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Business/FY24/LevelUp/Lab1/AWR/"/>
    </mc:Choice>
  </mc:AlternateContent>
  <xr:revisionPtr revIDLastSave="7945" documentId="8_{B9736492-91AE-44B9-A3D5-969CD10F0B74}" xr6:coauthVersionLast="47" xr6:coauthVersionMax="47" xr10:uidLastSave="{FC052F4B-0596-4FF5-8A22-26FAF92B28E3}"/>
  <bookViews>
    <workbookView xWindow="28695" yWindow="0" windowWidth="29010" windowHeight="1738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3" i="5" l="1"/>
  <c r="H23" i="5"/>
  <c r="G22" i="5"/>
  <c r="H22" i="5"/>
  <c r="C8" i="5"/>
  <c r="D8" i="5"/>
  <c r="E8" i="5"/>
  <c r="F8" i="5"/>
  <c r="G8" i="5"/>
  <c r="H8" i="5"/>
  <c r="I8" i="5"/>
  <c r="J8" i="5"/>
  <c r="K8" i="5"/>
  <c r="L8" i="5"/>
  <c r="C63" i="1"/>
  <c r="D63" i="1"/>
  <c r="E63" i="1" s="1"/>
  <c r="F63" i="1"/>
  <c r="G63" i="1"/>
  <c r="H63" i="1"/>
  <c r="I63" i="1"/>
  <c r="J63" i="1"/>
  <c r="K63" i="1"/>
  <c r="C62" i="1"/>
  <c r="F62" i="1"/>
  <c r="H62" i="1" s="1"/>
  <c r="C61" i="1"/>
  <c r="C60" i="1"/>
  <c r="C59" i="1"/>
  <c r="C58" i="1"/>
  <c r="C57" i="1"/>
  <c r="C56" i="1"/>
  <c r="B50" i="1"/>
  <c r="B49" i="1"/>
  <c r="B48" i="1"/>
  <c r="B47" i="1"/>
  <c r="B46" i="1"/>
  <c r="B45" i="1"/>
  <c r="B44" i="1"/>
  <c r="B43" i="1"/>
  <c r="B42" i="1"/>
  <c r="C36" i="1"/>
  <c r="C35" i="1"/>
  <c r="C34" i="1"/>
  <c r="C33" i="1"/>
  <c r="C32" i="1"/>
  <c r="C31" i="1"/>
  <c r="C30" i="1"/>
  <c r="C29" i="1"/>
  <c r="C28" i="1"/>
  <c r="C27" i="1"/>
  <c r="C26" i="1"/>
  <c r="C25" i="1"/>
  <c r="C24" i="1"/>
  <c r="C23" i="1"/>
  <c r="S17" i="1"/>
  <c r="F36" i="1" s="1"/>
  <c r="T17" i="1"/>
  <c r="E36" i="1" s="1"/>
  <c r="U17" i="1"/>
  <c r="V17" i="1"/>
  <c r="D36" i="1" s="1"/>
  <c r="W17" i="1"/>
  <c r="X17" i="1"/>
  <c r="S16" i="1"/>
  <c r="F35" i="1" s="1"/>
  <c r="T16" i="1"/>
  <c r="E35" i="1" s="1"/>
  <c r="U16" i="1"/>
  <c r="V16" i="1"/>
  <c r="D35" i="1" s="1"/>
  <c r="W16" i="1"/>
  <c r="X16" i="1"/>
  <c r="S15" i="1"/>
  <c r="F34" i="1" s="1"/>
  <c r="T15" i="1"/>
  <c r="E34" i="1" s="1"/>
  <c r="U15" i="1"/>
  <c r="V15" i="1"/>
  <c r="D34" i="1" s="1"/>
  <c r="W15" i="1"/>
  <c r="X15" i="1"/>
  <c r="S14" i="1"/>
  <c r="F33" i="1" s="1"/>
  <c r="T14" i="1"/>
  <c r="E33" i="1" s="1"/>
  <c r="U14" i="1"/>
  <c r="V14" i="1"/>
  <c r="D33" i="1" s="1"/>
  <c r="W14" i="1"/>
  <c r="X14" i="1"/>
  <c r="S13" i="1"/>
  <c r="F32" i="1" s="1"/>
  <c r="T13" i="1"/>
  <c r="E32" i="1" s="1"/>
  <c r="U13" i="1"/>
  <c r="V13" i="1"/>
  <c r="D32" i="1" s="1"/>
  <c r="W13" i="1"/>
  <c r="X13" i="1"/>
  <c r="S12" i="1"/>
  <c r="F31" i="1" s="1"/>
  <c r="T12" i="1"/>
  <c r="E31" i="1" s="1"/>
  <c r="U12" i="1"/>
  <c r="V12" i="1"/>
  <c r="D31" i="1" s="1"/>
  <c r="W12" i="1"/>
  <c r="X12" i="1"/>
  <c r="S11" i="1"/>
  <c r="F30" i="1" s="1"/>
  <c r="T11" i="1"/>
  <c r="E30" i="1" s="1"/>
  <c r="U11" i="1"/>
  <c r="V11" i="1"/>
  <c r="D30" i="1" s="1"/>
  <c r="W11" i="1"/>
  <c r="X11" i="1"/>
  <c r="S10" i="1"/>
  <c r="F29" i="1" s="1"/>
  <c r="T10" i="1"/>
  <c r="E29" i="1" s="1"/>
  <c r="U10" i="1"/>
  <c r="V10" i="1"/>
  <c r="D29" i="1" s="1"/>
  <c r="W10" i="1"/>
  <c r="X10" i="1"/>
  <c r="S9" i="1"/>
  <c r="F28" i="1" s="1"/>
  <c r="T9" i="1"/>
  <c r="E28" i="1" s="1"/>
  <c r="U9" i="1"/>
  <c r="V9" i="1"/>
  <c r="D28" i="1" s="1"/>
  <c r="W9" i="1"/>
  <c r="X9" i="1"/>
  <c r="S8" i="1"/>
  <c r="F27" i="1" s="1"/>
  <c r="T8" i="1"/>
  <c r="E27" i="1" s="1"/>
  <c r="U8" i="1"/>
  <c r="V8" i="1"/>
  <c r="D27" i="1" s="1"/>
  <c r="W8" i="1"/>
  <c r="X8" i="1"/>
  <c r="S7" i="1"/>
  <c r="F26" i="1" s="1"/>
  <c r="T7" i="1"/>
  <c r="E26" i="1" s="1"/>
  <c r="U7" i="1"/>
  <c r="V7" i="1"/>
  <c r="D26" i="1" s="1"/>
  <c r="W7" i="1"/>
  <c r="X7" i="1"/>
  <c r="S6" i="1"/>
  <c r="F25" i="1" s="1"/>
  <c r="T6" i="1"/>
  <c r="E25" i="1" s="1"/>
  <c r="U6" i="1"/>
  <c r="V6" i="1"/>
  <c r="D25" i="1" s="1"/>
  <c r="W6" i="1"/>
  <c r="X6" i="1"/>
  <c r="S5" i="1"/>
  <c r="F24" i="1" s="1"/>
  <c r="T5" i="1"/>
  <c r="E24" i="1" s="1"/>
  <c r="U5" i="1"/>
  <c r="V5" i="1"/>
  <c r="D24" i="1" s="1"/>
  <c r="W5" i="1"/>
  <c r="X5" i="1"/>
  <c r="S4" i="1"/>
  <c r="F23" i="1" s="1"/>
  <c r="T4" i="1"/>
  <c r="E23" i="1" s="1"/>
  <c r="U4" i="1"/>
  <c r="V4" i="1"/>
  <c r="D23" i="1" s="1"/>
  <c r="W4" i="1"/>
  <c r="X4" i="1"/>
  <c r="C4" i="5"/>
  <c r="L64" i="1"/>
  <c r="R18" i="1"/>
  <c r="Q18" i="1"/>
  <c r="P18" i="1"/>
  <c r="O18" i="1"/>
  <c r="N18" i="1"/>
  <c r="M18" i="1"/>
  <c r="L18" i="1"/>
  <c r="K18" i="1"/>
  <c r="J18" i="1"/>
  <c r="I18" i="1"/>
  <c r="H18" i="1"/>
  <c r="G18" i="1"/>
  <c r="F18" i="1"/>
  <c r="D9" i="5" l="1"/>
  <c r="F9" i="5"/>
  <c r="G9" i="5"/>
  <c r="C9" i="5"/>
  <c r="L9" i="5"/>
  <c r="J9" i="5"/>
  <c r="D62" i="1"/>
  <c r="E62" i="1" s="1"/>
  <c r="D61" i="1"/>
  <c r="E61" i="1" s="1"/>
  <c r="D60" i="1"/>
  <c r="E60" i="1" s="1"/>
  <c r="D57" i="1"/>
  <c r="E57" i="1" s="1"/>
  <c r="F61" i="1"/>
  <c r="H61" i="1" s="1"/>
  <c r="C64" i="1"/>
  <c r="G62" i="1"/>
  <c r="I62" i="1" s="1"/>
  <c r="F50" i="1"/>
  <c r="F60" i="1"/>
  <c r="H60" i="1" s="1"/>
  <c r="G61" i="1"/>
  <c r="I61" i="1" s="1"/>
  <c r="F59" i="1"/>
  <c r="H59" i="1" s="1"/>
  <c r="C50" i="1"/>
  <c r="G60" i="1"/>
  <c r="I60" i="1" s="1"/>
  <c r="D59" i="1"/>
  <c r="E59" i="1" s="1"/>
  <c r="D58" i="1"/>
  <c r="E58" i="1" s="1"/>
  <c r="D49" i="1"/>
  <c r="G59" i="1"/>
  <c r="I59" i="1" s="1"/>
  <c r="F57" i="1"/>
  <c r="H57" i="1" s="1"/>
  <c r="G58" i="1"/>
  <c r="I58" i="1" s="1"/>
  <c r="F58" i="1"/>
  <c r="H58" i="1" s="1"/>
  <c r="F56" i="1"/>
  <c r="H56" i="1" s="1"/>
  <c r="D50" i="1"/>
  <c r="F48" i="1"/>
  <c r="G57" i="1"/>
  <c r="I57" i="1" s="1"/>
  <c r="C49" i="1"/>
  <c r="D56" i="1"/>
  <c r="D47" i="1"/>
  <c r="E50" i="1"/>
  <c r="E49" i="1"/>
  <c r="G56" i="1"/>
  <c r="F49" i="1"/>
  <c r="E47" i="1"/>
  <c r="D48" i="1"/>
  <c r="C48" i="1"/>
  <c r="E48" i="1"/>
  <c r="D46" i="1"/>
  <c r="C46" i="1"/>
  <c r="F46" i="1"/>
  <c r="C47" i="1"/>
  <c r="F47" i="1"/>
  <c r="D45" i="1"/>
  <c r="F45" i="1"/>
  <c r="E46" i="1"/>
  <c r="C45" i="1"/>
  <c r="F43" i="1"/>
  <c r="D44" i="1"/>
  <c r="E45" i="1"/>
  <c r="C43" i="1"/>
  <c r="E44" i="1"/>
  <c r="F44" i="1"/>
  <c r="C44" i="1"/>
  <c r="B51" i="1"/>
  <c r="D42" i="1"/>
  <c r="E43" i="1"/>
  <c r="G35" i="1"/>
  <c r="D43" i="1"/>
  <c r="G36" i="1"/>
  <c r="E42" i="1"/>
  <c r="C42" i="1"/>
  <c r="F42" i="1"/>
  <c r="G34" i="1"/>
  <c r="G32" i="1"/>
  <c r="G33" i="1"/>
  <c r="J62" i="1" s="1"/>
  <c r="K62" i="1" s="1"/>
  <c r="G30" i="1"/>
  <c r="G31" i="1"/>
  <c r="J61" i="1" s="1"/>
  <c r="K61" i="1" s="1"/>
  <c r="G29" i="1"/>
  <c r="J60" i="1" s="1"/>
  <c r="K60" i="1" s="1"/>
  <c r="G27" i="1"/>
  <c r="G28" i="1"/>
  <c r="G25" i="1"/>
  <c r="G26" i="1"/>
  <c r="G24" i="1"/>
  <c r="J57" i="1" s="1"/>
  <c r="K57" i="1" s="1"/>
  <c r="G23" i="1"/>
  <c r="J56" i="1" s="1"/>
  <c r="D37" i="1"/>
  <c r="E37" i="1"/>
  <c r="F37" i="1"/>
  <c r="C37" i="1"/>
  <c r="W18" i="1"/>
  <c r="V18" i="1"/>
  <c r="U18" i="1"/>
  <c r="T18" i="1"/>
  <c r="X18" i="1"/>
  <c r="S18" i="1"/>
  <c r="H9" i="5" l="1"/>
  <c r="H64" i="1"/>
  <c r="F64" i="1"/>
  <c r="J58" i="1"/>
  <c r="K58" i="1" s="1"/>
  <c r="J59" i="1"/>
  <c r="K59" i="1" s="1"/>
  <c r="G64" i="1"/>
  <c r="I56" i="1"/>
  <c r="E56" i="1"/>
  <c r="D64" i="1"/>
  <c r="K56" i="1"/>
  <c r="F51" i="1"/>
  <c r="C51" i="1"/>
  <c r="E51" i="1"/>
  <c r="D51" i="1"/>
  <c r="G37" i="1"/>
  <c r="K9" i="5" l="1"/>
  <c r="I64" i="1"/>
  <c r="I9" i="5"/>
  <c r="E64" i="1"/>
  <c r="E9" i="5"/>
  <c r="K64" i="1"/>
  <c r="J6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<sst xmlns="http://schemas.openxmlformats.org/spreadsheetml/2006/main" count="188114" uniqueCount="20016">
  <si>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</si>
  <si>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</si>
  <si>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</si>
  <si>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</si>
  <si>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</si>
  <si>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</si>
  <si>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</si>
  <si>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</si>
  <si>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</si>
  <si>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</si>
  <si>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</si>
  <si>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</si>
  <si>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</si>
  <si>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</si>
  <si>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</si>
  <si>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</si>
  <si>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</si>
  <si>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</si>
  <si>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</si>
  <si>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</si>
  <si>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</si>
  <si>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</si>
  <si>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</si>
  <si>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</si>
  <si>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</si>
  <si>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</si>
  <si>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</si>
  <si>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</si>
  <si>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</si>
  <si>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</si>
  <si>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</si>
  <si>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</si>
  <si>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</si>
  <si>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</si>
  <si>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</si>
  <si>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</si>
  <si>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</si>
  <si>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</si>
  <si>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</si>
  <si>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</si>
  <si>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</si>
  <si>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</si>
  <si>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</si>
  <si>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</si>
  <si>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</si>
  <si>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</si>
  <si>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</si>
  <si>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</si>
  <si>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</si>
  <si>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</si>
  <si>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</si>
  <si>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</si>
  <si>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</si>
  <si>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</si>
  <si>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</si>
  <si>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</si>
  <si>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</si>
  <si>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</si>
  <si>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</si>
  <si>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</si>
  <si>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</si>
  <si>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</si>
  <si>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</si>
  <si>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</si>
  <si>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</si>
  <si>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</si>
  <si>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</si>
  <si>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</si>
  <si>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</si>
  <si>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</si>
  <si>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</si>
  <si>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</si>
  <si>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</si>
  <si>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</si>
  <si>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</si>
  <si>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</si>
  <si>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</si>
  <si>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</si>
  <si>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</si>
  <si>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</si>
  <si>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</si>
  <si>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</si>
  <si>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</si>
  <si>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</si>
  <si>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</si>
  <si>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</si>
  <si>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</si>
  <si>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</si>
  <si>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</si>
  <si>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</si>
  <si>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</si>
  <si>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</si>
  <si>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</si>
  <si>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</si>
  <si>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</si>
  <si>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</si>
  <si>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</si>
  <si>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</si>
  <si>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</si>
  <si>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</si>
  <si>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</si>
  <si>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</si>
  <si>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</si>
  <si>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</si>
  <si>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</si>
  <si>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</si>
  <si>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</si>
  <si>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</si>
  <si>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</si>
  <si>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</si>
  <si>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</si>
  <si>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</si>
  <si>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</si>
  <si>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</si>
  <si>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</si>
  <si>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</si>
  <si>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</si>
  <si>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</si>
  <si>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</si>
  <si>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</si>
  <si>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</si>
  <si>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</si>
  <si>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</si>
  <si>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</si>
  <si>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</si>
  <si>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</si>
  <si>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</si>
  <si>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</si>
  <si>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</si>
  <si>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</si>
  <si>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</si>
  <si>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</si>
  <si>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</si>
  <si>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</si>
  <si>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</si>
  <si>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</si>
  <si>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</si>
  <si>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</si>
  <si>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</si>
  <si>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</si>
  <si>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</si>
  <si>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</si>
  <si>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</si>
  <si>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</si>
  <si>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</si>
  <si>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</si>
  <si>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</si>
  <si>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</si>
  <si>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</si>
  <si>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</si>
  <si>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</si>
  <si>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</si>
  <si>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</si>
  <si>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</si>
  <si>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</si>
  <si>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</si>
  <si>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</si>
  <si>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</si>
  <si>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</si>
  <si>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</si>
  <si>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</si>
  <si>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</si>
  <si>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</si>
  <si>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</si>
  <si>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</si>
  <si>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</si>
  <si>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</si>
  <si>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</si>
  <si>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</si>
  <si>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</si>
  <si>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</si>
  <si>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</si>
  <si>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</si>
  <si>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</si>
  <si>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</si>
  <si>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</si>
  <si>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</si>
  <si>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</si>
  <si>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</si>
  <si>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</si>
  <si>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</si>
  <si>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</si>
  <si>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</si>
  <si>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</si>
  <si>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</si>
  <si>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</si>
  <si>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</si>
  <si>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</si>
  <si>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</si>
  <si>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</si>
  <si>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</si>
  <si>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Managed Disk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(Managed Disk or NAS).</t>
    </r>
  </si>
  <si>
    <t>12.2.0.1.0</t>
  </si>
  <si>
    <t>DBS</t>
  </si>
  <si>
    <t>dbs1</t>
  </si>
  <si>
    <t>tk08db.dummyhost.com</t>
  </si>
  <si>
    <t>AWR_DBS.html</t>
  </si>
  <si>
    <t>Normal</t>
  </si>
  <si>
    <t>DBT</t>
  </si>
  <si>
    <t>dbt1</t>
  </si>
  <si>
    <t>AWR_DBT.html</t>
  </si>
  <si>
    <t>19.0.0.0.0</t>
  </si>
  <si>
    <t>DBU</t>
  </si>
  <si>
    <t>DBU1</t>
  </si>
  <si>
    <t>exa1-c1-node1</t>
  </si>
  <si>
    <t>AWR_DBU.html</t>
  </si>
  <si>
    <t>RAC</t>
  </si>
  <si>
    <t>DBU2</t>
  </si>
  <si>
    <t>exa1-c1-node2</t>
  </si>
  <si>
    <t>DBV</t>
  </si>
  <si>
    <t>DBV1</t>
  </si>
  <si>
    <t>AWR_DBV.html</t>
  </si>
  <si>
    <t>DBV2</t>
  </si>
  <si>
    <t>DBW</t>
  </si>
  <si>
    <t>DBW1</t>
  </si>
  <si>
    <t>exa3-c1-node1</t>
  </si>
  <si>
    <t>AWR_DBW.html</t>
  </si>
  <si>
    <t>DBW2</t>
  </si>
  <si>
    <t>exa3-c1-node2</t>
  </si>
  <si>
    <t>DBX</t>
  </si>
  <si>
    <t>DBX1</t>
  </si>
  <si>
    <t>exa6-c1-node1</t>
  </si>
  <si>
    <t>AWR_DBX.html</t>
  </si>
  <si>
    <t>DBX2</t>
  </si>
  <si>
    <t>exa6-c1-node2</t>
  </si>
  <si>
    <t>DBY</t>
  </si>
  <si>
    <t>DBY1</t>
  </si>
  <si>
    <t>AWR_DBY.html</t>
  </si>
  <si>
    <t>DBY2</t>
  </si>
  <si>
    <t>DBZ</t>
  </si>
  <si>
    <t>DBZ1</t>
  </si>
  <si>
    <t>exa6-c3-node1</t>
  </si>
  <si>
    <t>AWR_DBZ.html</t>
  </si>
  <si>
    <t>DBZ2</t>
  </si>
  <si>
    <t>exa6-c3-node2</t>
  </si>
  <si>
    <t>Server1</t>
  </si>
  <si>
    <t>Storage</t>
  </si>
  <si>
    <t>Consumption</t>
  </si>
  <si>
    <t>Blob Storage</t>
  </si>
  <si>
    <t>Cool RA-GRS</t>
  </si>
  <si>
    <t>Cool Data Retrieval</t>
  </si>
  <si>
    <t>1 GB</t>
  </si>
  <si>
    <t>eastus</t>
  </si>
  <si>
    <t>US East</t>
  </si>
  <si>
    <t>USD</t>
  </si>
  <si>
    <t>2016-11-01T00:00:00Z</t>
  </si>
  <si>
    <t>7fee4018-c73d-4765-9c46-98b2b9b57b16</t>
  </si>
  <si>
    <t>DZH318Z0BNZJ</t>
  </si>
  <si>
    <t>DZH318Z0BNZJ/005Z</t>
  </si>
  <si>
    <t>DZH317F1HKN0</t>
  </si>
  <si>
    <t>General Block Blob v2 Hierarchical Namespace</t>
  </si>
  <si>
    <t>Cold</t>
  </si>
  <si>
    <t>Cold GRS</t>
  </si>
  <si>
    <t>Cold GRS Delete Operations</t>
  </si>
  <si>
    <t>10K</t>
  </si>
  <si>
    <t>2023-05-01T00:00:00Z</t>
  </si>
  <si>
    <t>00090246-3429-5e40-a559-bbb613b3ce9b</t>
  </si>
  <si>
    <t>DZH318Z0C120</t>
  </si>
  <si>
    <t>DZH318Z0C120/027H</t>
  </si>
  <si>
    <t>Compute</t>
  </si>
  <si>
    <t>Virtual Machines</t>
  </si>
  <si>
    <t>DCasv5-series Linux</t>
  </si>
  <si>
    <t>Standard_DC8as_v5</t>
  </si>
  <si>
    <t>Standard_DC8as_v5 Low Priority</t>
  </si>
  <si>
    <t>DC8as v5 Low Priority</t>
  </si>
  <si>
    <t>1 Hour</t>
  </si>
  <si>
    <t>2023-07-01T00:00:00Z</t>
  </si>
  <si>
    <t>000c494f-505a-508d-84e3-6c512039061f</t>
  </si>
  <si>
    <t>DZH318Z09B6C</t>
  </si>
  <si>
    <t>DZH318Z09B6C/000H</t>
  </si>
  <si>
    <t>DZH313Z7MMC8</t>
  </si>
  <si>
    <t>Azure App Service</t>
  </si>
  <si>
    <t>Azure App Service Premium Windows Container Plan</t>
  </si>
  <si>
    <t>PC3</t>
  </si>
  <si>
    <t>PC3 App</t>
  </si>
  <si>
    <t>2018-08-10T00:00:00Z</t>
  </si>
  <si>
    <t>000c9af7-4333-46a8-b5bb-4f4740574c83</t>
  </si>
  <si>
    <t>DZH318Z0BXW8</t>
  </si>
  <si>
    <t>DZH318Z0BXW8/0010</t>
  </si>
  <si>
    <t>DZH317GT8G5N</t>
  </si>
  <si>
    <t>Virtual Machines Eadsv5 Series</t>
  </si>
  <si>
    <t>Standard_E112iads_v5</t>
  </si>
  <si>
    <t>E112iads v5 Low Priority</t>
  </si>
  <si>
    <t>2022-01-01T00:00:00Z</t>
  </si>
  <si>
    <t>0029e038-4955-5ad0-b930-ae3c68914557</t>
  </si>
  <si>
    <t>DZH318Z093X0</t>
  </si>
  <si>
    <t>DZH318Z093X0/045L</t>
  </si>
  <si>
    <t>Virtual Machines HXrs Windows</t>
  </si>
  <si>
    <t>Standard_HX176-48rs</t>
  </si>
  <si>
    <t>HX176-48rs Low Priority</t>
  </si>
  <si>
    <t>2023-06-01T00:00:00Z</t>
  </si>
  <si>
    <t>0036165e-c869-5d05-b9a3-4d7885d96504</t>
  </si>
  <si>
    <t>DZH318Z0K1LG</t>
  </si>
  <si>
    <t>DZH318Z0K1LG/000H</t>
  </si>
  <si>
    <t>DevTestConsumption</t>
  </si>
  <si>
    <t>Virtual Machines MS Series</t>
  </si>
  <si>
    <t>Standard_M32ts</t>
  </si>
  <si>
    <t>M32ts Spot</t>
  </si>
  <si>
    <t>2023-08-01T00:00:00Z</t>
  </si>
  <si>
    <t>0039b3bf-1a16-5e45-9817-4b34fc5e92e2</t>
  </si>
  <si>
    <t>DZH318Z0BQ4W</t>
  </si>
  <si>
    <t>DZH318Z0BQ4W/04DL</t>
  </si>
  <si>
    <t>Cool LRS</t>
  </si>
  <si>
    <t>Cool Read Operations</t>
  </si>
  <si>
    <t>003afa77-88c3-4da1-9464-69f643721f8b</t>
  </si>
  <si>
    <t>DZH318Z0BNZJ/005M</t>
  </si>
  <si>
    <t>Virtual Machines Eav4 Series</t>
  </si>
  <si>
    <t>Standard_E48a_v4</t>
  </si>
  <si>
    <t>E48a v4 Spot</t>
  </si>
  <si>
    <t>E48a v4/E48as v4 Spot</t>
  </si>
  <si>
    <t>2022-07-01T00:00:00Z</t>
  </si>
  <si>
    <t>0043c338-96a2-5908-8425-9ff4b91cfc8b</t>
  </si>
  <si>
    <t>DZH318Z0CM29</t>
  </si>
  <si>
    <t>DZH318Z0CM29/0058</t>
  </si>
  <si>
    <t>Azure Data Lake Storage Gen2 Flat Namespace</t>
  </si>
  <si>
    <t>Cool LRS Early Delete</t>
  </si>
  <si>
    <t>2019-11-01T00:00:00Z</t>
  </si>
  <si>
    <t>0044a18e-ebbe-4b36-b4cf-c6e8d5e6734b</t>
  </si>
  <si>
    <t>DZH318Z0BJRN</t>
  </si>
  <si>
    <t>DZH318Z0BJRN/005B</t>
  </si>
  <si>
    <t>Virtual Machines Ev5 Series</t>
  </si>
  <si>
    <t>Standard_E8_v5</t>
  </si>
  <si>
    <t>Standard_E8_v5 Low Priority</t>
  </si>
  <si>
    <t>E8 v5 Low Priority</t>
  </si>
  <si>
    <t>2021-11-01T00:00:00Z</t>
  </si>
  <si>
    <t>004afbe2-6490-5b08-9ed1-8c529b080195</t>
  </si>
  <si>
    <t>DZH318Z08M9J</t>
  </si>
  <si>
    <t>DZH318Z08M9J/003F</t>
  </si>
  <si>
    <t>Virtual Machines Easv5 Series</t>
  </si>
  <si>
    <t>Standard_E8-4as_v5</t>
  </si>
  <si>
    <t>E8-4as v5 Low Priority</t>
  </si>
  <si>
    <t>2021-12-01T00:00:00Z</t>
  </si>
  <si>
    <t>00523a8c-2100-5153-8648-4599811bb9c1</t>
  </si>
  <si>
    <t>DZH318Z093WZ</t>
  </si>
  <si>
    <t>DZH318Z093WZ/00JN</t>
  </si>
  <si>
    <t>Backup</t>
  </si>
  <si>
    <t>Reservation</t>
  </si>
  <si>
    <t>Backup Reserved Capacity</t>
  </si>
  <si>
    <t>backup_standard_ra-grs_data_stored_100tb</t>
  </si>
  <si>
    <t>Standard - 100 TB RA-GRS</t>
  </si>
  <si>
    <t>RA-GRS Data Stored</t>
  </si>
  <si>
    <t>1 GB/Month</t>
  </si>
  <si>
    <t>2022-08-01T00:00:00Z</t>
  </si>
  <si>
    <t>6a26b190-c76c-50cd-8206-9e300c88bc08</t>
  </si>
  <si>
    <t>DZH318Z0JC81</t>
  </si>
  <si>
    <t>DZH318Z0JC81/00HQ</t>
  </si>
  <si>
    <t>DZH3155G7B5D</t>
  </si>
  <si>
    <t>DZH318Z0JC81/00HH</t>
  </si>
  <si>
    <t>Standard_M8ms</t>
  </si>
  <si>
    <t>M8ms</t>
  </si>
  <si>
    <t>2018-05-01T00:00:00Z</t>
  </si>
  <si>
    <t>005c7d8a-2d63-4d43-bf78-c75346687b0e</t>
  </si>
  <si>
    <t>DZH318Z0BQ4W/00FQ</t>
  </si>
  <si>
    <t>DZH318Z0BQ4W/00FV</t>
  </si>
  <si>
    <t>DZH318Z0BQ4W/00H3</t>
  </si>
  <si>
    <t>Queues v2</t>
  </si>
  <si>
    <t>Standard RA-GRS</t>
  </si>
  <si>
    <t>GRS Class 1 Operations</t>
  </si>
  <si>
    <t>2017-11-01T00:00:00Z</t>
  </si>
  <si>
    <t>22f370b0-b892-4799-9be9-c9e9b6ce7ee2</t>
  </si>
  <si>
    <t>DZH318Z0BNZ4</t>
  </si>
  <si>
    <t>DZH318Z0BNZ4/002C</t>
  </si>
  <si>
    <t>Tables</t>
  </si>
  <si>
    <t>Standard GZRS</t>
  </si>
  <si>
    <t>List Operations</t>
  </si>
  <si>
    <t>2016-04-11T00:00:00Z</t>
  </si>
  <si>
    <t>66ce8e33-adda-4e04-a0cb-0f1ce31849b6</t>
  </si>
  <si>
    <t>DZH318Z0BNZ5</t>
  </si>
  <si>
    <t>DZH318Z0BNZ5/007R</t>
  </si>
  <si>
    <t>Virtual Machines Esv4 Series</t>
  </si>
  <si>
    <t>Standard_E32-8s_v4</t>
  </si>
  <si>
    <t>E32-8s v4 Spot</t>
  </si>
  <si>
    <t>2023-10-01T00:00:00Z</t>
  </si>
  <si>
    <t>0078a4d3-1d6e-5a3b-b09a-f032a72457d4</t>
  </si>
  <si>
    <t>DZH318Z0CSHL</t>
  </si>
  <si>
    <t>DZH318Z0CSHL/001N</t>
  </si>
  <si>
    <t>Virtual Machines Ddv4 Series</t>
  </si>
  <si>
    <t>Standard_D48d_v4</t>
  </si>
  <si>
    <t>D48d v4 Low Priority</t>
  </si>
  <si>
    <t>007dd3e9-5117-5b59-9798-4823da2eb737</t>
  </si>
  <si>
    <t>DZH318Z0D1L2</t>
  </si>
  <si>
    <t>DZH318Z0D1L2/00TW</t>
  </si>
  <si>
    <t>Cloud Services</t>
  </si>
  <si>
    <t>Cloud Services D Series</t>
  </si>
  <si>
    <t>Standard_D2</t>
  </si>
  <si>
    <t>D2 Low Priority</t>
  </si>
  <si>
    <t>2017-05-10T00:00:00Z</t>
  </si>
  <si>
    <t>008b4e61-1c17-4f72-9a3f-e764455e3479</t>
  </si>
  <si>
    <t>DZH318Z0BPWK</t>
  </si>
  <si>
    <t>DZH318Z0BPWK/008W</t>
  </si>
  <si>
    <t>DZH31671GG75</t>
  </si>
  <si>
    <t>2019-03-01T00:00:00Z</t>
  </si>
  <si>
    <t>General Block Blob v2</t>
  </si>
  <si>
    <t>Cool ZRS</t>
  </si>
  <si>
    <t>Cool ZRS Early Delete</t>
  </si>
  <si>
    <t>2018-07-01T00:00:00Z</t>
  </si>
  <si>
    <t>008f7ee9-cdc6-4fdc-b0ef-a14ad5a0da8f</t>
  </si>
  <si>
    <t>DZH318Z0BPH7</t>
  </si>
  <si>
    <t>DZH318Z0BPH7/006H</t>
  </si>
  <si>
    <t>ECasv5-series Linux</t>
  </si>
  <si>
    <t>Standard_EC96as_v5</t>
  </si>
  <si>
    <t>Standard_EC96as_v5 Spot</t>
  </si>
  <si>
    <t>EC96as_v5 Spot</t>
  </si>
  <si>
    <t>00912e9d-0465-53d5-9965-1ad4770559b7</t>
  </si>
  <si>
    <t>DZH318Z09B68</t>
  </si>
  <si>
    <t>DZH318Z09B68/000M</t>
  </si>
  <si>
    <t>Virtual Machines MS Series Windows</t>
  </si>
  <si>
    <t>Standard_M32-8ms</t>
  </si>
  <si>
    <t>M32-8ms Spot</t>
  </si>
  <si>
    <t>00a5b0ca-7c74-5acd-881f-cffaf0a9b9b7</t>
  </si>
  <si>
    <t>DZH318Z0BPW5</t>
  </si>
  <si>
    <t>DZH318Z0BPW5/01WK</t>
  </si>
  <si>
    <t>Eadsv5 Series CloudServices</t>
  </si>
  <si>
    <t>Standard_E32-16ads_v5</t>
  </si>
  <si>
    <t>E32-16ads v5 Low Priority</t>
  </si>
  <si>
    <t>00a68873-afb5-565b-a40d-04a90df9f4be</t>
  </si>
  <si>
    <t>DZH318Z092R4</t>
  </si>
  <si>
    <t>DZH318Z092R4/00BZ</t>
  </si>
  <si>
    <t>Virtual Machines Dplsv5 Series</t>
  </si>
  <si>
    <t>Standard_D64pls_v5</t>
  </si>
  <si>
    <t>Standard_D64pls_v5 Spot</t>
  </si>
  <si>
    <t>D64pls v5 Spot</t>
  </si>
  <si>
    <t>00aea7bb-7ebd-5a4d-a78f-e3504f1a072e</t>
  </si>
  <si>
    <t>DZH318Z092S2</t>
  </si>
  <si>
    <t>DZH318Z092S2/00FG</t>
  </si>
  <si>
    <t>Premium Block Blob</t>
  </si>
  <si>
    <t>Premium LRS</t>
  </si>
  <si>
    <t>Premium LRS All Other Operations</t>
  </si>
  <si>
    <t>2019-05-01T00:00:00Z</t>
  </si>
  <si>
    <t>00af36e1-b6d8-4f0c-bdc4-194f97d1cfca</t>
  </si>
  <si>
    <t>DZH318Z0BZ18</t>
  </si>
  <si>
    <t>DZH318Z0BZ18/000G</t>
  </si>
  <si>
    <t>2021-10-01T00:00:00Z</t>
  </si>
  <si>
    <t>00b008d8-b6fd-5f6d-b1f2-743dfc71ffb6</t>
  </si>
  <si>
    <t>DZH318Z0C120/0055</t>
  </si>
  <si>
    <t>ESv4 Series Dedicated Host</t>
  </si>
  <si>
    <t>Esv4_Type1</t>
  </si>
  <si>
    <t>Esv4 Type1</t>
  </si>
  <si>
    <t>00b0339d-955e-541e-aab7-1a3739d2c183</t>
  </si>
  <si>
    <t>DZH318Z0DB0Z</t>
  </si>
  <si>
    <t>DZH318Z0DB0Z/0026</t>
  </si>
  <si>
    <t>DZH318Z0DB0Z/001T</t>
  </si>
  <si>
    <t>DZH318Z0DB0Z/001K</t>
  </si>
  <si>
    <t>Virtual Machines Dldsv5 Series Windows</t>
  </si>
  <si>
    <t>Standard_D8lds_v5</t>
  </si>
  <si>
    <t>D8lds v5 Spot</t>
  </si>
  <si>
    <t>2023-09-01T00:00:00Z</t>
  </si>
  <si>
    <t>00c8dc06-f1f0-5f8b-b150-7c1bd1158958</t>
  </si>
  <si>
    <t>DZH318Z08M99</t>
  </si>
  <si>
    <t>DZH318Z08M99/00MV</t>
  </si>
  <si>
    <t>Virtual Machines Eadsv5 Series Windows</t>
  </si>
  <si>
    <t>E112iads v5</t>
  </si>
  <si>
    <t>00defbd6-43d9-5954-9bcc-e362665d39d8</t>
  </si>
  <si>
    <t>DZH318Z093WX</t>
  </si>
  <si>
    <t>DZH318Z093WX/02V6</t>
  </si>
  <si>
    <t>Cold ZRS</t>
  </si>
  <si>
    <t>Cold ZRS All Other Operations</t>
  </si>
  <si>
    <t>00e018d0-741e-5241-b01a-60d1e25cd82a</t>
  </si>
  <si>
    <t>DZH318Z0BPH7/02FB</t>
  </si>
  <si>
    <t>Cold RA-GZRS</t>
  </si>
  <si>
    <t>Cold RA-GZRS Data Write</t>
  </si>
  <si>
    <t>00f53b4a-65e8-57ce-9ab5-263b64b8a3ea</t>
  </si>
  <si>
    <t>DZH318Z0BPH7/027V</t>
  </si>
  <si>
    <t>Virtual Machines Dav4 Series</t>
  </si>
  <si>
    <t>Standard_D2a_v4</t>
  </si>
  <si>
    <t>D2a v4 Low Priority</t>
  </si>
  <si>
    <t>D2a v4/D2as v4 Low Priority</t>
  </si>
  <si>
    <t>00f78ce3-713d-4e81-8ff2-2d351a625ace</t>
  </si>
  <si>
    <t>DZH318Z0CM2B</t>
  </si>
  <si>
    <t>DZH318Z0CM2B/001L</t>
  </si>
  <si>
    <t>Virtual Machines MSv2 Series</t>
  </si>
  <si>
    <t>Standard_M128ms_v2</t>
  </si>
  <si>
    <t>M128ms_v2</t>
  </si>
  <si>
    <t>00fc017a-1880-59d5-bd07-da2bd08fbc36</t>
  </si>
  <si>
    <t>DZH318Z0BX5L</t>
  </si>
  <si>
    <t>DZH318Z0BX5L/039H</t>
  </si>
  <si>
    <t>2021-01-01T00:00:00Z</t>
  </si>
  <si>
    <t>DZH318Z0BX5L/039M</t>
  </si>
  <si>
    <t>DZH318Z0BX5L/039L</t>
  </si>
  <si>
    <t>Cold LRS</t>
  </si>
  <si>
    <t>Cold LRS Data Stored</t>
  </si>
  <si>
    <t>010d5c2e-249e-572e-a759-96a7b4b1023e</t>
  </si>
  <si>
    <t>DZH318Z0BNZJ/00WH</t>
  </si>
  <si>
    <t>Files v2</t>
  </si>
  <si>
    <t>Cool GRS</t>
  </si>
  <si>
    <t>Cool GRS Write Operations</t>
  </si>
  <si>
    <t>2019-06-01T00:00:00Z</t>
  </si>
  <si>
    <t>011132ff-9c20-408d-894b-05007aa96996</t>
  </si>
  <si>
    <t>DZH318Z0BP09</t>
  </si>
  <si>
    <t>DZH318Z0BP09/008N</t>
  </si>
  <si>
    <t>Azure Blob</t>
  </si>
  <si>
    <t>Azure Blob Protected Instances</t>
  </si>
  <si>
    <t>1/Month</t>
  </si>
  <si>
    <t>0114c9d3-b2c7-5b89-a9e6-7cb7c52c8751</t>
  </si>
  <si>
    <t>DZH318Z0BP05</t>
  </si>
  <si>
    <t>DZH318Z0BP05/00ZH</t>
  </si>
  <si>
    <t>Basv2 Series Cloud Services</t>
  </si>
  <si>
    <t>Standard_B16als_v2</t>
  </si>
  <si>
    <t>B16als v2</t>
  </si>
  <si>
    <t>011a096e-0157-568b-8789-6ae053ee0241</t>
  </si>
  <si>
    <t>DZH318Z0K9JD</t>
  </si>
  <si>
    <t>DZH318Z0K9JD/01NP</t>
  </si>
  <si>
    <t>Virtual Machines Dpldsv5 Series Windows</t>
  </si>
  <si>
    <t>Standard_D16plds_v5</t>
  </si>
  <si>
    <t>Standard_D16plds_v5 Low Priority</t>
  </si>
  <si>
    <t>D16plds v5 Low Priority</t>
  </si>
  <si>
    <t>011d859e-691d-53e7-9938-26db172b9b89</t>
  </si>
  <si>
    <t>DZH318Z092QJ</t>
  </si>
  <si>
    <t>DZH318Z092QJ/00F8</t>
  </si>
  <si>
    <t>Standard Page Blob</t>
  </si>
  <si>
    <t>GRS Disk Write Operations</t>
  </si>
  <si>
    <t>a5965539-c524-4112-b4c5-091680938b3d</t>
  </si>
  <si>
    <t>DZH318Z0BNZF</t>
  </si>
  <si>
    <t>DZH318Z0BNZF/003M</t>
  </si>
  <si>
    <t>DCdsv3 Series Linux</t>
  </si>
  <si>
    <t>Standard_DC32ds_v3</t>
  </si>
  <si>
    <t>standard_DC32ds_v3</t>
  </si>
  <si>
    <t>DC32ds_v3</t>
  </si>
  <si>
    <t>2022-06-01T00:00:00Z</t>
  </si>
  <si>
    <t>013cb460-9dd7-5446-a171-bf2bae64af8b</t>
  </si>
  <si>
    <t>DZH318Z08NRF</t>
  </si>
  <si>
    <t>DZH318Z08NRF/00H1</t>
  </si>
  <si>
    <t>DZH318Z08NRF/00KT</t>
  </si>
  <si>
    <t>DZH318Z08NRF/00KV</t>
  </si>
  <si>
    <t>Virtual Machines ECadsccv5 Series</t>
  </si>
  <si>
    <t>Standard_EC48ads_cc_v5</t>
  </si>
  <si>
    <t>EC48adscc v5</t>
  </si>
  <si>
    <t>014756fe-7ab9-55ee-9438-f718076ca48c</t>
  </si>
  <si>
    <t>DZH318Z0BDCH</t>
  </si>
  <si>
    <t>DZH318Z0BDCH/008B</t>
  </si>
  <si>
    <t>Virtual Machines Lsv3 Series</t>
  </si>
  <si>
    <t>Standard_L48s_v3</t>
  </si>
  <si>
    <t>L48s v3</t>
  </si>
  <si>
    <t>01560ec2-7e2d-5579-841e-ef06c3bd2d06</t>
  </si>
  <si>
    <t>DZH318Z08NR7</t>
  </si>
  <si>
    <t>DZH318Z08NR7/005R</t>
  </si>
  <si>
    <t>DZH318Z08NR7/01J9</t>
  </si>
  <si>
    <t>DZH318Z08NR7/01JB</t>
  </si>
  <si>
    <t>Virtual Machines HXrs Series</t>
  </si>
  <si>
    <t>Standard_HX176-144rs</t>
  </si>
  <si>
    <t>HX176-144rs Low Priority</t>
  </si>
  <si>
    <t>016ae85f-bd52-526e-a01f-9af6ed76a24c</t>
  </si>
  <si>
    <t>DZH318Z0K1LF</t>
  </si>
  <si>
    <t>DZH318Z0K1LF/0023</t>
  </si>
  <si>
    <t>Hot GRS</t>
  </si>
  <si>
    <t>Hot GRS Iterative Write Operations</t>
  </si>
  <si>
    <t>2020-03-01T00:00:00Z</t>
  </si>
  <si>
    <t>01798564-be0d-4f6b-abc4-033eb65407db</t>
  </si>
  <si>
    <t>DZH318Z0C120/004W</t>
  </si>
  <si>
    <t>Cold ZRS Early Delete</t>
  </si>
  <si>
    <t>0183daf7-f390-53e9-a6b4-8e7b6be41a07</t>
  </si>
  <si>
    <t>DZH318Z0BJRN/01LG</t>
  </si>
  <si>
    <t>Standard SSD Managed Disks</t>
  </si>
  <si>
    <t>E40 ZRS</t>
  </si>
  <si>
    <t>E40 Disks</t>
  </si>
  <si>
    <t>019860b6-09e6-505d-a9d1-bc7024513e68</t>
  </si>
  <si>
    <t>DZH318Z0BP88</t>
  </si>
  <si>
    <t>DZH318Z0BP88/019W</t>
  </si>
  <si>
    <t>Premium Files</t>
  </si>
  <si>
    <t>Premium ZRS</t>
  </si>
  <si>
    <t>Premium ZRS Burst Transactions</t>
  </si>
  <si>
    <t>1M</t>
  </si>
  <si>
    <t>2023-01-01T00:00:00Z</t>
  </si>
  <si>
    <t>01b5e916-26a4-56f2-9bbf-e8e528b24547</t>
  </si>
  <si>
    <t>DZH318Z0BP6Q</t>
  </si>
  <si>
    <t>DZH318Z0BP6Q/000W</t>
  </si>
  <si>
    <t>Azure Data Lake Storage Gen2 Hierarchical Namespace</t>
  </si>
  <si>
    <t>Hot LRS</t>
  </si>
  <si>
    <t>Hot Write Operations</t>
  </si>
  <si>
    <t>2019-04-01T00:00:00Z</t>
  </si>
  <si>
    <t>01b95ebc-019e-4e61-9a74-73b8a4746607</t>
  </si>
  <si>
    <t>DZH318Z0BJRM</t>
  </si>
  <si>
    <t>DZH318Z0BJRM/003V</t>
  </si>
  <si>
    <t>Virtual Machines NP Series</t>
  </si>
  <si>
    <t>Standard_NP20s</t>
  </si>
  <si>
    <t>NP20s Spot</t>
  </si>
  <si>
    <t>2023-04-01T00:00:00Z</t>
  </si>
  <si>
    <t>01e336e2-12c8-5e18-894d-e25df2e6d021</t>
  </si>
  <si>
    <t>DZH318Z0CHCB</t>
  </si>
  <si>
    <t>DZH318Z0CHCB/0008</t>
  </si>
  <si>
    <t>Virtual Machines Dsv4 Series</t>
  </si>
  <si>
    <t>Standard_D8s_v4</t>
  </si>
  <si>
    <t>D8s v4</t>
  </si>
  <si>
    <t>01e5d6f5-249e-5bc5-a944-ca8cd5d01ecb</t>
  </si>
  <si>
    <t>DZH318Z0CSHJ</t>
  </si>
  <si>
    <t>DZH318Z0CSHJ/0014</t>
  </si>
  <si>
    <t>DZH318Z0CSHJ/00XV</t>
  </si>
  <si>
    <t>DZH318Z0CSHJ/00XS</t>
  </si>
  <si>
    <t>E30 LRS</t>
  </si>
  <si>
    <t>E30 Disk Mounts</t>
  </si>
  <si>
    <t>2021-07-01T00:00:00Z</t>
  </si>
  <si>
    <t>01eaa8e4-06c5-5858-b932-64b42c96c2df</t>
  </si>
  <si>
    <t>DZH318Z0BP88/0015</t>
  </si>
  <si>
    <t>Standard_DC96as_v5</t>
  </si>
  <si>
    <t>DC96as v5</t>
  </si>
  <si>
    <t>01ead6c4-cfb4-5062-95db-3f722681ddca</t>
  </si>
  <si>
    <t>DZH318Z09B6C/000F</t>
  </si>
  <si>
    <t>DZH318Z09B6C/0068</t>
  </si>
  <si>
    <t>DZH318Z09B6C/0063</t>
  </si>
  <si>
    <t>Files</t>
  </si>
  <si>
    <t>Standard LRS</t>
  </si>
  <si>
    <t>LRS Data Stored</t>
  </si>
  <si>
    <t>2017-09-19T00:00:00Z</t>
  </si>
  <si>
    <t>ed8a651a-e0a3-4de6-a8ae-3b4ce8cb72cf</t>
  </si>
  <si>
    <t>DZH318Z0BP0B</t>
  </si>
  <si>
    <t>DZH318Z0BP0B/003N</t>
  </si>
  <si>
    <t>NCads A100 v4 Series Linux</t>
  </si>
  <si>
    <t>Standard_NC48ads_A100_v4</t>
  </si>
  <si>
    <t>Standard_NC48ads_A100_v4 Low Priority</t>
  </si>
  <si>
    <t>NC48ads_A100_v4 Low Priority</t>
  </si>
  <si>
    <t>01f6dc96-b544-5fd4-9e2f-18db001a33d5</t>
  </si>
  <si>
    <t>DZH318Z09TGJ</t>
  </si>
  <si>
    <t>DZH318Z09TGJ/0023</t>
  </si>
  <si>
    <t>Cool ZRS Data Retrieval</t>
  </si>
  <si>
    <t>020db6ae-b05c-49f5-884b-e6b8d419b853</t>
  </si>
  <si>
    <t>Azure NetApp Files</t>
  </si>
  <si>
    <t>Ultra Double Encrypted</t>
  </si>
  <si>
    <t>Ultra Double Encrypted Capacity</t>
  </si>
  <si>
    <t>1 GiB/Hour</t>
  </si>
  <si>
    <t>2021-02-01T00:00:00Z</t>
  </si>
  <si>
    <t>021f8272-2da4-59f2-af4a-995a3ee5c0ef</t>
  </si>
  <si>
    <t>DZH318Z0BXV9</t>
  </si>
  <si>
    <t>DZH318Z0BXV9/00H1</t>
  </si>
  <si>
    <t>DZH3147RZ57L</t>
  </si>
  <si>
    <t>Cool GRS Iterative Read Operations</t>
  </si>
  <si>
    <t>0239dea5-01e1-49d8-92a8-68c79e68c909</t>
  </si>
  <si>
    <t>DZH318Z0BJRM/005F</t>
  </si>
  <si>
    <t>Virtual Machines Edsv5 Series</t>
  </si>
  <si>
    <t>Standard_E96-24ds_v5</t>
  </si>
  <si>
    <t>E96-24ds v5</t>
  </si>
  <si>
    <t>2ca4d27e-3c37-5f3f-8a79-aa9ca17566bd</t>
  </si>
  <si>
    <t>DZH318Z096SN</t>
  </si>
  <si>
    <t>DZH318Z096SN/00RN</t>
  </si>
  <si>
    <t>DZH318Z096SN/0577</t>
  </si>
  <si>
    <t>DZH318Z096SN/0576</t>
  </si>
  <si>
    <t>Virtual Machines Edsv4 Series</t>
  </si>
  <si>
    <t>Standard_E80ids_v4</t>
  </si>
  <si>
    <t>E80ids v4</t>
  </si>
  <si>
    <t>0247319f-9dbc-551b-834c-c1334b1ebd35</t>
  </si>
  <si>
    <t>DZH318Z0CSHK</t>
  </si>
  <si>
    <t>DZH318Z0CSHK/041G</t>
  </si>
  <si>
    <t>DZH318Z0CSHK/041J</t>
  </si>
  <si>
    <t>DZH318Z0CSHK/041H</t>
  </si>
  <si>
    <t>Virtual Machines Esv5 Series</t>
  </si>
  <si>
    <t>Standard_E4s_v5</t>
  </si>
  <si>
    <t>E4s v5 Spot</t>
  </si>
  <si>
    <t>024e2c6e-cc53-5668-add0-9a8a3324fd14</t>
  </si>
  <si>
    <t>DZH318Z096SR</t>
  </si>
  <si>
    <t>DZH318Z096SR/014M</t>
  </si>
  <si>
    <t>Cloud Services Dv3 Series</t>
  </si>
  <si>
    <t>Standard_D4_v3</t>
  </si>
  <si>
    <t>D4 v3</t>
  </si>
  <si>
    <t>2017-12-15T00:00:00Z</t>
  </si>
  <si>
    <t>0250d6e1-1ce8-4be3-8d28-aa03afd442a2</t>
  </si>
  <si>
    <t>DZH318Z0BPVV</t>
  </si>
  <si>
    <t>DZH318Z0BPVV/00B3</t>
  </si>
  <si>
    <t>Virtual Machines Ebsv5 Series</t>
  </si>
  <si>
    <t>Standard_E48bs_v5</t>
  </si>
  <si>
    <t>Standard_E48bs_v5 Low Priority</t>
  </si>
  <si>
    <t>E48bs v5 Low Priority</t>
  </si>
  <si>
    <t>2022-04-01T00:00:00Z</t>
  </si>
  <si>
    <t>0251434e-ce39-5f59-b46a-7e1def772266</t>
  </si>
  <si>
    <t>DZH318Z09LR5</t>
  </si>
  <si>
    <t>DZH318Z09LR5/0032</t>
  </si>
  <si>
    <t>Virtual Machines LSv2 Series</t>
  </si>
  <si>
    <t>Standard_L48s_v2</t>
  </si>
  <si>
    <t>L48s v2</t>
  </si>
  <si>
    <t>025402b3-c7f6-413f-99b8-cc2ffb074c3e</t>
  </si>
  <si>
    <t>DZH318Z0BQM3</t>
  </si>
  <si>
    <t>DZH318Z0BQM3/0056</t>
  </si>
  <si>
    <t>DZH318Z0BQM3/0052</t>
  </si>
  <si>
    <t>DZH318Z0BQM3/004T</t>
  </si>
  <si>
    <t>Hot GZRS</t>
  </si>
  <si>
    <t>Hot GZRS Other Operations</t>
  </si>
  <si>
    <t>2020-08-01T00:00:00Z</t>
  </si>
  <si>
    <t>025d68d9-32ca-582c-8d20-5c42a22f1cb7</t>
  </si>
  <si>
    <t>DZH318Z0BP09/00N6</t>
  </si>
  <si>
    <t>Virtual Machines Easv4 Series Windows</t>
  </si>
  <si>
    <t>Standard_E2as_v4</t>
  </si>
  <si>
    <t>E2as v4</t>
  </si>
  <si>
    <t>8801a1b6-8021-4193-b711-52739f0f700b</t>
  </si>
  <si>
    <t>DZH318Z0CM92</t>
  </si>
  <si>
    <t>DZH318Z0CM92/0028</t>
  </si>
  <si>
    <t>Virtual Machines MdSv2 Series Windows</t>
  </si>
  <si>
    <t>Standard_M64ds_v2</t>
  </si>
  <si>
    <t>M64ds_v2 Low Priority</t>
  </si>
  <si>
    <t>0265077c-ec6b-56ae-b96a-d2f9c37efd7a</t>
  </si>
  <si>
    <t>DZH318Z08LV0</t>
  </si>
  <si>
    <t>DZH318Z08LV0/006J</t>
  </si>
  <si>
    <t>Hot GZRS Write Operations</t>
  </si>
  <si>
    <t>2020-07-01T00:00:00Z</t>
  </si>
  <si>
    <t>02650b9e-29f6-4d29-9117-f67309821cd7</t>
  </si>
  <si>
    <t>DZH318Z0BJRM/00ML</t>
  </si>
  <si>
    <t>Premium SSD Managed Disks</t>
  </si>
  <si>
    <t>Premium_SSD_Managed_Disks_P40</t>
  </si>
  <si>
    <t>P40 LRS</t>
  </si>
  <si>
    <t>P40 LRS Disk Mount</t>
  </si>
  <si>
    <t>2020-09-01T00:00:00Z</t>
  </si>
  <si>
    <t>0266d6fe-777e-4059-834c-ef6cf4e8d666</t>
  </si>
  <si>
    <t>DZH318Z0BP04</t>
  </si>
  <si>
    <t>DZH318Z0BP04/00C3</t>
  </si>
  <si>
    <t>Virtual Machines DCasccv5 Series</t>
  </si>
  <si>
    <t>Standard_DC4as_cc_v5</t>
  </si>
  <si>
    <t>DC4ascc v5</t>
  </si>
  <si>
    <t>026b629f-47fb-5312-959c-6281c41e8863</t>
  </si>
  <si>
    <t>DZH318Z0BDL6</t>
  </si>
  <si>
    <t>DZH318Z0BDL6/001P</t>
  </si>
  <si>
    <t>Virtual Machines DSv2 Series</t>
  </si>
  <si>
    <t>Standard_DS13-2_v2</t>
  </si>
  <si>
    <t>DS13-2 v2 Low Priority</t>
  </si>
  <si>
    <t>DS13 v2 Low Priority</t>
  </si>
  <si>
    <t>2017-05-01T00:00:00Z</t>
  </si>
  <si>
    <t>2e8496ff-3e78-4d60-9d6a-f7e9d7072f26</t>
  </si>
  <si>
    <t>DZH318Z0BQ4C</t>
  </si>
  <si>
    <t>DZH318Z0BQ4C/025C</t>
  </si>
  <si>
    <t>Virtual Machines ECadsccv5 Series Windows</t>
  </si>
  <si>
    <t>028bf087-cafd-5c97-8e7f-2b779cfa1fda</t>
  </si>
  <si>
    <t>DZH318Z0BDCG</t>
  </si>
  <si>
    <t>DZH318Z0BDCG/000R</t>
  </si>
  <si>
    <t>Standard_D32_v3</t>
  </si>
  <si>
    <t>D32 v3 Low Priority</t>
  </si>
  <si>
    <t>2017-12-01T00:00:00Z</t>
  </si>
  <si>
    <t>028de127-adc0-4fbc-8173-f0fe51f81da8</t>
  </si>
  <si>
    <t>DZH318Z0BPVV/0041</t>
  </si>
  <si>
    <t>Hot ZRS</t>
  </si>
  <si>
    <t>Hot ZRS Blob Inventory</t>
  </si>
  <si>
    <t>028e8e12-7c7b-5a40-9750-902c3c8a085d</t>
  </si>
  <si>
    <t>DZH318Z0C120/004V</t>
  </si>
  <si>
    <t>Virtual Machines Dasv4 Series Windows</t>
  </si>
  <si>
    <t>Standard_D32as_v4</t>
  </si>
  <si>
    <t>D32as v4 Spot</t>
  </si>
  <si>
    <t>0290ead3-4512-500b-921a-478c91f1f872</t>
  </si>
  <si>
    <t>DZH318Z0CM93</t>
  </si>
  <si>
    <t>DZH318Z0CM93/004Q</t>
  </si>
  <si>
    <t>Virtual Machines A Series Basic</t>
  </si>
  <si>
    <t>Basic_A3</t>
  </si>
  <si>
    <t>A3 Low Priority</t>
  </si>
  <si>
    <t>0292c232-d23d-4843-82fd-a32c24f5f595</t>
  </si>
  <si>
    <t>DZH318Z0BPRB</t>
  </si>
  <si>
    <t>DZH318Z0BPRB/004B</t>
  </si>
  <si>
    <t>Virtual Machines NVadsA10v5 Series Windows</t>
  </si>
  <si>
    <t>Standard_NV36ads_A10_v5</t>
  </si>
  <si>
    <t>NV36ads A10 v5</t>
  </si>
  <si>
    <t>02a36816-a172-5706-a433-54871e69f893</t>
  </si>
  <si>
    <t>DZH318Z09JCM</t>
  </si>
  <si>
    <t>DZH318Z09JCM/00D6</t>
  </si>
  <si>
    <t>Virtual Machines D Series</t>
  </si>
  <si>
    <t>Standard_D3</t>
  </si>
  <si>
    <t>D3 Low Priority</t>
  </si>
  <si>
    <t>D3/DS3 Low Priority</t>
  </si>
  <si>
    <t>02af78f6-18bd-4ea8-89d4-8a6190b472cb</t>
  </si>
  <si>
    <t>DZH318Z0BQ4B</t>
  </si>
  <si>
    <t>DZH318Z0BQ4B/00HG</t>
  </si>
  <si>
    <t>Standard_NV36adms_A10_v5</t>
  </si>
  <si>
    <t>NV36adms A10 v5</t>
  </si>
  <si>
    <t>02b4a72e-3de7-5e08-9e0b-2b4e0f95f098</t>
  </si>
  <si>
    <t>DZH318Z09JCM/00D2</t>
  </si>
  <si>
    <t>Archive RA-GRS</t>
  </si>
  <si>
    <t>GRS Index Tags</t>
  </si>
  <si>
    <t>10K/Month</t>
  </si>
  <si>
    <t>7baae7d7-3815-42aa-8259-242a5b8a2c33</t>
  </si>
  <si>
    <t>DZH318Z0BNZJ/0063</t>
  </si>
  <si>
    <t>ECasv5-series Windows</t>
  </si>
  <si>
    <t>Standard_EC96as_v5 Low Priority</t>
  </si>
  <si>
    <t>EC96as_v5 Low Priority</t>
  </si>
  <si>
    <t>02da57bd-877a-528c-bd9b-7cd7aebec1a9</t>
  </si>
  <si>
    <t>DZH318Z09B66</t>
  </si>
  <si>
    <t>DZH318Z09B66/000N</t>
  </si>
  <si>
    <t>Standard_DC8ds_v3</t>
  </si>
  <si>
    <t>standard_DC8ds_v3 Low Priority</t>
  </si>
  <si>
    <t>DC8ds_v3 Low Priority</t>
  </si>
  <si>
    <t>02ee3f5b-5beb-55c8-a8c9-d0e0456a9e88</t>
  </si>
  <si>
    <t>DZH318Z08NRF/00GR</t>
  </si>
  <si>
    <t>Cold RA-GRS</t>
  </si>
  <si>
    <t>Cold RA-GRS Write Operations</t>
  </si>
  <si>
    <t>02f0a657-3154-5287-b09c-f6890593547d</t>
  </si>
  <si>
    <t>DZH318Z0BJRM/01MJ</t>
  </si>
  <si>
    <t>Virtual Machines Dv4 Series Windows</t>
  </si>
  <si>
    <t>Standard_D8_v4</t>
  </si>
  <si>
    <t>D8 v4 Low Priority</t>
  </si>
  <si>
    <t>02ffd722-8422-581b-83ef-c0ed3065fc10</t>
  </si>
  <si>
    <t>DZH318Z0D1MV</t>
  </si>
  <si>
    <t>DZH318Z0D1MV/00FN</t>
  </si>
  <si>
    <t>Standard_E96-48ads_v5</t>
  </si>
  <si>
    <t>E96-48ads v5</t>
  </si>
  <si>
    <t>03033f8e-d5c2-5909-bf79-d9ef35fd29ac</t>
  </si>
  <si>
    <t>DZH318Z092R4/00BM</t>
  </si>
  <si>
    <t>Standard_E48as_v4</t>
  </si>
  <si>
    <t>E48as v4 Spot</t>
  </si>
  <si>
    <t>03077155-9c02-526d-ba08-78d1221d0510</t>
  </si>
  <si>
    <t>DZH318Z0CM92/004J</t>
  </si>
  <si>
    <t>Hot RA-GRS</t>
  </si>
  <si>
    <t>All Other Operations</t>
  </si>
  <si>
    <t>2017-10-01T00:00:00Z</t>
  </si>
  <si>
    <t>0b248445-aa24-4fe8-a794-a174929327bd</t>
  </si>
  <si>
    <t>DZH318Z0BPH7/006P</t>
  </si>
  <si>
    <t>Virtual Machines Ev4 Series Windows</t>
  </si>
  <si>
    <t>Standard_E8_v4</t>
  </si>
  <si>
    <t>E8 v4 Low Priority</t>
  </si>
  <si>
    <t>0314339d-e2ba-5db6-ba6d-dd46d189c12e</t>
  </si>
  <si>
    <t>DZH318Z0D1L3</t>
  </si>
  <si>
    <t>DZH318Z0D1L3/00LQ</t>
  </si>
  <si>
    <t>Virtual Machines Ddsv5 Series Windows</t>
  </si>
  <si>
    <t>Standard_D4ds_v5</t>
  </si>
  <si>
    <t>D4ds v5</t>
  </si>
  <si>
    <t>0317a3fa-9b9c-5d5d-ade3-81703946d6c2</t>
  </si>
  <si>
    <t>DZH318Z08MC5</t>
  </si>
  <si>
    <t>DZH318Z08MC5/00GM</t>
  </si>
  <si>
    <t>Archive ZRS</t>
  </si>
  <si>
    <t>Archive ZRS Data Stored</t>
  </si>
  <si>
    <t>2018-08-01T00:00:00Z</t>
  </si>
  <si>
    <t>0317e4a9-06c8-48ae-9141-38041f692983</t>
  </si>
  <si>
    <t>DZH318Z0BJRN/005F</t>
  </si>
  <si>
    <t>Queues</t>
  </si>
  <si>
    <t>LRS Class 1 Operations</t>
  </si>
  <si>
    <t>b90587a9-b1d5-4bd7-9d0b-e5d4a255a384</t>
  </si>
  <si>
    <t>DZH318Z0BNZ3</t>
  </si>
  <si>
    <t>DZH318Z0BNZ3/003R</t>
  </si>
  <si>
    <t>Cold RA-GRS Data Retrieval</t>
  </si>
  <si>
    <t>031f64de-4c30-589c-ae18-899cbc8e39f3</t>
  </si>
  <si>
    <t>DZH318Z0C120/0269</t>
  </si>
  <si>
    <t>Virtual Machines NCSv3 Series</t>
  </si>
  <si>
    <t>Standard_NC24s_v3</t>
  </si>
  <si>
    <t>NC24s v3 Low Priority</t>
  </si>
  <si>
    <t>0332e41f-b994-4081-b195-de05b31afcd0</t>
  </si>
  <si>
    <t>DZH318Z0BQM2</t>
  </si>
  <si>
    <t>DZH318Z0BQM2/000G</t>
  </si>
  <si>
    <t>Standard_E16as_v5</t>
  </si>
  <si>
    <t>E16as v5 Low Priority</t>
  </si>
  <si>
    <t>0340e0f5-f1f3-51b0-a7bc-763a28ef8611</t>
  </si>
  <si>
    <t>DZH318Z093WZ/00LQ</t>
  </si>
  <si>
    <t>Cold RA-GZRS Read Operations</t>
  </si>
  <si>
    <t>034267e9-bf9d-5ebb-8d00-e44bff51a2da</t>
  </si>
  <si>
    <t>DZH318Z0BJRN/01LH</t>
  </si>
  <si>
    <t>Standard_M8-2ms</t>
  </si>
  <si>
    <t>M8-2ms Spot</t>
  </si>
  <si>
    <t>0350eb6a-8372-546b-99d5-36b097cccea9</t>
  </si>
  <si>
    <t>DZH318Z0BQ4W/04JX</t>
  </si>
  <si>
    <t>Virtual Machines LSv2 Series Windows</t>
  </si>
  <si>
    <t>03682a0d-59d4-46f6-b6fb-5bfd6d775376</t>
  </si>
  <si>
    <t>DZH318Z0BP44</t>
  </si>
  <si>
    <t>DZH318Z0BP44/002H</t>
  </si>
  <si>
    <t>Archive</t>
  </si>
  <si>
    <t>Archive LRS Data Stored</t>
  </si>
  <si>
    <t>2021-08-01T00:00:00Z</t>
  </si>
  <si>
    <t>0379e051-bd7d-5490-97f5-32eff89edb33</t>
  </si>
  <si>
    <t>DZH318Z0BP05/00HF</t>
  </si>
  <si>
    <t>Bpsv2 Series Cloud Services</t>
  </si>
  <si>
    <t>Standard_B2ps_v2</t>
  </si>
  <si>
    <t>B2ps v2</t>
  </si>
  <si>
    <t>03825484-c6ec-54aa-9167-27bafedb0a8f</t>
  </si>
  <si>
    <t>DZH318Z0K9JM</t>
  </si>
  <si>
    <t>DZH318Z0K9JM/0097</t>
  </si>
  <si>
    <t>DCsv3 Series Linux</t>
  </si>
  <si>
    <t>Standard_DC1s_v3</t>
  </si>
  <si>
    <t>standard_DC1s_v3</t>
  </si>
  <si>
    <t>DC1s_v3</t>
  </si>
  <si>
    <t>0390403f-bf05-5b09-8814-96596d5e98c2</t>
  </si>
  <si>
    <t>DZH318Z08NR0</t>
  </si>
  <si>
    <t>DZH318Z08NR0/00H0</t>
  </si>
  <si>
    <t>DZH318Z08NR0/00KB</t>
  </si>
  <si>
    <t>DZH318Z08NR0/00K9</t>
  </si>
  <si>
    <t>Virtual Machines Epdsv5 Series</t>
  </si>
  <si>
    <t>Standard_E4pds_v5</t>
  </si>
  <si>
    <t>Standard_E4pds_v5 Spot</t>
  </si>
  <si>
    <t>E4pds v5 Spot</t>
  </si>
  <si>
    <t>039c8199-98bb-5ab1-b0d5-95b9031645be</t>
  </si>
  <si>
    <t>DZH318Z092SH</t>
  </si>
  <si>
    <t>DZH318Z092SH/00G9</t>
  </si>
  <si>
    <t>Easv5 Series CloudServices</t>
  </si>
  <si>
    <t>Standard_E96-48as_v5</t>
  </si>
  <si>
    <t>E96-48as v5</t>
  </si>
  <si>
    <t>03a8cd4b-e581-51e2-85cb-9d2c9be02cef</t>
  </si>
  <si>
    <t>DZH318Z092QW</t>
  </si>
  <si>
    <t>DZH318Z092QW/0010</t>
  </si>
  <si>
    <t>Virtual Machines MSv2 Series Windows</t>
  </si>
  <si>
    <t>Standard_M208s_v2</t>
  </si>
  <si>
    <t>M208s v2 Low Priority</t>
  </si>
  <si>
    <t>03ad75b5-2dfb-4781-83c7-3a03d42c8514</t>
  </si>
  <si>
    <t>DZH318Z0BX63</t>
  </si>
  <si>
    <t>DZH318Z0BX63/0011</t>
  </si>
  <si>
    <t>2020-11-01T00:00:00Z</t>
  </si>
  <si>
    <t>03b71c24-2f63-4fcd-bc4a-8cacbdcf6969</t>
  </si>
  <si>
    <t>DZH318Z0BJRM/0060</t>
  </si>
  <si>
    <t>Dasv5 Series Cloud Services</t>
  </si>
  <si>
    <t>Standard_D4as_v5</t>
  </si>
  <si>
    <t>Standard_D4as_v5 Low Priority</t>
  </si>
  <si>
    <t>D4as v5 Low Priority</t>
  </si>
  <si>
    <t>03ba6709-3aaa-5ab1-a247-ae02ccb5e820</t>
  </si>
  <si>
    <t>DZH318Z08W0R</t>
  </si>
  <si>
    <t>DZH318Z08W0R/003C</t>
  </si>
  <si>
    <t>Virtual Machines Ddsv5 Series</t>
  </si>
  <si>
    <t>Standard_D16ds_v5</t>
  </si>
  <si>
    <t>D16ds v5</t>
  </si>
  <si>
    <t>03c41c4c-d2f4-5cf1-b0f2-13efdeb89986</t>
  </si>
  <si>
    <t>DZH318Z08MC6</t>
  </si>
  <si>
    <t>DZH318Z08MC6/00J5</t>
  </si>
  <si>
    <t>DZH318Z08MC6/01VQ</t>
  </si>
  <si>
    <t>DZH318Z08MC6/01VP</t>
  </si>
  <si>
    <t>Virtual Machines D Series Windows</t>
  </si>
  <si>
    <t>Standard_D14</t>
  </si>
  <si>
    <t>D14 Spot</t>
  </si>
  <si>
    <t>D14/DS14 Spot</t>
  </si>
  <si>
    <t>03cd3545-4fb7-5947-940d-b22572c56237</t>
  </si>
  <si>
    <t>DZH318Z0BPVW</t>
  </si>
  <si>
    <t>DZH318Z0BPVW/00HV</t>
  </si>
  <si>
    <t>Hot Other Operations</t>
  </si>
  <si>
    <t>e618d272-6efd-4ea6-919d-993cea7ccfcb</t>
  </si>
  <si>
    <t>DZH318Z0BJRM/003Z</t>
  </si>
  <si>
    <t>Dadsv5 Series Dedicated Host</t>
  </si>
  <si>
    <t>Dadsv5_Type1</t>
  </si>
  <si>
    <t>Dadsv5 Type1</t>
  </si>
  <si>
    <t>03d9b64f-c0f2-57ba-8c24-995ee264c76f</t>
  </si>
  <si>
    <t>DZH318Z08W28</t>
  </si>
  <si>
    <t>DZH318Z08W28/0005</t>
  </si>
  <si>
    <t>DZH318Z08W28/002G</t>
  </si>
  <si>
    <t>DZH318Z08W28/002B</t>
  </si>
  <si>
    <t>Virtual Machines Dadsv5 Series Windows</t>
  </si>
  <si>
    <t>Standard_D96ads_v5</t>
  </si>
  <si>
    <t>Standard_D96ads_v5 Low Priority</t>
  </si>
  <si>
    <t>D96ads v5 Low Priority</t>
  </si>
  <si>
    <t>03e6cb49-44f8-591f-aea4-23d09e74b226</t>
  </si>
  <si>
    <t>DZH318Z08W2P</t>
  </si>
  <si>
    <t>DZH318Z08W2P/004M</t>
  </si>
  <si>
    <t>Blob Features</t>
  </si>
  <si>
    <t>Archive LRS</t>
  </si>
  <si>
    <t>Named Encryption Scopes</t>
  </si>
  <si>
    <t>2021-03-01T00:00:00Z</t>
  </si>
  <si>
    <t>410427e1-c23c-45df-ad23-398e0c2308e5</t>
  </si>
  <si>
    <t>DZH318Z0CBTJ</t>
  </si>
  <si>
    <t>DZH318Z0CBTJ/0109</t>
  </si>
  <si>
    <t>Standard_M64s_v2</t>
  </si>
  <si>
    <t>M64s_v2 Spot</t>
  </si>
  <si>
    <t>03f7dc79-d629-5d48-9308-92c25fe80101</t>
  </si>
  <si>
    <t>DZH318Z0BX5L/03M1</t>
  </si>
  <si>
    <t>D2a v4 Spot</t>
  </si>
  <si>
    <t>D2a v4/D2as v4 Spot</t>
  </si>
  <si>
    <t>0413fa29-843f-5bf8-a416-735ce4ebc2f9</t>
  </si>
  <si>
    <t>DZH318Z0CM2B/003S</t>
  </si>
  <si>
    <t>Standard_M128ms</t>
  </si>
  <si>
    <t>M128ms</t>
  </si>
  <si>
    <t>04259fb9-b660-4d88-b26c-14e0d4d6610c</t>
  </si>
  <si>
    <t>DZH318Z0BPW5/0022</t>
  </si>
  <si>
    <t>Virtual Machines Esv5 Series Windows</t>
  </si>
  <si>
    <t>Standard_E104is_v5</t>
  </si>
  <si>
    <t>E104is v5 Spot</t>
  </si>
  <si>
    <t>0425b011-7d8e-5705-8c53-896dd13f1fe4</t>
  </si>
  <si>
    <t>DZH318Z096T1</t>
  </si>
  <si>
    <t>DZH318Z096T1/0721</t>
  </si>
  <si>
    <t>Virtual Machines DS Series Windows</t>
  </si>
  <si>
    <t>Standard_DS11</t>
  </si>
  <si>
    <t>DS11</t>
  </si>
  <si>
    <t>2018-06-01T00:00:00Z</t>
  </si>
  <si>
    <t>f6d8cdbe-efbb-42f0-bac0-91e5435137b9</t>
  </si>
  <si>
    <t>DZH318Z0BPW4</t>
  </si>
  <si>
    <t>DZH318Z0BPW4/0010</t>
  </si>
  <si>
    <t>Virtual Machines Edsv4 Series Windows</t>
  </si>
  <si>
    <t>Standard_E8-2ds_v4</t>
  </si>
  <si>
    <t>E8-2ds v4</t>
  </si>
  <si>
    <t>042c91eb-fe3a-57f5-8d3f-1ebabfbb5f74</t>
  </si>
  <si>
    <t>DZH318Z0CSHB</t>
  </si>
  <si>
    <t>DZH318Z0CSHB/00CG</t>
  </si>
  <si>
    <t>ECadsv5-series Linux</t>
  </si>
  <si>
    <t>Standard_EC8ads_v5</t>
  </si>
  <si>
    <t>Standard_EC8ads_v5 Low Priority</t>
  </si>
  <si>
    <t>EC8ads_v5 Low Priority</t>
  </si>
  <si>
    <t>0435d8ac-cbde-5c65-b2a3-673cf6d91105</t>
  </si>
  <si>
    <t>DZH318Z09B62</t>
  </si>
  <si>
    <t>DZH318Z09B62/000L</t>
  </si>
  <si>
    <t>Virtual Machines FSv2 Series</t>
  </si>
  <si>
    <t>Standard_F2s_v2</t>
  </si>
  <si>
    <t>F2s v2 Low Priority</t>
  </si>
  <si>
    <t>0439280b-4a3a-409f-96f3-88056fcd95ab</t>
  </si>
  <si>
    <t>DZH318Z0BQ4X</t>
  </si>
  <si>
    <t>DZH318Z0BQ4X/0066</t>
  </si>
  <si>
    <t>Standard_D64as_v5</t>
  </si>
  <si>
    <t>Standard_D64as_v5 Low Priority</t>
  </si>
  <si>
    <t>D64as v5 Low Priority</t>
  </si>
  <si>
    <t>043cba2f-e8f1-5433-8461-34193e2a13c7</t>
  </si>
  <si>
    <t>DZH318Z08W0R/002Q</t>
  </si>
  <si>
    <t>Virtual Machines Dv3 Series Windows</t>
  </si>
  <si>
    <t>Standard_D16_v3</t>
  </si>
  <si>
    <t>D16 v3 Spot</t>
  </si>
  <si>
    <t>D16 v3/D16s v3 Spot</t>
  </si>
  <si>
    <t>043cc7af-f3bd-540b-9652-8906e0aedb46</t>
  </si>
  <si>
    <t>DZH318Z0BPVL</t>
  </si>
  <si>
    <t>DZH318Z0BPVL/00XN</t>
  </si>
  <si>
    <t>Virtual Machines A Series</t>
  </si>
  <si>
    <t>Standard_A2</t>
  </si>
  <si>
    <t>A2</t>
  </si>
  <si>
    <t>2016-01-11T00:00:00Z</t>
  </si>
  <si>
    <t>04509603-57ef-4919-860c-d88ea7cfbf40</t>
  </si>
  <si>
    <t>DZH318Z0BPRT</t>
  </si>
  <si>
    <t>DZH318Z0BPRT/004D</t>
  </si>
  <si>
    <t>Standard_DC1ds_v3</t>
  </si>
  <si>
    <t>standard_DC1ds_v3 Spot</t>
  </si>
  <si>
    <t>DC1ds_v3 Spot</t>
  </si>
  <si>
    <t>045567f1-6820-58fb-9fb0-df45ab4a2fd0</t>
  </si>
  <si>
    <t>DZH318Z08NRF/00GP</t>
  </si>
  <si>
    <t>Standard_D64_v4</t>
  </si>
  <si>
    <t>D64 v4 Spot</t>
  </si>
  <si>
    <t>0455bef5-1e2a-5d1c-b5ba-3764addbc53f</t>
  </si>
  <si>
    <t>DZH318Z0D1MV/00G1</t>
  </si>
  <si>
    <t>Virtual Machines HBS Series Windows</t>
  </si>
  <si>
    <t>Standard_HB60-45rs</t>
  </si>
  <si>
    <t>HB60-45rs Low Priority</t>
  </si>
  <si>
    <t>046b82b8-e993-5533-ae8a-e44c394df5ac</t>
  </si>
  <si>
    <t>DZH318Z0BXNG</t>
  </si>
  <si>
    <t>DZH318Z0BXNG/00DV</t>
  </si>
  <si>
    <t>Virtual Machines HCS Series Windows</t>
  </si>
  <si>
    <t>Standard_HC44-16rs</t>
  </si>
  <si>
    <t>HC44-16rs</t>
  </si>
  <si>
    <t>047e717f-c8d8-5adc-a30e-84d12aed91a0</t>
  </si>
  <si>
    <t>DZH318Z0BXNH</t>
  </si>
  <si>
    <t>DZH318Z0BXNH/00BW</t>
  </si>
  <si>
    <t>Virtual Machines DS Series</t>
  </si>
  <si>
    <t>Standard_DS2</t>
  </si>
  <si>
    <t>DS2 Low Priority</t>
  </si>
  <si>
    <t>b6d39a6a-6e80-4d79-addf-d959b99bdeff</t>
  </si>
  <si>
    <t>DZH318Z0BQ4S</t>
  </si>
  <si>
    <t>DZH318Z0BQ4S/00GV</t>
  </si>
  <si>
    <t>Account Encrypted GZRS</t>
  </si>
  <si>
    <t>Account Encrypted Delete Operations</t>
  </si>
  <si>
    <t>3fe48b86-74ee-4cd7-a054-28051cc5e80e</t>
  </si>
  <si>
    <t>DZH318Z0BNZ5/00CN</t>
  </si>
  <si>
    <t>Virtual Machines NVadsA10v5 Series</t>
  </si>
  <si>
    <t>Standard_NV6ads_A10_v5</t>
  </si>
  <si>
    <t>NV6ads A10 v5</t>
  </si>
  <si>
    <t>048b10e0-3b92-59e4-ba21-c24e88578c66</t>
  </si>
  <si>
    <t>DZH318Z09JCN</t>
  </si>
  <si>
    <t>DZH318Z09JCN/00F0</t>
  </si>
  <si>
    <t>DZH318Z09JCN/00ND</t>
  </si>
  <si>
    <t>DZH318Z09JCN/00NF</t>
  </si>
  <si>
    <t>Virtual Machines Ddsv4 Series Windows</t>
  </si>
  <si>
    <t>Standard_D4ds_v4</t>
  </si>
  <si>
    <t>D4ds v4</t>
  </si>
  <si>
    <t>048c5050-07b2-546c-9fd4-091cb4dd2904</t>
  </si>
  <si>
    <t>DZH318Z0CSHH</t>
  </si>
  <si>
    <t>DZH318Z0CSHH/004H</t>
  </si>
  <si>
    <t>Standard_E104ids_v5</t>
  </si>
  <si>
    <t>E104ids v5 Spot</t>
  </si>
  <si>
    <t>04959faa-e0e6-5572-9f13-acfef426aacc</t>
  </si>
  <si>
    <t>DZH318Z096SN/038K</t>
  </si>
  <si>
    <t>Priority Data Retrieval</t>
  </si>
  <si>
    <t>2022-12-01T00:00:00Z</t>
  </si>
  <si>
    <t>0495e720-b680-5d8e-900d-b4efda1d0eaa</t>
  </si>
  <si>
    <t>DZH318Z0BJRN/0059</t>
  </si>
  <si>
    <t>Virtual Machines Av2 Series Windows</t>
  </si>
  <si>
    <t>Standard_A8_v2</t>
  </si>
  <si>
    <t>A8 v2 Spot</t>
  </si>
  <si>
    <t>04c072f4-3e9f-585f-911c-b9a57f7cb398</t>
  </si>
  <si>
    <t>DZH318Z0BPW1</t>
  </si>
  <si>
    <t>DZH318Z0BPW1/00ZX</t>
  </si>
  <si>
    <t>Delete Operations</t>
  </si>
  <si>
    <t>2016-08-01T00:00:00Z</t>
  </si>
  <si>
    <t>767660fa-525b-436f-a375-6da3e26f09b2</t>
  </si>
  <si>
    <t>DZH318Z0BP09/0073</t>
  </si>
  <si>
    <t>Standard_D48ds_v5</t>
  </si>
  <si>
    <t>Standard_D48ds_v5 Spot</t>
  </si>
  <si>
    <t>D48ds v5 Spot</t>
  </si>
  <si>
    <t>04cf3d48-d431-55c5-ace1-bcc9d98ca445</t>
  </si>
  <si>
    <t>DZH318Z08MC6/000M</t>
  </si>
  <si>
    <t>Standard_E16-8as_v5</t>
  </si>
  <si>
    <t>E16-8as v5</t>
  </si>
  <si>
    <t>04d361c6-c43b-528d-8b24-fb9c8000a57f</t>
  </si>
  <si>
    <t>DZH318Z092QW/0035</t>
  </si>
  <si>
    <t>LRS Write Operations</t>
  </si>
  <si>
    <t>c01a1eed-b19a-4aad-bb83-8d62cdc29778</t>
  </si>
  <si>
    <t>DZH318Z0BNZF/003L</t>
  </si>
  <si>
    <t>Standard_E4a_v4</t>
  </si>
  <si>
    <t>E4a v4 Spot</t>
  </si>
  <si>
    <t>E4a v4/E4as v4 Spot</t>
  </si>
  <si>
    <t>04f25d90-eb85-510b-8371-19c286a14400</t>
  </si>
  <si>
    <t>DZH318Z0CM29/0055</t>
  </si>
  <si>
    <t>Standard_DC8s_v3</t>
  </si>
  <si>
    <t>standard_DC8s_v3</t>
  </si>
  <si>
    <t>DC8s_v3</t>
  </si>
  <si>
    <t>04fad3be-ed96-51a6-95a9-d4d8a1752438</t>
  </si>
  <si>
    <t>DZH318Z08NR0/00GV</t>
  </si>
  <si>
    <t>DZH318Z08NR0/00K4</t>
  </si>
  <si>
    <t>DZH318Z08NR0/00K7</t>
  </si>
  <si>
    <t>E40 LRS</t>
  </si>
  <si>
    <t>Disk Operations</t>
  </si>
  <si>
    <t>2018-11-01T00:00:00Z</t>
  </si>
  <si>
    <t>ce957933-8287-4f8b-83ee-53a5cbe056d9</t>
  </si>
  <si>
    <t>DZH318Z0BP88/0043</t>
  </si>
  <si>
    <t>Specialized Compute</t>
  </si>
  <si>
    <t>BareMetal Infrastructure</t>
  </si>
  <si>
    <t>SAP_HANA_On_Azure_S192</t>
  </si>
  <si>
    <t>S192</t>
  </si>
  <si>
    <t>S192 Instance</t>
  </si>
  <si>
    <t>0508ee94-af79-4c17-ae71-39095ad07084</t>
  </si>
  <si>
    <t>DZH318Z0BNWL</t>
  </si>
  <si>
    <t>DZH318Z0BNWL/004M</t>
  </si>
  <si>
    <t>DZH316MBDNZN</t>
  </si>
  <si>
    <t>DZH318Z0BNWL/00BS</t>
  </si>
  <si>
    <t>DZH318Z0BNWL/00BT</t>
  </si>
  <si>
    <t>Virtual Machines Bsv2 Series</t>
  </si>
  <si>
    <t>Standard_B2ls_v2</t>
  </si>
  <si>
    <t>B2ls v2 Low Priority</t>
  </si>
  <si>
    <t>051b0b3f-a1fe-5de4-bead-efafc0735a06</t>
  </si>
  <si>
    <t>DZH318Z0K9K9</t>
  </si>
  <si>
    <t>DZH318Z0K9K9/01F6</t>
  </si>
  <si>
    <t>Standard_E2ds_v5</t>
  </si>
  <si>
    <t>E2ds v5 Low Priority</t>
  </si>
  <si>
    <t>051d2c03-fde7-542b-81f8-8241fa34069c</t>
  </si>
  <si>
    <t>DZH318Z096SN/00VL</t>
  </si>
  <si>
    <t>Standard_B8s_v2</t>
  </si>
  <si>
    <t>B8s v2 Spot</t>
  </si>
  <si>
    <t>051e1c86-3095-5f85-b58f-8011b435384b</t>
  </si>
  <si>
    <t>DZH318Z0K9K9/01G8</t>
  </si>
  <si>
    <t>Premium Page Blob</t>
  </si>
  <si>
    <t>P10 LRS</t>
  </si>
  <si>
    <t>P10 LRS Disk</t>
  </si>
  <si>
    <t>2015-10-28T00:00:00Z</t>
  </si>
  <si>
    <t>05212985-faad-4b6c-8ddb-c08cc8e37f79</t>
  </si>
  <si>
    <t>DZH318Z0BP0W</t>
  </si>
  <si>
    <t>DZH318Z0BP0W/00H7</t>
  </si>
  <si>
    <t>Virtual Machines HBSv2 Series</t>
  </si>
  <si>
    <t>Standard_HB120-64rs_v2</t>
  </si>
  <si>
    <t>Standard_HB120-64rs_v2 Low Priority</t>
  </si>
  <si>
    <t>HB120-64rs v2 Low Priority</t>
  </si>
  <si>
    <t>2022-03-01T00:00:00Z</t>
  </si>
  <si>
    <t>4df5deac-fd33-5daa-ba38-f5a39633b6cd</t>
  </si>
  <si>
    <t>DZH318Z0CGR8</t>
  </si>
  <si>
    <t>DZH318Z0CGR8/00D2</t>
  </si>
  <si>
    <t>Cool RA-GZRS</t>
  </si>
  <si>
    <t>Cool RA-GZRS Data Stored</t>
  </si>
  <si>
    <t>0533d553-fb8c-4c05-83e6-bf785c8e1a14</t>
  </si>
  <si>
    <t>DZH318Z0BPH7/00QS</t>
  </si>
  <si>
    <t>Standard_EC20ads_cc_v5</t>
  </si>
  <si>
    <t>Standard_EC20ads_cc_v5 Low Priority</t>
  </si>
  <si>
    <t>EC20adscc v5 Low Priority</t>
  </si>
  <si>
    <t>0536134e-c785-5ae6-aaea-36420bbca92f</t>
  </si>
  <si>
    <t>DZH318Z0BDCH/008L</t>
  </si>
  <si>
    <t>Premium_SSD_Managed_Disks_P80</t>
  </si>
  <si>
    <t>P80 LRS</t>
  </si>
  <si>
    <t>P80 LRS Disk</t>
  </si>
  <si>
    <t>0539a2fd-71ae-4f9a-b05b-01d76ddd5d75</t>
  </si>
  <si>
    <t>DZH318Z0BP04/002W</t>
  </si>
  <si>
    <t>2019-10-30T00:00:00Z</t>
  </si>
  <si>
    <t>DZH318Z0BP04/00V6</t>
  </si>
  <si>
    <t>Virtual Machines Dv4 Series</t>
  </si>
  <si>
    <t>Standard_D4_v4</t>
  </si>
  <si>
    <t>D4 v4 Spot</t>
  </si>
  <si>
    <t>0539a5e3-4729-51be-878f-5797b421947b</t>
  </si>
  <si>
    <t>DZH318Z0D1L4</t>
  </si>
  <si>
    <t>DZH318Z0D1L4/008J</t>
  </si>
  <si>
    <t>Virtual Machines Epsv5 Series Windows</t>
  </si>
  <si>
    <t>Standard_E32ps_v5</t>
  </si>
  <si>
    <t>Standard_E32ps_v5 Low Priority</t>
  </si>
  <si>
    <t>E32ps v5 Low Priority</t>
  </si>
  <si>
    <t>055bbfec-5af3-51e6-a02b-7d282dea3a0a</t>
  </si>
  <si>
    <t>DZH318Z092S8</t>
  </si>
  <si>
    <t>DZH318Z092S8/00Q8</t>
  </si>
  <si>
    <t>Virtual Machines DSv2 Series Windows</t>
  </si>
  <si>
    <t>Standard_DS15_v2</t>
  </si>
  <si>
    <t>DS15 v2 Low Priority</t>
  </si>
  <si>
    <t>15c6768a-a453-4722-b008-16f7e1e8446c</t>
  </si>
  <si>
    <t>DZH318Z0BQPW</t>
  </si>
  <si>
    <t>DZH318Z0BQPW/004F</t>
  </si>
  <si>
    <t>2019-06-04T00:00:00Z</t>
  </si>
  <si>
    <t>MdSv2 Series Dedicated Host</t>
  </si>
  <si>
    <t>Mdsv2MedMem_Type1</t>
  </si>
  <si>
    <t>Mdsv2MedMem Type1</t>
  </si>
  <si>
    <t>055ca013-9e28-543a-99d5-a7c899cea495</t>
  </si>
  <si>
    <t>DZH318Z08VHS</t>
  </si>
  <si>
    <t>DZH318Z08VHS/0029</t>
  </si>
  <si>
    <t>DZH318Z08VHS/001X</t>
  </si>
  <si>
    <t>DZH318Z08VHS/0020</t>
  </si>
  <si>
    <t>E8-2ds v4 Spot</t>
  </si>
  <si>
    <t>05628b4f-7d58-51fb-a732-3657aa0fc32c</t>
  </si>
  <si>
    <t>DZH318Z0CSHB/00CV</t>
  </si>
  <si>
    <t>Virtual Machines Dadsv5 Series</t>
  </si>
  <si>
    <t>Standard_D8ads_v5</t>
  </si>
  <si>
    <t>D8ads v5</t>
  </si>
  <si>
    <t>05670124-020c-5967-b5d7-d911b4ac789a</t>
  </si>
  <si>
    <t>DZH318Z08W2R</t>
  </si>
  <si>
    <t>DZH318Z08W2R/004B</t>
  </si>
  <si>
    <t>DZH318Z08W2R/00WD</t>
  </si>
  <si>
    <t>DZH318Z08W2R/00WC</t>
  </si>
  <si>
    <t>Standard_E16ds_v4</t>
  </si>
  <si>
    <t>E16ds v4</t>
  </si>
  <si>
    <t>056e2e6d-a1c4-5d3b-a90f-f6aca52d2802</t>
  </si>
  <si>
    <t>DZH318Z0CSHK/00B6</t>
  </si>
  <si>
    <t>DZH318Z0CSHK/020D</t>
  </si>
  <si>
    <t>DZH318Z0CSHK/020G</t>
  </si>
  <si>
    <t>Virtual Machines ECasccv5 Series Windows</t>
  </si>
  <si>
    <t>Standard_EC20as_cc_v5</t>
  </si>
  <si>
    <t>Standard_EC20as_cc_v5 Spot</t>
  </si>
  <si>
    <t>EC20ascc v5 Spot</t>
  </si>
  <si>
    <t>056f15ce-158d-5cfb-b3c4-77591028ce53</t>
  </si>
  <si>
    <t>DZH318Z0BDLB</t>
  </si>
  <si>
    <t>DZH318Z0BDLB/005L</t>
  </si>
  <si>
    <t>Standard_E2ds_v4</t>
  </si>
  <si>
    <t>E2ds v4 Spot</t>
  </si>
  <si>
    <t>05787669-bc3e-5395-9680-7e8ba86b37c6</t>
  </si>
  <si>
    <t>DZH318Z0CSHB/00F8</t>
  </si>
  <si>
    <t>Standard Page Blob v2</t>
  </si>
  <si>
    <t>Read Additional IO</t>
  </si>
  <si>
    <t>68b4d969-7696-49fe-923c-1acbb3836a13</t>
  </si>
  <si>
    <t>DZH318Z0BNWT</t>
  </si>
  <si>
    <t>DZH318Z0BNWT/0011</t>
  </si>
  <si>
    <t>Standard_E20ds_v4</t>
  </si>
  <si>
    <t>E20ds v4 Low Priority</t>
  </si>
  <si>
    <t>057d4b16-79b0-5649-a935-f8375ee4241c</t>
  </si>
  <si>
    <t>DZH318Z0CSHB/0057</t>
  </si>
  <si>
    <t>Standard_D11</t>
  </si>
  <si>
    <t>D11</t>
  </si>
  <si>
    <t>D11/DS11</t>
  </si>
  <si>
    <t>058535f3-e927-4143-9b39-4e9ec2bcc825</t>
  </si>
  <si>
    <t>DZH318Z0BQ4B/00CV</t>
  </si>
  <si>
    <t>2017-07-17T00:00:00Z</t>
  </si>
  <si>
    <t>DZH318Z0BQ4B/007Z</t>
  </si>
  <si>
    <t>DZH318Z0BQ4B/0081</t>
  </si>
  <si>
    <t>Hot GRS Iterative Read Operations</t>
  </si>
  <si>
    <t>99b0f9e7-7e83-43c1-82fd-133ba11531cf</t>
  </si>
  <si>
    <t>DZH318Z0BJRN/004Z</t>
  </si>
  <si>
    <t>Cold LRS All Other Operations</t>
  </si>
  <si>
    <t>0591d5f3-5079-529c-a830-a5a00d30ef79</t>
  </si>
  <si>
    <t>Virtual Machines NDasr A100 v4 Series Windows</t>
  </si>
  <si>
    <t>Standard_ND96asr_v4</t>
  </si>
  <si>
    <t>ND96asr v4 Low Priority</t>
  </si>
  <si>
    <t>0593cd66-eda6-567e-b019-9b14bf1eeff9</t>
  </si>
  <si>
    <t>DZH318Z0DS6S</t>
  </si>
  <si>
    <t>DZH318Z0DS6S/0004</t>
  </si>
  <si>
    <t>Standard_D2_v4</t>
  </si>
  <si>
    <t>D2 v4</t>
  </si>
  <si>
    <t>059a3f24-7edc-56f4-bc46-75edae8275f0</t>
  </si>
  <si>
    <t>DZH318Z0D1L4/008M</t>
  </si>
  <si>
    <t>DZH318Z0D1L4/015J</t>
  </si>
  <si>
    <t>DZH318Z0D1L4/0141</t>
  </si>
  <si>
    <t>Standard_E80is_v4</t>
  </si>
  <si>
    <t>E80is v4 Spot</t>
  </si>
  <si>
    <t>05a726d8-f5b9-5559-a231-fe0132af1ae8</t>
  </si>
  <si>
    <t>DZH318Z0CSHL/0414</t>
  </si>
  <si>
    <t>Virtual Machines DCSv2 Series Windows</t>
  </si>
  <si>
    <t>Standard_DC1s_v2</t>
  </si>
  <si>
    <t>DC1s v2</t>
  </si>
  <si>
    <t>05b64762-94b1-55b2-b273-84e4b59b0da3</t>
  </si>
  <si>
    <t>DZH318Z0CCGS</t>
  </si>
  <si>
    <t>DZH318Z0CCGS/001X</t>
  </si>
  <si>
    <t>standard_DC1s_v3 Low Priority</t>
  </si>
  <si>
    <t>DC1s_v3 Low Priority</t>
  </si>
  <si>
    <t>05b9a881-cefa-5151-9131-e2efdf37dd10</t>
  </si>
  <si>
    <t>DZH318Z08NR0/00H3</t>
  </si>
  <si>
    <t>Premium ADLS Gen2 Flat Namespace</t>
  </si>
  <si>
    <t>Premium ZRS Read Operations</t>
  </si>
  <si>
    <t>2020-02-01T00:00:00Z</t>
  </si>
  <si>
    <t>05bcc117-7fb5-446f-b6bb-822256f93923</t>
  </si>
  <si>
    <t>DZH318Z0CPS8</t>
  </si>
  <si>
    <t>DZH318Z0CPS8/001J</t>
  </si>
  <si>
    <t>Standard_E8-4s_v5</t>
  </si>
  <si>
    <t>E8-4s v5 Low Priority</t>
  </si>
  <si>
    <t>79e58803-fae3-5974-9f2f-5e71319492c8</t>
  </si>
  <si>
    <t>DZH318Z096SR/013X</t>
  </si>
  <si>
    <t>Standard_E16-4ads_v5</t>
  </si>
  <si>
    <t>E16-4ads v5 Spot</t>
  </si>
  <si>
    <t>2022-11-01T00:00:00Z</t>
  </si>
  <si>
    <t>05ce3c88-bcb9-5071-aa84-a16037fbf096</t>
  </si>
  <si>
    <t>DZH318Z093X0/00KJ</t>
  </si>
  <si>
    <t>Azure Container Apps</t>
  </si>
  <si>
    <t>Dedicated</t>
  </si>
  <si>
    <t>Dedicated Memory Usage</t>
  </si>
  <si>
    <t>05d0b2d1-3312-56ec-b59f-d8c222fc7610</t>
  </si>
  <si>
    <t>DZH318Z0B0NC</t>
  </si>
  <si>
    <t>DZH318Z0B0NC/003G</t>
  </si>
  <si>
    <t>DZH319F70F09</t>
  </si>
  <si>
    <t>Virtual Machines DCasccv5 Series Windows</t>
  </si>
  <si>
    <t>Standard_DC32as_cc_v5</t>
  </si>
  <si>
    <t>Standard_DC32as_cc_v5 Low Priority</t>
  </si>
  <si>
    <t>DC32ascc v5 Low Priority</t>
  </si>
  <si>
    <t>05d9b5ba-3bb4-579b-8f21-12e3130b107e</t>
  </si>
  <si>
    <t>DZH318Z0BDL4</t>
  </si>
  <si>
    <t>DZH318Z0BDL4/0044</t>
  </si>
  <si>
    <t>Standard_D16ds_v5 Spot</t>
  </si>
  <si>
    <t>D16ds v5 Spot</t>
  </si>
  <si>
    <t>05f87eb8-9efd-575a-8690-095d92f326db</t>
  </si>
  <si>
    <t>DZH318Z08MC6/00JB</t>
  </si>
  <si>
    <t>Standard_D4d_v4</t>
  </si>
  <si>
    <t>D4d v4</t>
  </si>
  <si>
    <t>06042b4b-f0c5-5474-a545-d54e84ec2ddf</t>
  </si>
  <si>
    <t>DZH318Z0D1L2/00VG</t>
  </si>
  <si>
    <t>DZH318Z0D1L2/00VF</t>
  </si>
  <si>
    <t>DZH318Z0D1L2/00V6</t>
  </si>
  <si>
    <t>M208s v2</t>
  </si>
  <si>
    <t>06079fb6-9a48-4680-bc83-fe3455e16f76</t>
  </si>
  <si>
    <t>DZH318Z0BX5L/0018</t>
  </si>
  <si>
    <t>DZH318Z0BX5L/002X</t>
  </si>
  <si>
    <t>DZH318Z0BX5L/002Z</t>
  </si>
  <si>
    <t>Standard_EC20as_v5</t>
  </si>
  <si>
    <t>Standard_EC20as_v5 Spot</t>
  </si>
  <si>
    <t>EC20as_v5 Spot</t>
  </si>
  <si>
    <t>060c26e3-e567-527f-a081-bb92872f1572</t>
  </si>
  <si>
    <t>DZH318Z09B68/0010</t>
  </si>
  <si>
    <t>Files Reserved Capacity</t>
  </si>
  <si>
    <t>Cool_GRS_Data_Stored_10 TB</t>
  </si>
  <si>
    <t>Cool GRS - 10 TB</t>
  </si>
  <si>
    <t>Cool GRS - 10 TB Data Stored</t>
  </si>
  <si>
    <t>706dfea8-ee2a-4aad-86e5-8362550efa36</t>
  </si>
  <si>
    <t>DZH318Z08T98</t>
  </si>
  <si>
    <t>DZH318Z08T98/00FM</t>
  </si>
  <si>
    <t>DZH318Z08T98/00FH</t>
  </si>
  <si>
    <t>Hot Iterative Write Operations</t>
  </si>
  <si>
    <t>e68400aa-89e4-49d9-b7e1-59c13c9f19aa</t>
  </si>
  <si>
    <t>Virtual Machines Ev3 Series</t>
  </si>
  <si>
    <t>Standard_E20_v3</t>
  </si>
  <si>
    <t>E20 v3</t>
  </si>
  <si>
    <t>E20 v3/E20s v3</t>
  </si>
  <si>
    <t>2019-01-01T00:00:00Z</t>
  </si>
  <si>
    <t>063f6f1f-17c8-4c99-a91a-8b7fb8475d29</t>
  </si>
  <si>
    <t>DZH318Z0BQ4L</t>
  </si>
  <si>
    <t>DZH318Z0BQ4L/016K</t>
  </si>
  <si>
    <t>2018-12-01T00:00:00Z</t>
  </si>
  <si>
    <t>DZH318Z0BQ4L/016H</t>
  </si>
  <si>
    <t>DZH318Z0BQ4L/016F</t>
  </si>
  <si>
    <t>Virtual Machines Dv2 Series</t>
  </si>
  <si>
    <t>Standard_D14_v2</t>
  </si>
  <si>
    <t>D14 v2 Low Priority</t>
  </si>
  <si>
    <t>D14 v2/DS14 v2 Low Priority</t>
  </si>
  <si>
    <t>064933a9-5126-4923-b25f-5e54d9e6bc4f</t>
  </si>
  <si>
    <t>DZH318Z0BQ34</t>
  </si>
  <si>
    <t>DZH318Z0BQ34/00TS</t>
  </si>
  <si>
    <t>Virtual Machines F Series</t>
  </si>
  <si>
    <t>Standard_F1</t>
  </si>
  <si>
    <t>F1</t>
  </si>
  <si>
    <t>F1/F1s</t>
  </si>
  <si>
    <t>064d1cc9-01af-46ff-a382-6ff1520b78a2</t>
  </si>
  <si>
    <t>DZH318Z0BQ51</t>
  </si>
  <si>
    <t>DZH318Z0BQ51/00GX</t>
  </si>
  <si>
    <t>DZH318Z0BQ51/0070</t>
  </si>
  <si>
    <t>DZH318Z0BQ51/0071</t>
  </si>
  <si>
    <t>Standard_A1_v2</t>
  </si>
  <si>
    <t>A1 v2 Low Priority</t>
  </si>
  <si>
    <t>064ebe3d-3a86-4ff4-bcf7-0cd18d83d123</t>
  </si>
  <si>
    <t>DZH318Z0BPW1/00GB</t>
  </si>
  <si>
    <t>2019-02-01T00:00:00Z</t>
  </si>
  <si>
    <t>Virtual Machines NCSv2 Series</t>
  </si>
  <si>
    <t>Standard_NC6s_v2</t>
  </si>
  <si>
    <t>NC6s v2</t>
  </si>
  <si>
    <t>0667ca3a-3876-4ed4-ab0d-dbd6ceec6f6f</t>
  </si>
  <si>
    <t>DZH318Z0BQ5T</t>
  </si>
  <si>
    <t>DZH318Z0BQ5T/0021</t>
  </si>
  <si>
    <t>Virtual Machines Basv2 Series Windows</t>
  </si>
  <si>
    <t>Standard_B2ats_v2</t>
  </si>
  <si>
    <t>B2ats v2 Spot</t>
  </si>
  <si>
    <t>066cc7e2-6e0d-5ed1-986a-cff7ffed309f</t>
  </si>
  <si>
    <t>DZH318Z0K9JF</t>
  </si>
  <si>
    <t>DZH318Z0K9JF/025X</t>
  </si>
  <si>
    <t>Cold RA-GRS Data Write</t>
  </si>
  <si>
    <t>06726ce4-23b9-538c-99cb-17b643be506c</t>
  </si>
  <si>
    <t>DZH318Z0BNZJ/00WF</t>
  </si>
  <si>
    <t>Virtual Machines Bpsv2 Series</t>
  </si>
  <si>
    <t>Standard_B4ps_v2</t>
  </si>
  <si>
    <t>B4ps v2 Spot</t>
  </si>
  <si>
    <t>06779c24-66ba-5d0c-b549-d468ff5f305f</t>
  </si>
  <si>
    <t>DZH318Z0K9JK</t>
  </si>
  <si>
    <t>DZH318Z0K9JK/00NF</t>
  </si>
  <si>
    <t>Standard_E16-8s_v5</t>
  </si>
  <si>
    <t>E16-8s v5 Low Priority</t>
  </si>
  <si>
    <t>28ded0f1-4785-5763-b5dd-39ef84205928</t>
  </si>
  <si>
    <t>DZH318Z096SR/013W</t>
  </si>
  <si>
    <t>Standard_DS14_v2</t>
  </si>
  <si>
    <t>DS14 v2</t>
  </si>
  <si>
    <t>2016-02-01T00:00:00Z</t>
  </si>
  <si>
    <t>dd0806e8-f939-4d62-ba85-d96af76c70eb</t>
  </si>
  <si>
    <t>DZH318Z0BQPW/00C7</t>
  </si>
  <si>
    <t>Blob Lifecycle Management</t>
  </si>
  <si>
    <t>Standard</t>
  </si>
  <si>
    <t>Standard 1 Million Blob Rules</t>
  </si>
  <si>
    <t>100/Month</t>
  </si>
  <si>
    <t>2019-03-31T00:00:00Z</t>
  </si>
  <si>
    <t>06a66a3c-05bd-4eb2-bc38-fd15edd39ff7</t>
  </si>
  <si>
    <t>DZH318Z0BZ0C</t>
  </si>
  <si>
    <t>DZH318Z0BZ0C/0007</t>
  </si>
  <si>
    <t>Virtual Machines HBrsv3 Series Windows</t>
  </si>
  <si>
    <t>Standard_HB120-96rs_v3</t>
  </si>
  <si>
    <t>HB120-96rs_v3</t>
  </si>
  <si>
    <t>2021-03-15T00:00:00Z</t>
  </si>
  <si>
    <t>6f3c8bc6-75bd-561f-bf55-dfeea582a5e0</t>
  </si>
  <si>
    <t>DZH318Z08KCH</t>
  </si>
  <si>
    <t>DZH318Z08KCH/001N</t>
  </si>
  <si>
    <t>Virtual Machines Dsv5 Series Windows</t>
  </si>
  <si>
    <t>Standard_D48s_v5</t>
  </si>
  <si>
    <t>Standard_D48s_v5 Spot</t>
  </si>
  <si>
    <t>D48s v5 Spot</t>
  </si>
  <si>
    <t>06aa9d04-b6e6-53be-8464-c9bea957a609</t>
  </si>
  <si>
    <t>DZH318Z08M9T</t>
  </si>
  <si>
    <t>DZH318Z08M9T/007S</t>
  </si>
  <si>
    <t>All Other Operations - Free</t>
  </si>
  <si>
    <t>2018-01-01T00:00:00Z</t>
  </si>
  <si>
    <t>bedcfeab-ad66-4c9d-9564-de71dbe4b0c2</t>
  </si>
  <si>
    <t>DZH318Z0BNZJ/0058</t>
  </si>
  <si>
    <t>DS11 Spot</t>
  </si>
  <si>
    <t>06af730d-b28e-5be4-8a35-c6128c7bcb2b</t>
  </si>
  <si>
    <t>DZH318Z0BPW4/00M3</t>
  </si>
  <si>
    <t>Standard_D32plds_v5</t>
  </si>
  <si>
    <t>D32plds v5</t>
  </si>
  <si>
    <t>06b173da-0f5e-523f-973e-1f0a987e6729</t>
  </si>
  <si>
    <t>DZH318Z092QJ/00F1</t>
  </si>
  <si>
    <t>Virtual Machines Dsv4 Series Windows</t>
  </si>
  <si>
    <t>Standard_D48s_v4</t>
  </si>
  <si>
    <t>D48s v4</t>
  </si>
  <si>
    <t>06b84f87-5481-540b-83be-c1c463fcdbab</t>
  </si>
  <si>
    <t>DZH318Z0CP07</t>
  </si>
  <si>
    <t>DZH318Z0CP07/003J</t>
  </si>
  <si>
    <t>Hot Data Scanned for Query Acceleration</t>
  </si>
  <si>
    <t>2019-05-06T00:00:00Z</t>
  </si>
  <si>
    <t>da28cf41-1206-4a47-b867-a6f7985872af</t>
  </si>
  <si>
    <t>DZH318Z0BJRN/004S</t>
  </si>
  <si>
    <t>Virtual Machines Epdsv5 Series Windows</t>
  </si>
  <si>
    <t>Standard_E32pds_v5</t>
  </si>
  <si>
    <t>Standard_E32pds_v5 Low Priority</t>
  </si>
  <si>
    <t>E32pds v5 Low Priority</t>
  </si>
  <si>
    <t>06beacb3-2d01-56e2-acbf-6d11e4d89d07</t>
  </si>
  <si>
    <t>DZH318Z092SG</t>
  </si>
  <si>
    <t>DZH318Z092SG/000X</t>
  </si>
  <si>
    <t>E6 ZRS</t>
  </si>
  <si>
    <t>E6 Disks</t>
  </si>
  <si>
    <t>06bf5246-b907-56dd-bd97-b17847413430</t>
  </si>
  <si>
    <t>DZH318Z0BP88/015Z</t>
  </si>
  <si>
    <t>Cool Other Operations</t>
  </si>
  <si>
    <t>e9acdf59-f392-4c43-b9fa-e66f4fed1279</t>
  </si>
  <si>
    <t>DZH318Z0BJRM/005L</t>
  </si>
  <si>
    <t>NCads A100 v4 Series Windows</t>
  </si>
  <si>
    <t>06cbc2e5-500d-5f8e-ab40-a3d51efef2eb</t>
  </si>
  <si>
    <t>DZH318Z09TH1</t>
  </si>
  <si>
    <t>DZH318Z09TH1/000L</t>
  </si>
  <si>
    <t>Virtual Machines ESv3 Series Windows</t>
  </si>
  <si>
    <t>Standard_E64s_v3</t>
  </si>
  <si>
    <t>E64s v3 Low Priority</t>
  </si>
  <si>
    <t>9dd4292f-4210-46ea-a6f0-3a74487268de</t>
  </si>
  <si>
    <t>DZH318Z0BPVN</t>
  </si>
  <si>
    <t>DZH318Z0BPVN/000X</t>
  </si>
  <si>
    <t>E50 ZRS</t>
  </si>
  <si>
    <t>E50 Disks</t>
  </si>
  <si>
    <t>07078e14-0693-58b9-8999-ce19ab4ffd78</t>
  </si>
  <si>
    <t>DZH318Z0BP88/01B1</t>
  </si>
  <si>
    <t>Standard ZRS</t>
  </si>
  <si>
    <t>ZRS Data Stored</t>
  </si>
  <si>
    <t>07103970-cef2-4bef-a23a-ff9df82d9c02</t>
  </si>
  <si>
    <t>DZH318Z0BP09/002M</t>
  </si>
  <si>
    <t>Virtual Machines Basv2 Series</t>
  </si>
  <si>
    <t>Standard_B2als_v2</t>
  </si>
  <si>
    <t>B2als v2 Low Priority</t>
  </si>
  <si>
    <t>0713169f-4bbb-5a9d-ac1d-dd589137e08c</t>
  </si>
  <si>
    <t>DZH318Z0K9JH</t>
  </si>
  <si>
    <t>DZH318Z0K9JH/01JR</t>
  </si>
  <si>
    <t>Standard_E2ads_v5</t>
  </si>
  <si>
    <t>E2ads v5</t>
  </si>
  <si>
    <t>0714f8dd-fa46-5b2f-834c-a229b7561984</t>
  </si>
  <si>
    <t>DZH318Z093X0/00MR</t>
  </si>
  <si>
    <t>DZH318Z093X0/03LP</t>
  </si>
  <si>
    <t>DZH318Z093X0/03LN</t>
  </si>
  <si>
    <t>Cool ZRS Read Operations</t>
  </si>
  <si>
    <t>071a7813-295f-4404-9165-3955f07cd6ae</t>
  </si>
  <si>
    <t>Standard_M192idms_v2</t>
  </si>
  <si>
    <t>M192idms_v2</t>
  </si>
  <si>
    <t>071d34d1-7d3e-582a-9641-e086d425c439</t>
  </si>
  <si>
    <t>DZH318Z08LV0/002H</t>
  </si>
  <si>
    <t>Standard_E48s_v4</t>
  </si>
  <si>
    <t>E48s v4 Low Priority</t>
  </si>
  <si>
    <t>0723133a-c278-586d-9fe5-0b7f451d0ab7</t>
  </si>
  <si>
    <t>DZH318Z0CSHL/001B</t>
  </si>
  <si>
    <t>Cool_GZRS_Data_Stored_10 TB</t>
  </si>
  <si>
    <t>Cool GZRS - 10 TB</t>
  </si>
  <si>
    <t>Cool GZRS - 10 TB Data Stored</t>
  </si>
  <si>
    <t>fd5c4347-0686-5f3c-bcb7-ba1dd0607371</t>
  </si>
  <si>
    <t>DZH318Z08T98/00D1</t>
  </si>
  <si>
    <t>DZH318Z08T98/00CW</t>
  </si>
  <si>
    <t>NC6s v2 Spot</t>
  </si>
  <si>
    <t>073357af-ab0c-575e-a6d5-2f32d746cbab</t>
  </si>
  <si>
    <t>DZH318Z0BQ5T/0039</t>
  </si>
  <si>
    <t>Standard_NV72ads_A10_v5</t>
  </si>
  <si>
    <t>Standard_NV72ads_A10_v5 Spot</t>
  </si>
  <si>
    <t>NV72ads A10 v5 Spot</t>
  </si>
  <si>
    <t>0741eadb-1010-556e-aa9d-cb3afa2bccb7</t>
  </si>
  <si>
    <t>DZH318Z09JCM/00CZ</t>
  </si>
  <si>
    <t>23021277-4a65-4f8e-94a6-a4b70be39c51</t>
  </si>
  <si>
    <t>DZH318Z0BJRN/0058</t>
  </si>
  <si>
    <t>Standard_B2pls_v2</t>
  </si>
  <si>
    <t>B2pls v2</t>
  </si>
  <si>
    <t>0752b79e-7f01-582f-a50e-d2128845aecf</t>
  </si>
  <si>
    <t>DZH318Z0K9JK/00MQ</t>
  </si>
  <si>
    <t>DZH318Z0K9JK/0265</t>
  </si>
  <si>
    <t>DZH318Z0K9JK/0261</t>
  </si>
  <si>
    <t>Cold RA-GRS Read Operations</t>
  </si>
  <si>
    <t>0757ad20-eae7-59fb-ada8-94fbd92d5450</t>
  </si>
  <si>
    <t>DZH318Z0BJRN/01LK</t>
  </si>
  <si>
    <t>Virtual Machines Dldsv5 Series</t>
  </si>
  <si>
    <t>Standard_D96lds_v5</t>
  </si>
  <si>
    <t>D96lds v5 Low Priority</t>
  </si>
  <si>
    <t>07599870-aa40-5889-86b1-c87c86e66ded</t>
  </si>
  <si>
    <t>DZH318Z08M9B</t>
  </si>
  <si>
    <t>DZH318Z08M9B/00DB</t>
  </si>
  <si>
    <t>Virtual Machines HBrsv4 series</t>
  </si>
  <si>
    <t>Standard_HB176rs_v4</t>
  </si>
  <si>
    <t>HB176rsv4 Spot</t>
  </si>
  <si>
    <t>076beadd-1b92-5412-b000-ca957eb8f586</t>
  </si>
  <si>
    <t>DZH318Z0K1N4</t>
  </si>
  <si>
    <t>DZH318Z0K1N4/004S</t>
  </si>
  <si>
    <t>Virtual Machines ESv3 Series</t>
  </si>
  <si>
    <t>Standard_E48s_v3</t>
  </si>
  <si>
    <t>E48s v3 Low Priority</t>
  </si>
  <si>
    <t>e40fbf56-a42e-482b-97f1-b4fe72aca0f1</t>
  </si>
  <si>
    <t>DZH318Z0BQ4R</t>
  </si>
  <si>
    <t>DZH318Z0BQ4R/03C5</t>
  </si>
  <si>
    <t>D64as v5</t>
  </si>
  <si>
    <t>0788a68e-69ee-5c78-b87f-e8a73ca999b0</t>
  </si>
  <si>
    <t>DZH318Z08W0R/0039</t>
  </si>
  <si>
    <t>Standard_E64bs_v5</t>
  </si>
  <si>
    <t>E64bs v5</t>
  </si>
  <si>
    <t>07a1d962-bc8a-52b1-b06f-4629368e4a18</t>
  </si>
  <si>
    <t>DZH318Z09LR5/003D</t>
  </si>
  <si>
    <t>DZH318Z09LR5/00PS</t>
  </si>
  <si>
    <t>DZH318Z09LR5/00PT</t>
  </si>
  <si>
    <t>Standard_E8-4ads_v5</t>
  </si>
  <si>
    <t>E8-4ads v5 Low Priority</t>
  </si>
  <si>
    <t>07addced-2f46-5af2-bad7-066795673e1b</t>
  </si>
  <si>
    <t>DZH318Z092R4/00B4</t>
  </si>
  <si>
    <t>Cold GZRS</t>
  </si>
  <si>
    <t>Cold GZRS Early Delete</t>
  </si>
  <si>
    <t>07ae238e-9815-5f49-815d-3af516874567</t>
  </si>
  <si>
    <t>DZH318Z0C120/0268</t>
  </si>
  <si>
    <t>Cool ZRS Data Stored</t>
  </si>
  <si>
    <t>07b18fec-16af-4f80-afa0-ea0278b6babf</t>
  </si>
  <si>
    <t>Archive Other Operations</t>
  </si>
  <si>
    <t>1ff2b90f-6b04-435f-b0cd-edb1cf72110f</t>
  </si>
  <si>
    <t>E40 Disk Mounts</t>
  </si>
  <si>
    <t>07d1a56a-3bc5-5acb-b3a5-fce7d05e3ff0</t>
  </si>
  <si>
    <t>Virtual Machines HBrsv3 Series</t>
  </si>
  <si>
    <t>HB120-96rs_v3 Low Priority</t>
  </si>
  <si>
    <t>3421caf1-1eff-569f-9bca-c5e20c4e56f7</t>
  </si>
  <si>
    <t>DZH318Z08KCJ</t>
  </si>
  <si>
    <t>DZH318Z08KCJ/0037</t>
  </si>
  <si>
    <t>Virtual Machines Edsv5 Series Windows</t>
  </si>
  <si>
    <t>Standard_E8-4ds_v5</t>
  </si>
  <si>
    <t>E8-4ds v5 Low Priority</t>
  </si>
  <si>
    <t>cd6c0600-4b3d-594b-a914-18e69c9f37cf</t>
  </si>
  <si>
    <t>DZH318Z096SL</t>
  </si>
  <si>
    <t>DZH318Z096SL/04K4</t>
  </si>
  <si>
    <t>Premium Files Reserved Capacity</t>
  </si>
  <si>
    <t>Premium_ZRS_Provisioned_100 TB</t>
  </si>
  <si>
    <t>Premium ZRS - 100 TB</t>
  </si>
  <si>
    <t>Provisioned</t>
  </si>
  <si>
    <t>0fd39d76-4b23-4888-bc63-52db4d000fc1</t>
  </si>
  <si>
    <t>DZH318Z08WSD</t>
  </si>
  <si>
    <t>DZH318Z08WSD/004N</t>
  </si>
  <si>
    <t>DZH318Z08WSD/004D</t>
  </si>
  <si>
    <t>Virtual Machines Eav4 Series Windows</t>
  </si>
  <si>
    <t>E4a v4</t>
  </si>
  <si>
    <t>E4a v4/E4as v4</t>
  </si>
  <si>
    <t>07ef4b92-ad55-4791-84bd-90fb58b6366d</t>
  </si>
  <si>
    <t>DZH318Z0CM95</t>
  </si>
  <si>
    <t>DZH318Z0CM95/002N</t>
  </si>
  <si>
    <t>Virtual Machines HBSv2 Series Windows</t>
  </si>
  <si>
    <t>Standard_HB120-32rs_v2</t>
  </si>
  <si>
    <t>Standard_HB120-32rs_v2 Spot</t>
  </si>
  <si>
    <t>HB120-32rs v2 Spot</t>
  </si>
  <si>
    <t>07efe237-a7ce-5ff6-88e3-c3f07c6ca568</t>
  </si>
  <si>
    <t>DZH318Z0CGPN</t>
  </si>
  <si>
    <t>DZH318Z0CGPN/002M</t>
  </si>
  <si>
    <t>Hot RA-GZRS</t>
  </si>
  <si>
    <t>Hot RA-GZRS Data Stored</t>
  </si>
  <si>
    <t>07f72586-c054-4696-8108-14a388a91b43</t>
  </si>
  <si>
    <t>DZH318Z0BPH7/00QP</t>
  </si>
  <si>
    <t>Standard HDD Managed Disks</t>
  </si>
  <si>
    <t>S60 LRS</t>
  </si>
  <si>
    <t>S60 Disks</t>
  </si>
  <si>
    <t>0803e354-f2a9-4729-9680-3a7cff23c560</t>
  </si>
  <si>
    <t>DZH318Z0BP0L</t>
  </si>
  <si>
    <t>DZH318Z0BP0L/000W</t>
  </si>
  <si>
    <t>Standard_E16_v5</t>
  </si>
  <si>
    <t>E16 v5</t>
  </si>
  <si>
    <t>08047d5c-fa3f-5106-b77c-28fb570b6a48</t>
  </si>
  <si>
    <t>DZH318Z08M9J/0038</t>
  </si>
  <si>
    <t>DZH318Z08M9J/02DL</t>
  </si>
  <si>
    <t>DZH318Z08M9J/02DN</t>
  </si>
  <si>
    <t>Standard_E16-8ds_v5</t>
  </si>
  <si>
    <t>E16-8ds v5 Spot</t>
  </si>
  <si>
    <t>08077ba5-143a-51ee-9d97-be0f83f2ffba</t>
  </si>
  <si>
    <t>DZH318Z096SL/07TF</t>
  </si>
  <si>
    <t>Virtual Machines Edv5 Series Windows</t>
  </si>
  <si>
    <t>Standard_E20d_v5</t>
  </si>
  <si>
    <t>E20d v5</t>
  </si>
  <si>
    <t>080cec52-d2b0-541b-9194-955f11e1ef76</t>
  </si>
  <si>
    <t>DZH318Z08M9Q</t>
  </si>
  <si>
    <t>DZH318Z08M9Q/0012</t>
  </si>
  <si>
    <t>Virtual Machines MdSv2 Series</t>
  </si>
  <si>
    <t>Standard_M32dms_v2</t>
  </si>
  <si>
    <t>M32dms_v2</t>
  </si>
  <si>
    <t>0818f958-9d80-5996-94b8-329a9d29acbc</t>
  </si>
  <si>
    <t>DZH318Z08LV1</t>
  </si>
  <si>
    <t>DZH318Z08LV1/007X</t>
  </si>
  <si>
    <t>DZH318Z08LV1/0082</t>
  </si>
  <si>
    <t>DZH318Z08LV1/007K</t>
  </si>
  <si>
    <t>Archive GRS</t>
  </si>
  <si>
    <t>Archive Data Retrieval</t>
  </si>
  <si>
    <t>2018-03-01T00:00:00Z</t>
  </si>
  <si>
    <t>dc975116-decc-4cc6-a214-8e119e590574</t>
  </si>
  <si>
    <t>DZH318Z0BNZJ/005Q</t>
  </si>
  <si>
    <t>Standard_D2ds_v5</t>
  </si>
  <si>
    <t>Standard_D2ds_v5 Spot</t>
  </si>
  <si>
    <t>D2ds v5 Spot</t>
  </si>
  <si>
    <t>082ac4c3-2e03-5758-919e-e89e43ed7c61</t>
  </si>
  <si>
    <t>DZH318Z08MC5/00H9</t>
  </si>
  <si>
    <t>Standard_D16plds_v5 Spot</t>
  </si>
  <si>
    <t>D16plds v5 Spot</t>
  </si>
  <si>
    <t>083856ac-abae-535e-bdce-633fd4624ab5</t>
  </si>
  <si>
    <t>DZH318Z092QJ/00F6</t>
  </si>
  <si>
    <t>Cold GRS Data Retrieval</t>
  </si>
  <si>
    <t>083bd635-26af-5be1-932d-a35ce9fd5602</t>
  </si>
  <si>
    <t>DZH318Z0BNZJ/00WG</t>
  </si>
  <si>
    <t>Standard_M64-32ms</t>
  </si>
  <si>
    <t>M64-32ms Spot</t>
  </si>
  <si>
    <t>0840fe4e-b4ad-579c-8826-8a2dbd0b146e</t>
  </si>
  <si>
    <t>DZH318Z0BQ4W/046T</t>
  </si>
  <si>
    <t>Standard_DC4as_cc_v5 Low Priority</t>
  </si>
  <si>
    <t>DC4ascc v5 Low Priority</t>
  </si>
  <si>
    <t>0848275f-e3f1-54de-843a-589c988f5e84</t>
  </si>
  <si>
    <t>DZH318Z0BDL6/001V</t>
  </si>
  <si>
    <t>Virtual Machines Bsv2 Series Windows</t>
  </si>
  <si>
    <t>Standard_B4s_v2</t>
  </si>
  <si>
    <t>B4s v2 Low Priority</t>
  </si>
  <si>
    <t>08486170-da4a-5ac7-9147-100db62e5f4b</t>
  </si>
  <si>
    <t>DZH318Z0K9KD</t>
  </si>
  <si>
    <t>DZH318Z0K9KD/01KX</t>
  </si>
  <si>
    <t>Standard_HB176-24rs_v4</t>
  </si>
  <si>
    <t>HB176-24rsv4</t>
  </si>
  <si>
    <t>0851b4b2-6f25-50a9-92fc-ac278ee9d3cd</t>
  </si>
  <si>
    <t>DZH318Z0K1N4/002Z</t>
  </si>
  <si>
    <t>DZH318Z0K1N4/009W</t>
  </si>
  <si>
    <t>DZH318Z0K1N4/009V</t>
  </si>
  <si>
    <t>DZH318Z0K1N4/009T</t>
  </si>
  <si>
    <t>Cloud Services Ev3 Series</t>
  </si>
  <si>
    <t>Standard_E16_v3</t>
  </si>
  <si>
    <t>E16 v3 Low Priority</t>
  </si>
  <si>
    <t>08725140-c889-4c52-9da8-66d23e2c27b8</t>
  </si>
  <si>
    <t>DZH318Z0BPWF</t>
  </si>
  <si>
    <t>DZH318Z0BPWF/0038</t>
  </si>
  <si>
    <t>DSv4 Series Dedicated Host</t>
  </si>
  <si>
    <t>Dsv4_Type1</t>
  </si>
  <si>
    <t>Dsv4 Type1</t>
  </si>
  <si>
    <t>089a19f6-4a1f-565b-884a-34e7307fcc70</t>
  </si>
  <si>
    <t>DZH318Z0DB0X</t>
  </si>
  <si>
    <t>DZH318Z0DB0X/001W</t>
  </si>
  <si>
    <t>DZH318Z0DB0X/001X</t>
  </si>
  <si>
    <t>DZH318Z0DB0X/0020</t>
  </si>
  <si>
    <t>Standard_D32_v4</t>
  </si>
  <si>
    <t>D32 v4 Low Priority</t>
  </si>
  <si>
    <t>08a99695-a963-501f-8a44-9fbe6d3db389</t>
  </si>
  <si>
    <t>DZH318Z0D1L4/007S</t>
  </si>
  <si>
    <t>Virtual Machines Ddsv4 Series</t>
  </si>
  <si>
    <t>Standard_D32ds_v4</t>
  </si>
  <si>
    <t>D32ds v4 Spot</t>
  </si>
  <si>
    <t>08b34bcf-1bc6-54c9-90cd-d82344558f11</t>
  </si>
  <si>
    <t>DZH318Z0CSHM</t>
  </si>
  <si>
    <t>DZH318Z0CSHM/002R</t>
  </si>
  <si>
    <t>Archive GRS Iterative Read Operations</t>
  </si>
  <si>
    <t>35a8b7ee-6f99-41d6-9a93-b547c036fb70</t>
  </si>
  <si>
    <t>DZH318Z0BJRM/005V</t>
  </si>
  <si>
    <t>ESv3 Series Dedicated Host</t>
  </si>
  <si>
    <t>Esv3_Type3</t>
  </si>
  <si>
    <t>Esv3 Type3</t>
  </si>
  <si>
    <t>08bbb4f8-ae57-5f53-95a1-d7495c4fac6b</t>
  </si>
  <si>
    <t>DZH318Z0C620</t>
  </si>
  <si>
    <t>DZH318Z0C620/00HF</t>
  </si>
  <si>
    <t>DZH318Z0C620/00H8</t>
  </si>
  <si>
    <t>DZH318Z0C620/00H9</t>
  </si>
  <si>
    <t>Functions</t>
  </si>
  <si>
    <t>Premium Functions</t>
  </si>
  <si>
    <t>Premium</t>
  </si>
  <si>
    <t>Premium Memory Duration</t>
  </si>
  <si>
    <t>1 GiB Hour</t>
  </si>
  <si>
    <t>2019-11-11T00:00:00Z</t>
  </si>
  <si>
    <t>08bfd03b-1cc7-43b7-bb94-66082518eeaf</t>
  </si>
  <si>
    <t>DZH318Z0BXVK</t>
  </si>
  <si>
    <t>DZH318Z0BXVK/0005</t>
  </si>
  <si>
    <t>DZH319HJX2WX</t>
  </si>
  <si>
    <t>Virtual Machines Ddv5 Series Windows</t>
  </si>
  <si>
    <t>Standard_D32d_v5</t>
  </si>
  <si>
    <t>D32d v5</t>
  </si>
  <si>
    <t>08c4317c-60a7-5b4c-89bf-7b8bc833fcfe</t>
  </si>
  <si>
    <t>DZH318Z08M9F</t>
  </si>
  <si>
    <t>DZH318Z08M9F/00H9</t>
  </si>
  <si>
    <t>Archive GRS Write Operations</t>
  </si>
  <si>
    <t>08c6331d-4ff7-4ec5-8c33-8f147bb39eaa</t>
  </si>
  <si>
    <t>Virtual Machines FX Series Windows</t>
  </si>
  <si>
    <t>Standard_FX24mds</t>
  </si>
  <si>
    <t>FX24mds</t>
  </si>
  <si>
    <t>2021-06-14T00:00:00Z</t>
  </si>
  <si>
    <t>08c8d448-d8fa-5067-94e2-f50632d8274c</t>
  </si>
  <si>
    <t>DZH318Z08Q74</t>
  </si>
  <si>
    <t>DZH318Z08Q74/002C</t>
  </si>
  <si>
    <t>Standard_DS3_v2</t>
  </si>
  <si>
    <t>DS3 v2 Spot</t>
  </si>
  <si>
    <t>08ca1bbe-84c0-546a-bdcd-0523d361ceed</t>
  </si>
  <si>
    <t>DZH318Z0BQ4C/03QM</t>
  </si>
  <si>
    <t>M64ds_v2</t>
  </si>
  <si>
    <t>08cc072a-72f0-52cb-a9f2-5c84e468089d</t>
  </si>
  <si>
    <t>DZH318Z08LV1/00BM</t>
  </si>
  <si>
    <t>DZH318Z08LV1/00BH</t>
  </si>
  <si>
    <t>DZH318Z08LV1/00B9</t>
  </si>
  <si>
    <t>Virtual Machines Edv4 Series Windows</t>
  </si>
  <si>
    <t>Standard_E20d_v4</t>
  </si>
  <si>
    <t>E20d v4 Spot</t>
  </si>
  <si>
    <t>08cc15a6-a1e0-523a-8874-d82cb1f8562b</t>
  </si>
  <si>
    <t>DZH318Z0D1LH</t>
  </si>
  <si>
    <t>DZH318Z0D1LH/00HF</t>
  </si>
  <si>
    <t>Cold LRS Write Operations</t>
  </si>
  <si>
    <t>08d2939f-cb07-57b0-9037-61b675d4abf1</t>
  </si>
  <si>
    <t>Virtual Machines Dv5 Series Windows</t>
  </si>
  <si>
    <t>Standard_D96_v5</t>
  </si>
  <si>
    <t>Standard_D96_v5 Low Priority</t>
  </si>
  <si>
    <t>D96 v5 Low Priority</t>
  </si>
  <si>
    <t>08d45ff0-97cc-5e7c-b4b7-f60db54868a4</t>
  </si>
  <si>
    <t>DZH318Z08M9V</t>
  </si>
  <si>
    <t>DZH318Z08M9V/00G7</t>
  </si>
  <si>
    <t>DCadsv5-series Windows</t>
  </si>
  <si>
    <t>Standard_DC32ads_v5</t>
  </si>
  <si>
    <t>DC32ads v5</t>
  </si>
  <si>
    <t>08d8cdce-adf5-5189-a848-0dcc0a0de8ca</t>
  </si>
  <si>
    <t>DZH318Z09B5X</t>
  </si>
  <si>
    <t>DZH318Z09B5X/000H</t>
  </si>
  <si>
    <t>Standard_D64s_v5</t>
  </si>
  <si>
    <t>Standard_D64s_v5 Spot</t>
  </si>
  <si>
    <t>D64s v5 Spot</t>
  </si>
  <si>
    <t>08e9a48c-893c-592c-83fe-a05550ab73ff</t>
  </si>
  <si>
    <t>DZH318Z08M9T/0056</t>
  </si>
  <si>
    <t>Standard_B8als_v2</t>
  </si>
  <si>
    <t>B8als v2 Low Priority</t>
  </si>
  <si>
    <t>08e9e4dd-f041-541a-88c4-6a583388d54b</t>
  </si>
  <si>
    <t>DZH318Z0K9JH/01HH</t>
  </si>
  <si>
    <t>Azure Elastic SAN</t>
  </si>
  <si>
    <t>Premium ZRS Provisioned Base Unit</t>
  </si>
  <si>
    <t>1 GiB/Month</t>
  </si>
  <si>
    <t>2022-10-01T00:00:00Z</t>
  </si>
  <si>
    <t>08eb09b6-65dc-5c72-a8ae-9b58aeb002b0</t>
  </si>
  <si>
    <t>DZH318Z0B598</t>
  </si>
  <si>
    <t>DZH318Z0B598/0021</t>
  </si>
  <si>
    <t>Virtual Machines HBS Series</t>
  </si>
  <si>
    <t>Standard_HB60-15rs</t>
  </si>
  <si>
    <t>HB60-15rs Spot</t>
  </si>
  <si>
    <t>08ecd124-7102-5ca3-bca6-73b2fc80ebed</t>
  </si>
  <si>
    <t>DZH318Z0BXNZ</t>
  </si>
  <si>
    <t>DZH318Z0BXNZ/00D0</t>
  </si>
  <si>
    <t>0915e688-f574-4779-91cc-3025b0bfeda1</t>
  </si>
  <si>
    <t>DZH318Z0BJRN/00MK</t>
  </si>
  <si>
    <t>HB120-96rs_v3 Spot</t>
  </si>
  <si>
    <t>091cfa8d-21e4-5bcf-b8b8-d35b343edc63</t>
  </si>
  <si>
    <t>DZH318Z08KCH/001R</t>
  </si>
  <si>
    <t>Standard_E8ds_v5</t>
  </si>
  <si>
    <t>E8ds v5</t>
  </si>
  <si>
    <t>09289056-ba5b-51a3-9b92-14499e7acea8</t>
  </si>
  <si>
    <t>DZH318Z096SN/00T3</t>
  </si>
  <si>
    <t>DZH318Z096SN/058L</t>
  </si>
  <si>
    <t>DZH318Z096SN/058K</t>
  </si>
  <si>
    <t>Standard_D12</t>
  </si>
  <si>
    <t>D12 Low Priority</t>
  </si>
  <si>
    <t>D12/DS12 Low Priority</t>
  </si>
  <si>
    <t>093ab74d-3f8d-4e9a-ba9e-69e013be895c</t>
  </si>
  <si>
    <t>DZH318Z0BPVW/003X</t>
  </si>
  <si>
    <t>2020-05-01T00:00:00Z</t>
  </si>
  <si>
    <t>8eaaafe5-7057-497a-891b-ad4d09b45a58</t>
  </si>
  <si>
    <t>DZH318Z0BP09/008K</t>
  </si>
  <si>
    <t>Virtual Machines DSv2 promo Series</t>
  </si>
  <si>
    <t>Standard_DS13_v2_Promo</t>
  </si>
  <si>
    <t>DS13 v2</t>
  </si>
  <si>
    <t>DS13 v2 - Expired</t>
  </si>
  <si>
    <t>2018-09-01T00:00:00Z</t>
  </si>
  <si>
    <t>0cfb7310-d0a5-4f85-b2f4-4a9aac9c8791</t>
  </si>
  <si>
    <t>DZH318Z0BPSQ</t>
  </si>
  <si>
    <t>DZH318Z0BPSQ/0085</t>
  </si>
  <si>
    <t>Standard_DC24ds_v3</t>
  </si>
  <si>
    <t>standard_D24ds_v3 Spot</t>
  </si>
  <si>
    <t>DC24ds_v3 Spot</t>
  </si>
  <si>
    <t>095b8a8d-0534-59d1-a154-428f108f68bb</t>
  </si>
  <si>
    <t>DZH318Z08NRF/00GV</t>
  </si>
  <si>
    <t>Azure VMware Solution by Virtustream</t>
  </si>
  <si>
    <t>VMware_Virtustream_VS20</t>
  </si>
  <si>
    <t>VS20</t>
  </si>
  <si>
    <t>VS20 Trial Node</t>
  </si>
  <si>
    <t>2019-10-01T00:00:00Z</t>
  </si>
  <si>
    <t>095da89d-34dc-4704-831c-1295e89af623</t>
  </si>
  <si>
    <t>DZH318Z0CB5K</t>
  </si>
  <si>
    <t>DZH318Z0CB5K/000F</t>
  </si>
  <si>
    <t>Virtual Machines Esv4 Series Windows</t>
  </si>
  <si>
    <t>Standard_E16s_v4</t>
  </si>
  <si>
    <t>E16s v4 Spot</t>
  </si>
  <si>
    <t>096272a2-ec6c-53a9-bee6-373a35feeb5d</t>
  </si>
  <si>
    <t>DZH318Z0CSHC</t>
  </si>
  <si>
    <t>DZH318Z0CSHC/008D</t>
  </si>
  <si>
    <t>Cloud Services Dv2 Series</t>
  </si>
  <si>
    <t>Standard_D2_v2</t>
  </si>
  <si>
    <t>D2 v2 Low Priority</t>
  </si>
  <si>
    <t>09652f1f-df99-4e1e-859e-ab7ff4920402</t>
  </si>
  <si>
    <t>DZH318Z0BPW9</t>
  </si>
  <si>
    <t>DZH318Z0BPW9/00RD</t>
  </si>
  <si>
    <t>Standard_E48s_v5</t>
  </si>
  <si>
    <t>E48s v5</t>
  </si>
  <si>
    <t>096fc0fc-b98d-55f0-bc2f-17538826f7f5</t>
  </si>
  <si>
    <t>DZH318Z096SR/014D</t>
  </si>
  <si>
    <t>DZH318Z096SR/09LP</t>
  </si>
  <si>
    <t>DZH318Z096SR/09K9</t>
  </si>
  <si>
    <t>Standard_D64plds_v5</t>
  </si>
  <si>
    <t>Standard_D64plds_v5 Spot</t>
  </si>
  <si>
    <t>D64plds v5 Spot</t>
  </si>
  <si>
    <t>09704d6e-e4fd-5654-bd80-0844db3232f0</t>
  </si>
  <si>
    <t>DZH318Z092QJ/00DP</t>
  </si>
  <si>
    <t>Standard_EC48ads_cc_v5 Spot</t>
  </si>
  <si>
    <t>EC48adscc v5 Spot</t>
  </si>
  <si>
    <t>0970b5e7-34f5-570c-89b4-c25a054b5c2b</t>
  </si>
  <si>
    <t>DZH318Z0BDCG/000W</t>
  </si>
  <si>
    <t>099e9242-67f5-55a8-9f88-014ede33c70b</t>
  </si>
  <si>
    <t>DZH318Z0BJRM/01MF</t>
  </si>
  <si>
    <t>Standard_E4-2ds_v5</t>
  </si>
  <si>
    <t>E4-2ds v5 Low Priority</t>
  </si>
  <si>
    <t>aeb87a99-91fd-5d5a-91e4-aba02cbb7ea2</t>
  </si>
  <si>
    <t>DZH318Z096SL/04K3</t>
  </si>
  <si>
    <t>Standard GRS</t>
  </si>
  <si>
    <t>e3a600a6-5a85-4679-9721-1c0d192ed142</t>
  </si>
  <si>
    <t>DZH318Z0BNZ5/004D</t>
  </si>
  <si>
    <t>Standard_HB120-64rs_v2 Spot</t>
  </si>
  <si>
    <t>HB120-64rs v2 Spot</t>
  </si>
  <si>
    <t>09fb5447-b325-5517-929a-db624bcd7073</t>
  </si>
  <si>
    <t>DZH318Z0CGPN/008M</t>
  </si>
  <si>
    <t>Cold ZRS Data Stored</t>
  </si>
  <si>
    <t>09fc08f0-eb97-50e1-a9f1-37f27cbb2c33</t>
  </si>
  <si>
    <t>DZH318Z0C120/0275</t>
  </si>
  <si>
    <t>Standard_DS13_v2</t>
  </si>
  <si>
    <t>5f5552ff-68d7-44db-ad81-ff7d0856bf7c</t>
  </si>
  <si>
    <t>DZH318Z0BQPW/00DZ</t>
  </si>
  <si>
    <t>DCdsv3 Series Windows</t>
  </si>
  <si>
    <t>standard_DC32ds_v3 Spot</t>
  </si>
  <si>
    <t>DC32ds_v3 Spot</t>
  </si>
  <si>
    <t>0a01aabd-5f2e-5ceb-840b-afd6a3a9b324</t>
  </si>
  <si>
    <t>DZH318Z08NRD</t>
  </si>
  <si>
    <t>DZH318Z08NRD/009N</t>
  </si>
  <si>
    <t>Virtual Machines H Series</t>
  </si>
  <si>
    <t>Standard_H8</t>
  </si>
  <si>
    <t>H8 Low Priority</t>
  </si>
  <si>
    <t>0a02af6c-81fc-4928-abc2-8746eeaa517d</t>
  </si>
  <si>
    <t>DZH318Z0BQ4J</t>
  </si>
  <si>
    <t>DZH318Z0BQ4J/005D</t>
  </si>
  <si>
    <t>Standard_E8ads_v5</t>
  </si>
  <si>
    <t>E8ads v5 Spot</t>
  </si>
  <si>
    <t>0a05d866-0db2-5857-8eee-e3a0264e76a2</t>
  </si>
  <si>
    <t>DZH318Z093WX/00KS</t>
  </si>
  <si>
    <t>Standard_E32pds_v5 Spot</t>
  </si>
  <si>
    <t>E32pds v5 Spot</t>
  </si>
  <si>
    <t>0a16776b-23d0-5788-9509-263b16113f45</t>
  </si>
  <si>
    <t>DZH318Z092SG/000W</t>
  </si>
  <si>
    <t>Standard_E8a_v4</t>
  </si>
  <si>
    <t>E8a v4 Low Priority</t>
  </si>
  <si>
    <t>E8a v4/E8as v4 Low Priority</t>
  </si>
  <si>
    <t>0a284945-4f58-43dd-a50d-cfd30d7fdcdf</t>
  </si>
  <si>
    <t>DZH318Z0CM95/002M</t>
  </si>
  <si>
    <t>Standard_B32as_v2</t>
  </si>
  <si>
    <t>B32as v2 Spot</t>
  </si>
  <si>
    <t>0a2d58c5-3b65-5bfa-b599-67ea9f0445e7</t>
  </si>
  <si>
    <t>DZH318Z0K9JF/0252</t>
  </si>
  <si>
    <t>Standard_E16a_v4</t>
  </si>
  <si>
    <t>E16a v4</t>
  </si>
  <si>
    <t>E16a v4/E16as v4</t>
  </si>
  <si>
    <t>0a2f72c5-0012-4f63-a810-054c4f833d95</t>
  </si>
  <si>
    <t>DZH318Z0CM29/002Q</t>
  </si>
  <si>
    <t>2019-12-01T00:00:00Z</t>
  </si>
  <si>
    <t>DZH318Z0CM29/006F</t>
  </si>
  <si>
    <t>DZH318Z0CM29/005Q</t>
  </si>
  <si>
    <t>Standard_E16pds_v5</t>
  </si>
  <si>
    <t>Standard_E16pds_v5 Low Priority</t>
  </si>
  <si>
    <t>E16pds v5 Low Priority</t>
  </si>
  <si>
    <t>0a355aa9-08b6-54f9-a7a0-013566c3dfb7</t>
  </si>
  <si>
    <t>DZH318Z092SG/0015</t>
  </si>
  <si>
    <t>Standard_D32a_v4</t>
  </si>
  <si>
    <t>D32a v4</t>
  </si>
  <si>
    <t>D32a v4/D32as v4</t>
  </si>
  <si>
    <t>0a38f915-6879-43eb-89b6-78e3b72b87f1</t>
  </si>
  <si>
    <t>DZH318Z0CM2B/001M</t>
  </si>
  <si>
    <t>DZH318Z0CM2B/007J</t>
  </si>
  <si>
    <t>DZH318Z0CM2B/007D</t>
  </si>
  <si>
    <t>E64s v3</t>
  </si>
  <si>
    <t>2b5ff4f3-20be-46f4-ab13-74f41406ba1b</t>
  </si>
  <si>
    <t>DZH318Z0BPVN/000W</t>
  </si>
  <si>
    <t>Virtual Machines Dplsv5 Series Windows</t>
  </si>
  <si>
    <t>Standard_D16pls_v5</t>
  </si>
  <si>
    <t>D16pls v5</t>
  </si>
  <si>
    <t>0a459303-d647-520c-81a5-74eedb2d0614</t>
  </si>
  <si>
    <t>DZH318Z092S1</t>
  </si>
  <si>
    <t>DZH318Z092S1/004H</t>
  </si>
  <si>
    <t>0a4a0dcc-c65b-404a-8de1-26a1349f8fe1</t>
  </si>
  <si>
    <t>Standard_B32s_v2</t>
  </si>
  <si>
    <t>B32s v2</t>
  </si>
  <si>
    <t>0a4bb9ea-2926-5cfc-848b-b99ad05befc0</t>
  </si>
  <si>
    <t>DZH318Z0K9K9/01FH</t>
  </si>
  <si>
    <t>DZH318Z0K9K9/0316</t>
  </si>
  <si>
    <t>DZH318Z0K9K9/0313</t>
  </si>
  <si>
    <t>DZH318Z0K9K9/0312</t>
  </si>
  <si>
    <t>Standard_E32-8s_v5</t>
  </si>
  <si>
    <t>E32-8s v5 Spot</t>
  </si>
  <si>
    <t>0a50f2e4-43e7-557a-a465-df59984348b5</t>
  </si>
  <si>
    <t>DZH318Z096T1/07PV</t>
  </si>
  <si>
    <t>Standard_HX176rs</t>
  </si>
  <si>
    <t>HX176rs Spot</t>
  </si>
  <si>
    <t>0a5390a3-3248-53cc-b7ef-897711cc20ee</t>
  </si>
  <si>
    <t>DZH318Z0K1LF/0037</t>
  </si>
  <si>
    <t>0a59d108-f7c1-55cc-b6ea-a30cae633e3b</t>
  </si>
  <si>
    <t>DZH318Z0BXNZ/00FH</t>
  </si>
  <si>
    <t>Premium Block Blob v2 Hierarchical Namespace</t>
  </si>
  <si>
    <t>Premium ZRS All Other Operations</t>
  </si>
  <si>
    <t>2020-08-15T00:00:00Z</t>
  </si>
  <si>
    <t>0a621bca-0a90-44b2-b4c7-291aec68c13f</t>
  </si>
  <si>
    <t>DZH318Z0CPS4</t>
  </si>
  <si>
    <t>DZH318Z0CPS4/001L</t>
  </si>
  <si>
    <t>Hot GRS Write Operations</t>
  </si>
  <si>
    <t>0a652034-8cb9-432d-ab53-b083e1f4d59a</t>
  </si>
  <si>
    <t>DZH318Z0BP09/008R</t>
  </si>
  <si>
    <t>Basic_A1</t>
  </si>
  <si>
    <t>A1</t>
  </si>
  <si>
    <t>2017-02-04T00:00:00Z</t>
  </si>
  <si>
    <t>0a6c7eb6-0290-4e92-a112-4de73442b6ae</t>
  </si>
  <si>
    <t>DZH318Z0BPRB/0068</t>
  </si>
  <si>
    <t>Standard_B16ps_v2</t>
  </si>
  <si>
    <t>B16ps v2 Low Priority</t>
  </si>
  <si>
    <t>0a78f36e-d9a8-5619-81a2-f26799773185</t>
  </si>
  <si>
    <t>DZH318Z0K9JM/009P</t>
  </si>
  <si>
    <t>Standard_B4als_v2</t>
  </si>
  <si>
    <t>B4als v2 Spot</t>
  </si>
  <si>
    <t>0a85dbce-599d-5beb-b09f-d28dcec93a0b</t>
  </si>
  <si>
    <t>DZH318Z0K9JH/01J4</t>
  </si>
  <si>
    <t>Virtual Machines BS Series</t>
  </si>
  <si>
    <t>Standard_B8ms</t>
  </si>
  <si>
    <t>B8ms</t>
  </si>
  <si>
    <t>0aa51530-caca-4653-ba45-06017f585c6f</t>
  </si>
  <si>
    <t>DZH318Z0BQ35</t>
  </si>
  <si>
    <t>DZH318Z0BQ35/00GB</t>
  </si>
  <si>
    <t>DZH318Z0BQ35/0022</t>
  </si>
  <si>
    <t>DZH318Z0BQ35/0029</t>
  </si>
  <si>
    <t>Virtual Machines Easv4 Series</t>
  </si>
  <si>
    <t>Standard_E8-2as_v4</t>
  </si>
  <si>
    <t>E8-2as_v4 Spot</t>
  </si>
  <si>
    <t>0aa5f26e-a0dc-5789-a378-9b82ca3f7341</t>
  </si>
  <si>
    <t>DZH318Z0CM2D</t>
  </si>
  <si>
    <t>DZH318Z0CM2D/01K3</t>
  </si>
  <si>
    <t>A1 Low Priority</t>
  </si>
  <si>
    <t>0aba8da7-a8cf-4bc5-8705-d9174a6c9df4</t>
  </si>
  <si>
    <t>DZH318Z0BPRB/006J</t>
  </si>
  <si>
    <t>Standard_DS14-8_v2</t>
  </si>
  <si>
    <t>DS14-8 v2</t>
  </si>
  <si>
    <t>DZH318Z0BQPW/01BV</t>
  </si>
  <si>
    <t>E96-24ds v5 Spot</t>
  </si>
  <si>
    <t>0ad015ed-42fc-5a89-af17-353f80c8ef9e</t>
  </si>
  <si>
    <t>DZH318Z096SL/07SV</t>
  </si>
  <si>
    <t>Virtual Machines Easv5 Series Windows</t>
  </si>
  <si>
    <t>Standard_E16-4as_v5</t>
  </si>
  <si>
    <t>E16-4as v5 Low Priority</t>
  </si>
  <si>
    <t>0adedea4-01d0-5c4b-9ae5-a2ec461df580</t>
  </si>
  <si>
    <t>DZH318Z093XK</t>
  </si>
  <si>
    <t>DZH318Z093XK/00LS</t>
  </si>
  <si>
    <t>Ready Nodes for Nutanix</t>
  </si>
  <si>
    <t>AN36 Trial</t>
  </si>
  <si>
    <t>AN36 Trial Trial Node</t>
  </si>
  <si>
    <t>0ae82bba-bd53-541e-b53d-dcae5cc6f8eb</t>
  </si>
  <si>
    <t>DZH318Z0DV4D</t>
  </si>
  <si>
    <t>DZH318Z0DV4D/0010</t>
  </si>
  <si>
    <t>Standard_E16-8s_v3</t>
  </si>
  <si>
    <t>E16-8s v3 Low Priority</t>
  </si>
  <si>
    <t>74687970-29c3-4008-b6d4-d477de0f3d7d</t>
  </si>
  <si>
    <t>DZH318Z0BPVN/01MZ</t>
  </si>
  <si>
    <t>Dadsv5 Series Cloud Services</t>
  </si>
  <si>
    <t>Standard_D4ads_v5</t>
  </si>
  <si>
    <t>Standard_D4ads_v5 Low Priority</t>
  </si>
  <si>
    <t>D4ads v5 Low Priority</t>
  </si>
  <si>
    <t>0af85595-c8f3-5b2c-860b-f1ad85f7f0ed</t>
  </si>
  <si>
    <t>DZH318Z08W2Q</t>
  </si>
  <si>
    <t>DZH318Z08W2Q/004Q</t>
  </si>
  <si>
    <t>Standard_D8ds_v4</t>
  </si>
  <si>
    <t>D8ds v4</t>
  </si>
  <si>
    <t>0afeda65-cb50-56d8-81ad-4b986fb99baf</t>
  </si>
  <si>
    <t>DZH318Z0CSHM/003G</t>
  </si>
  <si>
    <t>DZH318Z0CSHM/00WN</t>
  </si>
  <si>
    <t>DZH318Z0CSHM/00WH</t>
  </si>
  <si>
    <t>Virtual Machines Ebdsv5 Series</t>
  </si>
  <si>
    <t>Standard_E8bds_v5</t>
  </si>
  <si>
    <t>Standard_E8bds_v5 Low Priority</t>
  </si>
  <si>
    <t>E8bds v5 Low Priority</t>
  </si>
  <si>
    <t>0b06985c-4a64-5992-a665-f3b4ff1941e3</t>
  </si>
  <si>
    <t>DZH318Z09LQP</t>
  </si>
  <si>
    <t>DZH318Z09LQP/0047</t>
  </si>
  <si>
    <t>GRS List and Create Container Operations</t>
  </si>
  <si>
    <t>7b5c8556-24e2-42bc-8f46-da45ac53aee4</t>
  </si>
  <si>
    <t>DZH318Z0BPH7/006F</t>
  </si>
  <si>
    <t>Standard_D48a_v4</t>
  </si>
  <si>
    <t>D48a v4 Spot</t>
  </si>
  <si>
    <t>D48a v4/D48as v4 Spot</t>
  </si>
  <si>
    <t>0b160788-8ff7-5ece-8559-ce4912c1a906</t>
  </si>
  <si>
    <t>DZH318Z0CM2B/003N</t>
  </si>
  <si>
    <t>Standard_M128s_v2</t>
  </si>
  <si>
    <t>M128s_v2</t>
  </si>
  <si>
    <t>0b1e8daf-df0b-5a1d-a41f-24b35d2a9e0d</t>
  </si>
  <si>
    <t>DZH318Z0BX5L/03DD</t>
  </si>
  <si>
    <t>DZH318Z0BX5L/03DH</t>
  </si>
  <si>
    <t>DZH318Z0BX5L/03D7</t>
  </si>
  <si>
    <t>Standard_M416-104s_v2</t>
  </si>
  <si>
    <t>M416-104s_v2 Spot</t>
  </si>
  <si>
    <t>0b213d33-d805-5927-9f78-0292f0558260</t>
  </si>
  <si>
    <t>DZH318Z0BX5L/01XM</t>
  </si>
  <si>
    <t>Standard_DC2ads_v5</t>
  </si>
  <si>
    <t>DC2ads v5</t>
  </si>
  <si>
    <t>0b27a82d-0499-5177-ab63-e16462fe5733</t>
  </si>
  <si>
    <t>DZH318Z09B5X/0008</t>
  </si>
  <si>
    <t>Virtual Machines Lsv3 Series Windows</t>
  </si>
  <si>
    <t>Standard_L80s_v3</t>
  </si>
  <si>
    <t>Standard_L80s_v3 Low Priority</t>
  </si>
  <si>
    <t>L80s v3 Low Priority</t>
  </si>
  <si>
    <t>0b28e0bc-5373-578a-9617-d864f10b6489</t>
  </si>
  <si>
    <t>DZH318Z08NRP</t>
  </si>
  <si>
    <t>DZH318Z08NRP/004W</t>
  </si>
  <si>
    <t>D4ds v4 Low Priority</t>
  </si>
  <si>
    <t>0b3436d6-1a83-5058-b3d3-ed71cdf80e39</t>
  </si>
  <si>
    <t>DZH318Z0CSHM/003F</t>
  </si>
  <si>
    <t>Standard_DS2_v2</t>
  </si>
  <si>
    <t>DS2 v2 Low Priority</t>
  </si>
  <si>
    <t>0e7d14fa-3bb3-4679-989d-a774753386f9</t>
  </si>
  <si>
    <t>DZH318Z0BQ4C/01C1</t>
  </si>
  <si>
    <t>Standard_B8ls_v2</t>
  </si>
  <si>
    <t>B8ls v2 Spot</t>
  </si>
  <si>
    <t>0b48a41a-251e-5fbe-9d3c-a122d81d62f8</t>
  </si>
  <si>
    <t>DZH318Z0K9K9/01GR</t>
  </si>
  <si>
    <t>Standard_E96s_v5</t>
  </si>
  <si>
    <t>E96s v5</t>
  </si>
  <si>
    <t>0b4c02f3-0ec1-5173-b849-b3a4c7d4a100</t>
  </si>
  <si>
    <t>DZH318Z096T1/04HM</t>
  </si>
  <si>
    <t>Standard_M32ls</t>
  </si>
  <si>
    <t>M32ls Low Priority</t>
  </si>
  <si>
    <t>0b4e4c93-24db-4016-83d8-4d553d901408</t>
  </si>
  <si>
    <t>DZH318Z0BQ4W/00P5</t>
  </si>
  <si>
    <t>Cold RA-GZRS All Other Operations</t>
  </si>
  <si>
    <t>0b5c11c4-4dcd-52e1-9ee6-b55d8a6594ba</t>
  </si>
  <si>
    <t>DZH318Z0C120/0221</t>
  </si>
  <si>
    <t>Cold RA-GZRS Blob Inventory</t>
  </si>
  <si>
    <t>0b69e5ae-3f10-59af-a306-d53cea6f714a</t>
  </si>
  <si>
    <t>Standard_B32als_v2</t>
  </si>
  <si>
    <t>B32als v2 Low Priority</t>
  </si>
  <si>
    <t>0b6f1baf-3103-5fbc-98c4-39af9eaade78</t>
  </si>
  <si>
    <t>DZH318Z0K9JD/01NF</t>
  </si>
  <si>
    <t>0b725da8-2005-4f7b-b450-9f47dd7e2043</t>
  </si>
  <si>
    <t>DZH318Z0BZ18/000D</t>
  </si>
  <si>
    <t>Standard_E2d_v4</t>
  </si>
  <si>
    <t>E2d v4 Spot</t>
  </si>
  <si>
    <t>0b72d540-305e-5f20-97e6-befa5847666f</t>
  </si>
  <si>
    <t>DZH318Z0D1LH/00HT</t>
  </si>
  <si>
    <t>Standard_EC96ias_v5</t>
  </si>
  <si>
    <t>EC96ias_v5</t>
  </si>
  <si>
    <t>0b73adb4-ca31-586a-938f-27393fd5bbd1</t>
  </si>
  <si>
    <t>DZH318Z09B66/0007</t>
  </si>
  <si>
    <t>Easv4 Series Dedicated Host</t>
  </si>
  <si>
    <t>Easv4_Type2</t>
  </si>
  <si>
    <t>Easv4 Type2</t>
  </si>
  <si>
    <t>0b812d2e-4317-5883-b93e-2449d58a2a30</t>
  </si>
  <si>
    <t>DZH318Z0CXSZ</t>
  </si>
  <si>
    <t>DZH318Z0CXSZ/00DX</t>
  </si>
  <si>
    <t>DZH318Z0CXSZ/00G9</t>
  </si>
  <si>
    <t>DZH318Z0CXSZ/00G8</t>
  </si>
  <si>
    <t>Standard_E64-16ds_v5</t>
  </si>
  <si>
    <t>E64-16ds v5 Spot</t>
  </si>
  <si>
    <t>0b8d3e8d-35cc-5869-9b43-5155231c2901</t>
  </si>
  <si>
    <t>DZH318Z096SN/02TB</t>
  </si>
  <si>
    <t>B2ls v2 Spot</t>
  </si>
  <si>
    <t>0b967050-4499-5f9b-a0ae-71b3fbc6a60c</t>
  </si>
  <si>
    <t>DZH318Z0K9K9/01FK</t>
  </si>
  <si>
    <t>Standard_E64-32as_v4</t>
  </si>
  <si>
    <t>E64-32as_v4 Spot</t>
  </si>
  <si>
    <t>0b976ab5-1417-52d5-bea7-074e2627d5a3</t>
  </si>
  <si>
    <t>DZH318Z0CM92/00Z5</t>
  </si>
  <si>
    <t>Standard_E96a_v4</t>
  </si>
  <si>
    <t>E96a v4</t>
  </si>
  <si>
    <t>E96a v4/E96as v4</t>
  </si>
  <si>
    <t>0b9e1023-994e-4e6a-83ac-c6234f78ca4b</t>
  </si>
  <si>
    <t>DZH318Z0CM29/004X</t>
  </si>
  <si>
    <t>DZH318Z0CM29/0062</t>
  </si>
  <si>
    <t>DZH318Z0CM29/005K</t>
  </si>
  <si>
    <t>Standard_DS14</t>
  </si>
  <si>
    <t>DS14 Low Priority</t>
  </si>
  <si>
    <t>581e4b7a-16a9-4f9c-898d-70ff443ebd45</t>
  </si>
  <si>
    <t>DZH318Z0BPW4/001Z</t>
  </si>
  <si>
    <t>Virtual Machines Dav4 Series Windows</t>
  </si>
  <si>
    <t>Standard_D8a_v4</t>
  </si>
  <si>
    <t>D8a v4 Spot</t>
  </si>
  <si>
    <t>D8a v4/D8as v4 Spot</t>
  </si>
  <si>
    <t>0ba6946b-1cc0-5044-a555-55796b84de01</t>
  </si>
  <si>
    <t>DZH318Z0CM94</t>
  </si>
  <si>
    <t>DZH318Z0CM94/004Q</t>
  </si>
  <si>
    <t>Virtual Machines Ev3 Series Windows</t>
  </si>
  <si>
    <t>Standard_E32_v3</t>
  </si>
  <si>
    <t>E32 v3 Low Priority</t>
  </si>
  <si>
    <t>E32 v3/E32s v3 Low Priority</t>
  </si>
  <si>
    <t>0baa58b9-1511-4d12-a8b2-abecfbb3991a</t>
  </si>
  <si>
    <t>DZH318Z0BPWH</t>
  </si>
  <si>
    <t>DZH318Z0BPWH/004D</t>
  </si>
  <si>
    <t>Standard_E48ads_v5</t>
  </si>
  <si>
    <t>E48ads v5 Spot</t>
  </si>
  <si>
    <t>0baae5b0-56a6-598e-940a-af77835e3643</t>
  </si>
  <si>
    <t>DZH318Z093WX/00JW</t>
  </si>
  <si>
    <t>Standard_B32ls_v2</t>
  </si>
  <si>
    <t>B32ls v2 Spot</t>
  </si>
  <si>
    <t>0bac6bc1-93e5-5c19-a383-c99695334e3e</t>
  </si>
  <si>
    <t>DZH318Z0K9KD/01LM</t>
  </si>
  <si>
    <t>0bb3c372-0369-5b04-9d7c-dd4bb86bb73f</t>
  </si>
  <si>
    <t>DZH318Z0K9JM/0096</t>
  </si>
  <si>
    <t>Virtual Machines FS Series</t>
  </si>
  <si>
    <t>Standard_F4s</t>
  </si>
  <si>
    <t>F4s Low Priority</t>
  </si>
  <si>
    <t>c593b9f4-2ce3-48cf-8191-18de67663d12</t>
  </si>
  <si>
    <t>DZH318Z0BQ4P</t>
  </si>
  <si>
    <t>DZH318Z0BQ4P/00LZ</t>
  </si>
  <si>
    <t>Standard_D5_v2</t>
  </si>
  <si>
    <t>D5 v2 Spot</t>
  </si>
  <si>
    <t>D5 v2/DS5 v2 Spot</t>
  </si>
  <si>
    <t>0bc6cbb0-2541-5fb2-90b5-b56d43c1e88c</t>
  </si>
  <si>
    <t>DZH318Z0BQ34/0294</t>
  </si>
  <si>
    <t>Standard_D96d_v5</t>
  </si>
  <si>
    <t>Standard_D96d_v5 Low Priority</t>
  </si>
  <si>
    <t>D96d v5 Low Priority</t>
  </si>
  <si>
    <t>0bd0c809-4668-5819-a4c8-10182fce0df8</t>
  </si>
  <si>
    <t>DZH318Z08M9F/00H3</t>
  </si>
  <si>
    <t>Virtual Machines DCS Series</t>
  </si>
  <si>
    <t>Standard_DC2s</t>
  </si>
  <si>
    <t>DC2s Spot</t>
  </si>
  <si>
    <t>0be32896-715c-5468-bd3b-a051ff745294</t>
  </si>
  <si>
    <t>DZH318Z0BXNS</t>
  </si>
  <si>
    <t>DZH318Z0BXNS/000H</t>
  </si>
  <si>
    <t>Standard_D4d_v5</t>
  </si>
  <si>
    <t>Standard_D4d_v5 Spot</t>
  </si>
  <si>
    <t>D4d v5 Spot</t>
  </si>
  <si>
    <t>0c049cc9-b618-5c4f-86ed-4d50c116158d</t>
  </si>
  <si>
    <t>DZH318Z08M9F/00H2</t>
  </si>
  <si>
    <t>Standard_L64s_v2</t>
  </si>
  <si>
    <t>L64s v2</t>
  </si>
  <si>
    <t>0c0badbd-16d3-4e8e-b380-d1ddffa8dc2d</t>
  </si>
  <si>
    <t>DZH318Z0BP44/000K</t>
  </si>
  <si>
    <t>Archive Iterative Read Operations</t>
  </si>
  <si>
    <t>0c0e83ae-1389-4499-b46a-c754dc082c2c</t>
  </si>
  <si>
    <t>DZH318Z0BJRM/005R</t>
  </si>
  <si>
    <t>Standard_M192ids_v2</t>
  </si>
  <si>
    <t>M192ids_v2 Low Priority</t>
  </si>
  <si>
    <t>0c13d1a3-c46d-5656-9fa2-238876b0bb4d</t>
  </si>
  <si>
    <t>DZH318Z08LV0/000K</t>
  </si>
  <si>
    <t>backup_standard_ra-grs_data_stored_1pb</t>
  </si>
  <si>
    <t>Standard - 1 PB RA-GRS</t>
  </si>
  <si>
    <t>DZH318Z0JC81/00DH</t>
  </si>
  <si>
    <t>DZH318Z0JC81/00D0</t>
  </si>
  <si>
    <t>Standard_E4ds_v4</t>
  </si>
  <si>
    <t>E4ds v4 Low Priority</t>
  </si>
  <si>
    <t>0c277422-d7e4-5162-aa2e-7075d30ea7c3</t>
  </si>
  <si>
    <t>DZH318Z0CSHB/00DT</t>
  </si>
  <si>
    <t>Index Tags</t>
  </si>
  <si>
    <t>bbaf19b5-7c3c-4255-8d88-879c71fac78d</t>
  </si>
  <si>
    <t>DZH318Z0BPH7/006D</t>
  </si>
  <si>
    <t>Cold GZRS Data Scanned for Query Acceleration</t>
  </si>
  <si>
    <t>0c2c4a72-0862-56d7-a89f-cecf0e10defc</t>
  </si>
  <si>
    <t>DZH318Z0BJRM/01MK</t>
  </si>
  <si>
    <t>E70 LRS</t>
  </si>
  <si>
    <t>DZH318Z0BP88/006B</t>
  </si>
  <si>
    <t>S15 LRS</t>
  </si>
  <si>
    <t>82cd70ab-1aee-4b30-bc04-8b71e1204dbc</t>
  </si>
  <si>
    <t>DZH318Z0BP0L/009M</t>
  </si>
  <si>
    <t>0c3961b8-8f72-5b92-998b-b55dee443158</t>
  </si>
  <si>
    <t>Standard_E20as_v4</t>
  </si>
  <si>
    <t>E20as v4 Spot</t>
  </si>
  <si>
    <t>0c396575-accf-5a3f-83ff-1cf1e950e976</t>
  </si>
  <si>
    <t>DZH318Z0CM92/0045</t>
  </si>
  <si>
    <t>Standard_E8bs_v5</t>
  </si>
  <si>
    <t>Standard_E8bs_v5 Spot</t>
  </si>
  <si>
    <t>E8bs v5 Spot</t>
  </si>
  <si>
    <t>0c43247c-a5f0-57bf-9896-4bce24a525c3</t>
  </si>
  <si>
    <t>DZH318Z09LR5/005F</t>
  </si>
  <si>
    <t>Standard_DC48as_cc_v5</t>
  </si>
  <si>
    <t>DC48ascc v5</t>
  </si>
  <si>
    <t>0c6c85a0-55d7-553f-bccd-7130e05e7d80</t>
  </si>
  <si>
    <t>DZH318Z0BDL4/003S</t>
  </si>
  <si>
    <t>0c737aff-d49f-5e2a-8830-c328a0ceab49</t>
  </si>
  <si>
    <t>DZH318Z0BJRN/01LL</t>
  </si>
  <si>
    <t>Standard_EC64as_v5</t>
  </si>
  <si>
    <t>Standard_EC64as_v5 Spot</t>
  </si>
  <si>
    <t>EC64as_v5 Spot</t>
  </si>
  <si>
    <t>0c7713f5-69ec-5ee0-9052-ff67acf738ad</t>
  </si>
  <si>
    <t>DZH318Z09B68/000D</t>
  </si>
  <si>
    <t>Cloud Services FSv2 Series</t>
  </si>
  <si>
    <t>F72s v2</t>
  </si>
  <si>
    <t>0c911c1b-fb8a-4756-8f5b-8a9aca8b0059</t>
  </si>
  <si>
    <t>DZH318Z0BPWC</t>
  </si>
  <si>
    <t>DZH318Z0BPWC/0003</t>
  </si>
  <si>
    <t>Virtual Machines Ebsv5 Series Windows</t>
  </si>
  <si>
    <t>Standard_E4bs_v5</t>
  </si>
  <si>
    <t>E4bs v5</t>
  </si>
  <si>
    <t>0c994a58-cc3c-58d0-9366-1f9cb1b9c641</t>
  </si>
  <si>
    <t>DZH318Z09LR4</t>
  </si>
  <si>
    <t>DZH318Z09LR4/001W</t>
  </si>
  <si>
    <t>Standard_DS12-1_v2</t>
  </si>
  <si>
    <t>DS12-1 v2</t>
  </si>
  <si>
    <t>DS12 v2</t>
  </si>
  <si>
    <t>3ab1147b-1075-4566-8f01-6f7001bddc7d</t>
  </si>
  <si>
    <t>DZH318Z0BQ4C/0201</t>
  </si>
  <si>
    <t>DZH318Z0BQ4C/0200</t>
  </si>
  <si>
    <t>DZH318Z0BQ4C/0203</t>
  </si>
  <si>
    <t>Virtual Machines Dasv4 Series</t>
  </si>
  <si>
    <t>Standard_D16as_v4</t>
  </si>
  <si>
    <t>D16as v4</t>
  </si>
  <si>
    <t>cae4386f-afd1-47a2-bc1d-615717423007</t>
  </si>
  <si>
    <t>DZH318Z0CM2C</t>
  </si>
  <si>
    <t>DZH318Z0CM2C/002K</t>
  </si>
  <si>
    <t>DZH318Z0CM2C/005M</t>
  </si>
  <si>
    <t>DZH318Z0CM2C/0057</t>
  </si>
  <si>
    <t>Standard_B4ls_v2</t>
  </si>
  <si>
    <t>B4ls v2</t>
  </si>
  <si>
    <t>0cc5f034-368f-5556-8aa4-b6888db8b026</t>
  </si>
  <si>
    <t>DZH318Z0K9KD/01LJ</t>
  </si>
  <si>
    <t>Standard_DC4as_cc_v5 Spot</t>
  </si>
  <si>
    <t>DC4ascc v5 Spot</t>
  </si>
  <si>
    <t>0cd507f8-37f3-52b2-aa03-1f1ec7d4d242</t>
  </si>
  <si>
    <t>DZH318Z0BDL4/003N</t>
  </si>
  <si>
    <t>Standard_E16bs_v5</t>
  </si>
  <si>
    <t>Standard_E16bs_v5 Spot</t>
  </si>
  <si>
    <t>E16bs v5 Spot</t>
  </si>
  <si>
    <t>0cdb44a3-9acd-5455-9c49-16310d427e6c</t>
  </si>
  <si>
    <t>DZH318Z09LR4/0010</t>
  </si>
  <si>
    <t>SAP_HANA_On_Azure_S448om</t>
  </si>
  <si>
    <t>S448om</t>
  </si>
  <si>
    <t>S448om Instance</t>
  </si>
  <si>
    <t>0ce4b5a7-822b-4f86-afc3-c78bc0c4c593</t>
  </si>
  <si>
    <t>DZH318Z0BNWL/00X0</t>
  </si>
  <si>
    <t>DZH318Z0BNWL/01B9</t>
  </si>
  <si>
    <t>DZH318Z0BNWL/01BB</t>
  </si>
  <si>
    <t>0ce5d30b-25e4-5771-94c6-7c0711e4292d</t>
  </si>
  <si>
    <t>Standard_M64dms_v2</t>
  </si>
  <si>
    <t>M64dms_v2 Spot</t>
  </si>
  <si>
    <t>0ce7d807-e771-5d3a-825e-bd63ead04167</t>
  </si>
  <si>
    <t>DZH318Z08LV0/001S</t>
  </si>
  <si>
    <t>Virtual Machines Dv2 promo Series</t>
  </si>
  <si>
    <t>Standard_D13_v2_Promo</t>
  </si>
  <si>
    <t>D13 v2</t>
  </si>
  <si>
    <t>D13 v2/DS13 v2 - Expired</t>
  </si>
  <si>
    <t>DZH318Z0BPSP</t>
  </si>
  <si>
    <t>DZH318Z0BPSP/004N</t>
  </si>
  <si>
    <t>Virtual Machines A Series Windows</t>
  </si>
  <si>
    <t>Standard_A1</t>
  </si>
  <si>
    <t>A1 Spot</t>
  </si>
  <si>
    <t>0d002eee-3df6-5a2d-b780-517097c6a9f9</t>
  </si>
  <si>
    <t>DZH318Z0BPVJ</t>
  </si>
  <si>
    <t>DZH318Z0BPVJ/0172</t>
  </si>
  <si>
    <t>DS14 v2 Low Priority</t>
  </si>
  <si>
    <t>ce593046-f96d-42be-aace-af8da6ee1f48</t>
  </si>
  <si>
    <t>DZH318Z0BQPW/00C8</t>
  </si>
  <si>
    <t>Scan Operations</t>
  </si>
  <si>
    <t>9a56b4f4-1d78-416e-a19b-815490ad7910</t>
  </si>
  <si>
    <t>Hot GZRS Data Stored</t>
  </si>
  <si>
    <t>0d238e00-1a2b-4ac7-aa43-57085fda629b</t>
  </si>
  <si>
    <t>Virtual Machines Dv2 Series Windows</t>
  </si>
  <si>
    <t>Standard_D4_v2</t>
  </si>
  <si>
    <t>D4 v2 Spot</t>
  </si>
  <si>
    <t>D4 v2/DS4 v2 Spot</t>
  </si>
  <si>
    <t>0d2ccba7-c646-52a9-bf0c-fa9a0dbdfce6</t>
  </si>
  <si>
    <t>DZH318Z0BPVM</t>
  </si>
  <si>
    <t>DZH318Z0BPVM/01CX</t>
  </si>
  <si>
    <t>0d305883-d6f6-42b9-9da3-814be6405ea3</t>
  </si>
  <si>
    <t>DZH318Z0CPS8/001M</t>
  </si>
  <si>
    <t>Cold RA-GZRS Data Retrieval</t>
  </si>
  <si>
    <t>0d407509-6305-54ed-985b-4faa15618dfa</t>
  </si>
  <si>
    <t>Standard_EC96ads_v5</t>
  </si>
  <si>
    <t>Standard_EC96ads_v5 Low Priority</t>
  </si>
  <si>
    <t>EC96ads_v5 Low Priority</t>
  </si>
  <si>
    <t>0d44fe13-988f-5020-b1ab-fdc6fd2537a0</t>
  </si>
  <si>
    <t>DZH318Z09B62/000V</t>
  </si>
  <si>
    <t>Virtual Machines NCasT4 v3 Series</t>
  </si>
  <si>
    <t>Standard_NC16as_T4_v3</t>
  </si>
  <si>
    <t>NC16asT4 v3</t>
  </si>
  <si>
    <t>0d52dbf5-c301-54bf-9853-9aa64f913947</t>
  </si>
  <si>
    <t>DZH318Z0DF49</t>
  </si>
  <si>
    <t>DZH318Z0DF49/0018</t>
  </si>
  <si>
    <t>DZH318Z0DF49/0012</t>
  </si>
  <si>
    <t>DZH318Z0DF49/000G</t>
  </si>
  <si>
    <t>Azure App Service Premium v3 Plan</t>
  </si>
  <si>
    <t>Standard_P2_v3_Windows</t>
  </si>
  <si>
    <t>P2 v3</t>
  </si>
  <si>
    <t>P2 v3 App</t>
  </si>
  <si>
    <t>2020-10-01T00:00:00Z</t>
  </si>
  <si>
    <t>0d555c52-7db9-595f-8da7-2dcfee54b07a</t>
  </si>
  <si>
    <t>DZH318Z0DCR7</t>
  </si>
  <si>
    <t>DZH318Z0DCR7/001H</t>
  </si>
  <si>
    <t>DZH318Z0DCR7/006L</t>
  </si>
  <si>
    <t>DZH318Z0DCR7/006Q</t>
  </si>
  <si>
    <t>DCadsv5-series Linux</t>
  </si>
  <si>
    <t>Standard_DC48ads_v5</t>
  </si>
  <si>
    <t>Standard_DC48ads_v5 Low Priority</t>
  </si>
  <si>
    <t>DC48ads v5 Low Priority</t>
  </si>
  <si>
    <t>0d61ffe2-3511-51c8-ab52-b5bb9b4d48af</t>
  </si>
  <si>
    <t>DZH318Z09B5Z</t>
  </si>
  <si>
    <t>DZH318Z09B5Z/000H</t>
  </si>
  <si>
    <t>Standard_E32-8ds_v4</t>
  </si>
  <si>
    <t>E32-8ds v4 Low Priority</t>
  </si>
  <si>
    <t>0d7103c0-f721-54f9-8880-0bfd3eb099a5</t>
  </si>
  <si>
    <t>DZH318Z0CSHB/004J</t>
  </si>
  <si>
    <t>8ad2d016-d028-4093-928b-fe88d22fc81f</t>
  </si>
  <si>
    <t>Standard_E96-24ads_v5</t>
  </si>
  <si>
    <t>E96-24ads v5 Spot</t>
  </si>
  <si>
    <t>0d823b38-ba0b-5f47-890c-06f672972382</t>
  </si>
  <si>
    <t>DZH318Z093X0/00KV</t>
  </si>
  <si>
    <t>Archive GRS Iterative Write Operations</t>
  </si>
  <si>
    <t>0da30807-7fbc-448c-82e9-a40b63933a5f</t>
  </si>
  <si>
    <t>DZH318Z0BJRN/0057</t>
  </si>
  <si>
    <t>Virtual Machines Ddv5 Series</t>
  </si>
  <si>
    <t>Standard_D16d_v5</t>
  </si>
  <si>
    <t>Standard_D16d_v5 Low Priority</t>
  </si>
  <si>
    <t>D16d v5 Low Priority</t>
  </si>
  <si>
    <t>0da571f4-4d12-51f9-af20-02322aa85ee3</t>
  </si>
  <si>
    <t>DZH318Z08MC2</t>
  </si>
  <si>
    <t>DZH318Z08MC2/00J2</t>
  </si>
  <si>
    <t>FSv2 Series Dedicated Host</t>
  </si>
  <si>
    <t>Fsv2 Type3</t>
  </si>
  <si>
    <t>0da6bcd4-281f-5e76-ad7c-de08be8b4883</t>
  </si>
  <si>
    <t>DZH318Z0C621</t>
  </si>
  <si>
    <t>DZH318Z0C621/006R</t>
  </si>
  <si>
    <t>DZH318Z0C621/006L</t>
  </si>
  <si>
    <t>DZH318Z0C621/006M</t>
  </si>
  <si>
    <t>Standard_M128dms_v2</t>
  </si>
  <si>
    <t>M128dms_v2 Spot</t>
  </si>
  <si>
    <t>0da8bb9c-fb0e-5ac9-9646-f06026af0ea6</t>
  </si>
  <si>
    <t>DZH318Z08LV1/004G</t>
  </si>
  <si>
    <t>Standard_M64ms</t>
  </si>
  <si>
    <t>M64ms Spot</t>
  </si>
  <si>
    <t>0db68865-6fe7-5877-8889-7549e7baf83c</t>
  </si>
  <si>
    <t>DZH318Z0BQ4W/048T</t>
  </si>
  <si>
    <t>0dbb115f-48ea-5136-89ed-c8b555da635a</t>
  </si>
  <si>
    <t>DZH318Z0BPVM/01CP</t>
  </si>
  <si>
    <t>Hot LRS Write Operations</t>
  </si>
  <si>
    <t>14854f12-8d37-4299-842a-b0f2df82a305</t>
  </si>
  <si>
    <t>DZH318Z0BPH7/006M</t>
  </si>
  <si>
    <t>Disk Write Operations - Free</t>
  </si>
  <si>
    <t>8303edd8-7a66-4bc6-aef2-89f46925316c</t>
  </si>
  <si>
    <t>Virtual Machines Dpdsv5 Series</t>
  </si>
  <si>
    <t>Standard_D32pds_v5</t>
  </si>
  <si>
    <t>Standard_D32pds_v5 Spot</t>
  </si>
  <si>
    <t>D32pds v5 Spot</t>
  </si>
  <si>
    <t>0dd3acc1-5b06-5e1f-8109-9d4d90715a49</t>
  </si>
  <si>
    <t>DZH318Z092SF</t>
  </si>
  <si>
    <t>DZH318Z092SF/00LL</t>
  </si>
  <si>
    <t>GRS Data Stored</t>
  </si>
  <si>
    <t>0ddb5c81-143d-52f8-9ea3-29b64cc0ef97</t>
  </si>
  <si>
    <t>DZH318Z0BP05/006J</t>
  </si>
  <si>
    <t>Standard_A2m_v2</t>
  </si>
  <si>
    <t>A2m v2</t>
  </si>
  <si>
    <t>0de24925-fea5-4424-af40-e91b866f974c</t>
  </si>
  <si>
    <t>DZH318Z0BPW1/0080</t>
  </si>
  <si>
    <t>Lasv3 Series Windows</t>
  </si>
  <si>
    <t>Standard_L32as_v3</t>
  </si>
  <si>
    <t>Standard_L32as_v3 Spot</t>
  </si>
  <si>
    <t>L32as v3 Spot</t>
  </si>
  <si>
    <t>0de4199b-04b3-502b-941c-6e4d151ebea5</t>
  </si>
  <si>
    <t>DZH318Z08NR8</t>
  </si>
  <si>
    <t>DZH318Z08NR8/0028</t>
  </si>
  <si>
    <t>f90f81d2-238a-49d0-9f1b-9df13a859843</t>
  </si>
  <si>
    <t>DZH318Z0BP09/002C</t>
  </si>
  <si>
    <t>Standard_B16s_v2</t>
  </si>
  <si>
    <t>B16s v2</t>
  </si>
  <si>
    <t>0de9b5ce-201a-5d31-9025-1c02867db190</t>
  </si>
  <si>
    <t>DZH318Z0K9KD/01LC</t>
  </si>
  <si>
    <t>Standard_D32s_v4</t>
  </si>
  <si>
    <t>D32s v4 Low Priority</t>
  </si>
  <si>
    <t>0df73b09-bd53-50b5-bf11-350121f103fe</t>
  </si>
  <si>
    <t>DZH318Z0CSHJ/000M</t>
  </si>
  <si>
    <t>Standard_E104id_v5</t>
  </si>
  <si>
    <t>Standard_E104id_v5 Spot</t>
  </si>
  <si>
    <t>E104id v5 Spot</t>
  </si>
  <si>
    <t>0e04bfab-e24b-5bc9-a3e2-500b6008f366</t>
  </si>
  <si>
    <t>DZH318Z08M9Q/0015</t>
  </si>
  <si>
    <t>Standard_DS12_v2</t>
  </si>
  <si>
    <t>DS12 v2 Low Priority</t>
  </si>
  <si>
    <t>e07b5d7e-6a27-4498-a003-fd4836411257</t>
  </si>
  <si>
    <t>DZH318Z0BQ4C/00RN</t>
  </si>
  <si>
    <t>Virtual Machines Dasv5 Series</t>
  </si>
  <si>
    <t>Standard_D8as_v5</t>
  </si>
  <si>
    <t>D8as v5</t>
  </si>
  <si>
    <t>0e0e811e-2055-5d0b-9b78-e1d88137c1e4</t>
  </si>
  <si>
    <t>DZH318Z08W0T</t>
  </si>
  <si>
    <t>DZH318Z08W0T/006Q</t>
  </si>
  <si>
    <t>DZH318Z08W0T/00VW</t>
  </si>
  <si>
    <t>DZH318Z08W0T/00VM</t>
  </si>
  <si>
    <t>E96-48as v5 Spot</t>
  </si>
  <si>
    <t>0e0edaf4-6635-5d98-a913-1da0e1e201df</t>
  </si>
  <si>
    <t>DZH318Z093WZ/00JZ</t>
  </si>
  <si>
    <t>Disk Read Operations</t>
  </si>
  <si>
    <t>42e2a22f-fabf-41ea-a21e-e86bb3ff5799</t>
  </si>
  <si>
    <t>Standard_EC32ads_v5</t>
  </si>
  <si>
    <t>Standard_EC32ads_v5 Spot</t>
  </si>
  <si>
    <t>EC32ads_v5 Spot</t>
  </si>
  <si>
    <t>0e122530-50f6-5ba0-91a8-c7cb16fd8e94</t>
  </si>
  <si>
    <t>DZH318Z09B62/0009</t>
  </si>
  <si>
    <t>Cross Region Replication</t>
  </si>
  <si>
    <t>Cross Region Replication Days</t>
  </si>
  <si>
    <t>2021-09-01T00:00:00Z</t>
  </si>
  <si>
    <t>0e21e036-7f97-55d0-88bc-91f87a157fc8</t>
  </si>
  <si>
    <t>DZH318Z0BXV9/006B</t>
  </si>
  <si>
    <t>Standard_DS4</t>
  </si>
  <si>
    <t>DS4 Low Priority</t>
  </si>
  <si>
    <t>1d360e32-ff81-4463-a728-559cd6b19a58</t>
  </si>
  <si>
    <t>DZH318Z0BPW4/0055</t>
  </si>
  <si>
    <t>Standard_E112ias_v5</t>
  </si>
  <si>
    <t>E112ias v5 Spot</t>
  </si>
  <si>
    <t>0e2e8909-3e08-5aef-8769-37da6e5296ae</t>
  </si>
  <si>
    <t>DZH318Z093XK/02V7</t>
  </si>
  <si>
    <t>Standard_E32bds_v5</t>
  </si>
  <si>
    <t>E32bds v5</t>
  </si>
  <si>
    <t>0e407ed6-53d7-510b-b699-aa57063fb357</t>
  </si>
  <si>
    <t>DZH318Z09LQP/0038</t>
  </si>
  <si>
    <t>2022-05-01T00:00:00Z</t>
  </si>
  <si>
    <t>DZH318Z09LQP/00JZ</t>
  </si>
  <si>
    <t>DZH318Z09LQP/00K2</t>
  </si>
  <si>
    <t>0e4bccb0-58f9-5ac5-aa8c-a75248a1b797</t>
  </si>
  <si>
    <t>DZH318Z08NR7/004N</t>
  </si>
  <si>
    <t>Virtual Machines Av2 Series</t>
  </si>
  <si>
    <t>Standard_A4_v2</t>
  </si>
  <si>
    <t>A4 v2 Spot</t>
  </si>
  <si>
    <t>0e50a7ff-875b-57ba-9ab5-c832ec811c27</t>
  </si>
  <si>
    <t>DZH318Z0BPRJ</t>
  </si>
  <si>
    <t>DZH318Z0BPRJ/0107</t>
  </si>
  <si>
    <t>Standard_B2as_v2</t>
  </si>
  <si>
    <t>B2as v2</t>
  </si>
  <si>
    <t>0e628888-8eea-5a94-a371-b33e6c716bb9</t>
  </si>
  <si>
    <t>DZH318Z0K9JH/01JC</t>
  </si>
  <si>
    <t>DZH318Z0K9JH/02VC</t>
  </si>
  <si>
    <t>DZH318Z0K9JH/02V4</t>
  </si>
  <si>
    <t>Cool Iterative Write Operations</t>
  </si>
  <si>
    <t>c1416993-2e4e-4099-8ae4-5e72fed015fd</t>
  </si>
  <si>
    <t>Virtual Machines DCadsccv5 Series</t>
  </si>
  <si>
    <t>Standard_DC48ads_cc_v5</t>
  </si>
  <si>
    <t>DC48adscc v5</t>
  </si>
  <si>
    <t>0e638c00-756c-5ad2-9fdb-311af19e10da</t>
  </si>
  <si>
    <t>DZH318Z0BDL9</t>
  </si>
  <si>
    <t>DZH318Z0BDL9/006Z</t>
  </si>
  <si>
    <t>DZH318Z0BPH7/006T</t>
  </si>
  <si>
    <t>D2 v2/DS2 v2 Low Priority</t>
  </si>
  <si>
    <t>DZH318Z0BQ34/015M</t>
  </si>
  <si>
    <t>Virtual Machines Dv5 Series</t>
  </si>
  <si>
    <t>Standard_D2_v5</t>
  </si>
  <si>
    <t>Standard_D2_v5 Spot</t>
  </si>
  <si>
    <t>D2 v5 Spot</t>
  </si>
  <si>
    <t>0ea409dd-6155-5f97-a2a3-245a49e6168b</t>
  </si>
  <si>
    <t>DZH318Z08M9X</t>
  </si>
  <si>
    <t>DZH318Z08M9X/008L</t>
  </si>
  <si>
    <t>DS2 v2 Spot</t>
  </si>
  <si>
    <t>0ec31687-a8d0-58bb-9395-746597e224d1</t>
  </si>
  <si>
    <t>DZH318Z0BQ4C/03QV</t>
  </si>
  <si>
    <t>M8ms Low Priority</t>
  </si>
  <si>
    <t>0ececcf7-d189-420e-90ab-182d632d6ee6</t>
  </si>
  <si>
    <t>DZH318Z0BPW5/00DD</t>
  </si>
  <si>
    <t>Cold GRS Data Write</t>
  </si>
  <si>
    <t>0ed1233d-8828-5d82-86a0-346feefc3b9f</t>
  </si>
  <si>
    <t>Backup for PostgreSQL</t>
  </si>
  <si>
    <t>Backup for PostgreSQL Protected Instances</t>
  </si>
  <si>
    <t>0ed4ddaa-acfc-59c6-b0a1-50fe7443ef24</t>
  </si>
  <si>
    <t>DZH318Z0BP05/00JZ</t>
  </si>
  <si>
    <t>Standard_B8as_v2</t>
  </si>
  <si>
    <t>B8as v2</t>
  </si>
  <si>
    <t>0edd4b97-1b14-5a52-8f6b-885982f17ce6</t>
  </si>
  <si>
    <t>DZH318Z0K9JH/01GN</t>
  </si>
  <si>
    <t>DZH318Z0K9JH/02VK</t>
  </si>
  <si>
    <t>DZH318Z0K9JH/02VH</t>
  </si>
  <si>
    <t>ECadsv5-series Windows</t>
  </si>
  <si>
    <t>Standard_EC2ads_v5</t>
  </si>
  <si>
    <t>Standard_EC2ads_v5 Spot</t>
  </si>
  <si>
    <t>EC2ads_v5 Spot</t>
  </si>
  <si>
    <t>0edf7d0d-6845-523c-810f-c282f2094c19</t>
  </si>
  <si>
    <t>DZH318Z09B60</t>
  </si>
  <si>
    <t>DZH318Z09B60/0006</t>
  </si>
  <si>
    <t>Standard_E4-2s_v3</t>
  </si>
  <si>
    <t>E4-2s v3 Low Priority</t>
  </si>
  <si>
    <t>3b972bf1-5cae-4e1d-8e7d-7126dca497d1</t>
  </si>
  <si>
    <t>DZH318Z0BPVN/01LZ</t>
  </si>
  <si>
    <t>Premium ZRS List and Create Container Operations</t>
  </si>
  <si>
    <t>0ef0c415-4d87-410b-b898-cd7ecd7a4134</t>
  </si>
  <si>
    <t>Standard_E32-16as_v5</t>
  </si>
  <si>
    <t>E32-16as v5</t>
  </si>
  <si>
    <t>0ef633fb-6a85-549c-b292-8900d074ffca</t>
  </si>
  <si>
    <t>DZH318Z093WZ/00L1</t>
  </si>
  <si>
    <t>DZH318Z093WZ/03LQ</t>
  </si>
  <si>
    <t>DZH318Z093WZ/03LP</t>
  </si>
  <si>
    <t>Hot GZRS Iterative Write Operations</t>
  </si>
  <si>
    <t>0ef6d0b5-8838-44b5-8641-d750939d826a</t>
  </si>
  <si>
    <t>HB60-45rs</t>
  </si>
  <si>
    <t>0ef947b5-3e1a-5489-a33a-55fd7b16072d</t>
  </si>
  <si>
    <t>DZH318Z0BXNG/00DW</t>
  </si>
  <si>
    <t>Standard_D48_v4</t>
  </si>
  <si>
    <t>D48 v4 Low Priority</t>
  </si>
  <si>
    <t>0f181de0-3fe1-5c4c-983d-8a4da567927e</t>
  </si>
  <si>
    <t>DZH318Z0D1L4/008B</t>
  </si>
  <si>
    <t>Standard_E96-24s_v5</t>
  </si>
  <si>
    <t>E96-24s v5</t>
  </si>
  <si>
    <t>5795ebcb-12c6-52ca-8cd5-369909f05b91</t>
  </si>
  <si>
    <t>DZH318Z096SR/013P</t>
  </si>
  <si>
    <t>DZH318Z096SR/09CZ</t>
  </si>
  <si>
    <t>DZH318Z096SR/09CS</t>
  </si>
  <si>
    <t>Standard_M128ds_v2</t>
  </si>
  <si>
    <t>M128ds_v2 Low Priority</t>
  </si>
  <si>
    <t>0f22483b-ff94-5858-b78c-4b23b5b7bb0e</t>
  </si>
  <si>
    <t>DZH318Z08LV0/005P</t>
  </si>
  <si>
    <t>Virtual Machines A Series Basic Windows</t>
  </si>
  <si>
    <t>Basic_A2</t>
  </si>
  <si>
    <t>2016-09-01T00:00:00Z</t>
  </si>
  <si>
    <t>0f27f4a9-457b-4c6b-acf7-6df344baa25f</t>
  </si>
  <si>
    <t>DZH318Z0BQNM</t>
  </si>
  <si>
    <t>DZH318Z0BQNM/0096</t>
  </si>
  <si>
    <t>Standard_E4_v4</t>
  </si>
  <si>
    <t>E4 v4 Low Priority</t>
  </si>
  <si>
    <t>0f34b91c-e91b-5789-8ac4-823410e5d430</t>
  </si>
  <si>
    <t>DZH318Z0D1L3/00LL</t>
  </si>
  <si>
    <t>DS13-2 v2 Spot</t>
  </si>
  <si>
    <t>0f37ccc7-c3ba-5489-9f3f-9b141a88a0f5</t>
  </si>
  <si>
    <t>DZH318Z0BQPW/029V</t>
  </si>
  <si>
    <t>D16d v5</t>
  </si>
  <si>
    <t>0f3fcd6d-a82a-5e11-b3f2-d22e184586d1</t>
  </si>
  <si>
    <t>DZH318Z08MC2/00JC</t>
  </si>
  <si>
    <t>DZH318Z08MC2/01QC</t>
  </si>
  <si>
    <t>DZH318Z08MC2/01Q9</t>
  </si>
  <si>
    <t>Virtual Machines H Series Windows</t>
  </si>
  <si>
    <t>Standard_H16m</t>
  </si>
  <si>
    <t>H16m Low Priority</t>
  </si>
  <si>
    <t>0f43ed50-ff1e-4c22-96b8-94d7915f148b</t>
  </si>
  <si>
    <t>DZH318Z0BPW8</t>
  </si>
  <si>
    <t>DZH318Z0BPW8/0020</t>
  </si>
  <si>
    <t>Standard_D4s_v4</t>
  </si>
  <si>
    <t>D4s v4 Spot</t>
  </si>
  <si>
    <t>0f46e65a-563e-5204-944b-0d5b7ea5b2f6</t>
  </si>
  <si>
    <t>DZH318Z0CSHJ/0044</t>
  </si>
  <si>
    <t>Virtual Machines Dlsv5 Series Windows</t>
  </si>
  <si>
    <t>Standard_D2ls_v5</t>
  </si>
  <si>
    <t>D2ls v5 Spot</t>
  </si>
  <si>
    <t>0f474bd3-67ff-5084-bfb5-460dcf90aa9e</t>
  </si>
  <si>
    <t>DZH318Z08M9K</t>
  </si>
  <si>
    <t>DZH318Z08M9K/00DC</t>
  </si>
  <si>
    <t>GRS Metadata</t>
  </si>
  <si>
    <t>2019-07-05T00:00:00Z</t>
  </si>
  <si>
    <t>478309ae-95de-4ef7-b465-59fd542c5e0f</t>
  </si>
  <si>
    <t>Archive RA-GRS Data Stored</t>
  </si>
  <si>
    <t>0f61e697-9046-4061-a53a-8d72a14b5ada</t>
  </si>
  <si>
    <t>DZH318Z0C120/00BN</t>
  </si>
  <si>
    <t>GRS Class 1 Additional IO</t>
  </si>
  <si>
    <t>7c2485cc-59c7-48dd-a107-29b6e88d40a9</t>
  </si>
  <si>
    <t>DZH318Z0BNZ3/003N</t>
  </si>
  <si>
    <t>Virtual Machines Dsv5 Series</t>
  </si>
  <si>
    <t>Standard_D96s_v5</t>
  </si>
  <si>
    <t>Standard_D96s_v5 Low Priority</t>
  </si>
  <si>
    <t>D96s v5 Low Priority</t>
  </si>
  <si>
    <t>0f6f0886-5bcc-525a-9fbc-d9f20cf9c61a</t>
  </si>
  <si>
    <t>DZH318Z08M9W</t>
  </si>
  <si>
    <t>DZH318Z08M9W/0051</t>
  </si>
  <si>
    <t>Standard_E4-2as_v5</t>
  </si>
  <si>
    <t>E4-2as v5 Spot</t>
  </si>
  <si>
    <t>0f787d92-4a5d-5b6e-8cea-f3664b3bfaf0</t>
  </si>
  <si>
    <t>DZH318Z093XK/00M2</t>
  </si>
  <si>
    <t>D2ls v5</t>
  </si>
  <si>
    <t>0f7b7943-d8cf-523f-a55c-abb863036001</t>
  </si>
  <si>
    <t>DZH318Z08M9K/00DS</t>
  </si>
  <si>
    <t>GRS Disk Write Operations - Free</t>
  </si>
  <si>
    <t>456a33ee-39d0-4bea-adbc-707440398e67</t>
  </si>
  <si>
    <t>DZH318Z0BNZF/003J</t>
  </si>
  <si>
    <t>Virtual Machines Ddv4 Series Windows</t>
  </si>
  <si>
    <t>Standard_D8d_v4</t>
  </si>
  <si>
    <t>D8d v4 Low Priority</t>
  </si>
  <si>
    <t>0f8a7ad1-20ae-5d3c-9e53-109b94fb5992</t>
  </si>
  <si>
    <t>DZH318Z0D1L6</t>
  </si>
  <si>
    <t>DZH318Z0D1L6/00CM</t>
  </si>
  <si>
    <t>Standard_L8s_v2</t>
  </si>
  <si>
    <t>L8s v2 Spot</t>
  </si>
  <si>
    <t>0f92ec82-df77-5df8-b179-d9fc8c895cfd</t>
  </si>
  <si>
    <t>DZH318Z0BP44/003T</t>
  </si>
  <si>
    <t>Standard_E32s_v4</t>
  </si>
  <si>
    <t>E32s v4 Spot</t>
  </si>
  <si>
    <t>0f9585ee-beaa-5d6d-b17a-4eb8757de6ef</t>
  </si>
  <si>
    <t>DZH318Z0CSHL/001Z</t>
  </si>
  <si>
    <t>Standard_D64lds_v5</t>
  </si>
  <si>
    <t>D64lds v5</t>
  </si>
  <si>
    <t>0f9e4228-5dd7-5075-aeac-b775a3e496ca</t>
  </si>
  <si>
    <t>DZH318Z08M99/00K6</t>
  </si>
  <si>
    <t>Cold RA-GZRS Early Delete</t>
  </si>
  <si>
    <t>0fa4235a-36fe-5844-aea0-b698fc51f6a9</t>
  </si>
  <si>
    <t>Account Encrypted RA-GZRS</t>
  </si>
  <si>
    <t>Account Encrypted Scan Operations</t>
  </si>
  <si>
    <t>5915c286-d630-4891-9e8c-85686073f222</t>
  </si>
  <si>
    <t>DZH318Z0BNZ5/00CM</t>
  </si>
  <si>
    <t>LRS Early Premium To Cool Tier Down</t>
  </si>
  <si>
    <t>0fa84599-5953-5734-9c26-845fb504fc3f</t>
  </si>
  <si>
    <t>DZH318Z0CPS4/001M</t>
  </si>
  <si>
    <t>0fa9a9b2-e52b-57e7-b74a-4319afb275f0</t>
  </si>
  <si>
    <t>DZH318Z092QW/0034</t>
  </si>
  <si>
    <t>0fb024d6-aec4-48ea-9ea7-46e61cffd771</t>
  </si>
  <si>
    <t>DZH318Z0C120/0057</t>
  </si>
  <si>
    <t>Cloud Services Av2 Series</t>
  </si>
  <si>
    <t>Standard_A8m_v2</t>
  </si>
  <si>
    <t>A8m v2</t>
  </si>
  <si>
    <t>2016-12-01T00:00:00Z</t>
  </si>
  <si>
    <t>0fb551ea-6cde-4c19-ae7e-7f851b142062</t>
  </si>
  <si>
    <t>DZH318Z0BPWB</t>
  </si>
  <si>
    <t>DZH318Z0BPWB/001S</t>
  </si>
  <si>
    <t>Standard_DC64ads_v5</t>
  </si>
  <si>
    <t>DC64ads v5</t>
  </si>
  <si>
    <t>0fbdc5ed-1b7e-526e-b759-d5a91d761d6f</t>
  </si>
  <si>
    <t>DZH318Z09B5Z/000D</t>
  </si>
  <si>
    <t>DZH318Z09B5Z/0017</t>
  </si>
  <si>
    <t>DZH318Z09B5Z/0018</t>
  </si>
  <si>
    <t>Cold GRS Write Operations</t>
  </si>
  <si>
    <t>0fc6e3a7-a44f-59ab-8fc2-52db70d89014</t>
  </si>
  <si>
    <t>Snapshots LRS</t>
  </si>
  <si>
    <t>LRS Snapshots</t>
  </si>
  <si>
    <t>0fcb37f3-8a5a-4e81-820e-848908a57e44</t>
  </si>
  <si>
    <t>DZH318Z0BP88/00NB</t>
  </si>
  <si>
    <t>a3dd3839-f638-493d-a529-e1e1427a5b78</t>
  </si>
  <si>
    <t>Premium ZRS Provisioned</t>
  </si>
  <si>
    <t>Standard_DC4s</t>
  </si>
  <si>
    <t>DC4s Low Priority</t>
  </si>
  <si>
    <t>0fd4aa65-902d-442a-949d-cf24c42635ed</t>
  </si>
  <si>
    <t>DZH318Z0BXNS/0004</t>
  </si>
  <si>
    <t>Standard_H16</t>
  </si>
  <si>
    <t>H16 Spot</t>
  </si>
  <si>
    <t>0fdd94b3-3274-5e02-8325-cde2693b8e8d</t>
  </si>
  <si>
    <t>DZH318Z0BQ4J/00D9</t>
  </si>
  <si>
    <t>Standard_NC64as_T4_v3</t>
  </si>
  <si>
    <t>NC64asT4 v3 Spot</t>
  </si>
  <si>
    <t>0fe2e862-52d4-5b84-899c-2300a55710f7</t>
  </si>
  <si>
    <t>DZH318Z0DF49/001Z</t>
  </si>
  <si>
    <t>Standard_E64-16ds_v4</t>
  </si>
  <si>
    <t>E64-16ds v4 Low Priority</t>
  </si>
  <si>
    <t>0fe46cba-5049-5889-8d8e-cb3499c9384d</t>
  </si>
  <si>
    <t>DZH318Z0CSHB/0034</t>
  </si>
  <si>
    <t>Standard_E32as_v4</t>
  </si>
  <si>
    <t>E32as v4</t>
  </si>
  <si>
    <t>d629fc39-99df-4bb3-94b7-69a0a2fe4031</t>
  </si>
  <si>
    <t>DZH318Z0CM2D/0021</t>
  </si>
  <si>
    <t>DZH318Z0CM2D/0085</t>
  </si>
  <si>
    <t>DZH318Z0CM2D/0084</t>
  </si>
  <si>
    <t>Virtual Machines ECasccv5 Series</t>
  </si>
  <si>
    <t>Standard_EC8as_cc_v5</t>
  </si>
  <si>
    <t>EC8ascc v5</t>
  </si>
  <si>
    <t>0ff16031-f1fd-5e67-8321-18102a7a4e0d</t>
  </si>
  <si>
    <t>DZH318Z0BDLC</t>
  </si>
  <si>
    <t>DZH318Z0BDLC/0030</t>
  </si>
  <si>
    <t>Hot GZRS Blob Inventory</t>
  </si>
  <si>
    <t>0ff7fa81-e018-5dec-a21d-5a5e93533a94</t>
  </si>
  <si>
    <t>DZH318Z0C120/00GB</t>
  </si>
  <si>
    <t>Standard_NP10s</t>
  </si>
  <si>
    <t>NP10s Spot</t>
  </si>
  <si>
    <t>0ffc3877-7811-5e3d-8921-f5bb7a82c72b</t>
  </si>
  <si>
    <t>DZH318Z0CHCB/0007</t>
  </si>
  <si>
    <t>2bbef668-ae5a-4b04-9397-549294a4e2a5</t>
  </si>
  <si>
    <t>DZH318Z0BJRN/005D</t>
  </si>
  <si>
    <t>Standard_E20_v4</t>
  </si>
  <si>
    <t>E20 v4 Low Priority</t>
  </si>
  <si>
    <t>1005182a-2a10-50a2-9ff4-e93f6f526349</t>
  </si>
  <si>
    <t>DZH318Z0D1L3/00KZ</t>
  </si>
  <si>
    <t>2015-10-01T00:00:00Z</t>
  </si>
  <si>
    <t>1006f953-47df-4c92-9f09-6ec3834d4e0c</t>
  </si>
  <si>
    <t>DZH318Z0BPWK/0032</t>
  </si>
  <si>
    <t>Archive Data Write</t>
  </si>
  <si>
    <t>d5e4d472-be10-4e38-888f-8712754682ae</t>
  </si>
  <si>
    <t>DZH318Z0BPH7/006G</t>
  </si>
  <si>
    <t>E16-4ads v5 Low Priority</t>
  </si>
  <si>
    <t>10170956-19ce-5d60-ba75-9c58fe219ff9</t>
  </si>
  <si>
    <t>DZH318Z093X0/00KG</t>
  </si>
  <si>
    <t>Standard_D64_v3</t>
  </si>
  <si>
    <t>D64 v3</t>
  </si>
  <si>
    <t>1018a7f1-a9b5-44c3-8955-9e30c46e5421</t>
  </si>
  <si>
    <t>DZH318Z0BPVV/0008</t>
  </si>
  <si>
    <t>Standard_F64s_v2</t>
  </si>
  <si>
    <t>F64s v2 Low Priority</t>
  </si>
  <si>
    <t>102ad8f8-75a4-4c7d-9bbe-2c45facb419b</t>
  </si>
  <si>
    <t>DZH318Z0BQ4X/005B</t>
  </si>
  <si>
    <t>SAP_HANA_On_Azure_S448oo</t>
  </si>
  <si>
    <t>S448oo</t>
  </si>
  <si>
    <t>S448oo Instance</t>
  </si>
  <si>
    <t>1031e26a-b20e-4ec9-b305-b51b9102841a</t>
  </si>
  <si>
    <t>DZH318Z0BNWL/00XH</t>
  </si>
  <si>
    <t>DZH318Z0BNWL/01C7</t>
  </si>
  <si>
    <t>DZH318Z0BNWL/01C6</t>
  </si>
  <si>
    <t>SAP_HANA_On_Azure_S96m</t>
  </si>
  <si>
    <t>S96m</t>
  </si>
  <si>
    <t>S96m Instance</t>
  </si>
  <si>
    <t>10400a02-d359-48af-8e34-ef9b8051ab1e</t>
  </si>
  <si>
    <t>DZH318Z0BNWL/0043</t>
  </si>
  <si>
    <t>DZH318Z0BNWL/0092</t>
  </si>
  <si>
    <t>DZH318Z0BNWL/008V</t>
  </si>
  <si>
    <t>Virtual Machines Dpsv5 Series Windows</t>
  </si>
  <si>
    <t>Standard_D16ps_v5</t>
  </si>
  <si>
    <t>D16ps v5</t>
  </si>
  <si>
    <t>104dca47-c37e-55b6-a5fa-791b99f9f21e</t>
  </si>
  <si>
    <t>DZH318Z092SB</t>
  </si>
  <si>
    <t>DZH318Z092SB/0020</t>
  </si>
  <si>
    <t>Virtual Machines Ev4 Series</t>
  </si>
  <si>
    <t>Standard_E32_v4</t>
  </si>
  <si>
    <t>E32 v4 Spot</t>
  </si>
  <si>
    <t>104e5338-fdf1-5236-8a61-85e3dc70ce98</t>
  </si>
  <si>
    <t>DZH318Z0D1L7</t>
  </si>
  <si>
    <t>DZH318Z0D1L7/00F7</t>
  </si>
  <si>
    <t>Standard RA-GZRS</t>
  </si>
  <si>
    <t>ZRS Class 2 Operations</t>
  </si>
  <si>
    <t>4b02873c-5e39-48f1-811a-a4de10003b0b</t>
  </si>
  <si>
    <t>DZH318Z0BNZ4/007T</t>
  </si>
  <si>
    <t>D32ds v4</t>
  </si>
  <si>
    <t>1067bd02-e46a-5183-a2c3-b9b9135c739b</t>
  </si>
  <si>
    <t>DZH318Z0CSHH/001M</t>
  </si>
  <si>
    <t>E48s v4</t>
  </si>
  <si>
    <t>106859d4-4d8e-57c9-8f08-9eb19b38f0a2</t>
  </si>
  <si>
    <t>DZH318Z0CSHL/0018</t>
  </si>
  <si>
    <t>DZH318Z0CSHL/02VZ</t>
  </si>
  <si>
    <t>DZH318Z0CSHL/02W0</t>
  </si>
  <si>
    <t>Standard_E96ds_v5</t>
  </si>
  <si>
    <t>E96ds v5 Low Priority</t>
  </si>
  <si>
    <t>1068ee4b-00ca-566c-bab3-9e09f62d622b</t>
  </si>
  <si>
    <t>DZH318Z096SL/04G8</t>
  </si>
  <si>
    <t>Cool GZRS</t>
  </si>
  <si>
    <t>Cool Data Scanned for Query Acceleration</t>
  </si>
  <si>
    <t>2020-12-01T00:00:00Z</t>
  </si>
  <si>
    <t>63c16383-4f54-41b6-88d4-4c7c35bd2e78</t>
  </si>
  <si>
    <t>DZH318Z0BJRM/00MK</t>
  </si>
  <si>
    <t>Disk Read Operations - Free</t>
  </si>
  <si>
    <t>47df7bbe-4be6-4409-bab9-2ddf50fc690c</t>
  </si>
  <si>
    <t>Archive GRS Data Stored</t>
  </si>
  <si>
    <t>49d5a309-cae4-4214-b15c-f64058de7571</t>
  </si>
  <si>
    <t>Virtual Machines Dlsv5 Series</t>
  </si>
  <si>
    <t>Standard_D64ls_v5</t>
  </si>
  <si>
    <t>D64ls v5 Low Priority</t>
  </si>
  <si>
    <t>1080b609-ea51-51e3-849b-ed7d1624a130</t>
  </si>
  <si>
    <t>DZH318Z08M9L</t>
  </si>
  <si>
    <t>DZH318Z08M9L/00D2</t>
  </si>
  <si>
    <t>D14 v2</t>
  </si>
  <si>
    <t>1086cc44-ab49-4943-8525-b7a3c6392925</t>
  </si>
  <si>
    <t>DZH318Z0BPW9/0098</t>
  </si>
  <si>
    <t>Standard_HB176-48rs_v4</t>
  </si>
  <si>
    <t>HB176-48rsv4 Low Priority</t>
  </si>
  <si>
    <t>108759b8-0543-5ba0-8540-aef6b33fca3a</t>
  </si>
  <si>
    <t>DZH318Z0K1N4/003F</t>
  </si>
  <si>
    <t>Cold RA-GZRS Iterative Write Operations</t>
  </si>
  <si>
    <t>108e3803-b165-5388-bbd6-3eea7e7792e1</t>
  </si>
  <si>
    <t>Standard_B20ms</t>
  </si>
  <si>
    <t>B20ms</t>
  </si>
  <si>
    <t>10a4d9c3-edac-494d-91f5-7423b38507ab</t>
  </si>
  <si>
    <t>DZH318Z0BQ35/01CJ</t>
  </si>
  <si>
    <t>2019-07-01T00:00:00Z</t>
  </si>
  <si>
    <t>DZH318Z0BQ35/01J8</t>
  </si>
  <si>
    <t>DZH318Z0BQ35/01J7</t>
  </si>
  <si>
    <t>D8ds v4 Low Priority</t>
  </si>
  <si>
    <t>10aaf26c-d853-58f5-bfe8-1adff8da30ad</t>
  </si>
  <si>
    <t>DZH318Z0CSHH/0047</t>
  </si>
  <si>
    <t>D64 v4 Low Priority</t>
  </si>
  <si>
    <t>10ac1391-6226-5765-a752-227bedc9d2fb</t>
  </si>
  <si>
    <t>DZH318Z0D1L4/007P</t>
  </si>
  <si>
    <t>SAP_HANA_On_Azure_S384m</t>
  </si>
  <si>
    <t>S384m</t>
  </si>
  <si>
    <t>S384m Instance</t>
  </si>
  <si>
    <t>10bbb478-cd8c-41d1-85dd-d5b6e548bea5</t>
  </si>
  <si>
    <t>DZH318Z0BNWL/004C</t>
  </si>
  <si>
    <t>DZH318Z0BNWL/00BJ</t>
  </si>
  <si>
    <t>Azure App Service Isolated v2 Plan - Linux</t>
  </si>
  <si>
    <t>App_Service_I3_v2_linux</t>
  </si>
  <si>
    <t>I3 v2</t>
  </si>
  <si>
    <t>I3 v2 App</t>
  </si>
  <si>
    <t>2021-05-19T00:00:00Z</t>
  </si>
  <si>
    <t>10bbdf63-be2b-53eb-b276-92b0c774d558</t>
  </si>
  <si>
    <t>DZH318Z0DCR2</t>
  </si>
  <si>
    <t>DZH318Z0DCR2/000R</t>
  </si>
  <si>
    <t>DZH318Z0DCR2/009J</t>
  </si>
  <si>
    <t>DZH318Z0DCR2/009H</t>
  </si>
  <si>
    <t>Cold LRS List and Create Container Operations</t>
  </si>
  <si>
    <t>10d7332b-3997-5318-9a67-85e739e0a527</t>
  </si>
  <si>
    <t>Standard_L16s_v3</t>
  </si>
  <si>
    <t>Standard_L16s_v3 Spot</t>
  </si>
  <si>
    <t>L16s v3 Spot</t>
  </si>
  <si>
    <t>10d8ec67-213f-5398-9dce-eb3c1f71e109</t>
  </si>
  <si>
    <t>DZH318Z08NR7/006N</t>
  </si>
  <si>
    <t>Standard_D64_v5</t>
  </si>
  <si>
    <t>Standard_D64_v5 Low Priority</t>
  </si>
  <si>
    <t>D64 v5 Low Priority</t>
  </si>
  <si>
    <t>10dc16f7-428a-5bdf-aab4-f5e4bb1181a8</t>
  </si>
  <si>
    <t>DZH318Z08M9X/008Q</t>
  </si>
  <si>
    <t>Cold ZRS Delete Operations</t>
  </si>
  <si>
    <t>10dcebc1-ea80-52de-9ad3-0426e40a452d</t>
  </si>
  <si>
    <t>DZH318Z0BJRM/01MH</t>
  </si>
  <si>
    <t>Standard_D4d_v5 Low Priority</t>
  </si>
  <si>
    <t>D4d v5 Low Priority</t>
  </si>
  <si>
    <t>10e7d4f8-b729-50a6-96e6-7fcbcf9cba2b</t>
  </si>
  <si>
    <t>DZH318Z08M9F/00HG</t>
  </si>
  <si>
    <t>Standard_HX176-96rs</t>
  </si>
  <si>
    <t>HX176-96rs Spot</t>
  </si>
  <si>
    <t>10e8df79-50de-5972-b828-7a7619311af1</t>
  </si>
  <si>
    <t>DZH318Z0K1LG/000P</t>
  </si>
  <si>
    <t>Standard_L88is_v2</t>
  </si>
  <si>
    <t>L88is v2 Spot</t>
  </si>
  <si>
    <t>10ea4362-ae35-59b1-96e7-810c52c2c887</t>
  </si>
  <si>
    <t>DZH318Z0BQM3/00KJ</t>
  </si>
  <si>
    <t>E15 ZRS</t>
  </si>
  <si>
    <t>e48881a3-ec5b-5e9b-bbe0-282ebdbbf6c4</t>
  </si>
  <si>
    <t>DZH318Z0BP88/018N</t>
  </si>
  <si>
    <t>Standard_D15i_v2</t>
  </si>
  <si>
    <t>D15i v2 Spot</t>
  </si>
  <si>
    <t>D15i v2/DS15i v2 Spot</t>
  </si>
  <si>
    <t>1116efc8-6f74-5e4d-8017-3eb0631028c3</t>
  </si>
  <si>
    <t>DZH318Z0BQ34/02DK</t>
  </si>
  <si>
    <t>111855ea-6502-4946-824a-69b760ebd94a</t>
  </si>
  <si>
    <t>DZH318Z0BP09/008J</t>
  </si>
  <si>
    <t>E3 LRS</t>
  </si>
  <si>
    <t>E3 Disks</t>
  </si>
  <si>
    <t>111bb228-7a9e-4c7d-9a33-db333bec7535</t>
  </si>
  <si>
    <t>DZH318Z0BP88/00SW</t>
  </si>
  <si>
    <t>Cold GZRS Data Stored</t>
  </si>
  <si>
    <t>11212876-b882-54ed-8f7b-08a3d6c45609</t>
  </si>
  <si>
    <t>Standard_M192is_v2</t>
  </si>
  <si>
    <t>M192is_v2 Spot</t>
  </si>
  <si>
    <t>112142e9-1e24-5ba4-8fd1-bfec4f637bcf</t>
  </si>
  <si>
    <t>DZH318Z0BX63/01ZZ</t>
  </si>
  <si>
    <t>Standard_E48bds_v5</t>
  </si>
  <si>
    <t>Standard_E48bds_v5 Spot</t>
  </si>
  <si>
    <t>E48bds v5 Spot</t>
  </si>
  <si>
    <t>112d87fc-5749-55db-b287-1d9dd4f53990</t>
  </si>
  <si>
    <t>DZH318Z09LQP/002W</t>
  </si>
  <si>
    <t>Standard_DC2ds_v3</t>
  </si>
  <si>
    <t>standard_DC2ds_v3</t>
  </si>
  <si>
    <t>DC2ds_v3</t>
  </si>
  <si>
    <t>114e3650-f841-5bf8-a37d-d263b5d7d736</t>
  </si>
  <si>
    <t>DZH318Z08NRD/00B6</t>
  </si>
  <si>
    <t>Standard_EC96ias_v5 Spot</t>
  </si>
  <si>
    <t>EC96ias_v5 Spot</t>
  </si>
  <si>
    <t>11584319-fd03-5e9f-a4f1-7bd88a49719e</t>
  </si>
  <si>
    <t>DZH318Z09B66/0001</t>
  </si>
  <si>
    <t>Standard_HB120-64rs_v3</t>
  </si>
  <si>
    <t>HB120-64rs_v3 Spot</t>
  </si>
  <si>
    <t>116a0189-b69d-5d93-a3c5-2c60dd498eb5</t>
  </si>
  <si>
    <t>DZH318Z08KCJ/001G</t>
  </si>
  <si>
    <t>Virtual Machines DCSv2 Series</t>
  </si>
  <si>
    <t>116b251a-199c-5058-b021-bcecda0992d3</t>
  </si>
  <si>
    <t>DZH318Z0CF0K</t>
  </si>
  <si>
    <t>DZH318Z0CF0K/001V</t>
  </si>
  <si>
    <t>DZH318Z0CF0K/0042</t>
  </si>
  <si>
    <t>DZH318Z0CF0K/0041</t>
  </si>
  <si>
    <t>17382419-153f-4b18-90f7-07e9083cae00</t>
  </si>
  <si>
    <t>DZH318Z0BPW4/007X</t>
  </si>
  <si>
    <t>DS11 Low Priority</t>
  </si>
  <si>
    <t>117bbb4e-326f-4918-96db-a69d9e48d7d6</t>
  </si>
  <si>
    <t>DZH318Z0BQ4S/009C</t>
  </si>
  <si>
    <t>D11 Low Priority</t>
  </si>
  <si>
    <t>D11/DS11 Low Priority</t>
  </si>
  <si>
    <t>DZH318Z0BQ4B/00CZ</t>
  </si>
  <si>
    <t>Standard_E16pds_v5 Spot</t>
  </si>
  <si>
    <t>E16pds v5 Spot</t>
  </si>
  <si>
    <t>117c81e5-dd18-5e01-97af-4b9476bd19df</t>
  </si>
  <si>
    <t>DZH318Z092SH/00FX</t>
  </si>
  <si>
    <t>Standard_D16_v4</t>
  </si>
  <si>
    <t>D16 v4</t>
  </si>
  <si>
    <t>117ce6fc-1920-5dbd-b8e0-aedcfb8ca64b</t>
  </si>
  <si>
    <t>DZH318Z0D1L4/0087</t>
  </si>
  <si>
    <t>DZH318Z0D1L4/014L</t>
  </si>
  <si>
    <t>DZH318Z0D1L4/013Z</t>
  </si>
  <si>
    <t>Standard_D16lds_v5</t>
  </si>
  <si>
    <t>D16lds v5 Spot</t>
  </si>
  <si>
    <t>1186b2ee-a3b3-5dad-9bbd-3233c04f25c4</t>
  </si>
  <si>
    <t>DZH318Z08M9B/00FC</t>
  </si>
  <si>
    <t>Archive Priority Read Operations</t>
  </si>
  <si>
    <t>2020-06-01T00:00:00Z</t>
  </si>
  <si>
    <t>cb7dbfd7-5eab-4b5f-93ea-0c33656a922a</t>
  </si>
  <si>
    <t>DZH318Z0BPH7/006J</t>
  </si>
  <si>
    <t>d5a4164f-2835-4565-b2d0-2e1f5e12d77e</t>
  </si>
  <si>
    <t>DZH318Z0BJRM/00MH</t>
  </si>
  <si>
    <t>B16ps v2 Spot</t>
  </si>
  <si>
    <t>11968d89-2def-55c1-97c0-f10a34bd3ee5</t>
  </si>
  <si>
    <t>DZH318Z0K9JK/0044</t>
  </si>
  <si>
    <t>11a06ebb-8ffe-5498-90c5-67a01ea6240e</t>
  </si>
  <si>
    <t>DZH318Z0K9K9/01GZ</t>
  </si>
  <si>
    <t>DZH318Z0K9K9/031X</t>
  </si>
  <si>
    <t>DZH318Z0K9K9/031T</t>
  </si>
  <si>
    <t>DZH318Z0K9K9/031S</t>
  </si>
  <si>
    <t>Standard_D8s_v5</t>
  </si>
  <si>
    <t>Standard_D8s_v5 Low Priority</t>
  </si>
  <si>
    <t>D8s v5 Low Priority</t>
  </si>
  <si>
    <t>11b397ca-4806-5bfe-96b6-3fbc4452fb91</t>
  </si>
  <si>
    <t>DZH318Z08M9W/0068</t>
  </si>
  <si>
    <t>EC2ads_v5</t>
  </si>
  <si>
    <t>11bb2ce5-0bab-5cc7-aade-0376161eb3ae</t>
  </si>
  <si>
    <t>DZH318Z09B62/0001</t>
  </si>
  <si>
    <t>DZH318Z09B62/0096</t>
  </si>
  <si>
    <t>DZH318Z09B62/0098</t>
  </si>
  <si>
    <t>11c18a42-e08d-57d2-a54e-fef87124aaa4</t>
  </si>
  <si>
    <t>DZH318Z093XK/00LQ</t>
  </si>
  <si>
    <t>E4s v5</t>
  </si>
  <si>
    <t>11d6cb94-30f0-56db-88ac-2e76a4e4b77f</t>
  </si>
  <si>
    <t>DZH318Z096T1/04P3</t>
  </si>
  <si>
    <t>3f2b1e1c-c886-4ec6-ad6f-dd0ef38819c9</t>
  </si>
  <si>
    <t>DZH318Z0BNZ5/004H</t>
  </si>
  <si>
    <t>Premium LRS Blob Inventory</t>
  </si>
  <si>
    <t>11de86a6-1c23-5261-a6e6-8e779b5c23cb</t>
  </si>
  <si>
    <t>Virtual Machines Epsv5 Series</t>
  </si>
  <si>
    <t>Standard_E20ps_v5</t>
  </si>
  <si>
    <t>Standard_E20ps_v5 Low Priority</t>
  </si>
  <si>
    <t>E20ps v5 Low Priority</t>
  </si>
  <si>
    <t>2022-09-01T00:00:00Z</t>
  </si>
  <si>
    <t>11e32960-ff45-5fa4-9f17-0cfebd9f0a41</t>
  </si>
  <si>
    <t>DZH318Z092S9</t>
  </si>
  <si>
    <t>DZH318Z092S9/00DT</t>
  </si>
  <si>
    <t>Cold RA-GRS All Other Operations</t>
  </si>
  <si>
    <t>11e908df-93a9-5624-8c77-7fc635edc3b4</t>
  </si>
  <si>
    <t>E4 LRS</t>
  </si>
  <si>
    <t>E4 Disks</t>
  </si>
  <si>
    <t>11ecb7d4-b18a-447a-bb0c-f057585fc701</t>
  </si>
  <si>
    <t>DZH318Z0BP88/00CS</t>
  </si>
  <si>
    <t>Virtual Machines DCadsccv5 Series Windows</t>
  </si>
  <si>
    <t>Standard_DC8ads_cc_v5</t>
  </si>
  <si>
    <t>Standard_DC8ads_cc_v5 Low Priority</t>
  </si>
  <si>
    <t>DC8adscc v5 Low Priority</t>
  </si>
  <si>
    <t>11f14f1c-3558-5aad-b15c-504dd61c6802</t>
  </si>
  <si>
    <t>DZH318Z0BDL7</t>
  </si>
  <si>
    <t>DZH318Z0BDL7/005G</t>
  </si>
  <si>
    <t>Standard_E96iads_v5</t>
  </si>
  <si>
    <t>E96iads v5</t>
  </si>
  <si>
    <t>11fd3c58-b6ae-5084-91a8-4e806293c4ca</t>
  </si>
  <si>
    <t>DZH318Z093X0/00LV</t>
  </si>
  <si>
    <t>DZH318Z093X0/03KV</t>
  </si>
  <si>
    <t>DZH318Z093X0/03KP</t>
  </si>
  <si>
    <t>Premium ADLS Gen2 Hierarchical Namespace</t>
  </si>
  <si>
    <t>Premium LRS MetaData Storage</t>
  </si>
  <si>
    <t>12050694-9e7b-58a1-a5bd-b927bb5ba942</t>
  </si>
  <si>
    <t>DZH318Z0CPS6</t>
  </si>
  <si>
    <t>DZH318Z0CPS6/001K</t>
  </si>
  <si>
    <t>E64-32as_v4</t>
  </si>
  <si>
    <t>120b06aa-fa60-52b0-9c41-460aea623c49</t>
  </si>
  <si>
    <t>DZH318Z0CM2D/01JF</t>
  </si>
  <si>
    <t>DZH318Z0CM2D/01JP</t>
  </si>
  <si>
    <t>DZH318Z0CM2D/01JC</t>
  </si>
  <si>
    <t>2019-09-01T00:00:00Z</t>
  </si>
  <si>
    <t>120bb629-3d86-4260-a3c9-fc5c59435ec9</t>
  </si>
  <si>
    <t>Premium LRS Data Stored</t>
  </si>
  <si>
    <t>1211e5df-ed30-45d2-9896-24f720349fb2</t>
  </si>
  <si>
    <t>Virtual Machines NDrSv2 Series Windows</t>
  </si>
  <si>
    <t>Standard_ND40rs_v2</t>
  </si>
  <si>
    <t>ND40rs v2 Spot</t>
  </si>
  <si>
    <t>121c9c8e-178b-586e-93ae-384b03800329</t>
  </si>
  <si>
    <t>DZH318Z0CGPP</t>
  </si>
  <si>
    <t>DZH318Z0CGPP/0007</t>
  </si>
  <si>
    <t>Standard_NC12s_v3</t>
  </si>
  <si>
    <t>NC12s v3</t>
  </si>
  <si>
    <t>122bda8b-a963-4830-8f0b-e972bb6c56e8</t>
  </si>
  <si>
    <t>DZH318Z0BQM2/000B</t>
  </si>
  <si>
    <t>DZH318Z0BQM2/000J</t>
  </si>
  <si>
    <t>DZH318Z0BQM2/000C</t>
  </si>
  <si>
    <t>Cold RA-GRS Data Returned for Query Acceleration</t>
  </si>
  <si>
    <t>12323b9e-a81a-50e2-96b9-75c8be48a68c</t>
  </si>
  <si>
    <t>E20 v3 Spot</t>
  </si>
  <si>
    <t>E20 v3/E20s v3 Spot</t>
  </si>
  <si>
    <t>12439063-83d4-5ece-89f4-b55d85aae8e1</t>
  </si>
  <si>
    <t>DZH318Z0BPWH/015P</t>
  </si>
  <si>
    <t>Standard_D96d_v5 Spot</t>
  </si>
  <si>
    <t>D96d v5 Spot</t>
  </si>
  <si>
    <t>1244dcec-19de-5b69-b107-3b822459bc24</t>
  </si>
  <si>
    <t>DZH318Z08M9F/00HZ</t>
  </si>
  <si>
    <t>Standard_A7</t>
  </si>
  <si>
    <t>A7 Low Priority</t>
  </si>
  <si>
    <t>125d7232-47b3-4139-9834-8fe80d8a46f9</t>
  </si>
  <si>
    <t>DZH318Z0BPVJ/007P</t>
  </si>
  <si>
    <t>Standard_D2s_v4</t>
  </si>
  <si>
    <t>D2s v4 Spot</t>
  </si>
  <si>
    <t>12747a45-c904-5dd7-b75a-e067253abde3</t>
  </si>
  <si>
    <t>DZH318Z0CSHJ/0050</t>
  </si>
  <si>
    <t>E2as v4 Spot</t>
  </si>
  <si>
    <t>127ce678-08a2-57c6-bc21-0cb7ce854b55</t>
  </si>
  <si>
    <t>DZH318Z0CM92/004M</t>
  </si>
  <si>
    <t>F64s v2</t>
  </si>
  <si>
    <t>128495ba-af14-4c05-854e-ff84b7b719c4</t>
  </si>
  <si>
    <t>DZH318Z0BPWC/001P</t>
  </si>
  <si>
    <t>E64s v3 Spot</t>
  </si>
  <si>
    <t>128622ec-18f8-5bf0-b597-02d38d09bbda</t>
  </si>
  <si>
    <t>DZH318Z0BPVN/01L2</t>
  </si>
  <si>
    <t>Standard_M16-4ms</t>
  </si>
  <si>
    <t>M16-4ms Spot</t>
  </si>
  <si>
    <t>1295beb2-1acc-5c11-a775-f202b709bf28</t>
  </si>
  <si>
    <t>DZH318Z0BQ4W/04M8</t>
  </si>
  <si>
    <t>Standard_E64i_v3</t>
  </si>
  <si>
    <t>E64i v3 Low Priority</t>
  </si>
  <si>
    <t>E64i v3/E64is v3 Low Priority</t>
  </si>
  <si>
    <t>129a7d2f-22c7-4879-9564-430f1dd142d1</t>
  </si>
  <si>
    <t>DZH318Z0BPWH/00HX</t>
  </si>
  <si>
    <t>D5 v2</t>
  </si>
  <si>
    <t>D5 v2/DS5 v2</t>
  </si>
  <si>
    <t>129ace17-bf34-4a1c-bc64-06a68bf18247</t>
  </si>
  <si>
    <t>DZH318Z0BQ34/0129</t>
  </si>
  <si>
    <t>DZH318Z0BQ34/00H2</t>
  </si>
  <si>
    <t>DZH318Z0BQ34/00H3</t>
  </si>
  <si>
    <t>Cool Data Returned for Query Acceleration</t>
  </si>
  <si>
    <t>5793d7c5-2f29-4326-be68-07245a37301e</t>
  </si>
  <si>
    <t>DZH318Z0BJRN/00MN</t>
  </si>
  <si>
    <t>Standard_EC4as_v5</t>
  </si>
  <si>
    <t>Standard_EC4as_v5 Low Priority</t>
  </si>
  <si>
    <t>EC4as_v5 Low Priority</t>
  </si>
  <si>
    <t>12b30697-5694-5234-ba3f-fb3957dac064</t>
  </si>
  <si>
    <t>DZH318Z09B66/000F</t>
  </si>
  <si>
    <t>M16-4ms</t>
  </si>
  <si>
    <t>7bdb4ebd-97d8-4333-9ab0-d116d239da94</t>
  </si>
  <si>
    <t>DZH318Z0BPW5/02C6</t>
  </si>
  <si>
    <t>Standard_B16ls_v2</t>
  </si>
  <si>
    <t>B16ls v2 Spot</t>
  </si>
  <si>
    <t>12b69725-d6d6-5700-a969-cde5ccd918c1</t>
  </si>
  <si>
    <t>DZH318Z0K9K9/01G4</t>
  </si>
  <si>
    <t>Cool GRS Data Stored</t>
  </si>
  <si>
    <t>12b8ab87-a7e3-48fc-a5e7-726979c69bb6</t>
  </si>
  <si>
    <t>DZH318Z0C120/0052</t>
  </si>
  <si>
    <t>Virtual Machines Bpsv2 Series Windows</t>
  </si>
  <si>
    <t>B2ps v2 Spot</t>
  </si>
  <si>
    <t>12c7a860-b1ad-58b9-b634-c959f02fac30</t>
  </si>
  <si>
    <t>DZH318Z0K9JL</t>
  </si>
  <si>
    <t>DZH318Z0K9JL/003W</t>
  </si>
  <si>
    <t>Cloud Services LSv2 Series</t>
  </si>
  <si>
    <t>Standard_L80s_v2</t>
  </si>
  <si>
    <t>L80s v2 Low Priority</t>
  </si>
  <si>
    <t>12ca8136-8595-497b-9ccc-e3d7a4860245</t>
  </si>
  <si>
    <t>DZH318Z0BPVZ</t>
  </si>
  <si>
    <t>DZH318Z0BPVZ/0020</t>
  </si>
  <si>
    <t>12d70530-81ae-5c36-b4e5-924f21e69495</t>
  </si>
  <si>
    <t>DZH318Z0D1L6/00CJ</t>
  </si>
  <si>
    <t>E20 v3 Low Priority</t>
  </si>
  <si>
    <t>12d7c56e-210a-43ee-aad8-1616b93e6d7d</t>
  </si>
  <si>
    <t>DZH318Z0BPWF/00NZ</t>
  </si>
  <si>
    <t>Virtual Machines NVasv4 Series Windows</t>
  </si>
  <si>
    <t>Standard_NV32as_v4</t>
  </si>
  <si>
    <t>NV32as v4</t>
  </si>
  <si>
    <t>12e92e1b-2e42-5312-9497-0c936b7cd292</t>
  </si>
  <si>
    <t>DZH318Z0CGPM</t>
  </si>
  <si>
    <t>DZH318Z0CGPM/0015</t>
  </si>
  <si>
    <t>M64ms Low Priority</t>
  </si>
  <si>
    <t>12e961bb-6815-4583-b805-0bbd7834f95f</t>
  </si>
  <si>
    <t>DZH318Z0BPW5/000K</t>
  </si>
  <si>
    <t>Standard_D32ads_v5</t>
  </si>
  <si>
    <t>D32ads v5</t>
  </si>
  <si>
    <t>12ed491e-b5ce-52e1-81bd-9ea7b624cf6a</t>
  </si>
  <si>
    <t>DZH318Z08W2Q/0038</t>
  </si>
  <si>
    <t>Standard_D48pls_v5</t>
  </si>
  <si>
    <t>Standard_D48pls_v5 Spot</t>
  </si>
  <si>
    <t>D48pls v5 Spot</t>
  </si>
  <si>
    <t>12f2fd49-b690-5368-b888-2b5f6efb2d53</t>
  </si>
  <si>
    <t>DZH318Z092S2/00F3</t>
  </si>
  <si>
    <t>Archive Priority Data Retrieval</t>
  </si>
  <si>
    <t>8962cb8a-9a0c-440c-a81c-ea21e75990bd</t>
  </si>
  <si>
    <t>Azure App Service Isolated v2 Plan</t>
  </si>
  <si>
    <t>App_Service_I1_v2_windows</t>
  </si>
  <si>
    <t>I1 v2</t>
  </si>
  <si>
    <t>I1 v2 App</t>
  </si>
  <si>
    <t>12fb0c6b-4ade-5352-8c41-966bf9f52cff</t>
  </si>
  <si>
    <t>DZH318Z0DCR5</t>
  </si>
  <si>
    <t>DZH318Z0DCR5/003N</t>
  </si>
  <si>
    <t>DZH318Z0DCR5/00B6</t>
  </si>
  <si>
    <t>DZH318Z0DCR5/00B4</t>
  </si>
  <si>
    <t>E64i v3 Spot</t>
  </si>
  <si>
    <t>E64i v3/E64is v3 Spot</t>
  </si>
  <si>
    <t>1319115f-8618-53c1-b230-8a91cb92a56e</t>
  </si>
  <si>
    <t>DZH318Z0BPWH/0169</t>
  </si>
  <si>
    <t>Standard_E4as_v5</t>
  </si>
  <si>
    <t>E4as v5</t>
  </si>
  <si>
    <t>132627a0-f832-5a95-9316-a984d77e1b56</t>
  </si>
  <si>
    <t>DZH318Z092QW/009D</t>
  </si>
  <si>
    <t>DS12-1 v2 Low Priority</t>
  </si>
  <si>
    <t>c0745443-2dbb-40a5-81c5-7b85f6139a50</t>
  </si>
  <si>
    <t>DZH318Z0BQPW/028M</t>
  </si>
  <si>
    <t>DS4</t>
  </si>
  <si>
    <t>3a59540c-88f4-4ea3-aced-5a476baa3836</t>
  </si>
  <si>
    <t>DZH318Z0BQ4S/00B5</t>
  </si>
  <si>
    <t>DZH318Z0BQ4S/005B</t>
  </si>
  <si>
    <t>DZH318Z0BQ4S/005Z</t>
  </si>
  <si>
    <t>Virtual Machines FS Series Windows</t>
  </si>
  <si>
    <t>Standard_F8s</t>
  </si>
  <si>
    <t>F8s Low Priority</t>
  </si>
  <si>
    <t>2017-11-03T00:00:00Z</t>
  </si>
  <si>
    <t>89ca6845-7d01-4b8d-8eb1-f5bd5a4a784e</t>
  </si>
  <si>
    <t>DZH318Z0BQPS</t>
  </si>
  <si>
    <t>DZH318Z0BQPS/005S</t>
  </si>
  <si>
    <t>A1 v2 Spot</t>
  </si>
  <si>
    <t>137e9793-a573-52db-9ebf-fadd87d43423</t>
  </si>
  <si>
    <t>DZH318Z0BPRJ/010B</t>
  </si>
  <si>
    <t>Cool ZRS Write Operations</t>
  </si>
  <si>
    <t>13801e72-2ec2-4a51-a723-a67a9effac2a</t>
  </si>
  <si>
    <t>Bsv2 Series Cloud Services</t>
  </si>
  <si>
    <t>B8ls v2 Low Priority</t>
  </si>
  <si>
    <t>13a400c1-4208-5d79-a46e-ebec64960c2f</t>
  </si>
  <si>
    <t>DZH318Z0K9KC</t>
  </si>
  <si>
    <t>DZH318Z0K9KC/00BV</t>
  </si>
  <si>
    <t>Virtual Machines Edv5 Series</t>
  </si>
  <si>
    <t>Standard_E4d_v5</t>
  </si>
  <si>
    <t>E4d v5</t>
  </si>
  <si>
    <t>13a42ae4-204f-500b-b7a9-7a7458295ed5</t>
  </si>
  <si>
    <t>DZH318Z08M9R</t>
  </si>
  <si>
    <t>DZH318Z08M9R/00C8</t>
  </si>
  <si>
    <t>DZH318Z08M9R/02BN</t>
  </si>
  <si>
    <t>DZH318Z08M9R/02BG</t>
  </si>
  <si>
    <t>Storage Reserved Capacity</t>
  </si>
  <si>
    <t>Hot_GRS_Data_Stored_1 Pb</t>
  </si>
  <si>
    <t>Hot - 1 PB GRS</t>
  </si>
  <si>
    <t>Hot - 1 PB GRS Data Stored</t>
  </si>
  <si>
    <t>8375a86c-cc34-458a-aaf1-c8e2caf3ea71</t>
  </si>
  <si>
    <t>DZH318Z0CLSK</t>
  </si>
  <si>
    <t>DZH318Z0CLSK/013R</t>
  </si>
  <si>
    <t>DZH318Z0CLSK/0142</t>
  </si>
  <si>
    <t>Standard_E8s_v4</t>
  </si>
  <si>
    <t>E8s v4</t>
  </si>
  <si>
    <t>13b20a4e-ad61-5370-bc1a-36d394add2b4</t>
  </si>
  <si>
    <t>DZH318Z0CSHC/009S</t>
  </si>
  <si>
    <t>Standard_E8-2s_v5</t>
  </si>
  <si>
    <t>E8-2s v5</t>
  </si>
  <si>
    <t>371c0fff-1e22-5840-9d73-28f2d99f975e</t>
  </si>
  <si>
    <t>DZH318Z096SR/014N</t>
  </si>
  <si>
    <t>DZH318Z096SR/09NG</t>
  </si>
  <si>
    <t>DZH318Z096SR/09M3</t>
  </si>
  <si>
    <t>D96lds v5 Spot</t>
  </si>
  <si>
    <t>13bb3fa6-99aa-5bea-b070-4f194403afa0</t>
  </si>
  <si>
    <t>DZH318Z08M99/0044</t>
  </si>
  <si>
    <t>Standard_E16-8ads_v5</t>
  </si>
  <si>
    <t>E16-8ads v5 Spot</t>
  </si>
  <si>
    <t>13bc6061-668e-5d4c-8362-0f49d337ef6d</t>
  </si>
  <si>
    <t>DZH318Z093WX/00JJ</t>
  </si>
  <si>
    <t>Standard_M208ms_v2</t>
  </si>
  <si>
    <t>M208ms v2 Low Priority</t>
  </si>
  <si>
    <t>13c23f95-b00f-4d10-b4e3-b5e9754b7fb5</t>
  </si>
  <si>
    <t>DZH318Z0BX5L/000C</t>
  </si>
  <si>
    <t>Standard_E20pds_v5</t>
  </si>
  <si>
    <t>Standard_E20pds_v5 Spot</t>
  </si>
  <si>
    <t>E20pds v5 Spot</t>
  </si>
  <si>
    <t>13c825a7-63a8-59eb-9c22-279781623055</t>
  </si>
  <si>
    <t>DZH318Z092SH/00G1</t>
  </si>
  <si>
    <t>13d8e120-f95d-5a8f-afe2-80253fd46506</t>
  </si>
  <si>
    <t>DZH318Z0BPH7/02F4</t>
  </si>
  <si>
    <t>Hot ZRS Write Operations</t>
  </si>
  <si>
    <t>13da51bb-1be4-4c47-aaa7-3c5aba4dc66a</t>
  </si>
  <si>
    <t>13dfa190-a440-5f9a-ae31-f40160200f74</t>
  </si>
  <si>
    <t>DZH318Z0CSHL/0047</t>
  </si>
  <si>
    <t>DZH318Z0CSHL/02XF</t>
  </si>
  <si>
    <t>DZH318Z0CSHL/02S6</t>
  </si>
  <si>
    <t>E32-16ads v5</t>
  </si>
  <si>
    <t>13e29cc1-682d-5914-b2a9-044e6a59696a</t>
  </si>
  <si>
    <t>DZH318Z093WX/00J7</t>
  </si>
  <si>
    <t>Virtual Machines DCS Series Windows</t>
  </si>
  <si>
    <t>13e475a1-6dcd-46ff-8f64-19603b22fe78</t>
  </si>
  <si>
    <t>DZH318Z0BXND</t>
  </si>
  <si>
    <t>DZH318Z0BXND/0005</t>
  </si>
  <si>
    <t>Standard_M16ms</t>
  </si>
  <si>
    <t>M16ms</t>
  </si>
  <si>
    <t>13ee692c-9a95-496d-899c-ffdfe01189e6</t>
  </si>
  <si>
    <t>DZH318Z0BQ4W/008Q</t>
  </si>
  <si>
    <t>DZH318Z0BQ4W/0090</t>
  </si>
  <si>
    <t>DZH318Z0BQ4W/008T</t>
  </si>
  <si>
    <t>Standard_DC96as_v5 Spot</t>
  </si>
  <si>
    <t>DC96as v5 Spot</t>
  </si>
  <si>
    <t>13f36914-fa04-5c52-8203-40ff5ae1bb3d</t>
  </si>
  <si>
    <t>DZH318Z09B6C/0004</t>
  </si>
  <si>
    <t>a451abe2-99af-4d7f-907d-d90a806602b3</t>
  </si>
  <si>
    <t>DZH318Z0C120/004X</t>
  </si>
  <si>
    <t>Azure App Service Isolated Plan</t>
  </si>
  <si>
    <t>I12</t>
  </si>
  <si>
    <t>I12 App</t>
  </si>
  <si>
    <t>13fd1d8f-76fa-4309-8785-ae4979ff0013</t>
  </si>
  <si>
    <t>DZH318Z0BQJP</t>
  </si>
  <si>
    <t>DZH318Z0BQJP/00DZ</t>
  </si>
  <si>
    <t>Virtual Machines FSv2 Series Windows</t>
  </si>
  <si>
    <t>Standard_F72s_v2</t>
  </si>
  <si>
    <t>F72s v2 Spot</t>
  </si>
  <si>
    <t>140affa7-bc5b-5748-b864-0fa9710effa4</t>
  </si>
  <si>
    <t>DZH318Z0BPWJ</t>
  </si>
  <si>
    <t>DZH318Z0BPWJ/00VQ</t>
  </si>
  <si>
    <t>Standard_D64ps_v5</t>
  </si>
  <si>
    <t>D64ps v5</t>
  </si>
  <si>
    <t>14155f0c-d7d1-5e6a-aefe-097da4fa12e5</t>
  </si>
  <si>
    <t>DZH318Z092SB/0015</t>
  </si>
  <si>
    <t>D2 v2</t>
  </si>
  <si>
    <t>14238d16-80ad-42a4-9656-b7e1261fbccb</t>
  </si>
  <si>
    <t>DZH318Z0BPW9/00RC</t>
  </si>
  <si>
    <t>Standard_HB120-16rs_v3</t>
  </si>
  <si>
    <t>HB120-16rs_v3 Low Priority</t>
  </si>
  <si>
    <t>5cf9b0cb-37a6-5cf8-9a02-90be7c796560</t>
  </si>
  <si>
    <t>DZH318Z08KCH/000P</t>
  </si>
  <si>
    <t>Standard_E4-2as_v4</t>
  </si>
  <si>
    <t>E4-2as_v4 Low Priority</t>
  </si>
  <si>
    <t>14595b65-29a5-51d9-b569-648782e7d2d4</t>
  </si>
  <si>
    <t>DZH318Z0CM92/00ZN</t>
  </si>
  <si>
    <t>Standard_D64s_v5 Low Priority</t>
  </si>
  <si>
    <t>D64s v5 Low Priority</t>
  </si>
  <si>
    <t>145b3f22-86a8-542f-af1e-63f8d57d78be</t>
  </si>
  <si>
    <t>DZH318Z08M9T/0055</t>
  </si>
  <si>
    <t>Standard_DS11_v2</t>
  </si>
  <si>
    <t>DS11 v2 Low Priority</t>
  </si>
  <si>
    <t>c09e02a8-7348-46cc-8702-1138b6122348</t>
  </si>
  <si>
    <t>DZH318Z0BQPW/0051</t>
  </si>
  <si>
    <t>1466701b-8cdf-45fc-ad85-af5d2b7fb52f</t>
  </si>
  <si>
    <t>Account Encrypted GZRS Data Stored</t>
  </si>
  <si>
    <t>146ddf09-f1ed-5392-a48d-d55d0e0c2aa3</t>
  </si>
  <si>
    <t>14738835-fda1-5885-b82b-c2070ea25891</t>
  </si>
  <si>
    <t>DZH318Z0BJRN/01LJ</t>
  </si>
  <si>
    <t>Batch Write Operations</t>
  </si>
  <si>
    <t>b9e5e77c-a0b3-4a2c-9b8b-57fa54f31c52</t>
  </si>
  <si>
    <t>Standard_E32-16s_v4</t>
  </si>
  <si>
    <t>E32-16s v4 Low Priority</t>
  </si>
  <si>
    <t>1492154b-cc87-5047-a5fd-98751898cffc</t>
  </si>
  <si>
    <t>DZH318Z0CSHL/001R</t>
  </si>
  <si>
    <t>E16 v3/E16s v3 Low Priority</t>
  </si>
  <si>
    <t>14935cc7-1972-4db4-b9fd-321ee7f01c6c</t>
  </si>
  <si>
    <t>DZH318Z0BQ4L/00H9</t>
  </si>
  <si>
    <t>Standard_E96bds_v5</t>
  </si>
  <si>
    <t>E96bds v5</t>
  </si>
  <si>
    <t>149756ce-f33d-55ac-8b78-3045f373d06b</t>
  </si>
  <si>
    <t>DZH318Z09LQP/001G</t>
  </si>
  <si>
    <t>DZH318Z09LQP/00K3</t>
  </si>
  <si>
    <t>DZH318Z09LQP/00K4</t>
  </si>
  <si>
    <t>Standard_HB120-16rs_v2</t>
  </si>
  <si>
    <t>Standard_HB120-16rs_v2 Low Priority</t>
  </si>
  <si>
    <t>HB120-16rs v2 Low Priority</t>
  </si>
  <si>
    <t>97a6013f-37fe-5e90-914f-095b32c06155</t>
  </si>
  <si>
    <t>DZH318Z0CGPN/0088</t>
  </si>
  <si>
    <t>E48as v4</t>
  </si>
  <si>
    <t>757a7b87-ae2c-4173-82cf-80a69262305c</t>
  </si>
  <si>
    <t>DZH318Z0CM2D/001S</t>
  </si>
  <si>
    <t>DZH318Z0CM2D/007K</t>
  </si>
  <si>
    <t>DZH318Z0CM2D/007H</t>
  </si>
  <si>
    <t>14a80ee6-aa51-5f16-9cb0-0c9b57658a74</t>
  </si>
  <si>
    <t>DZH318Z08MC6/0001</t>
  </si>
  <si>
    <t>14d8ad51-6552-5c2f-b3ce-02d0c3644939</t>
  </si>
  <si>
    <t>DZH318Z096SN/00S0</t>
  </si>
  <si>
    <t>Standard_E16-4ds_v4</t>
  </si>
  <si>
    <t>E16-4ds v4</t>
  </si>
  <si>
    <t>14e40d6c-833f-52c7-a81c-215f9d248caf</t>
  </si>
  <si>
    <t>DZH318Z0CSHB/008M</t>
  </si>
  <si>
    <t>D2 v2/DS2 v2</t>
  </si>
  <si>
    <t>14fc9a21-4919-4cb1-b495-5666966556bc</t>
  </si>
  <si>
    <t>DZH318Z0BQ34/015L</t>
  </si>
  <si>
    <t>DZH318Z0BQ34/00HL</t>
  </si>
  <si>
    <t>DZH318Z0BQ34/00HM</t>
  </si>
  <si>
    <t>Standard_L16as_v3</t>
  </si>
  <si>
    <t>L16as v3</t>
  </si>
  <si>
    <t>15170c08-5970-5a71-83a8-a8a1d0eff41a</t>
  </si>
  <si>
    <t>DZH318Z08NR8/003J</t>
  </si>
  <si>
    <t>Standard_D4ads_v5 Spot</t>
  </si>
  <si>
    <t>D4ads v5 Spot</t>
  </si>
  <si>
    <t>151f5142-5bcc-5a87-8906-5871f86692a3</t>
  </si>
  <si>
    <t>DZH318Z08W2R/004H</t>
  </si>
  <si>
    <t>DC48ads v5</t>
  </si>
  <si>
    <t>1530142f-6bc6-5950-b06e-a57a9e5fd1c7</t>
  </si>
  <si>
    <t>DZH318Z09B5Z/000F</t>
  </si>
  <si>
    <t>DZH318Z09B5Z/0019</t>
  </si>
  <si>
    <t>DZH318Z09B5Z/001B</t>
  </si>
  <si>
    <t>Standard_E64-16s_v5</t>
  </si>
  <si>
    <t>E64-16s v5 Spot</t>
  </si>
  <si>
    <t>153b5728-af50-5953-afce-6060fd4e8d68</t>
  </si>
  <si>
    <t>DZH318Z096SR/0145</t>
  </si>
  <si>
    <t>Standard_D2lds_v5</t>
  </si>
  <si>
    <t>D2lds v5 Low Priority</t>
  </si>
  <si>
    <t>153bcbf0-e84d-5a3b-887c-328e1c33a5d5</t>
  </si>
  <si>
    <t>DZH318Z08M9B/00F1</t>
  </si>
  <si>
    <t>DCasv5-series Windows</t>
  </si>
  <si>
    <t>Standard_DC8as_v5 Spot</t>
  </si>
  <si>
    <t>DC8as v5 Spot</t>
  </si>
  <si>
    <t>153f256a-3963-51ec-865d-2ff8ee77c62d</t>
  </si>
  <si>
    <t>DZH318Z09B6B</t>
  </si>
  <si>
    <t>DZH318Z09B6B/0003</t>
  </si>
  <si>
    <t>Standard_D1_v2</t>
  </si>
  <si>
    <t>D1 v2 Spot</t>
  </si>
  <si>
    <t>D1 v2/DS1 v2 Spot</t>
  </si>
  <si>
    <t>1549f2c7-a3f3-5ef7-ba6f-7f048ec2c39f</t>
  </si>
  <si>
    <t>DZH318Z0BPVM/01CJ</t>
  </si>
  <si>
    <t>F4s</t>
  </si>
  <si>
    <t>96d7e0e7-ec9c-444e-a09f-11120a7ae253</t>
  </si>
  <si>
    <t>DZH318Z0BQ4P/00MB</t>
  </si>
  <si>
    <t>DZH318Z0BQ4P/007L</t>
  </si>
  <si>
    <t>DZH318Z0BQ4P/007M</t>
  </si>
  <si>
    <t>Data Box</t>
  </si>
  <si>
    <t>Data Box Disk</t>
  </si>
  <si>
    <t>Standard Daily Use Fee</t>
  </si>
  <si>
    <t>b6ae9bbf-815d-49dd-bb2b-77c497b72ba4</t>
  </si>
  <si>
    <t>DZH318Z0BZ3R</t>
  </si>
  <si>
    <t>DZH318Z0BZ3R/0007</t>
  </si>
  <si>
    <t>DZH31890S8SF</t>
  </si>
  <si>
    <t>Virtual Machines PB Series Windows</t>
  </si>
  <si>
    <t>Standard_PB24s</t>
  </si>
  <si>
    <t>PB24s</t>
  </si>
  <si>
    <t>1564980d-391b-41d1-924c-9fa71f6ab6af</t>
  </si>
  <si>
    <t>DZH318Z0BXN8</t>
  </si>
  <si>
    <t>DZH318Z0BXN8/000Z</t>
  </si>
  <si>
    <t>Standard_B4pls_v2</t>
  </si>
  <si>
    <t>B4pls v2 Spot</t>
  </si>
  <si>
    <t>15703135-09fc-5b35-8869-d85df33fc0b4</t>
  </si>
  <si>
    <t>DZH318Z0K9JK/00MT</t>
  </si>
  <si>
    <t>DZH318Z0BJRM/005P</t>
  </si>
  <si>
    <t>Cold RA-GZRS Delete Operations</t>
  </si>
  <si>
    <t>15863c6b-ba4d-5564-ad73-beeb9f4e51ca</t>
  </si>
  <si>
    <t>Standard_D1</t>
  </si>
  <si>
    <t>D1</t>
  </si>
  <si>
    <t>D1/DS1</t>
  </si>
  <si>
    <t>1596304b-01c1-48d5-866d-b1e67d5244c8</t>
  </si>
  <si>
    <t>DZH318Z0BQ4B/00FV</t>
  </si>
  <si>
    <t>DZH318Z0BQ4B/003Q</t>
  </si>
  <si>
    <t>DZH318Z0BQ4B/003R</t>
  </si>
  <si>
    <t>Cold RA-GRS Data Stored</t>
  </si>
  <si>
    <t>15ac1955-803d-5da0-87d0-c33faf89c173</t>
  </si>
  <si>
    <t>Standard_D16ds_v4</t>
  </si>
  <si>
    <t>D16ds v4 Low Priority</t>
  </si>
  <si>
    <t>15ad3e1d-5409-5273-ae3b-81b75966d978</t>
  </si>
  <si>
    <t>DZH318Z0CSHH/003G</t>
  </si>
  <si>
    <t>15b32d85-fe50-46b1-8e6f-507b8b1a006c</t>
  </si>
  <si>
    <t>DZH318Z0BPRT/004B</t>
  </si>
  <si>
    <t>M64ms</t>
  </si>
  <si>
    <t>15bfa0a2-00bc-4a13-9195-d784951e419c</t>
  </si>
  <si>
    <t>DZH318Z0BPW5/000J</t>
  </si>
  <si>
    <t>Hot Data Returned for Query Acceleration</t>
  </si>
  <si>
    <t>7a20ba45-8edc-49cd-88c8-13d5da1e4664</t>
  </si>
  <si>
    <t>Standard_D15_v2</t>
  </si>
  <si>
    <t>D15 v2 Low Priority</t>
  </si>
  <si>
    <t>D15 v2/DS15 v2 Low Priority</t>
  </si>
  <si>
    <t>DZH318Z0BPVM/0036</t>
  </si>
  <si>
    <t>Standard_E64as_v4</t>
  </si>
  <si>
    <t>E64as v4 Low Priority</t>
  </si>
  <si>
    <t>71e9fdc7-dcf6-4388-b020-b44bbc91d610</t>
  </si>
  <si>
    <t>DZH318Z0CM2D/000S</t>
  </si>
  <si>
    <t>Cool ZRS Iterative Read Operations</t>
  </si>
  <si>
    <t>15eb1983-28d7-4594-bdc0-57ce8145c5c3</t>
  </si>
  <si>
    <t>DZH318Z0BJRN/005G</t>
  </si>
  <si>
    <t>Virtual Machines NDamsr A100 v4 Series Linux</t>
  </si>
  <si>
    <t>Standard_ND96amsr_A100_v4</t>
  </si>
  <si>
    <t>Standard_ND96amsr_A100_v4 Low Priority</t>
  </si>
  <si>
    <t>ND96amsr A100 v4 Low Priority</t>
  </si>
  <si>
    <t>15f4ccc0-7659-5c01-8809-7216a8c7680f</t>
  </si>
  <si>
    <t>DZH318Z08MBM</t>
  </si>
  <si>
    <t>DZH318Z08MBM/000D</t>
  </si>
  <si>
    <t>15f76871-0c14-52b9-b6b5-03b600de6694</t>
  </si>
  <si>
    <t>DZH318Z093WX/00JG</t>
  </si>
  <si>
    <t>15fa944a-744f-5986-be3b-22303113b78c</t>
  </si>
  <si>
    <t>DZH318Z0K9KD/01L4</t>
  </si>
  <si>
    <t>DC32ascc v5</t>
  </si>
  <si>
    <t>15fed01c-abcf-5614-a9ce-db705bee6baa</t>
  </si>
  <si>
    <t>DZH318Z0BDL6/0019</t>
  </si>
  <si>
    <t>Cold GRS Early Delete</t>
  </si>
  <si>
    <t>16122f73-cb67-5959-87b1-21d3a1fab17a</t>
  </si>
  <si>
    <t>DZH318Z0BJRM/01MG</t>
  </si>
  <si>
    <t>M64-32ms Low Priority</t>
  </si>
  <si>
    <t>6a21304e-443c-4eb1-a821-fc9ef6942155</t>
  </si>
  <si>
    <t>DZH318Z0BQ4W/01H4</t>
  </si>
  <si>
    <t>Standard_M8-4ms</t>
  </si>
  <si>
    <t>M8-4ms Spot</t>
  </si>
  <si>
    <t>1636bfda-71e9-51d8-8973-dbffda4db5c1</t>
  </si>
  <si>
    <t>DZH318Z0BQ4W/04ND</t>
  </si>
  <si>
    <t>Virtual Machines NDasr A100 v4 Series</t>
  </si>
  <si>
    <t>ND96asr v4 Spot</t>
  </si>
  <si>
    <t>16605a3a-0696-56d1-929c-61c1e64caa13</t>
  </si>
  <si>
    <t>DZH318Z0DS6T</t>
  </si>
  <si>
    <t>DZH318Z0DS6T/0008</t>
  </si>
  <si>
    <t>Standard_E32ps_v5 Spot</t>
  </si>
  <si>
    <t>E32ps v5 Spot</t>
  </si>
  <si>
    <t>1666ddf0-f726-5cbf-a3ca-08ee7216a3d6</t>
  </si>
  <si>
    <t>DZH318Z092S8/00Q3</t>
  </si>
  <si>
    <t>Standard_E32-16s_v3</t>
  </si>
  <si>
    <t>E32-16s v3</t>
  </si>
  <si>
    <t>82a17126-c674-4838-bfd8-b180068ab695</t>
  </si>
  <si>
    <t>DZH318Z0BQ4R/01GG</t>
  </si>
  <si>
    <t>DZH318Z0BQ4R/01FZ</t>
  </si>
  <si>
    <t>DZH318Z0BQ4R/01FM</t>
  </si>
  <si>
    <t>S10 LRS</t>
  </si>
  <si>
    <t>DZH318Z0BP0L/00C4</t>
  </si>
  <si>
    <t>Standard_E32-16s_v5</t>
  </si>
  <si>
    <t>E32-16s v5 Spot</t>
  </si>
  <si>
    <t>16907deb-6d48-502e-9704-1b51342f9cf1</t>
  </si>
  <si>
    <t>DZH318Z096SR/016N</t>
  </si>
  <si>
    <t>Virtual Machines Dpsv5 Series</t>
  </si>
  <si>
    <t>Standard_D4ps_v5</t>
  </si>
  <si>
    <t>Standard_D4ps_v5 Low Priority</t>
  </si>
  <si>
    <t>D4ps v5 Low Priority</t>
  </si>
  <si>
    <t>169b5423-3dad-5035-8e1b-017070459f0c</t>
  </si>
  <si>
    <t>DZH318Z092SD</t>
  </si>
  <si>
    <t>DZH318Z092SD/00F4</t>
  </si>
  <si>
    <t>standard_DC2ds_v3 Low Priority</t>
  </si>
  <si>
    <t>DC2ds_v3 Low Priority</t>
  </si>
  <si>
    <t>16a80ff7-fa4a-5b23-946d-2c6ea9f4b429</t>
  </si>
  <si>
    <t>DZH318Z08NRF/00GZ</t>
  </si>
  <si>
    <t>Standard_DC4as_v5</t>
  </si>
  <si>
    <t>DC4as v5</t>
  </si>
  <si>
    <t>16bcbd7a-0c27-59b6-84c9-4872905c331f</t>
  </si>
  <si>
    <t>DZH318Z09B6C/0006</t>
  </si>
  <si>
    <t>DZH318Z09B6C/006G</t>
  </si>
  <si>
    <t>DZH318Z09B6C/006B</t>
  </si>
  <si>
    <t>Standard_D64d_v4</t>
  </si>
  <si>
    <t>D64d v4 Low Priority</t>
  </si>
  <si>
    <t>16c77e53-cae7-5946-ad7d-7cbfeb8a601d</t>
  </si>
  <si>
    <t>DZH318Z0D1L2/00TQ</t>
  </si>
  <si>
    <t>16d3b878-db08-548b-aff4-7e71f4401463</t>
  </si>
  <si>
    <t>DZH318Z092S1/0042</t>
  </si>
  <si>
    <t>Standard_L8s_v3</t>
  </si>
  <si>
    <t>Standard_L8s_v3 Spot</t>
  </si>
  <si>
    <t>L8s v3 Spot</t>
  </si>
  <si>
    <t>16d99d7c-90a4-5568-9c1c-efeb0eb845ee</t>
  </si>
  <si>
    <t>DZH318Z08NR7/006S</t>
  </si>
  <si>
    <t>Premium LRS Write Operations</t>
  </si>
  <si>
    <t>16e2e095-f72d-4190-ae05-49b8bf1ef236</t>
  </si>
  <si>
    <t>Standard_D96ds_v5</t>
  </si>
  <si>
    <t>Standard_D96ds_v5 Low Priority</t>
  </si>
  <si>
    <t>D96ds v5 Low Priority</t>
  </si>
  <si>
    <t>16e64a7f-3227-5bc6-8d2b-72bbb364c655</t>
  </si>
  <si>
    <t>DZH318Z08MC5/00HJ</t>
  </si>
  <si>
    <t>H16m</t>
  </si>
  <si>
    <t>2018-08-15T00:00:00Z</t>
  </si>
  <si>
    <t>16f8eb2a-0103-4bc2-b72a-206b00fc9ed7</t>
  </si>
  <si>
    <t>DZH318Z0BPW8/001Z</t>
  </si>
  <si>
    <t>B2ats v2 Low Priority</t>
  </si>
  <si>
    <t>16fe0d13-9561-5cc9-8575-3c31dccbd459</t>
  </si>
  <si>
    <t>DZH318Z0K9JH/01KN</t>
  </si>
  <si>
    <t>Standard_E32-8as_v5</t>
  </si>
  <si>
    <t>E32-8as v5</t>
  </si>
  <si>
    <t>17001b29-2963-5124-8226-846745d1bb95</t>
  </si>
  <si>
    <t>DZH318Z092QW/0024</t>
  </si>
  <si>
    <t>Cold GRS Data Scanned for Query Acceleration</t>
  </si>
  <si>
    <t>1703c7a6-ca18-5a36-b2bd-a47b8d818ed1</t>
  </si>
  <si>
    <t>Standard_D48ps_v5</t>
  </si>
  <si>
    <t>D48ps v5</t>
  </si>
  <si>
    <t>1713f0a3-ae5b-51e1-bafc-7fe2c4d30b2e</t>
  </si>
  <si>
    <t>DZH318Z092SB/001J</t>
  </si>
  <si>
    <t>Standard_E4-2ads_v5</t>
  </si>
  <si>
    <t>E4-2ads v5 Low Priority</t>
  </si>
  <si>
    <t>171c6f00-aaf1-561e-82ac-772226a5e065</t>
  </si>
  <si>
    <t>DZH318Z093WX/00K6</t>
  </si>
  <si>
    <t>E4 ZRS</t>
  </si>
  <si>
    <t>DZH318Z0BP88/015R</t>
  </si>
  <si>
    <t>Standard_EC48as_cc_v5</t>
  </si>
  <si>
    <t>Standard_EC48as_cc_v5 Spot</t>
  </si>
  <si>
    <t>EC48ascc v5 Spot</t>
  </si>
  <si>
    <t>1725dd3e-ed3d-5336-b6c9-e53c390b93eb</t>
  </si>
  <si>
    <t>DZH318Z0BDLC/001V</t>
  </si>
  <si>
    <t>Standard_E20_v5</t>
  </si>
  <si>
    <t>Standard_E20_v5 Low Priority</t>
  </si>
  <si>
    <t>E20 v5 Low Priority</t>
  </si>
  <si>
    <t>173027ad-8223-598d-83c6-3a9c4ac903b2</t>
  </si>
  <si>
    <t>DZH318Z08M9J/002N</t>
  </si>
  <si>
    <t>D14 v2 Spot</t>
  </si>
  <si>
    <t>D14 v2/DS14 v2 Spot</t>
  </si>
  <si>
    <t>17351170-fa0d-544b-9a89-167074ca2753</t>
  </si>
  <si>
    <t>DZH318Z0BPVM/01Q4</t>
  </si>
  <si>
    <t>D2/DS2 Low Priority</t>
  </si>
  <si>
    <t>DZH318Z0BPVW/0075</t>
  </si>
  <si>
    <t>E2ds v4 Low Priority</t>
  </si>
  <si>
    <t>1766e160-a517-50d0-be11-7268e91ba9cb</t>
  </si>
  <si>
    <t>DZH318Z0CSHB/00F6</t>
  </si>
  <si>
    <t>Virtual Machines NCasT4 v3 Series Windows</t>
  </si>
  <si>
    <t>NC16asT4 v3 Low Priority</t>
  </si>
  <si>
    <t>17693f70-6fea-5206-9e79-67d5bfa4b149</t>
  </si>
  <si>
    <t>DZH318Z0DF4B</t>
  </si>
  <si>
    <t>DZH318Z0DF4B/000W</t>
  </si>
  <si>
    <t>Standard_E16ads_v5</t>
  </si>
  <si>
    <t>E16ads v5</t>
  </si>
  <si>
    <t>176c20e1-8a7c-5881-9c0c-c0a57cbe8c84</t>
  </si>
  <si>
    <t>DZH318Z092R4/00D7</t>
  </si>
  <si>
    <t>E48s v3 Spot</t>
  </si>
  <si>
    <t>177df60c-ba9f-5211-90be-817bbfd65629</t>
  </si>
  <si>
    <t>DZH318Z0BQ4R/0472</t>
  </si>
  <si>
    <t>Standard_E4bs_v5 Spot</t>
  </si>
  <si>
    <t>E4bs v5 Spot</t>
  </si>
  <si>
    <t>177e1b6d-3ba5-56d7-b56f-1c66d96e1c5a</t>
  </si>
  <si>
    <t>DZH318Z09LR5/005W</t>
  </si>
  <si>
    <t>SAP_HANA_On_Azure_S1120</t>
  </si>
  <si>
    <t>S1120</t>
  </si>
  <si>
    <t>S1120 Instance</t>
  </si>
  <si>
    <t>17804e6c-f77d-5d4a-aea4-b928746ab98e</t>
  </si>
  <si>
    <t>DZH318Z0BNWL/01PH</t>
  </si>
  <si>
    <t>DZH318Z0BNWL/01PC</t>
  </si>
  <si>
    <t>DZH318Z0BNWL/01PD</t>
  </si>
  <si>
    <t>Standard_E16s_v5</t>
  </si>
  <si>
    <t>E16s v5 Spot</t>
  </si>
  <si>
    <t>1799bc63-2a73-56e6-9edf-8ddd31a71f4c</t>
  </si>
  <si>
    <t>DZH318Z096SR/012Z</t>
  </si>
  <si>
    <t>Standard_D64a_v4</t>
  </si>
  <si>
    <t>D64a v4 Low Priority</t>
  </si>
  <si>
    <t>D64a v4/D64as v4 Low Priority</t>
  </si>
  <si>
    <t>17a14704-ffcf-454b-87bf-715bcd422f62</t>
  </si>
  <si>
    <t>DZH318Z0CM94/0012</t>
  </si>
  <si>
    <t>D8s v5</t>
  </si>
  <si>
    <t>17a4cba9-d983-5344-a8ef-ac7c8e0d34af</t>
  </si>
  <si>
    <t>DZH318Z08M9W/006F</t>
  </si>
  <si>
    <t>DZH318Z08M9W/01XK</t>
  </si>
  <si>
    <t>DZH318Z08M9W/01XF</t>
  </si>
  <si>
    <t>Standard_E112ibs_v5</t>
  </si>
  <si>
    <t>Standard_E112ibs_v5 Spot</t>
  </si>
  <si>
    <t>E112ibs v5 Spot</t>
  </si>
  <si>
    <t>17a58657-88f1-5a96-a012-bd5ee717a355</t>
  </si>
  <si>
    <t>DZH318Z09LR4/00KS</t>
  </si>
  <si>
    <t>SAP_HANA_On_Azure_S896oo</t>
  </si>
  <si>
    <t>S896oo</t>
  </si>
  <si>
    <t>S896oo Instance</t>
  </si>
  <si>
    <t>17b221c2-f0c2-4696-b8cd-501216994fc2</t>
  </si>
  <si>
    <t>DZH318Z0BNWL/00X4</t>
  </si>
  <si>
    <t>DZH318Z0BNWL/01BM</t>
  </si>
  <si>
    <t>DZH318Z0BNWL/01BN</t>
  </si>
  <si>
    <t>D96lds v5</t>
  </si>
  <si>
    <t>17b235ea-5d2d-53db-b27c-88d250dc731f</t>
  </si>
  <si>
    <t>DZH318Z08M99/00F5</t>
  </si>
  <si>
    <t>RA-GZRS Data Stored</t>
  </si>
  <si>
    <t>17b55590-6d0e-4ff7-a56e-df81effa3d2b</t>
  </si>
  <si>
    <t>DZH318Z0BNZ5/007S</t>
  </si>
  <si>
    <t>Standard_M64ls</t>
  </si>
  <si>
    <t>M64ls Spot</t>
  </si>
  <si>
    <t>17c68aae-47bc-51a2-b7d8-b7a14c1cf997</t>
  </si>
  <si>
    <t>DZH318Z0BPW5/0116</t>
  </si>
  <si>
    <t>Standard_EC32as_v5</t>
  </si>
  <si>
    <t>Standard_EC32as_v5 Spot</t>
  </si>
  <si>
    <t>EC32as_v5 Spot</t>
  </si>
  <si>
    <t>17ce28ee-49f1-5f16-9dbe-3fe12b8fa357</t>
  </si>
  <si>
    <t>DZH318Z09B68/0003</t>
  </si>
  <si>
    <t>D32a v4 Spot</t>
  </si>
  <si>
    <t>D32a v4/D32as v4 Spot</t>
  </si>
  <si>
    <t>17e04083-a01f-5e5b-9c31-b9ea7b8e1160</t>
  </si>
  <si>
    <t>DZH318Z0CM2B/003R</t>
  </si>
  <si>
    <t>Standard_DC16as_v5</t>
  </si>
  <si>
    <t>Standard_DC16as_v5 Spot</t>
  </si>
  <si>
    <t>DC16as v5 Spot</t>
  </si>
  <si>
    <t>17f23502-0131-50d5-911a-17c24bcc2761</t>
  </si>
  <si>
    <t>DZH318Z09B6B/0005</t>
  </si>
  <si>
    <t>Standard_E4pds_v5 Low Priority</t>
  </si>
  <si>
    <t>E4pds v5 Low Priority</t>
  </si>
  <si>
    <t>17f795ce-a2e8-56fc-87b7-4813d67e36a6</t>
  </si>
  <si>
    <t>DZH318Z092SH/00G5</t>
  </si>
  <si>
    <t>17f8953d-e9b8-4008-8394-cbd5bfad9ef0</t>
  </si>
  <si>
    <t>Standard_EC96ads_cc_v5</t>
  </si>
  <si>
    <t>EC96adscc v5</t>
  </si>
  <si>
    <t>1810fa5e-0ea6-510a-99ac-856b8aaeb9f2</t>
  </si>
  <si>
    <t>DZH318Z0BDCG/000H</t>
  </si>
  <si>
    <t>6417d428-fe3b-4270-951d-5a67e6411a8f</t>
  </si>
  <si>
    <t>E64-16s v5 Low Priority</t>
  </si>
  <si>
    <t>448b9fef-fbd2-552f-a927-6c0cdbfe48d4</t>
  </si>
  <si>
    <t>DZH318Z096T1/04K8</t>
  </si>
  <si>
    <t>Standard_M64</t>
  </si>
  <si>
    <t>M64 Spot</t>
  </si>
  <si>
    <t>182a2d73-a7a8-5f93-a152-7e11855aa0de</t>
  </si>
  <si>
    <t>DZH318Z0BQ4W/0568</t>
  </si>
  <si>
    <t>Standard_M128</t>
  </si>
  <si>
    <t>M128 Low Priority</t>
  </si>
  <si>
    <t>fd53e281-6585-4b46-92d9-93f2342d922e</t>
  </si>
  <si>
    <t>DZH318Z0BQ4W/056G</t>
  </si>
  <si>
    <t>183de1fe-5215-4bd1-bc90-c6961d5e3c07</t>
  </si>
  <si>
    <t>DZH318Z0BPVW/005G</t>
  </si>
  <si>
    <t>E16ds v4 Low Priority</t>
  </si>
  <si>
    <t>183ee542-0e5b-507c-acbb-b85670461683</t>
  </si>
  <si>
    <t>DZH318Z0CSHK/009Z</t>
  </si>
  <si>
    <t>Standard_E8as_v5</t>
  </si>
  <si>
    <t>E8as v5</t>
  </si>
  <si>
    <t>184f4ada-dfef-59e0-8f87-462bcadc986e</t>
  </si>
  <si>
    <t>DZH318Z093WZ/00LZ</t>
  </si>
  <si>
    <t>DZH318Z093WZ/03M6</t>
  </si>
  <si>
    <t>DZH318Z093WZ/03M1</t>
  </si>
  <si>
    <t>Standard_E64bs_v5 Spot</t>
  </si>
  <si>
    <t>E64bs v5 Spot</t>
  </si>
  <si>
    <t>185390a6-d94f-5e24-adc3-ad12d2c80ddc</t>
  </si>
  <si>
    <t>DZH318Z09LR5/002S</t>
  </si>
  <si>
    <t>731e5b11-1e78-44c8-bba5-2e49eec36e4d</t>
  </si>
  <si>
    <t>DZH318Z0BJRN/005C</t>
  </si>
  <si>
    <t>Standard_D8pls_v5</t>
  </si>
  <si>
    <t>Standard_D8pls_v5 Low Priority</t>
  </si>
  <si>
    <t>D8pls v5 Low Priority</t>
  </si>
  <si>
    <t>1866e31e-2ec3-5552-8de6-f32136bd5bb5</t>
  </si>
  <si>
    <t>DZH318Z092S1/004B</t>
  </si>
  <si>
    <t>Standard_DS11-1_v2</t>
  </si>
  <si>
    <t>DS11-1 v2 Spot</t>
  </si>
  <si>
    <t>18695896-71ce-5116-b4b9-985664c3e319</t>
  </si>
  <si>
    <t>DZH318Z0BQPW/02M1</t>
  </si>
  <si>
    <t>Standard_D64s_v4</t>
  </si>
  <si>
    <t>D64s v4</t>
  </si>
  <si>
    <t>186bc917-343c-5d08-8470-03bf671e7064</t>
  </si>
  <si>
    <t>DZH318Z0CP07/0037</t>
  </si>
  <si>
    <t>Cold LRS Named Encryption Scopes</t>
  </si>
  <si>
    <t>186c493b-478e-5ad7-8d5b-8889149db5f6</t>
  </si>
  <si>
    <t>DZH318Z0BJRM/01MD</t>
  </si>
  <si>
    <t>Virtual Machines DSv3 Series Windows</t>
  </si>
  <si>
    <t>Standard_D4s_v3</t>
  </si>
  <si>
    <t>D4s v3</t>
  </si>
  <si>
    <t>dd087e30-7477-4459-8349-b2523cbb4b04</t>
  </si>
  <si>
    <t>DZH318Z0BPWD</t>
  </si>
  <si>
    <t>DZH318Z0BPWD/00CR</t>
  </si>
  <si>
    <t>E32-8as v5 Spot</t>
  </si>
  <si>
    <t>187e2fc9-c75e-57d6-a3a3-e0639cc3834d</t>
  </si>
  <si>
    <t>DZH318Z093WZ/00K6</t>
  </si>
  <si>
    <t>Virtual Machines Ev5 Series Windows</t>
  </si>
  <si>
    <t>Standard_E2_v5</t>
  </si>
  <si>
    <t>Standard_E2_v5 Low Priority</t>
  </si>
  <si>
    <t>E2 v5 Low Priority</t>
  </si>
  <si>
    <t>188108e6-568f-5297-9f63-8a88a57c14bf</t>
  </si>
  <si>
    <t>DZH318Z08M9H</t>
  </si>
  <si>
    <t>DZH318Z08M9H/00VL</t>
  </si>
  <si>
    <t>P80 LRS Disk Mount</t>
  </si>
  <si>
    <t>1889041a-f1f5-4442-8d41-d6a80994db06</t>
  </si>
  <si>
    <t>Cold GZRS Named Encryption Scopes</t>
  </si>
  <si>
    <t>189374c0-1974-57ec-9723-63dc73da86ad</t>
  </si>
  <si>
    <t>Standard_D32plds_v5 Spot</t>
  </si>
  <si>
    <t>D32plds v5 Spot</t>
  </si>
  <si>
    <t>189c66eb-cee1-59bd-a6af-023e1672d4bf</t>
  </si>
  <si>
    <t>DZH318Z092QJ/00F4</t>
  </si>
  <si>
    <t>D12</t>
  </si>
  <si>
    <t>18ada5c4-7206-43da-8066-7baf232d97c9</t>
  </si>
  <si>
    <t>DZH318Z0BPWK/002R</t>
  </si>
  <si>
    <t>Standard_DC32as_v5</t>
  </si>
  <si>
    <t>Standard_DC32as_v5 Low Priority</t>
  </si>
  <si>
    <t>DC32as v5 Low Priority</t>
  </si>
  <si>
    <t>18adeb77-48df-5d80-8347-e21f0bfe0c42</t>
  </si>
  <si>
    <t>DZH318Z09B6C/000J</t>
  </si>
  <si>
    <t>M8-4ms</t>
  </si>
  <si>
    <t>773040fc-bc48-4101-89aa-3472c64f5bf1</t>
  </si>
  <si>
    <t>DZH318Z0BPW5/012X</t>
  </si>
  <si>
    <t>Standard_NC24ads_A100_v4</t>
  </si>
  <si>
    <t>Standard_NC24ads_A100_v4 Spot</t>
  </si>
  <si>
    <t>NC24ads_A100_v4 Spot</t>
  </si>
  <si>
    <t>18cad0ee-e240-59aa-9e4e-8dfa5c049852</t>
  </si>
  <si>
    <t>DZH318Z09TGJ/002P</t>
  </si>
  <si>
    <t>LRS List and Create Container Operations</t>
  </si>
  <si>
    <t>Cool GRS Data Write</t>
  </si>
  <si>
    <t>9299c6aa-2ffd-4c43-8651-d8fdc7b605e5</t>
  </si>
  <si>
    <t>M8-2ms</t>
  </si>
  <si>
    <t>DZH318Z0BQ4W/0163</t>
  </si>
  <si>
    <t>DZH318Z0BQ4W/0166</t>
  </si>
  <si>
    <t>DZH318Z0BQ4W/0167</t>
  </si>
  <si>
    <t>Virtual Machines NV Series</t>
  </si>
  <si>
    <t>Standard_NV12</t>
  </si>
  <si>
    <t>NV12 Low Priority</t>
  </si>
  <si>
    <t>190d3794-a91a-4fa6-abcb-bd269f0208a1</t>
  </si>
  <si>
    <t>DZH318Z0BQ4T</t>
  </si>
  <si>
    <t>DZH318Z0BQ4T/0035</t>
  </si>
  <si>
    <t>Standard_D48_v5</t>
  </si>
  <si>
    <t>Standard_D48_v5 Low Priority</t>
  </si>
  <si>
    <t>D48 v5 Low Priority</t>
  </si>
  <si>
    <t>190da871-fc00-50d1-9da6-ef511c89861c</t>
  </si>
  <si>
    <t>DZH318Z08M9V/00HD</t>
  </si>
  <si>
    <t>EC64as_v5</t>
  </si>
  <si>
    <t>19239dab-4f0e-5af7-9f0b-dab29e38d74a</t>
  </si>
  <si>
    <t>DZH318Z09B68/000B</t>
  </si>
  <si>
    <t>DZH318Z09B68/005T</t>
  </si>
  <si>
    <t>DZH318Z09B68/005V</t>
  </si>
  <si>
    <t>Virtual Machines NDS Series</t>
  </si>
  <si>
    <t>Standard_ND6s</t>
  </si>
  <si>
    <t>ND6s Spot</t>
  </si>
  <si>
    <t>2023-02-01T00:00:00Z</t>
  </si>
  <si>
    <t>19240b3d-0cd3-59ab-b8ca-7653bf215972</t>
  </si>
  <si>
    <t>DZH318Z0BQ5B</t>
  </si>
  <si>
    <t>DZH318Z0BQ5B/003X</t>
  </si>
  <si>
    <t>E104id v5</t>
  </si>
  <si>
    <t>1924f36a-0141-5079-9e1a-fe1c332199f0</t>
  </si>
  <si>
    <t>DZH318Z08M9Q/0016</t>
  </si>
  <si>
    <t>192fe26e-f6f5-48da-b576-96e00bc429fa</t>
  </si>
  <si>
    <t>DZH318Z0BJRM/005H</t>
  </si>
  <si>
    <t>Standard_E2_v4</t>
  </si>
  <si>
    <t>E2 v4 Low Priority</t>
  </si>
  <si>
    <t>194a892d-7ddb-5ef3-93e1-f838826e31d4</t>
  </si>
  <si>
    <t>DZH318Z0D1L3/00LH</t>
  </si>
  <si>
    <t>Cool_RA-GZRS_Data_Stored_10 Pb</t>
  </si>
  <si>
    <t>Cool - 10 PB RA-GZRS</t>
  </si>
  <si>
    <t>Cool - 10 PB RA-GZRS Data Stored</t>
  </si>
  <si>
    <t>DZH318Z0CLSK/0186</t>
  </si>
  <si>
    <t>DZH318Z0CLSK/0177</t>
  </si>
  <si>
    <t>Edsv4 Series Dedicated Host</t>
  </si>
  <si>
    <t>Edsv4_Type2</t>
  </si>
  <si>
    <t>Edsv4 Type 2</t>
  </si>
  <si>
    <t>1956a72f-467f-517a-9996-1fe706d48878</t>
  </si>
  <si>
    <t>DZH318Z0DFVZ</t>
  </si>
  <si>
    <t>DZH318Z0DFVZ/00MM</t>
  </si>
  <si>
    <t>DZH318Z0DFVZ/00P0</t>
  </si>
  <si>
    <t>DZH318Z0DFVZ/00P5</t>
  </si>
  <si>
    <t>19624d5f-cedf-4745-9712-40b153a3dbe2</t>
  </si>
  <si>
    <t>Standard_D64d_v5</t>
  </si>
  <si>
    <t>Standard_D64d_v5 Low Priority</t>
  </si>
  <si>
    <t>D64d v5 Low Priority</t>
  </si>
  <si>
    <t>196a211e-8e3f-5a69-aa26-f44e89b04694</t>
  </si>
  <si>
    <t>DZH318Z08MC2/00JN</t>
  </si>
  <si>
    <t>Cool GZRS Data Stored</t>
  </si>
  <si>
    <t>196d8a65-7f1f-46c2-949a-90fb03535ee9</t>
  </si>
  <si>
    <t>DZH318Z0BPH7/00QN</t>
  </si>
  <si>
    <t>B32als v2</t>
  </si>
  <si>
    <t>1970e2ea-25b2-5904-a8da-66440c4f8a53</t>
  </si>
  <si>
    <t>DZH318Z0K9JH/01FR</t>
  </si>
  <si>
    <t>DZH318Z0K9JH/02VB</t>
  </si>
  <si>
    <t>DZH318Z0K9JH/02V9</t>
  </si>
  <si>
    <t>Hot GRS Data Stored</t>
  </si>
  <si>
    <t>19766d82-f71d-42cb-af32-824ecac50b0d</t>
  </si>
  <si>
    <t>I14</t>
  </si>
  <si>
    <t>I14 App</t>
  </si>
  <si>
    <t>1978e4f1-40c3-462b-85b9-17af8bb38062</t>
  </si>
  <si>
    <t>DZH318Z0BQJP/00DX</t>
  </si>
  <si>
    <t>Standard_E8-2ads_v5</t>
  </si>
  <si>
    <t>E8-2ads v5 Spot</t>
  </si>
  <si>
    <t>197e4e5c-6895-5b91-99f9-6d5fbb6b9eea</t>
  </si>
  <si>
    <t>DZH318Z093X0/00LD</t>
  </si>
  <si>
    <t>DZH318Z0CGR8/007L</t>
  </si>
  <si>
    <t>Standard_E8-4s_v4</t>
  </si>
  <si>
    <t>E8-4s v4</t>
  </si>
  <si>
    <t>197f4191-cf63-5148-bbfb-c78ea8cfabb5</t>
  </si>
  <si>
    <t>DZH318Z0CSHL/0051</t>
  </si>
  <si>
    <t>DZH318Z0CSHL/02XJ</t>
  </si>
  <si>
    <t>DZH318Z0CSHL/02S5</t>
  </si>
  <si>
    <t>App_Service_I5_v2_linux</t>
  </si>
  <si>
    <t>I5 v2</t>
  </si>
  <si>
    <t>I5 v2 App</t>
  </si>
  <si>
    <t>2023-03-01T00:00:00Z</t>
  </si>
  <si>
    <t>198be159-d49b-5e0e-903b-491b32141d3f</t>
  </si>
  <si>
    <t>DZH318Z0DCR2/00M2</t>
  </si>
  <si>
    <t>DZH318Z0DCR2/00N2</t>
  </si>
  <si>
    <t>DZH318Z0DCR2/00M5</t>
  </si>
  <si>
    <t>Standard_D2as_v5</t>
  </si>
  <si>
    <t>Standard_D2as_v5 Low Priority</t>
  </si>
  <si>
    <t>D2as v5 Low Priority</t>
  </si>
  <si>
    <t>1991ce0f-bf2c-5074-97f5-96c9b79d588e</t>
  </si>
  <si>
    <t>DZH318Z08W0T/0066</t>
  </si>
  <si>
    <t>A8m v2 Low Priority</t>
  </si>
  <si>
    <t>19945a39-b6bd-4d72-9184-a3501a942efa</t>
  </si>
  <si>
    <t>DZH318Z0BPRJ/0016</t>
  </si>
  <si>
    <t>Standard_EC32ads_cc_v5</t>
  </si>
  <si>
    <t>Standard_EC32ads_cc_v5 Low Priority</t>
  </si>
  <si>
    <t>EC32adscc v5 Low Priority</t>
  </si>
  <si>
    <t>19b80095-c46b-506e-ab7f-0e7b82b67e64</t>
  </si>
  <si>
    <t>DZH318Z0BDCH/0081</t>
  </si>
  <si>
    <t>Standard_E64s_v5</t>
  </si>
  <si>
    <t>E64s v5 Low Priority</t>
  </si>
  <si>
    <t>19dec63e-279c-5366-a499-03e2d699bb37</t>
  </si>
  <si>
    <t>DZH318Z096SR/0131</t>
  </si>
  <si>
    <t>Standard_E64-32ads_v5</t>
  </si>
  <si>
    <t>E64-32ads v5</t>
  </si>
  <si>
    <t>19dfd4b0-5ac4-5e2e-9655-935a05697f7f</t>
  </si>
  <si>
    <t>DZH318Z092R4/00BH</t>
  </si>
  <si>
    <t>Standard_EC20ads_v5</t>
  </si>
  <si>
    <t>Standard_EC20ads_v5 Low Priority</t>
  </si>
  <si>
    <t>EC20ads_v5 Low Priority</t>
  </si>
  <si>
    <t>19faa8cf-e70e-5b61-b4e4-9da6c96d5c98</t>
  </si>
  <si>
    <t>DZH318Z09B60/000Z</t>
  </si>
  <si>
    <t>Standard_D16s_v4</t>
  </si>
  <si>
    <t>D16s v4 Spot</t>
  </si>
  <si>
    <t>1a20b5e0-1f71-59f7-be71-ef853c79c5a7</t>
  </si>
  <si>
    <t>DZH318Z0CP07/005G</t>
  </si>
  <si>
    <t>H8 Spot</t>
  </si>
  <si>
    <t>1a241968-edea-5c33-bd51-8de7574c64ae</t>
  </si>
  <si>
    <t>DZH318Z0BPW8/0075</t>
  </si>
  <si>
    <t>1a35e5be-da94-52e0-b2ba-68002d6711f3</t>
  </si>
  <si>
    <t>DZH318Z0K9KD/01LT</t>
  </si>
  <si>
    <t>Standard_M416s_v2</t>
  </si>
  <si>
    <t>M416s v2 Low Priority</t>
  </si>
  <si>
    <t>1a390bba-7c9b-4191-976f-b4644b683949</t>
  </si>
  <si>
    <t>DZH318Z0BX5L/000N</t>
  </si>
  <si>
    <t>Hot_RA-GRS_Data_Stored_1 Pb</t>
  </si>
  <si>
    <t>Hot - 1 PB RA-GRS</t>
  </si>
  <si>
    <t>Hot - 1 PB RA-GRS Data Stored</t>
  </si>
  <si>
    <t>469a7d8f-36f1-4a99-a884-6eb97643be2c</t>
  </si>
  <si>
    <t>DZH318Z0CLSK/0133</t>
  </si>
  <si>
    <t>DZH318Z0CLSK/0134</t>
  </si>
  <si>
    <t>Standard_E4-2s_v4</t>
  </si>
  <si>
    <t>E4-2s v4 Low Priority</t>
  </si>
  <si>
    <t>1a560396-cbb5-5821-ba3f-89fce3a30bf5</t>
  </si>
  <si>
    <t>DZH318Z0CSHL/005P</t>
  </si>
  <si>
    <t>Hot Read Operations</t>
  </si>
  <si>
    <t>8c0c8101-8307-4a2b-9b2f-3943406c1df3</t>
  </si>
  <si>
    <t>Standard_E104i_v5</t>
  </si>
  <si>
    <t>Standard_E104i_v5 Low Priority</t>
  </si>
  <si>
    <t>E104i v5 Low Priority</t>
  </si>
  <si>
    <t>1a5fee3e-eb20-5aaf-b5ea-e1cca81440b6</t>
  </si>
  <si>
    <t>DZH318Z08M9J/002C</t>
  </si>
  <si>
    <t>Virtual Machines NDSv2 Series Windows</t>
  </si>
  <si>
    <t>Standard_ND40s_v2</t>
  </si>
  <si>
    <t>NDmr40s v2 Spot</t>
  </si>
  <si>
    <t>1a61242c-576f-5775-bcd0-848db4b6f428</t>
  </si>
  <si>
    <t>DZH318Z0BZ0N</t>
  </si>
  <si>
    <t>DZH318Z0BZ0N/000L</t>
  </si>
  <si>
    <t>Standard_D16ps_v5 Spot</t>
  </si>
  <si>
    <t>D16ps v5 Spot</t>
  </si>
  <si>
    <t>1a6365df-8fbe-52bd-bfff-d82b378a34b1</t>
  </si>
  <si>
    <t>DZH318Z092SD/00DQ</t>
  </si>
  <si>
    <t>DC32as v5</t>
  </si>
  <si>
    <t>1a768456-c99b-5ca3-a62a-05381eacd814</t>
  </si>
  <si>
    <t>DZH318Z09B6B/000S</t>
  </si>
  <si>
    <t>1a858bb2-5055-594b-8948-2b57cda9d058</t>
  </si>
  <si>
    <t>Disk Delete Operations</t>
  </si>
  <si>
    <t>1a86f50a-a05c-413d-a519-ec0b446200a2</t>
  </si>
  <si>
    <t>DZH318Z0BNWT/0010</t>
  </si>
  <si>
    <t>Standard_DC96ads_cc_v5</t>
  </si>
  <si>
    <t>Standard_DC96ads_cc_v5 Low Priority</t>
  </si>
  <si>
    <t>DC96adscc v5 Low Priority</t>
  </si>
  <si>
    <t>1a8f0282-e7d3-5be6-9291-6cb518411c4e</t>
  </si>
  <si>
    <t>DZH318Z0BDL7/004Z</t>
  </si>
  <si>
    <t>Standard_E32s_v5</t>
  </si>
  <si>
    <t>E32s v5</t>
  </si>
  <si>
    <t>1aacf10d-2f52-512f-aa3d-e90fd00df263</t>
  </si>
  <si>
    <t>DZH318Z096SR/0146</t>
  </si>
  <si>
    <t>DZH318Z096SR/09C2</t>
  </si>
  <si>
    <t>DZH318Z096SR/09C5</t>
  </si>
  <si>
    <t>Standard_D48plds_v5</t>
  </si>
  <si>
    <t>Standard_D48plds_v5 Spot</t>
  </si>
  <si>
    <t>D48plds v5 Spot</t>
  </si>
  <si>
    <t>1ab383cf-924e-5f78-8462-9d084359e1c5</t>
  </si>
  <si>
    <t>DZH318Z092QJ/00DR</t>
  </si>
  <si>
    <t>Standard_NC24rs_v2</t>
  </si>
  <si>
    <t>NC24rs v2</t>
  </si>
  <si>
    <t>1abc3a31-327c-438d-9648-855cc06e5068</t>
  </si>
  <si>
    <t>DZH318Z0BQ5T/001H</t>
  </si>
  <si>
    <t>Standard_E16-4ds_v5</t>
  </si>
  <si>
    <t>E16-4ds v5 Low Priority</t>
  </si>
  <si>
    <t>d703676b-2673-58cd-9422-40839f1019c8</t>
  </si>
  <si>
    <t>DZH318Z096SL/04G2</t>
  </si>
  <si>
    <t>E2ads v5 Spot</t>
  </si>
  <si>
    <t>1ac3249b-e4e7-58f0-a243-ab835deacf95</t>
  </si>
  <si>
    <t>DZH318Z093X0/00MC</t>
  </si>
  <si>
    <t>Standard_D32_v5</t>
  </si>
  <si>
    <t>D32 v5</t>
  </si>
  <si>
    <t>1acc8673-cee8-5749-93f4-1c5647f1fa0b</t>
  </si>
  <si>
    <t>DZH318Z08M9X/007R</t>
  </si>
  <si>
    <t>DZH318Z08M9X/01V7</t>
  </si>
  <si>
    <t>DZH318Z08M9X/01V6</t>
  </si>
  <si>
    <t>Standard_EC32as_v5 Low Priority</t>
  </si>
  <si>
    <t>EC32as_v5 Low Priority</t>
  </si>
  <si>
    <t>1acfd1cd-c948-531c-96c4-60dd848d904a</t>
  </si>
  <si>
    <t>DZH318Z09B68/0009</t>
  </si>
  <si>
    <t>L16s v3</t>
  </si>
  <si>
    <t>1ae8bad4-0331-524b-bfe5-00c6acedf308</t>
  </si>
  <si>
    <t>DZH318Z08NR7/005Z</t>
  </si>
  <si>
    <t>DZH318Z08NR7/01JJ</t>
  </si>
  <si>
    <t>DZH318Z08NR7/01JF</t>
  </si>
  <si>
    <t>Standard_EC64ads_v5</t>
  </si>
  <si>
    <t>Standard_EC64ads_v5 Spot</t>
  </si>
  <si>
    <t>EC64ads_v5 Spot</t>
  </si>
  <si>
    <t>1aeef276-b4d8-5b84-9934-d87ce5232a58</t>
  </si>
  <si>
    <t>DZH318Z09B60/000P</t>
  </si>
  <si>
    <t>Standard_ND96asr_A100_v4</t>
  </si>
  <si>
    <t>ND96asr A100 v4 Low Priority</t>
  </si>
  <si>
    <t>2021-06-01T00:00:00Z</t>
  </si>
  <si>
    <t>1aef300e-2235-5be2-88b3-dbdfff4f05a4</t>
  </si>
  <si>
    <t>DZH318Z0DS6T/002J</t>
  </si>
  <si>
    <t>Standard_D32pls_v5</t>
  </si>
  <si>
    <t>D32pls v5</t>
  </si>
  <si>
    <t>1af91e51-e43d-5b03-934e-410a8f0afc13</t>
  </si>
  <si>
    <t>DZH318Z092S1/003W</t>
  </si>
  <si>
    <t>Standard_HC44rs</t>
  </si>
  <si>
    <t>HC44rs Spot</t>
  </si>
  <si>
    <t>1afacc4f-16af-5496-89eb-5ab20dcd62f9</t>
  </si>
  <si>
    <t>DZH318Z0BXNH/0015</t>
  </si>
  <si>
    <t>B32ls v2 Low Priority</t>
  </si>
  <si>
    <t>1b09e6fa-2be4-5c2f-83fa-66d702822f9a</t>
  </si>
  <si>
    <t>DZH318Z0K9K9/01FJ</t>
  </si>
  <si>
    <t>Standard_D4</t>
  </si>
  <si>
    <t>D4 Low Priority</t>
  </si>
  <si>
    <t>D4/DS4 Low Priority</t>
  </si>
  <si>
    <t>1b0d2e92-579f-4b87-a1cd-5cac9711f3d3</t>
  </si>
  <si>
    <t>DZH318Z0BQ4B/00DG</t>
  </si>
  <si>
    <t>Azure Kubernetes Service</t>
  </si>
  <si>
    <t>Standard Uptime SLA</t>
  </si>
  <si>
    <t>251a08e1-40d6-48e6-8368-4c3e5ee3bbff</t>
  </si>
  <si>
    <t>DZH318Z0CQSH</t>
  </si>
  <si>
    <t>DZH318Z0CQSH/0006</t>
  </si>
  <si>
    <t>DZH315HTQSK6</t>
  </si>
  <si>
    <t>I1mv2</t>
  </si>
  <si>
    <t>I1mv2 App</t>
  </si>
  <si>
    <t>1b1f9236-a08c-5535-9fa1-d070870611e7</t>
  </si>
  <si>
    <t>DZH318Z0DCR5/01NC</t>
  </si>
  <si>
    <t>DZH318Z0DCR5/01WZ</t>
  </si>
  <si>
    <t>DZH318Z0DCR5/01X0</t>
  </si>
  <si>
    <t>Standard_HB120-32rs_v3</t>
  </si>
  <si>
    <t>HB120-32rs_v3 Low Priority</t>
  </si>
  <si>
    <t>DZH318Z08KCH/000T</t>
  </si>
  <si>
    <t>Standard_DC32ads_cc_v5</t>
  </si>
  <si>
    <t>DC32adscc v5</t>
  </si>
  <si>
    <t>1b4309d0-9b9e-500f-913d-74eebef36606</t>
  </si>
  <si>
    <t>DZH318Z0BDL7/0057</t>
  </si>
  <si>
    <t>Standard_B4as_v2</t>
  </si>
  <si>
    <t>B4as v2 Low Priority</t>
  </si>
  <si>
    <t>1b47fc8e-95ec-530e-ab57-333c21e08c9d</t>
  </si>
  <si>
    <t>DZH318Z0K9JF/025N</t>
  </si>
  <si>
    <t>Standard_B2ts_v2</t>
  </si>
  <si>
    <t>B2ts v2 Low Priority</t>
  </si>
  <si>
    <t>1b4d1bc7-562f-5fc1-bf90-e20d6f33ab0c</t>
  </si>
  <si>
    <t>DZH318Z0K9KC/00CV</t>
  </si>
  <si>
    <t>Standard_M64m</t>
  </si>
  <si>
    <t>M64m Low Priority</t>
  </si>
  <si>
    <t>DZH318Z0BQ4W/050Z</t>
  </si>
  <si>
    <t>Cold LRS Data Returned for Query Acceleration</t>
  </si>
  <si>
    <t>1b578530-7213-5a33-bbb8-666418c32639</t>
  </si>
  <si>
    <t>DZH318Z0BJRN/01LF</t>
  </si>
  <si>
    <t>Standard_D8as_v4</t>
  </si>
  <si>
    <t>D8as v4</t>
  </si>
  <si>
    <t>81a348f0-2416-47f2-926f-6d4884e8fdd0</t>
  </si>
  <si>
    <t>DZH318Z0CM93/000C</t>
  </si>
  <si>
    <t>E8-4ads v5</t>
  </si>
  <si>
    <t>1b631cd2-0607-5b87-a689-c1c87db8872c</t>
  </si>
  <si>
    <t>DZH318Z093X0/00LT</t>
  </si>
  <si>
    <t>DZH318Z093X0/03LJ</t>
  </si>
  <si>
    <t>DZH318Z093X0/03LC</t>
  </si>
  <si>
    <t>D2as v5</t>
  </si>
  <si>
    <t>1b68f892-2b90-52b4-b5da-5c106f0be4f4</t>
  </si>
  <si>
    <t>DZH318Z08W0T/0069</t>
  </si>
  <si>
    <t>DZH318Z08W0T/00WZ</t>
  </si>
  <si>
    <t>DZH318Z08W0T/00WN</t>
  </si>
  <si>
    <t>Standard_A6</t>
  </si>
  <si>
    <t>A6</t>
  </si>
  <si>
    <t>2014-05-01T00:00:00Z</t>
  </si>
  <si>
    <t>1b7b55a7-769b-4926-8175-8d62227090a3</t>
  </si>
  <si>
    <t>DZH318Z0BPRT/0068</t>
  </si>
  <si>
    <t>Standard_F16s</t>
  </si>
  <si>
    <t>F16s Low Priority</t>
  </si>
  <si>
    <t>e34233d4-f59f-4e0d-a5ea-1044758ad600</t>
  </si>
  <si>
    <t>DZH318Z0BQ4P/00FR</t>
  </si>
  <si>
    <t>Standard_HB60rs</t>
  </si>
  <si>
    <t>HB60rs</t>
  </si>
  <si>
    <t>1b9e2e05-5643-49fe-8699-f4fb312d72fb</t>
  </si>
  <si>
    <t>DZH318Z0BXNZ/0007</t>
  </si>
  <si>
    <t>2019-10-15T00:00:00Z</t>
  </si>
  <si>
    <t>DZH318Z0BXNZ/000X</t>
  </si>
  <si>
    <t>DZH318Z0BXNZ/000W</t>
  </si>
  <si>
    <t>1bcc1db4-1118-51be-bd72-bf0ce025f566</t>
  </si>
  <si>
    <t>Cold RA-GRS Named Encryption Scopes</t>
  </si>
  <si>
    <t>1bd1e86e-0b98-5c33-a5f1-2d46f7e83937</t>
  </si>
  <si>
    <t>E32-16as v5 Spot</t>
  </si>
  <si>
    <t>1bde5bea-0964-5ef4-a5ee-451d6262ace6</t>
  </si>
  <si>
    <t>DZH318Z093XK/00LK</t>
  </si>
  <si>
    <t>1be638b7-3078-44d3-b7b8-3000979f7ee1</t>
  </si>
  <si>
    <t>Import/Export</t>
  </si>
  <si>
    <t>Standard Device Return Shipping/Package</t>
  </si>
  <si>
    <t>2017-03-01T00:00:00Z</t>
  </si>
  <si>
    <t>5f1c5118-a44b-4574-8d7d-157a224b8f91</t>
  </si>
  <si>
    <t>DZH318Z0BP06</t>
  </si>
  <si>
    <t>DZH318Z0BP06/0010</t>
  </si>
  <si>
    <t>E20ds v4</t>
  </si>
  <si>
    <t>1bf8e55f-362d-5c68-b664-c8e32b9d892c</t>
  </si>
  <si>
    <t>DZH318Z0CSHB/0059</t>
  </si>
  <si>
    <t>1bfb6a37-5b01-43b5-a105-616693ef56bc</t>
  </si>
  <si>
    <t>DZH318Z0BPVJ/00S4</t>
  </si>
  <si>
    <t>Standard_DC4ads_v5</t>
  </si>
  <si>
    <t>DC4ads v5</t>
  </si>
  <si>
    <t>1c015a9e-a4ca-540b-95d3-0d684876e18c</t>
  </si>
  <si>
    <t>DZH318Z09B5X/0006</t>
  </si>
  <si>
    <t>M64ls Low Priority</t>
  </si>
  <si>
    <t>1c032363-c1de-4ba8-8eb6-0e0d054acc02</t>
  </si>
  <si>
    <t>DZH318Z0BPW5/005R</t>
  </si>
  <si>
    <t>1c06449e-d923-4492-8afa-10b42883570f</t>
  </si>
  <si>
    <t>Standard_EC32ads_cc_v5 Spot</t>
  </si>
  <si>
    <t>EC32adscc v5 Spot</t>
  </si>
  <si>
    <t>1c095d23-ac54-5dbf-a4be-655bc3ff9f1d</t>
  </si>
  <si>
    <t>DZH318Z0BDCH/0086</t>
  </si>
  <si>
    <t>Standard_NC12s_v2</t>
  </si>
  <si>
    <t>NC12s v2 Spot</t>
  </si>
  <si>
    <t>1c0baaa7-96f5-516f-908d-46ea67622956</t>
  </si>
  <si>
    <t>DZH318Z0BQ5T/0034</t>
  </si>
  <si>
    <t>DZH318Z0BP09/00N5</t>
  </si>
  <si>
    <t>Standard_L32s_v3</t>
  </si>
  <si>
    <t>Standard_L32s_v3 Low Priority</t>
  </si>
  <si>
    <t>L32s v3 Low Priority</t>
  </si>
  <si>
    <t>1c2e3657-a2d3-523d-9e66-e4c56392dbc5</t>
  </si>
  <si>
    <t>DZH318Z08NR7/005X</t>
  </si>
  <si>
    <t>Premium_SSD_Managed_Disks_P30</t>
  </si>
  <si>
    <t>P30 LRS</t>
  </si>
  <si>
    <t>P30 LRS Disk</t>
  </si>
  <si>
    <t>1c338583-0cf2-4ad8-9185-1a788af43d12</t>
  </si>
  <si>
    <t>DZH318Z0BP04/00CS</t>
  </si>
  <si>
    <t>DZH318Z0BP04/00W9</t>
  </si>
  <si>
    <t>D5 v2 Low Priority</t>
  </si>
  <si>
    <t>D5 v2/DS5 v2 Low Priority</t>
  </si>
  <si>
    <t>1c430a27-c4ee-400f-9194-5c3e8f9976fd</t>
  </si>
  <si>
    <t>DZH318Z0BPVM/0056</t>
  </si>
  <si>
    <t>Standard_D3_v2</t>
  </si>
  <si>
    <t>D3 v2 Low Priority</t>
  </si>
  <si>
    <t>D3 v2/DS3 v2 Low Priority</t>
  </si>
  <si>
    <t>1c434d28-0b5d-48d9-8a9a-98448fe4ade7</t>
  </si>
  <si>
    <t>DZH318Z0BPVM/00RC</t>
  </si>
  <si>
    <t>M16-4ms Low Priority</t>
  </si>
  <si>
    <t>c1f4ee59-3d0a-4afd-9e9e-69d7d74b6816</t>
  </si>
  <si>
    <t>DZH318Z0BPW5/02C3</t>
  </si>
  <si>
    <t>Azure App Service Standard Plan - Linux</t>
  </si>
  <si>
    <t>S2</t>
  </si>
  <si>
    <t>S2 App</t>
  </si>
  <si>
    <t>2018-05-11T00:00:00Z</t>
  </si>
  <si>
    <t>1c4c30c1-d0e9-429a-a76c-79346d20bea7</t>
  </si>
  <si>
    <t>DZH318Z0BXW7</t>
  </si>
  <si>
    <t>DZH318Z0BXW7/001C</t>
  </si>
  <si>
    <t>Account Encrypted GRS</t>
  </si>
  <si>
    <t>Account Encrypted GRS Write Operations</t>
  </si>
  <si>
    <t>1c4c4637-8a45-4475-a500-4cf9e216a897</t>
  </si>
  <si>
    <t>DZH318Z0BNZ5/00CK</t>
  </si>
  <si>
    <t>DZH318Z0BPH7/006L</t>
  </si>
  <si>
    <t>Standard_DS4_v2_Promo</t>
  </si>
  <si>
    <t>DS4 v2</t>
  </si>
  <si>
    <t>DS4 v2 - Expired</t>
  </si>
  <si>
    <t>69b2dd0b-5ea4-40da-be06-9cf94930ba7a</t>
  </si>
  <si>
    <t>DZH318Z0BPSQ/007R</t>
  </si>
  <si>
    <t>Standard_F4s_v2</t>
  </si>
  <si>
    <t>F4s v2</t>
  </si>
  <si>
    <t>1c561660-bf62-4a14-b1a8-aa0d2a074c05</t>
  </si>
  <si>
    <t>DZH318Z0BPWJ/001X</t>
  </si>
  <si>
    <t>Standard_D32ps_v5</t>
  </si>
  <si>
    <t>Standard_D32ps_v5 Low Priority</t>
  </si>
  <si>
    <t>D32ps v5 Low Priority</t>
  </si>
  <si>
    <t>1c6452d0-d5af-5f92-b39d-b140dc72fb60</t>
  </si>
  <si>
    <t>DZH318Z092SD/00F0</t>
  </si>
  <si>
    <t>9117a55f-e0d2-5edb-9335-25c7f642a08b</t>
  </si>
  <si>
    <t>Standard_EC20ads_cc_v5 Spot</t>
  </si>
  <si>
    <t>EC20adscc v5 Spot</t>
  </si>
  <si>
    <t>1c803654-8ca8-53d4-a2aa-67fe375732af</t>
  </si>
  <si>
    <t>DZH318Z0BDCH/008J</t>
  </si>
  <si>
    <t>F8s</t>
  </si>
  <si>
    <t>2c619e80-c14d-4051-be0f-e87163be7078</t>
  </si>
  <si>
    <t>DZH318Z0BQPS/005M</t>
  </si>
  <si>
    <t>Standard_D64-32s_v3</t>
  </si>
  <si>
    <t>D64-32s v3</t>
  </si>
  <si>
    <t>5bb90a99-b250-4c67-b7b6-fa21bb36b112</t>
  </si>
  <si>
    <t>DZH318Z0BPWD/014G</t>
  </si>
  <si>
    <t>Cold GZRS All Other Operations</t>
  </si>
  <si>
    <t>1c9165c6-61d7-52fc-8b82-3ceef71b19f2</t>
  </si>
  <si>
    <t>5e7a80e5-0273-44b8-a179-e4f62ea6ec9f</t>
  </si>
  <si>
    <t>E32s v5 Low Priority</t>
  </si>
  <si>
    <t>1c98d9f1-803c-5c29-8aa6-b7f26ca05801</t>
  </si>
  <si>
    <t>DZH318Z096T1/04LF</t>
  </si>
  <si>
    <t>E64-16ds v4</t>
  </si>
  <si>
    <t>1c9cc9c2-125d-5dc4-b1fa-e382cc1f9b1a</t>
  </si>
  <si>
    <t>DZH318Z0CSHB/0037</t>
  </si>
  <si>
    <t>Standard_D4pls_v5</t>
  </si>
  <si>
    <t>Standard_D4pls_v5 Spot</t>
  </si>
  <si>
    <t>D4pls v5 Spot</t>
  </si>
  <si>
    <t>1ca5e151-fad6-5d54-8104-477e0f54461b</t>
  </si>
  <si>
    <t>DZH318Z092S2/00FS</t>
  </si>
  <si>
    <t>Premium ZRS Write Operations</t>
  </si>
  <si>
    <t>1cbc8152-af8d-4d49-ab91-5e69a2459c2b</t>
  </si>
  <si>
    <t>Cold GRS Index Tags</t>
  </si>
  <si>
    <t>1cc87886-320b-5b51-936f-664e474565cf</t>
  </si>
  <si>
    <t>E16-8as v5 Low Priority</t>
  </si>
  <si>
    <t>1cce4923-0ba3-5363-b793-31b3c49b4904</t>
  </si>
  <si>
    <t>DZH318Z092QW/0036</t>
  </si>
  <si>
    <t>L88is v2 Low Priority</t>
  </si>
  <si>
    <t>1cd99eb8-aa6e-5526-8c1f-863394a02adb</t>
  </si>
  <si>
    <t>DZH318Z0BQM3/00KL</t>
  </si>
  <si>
    <t>Standard_E64-32s_v4</t>
  </si>
  <si>
    <t>E64-32s v4 Low Priority</t>
  </si>
  <si>
    <t>1cd9ff47-ea8e-5098-8f48-615910359208</t>
  </si>
  <si>
    <t>DZH318Z0CSHC/000G</t>
  </si>
  <si>
    <t>Standard_D96s_v5 Spot</t>
  </si>
  <si>
    <t>D96s v5 Spot</t>
  </si>
  <si>
    <t>1cde5abe-f8a1-5afe-b83f-74e9769c67f2</t>
  </si>
  <si>
    <t>DZH318Z08M9W/004X</t>
  </si>
  <si>
    <t>Standard_E2pds_v5</t>
  </si>
  <si>
    <t>Standard_E2pds_v5 Spot</t>
  </si>
  <si>
    <t>E2pds v5 Spot</t>
  </si>
  <si>
    <t>1ce44b74-66bd-5432-9faf-a027e6eba5ea</t>
  </si>
  <si>
    <t>DZH318Z092SG/0034</t>
  </si>
  <si>
    <t>Standard_M416ms_v2</t>
  </si>
  <si>
    <t>M416ms v2</t>
  </si>
  <si>
    <t>1ce656dd-0b7a-4bdd-9cfd-a6b05e412da7</t>
  </si>
  <si>
    <t>DZH318Z0BX5L/0017</t>
  </si>
  <si>
    <t>DZH318Z0BX5L/0036</t>
  </si>
  <si>
    <t>DZH318Z0BX5L/0037</t>
  </si>
  <si>
    <t>Standard_M32-16ms</t>
  </si>
  <si>
    <t>M32-16ms</t>
  </si>
  <si>
    <t>908d27d3-05d7-40f7-8ac8-09e575b06f97</t>
  </si>
  <si>
    <t>DZH318Z0BQ4W/013P</t>
  </si>
  <si>
    <t>DZH318Z0BQ4W/013N</t>
  </si>
  <si>
    <t>DZH318Z0BQ4W/013T</t>
  </si>
  <si>
    <t>Standard_D64pls_v5 Low Priority</t>
  </si>
  <si>
    <t>D64pls v5 Low Priority</t>
  </si>
  <si>
    <t>1cf29822-acdb-5812-a087-3881ce9d391c</t>
  </si>
  <si>
    <t>DZH318Z092S2/00FM</t>
  </si>
  <si>
    <t>Change Feed</t>
  </si>
  <si>
    <t>Blob</t>
  </si>
  <si>
    <t>Blob Changes</t>
  </si>
  <si>
    <t>1cf5c2fa-0877-425b-a359-117a922a9a9e</t>
  </si>
  <si>
    <t>DZH318Z0C1WP</t>
  </si>
  <si>
    <t>DZH318Z0C1WP/000N</t>
  </si>
  <si>
    <t>E32-8as v5 Low Priority</t>
  </si>
  <si>
    <t>1d061091-0d9a-518e-bd01-73dda82a0114</t>
  </si>
  <si>
    <t>DZH318Z093WZ/00K5</t>
  </si>
  <si>
    <t>Virtual Machines Edv4 Series</t>
  </si>
  <si>
    <t>Standard_E4d_v4</t>
  </si>
  <si>
    <t>E4d v4</t>
  </si>
  <si>
    <t>1d06263c-6e57-5143-a547-c74a0fb1f284</t>
  </si>
  <si>
    <t>DZH318Z0D1L5</t>
  </si>
  <si>
    <t>DZH318Z0D1L5/00QF</t>
  </si>
  <si>
    <t>DZH318Z0D1L5/00QB</t>
  </si>
  <si>
    <t>DZH318Z0D1L5/00Q7</t>
  </si>
  <si>
    <t>E64s v5 Spot</t>
  </si>
  <si>
    <t>1d0ae76c-019d-5f46-993d-64e57ad131a9</t>
  </si>
  <si>
    <t>DZH318Z096SR/0132</t>
  </si>
  <si>
    <t>Virtual Machines Ebdsv5 Series Windows</t>
  </si>
  <si>
    <t>Standard_E16bds_v5</t>
  </si>
  <si>
    <t>Standard_E16bds_v5 Spot</t>
  </si>
  <si>
    <t>E16bds v5 Spot</t>
  </si>
  <si>
    <t>1d0b1271-c7aa-5ca8-8d23-32ba4fe60193</t>
  </si>
  <si>
    <t>DZH318Z09LQN</t>
  </si>
  <si>
    <t>DZH318Z09LQN/004S</t>
  </si>
  <si>
    <t>Standard_HX176-24rs</t>
  </si>
  <si>
    <t>HX176-24rs Spot</t>
  </si>
  <si>
    <t>1d1d0428-d995-5cea-957b-232db782c3a1</t>
  </si>
  <si>
    <t>DZH318Z0K1LF/0003</t>
  </si>
  <si>
    <t>Cool GZRS Blob Inventory</t>
  </si>
  <si>
    <t>1d22a7a7-48b7-52b3-bdb0-1cc7ce9844f6</t>
  </si>
  <si>
    <t>DZH318Z0C120/00GF</t>
  </si>
  <si>
    <t>Standard_E16-4as_v4</t>
  </si>
  <si>
    <t>E16-4as_v4 Low Priority</t>
  </si>
  <si>
    <t>1d2497e1-0f13-55df-ab57-8ff0f8b73840</t>
  </si>
  <si>
    <t>DZH318Z0CM2D/01KG</t>
  </si>
  <si>
    <t>Standard_E32ds_v4</t>
  </si>
  <si>
    <t>E32ds v4</t>
  </si>
  <si>
    <t>1d2876bf-37af-54ae-9107-4b65770e01d1</t>
  </si>
  <si>
    <t>DZH318Z0CSHB/003V</t>
  </si>
  <si>
    <t>DZH318Z0BPVW/004Q</t>
  </si>
  <si>
    <t>1d3b7215-f031-561d-8e8d-1c9265acb1c5</t>
  </si>
  <si>
    <t>DZH318Z09B62/000J</t>
  </si>
  <si>
    <t>H16</t>
  </si>
  <si>
    <t>1d40b410-8b15-44cb-a979-5459a971c9b4</t>
  </si>
  <si>
    <t>DZH318Z0BPW8/0047</t>
  </si>
  <si>
    <t>D48 v4 Spot</t>
  </si>
  <si>
    <t>1d465f19-24be-5ff7-9adb-6714a2a2d27a</t>
  </si>
  <si>
    <t>DZH318Z0D1L4/0085</t>
  </si>
  <si>
    <t>Account Encrypted LRS</t>
  </si>
  <si>
    <t>Account Encrypted Batch Write Operations</t>
  </si>
  <si>
    <t>1d501f92-d091-4f35-8422-4d5304ab6640</t>
  </si>
  <si>
    <t>DZH318Z0BNZ5/00CL</t>
  </si>
  <si>
    <t>Virtual Machines HCS Series</t>
  </si>
  <si>
    <t>HC44rs</t>
  </si>
  <si>
    <t>1d5571d6-946a-4e6c-a4a4-440afdfa34e6</t>
  </si>
  <si>
    <t>DZH318Z0BXNX</t>
  </si>
  <si>
    <t>DZH318Z0BXNX/0007</t>
  </si>
  <si>
    <t>DZH318Z0BXNX/000V</t>
  </si>
  <si>
    <t>DZH318Z0BXNX/000T</t>
  </si>
  <si>
    <t>ZRS Class 2 Additional IO</t>
  </si>
  <si>
    <t>1d62f23d-817a-48de-bddd-85eb5e9f0b1a</t>
  </si>
  <si>
    <t>DZH318Z0BNZ4/002D</t>
  </si>
  <si>
    <t>1d6d2a43-3bd6-4efd-bf70-4ec7a5e0580a</t>
  </si>
  <si>
    <t>DZH318Z0BJRN/0052</t>
  </si>
  <si>
    <t>Standard_DC2ads_v5 Low Priority</t>
  </si>
  <si>
    <t>DC2ads v5 Low Priority</t>
  </si>
  <si>
    <t>1d730b9c-d584-5df5-95d5-05285a9aefad</t>
  </si>
  <si>
    <t>DZH318Z09B5X/0009</t>
  </si>
  <si>
    <t>E32s v4</t>
  </si>
  <si>
    <t>1d739628-126e-54f3-9b36-d398639131b5</t>
  </si>
  <si>
    <t>DZH318Z0CSHC/003Z</t>
  </si>
  <si>
    <t>6ca64fab-f666-4042-b481-79d8cf59d367</t>
  </si>
  <si>
    <t>DZH318Z0BPVN/00V5</t>
  </si>
  <si>
    <t>SAP_HANA_On_Azure_S672ooo</t>
  </si>
  <si>
    <t>S672ooo</t>
  </si>
  <si>
    <t>S672ooo Instance</t>
  </si>
  <si>
    <t>1d7f9a12-b0ea-4209-a4d5-594031adb974</t>
  </si>
  <si>
    <t>DZH318Z0BNWL/00XC</t>
  </si>
  <si>
    <t>DZH318Z0BNWL/01BP</t>
  </si>
  <si>
    <t>DZH318Z0BNWL/01BG</t>
  </si>
  <si>
    <t>Standard_H8m</t>
  </si>
  <si>
    <t>H8m Spot</t>
  </si>
  <si>
    <t>1d847b80-2611-5470-90b0-5c91d6b6feff</t>
  </si>
  <si>
    <t>DZH318Z0BQ4J/00C5</t>
  </si>
  <si>
    <t>Virtual Machines NDS Series Windows</t>
  </si>
  <si>
    <t>Standard_ND24rs</t>
  </si>
  <si>
    <t>ND24rs</t>
  </si>
  <si>
    <t>1d8c3c69-37b8-4d4e-b238-043969843947</t>
  </si>
  <si>
    <t>DZH318Z0BPX4</t>
  </si>
  <si>
    <t>DZH318Z0BPX4/0006</t>
  </si>
  <si>
    <t>DZH318Z0BQ4S/009B</t>
  </si>
  <si>
    <t>DZH318Z0BQ4S/002V</t>
  </si>
  <si>
    <t>DZH318Z0BQ4S/005F</t>
  </si>
  <si>
    <t>Standard_DS1</t>
  </si>
  <si>
    <t>DS1 Spot</t>
  </si>
  <si>
    <t>1d9242c5-2c8f-552e-b1e5-11a87135169f</t>
  </si>
  <si>
    <t>DZH318Z0BQ4S/00VT</t>
  </si>
  <si>
    <t>Standard_F2s</t>
  </si>
  <si>
    <t>F2s</t>
  </si>
  <si>
    <t>9e227951-45cd-43ee-a92f-cd7b59304f81</t>
  </si>
  <si>
    <t>DZH318Z0BQ4P/00CP</t>
  </si>
  <si>
    <t>DZH318Z0BQ4P/0080</t>
  </si>
  <si>
    <t>DZH318Z0BQ4P/0082</t>
  </si>
  <si>
    <t>Standard_E20s_v4</t>
  </si>
  <si>
    <t>E20s v4</t>
  </si>
  <si>
    <t>1d97ce52-ac83-5338-8345-8160cdcc3ba8</t>
  </si>
  <si>
    <t>DZH318Z0CSHC/004H</t>
  </si>
  <si>
    <t>D15i v2</t>
  </si>
  <si>
    <t>D15i v2/DS15i v2</t>
  </si>
  <si>
    <t>2019-08-01T00:00:00Z</t>
  </si>
  <si>
    <t>1d9dbe9f-b527-4ffd-a172-435865dde6d2</t>
  </si>
  <si>
    <t>DZH318Z0BPVM/014Q</t>
  </si>
  <si>
    <t>Standard_B1ls</t>
  </si>
  <si>
    <t>B1ls</t>
  </si>
  <si>
    <t>1da53aa5-3176-4fd8-9c35-61ea9c18437a</t>
  </si>
  <si>
    <t>DZH318Z0BQ35/018Q</t>
  </si>
  <si>
    <t>2018-04-18T00:00:00Z</t>
  </si>
  <si>
    <t>DZH318Z0BQ35/018P</t>
  </si>
  <si>
    <t>DZH318Z0BQ35/018N</t>
  </si>
  <si>
    <t>Standard_E4-2ds_v4</t>
  </si>
  <si>
    <t>E4-2ds v4</t>
  </si>
  <si>
    <t>1db4f75f-92d1-580e-a13c-3ce42f52c0b9</t>
  </si>
  <si>
    <t>DZH318Z0CSHB/00DB</t>
  </si>
  <si>
    <t>1dc3838d-239b-50a3-a578-c82a9a16db5f</t>
  </si>
  <si>
    <t>1dc9a56a-7a5c-555e-9757-1bdb30a7e995</t>
  </si>
  <si>
    <t>DZH318Z0BX63/024D</t>
  </si>
  <si>
    <t>Standard_E4_v3</t>
  </si>
  <si>
    <t>E4 v3</t>
  </si>
  <si>
    <t>E4 v3/E4s v3</t>
  </si>
  <si>
    <t>1dd46e2d-4336-4bd3-a9a2-059aacfdc336</t>
  </si>
  <si>
    <t>DZH318Z0BPWH/00C9</t>
  </si>
  <si>
    <t>Standard_E96-24as_v5</t>
  </si>
  <si>
    <t>E96-24as v5 Low Priority</t>
  </si>
  <si>
    <t>1dda5bd1-4e94-5d38-adad-cfd3b463bf6a</t>
  </si>
  <si>
    <t>DZH318Z093XK/00L3</t>
  </si>
  <si>
    <t>Standard_D4as_v5 Spot</t>
  </si>
  <si>
    <t>D4as v5 Spot</t>
  </si>
  <si>
    <t>1de4cf52-947c-545d-92ec-c4a25c8da8e8</t>
  </si>
  <si>
    <t>DZH318Z08W0T/006R</t>
  </si>
  <si>
    <t>Standard_D2as_v4</t>
  </si>
  <si>
    <t>D2as v4 Low Priority</t>
  </si>
  <si>
    <t>be21fdff-0044-4fa8-b040-19b5483bee12</t>
  </si>
  <si>
    <t>DZH318Z0CM93/0024</t>
  </si>
  <si>
    <t>backup_standard_lrs_data_stored_1pb</t>
  </si>
  <si>
    <t>Standard - 1 PB LRS</t>
  </si>
  <si>
    <t>b0518d3a-ced3-5181-9782-2c992cf51477</t>
  </si>
  <si>
    <t>DZH318Z0JC81/00KD</t>
  </si>
  <si>
    <t>DZH318Z0JC81/00K2</t>
  </si>
  <si>
    <t>Standard_E64_v5</t>
  </si>
  <si>
    <t>E64 v5</t>
  </si>
  <si>
    <t>1e176d04-2e77-584b-a545-93c3a96c8c61</t>
  </si>
  <si>
    <t>DZH318Z08M9H/007K</t>
  </si>
  <si>
    <t>Read Operations - Free</t>
  </si>
  <si>
    <t>876feb33-b359-4069-ab4d-ac72c9d48e88</t>
  </si>
  <si>
    <t>EC32as_v5</t>
  </si>
  <si>
    <t>1e5e4318-8e24-58e0-8189-4b592b5f57a6</t>
  </si>
  <si>
    <t>DZH318Z09B68/000F</t>
  </si>
  <si>
    <t>DZH318Z09B68/006H</t>
  </si>
  <si>
    <t>DZH318Z09B68/006J</t>
  </si>
  <si>
    <t>1e6404d4-735a-5588-b1f8-ad9cceea87a0</t>
  </si>
  <si>
    <t>Standard_D8_v5</t>
  </si>
  <si>
    <t>Standard_D8_v5 Low Priority</t>
  </si>
  <si>
    <t>D8 v5 Low Priority</t>
  </si>
  <si>
    <t>1e67e23b-81b6-5143-b8a8-411059c23900</t>
  </si>
  <si>
    <t>DZH318Z08M9V/00HJ</t>
  </si>
  <si>
    <t>Cloud Services H Series</t>
  </si>
  <si>
    <t>2018-10-01T00:00:00Z</t>
  </si>
  <si>
    <t>1e79a5f3-0d63-4dba-b94f-5abfbe563d4e</t>
  </si>
  <si>
    <t>DZH318Z0BPWG</t>
  </si>
  <si>
    <t>DZH318Z0BPWG/003F</t>
  </si>
  <si>
    <t>1e7d7a2d-8265-5f1f-90da-8c1ecc926886</t>
  </si>
  <si>
    <t>DZH318Z0C120/027Z</t>
  </si>
  <si>
    <t>SAP_HANA_On_Azure_S1568</t>
  </si>
  <si>
    <t>S1568</t>
  </si>
  <si>
    <t>S1568 Instance</t>
  </si>
  <si>
    <t>1e80fd24-f3d4-59e1-84df-db52d96cdb2b</t>
  </si>
  <si>
    <t>DZH318Z0BNWL/01P8</t>
  </si>
  <si>
    <t>DZH318Z0BNWL/01PG</t>
  </si>
  <si>
    <t>DZH318Z0BNWL/01PB</t>
  </si>
  <si>
    <t>Virtual Machines NC Series Windows</t>
  </si>
  <si>
    <t>Standard_NC24</t>
  </si>
  <si>
    <t>NC24</t>
  </si>
  <si>
    <t>1e85030c-67b9-4302-b5eb-85be0c021eaa</t>
  </si>
  <si>
    <t>DZH318Z0BQP2</t>
  </si>
  <si>
    <t>DZH318Z0BQP2/000S</t>
  </si>
  <si>
    <t>1e8d991d-d476-5444-83ed-3115ea48c241</t>
  </si>
  <si>
    <t>DZH318Z092QW/0071</t>
  </si>
  <si>
    <t>Cold GZRS Data Returned for Query Acceleration</t>
  </si>
  <si>
    <t>1e9b4295-2516-5550-808b-c2f5482be9a0</t>
  </si>
  <si>
    <t>Standard_M64ms_v2</t>
  </si>
  <si>
    <t>M64ms_v2 Low Priority</t>
  </si>
  <si>
    <t>1ebb7b35-bd48-5aaa-9aa7-558c5abf7ab6</t>
  </si>
  <si>
    <t>DZH318Z0BX5L/03HX</t>
  </si>
  <si>
    <t>EC32adscc v5</t>
  </si>
  <si>
    <t>1ec0870e-ef46-5722-be54-e890525d3568</t>
  </si>
  <si>
    <t>DZH318Z0BDCH/0082</t>
  </si>
  <si>
    <t>D2 v4 Spot</t>
  </si>
  <si>
    <t>1ec0c337-b0f0-525f-9e92-6a07f0e081e5</t>
  </si>
  <si>
    <t>DZH318Z0D1L4/008S</t>
  </si>
  <si>
    <t>1eda4886-6ecd-5427-bfde-b7f3bb01ee0f</t>
  </si>
  <si>
    <t>DZH318Z08W0T/006K</t>
  </si>
  <si>
    <t>DZH318Z08W0T/00VV</t>
  </si>
  <si>
    <t>DZH318Z08W0T/00VS</t>
  </si>
  <si>
    <t>Standard_E2ps_v5</t>
  </si>
  <si>
    <t>Standard_E2ps_v5 Spot</t>
  </si>
  <si>
    <t>E2ps v5 Spot</t>
  </si>
  <si>
    <t>1ee5290d-c75b-51d8-b17f-2d90e74ed690</t>
  </si>
  <si>
    <t>DZH318Z092S8/0005</t>
  </si>
  <si>
    <t>Standard_E4as_v4</t>
  </si>
  <si>
    <t>E4as v4 Spot</t>
  </si>
  <si>
    <t>1ef0c2b1-57c3-53bd-9763-e9e292213c58</t>
  </si>
  <si>
    <t>DZH318Z0CM92/004G</t>
  </si>
  <si>
    <t>Standard_FX48mds</t>
  </si>
  <si>
    <t>FX48mds</t>
  </si>
  <si>
    <t>1efc7f62-fa33-5df3-8621-5fd2ace7662b</t>
  </si>
  <si>
    <t>DZH318Z08Q74/002K</t>
  </si>
  <si>
    <t>SAP_HANA_On_Azure_S448</t>
  </si>
  <si>
    <t>S448</t>
  </si>
  <si>
    <t>S448 Instance</t>
  </si>
  <si>
    <t>1f0425b5-ad4d-4ec4-a165-1a8571f97732</t>
  </si>
  <si>
    <t>DZH318Z0BNWL/00WX</t>
  </si>
  <si>
    <t>DZH318Z0BNWL/01CF</t>
  </si>
  <si>
    <t>DZH318Z0BNWL/01CD</t>
  </si>
  <si>
    <t>1f08ea90-9f5c-41bc-802f-c29345e0117e</t>
  </si>
  <si>
    <t>DZH318Z0BPW1/0013</t>
  </si>
  <si>
    <t>M16ms Spot</t>
  </si>
  <si>
    <t>1f0d4b1f-ad55-51bd-9bd9-c3e16ca5d6b7</t>
  </si>
  <si>
    <t>DZH318Z0BQ4W/04VD</t>
  </si>
  <si>
    <t>Standard_E4-2s_v5</t>
  </si>
  <si>
    <t>E4-2s v5 Spot</t>
  </si>
  <si>
    <t>1f2fdc3e-1155-5211-a34f-c7f90d432266</t>
  </si>
  <si>
    <t>DZH318Z096T1/07Q9</t>
  </si>
  <si>
    <t>1f3623e3-6ca1-5ad3-af15-eb015f268a1c</t>
  </si>
  <si>
    <t>Standard_P2_mv3_Windows</t>
  </si>
  <si>
    <t>P2mv3</t>
  </si>
  <si>
    <t>P2mv3 App</t>
  </si>
  <si>
    <t>1f369932-7416-5fad-97f3-270594b26eba</t>
  </si>
  <si>
    <t>DZH318Z0DCR7/00LG</t>
  </si>
  <si>
    <t>DZH318Z0DCR7/00WK</t>
  </si>
  <si>
    <t>DZH318Z0DCR7/00WH</t>
  </si>
  <si>
    <t>Standard_D13</t>
  </si>
  <si>
    <t>D13 Spot</t>
  </si>
  <si>
    <t>D13/DS13 Spot</t>
  </si>
  <si>
    <t>1f453e32-ca42-588b-829d-6557dc8c5594</t>
  </si>
  <si>
    <t>DZH318Z0BPVW/00H1</t>
  </si>
  <si>
    <t>Cool_GZRS_Data_Stored_1 Pb</t>
  </si>
  <si>
    <t>Cool - 1 PB GZRS</t>
  </si>
  <si>
    <t>Cool - 1 PB GZRS Data Stored</t>
  </si>
  <si>
    <t>DZH318Z0CLSK/01BL</t>
  </si>
  <si>
    <t>DZH318Z0CLSK/019T</t>
  </si>
  <si>
    <t>Standard_B2s_v2</t>
  </si>
  <si>
    <t>B2s v2 Low Priority</t>
  </si>
  <si>
    <t>1f659505-a36b-5b0c-a9b6-04c9e7b3232b</t>
  </si>
  <si>
    <t>DZH318Z0K9KC/00BP</t>
  </si>
  <si>
    <t>Azure App Service Standard Plan</t>
  </si>
  <si>
    <t>S1</t>
  </si>
  <si>
    <t>S1 App</t>
  </si>
  <si>
    <t>2013-12-08T00:00:00Z</t>
  </si>
  <si>
    <t>505db374-df8a-44df-9d8c-13c14b61dee1</t>
  </si>
  <si>
    <t>DZH318Z0BQJJ</t>
  </si>
  <si>
    <t>DZH318Z0BQJJ/0039</t>
  </si>
  <si>
    <t>1f70deb3-f4a5-5eca-9f7a-05b783bc2b5b</t>
  </si>
  <si>
    <t>Standard_E16s_v3</t>
  </si>
  <si>
    <t>E16s v3</t>
  </si>
  <si>
    <t>5caa05fc-4a8c-4a3c-888a-1b7875379f45</t>
  </si>
  <si>
    <t>DZH318Z0BPVN/005B</t>
  </si>
  <si>
    <t>F72s v2 Low Priority</t>
  </si>
  <si>
    <t>1f9bfef6-952c-49ae-8069-cbe5d42a323a</t>
  </si>
  <si>
    <t>DZH318Z0BPWJ/000B</t>
  </si>
  <si>
    <t>M128ms_v2 Low Priority</t>
  </si>
  <si>
    <t>1fad7cf9-4572-5de7-a6ac-61428fd039e9</t>
  </si>
  <si>
    <t>DZH318Z0BX5L/039J</t>
  </si>
  <si>
    <t>2019-01-30T00:00:00Z</t>
  </si>
  <si>
    <t>322c85bb-d7b0-410f-84f8-05a53bc699ae</t>
  </si>
  <si>
    <t>DZH318Z0BJRM/003R</t>
  </si>
  <si>
    <t>Virtual Machines NC Series</t>
  </si>
  <si>
    <t>Standard_NC12</t>
  </si>
  <si>
    <t>NC12 Spot</t>
  </si>
  <si>
    <t>1fc81075-c7f2-5ce6-a6af-70e4fbea219e</t>
  </si>
  <si>
    <t>DZH318Z0BQ4Z</t>
  </si>
  <si>
    <t>DZH318Z0BQ4Z/0096</t>
  </si>
  <si>
    <t>Standard_DC4s_v2</t>
  </si>
  <si>
    <t>DC4s v2</t>
  </si>
  <si>
    <t>1fda7812-7488-5a56-8414-32ad9917e462</t>
  </si>
  <si>
    <t>DZH318Z0CF0K/0018</t>
  </si>
  <si>
    <t>DZH318Z0CF0K/0040</t>
  </si>
  <si>
    <t>DZH318Z0CF0K/003X</t>
  </si>
  <si>
    <t>Cool ZRS Blob Inventory</t>
  </si>
  <si>
    <t>1fe25ccb-c951-554b-82e2-83210695e256</t>
  </si>
  <si>
    <t>D48 v5</t>
  </si>
  <si>
    <t>1fe8fa98-0fec-5f46-a4da-562f5a6768ff</t>
  </si>
  <si>
    <t>DZH318Z08M9X/008N</t>
  </si>
  <si>
    <t>DZH318Z08M9X/01VJ</t>
  </si>
  <si>
    <t>DZH318Z08M9X/01VC</t>
  </si>
  <si>
    <t>Standard_E8d_v5</t>
  </si>
  <si>
    <t>Standard_E8d_v5 Spot</t>
  </si>
  <si>
    <t>E8d v5 Spot</t>
  </si>
  <si>
    <t>1feabea3-70f8-5835-8946-cef6e8d85f12</t>
  </si>
  <si>
    <t>DZH318Z08M9R/00CJ</t>
  </si>
  <si>
    <t>Standard_M16-8ms</t>
  </si>
  <si>
    <t>M16-8ms Low Priority</t>
  </si>
  <si>
    <t>DZH318Z0BPW5/0265</t>
  </si>
  <si>
    <t>Cool RA-GZRS Blob Inventory</t>
  </si>
  <si>
    <t>1ffc133d-2970-51fa-8f80-f11cfbf1f444</t>
  </si>
  <si>
    <t>Standard_D96as_v5</t>
  </si>
  <si>
    <t>D96as v5</t>
  </si>
  <si>
    <t>20065199-2343-5354-9b32-b8301af1a252</t>
  </si>
  <si>
    <t>DZH318Z08W0R/000L</t>
  </si>
  <si>
    <t>P40 ZRS</t>
  </si>
  <si>
    <t>P40 ZRS Disk</t>
  </si>
  <si>
    <t>200a240e-e62d-5fe4-83ba-3a0ebd080afb</t>
  </si>
  <si>
    <t>DZH318Z0BP04/02D1</t>
  </si>
  <si>
    <t>20138c0b-b7d9-5927-81f4-6d52a0049414</t>
  </si>
  <si>
    <t>DZH318Z08LV1/00BQ</t>
  </si>
  <si>
    <t>DZH318Z096T1/04J7</t>
  </si>
  <si>
    <t>Standard_E32s_v3</t>
  </si>
  <si>
    <t>E32s v3 Spot</t>
  </si>
  <si>
    <t>2022c350-ed93-5af0-b6f4-dd354a835a22</t>
  </si>
  <si>
    <t>DZH318Z0BQ4R/047L</t>
  </si>
  <si>
    <t>M128ms Low Priority</t>
  </si>
  <si>
    <t>20282754-df77-4b6b-b048-746c02dac452</t>
  </si>
  <si>
    <t>DZH318Z0BPW5/0024</t>
  </si>
  <si>
    <t>E32-16as v5 Low Priority</t>
  </si>
  <si>
    <t>20372c0b-0774-5d3b-b84e-81fba81d6069</t>
  </si>
  <si>
    <t>DZH318Z093XK/00LR</t>
  </si>
  <si>
    <t>Standard_D8plds_v5</t>
  </si>
  <si>
    <t>Standard_D8plds_v5 Low Priority</t>
  </si>
  <si>
    <t>D8plds v5 Low Priority</t>
  </si>
  <si>
    <t>203cd7ac-5547-53bd-aeca-c383332c01ae</t>
  </si>
  <si>
    <t>DZH318Z092QJ/00F2</t>
  </si>
  <si>
    <t>9cb129d4-6aff-5702-98d6-2414fa4e03fc</t>
  </si>
  <si>
    <t>DZH318Z096SL/04GN</t>
  </si>
  <si>
    <t>B4ls v2 Spot</t>
  </si>
  <si>
    <t>2054a2a3-1100-501c-979e-bc479a9b8cba</t>
  </si>
  <si>
    <t>DZH318Z0K9K9/01H3</t>
  </si>
  <si>
    <t>Cold GRS Data Stored</t>
  </si>
  <si>
    <t>2065b2b4-8e37-5dac-9a79-0c9166177083</t>
  </si>
  <si>
    <t>DZH318Z0BPH7/02FK</t>
  </si>
  <si>
    <t>Standard_M416-104ms_v2</t>
  </si>
  <si>
    <t>M416-104ms_v2 Spot</t>
  </si>
  <si>
    <t>20682125-ff9f-5922-878c-0fa791acec08</t>
  </si>
  <si>
    <t>DZH318Z0BX5L/0233</t>
  </si>
  <si>
    <t>Cool LRS Data Stored</t>
  </si>
  <si>
    <t>206a8746-586f-4130-9196-4ebc1dd0a59e</t>
  </si>
  <si>
    <t>Standard_E64_v3</t>
  </si>
  <si>
    <t>E64 v3</t>
  </si>
  <si>
    <t>206d2687-a519-4a6d-a8d1-27ef06397605</t>
  </si>
  <si>
    <t>DZH318Z0BPWF/0010</t>
  </si>
  <si>
    <t>Virtual Machines F Series Windows</t>
  </si>
  <si>
    <t>Standard_F16</t>
  </si>
  <si>
    <t>F16</t>
  </si>
  <si>
    <t>F16/F16s</t>
  </si>
  <si>
    <t>2073dab8-6491-429a-bb8b-32fd566c0b4a</t>
  </si>
  <si>
    <t>DZH318Z0BPVT</t>
  </si>
  <si>
    <t>DZH318Z0BPVT/001C</t>
  </si>
  <si>
    <t>2074f4b7-bbcc-5a80-92b7-686104cebce9</t>
  </si>
  <si>
    <t>DZH318Z08MC2/00JB</t>
  </si>
  <si>
    <t>S70 LRS</t>
  </si>
  <si>
    <t>DZH318Z0BP0L/00PG</t>
  </si>
  <si>
    <t>Standard_D32d_v4</t>
  </si>
  <si>
    <t>D32d v4 Low Priority</t>
  </si>
  <si>
    <t>20820f6e-4c56-53a3-8d54-c8ba41e9ead5</t>
  </si>
  <si>
    <t>DZH318Z0D1L6/00CG</t>
  </si>
  <si>
    <t>Standard_B8ps_v2</t>
  </si>
  <si>
    <t>B8ps v2 Low Priority</t>
  </si>
  <si>
    <t>209143b4-6a6a-5ac1-a6c6-0ee8635b347c</t>
  </si>
  <si>
    <t>DZH318Z0K9JM/009M</t>
  </si>
  <si>
    <t>Standard_NV12ads_A10_v5</t>
  </si>
  <si>
    <t>NV12ads A10 v5</t>
  </si>
  <si>
    <t>2096aba1-d612-57d8-8070-ddb21a95480c</t>
  </si>
  <si>
    <t>DZH318Z09JCM/00D5</t>
  </si>
  <si>
    <t>DS11-1 v2 Low Priority</t>
  </si>
  <si>
    <t>DZH318Z0BQPW/02M0</t>
  </si>
  <si>
    <t>Standard_D48as_v5</t>
  </si>
  <si>
    <t>Standard_D48as_v5 Spot</t>
  </si>
  <si>
    <t>D48as v5 Spot</t>
  </si>
  <si>
    <t>20b97d75-dd2b-51ae-8b11-74f9f780e0f8</t>
  </si>
  <si>
    <t>DZH318Z08W0T/0075</t>
  </si>
  <si>
    <t>HC44-16rs Spot</t>
  </si>
  <si>
    <t>20d2d219-24f6-5d78-b90e-524b2232ec70</t>
  </si>
  <si>
    <t>DZH318Z0BXNH/009T</t>
  </si>
  <si>
    <t>Standard_D96a_v4</t>
  </si>
  <si>
    <t>D96a v4 Spot</t>
  </si>
  <si>
    <t>D96a v4/D96as v4 Spot</t>
  </si>
  <si>
    <t>20dca38f-2cba-5d4e-9737-b43b5f84eb21</t>
  </si>
  <si>
    <t>DZH318Z0CM2B/003J</t>
  </si>
  <si>
    <t>ad24a738-f392-4010-885a-5d824dd39da9</t>
  </si>
  <si>
    <t>DZH318Z0BNWT/000Z</t>
  </si>
  <si>
    <t>E16s v5</t>
  </si>
  <si>
    <t>20ec919c-6da8-5c7c-831f-45c7a5bfc76e</t>
  </si>
  <si>
    <t>DZH318Z096T1/04MT</t>
  </si>
  <si>
    <t>E80 ZRS</t>
  </si>
  <si>
    <t>E80 Disks</t>
  </si>
  <si>
    <t>20f1cad0-45ec-558f-a9a6-578b67f49d1e</t>
  </si>
  <si>
    <t>DZH318Z0BP88/019Z</t>
  </si>
  <si>
    <t>20f6f7c2-6701-5689-98b9-c7759c5ba1cb</t>
  </si>
  <si>
    <t>DZH318Z0D1L2/00V9</t>
  </si>
  <si>
    <t>Standard_E96bs_v5</t>
  </si>
  <si>
    <t>Standard_E96bs_v5 Spot</t>
  </si>
  <si>
    <t>E96bs v5 Spot</t>
  </si>
  <si>
    <t>20f7f7e1-aab3-53e3-a096-5c1a3a299d9f</t>
  </si>
  <si>
    <t>DZH318Z09LR5/0002</t>
  </si>
  <si>
    <t>E80is v4 Low Priority</t>
  </si>
  <si>
    <t>20fbad50-dc94-5c59-b6b1-7091acfccfe9</t>
  </si>
  <si>
    <t>DZH318Z0CSHL/0415</t>
  </si>
  <si>
    <t>Standard_M128-32ms</t>
  </si>
  <si>
    <t>M128-32ms Spot</t>
  </si>
  <si>
    <t>20fc37b1-eb95-570f-a4d6-0bdaa33127d2</t>
  </si>
  <si>
    <t>DZH318Z0BPW5/01MN</t>
  </si>
  <si>
    <t>Standard_D13_v2</t>
  </si>
  <si>
    <t>D13 v2 Low Priority</t>
  </si>
  <si>
    <t>20fdf481-6768-4d76-972f-907e2ff066d0</t>
  </si>
  <si>
    <t>DZH318Z0BPW9/003W</t>
  </si>
  <si>
    <t>Standard_E64_v4</t>
  </si>
  <si>
    <t>E64 v4</t>
  </si>
  <si>
    <t>21015e48-9382-5be0-adf8-b0f877904c40</t>
  </si>
  <si>
    <t>DZH318Z0D1L3/00L3</t>
  </si>
  <si>
    <t>Archive GRS Early Delete</t>
  </si>
  <si>
    <t>210421a4-95c7-45c2-9147-c63a77867664</t>
  </si>
  <si>
    <t>Cold GZRS Data Retrieval</t>
  </si>
  <si>
    <t>21166f24-0e11-54d7-a7bb-72ba351e3f3b</t>
  </si>
  <si>
    <t>Standard_E64d_v5</t>
  </si>
  <si>
    <t>E64d v5</t>
  </si>
  <si>
    <t>211778e5-2022-5fc1-80dc-390787317622</t>
  </si>
  <si>
    <t>DZH318Z08M9R/00D6</t>
  </si>
  <si>
    <t>DZH318Z08M9R/02BK</t>
  </si>
  <si>
    <t>DZH318Z08M9R/02BM</t>
  </si>
  <si>
    <t>Cold GRS Blob Inventory</t>
  </si>
  <si>
    <t>21257a0c-e594-502b-a3f8-5d20cdd7b265</t>
  </si>
  <si>
    <t>Standard_E64-32ds_v4</t>
  </si>
  <si>
    <t>E64-32ds v4 Low Priority</t>
  </si>
  <si>
    <t>2125b968-1a6f-5fea-83c4-e36e957cd1a5</t>
  </si>
  <si>
    <t>DZH318Z0CSHB/002H</t>
  </si>
  <si>
    <t>Standard_DC16ads_cc_v5</t>
  </si>
  <si>
    <t>Standard_DC16ads_cc_v5 Spot</t>
  </si>
  <si>
    <t>DC16adscc v5 Spot</t>
  </si>
  <si>
    <t>212d061d-dc24-55f7-aeaf-fab1aa19deb4</t>
  </si>
  <si>
    <t>DZH318Z0BDL9/0068</t>
  </si>
  <si>
    <t>2140b594-5d31-56cb-bc3e-7cd3cbf6760b</t>
  </si>
  <si>
    <t>DZH318Z0K9K9/01G1</t>
  </si>
  <si>
    <t>DZH318Z0K9K9/0317</t>
  </si>
  <si>
    <t>DZH318Z0K9K9/0319</t>
  </si>
  <si>
    <t>DZH318Z0K9K9/0314</t>
  </si>
  <si>
    <t>Premium_SSD_Managed_Disk_P6</t>
  </si>
  <si>
    <t>P6 LRS</t>
  </si>
  <si>
    <t>P6 LRS Disk - Free</t>
  </si>
  <si>
    <t>fe6c04d2-3aaf-4e46-a097-57f14792ebaa</t>
  </si>
  <si>
    <t>DZH318Z0BP04/0015</t>
  </si>
  <si>
    <t>L48s v2 Spot</t>
  </si>
  <si>
    <t>2150a5f4-5547-50ab-922d-8c0148953ed9</t>
  </si>
  <si>
    <t>DZH318Z0BQM3/006M</t>
  </si>
  <si>
    <t>E48s v3</t>
  </si>
  <si>
    <t>f02462d4-ebc3-4f95-a02e-e714dc9a2d2b</t>
  </si>
  <si>
    <t>DZH318Z0BQ4R/03C4</t>
  </si>
  <si>
    <t>2019-06-07T00:00:00Z</t>
  </si>
  <si>
    <t>DZH318Z0BQ4R/03C2</t>
  </si>
  <si>
    <t>DZH318Z0BQ4R/03C3</t>
  </si>
  <si>
    <t>Standard_E8bds_v5 Spot</t>
  </si>
  <si>
    <t>E8bds v5 Spot</t>
  </si>
  <si>
    <t>21585a9d-cede-51a7-8697-2042c8d595a2</t>
  </si>
  <si>
    <t>DZH318Z09LQP/0042</t>
  </si>
  <si>
    <t>Standard_M208-52ms_v2</t>
  </si>
  <si>
    <t>M208-52ms_v2 Low Priority</t>
  </si>
  <si>
    <t>DZH318Z0BX5L/0236</t>
  </si>
  <si>
    <t>Cold GZRS Data Write</t>
  </si>
  <si>
    <t>216778f3-90b8-540f-851d-32661829029c</t>
  </si>
  <si>
    <t>D3</t>
  </si>
  <si>
    <t>D3/DS3</t>
  </si>
  <si>
    <t>2168d000-4a4f-4479-8a88-3a832e658ec5</t>
  </si>
  <si>
    <t>DZH318Z0BQ4B/00HF</t>
  </si>
  <si>
    <t>DZH318Z0BQ4B/002L</t>
  </si>
  <si>
    <t>DZH318Z0BQ4B/002T</t>
  </si>
  <si>
    <t>Standard_D16_v5</t>
  </si>
  <si>
    <t>D16 v5</t>
  </si>
  <si>
    <t>217463db-d238-503d-a978-cd4d3159a980</t>
  </si>
  <si>
    <t>DZH318Z08M9V/00HR</t>
  </si>
  <si>
    <t>d931d2eb-6ce0-402d-a806-b2e419110a53</t>
  </si>
  <si>
    <t>Standard_EC4ads_cc_v5</t>
  </si>
  <si>
    <t>Standard_EC4ads_cc_v5 Spot</t>
  </si>
  <si>
    <t>EC4adscc v5 Spot</t>
  </si>
  <si>
    <t>219231f8-0bfd-5589-914b-245cbfa3d1dd</t>
  </si>
  <si>
    <t>DZH318Z0BDCH/008R</t>
  </si>
  <si>
    <t>S15 Disks</t>
  </si>
  <si>
    <t>21a287dc-3e06-4ec3-9868-f4d8a92eaa50</t>
  </si>
  <si>
    <t>Standard_E4bds_v5</t>
  </si>
  <si>
    <t>Standard_E4bds_v5 Low Priority</t>
  </si>
  <si>
    <t>E4bds v5 Low Priority</t>
  </si>
  <si>
    <t>21a3a12e-f467-56d5-a01f-91d815450e98</t>
  </si>
  <si>
    <t>DZH318Z09LQP/004G</t>
  </si>
  <si>
    <t>21ba32c6-fce5-517a-a7fb-fa7bde80599e</t>
  </si>
  <si>
    <t>DZH318Z093WZ/00JP</t>
  </si>
  <si>
    <t>EC20ascc v5</t>
  </si>
  <si>
    <t>21bfaa95-7aff-59d1-8898-2b448e8cb89f</t>
  </si>
  <si>
    <t>DZH318Z0BDLC/002G</t>
  </si>
  <si>
    <t>Standard_L32s_v3 Spot</t>
  </si>
  <si>
    <t>L32s v3 Spot</t>
  </si>
  <si>
    <t>21ce0f1b-83bf-5061-988b-195c89026b9b</t>
  </si>
  <si>
    <t>DZH318Z08NR7/005M</t>
  </si>
  <si>
    <t>Standard_D11_v2</t>
  </si>
  <si>
    <t>D11 v2</t>
  </si>
  <si>
    <t>D11 v2/DS11 v2</t>
  </si>
  <si>
    <t>21d8965b-6c10-4f7b-b091-87509f1ab7ef</t>
  </si>
  <si>
    <t>DZH318Z0BPVM/008N</t>
  </si>
  <si>
    <t>Virtual Machines Dpldsv5 Series</t>
  </si>
  <si>
    <t>21df657e-36db-5c85-84cd-579f9a2d9463</t>
  </si>
  <si>
    <t>DZH318Z092QL</t>
  </si>
  <si>
    <t>DZH318Z092QL/0012</t>
  </si>
  <si>
    <t>DZH318Z092QL/00SN</t>
  </si>
  <si>
    <t>DZH318Z092QL/00SL</t>
  </si>
  <si>
    <t>HB60-45rs Spot</t>
  </si>
  <si>
    <t>21f35be6-2cc4-573c-8bf0-9a2507229d96</t>
  </si>
  <si>
    <t>DZH318Z0BXNZ/00FK</t>
  </si>
  <si>
    <t>21f39abf-ba4b-59d3-a41b-688132c708d2</t>
  </si>
  <si>
    <t>DZH318Z09B6B/0001</t>
  </si>
  <si>
    <t>Premium_SSD_Managed_Disk_P15</t>
  </si>
  <si>
    <t>P15 ZRS</t>
  </si>
  <si>
    <t>P15 ZRS Disk</t>
  </si>
  <si>
    <t>2205495e-a109-5505-8511-9d51330edf53</t>
  </si>
  <si>
    <t>DZH318Z0BP04/02BC</t>
  </si>
  <si>
    <t>Standard_D48ds_v4</t>
  </si>
  <si>
    <t>D48ds v4</t>
  </si>
  <si>
    <t>2212408e-521e-553a-83c7-236155eab7dc</t>
  </si>
  <si>
    <t>DZH318Z0CSHH/0012</t>
  </si>
  <si>
    <t>GZRS List and Create Container Operations</t>
  </si>
  <si>
    <t>aca16896-119d-400f-8e3a-fd85a91b03cf</t>
  </si>
  <si>
    <t>223a5f30-ac59-411a-8b47-d7e8529cbb24</t>
  </si>
  <si>
    <t>223e1987-88a1-4123-b441-42aac9aaf573</t>
  </si>
  <si>
    <t>DZH318Z0BPW9/015M</t>
  </si>
  <si>
    <t>L8s v2 Low Priority</t>
  </si>
  <si>
    <t>224a4a41-7a59-48a4-85cf-1370457c0bdb</t>
  </si>
  <si>
    <t>DZH318Z0BP44/0016</t>
  </si>
  <si>
    <t>Standard_D2plds_v5</t>
  </si>
  <si>
    <t>D2plds v5</t>
  </si>
  <si>
    <t>2261b75c-5a5f-51a7-a427-70fbdbcead7f</t>
  </si>
  <si>
    <t>DZH318Z092QJ/00F9</t>
  </si>
  <si>
    <t>GRS Write Operations</t>
  </si>
  <si>
    <t>ad22fac8-9da5-4577-8683-56ae94d39e42</t>
  </si>
  <si>
    <t>Standard_EC4ads_v5</t>
  </si>
  <si>
    <t>EC4ads_v5</t>
  </si>
  <si>
    <t>22714130-c346-5865-bc91-4974d52f7f4c</t>
  </si>
  <si>
    <t>DZH318Z09B62/000T</t>
  </si>
  <si>
    <t>DZH318Z09B62/008K</t>
  </si>
  <si>
    <t>DZH318Z09B62/008P</t>
  </si>
  <si>
    <t>DCsv3 Series DedicatedHost</t>
  </si>
  <si>
    <t>DCsv3 Type1</t>
  </si>
  <si>
    <t>227d6a27-23c8-50d5-95a1-2dbad97c31c3</t>
  </si>
  <si>
    <t>DZH318Z08NR1</t>
  </si>
  <si>
    <t>DZH318Z08NR1/000F</t>
  </si>
  <si>
    <t>DZH318Z08NR1/001B</t>
  </si>
  <si>
    <t>DZH318Z08NR1/0019</t>
  </si>
  <si>
    <t>P6 LRS Disk</t>
  </si>
  <si>
    <t>22ac9479-1ced-4f8a-912d-f288d091146c</t>
  </si>
  <si>
    <t>DZH318Z0BP0W/003F</t>
  </si>
  <si>
    <t>22b0fa9f-8b96-4fdd-ab0d-d320a8ffb9bc</t>
  </si>
  <si>
    <t>DZH318Z0BPWB/00C6</t>
  </si>
  <si>
    <t>a2442708-444f-4aa3-bc9c-9304641e85bd</t>
  </si>
  <si>
    <t>F2s v2</t>
  </si>
  <si>
    <t>22bb4308-4173-43fb-aa86-1c43e5d7860c</t>
  </si>
  <si>
    <t>DZH318Z0BPWJ/0024</t>
  </si>
  <si>
    <t>dc904e1c-4649-441f-82d4-e73b9076d8d9</t>
  </si>
  <si>
    <t>DZH318Z0BNZJ/005F</t>
  </si>
  <si>
    <t>DCdsv3 Series DedicatedHost</t>
  </si>
  <si>
    <t>DCdsv3 Type1</t>
  </si>
  <si>
    <t>22d03013-8991-5fad-87da-a5487c5f2a6c</t>
  </si>
  <si>
    <t>DZH318Z08NQX</t>
  </si>
  <si>
    <t>DZH318Z08NQX/000F</t>
  </si>
  <si>
    <t>DZH318Z08NQX/0010</t>
  </si>
  <si>
    <t>DZH318Z08NQX/000P</t>
  </si>
  <si>
    <t>22d0578a-f747-50b3-acc1-d8c4f670caad</t>
  </si>
  <si>
    <t>DZH318Z0C120/00GD</t>
  </si>
  <si>
    <t>Cold LRS Data Retrieval</t>
  </si>
  <si>
    <t>22d64f41-e0d8-5498-91e7-ea4d1e5d0a0c</t>
  </si>
  <si>
    <t>DZH318Z0BPH7/02G8</t>
  </si>
  <si>
    <t>DZH318Z0BNZ4/0029</t>
  </si>
  <si>
    <t>Standard_FX12mds</t>
  </si>
  <si>
    <t>Standard_FX12mds Spot</t>
  </si>
  <si>
    <t>FX12mds Spot</t>
  </si>
  <si>
    <t>22f7e3d7-2deb-5906-aa61-5b578ebdcf1a</t>
  </si>
  <si>
    <t>DZH318Z08Q74/002Z</t>
  </si>
  <si>
    <t>9cc63cf8-6593-410a-b0e7-26a4ef71e8b3</t>
  </si>
  <si>
    <t>Standard_D2s_v3</t>
  </si>
  <si>
    <t>D2s v3 Low Priority</t>
  </si>
  <si>
    <t>2c872941-5870-447f-a296-b394ebf018c6</t>
  </si>
  <si>
    <t>DZH318Z0BPWD/00FP</t>
  </si>
  <si>
    <t>2331bb87-b0c7-598d-93c2-96af7b59beb2</t>
  </si>
  <si>
    <t>233381aa-b2f7-5f74-95c2-3b5561f60650</t>
  </si>
  <si>
    <t>233519cf-53db-5109-b8cf-bccda3392bab</t>
  </si>
  <si>
    <t>DZH318Z0D1L7/00GF</t>
  </si>
  <si>
    <t>Cool RA-GRS Blob Inventory</t>
  </si>
  <si>
    <t>2337ab2d-18a0-523d-98a6-143df9021e50</t>
  </si>
  <si>
    <t>DZH318Z0C120/00BP</t>
  </si>
  <si>
    <t>D2 Spot</t>
  </si>
  <si>
    <t>D2/DS2 Spot</t>
  </si>
  <si>
    <t>2337f237-4713-5908-a83b-a46c5260c91d</t>
  </si>
  <si>
    <t>DZH318Z0BPVW/00K8</t>
  </si>
  <si>
    <t>61e875be-59b6-4a2a-ba20-a15529c514eb</t>
  </si>
  <si>
    <t>D4d v5</t>
  </si>
  <si>
    <t>23424b96-1a75-50bd-a72e-eb0f39428522</t>
  </si>
  <si>
    <t>DZH318Z08MC2/00HZ</t>
  </si>
  <si>
    <t>DZH318Z08MC2/01R5</t>
  </si>
  <si>
    <t>DZH318Z08MC2/01QK</t>
  </si>
  <si>
    <t>Virtual Machines NDamsr A100 v4 Series Windows</t>
  </si>
  <si>
    <t>Standard_ND96ams_A100_v4</t>
  </si>
  <si>
    <t>ND96amsA100v4 Spot</t>
  </si>
  <si>
    <t>2344b43c-ccd7-5ccd-8420-46aed8b39aff</t>
  </si>
  <si>
    <t>DZH318Z08MBL</t>
  </si>
  <si>
    <t>DZH318Z08MBL/0039</t>
  </si>
  <si>
    <t>D96a v4 Low Priority</t>
  </si>
  <si>
    <t>D96a v4/D96as v4 Low Priority</t>
  </si>
  <si>
    <t>234f2457-7466-4a0b-ae88-9ace0b8300c2</t>
  </si>
  <si>
    <t>DZH318Z0CM94/0045</t>
  </si>
  <si>
    <t>eeb36857-2c30-4af0-9a33-645f1435fb32</t>
  </si>
  <si>
    <t>DZH318Z0BNWT/0085</t>
  </si>
  <si>
    <t>P1 LRS</t>
  </si>
  <si>
    <t>P1 LRS Disk</t>
  </si>
  <si>
    <t>23666cf1-d984-46f8-b26c-78748b254be3</t>
  </si>
  <si>
    <t>DZH318Z0BP04/01G2</t>
  </si>
  <si>
    <t>2366a338-56fe-5eba-bfdd-e12e1eebe926</t>
  </si>
  <si>
    <t>D32s v4</t>
  </si>
  <si>
    <t>2367c1b8-3267-5529-8bcb-fc606523a612</t>
  </si>
  <si>
    <t>DZH318Z0CP07/003W</t>
  </si>
  <si>
    <t>D64plds v5</t>
  </si>
  <si>
    <t>23747c5a-fa84-540a-a8ab-a5d6b1ff98e5</t>
  </si>
  <si>
    <t>DZH318Z092QJ/00DX</t>
  </si>
  <si>
    <t>Standard_D48ads_v5</t>
  </si>
  <si>
    <t>Standard_D48ads_v5 Low Priority</t>
  </si>
  <si>
    <t>D48ads v5 Low Priority</t>
  </si>
  <si>
    <t>23771031-5e65-5824-87fa-03647f5d5770</t>
  </si>
  <si>
    <t>DZH318Z08W2R/003P</t>
  </si>
  <si>
    <t>2389d9f6-ea01-5bfc-9354-df981d3cc6c8</t>
  </si>
  <si>
    <t>DZH318Z0CM94/003G</t>
  </si>
  <si>
    <t>Cold RA-GZRS List and Create Container Operations</t>
  </si>
  <si>
    <t>238c8fa2-a57c-539c-8523-3c0fb7239373</t>
  </si>
  <si>
    <t>Standard_D64ads_v5</t>
  </si>
  <si>
    <t>Standard_D64ads_v5 Low Priority</t>
  </si>
  <si>
    <t>D64ads v5 Low Priority</t>
  </si>
  <si>
    <t>238d53a5-ee4b-5254-bc4a-572d80cd98df</t>
  </si>
  <si>
    <t>DZH318Z08W2R/003D</t>
  </si>
  <si>
    <t>239551b4-a457-428f-bc16-4299cb57145f</t>
  </si>
  <si>
    <t>DZH318Z0BPWC/0028</t>
  </si>
  <si>
    <t>Standard_DS1_v2</t>
  </si>
  <si>
    <t>DS1 v2</t>
  </si>
  <si>
    <t>c90f4d88-01c1-48e9-ba9d-cb9c6ccaedd3</t>
  </si>
  <si>
    <t>DZH318Z0BQ4C/00ZP</t>
  </si>
  <si>
    <t>DZH318Z0BQ4C/00DW</t>
  </si>
  <si>
    <t>DZH318Z0BQ4C/00FS</t>
  </si>
  <si>
    <t>E104is v5</t>
  </si>
  <si>
    <t>23b36eb0-6c36-5c29-a111-a42f63838c44</t>
  </si>
  <si>
    <t>DZH318Z096SR/02LF</t>
  </si>
  <si>
    <t>DZH318Z096SR/0BTQ</t>
  </si>
  <si>
    <t>DZH318Z096SR/0BTP</t>
  </si>
  <si>
    <t>23bc72e4-b929-564f-8ce4-72c5e801fb81</t>
  </si>
  <si>
    <t>DZH318Z096T1/04L1</t>
  </si>
  <si>
    <t>Standard_E20s_v5</t>
  </si>
  <si>
    <t>E20s v5 Low Priority</t>
  </si>
  <si>
    <t>23c009bf-de91-582e-8f64-6112213e9119</t>
  </si>
  <si>
    <t>DZH318Z096SR/013M</t>
  </si>
  <si>
    <t>Standard_DC48ds_v3</t>
  </si>
  <si>
    <t>standard_DC48ds_v3 Low Priority</t>
  </si>
  <si>
    <t>DC48ds_v3 Low Priority</t>
  </si>
  <si>
    <t>23c077fd-36a3-50f6-a54b-31be47057498</t>
  </si>
  <si>
    <t>DZH318Z08NRD/009T</t>
  </si>
  <si>
    <t>Account Encrypted ZRS</t>
  </si>
  <si>
    <t>Account Encrypted Write Operations</t>
  </si>
  <si>
    <t>23d2b69c-c5ae-55df-a474-6cd7285549d9</t>
  </si>
  <si>
    <t>DZH318Z0BNZ5/00L7</t>
  </si>
  <si>
    <t>Standard_E64-16s_v3</t>
  </si>
  <si>
    <t>E64-16s v3</t>
  </si>
  <si>
    <t>DZH318Z0BPVN/01MP</t>
  </si>
  <si>
    <t>Standard_E2bds_v5</t>
  </si>
  <si>
    <t>Standard_E2bds_v5 Low Priority</t>
  </si>
  <si>
    <t>E2bds v5 Low Priority</t>
  </si>
  <si>
    <t>23ef45c5-8498-59f7-8dfe-5b3548ab66c0</t>
  </si>
  <si>
    <t>DZH318Z09LQP/0075</t>
  </si>
  <si>
    <t>Standard_E2ps_v5 Low Priority</t>
  </si>
  <si>
    <t>E2ps v5 Low Priority</t>
  </si>
  <si>
    <t>23f394d2-4dac-5575-8c96-a2a481fa8a7a</t>
  </si>
  <si>
    <t>DZH318Z092S9/00QJ</t>
  </si>
  <si>
    <t>Protocol Operations</t>
  </si>
  <si>
    <t>6a99015c-d33f-4f46-ae59-2e4d14091aa8</t>
  </si>
  <si>
    <t>DZH318Z0BP0B/003R</t>
  </si>
  <si>
    <t>E8d v5</t>
  </si>
  <si>
    <t>240bf651-e99b-57f4-b1bd-ca292217d7ef</t>
  </si>
  <si>
    <t>DZH318Z08M9Q/001V</t>
  </si>
  <si>
    <t>Standard_E16as_v4</t>
  </si>
  <si>
    <t>E16as v4 Spot</t>
  </si>
  <si>
    <t>241cbf82-2c95-5555-bbfd-ebb4096f0ce0</t>
  </si>
  <si>
    <t>DZH318Z0CM92/004Z</t>
  </si>
  <si>
    <t>ab90086c-ebf7-42e9-a690-6c47eeb073d8</t>
  </si>
  <si>
    <t>DZH318Z0BQ4W/01CL</t>
  </si>
  <si>
    <t>E16a v4 Spot</t>
  </si>
  <si>
    <t>E16a v4/E16as v4 Spot</t>
  </si>
  <si>
    <t>2432e531-05b5-5824-bc23-92cde0658b83</t>
  </si>
  <si>
    <t>DZH318Z0CM29/0059</t>
  </si>
  <si>
    <t>PB24s Spot</t>
  </si>
  <si>
    <t>243a7feb-5aaa-5354-b9a3-7518d0eb7ee7</t>
  </si>
  <si>
    <t>DZH318Z0BXN8/0016</t>
  </si>
  <si>
    <t>2021-04-01T00:00:00Z</t>
  </si>
  <si>
    <t>Standard_D8s_v3</t>
  </si>
  <si>
    <t>D8s v3</t>
  </si>
  <si>
    <t>d139980e-c8e7-436f-80df-d11765085ca9</t>
  </si>
  <si>
    <t>DZH318Z0BPWD/0081</t>
  </si>
  <si>
    <t>243b75e4-9a22-52c8-a5e4-fa8359bd4680</t>
  </si>
  <si>
    <t>DZH318Z0K9KD/01LH</t>
  </si>
  <si>
    <t>M128ms_v2 Spot</t>
  </si>
  <si>
    <t>2441345a-a8c8-5643-a2e2-44cef44e7274</t>
  </si>
  <si>
    <t>DZH318Z0BX5L/039P</t>
  </si>
  <si>
    <t>2451cb63-52a4-4fae-97a7-07a80ab183ff</t>
  </si>
  <si>
    <t>DZH318Z0BQ34/0237</t>
  </si>
  <si>
    <t>Standard_F1s</t>
  </si>
  <si>
    <t>F1s</t>
  </si>
  <si>
    <t>4cfb867b-2167-49dd-b89a-024719061a09</t>
  </si>
  <si>
    <t>DZH318Z0BQPS/003L</t>
  </si>
  <si>
    <t>Virtual Machines HBrsv4 series Windows</t>
  </si>
  <si>
    <t>HB176-24rsv4 Spot</t>
  </si>
  <si>
    <t>2459f80c-8df8-5292-87bc-57c5911544d4</t>
  </si>
  <si>
    <t>DZH318Z0K1LH</t>
  </si>
  <si>
    <t>DZH318Z0K1LH/001H</t>
  </si>
  <si>
    <t>Standard_EC20ads_v5 Spot</t>
  </si>
  <si>
    <t>EC20ads_v5 Spot</t>
  </si>
  <si>
    <t>24616683-9652-5f56-8f93-cc67766e1dff</t>
  </si>
  <si>
    <t>DZH318Z09B60/000X</t>
  </si>
  <si>
    <t>DCasv5 series DedicatedHost</t>
  </si>
  <si>
    <t>DCasv5 Type 1</t>
  </si>
  <si>
    <t>24649170-80c4-5ad0-befb-e422cefa516d</t>
  </si>
  <si>
    <t>DZH318Z09B5V</t>
  </si>
  <si>
    <t>DZH318Z09B5V/0001</t>
  </si>
  <si>
    <t>DZH318Z09B5V/000L</t>
  </si>
  <si>
    <t>DZH318Z09B5V/000M</t>
  </si>
  <si>
    <t>Standard_DC2s_v3</t>
  </si>
  <si>
    <t>standard_DC2s_v3</t>
  </si>
  <si>
    <t>DC2s_v3</t>
  </si>
  <si>
    <t>246a1b50-16a5-5448-9615-fe10d5dd51c1</t>
  </si>
  <si>
    <t>DZH318Z08NR0/00GZ</t>
  </si>
  <si>
    <t>DZH318Z08NR0/00K8</t>
  </si>
  <si>
    <t>DZH318Z08NR0/00K3</t>
  </si>
  <si>
    <t>be2ec095-2493-4d58-8ce2-b2574cee1619</t>
  </si>
  <si>
    <t>b99fcec0-a080-4921-8685-16e3b6318cff</t>
  </si>
  <si>
    <t>DZH318Z0BNZJ/005X</t>
  </si>
  <si>
    <t>Virtual Machines DSv3 Series</t>
  </si>
  <si>
    <t>dd976b7b-7474-4652-a657-c471e9d7dc17</t>
  </si>
  <si>
    <t>DZH318Z0BQ50</t>
  </si>
  <si>
    <t>DZH318Z0BQ50/00S0</t>
  </si>
  <si>
    <t>DZH318Z0BQ50/00B7</t>
  </si>
  <si>
    <t>DZH318Z0BQ50/00B8</t>
  </si>
  <si>
    <t>Standard_E64ds_v5</t>
  </si>
  <si>
    <t>E64ds v5 Low Priority</t>
  </si>
  <si>
    <t>2495e2cb-5e6c-5300-8de7-f722d41ce578</t>
  </si>
  <si>
    <t>DZH318Z096SL/04H7</t>
  </si>
  <si>
    <t>Standard_D16d_v4</t>
  </si>
  <si>
    <t>D16d v4 Low Priority</t>
  </si>
  <si>
    <t>24a6a266-6eaf-55d7-92b9-4a3516122fd0</t>
  </si>
  <si>
    <t>DZH318Z0D1L2/00V4</t>
  </si>
  <si>
    <t>ZRS Class 1 Additional IO</t>
  </si>
  <si>
    <t>24bb48bf-57a3-4ecd-a15c-f7a2c93868ef</t>
  </si>
  <si>
    <t>Standard_D64as_v4</t>
  </si>
  <si>
    <t>D64as v4 Low Priority</t>
  </si>
  <si>
    <t>f460f6ab-5a1a-46db-b939-9f574eeb5b58</t>
  </si>
  <si>
    <t>DZH318Z0CM2C/001G</t>
  </si>
  <si>
    <t>DCsv3 Series Windows</t>
  </si>
  <si>
    <t>24d2e43c-cd4c-57b3-8091-92998c952a52</t>
  </si>
  <si>
    <t>DZH318Z08NQZ</t>
  </si>
  <si>
    <t>DZH318Z08NQZ/00B3</t>
  </si>
  <si>
    <t>Virtual Machines Dasv5 Series Windows</t>
  </si>
  <si>
    <t>24d39666-72b2-52e5-a437-70ef78f8141c</t>
  </si>
  <si>
    <t>DZH318Z08W0Q</t>
  </si>
  <si>
    <t>DZH318Z08W0Q/0015</t>
  </si>
  <si>
    <t>D13</t>
  </si>
  <si>
    <t>D13/DS13</t>
  </si>
  <si>
    <t>24daa89f-2d98-4349-ba5a-8a80589eddba</t>
  </si>
  <si>
    <t>DZH318Z0BQ4B/009S</t>
  </si>
  <si>
    <t>DZH318Z0BQ4B/0072</t>
  </si>
  <si>
    <t>DZH318Z0BQ4B/0073</t>
  </si>
  <si>
    <t>Azure App Service Premium Plan</t>
  </si>
  <si>
    <t>P3</t>
  </si>
  <si>
    <t>P3 App</t>
  </si>
  <si>
    <t>2015-12-01T00:00:00Z</t>
  </si>
  <si>
    <t>ef5d838f-bed0-4e72-8fb2-ec32d6a715f1</t>
  </si>
  <si>
    <t>DZH318Z0BQJN</t>
  </si>
  <si>
    <t>DZH318Z0BQJN/004B</t>
  </si>
  <si>
    <t>2506b35e-5534-5aae-ab75-81ab52ac7254</t>
  </si>
  <si>
    <t>E112iads v5 Spot</t>
  </si>
  <si>
    <t>2524c527-0d56-5eae-a128-d01a8a61fbb3</t>
  </si>
  <si>
    <t>DZH318Z093WX/02V7</t>
  </si>
  <si>
    <t>M208s v2 Spot</t>
  </si>
  <si>
    <t>25257edc-d021-51fd-b136-bbf9a5a9d1ae</t>
  </si>
  <si>
    <t>DZH318Z0BX5L/004D</t>
  </si>
  <si>
    <t>HB60-15rs Low Priority</t>
  </si>
  <si>
    <t>2538bf7f-cd63-53e5-8c3f-58cff458e92d</t>
  </si>
  <si>
    <t>DZH318Z0BXNG/00DX</t>
  </si>
  <si>
    <t>Standard_P1_v3_Windows</t>
  </si>
  <si>
    <t>P1 v3</t>
  </si>
  <si>
    <t>P1 v3 App</t>
  </si>
  <si>
    <t>2545d537-cf1f-531f-8a7f-7cb10b409d66</t>
  </si>
  <si>
    <t>DZH318Z0DCR7/001M</t>
  </si>
  <si>
    <t>DZH318Z0DCR7/006D</t>
  </si>
  <si>
    <t>DZH318Z0DCR7/006C</t>
  </si>
  <si>
    <t>Standard_EC96as_cc_v5</t>
  </si>
  <si>
    <t>EC96ascc v5</t>
  </si>
  <si>
    <t>254b077c-0178-51c8-885d-81517708e992</t>
  </si>
  <si>
    <t>DZH318Z0BDLB/005M</t>
  </si>
  <si>
    <t>Standard_D8as_v5 Low Priority</t>
  </si>
  <si>
    <t>D8as v5 Low Priority</t>
  </si>
  <si>
    <t>2559ca42-8500-5cb5-a100-9bf4a08bc572</t>
  </si>
  <si>
    <t>DZH318Z08W0Q/006C</t>
  </si>
  <si>
    <t>E16-4ds v5 Spot</t>
  </si>
  <si>
    <t>256dd461-0cfc-5a26-8202-d53384e26088</t>
  </si>
  <si>
    <t>DZH318Z096SL/07TD</t>
  </si>
  <si>
    <t>Standard_DC24s_v3</t>
  </si>
  <si>
    <t>standard_DC24s_v3 Low Priority</t>
  </si>
  <si>
    <t>DC24s_v3 Low Priority</t>
  </si>
  <si>
    <t>2572c78b-e58a-591f-9362-9d9faf282f2a</t>
  </si>
  <si>
    <t>DZH318Z08NR0/00GK</t>
  </si>
  <si>
    <t>B8ps v2</t>
  </si>
  <si>
    <t>257e9ac9-ec2e-5c18-ba02-d3a59b6cf13c</t>
  </si>
  <si>
    <t>DZH318Z0K9JM/009Q</t>
  </si>
  <si>
    <t>Standard_E32-16ds_v5</t>
  </si>
  <si>
    <t>E32-16ds v5</t>
  </si>
  <si>
    <t>c21e4b1f-ae0d-5f98-922f-345d30efa562</t>
  </si>
  <si>
    <t>DZH318Z096SL/04J3</t>
  </si>
  <si>
    <t>B16als v2 Spot</t>
  </si>
  <si>
    <t>2589c82f-1294-531e-9966-d63594245b2b</t>
  </si>
  <si>
    <t>DZH318Z0K9JF/0254</t>
  </si>
  <si>
    <t>bf20ce29-80d6-4b39-8966-187bd0519f21</t>
  </si>
  <si>
    <t>DZH318Z0BPH7/006C</t>
  </si>
  <si>
    <t>Standard_NC24ads_A100_v4 Low Priority</t>
  </si>
  <si>
    <t>NC24ads_A100_v4 Low Priority</t>
  </si>
  <si>
    <t>258d687d-1fe7-5adb-8537-c620fc611dde</t>
  </si>
  <si>
    <t>DZH318Z09TH1/000N</t>
  </si>
  <si>
    <t>b2048190-2afb-43a5-b5f4-af7a885396c1</t>
  </si>
  <si>
    <t>M416-104s_v2</t>
  </si>
  <si>
    <t>d62b20c6-8f75-4fa8-8f73-cf0575b06332</t>
  </si>
  <si>
    <t>DZH318Z0BX63/01BQ</t>
  </si>
  <si>
    <t>E4-2s v3 Spot</t>
  </si>
  <si>
    <t>25b748e2-0b68-5806-a345-025f2a64860f</t>
  </si>
  <si>
    <t>DZH318Z0BPVN/01L5</t>
  </si>
  <si>
    <t>fbd32c6e-521f-4675-a0e4-fca5f48277aa</t>
  </si>
  <si>
    <t>Archive Read Operations</t>
  </si>
  <si>
    <t>35c3d600-df22-4cdd-bfe7-71d519bcdd2c</t>
  </si>
  <si>
    <t>Standard_E96as_v5</t>
  </si>
  <si>
    <t>E96as v5 Low Priority</t>
  </si>
  <si>
    <t>25cdbcd0-9803-5245-9e74-93ab05f8f2e6</t>
  </si>
  <si>
    <t>DZH318Z093XK/00N3</t>
  </si>
  <si>
    <t>Standard_E96-48ds_v5</t>
  </si>
  <si>
    <t>E96-48ds v5</t>
  </si>
  <si>
    <t>DZH318Z096SL/04GJ</t>
  </si>
  <si>
    <t>Standard_E16-8as_v4</t>
  </si>
  <si>
    <t>E16-8as_v4 Spot</t>
  </si>
  <si>
    <t>25e0b5a6-0e0b-5298-b02e-3466001d87dd</t>
  </si>
  <si>
    <t>DZH318Z0CM2D/01K5</t>
  </si>
  <si>
    <t>General Block Blob</t>
  </si>
  <si>
    <t>2014-09-01T00:00:00Z</t>
  </si>
  <si>
    <t>3dfa2dd0-43d8-4445-90a9-3803eaf10ed2</t>
  </si>
  <si>
    <t>DZH318Z0BNZH</t>
  </si>
  <si>
    <t>DZH318Z0BNZH/004B</t>
  </si>
  <si>
    <t>25e96038-7914-4e01-aa12-6a3c05da7190</t>
  </si>
  <si>
    <t>DZH318Z0BPVM/007R</t>
  </si>
  <si>
    <t>25eb9455-ac1e-54d4-ab56-4ce4d89281aa</t>
  </si>
  <si>
    <t>Standard_NV24</t>
  </si>
  <si>
    <t>NV24 Spot</t>
  </si>
  <si>
    <t>2022-02-01T00:00:00Z</t>
  </si>
  <si>
    <t>25f3927d-e4d9-5ca1-8676-81dfaed3bb38</t>
  </si>
  <si>
    <t>DZH318Z0BQ4T/0081</t>
  </si>
  <si>
    <t>Azure App Service Premium v2 Plan</t>
  </si>
  <si>
    <t>P2 v2</t>
  </si>
  <si>
    <t>P2 v2 App</t>
  </si>
  <si>
    <t>25f73471-b1c8-4e5e-89fd-cab9876f197d</t>
  </si>
  <si>
    <t>DZH318Z0BQJL</t>
  </si>
  <si>
    <t>DZH318Z0BQJL/0036</t>
  </si>
  <si>
    <t>DZH318Z0BPW5/01PM</t>
  </si>
  <si>
    <t>25fda814-0f92-5d41-87a9-72c896042782</t>
  </si>
  <si>
    <t>DZH318Z0CCGS/001D</t>
  </si>
  <si>
    <t>E16as v4</t>
  </si>
  <si>
    <t>f2c59639-7e6f-4f58-a2e3-f88468cb61ed</t>
  </si>
  <si>
    <t>DZH318Z0CM92/002D</t>
  </si>
  <si>
    <t>Lasv3 Series Linux</t>
  </si>
  <si>
    <t>Standard_L48as_v3</t>
  </si>
  <si>
    <t>Standard_L48as_v3 Spot</t>
  </si>
  <si>
    <t>L48as v3 Spot</t>
  </si>
  <si>
    <t>2612dd09-7922-57a1-bdea-3946e4514eed</t>
  </si>
  <si>
    <t>DZH318Z08NR9</t>
  </si>
  <si>
    <t>DZH318Z08NR9/004Q</t>
  </si>
  <si>
    <t>Azure NetApp Files Reserved Capacity</t>
  </si>
  <si>
    <t>NetApp_Standard_1 PiB</t>
  </si>
  <si>
    <t>Standard - 1 PiB</t>
  </si>
  <si>
    <t>Standard - 1 PiB Capacity</t>
  </si>
  <si>
    <t>5c82a6d9-c23b-42b4-b0ba-201062adf09a</t>
  </si>
  <si>
    <t>DZH318Z08G4K</t>
  </si>
  <si>
    <t>DZH318Z08G4K/007L</t>
  </si>
  <si>
    <t>ZRS Write Operations</t>
  </si>
  <si>
    <t>261ad56b-b12d-4f67-b181-ca41630ac8a8</t>
  </si>
  <si>
    <t>NC48ads_A100_v4</t>
  </si>
  <si>
    <t>262187fd-ef36-5c96-96da-2605d8eacdd1</t>
  </si>
  <si>
    <t>DZH318Z09TH1/000M</t>
  </si>
  <si>
    <t>Priority Read Operations</t>
  </si>
  <si>
    <t>26274268-a7e1-5f1d-ae99-534d2a9e5947</t>
  </si>
  <si>
    <t>Cool_LRS_Data_Stored_100 Tb</t>
  </si>
  <si>
    <t>Cool - 100 TB LRS</t>
  </si>
  <si>
    <t>Cool - 100 TB LRS Data Stored</t>
  </si>
  <si>
    <t>5d16be88-bfc0-4f33-bb0a-826eb941c13f</t>
  </si>
  <si>
    <t>DZH318Z0CLSK/015D</t>
  </si>
  <si>
    <t>DZH318Z0CLSK/014L</t>
  </si>
  <si>
    <t>26304b5c-5a85-53cf-acdd-ef11d108c99d</t>
  </si>
  <si>
    <t>DZH318Z0K9JF/024X</t>
  </si>
  <si>
    <t>Basic_A0</t>
  </si>
  <si>
    <t>A0</t>
  </si>
  <si>
    <t>26374bd8-72b9-42d3-9df6-d1af0c282e16</t>
  </si>
  <si>
    <t>DZH318Z0BQNM/00CN</t>
  </si>
  <si>
    <t>c6206a46-dca7-42b5-9c49-5536b8c65ad7</t>
  </si>
  <si>
    <t>E16-4as_v4</t>
  </si>
  <si>
    <t>263d5b2b-a3b2-5e86-af69-7bf621d10ece</t>
  </si>
  <si>
    <t>DZH318Z0CM92/00ZF</t>
  </si>
  <si>
    <t>B32ls v2</t>
  </si>
  <si>
    <t>2660c2cb-61cb-5b07-9f86-74fad96edefc</t>
  </si>
  <si>
    <t>DZH318Z0K9K9/01FL</t>
  </si>
  <si>
    <t>DZH318Z0K9K9/031D</t>
  </si>
  <si>
    <t>DZH318Z0K9K9/031F</t>
  </si>
  <si>
    <t>DZH318Z0K9K9/031C</t>
  </si>
  <si>
    <t>D2a v4</t>
  </si>
  <si>
    <t>D2a v4/D2as v4</t>
  </si>
  <si>
    <t>2667d3f6-b281-4788-8b8e-8cc2b2eb0b06</t>
  </si>
  <si>
    <t>DZH318Z0CM94/002P</t>
  </si>
  <si>
    <t>DC1s v2 Spot</t>
  </si>
  <si>
    <t>266c0747-9242-573c-8155-606edf0e6199</t>
  </si>
  <si>
    <t>DZH318Z0CCGS/0020</t>
  </si>
  <si>
    <t>Azure App Service Isolated Plan - Linux</t>
  </si>
  <si>
    <t>I2</t>
  </si>
  <si>
    <t>I2 App</t>
  </si>
  <si>
    <t>26715e95-4737-4d0d-9f5a-b5e9b6bc1387</t>
  </si>
  <si>
    <t>DZH318Z0BXW6</t>
  </si>
  <si>
    <t>DZH318Z0BXW6/001V</t>
  </si>
  <si>
    <t>Standard_E64-16ads_v5</t>
  </si>
  <si>
    <t>E64-16ads v5</t>
  </si>
  <si>
    <t>267a4d14-2b78-5508-8c4c-afbf3a4f3161</t>
  </si>
  <si>
    <t>DZH318Z093WX/00HV</t>
  </si>
  <si>
    <t>Standard_D4as_v4</t>
  </si>
  <si>
    <t>D4as v4</t>
  </si>
  <si>
    <t>dc806ce2-1a71-4a33-af29-264a98243d31</t>
  </si>
  <si>
    <t>DZH318Z0CM93/001J</t>
  </si>
  <si>
    <t>Cold RA-GRS Blob Inventory</t>
  </si>
  <si>
    <t>268f752f-afbd-5389-b45e-70e9ee0f76f7</t>
  </si>
  <si>
    <t>DZH318Z0BPH7/02GS</t>
  </si>
  <si>
    <t>Standard_NC24rs_v3</t>
  </si>
  <si>
    <t>NC24rs v3 Low Priority</t>
  </si>
  <si>
    <t>26944bb4-c80c-433b-825f-6ac65962a56f</t>
  </si>
  <si>
    <t>DZH318Z0BQM2/0009</t>
  </si>
  <si>
    <t>Cold LRS Index Tags</t>
  </si>
  <si>
    <t>2694e2d4-bcef-51fa-87c9-b47abb458a0e</t>
  </si>
  <si>
    <t>NP10s Low Priority</t>
  </si>
  <si>
    <t>2021-05-01T00:00:00Z</t>
  </si>
  <si>
    <t>269796b5-b168-4166-beb1-a0bde6d1cb07</t>
  </si>
  <si>
    <t>DZH318Z0CHCB/0004</t>
  </si>
  <si>
    <t>B4ps v2</t>
  </si>
  <si>
    <t>2697a836-0c07-5800-9a4a-41b7e292c905</t>
  </si>
  <si>
    <t>DZH318Z0K9JK/00PV</t>
  </si>
  <si>
    <t>DZH318Z0K9JK/0264</t>
  </si>
  <si>
    <t>DZH318Z0K9JK/0263</t>
  </si>
  <si>
    <t>Standard_DC2ads_v5 Spot</t>
  </si>
  <si>
    <t>DC2ads v5 Spot</t>
  </si>
  <si>
    <t>269b816d-947a-58f4-b49f-c188d06e2f17</t>
  </si>
  <si>
    <t>DZH318Z09B5X/0005</t>
  </si>
  <si>
    <t>E64 v4 Spot</t>
  </si>
  <si>
    <t>26a3fa0e-c14b-58f1-aefe-070c1a5b7d16</t>
  </si>
  <si>
    <t>DZH318Z0D1L7/00FM</t>
  </si>
  <si>
    <t>Standard_D32-8s_v3</t>
  </si>
  <si>
    <t>D32-8s v3 Spot</t>
  </si>
  <si>
    <t>26a4e148-7b25-5817-8506-4611648db44c</t>
  </si>
  <si>
    <t>DZH318Z0BPWD/014N</t>
  </si>
  <si>
    <t>Standard_E64-16s_v4</t>
  </si>
  <si>
    <t>E64-16s v4 Low Priority</t>
  </si>
  <si>
    <t>26a5d98f-ae86-58ad-9227-8e5bc75f089d</t>
  </si>
  <si>
    <t>DZH318Z0CSHL/000V</t>
  </si>
  <si>
    <t>Azure VMware Solution by CloudSimple</t>
  </si>
  <si>
    <t>VMware_CloudSimple_CS36m</t>
  </si>
  <si>
    <t>CS36m</t>
  </si>
  <si>
    <t>CS36m Node</t>
  </si>
  <si>
    <t>26b3b0c1-5a98-4cbc-97e7-e49cd8cf3041</t>
  </si>
  <si>
    <t>DZH318Z0C1RB</t>
  </si>
  <si>
    <t>DZH318Z0C1RB/000W</t>
  </si>
  <si>
    <t>Account Encrypted Read Operations</t>
  </si>
  <si>
    <t>eb7835aa-853a-4a6f-b98a-74dcfa18a2b5</t>
  </si>
  <si>
    <t>B4as v2 Spot</t>
  </si>
  <si>
    <t>26bbd32c-4416-591f-b653-2529bd4dbc09</t>
  </si>
  <si>
    <t>DZH318Z0K9JF/025P</t>
  </si>
  <si>
    <t>Azure Managed Lustre</t>
  </si>
  <si>
    <t>AMLFS-Durable-Premium-250</t>
  </si>
  <si>
    <t>Provisioned Capacity</t>
  </si>
  <si>
    <t>26bf86eb-2e64-57a2-903b-faf8746a0c15</t>
  </si>
  <si>
    <t>DZH318Z0JPR7</t>
  </si>
  <si>
    <t>DZH318Z0JPR7/000G</t>
  </si>
  <si>
    <t>Premium ZRS Data Stored</t>
  </si>
  <si>
    <t>26cd87b9-6bd1-4345-9a2f-c2cb52da0c8b</t>
  </si>
  <si>
    <t>DZH318Z0CPS6/001L</t>
  </si>
  <si>
    <t>Standard_DC8ads_v5</t>
  </si>
  <si>
    <t>Standard_DC8ads_v5 Low Priority</t>
  </si>
  <si>
    <t>DC8ads v5 Low Priority</t>
  </si>
  <si>
    <t>26dacfeb-7e66-57cc-ae53-55fad6cf70ab</t>
  </si>
  <si>
    <t>DZH318Z09B5X/0007</t>
  </si>
  <si>
    <t>D3 v2 Spot</t>
  </si>
  <si>
    <t>D3 v2/DS3 v2 Spot</t>
  </si>
  <si>
    <t>26deeab6-806f-58d1-bacf-b50987a25ecb</t>
  </si>
  <si>
    <t>DZH318Z0BPVM/01CV</t>
  </si>
  <si>
    <t>5cd2167b-a6ad-4fda-9073-c70427a89a58</t>
  </si>
  <si>
    <t>DZH318Z0BQ4P/00BT</t>
  </si>
  <si>
    <t>DZH318Z0BQ4P/0094</t>
  </si>
  <si>
    <t>DZH318Z0BQ4P/0095</t>
  </si>
  <si>
    <t>26f88e66-c2bc-4ea3-b75b-bf331d55dd77</t>
  </si>
  <si>
    <t>Standard_E8_v5 Spot</t>
  </si>
  <si>
    <t>E8 v5 Spot</t>
  </si>
  <si>
    <t>270cf648-34a6-5032-8382-3861ea9c0525</t>
  </si>
  <si>
    <t>DZH318Z08M9J/003P</t>
  </si>
  <si>
    <t>D16ds v4 Spot</t>
  </si>
  <si>
    <t>270e4b0a-5d2e-528b-8fa6-29563650fd6b</t>
  </si>
  <si>
    <t>DZH318Z0CSHM/003C</t>
  </si>
  <si>
    <t>Hot LRS Data Stored</t>
  </si>
  <si>
    <t>2017-02-03T00:00:00Z</t>
  </si>
  <si>
    <t>272492b3-1c92-4a5f-bee9-52a8e10ca514</t>
  </si>
  <si>
    <t>c0908cfc-44cd-4d8f-aebb-c429a8bc7f76</t>
  </si>
  <si>
    <t>DZH318Z0BQ50/00VW</t>
  </si>
  <si>
    <t>27550c8b-d736-5a83-b543-0bbf41af2043</t>
  </si>
  <si>
    <t>DZH318Z0BDCG/001C</t>
  </si>
  <si>
    <t>a11889dd-e084-4e76-a88f-8f4b84b61ad5</t>
  </si>
  <si>
    <t>E8-4s v5</t>
  </si>
  <si>
    <t>eb0d15df-5d03-5b65-8382-76ea1339b264</t>
  </si>
  <si>
    <t>DZH318Z096T1/04NQ</t>
  </si>
  <si>
    <t>File Sync</t>
  </si>
  <si>
    <t>Standard Server - Free</t>
  </si>
  <si>
    <t>2018-07-19T00:00:00Z</t>
  </si>
  <si>
    <t>276ebf81-3723-48af-a2ee-fe341639c664</t>
  </si>
  <si>
    <t>DZH318Z0BNZV</t>
  </si>
  <si>
    <t>DZH318Z0BNZV/000B</t>
  </si>
  <si>
    <t>A8 v2</t>
  </si>
  <si>
    <t>2781f1d6-dbe4-4dbf-97c9-af5ccfd8a31b</t>
  </si>
  <si>
    <t>DZH318Z0BPW1/0020</t>
  </si>
  <si>
    <t>L80s v2 Spot</t>
  </si>
  <si>
    <t>278e803a-54db-5113-b379-920bf80da7a4</t>
  </si>
  <si>
    <t>DZH318Z0BQM3/006K</t>
  </si>
  <si>
    <t>279381c3-2f85-5421-b4ef-45f4c59349ea</t>
  </si>
  <si>
    <t>DZH318Z08MC5/00HD</t>
  </si>
  <si>
    <t>E64-32s v4</t>
  </si>
  <si>
    <t>279b50b5-477a-5807-8736-f857c62e7a5f</t>
  </si>
  <si>
    <t>DZH318Z0CSHC/000K</t>
  </si>
  <si>
    <t>AMLFS-Durable-Premium-500</t>
  </si>
  <si>
    <t>279d09d1-51bf-5479-baa1-8dd8a78a8a02</t>
  </si>
  <si>
    <t>DZH318Z0JPR7/0037</t>
  </si>
  <si>
    <t>Standard_M32ms_v2</t>
  </si>
  <si>
    <t>M32ms_v2</t>
  </si>
  <si>
    <t>279e19f3-8c73-5b0d-bce0-7e3da2a6349b</t>
  </si>
  <si>
    <t>DZH318Z0BX63/02BV</t>
  </si>
  <si>
    <t>GRS Write Additional IO</t>
  </si>
  <si>
    <t>27ac408f-da09-4cfc-8cda-d1c9ff75ac00</t>
  </si>
  <si>
    <t>D48 v4</t>
  </si>
  <si>
    <t>27adc67e-5854-5bad-8cc0-934f4eee8379</t>
  </si>
  <si>
    <t>DZH318Z0D1L4/008G</t>
  </si>
  <si>
    <t>DZH318Z0D1L4/014D</t>
  </si>
  <si>
    <t>DZH318Z0D1L4/014C</t>
  </si>
  <si>
    <t>27bbdcf2-6db7-4806-bebf-92e35427c5d5</t>
  </si>
  <si>
    <t>DZH318Z0BP09/008P</t>
  </si>
  <si>
    <t>Standard_E20s_v3</t>
  </si>
  <si>
    <t>E20s v3 Spot</t>
  </si>
  <si>
    <t>27be3228-f7f8-5be1-ac02-8e7134597335</t>
  </si>
  <si>
    <t>DZH318Z0BPVN/01N9</t>
  </si>
  <si>
    <t>27c24dc0-a2e4-5f40-9404-51c9e5928b98</t>
  </si>
  <si>
    <t>DZH318Z0CM2D/004M</t>
  </si>
  <si>
    <t>Standard_FX24mds Low Priority</t>
  </si>
  <si>
    <t>FX24mds Low Priority</t>
  </si>
  <si>
    <t>27cd1fef-eda1-5176-ad04-d3b29404e519</t>
  </si>
  <si>
    <t>DZH318Z08Q74/002M</t>
  </si>
  <si>
    <t>Standard_D96as_v5 Low Priority</t>
  </si>
  <si>
    <t>D96as v5 Low Priority</t>
  </si>
  <si>
    <t>27d16957-6522-59d3-bb19-f3469253f6f5</t>
  </si>
  <si>
    <t>DZH318Z08W0Q/0002</t>
  </si>
  <si>
    <t>D11 Spot</t>
  </si>
  <si>
    <t>D11/DS11 Spot</t>
  </si>
  <si>
    <t>27edf982-3078-50cb-b8c3-f52b69542fcf</t>
  </si>
  <si>
    <t>DZH318Z0BPVW/00J8</t>
  </si>
  <si>
    <t>Cold RA-GZRS Named Encryption Scopes</t>
  </si>
  <si>
    <t>280499d9-60ee-5763-895e-6b78f3c0a1c5</t>
  </si>
  <si>
    <t>ND96asr A100 v4</t>
  </si>
  <si>
    <t>280e066b-8e9f-5726-b721-1235594b81d3</t>
  </si>
  <si>
    <t>DZH318Z0DS6T/001T</t>
  </si>
  <si>
    <t>DZH318Z0DS6T/002R</t>
  </si>
  <si>
    <t>DZH318Z0DS6T/002Q</t>
  </si>
  <si>
    <t>Standard_D32s_v5</t>
  </si>
  <si>
    <t>D32s v5</t>
  </si>
  <si>
    <t>28244f6b-a2de-5875-b843-0f47a351ebbd</t>
  </si>
  <si>
    <t>DZH318Z08M9W/0060</t>
  </si>
  <si>
    <t>DZH318Z08M9W/01XC</t>
  </si>
  <si>
    <t>DZH318Z08M9W/01XG</t>
  </si>
  <si>
    <t>Archive Iterative Write Operations</t>
  </si>
  <si>
    <t>2825f659-7bf0-4385-9295-39d05cf1f3a4</t>
  </si>
  <si>
    <t>DZH318Z0C120/004Z</t>
  </si>
  <si>
    <t>Standard_M416-208ms_v2</t>
  </si>
  <si>
    <t>M416-208ms_v2 Low Priority</t>
  </si>
  <si>
    <t>37217c1c-f020-4d25-a2ce-a2a91c624267</t>
  </si>
  <si>
    <t>DZH318Z0BX5L/023H</t>
  </si>
  <si>
    <t>Standard_E96ads_v5</t>
  </si>
  <si>
    <t>E96ads v5 Spot</t>
  </si>
  <si>
    <t>282ee9be-a6a8-537a-a61d-4817b81ae98e</t>
  </si>
  <si>
    <t>DZH318Z093X0/00L2</t>
  </si>
  <si>
    <t>A7</t>
  </si>
  <si>
    <t>283363fa-24b6-4384-8390-81ff35d26cc2</t>
  </si>
  <si>
    <t>DZH318Z0BPVJ/007L</t>
  </si>
  <si>
    <t>284e7e1a-2b5b-4c82-8b09-4b284a543e91</t>
  </si>
  <si>
    <t>Standard_D32ads_v5 Low Priority</t>
  </si>
  <si>
    <t>D32ads v5 Low Priority</t>
  </si>
  <si>
    <t>2853383f-e25e-5f6d-97a3-f2c30789c4a2</t>
  </si>
  <si>
    <t>DZH318Z08W2R/003T</t>
  </si>
  <si>
    <t>Standard_D2ps_v5</t>
  </si>
  <si>
    <t>Standard_D2ps_v5 Low Priority</t>
  </si>
  <si>
    <t>D2ps v5 Low Priority</t>
  </si>
  <si>
    <t>285718a1-05e8-5a81-9fa1-a56b2c795472</t>
  </si>
  <si>
    <t>DZH318Z092SB/00HN</t>
  </si>
  <si>
    <t>Standard_DC16ds_v3</t>
  </si>
  <si>
    <t>standard_DC16ds_v3</t>
  </si>
  <si>
    <t>DC16ds_v3</t>
  </si>
  <si>
    <t>285815f9-ef7f-59bb-9102-50d1843f7002</t>
  </si>
  <si>
    <t>DZH318Z08NRD/009X</t>
  </si>
  <si>
    <t>Standard_E16d_v4</t>
  </si>
  <si>
    <t>E16d v4</t>
  </si>
  <si>
    <t>286134e2-92da-5d4e-bcdc-6dd6ce3e04fa</t>
  </si>
  <si>
    <t>DZH318Z0D1LH/00HH</t>
  </si>
  <si>
    <t>Standard_E16_v4</t>
  </si>
  <si>
    <t>E16 v4</t>
  </si>
  <si>
    <t>28683ad5-ea1e-5604-a70a-e9cfd5514a12</t>
  </si>
  <si>
    <t>DZH318Z0D1L7/00FJ</t>
  </si>
  <si>
    <t>DZH318Z0D1L7/01HF</t>
  </si>
  <si>
    <t>DZH318Z0D1L7/01HH</t>
  </si>
  <si>
    <t>Hot RA-GRS Data Stored</t>
  </si>
  <si>
    <t>286d19ee-5f39-42ee-bec1-68d6e1676a93</t>
  </si>
  <si>
    <t>Virtual Machines NCSv3 Series Windows</t>
  </si>
  <si>
    <t>287836be-9631-4f57-8778-1a09cff51df9</t>
  </si>
  <si>
    <t>DZH318Z0BP4M</t>
  </si>
  <si>
    <t>DZH318Z0BP4M/0007</t>
  </si>
  <si>
    <t>Standard_E2a_v4</t>
  </si>
  <si>
    <t>E2a v4 Spot</t>
  </si>
  <si>
    <t>E2a v4/E2as v4 Spot</t>
  </si>
  <si>
    <t>2883f844-64fd-59bc-b7bc-28b306f2ea3c</t>
  </si>
  <si>
    <t>DZH318Z0CM95/004Z</t>
  </si>
  <si>
    <t>ND96amsA100v4</t>
  </si>
  <si>
    <t>288952d9-9603-5752-9171-370ca23691ae</t>
  </si>
  <si>
    <t>DZH318Z08MBM/003H</t>
  </si>
  <si>
    <t>DZH318Z08MBM/00K8</t>
  </si>
  <si>
    <t>DZH318Z08MBM/00K7</t>
  </si>
  <si>
    <t>B8ps v2 Spot</t>
  </si>
  <si>
    <t>288fdd0d-b8dc-57eb-b63b-b55a94db3ac6</t>
  </si>
  <si>
    <t>DZH318Z0K9JL/002H</t>
  </si>
  <si>
    <t>D4 v2 Low Priority</t>
  </si>
  <si>
    <t>289815e6-5bd7-4b4c-b0a4-ff9fd03ef981</t>
  </si>
  <si>
    <t>DZH318Z0BPW9/00HN</t>
  </si>
  <si>
    <t>E48ads v5</t>
  </si>
  <si>
    <t>28987cbd-09bd-5b80-9936-dc9443e34668</t>
  </si>
  <si>
    <t>DZH318Z093WX/00KB</t>
  </si>
  <si>
    <t>A3 Spot</t>
  </si>
  <si>
    <t>289e0fe2-17ee-56ef-954c-3615ca5a62ab</t>
  </si>
  <si>
    <t>DZH318Z0BPRB/00LK</t>
  </si>
  <si>
    <t>28aadd90-7cf2-5a94-ab33-86e3c0469440</t>
  </si>
  <si>
    <t>standard_DC8s_v3 Low Priority</t>
  </si>
  <si>
    <t>DC8s_v3 Low Priority</t>
  </si>
  <si>
    <t>28b44792-97e1-5a44-bc8b-57fedfdd1dc4</t>
  </si>
  <si>
    <t>DZH318Z08NQZ/00BD</t>
  </si>
  <si>
    <t>E64s v5</t>
  </si>
  <si>
    <t>28c8d186-cb1d-5389-9b69-92584aba650f</t>
  </si>
  <si>
    <t>DZH318Z096SR/0130</t>
  </si>
  <si>
    <t>DZH318Z096SR/09FF</t>
  </si>
  <si>
    <t>DZH318Z096SR/09FH</t>
  </si>
  <si>
    <t>Cold GZRS Index Tags</t>
  </si>
  <si>
    <t>28cd8244-ce3b-530d-8d35-b5f306a8ff52</t>
  </si>
  <si>
    <t>Standard_E48_v5</t>
  </si>
  <si>
    <t>E48 v5</t>
  </si>
  <si>
    <t>28d28da2-3fb3-5996-9faa-97c6580d051f</t>
  </si>
  <si>
    <t>DZH318Z08M9H/009T</t>
  </si>
  <si>
    <t>Standard_E16-8ds_v4</t>
  </si>
  <si>
    <t>E16-8ds v4</t>
  </si>
  <si>
    <t>28d2c506-4341-5500-8a00-74c640d0307c</t>
  </si>
  <si>
    <t>DZH318Z0CSHB/0098</t>
  </si>
  <si>
    <t>Virtual Machines NP Series Windows</t>
  </si>
  <si>
    <t>Standard_NP40s</t>
  </si>
  <si>
    <t>NP40s Low Priority</t>
  </si>
  <si>
    <t>28d40027-7f82-4c87-96bf-b270aadc9279</t>
  </si>
  <si>
    <t>DZH318Z0CHL7</t>
  </si>
  <si>
    <t>DZH318Z0CHL7/0006</t>
  </si>
  <si>
    <t>DS1</t>
  </si>
  <si>
    <t>DZH318Z0BQ4S/00JH</t>
  </si>
  <si>
    <t>DZH318Z0BQ4S/003C</t>
  </si>
  <si>
    <t>DZH318Z0BQ4S/006C</t>
  </si>
  <si>
    <t>Standard_M192ims_v2</t>
  </si>
  <si>
    <t>M192ims_v2 Spot</t>
  </si>
  <si>
    <t>28dc6dcd-a312-5a18-ab57-bc224407f88d</t>
  </si>
  <si>
    <t>DZH318Z0BX63/01WP</t>
  </si>
  <si>
    <t>E16s v5 Low Priority</t>
  </si>
  <si>
    <t>DZH318Z096SR/0133</t>
  </si>
  <si>
    <t>Standard_D64ps_v5 Spot</t>
  </si>
  <si>
    <t>D64ps v5 Spot</t>
  </si>
  <si>
    <t>28dfb738-9c03-5970-aa44-5a31842102ee</t>
  </si>
  <si>
    <t>DZH318Z092SB/0071</t>
  </si>
  <si>
    <t>E16-8ds v4 Low Priority</t>
  </si>
  <si>
    <t>28f3dd66-d4d3-5891-8bf0-740a059a2833</t>
  </si>
  <si>
    <t>DZH318Z0CSHK/00BZ</t>
  </si>
  <si>
    <t>Standard_DS3</t>
  </si>
  <si>
    <t>DS3 Low Priority</t>
  </si>
  <si>
    <t>DZH318Z0BPW4/0077</t>
  </si>
  <si>
    <t>Virtual Machines NCSv2 Series Windows</t>
  </si>
  <si>
    <t>NC24rs v2 Low Priority</t>
  </si>
  <si>
    <t>290bdd66-e3ed-4d8c-a175-f8e6bcfc7620</t>
  </si>
  <si>
    <t>DZH318Z0BPW7</t>
  </si>
  <si>
    <t>DZH318Z0BPW7/0006</t>
  </si>
  <si>
    <t>E4-2s v5 Low Priority</t>
  </si>
  <si>
    <t>63ca6824-c829-5771-a9cc-6e94949e0cc6</t>
  </si>
  <si>
    <t>DZH318Z096T1/04PG</t>
  </si>
  <si>
    <t>Standard_E20d_v5 Spot</t>
  </si>
  <si>
    <t>E20d v5 Spot</t>
  </si>
  <si>
    <t>29218b92-6734-52b7-9c88-9ee86ef7bd59</t>
  </si>
  <si>
    <t>DZH318Z08M9R/00D8</t>
  </si>
  <si>
    <t>Cold GZRS Write Operations</t>
  </si>
  <si>
    <t>292880f4-a717-52d6-a515-e9c089aa0a8f</t>
  </si>
  <si>
    <t>NC24 Low Priority</t>
  </si>
  <si>
    <t>29289d53-ae62-4cdc-b757-443bb636967c</t>
  </si>
  <si>
    <t>DZH318Z0BQP2/001J</t>
  </si>
  <si>
    <t>Standard_DS5_v2</t>
  </si>
  <si>
    <t>DS5 v2 Low Priority</t>
  </si>
  <si>
    <t>DZH318Z0BQPW/001Z</t>
  </si>
  <si>
    <t>Standard vCPU Idle Usage</t>
  </si>
  <si>
    <t>1 Second</t>
  </si>
  <si>
    <t>2937c12a-555a-58f0-86fb-11db356f5fb0</t>
  </si>
  <si>
    <t>DZH318Z0B0NC/0009</t>
  </si>
  <si>
    <t>E2ps v5</t>
  </si>
  <si>
    <t>29382099-1e45-5f73-a822-8883381a04d3</t>
  </si>
  <si>
    <t>DZH318Z092S8/00N1</t>
  </si>
  <si>
    <t>29431511-033e-5d02-91ec-0e200dbe5db9</t>
  </si>
  <si>
    <t>DZH318Z096SR/0147</t>
  </si>
  <si>
    <t>Standard_B16pls_v2</t>
  </si>
  <si>
    <t>B16pls v2 Low Priority</t>
  </si>
  <si>
    <t>295ba0cd-9b15-5710-97ab-c0cbed19c59a</t>
  </si>
  <si>
    <t>DZH318Z0K9JM/009K</t>
  </si>
  <si>
    <t>RA-GRS Named Encryption Scopes</t>
  </si>
  <si>
    <t>5afcd1f2-9522-4955-9f5a-62cb3a7993d5</t>
  </si>
  <si>
    <t>DZH318Z0CBTJ/010B</t>
  </si>
  <si>
    <t>Standard_DC48as_v5</t>
  </si>
  <si>
    <t>DC48as v5</t>
  </si>
  <si>
    <t>2978badc-2551-53a9-b64d-39ab56d6de53</t>
  </si>
  <si>
    <t>DZH318Z09B6C/000D</t>
  </si>
  <si>
    <t>DZH318Z09B6C/0067</t>
  </si>
  <si>
    <t>DZH318Z09B6C/0064</t>
  </si>
  <si>
    <t>Virtual Machines Dv3 Series</t>
  </si>
  <si>
    <t>D4 v3 Spot</t>
  </si>
  <si>
    <t>D4 v3/D4s v3 Spot</t>
  </si>
  <si>
    <t>297d8e5a-bd75-5a5d-a644-f3e199152e5b</t>
  </si>
  <si>
    <t>DZH318Z0BQ4K</t>
  </si>
  <si>
    <t>DZH318Z0BQ4K/01W4</t>
  </si>
  <si>
    <t>D64as v4</t>
  </si>
  <si>
    <t>53c0f794-9f35-4c95-8393-7d17c9d91dd9</t>
  </si>
  <si>
    <t>DZH318Z0CM93/001M</t>
  </si>
  <si>
    <t>Standard_E8-2ds_v5</t>
  </si>
  <si>
    <t>E8-2ds v5 Spot</t>
  </si>
  <si>
    <t>29a68bf7-d6a3-5f8c-96d0-b5099eeef5c3</t>
  </si>
  <si>
    <t>DZH318Z096SL/07TJ</t>
  </si>
  <si>
    <t>NC24rs v2 Spot</t>
  </si>
  <si>
    <t>29aef8cb-17b9-5a02-9973-d22f6b1306a0</t>
  </si>
  <si>
    <t>DZH318Z0BPW7/001C</t>
  </si>
  <si>
    <t>P6 ZRS</t>
  </si>
  <si>
    <t>P6 ZRS Disk</t>
  </si>
  <si>
    <t>29b48542-04f9-5fcf-8800-517a53be57ea</t>
  </si>
  <si>
    <t>DZH318Z0BP0W/0128</t>
  </si>
  <si>
    <t>29c35f2b-61c9-40ef-97da-5237a0cff3a0</t>
  </si>
  <si>
    <t>DZH318Z0BQ4J/008C</t>
  </si>
  <si>
    <t>Virtual Machines FX Series</t>
  </si>
  <si>
    <t>Standard_FX36mds</t>
  </si>
  <si>
    <t>Standard_FX36mds Spot</t>
  </si>
  <si>
    <t>FX36mds Spot</t>
  </si>
  <si>
    <t>29cda7ec-2363-5ddb-8b4c-a61c16de65d2</t>
  </si>
  <si>
    <t>DZH318Z08Q75</t>
  </si>
  <si>
    <t>DZH318Z08Q75/002T</t>
  </si>
  <si>
    <t>Standard_E20pds_v5 Low Priority</t>
  </si>
  <si>
    <t>E20pds v5 Low Priority</t>
  </si>
  <si>
    <t>29d1245d-2936-5fdb-ac77-58de830d44ca</t>
  </si>
  <si>
    <t>DZH318Z092SG/000N</t>
  </si>
  <si>
    <t>E96-48ads v5 Low Priority</t>
  </si>
  <si>
    <t>29d38dfa-9dec-5cd1-83e1-710a402f6901</t>
  </si>
  <si>
    <t>DZH318Z093X0/00KX</t>
  </si>
  <si>
    <t>Standard_E2s_v3</t>
  </si>
  <si>
    <t>E2s v3 Low Priority</t>
  </si>
  <si>
    <t>81b91bbd-1154-448a-8cf7-7d1bcd075735</t>
  </si>
  <si>
    <t>DZH318Z0BPVN/00FM</t>
  </si>
  <si>
    <t>Standard_E2d_v5</t>
  </si>
  <si>
    <t>E2d v5</t>
  </si>
  <si>
    <t>29fac719-ad32-5753-8dff-faa249955dfc</t>
  </si>
  <si>
    <t>DZH318Z08M9Q/001Q</t>
  </si>
  <si>
    <t>E2 ZRS</t>
  </si>
  <si>
    <t>E2 Disks</t>
  </si>
  <si>
    <t>2a02fe3e-c3f2-5d1c-91d8-35629d149ebd</t>
  </si>
  <si>
    <t>DZH318Z0BP88/019V</t>
  </si>
  <si>
    <t>SAP_HANA_On_Azure_S32m</t>
  </si>
  <si>
    <t>S32m</t>
  </si>
  <si>
    <t>S32m Instance</t>
  </si>
  <si>
    <t>2a098a29-c542-510c-b020-9fc428d23efe</t>
  </si>
  <si>
    <t>DZH318Z0BNWL/01S4</t>
  </si>
  <si>
    <t>DZH318Z0BNWL/01S3</t>
  </si>
  <si>
    <t>DZH318Z0BNWL/01S2</t>
  </si>
  <si>
    <t>PC2</t>
  </si>
  <si>
    <t>PC2 App</t>
  </si>
  <si>
    <t>2a19f5ad-078a-4695-95c9-277cf03ad60f</t>
  </si>
  <si>
    <t>DZH318Z0BXW8/000W</t>
  </si>
  <si>
    <t>Archive ZRS Write Operations</t>
  </si>
  <si>
    <t>2a1a41a6-c102-4843-87ec-9b9b2cf6d930</t>
  </si>
  <si>
    <t>Standard_D8_v3</t>
  </si>
  <si>
    <t>D8 v3 Spot</t>
  </si>
  <si>
    <t>D8 v3/D8s v3 Spot</t>
  </si>
  <si>
    <t>2a1c3847-8408-5eb9-9691-c774291423db</t>
  </si>
  <si>
    <t>DZH318Z0BQ4K/01W3</t>
  </si>
  <si>
    <t>EC20ads_v5</t>
  </si>
  <si>
    <t>2a205fed-126d-51f8-8b5f-0946b8a60d91</t>
  </si>
  <si>
    <t>DZH318Z09B62/000Z</t>
  </si>
  <si>
    <t>DZH318Z09B62/008Q</t>
  </si>
  <si>
    <t>DZH318Z09B62/008M</t>
  </si>
  <si>
    <t>Standard_E64as_v5</t>
  </si>
  <si>
    <t>E64as v5</t>
  </si>
  <si>
    <t>2a35225b-56e2-5be5-9d9b-23ae66de0f97</t>
  </si>
  <si>
    <t>DZH318Z093XK/00MV</t>
  </si>
  <si>
    <t>2a3f83a3-5505-4647-876c-ccce4628ed7c</t>
  </si>
  <si>
    <t>DZH318Z0BPWB/001L</t>
  </si>
  <si>
    <t>D4pls v5</t>
  </si>
  <si>
    <t>2a450ab8-ca6f-5b1a-b886-3f44d5b43988</t>
  </si>
  <si>
    <t>DZH318Z092S2/00FP</t>
  </si>
  <si>
    <t>DZH318Z092S2/00TK</t>
  </si>
  <si>
    <t>DZH318Z092S2/00T6</t>
  </si>
  <si>
    <t>2a4f1550-1a4a-524d-bd4b-b371410053c2</t>
  </si>
  <si>
    <t>DZH318Z0CSHK/0023</t>
  </si>
  <si>
    <t>D48a v4 Low Priority</t>
  </si>
  <si>
    <t>D48a v4/D48as v4 Low Priority</t>
  </si>
  <si>
    <t>2a623b72-77a0-433a-a13a-aca91a74b0fb</t>
  </si>
  <si>
    <t>DZH318Z0CM2B/002G</t>
  </si>
  <si>
    <t>Standard_E4_v5</t>
  </si>
  <si>
    <t>Standard_E4_v5 Low Priority</t>
  </si>
  <si>
    <t>E4 v5 Low Priority</t>
  </si>
  <si>
    <t>2a6d3385-caff-5c2c-b34e-97d70e85d0bb</t>
  </si>
  <si>
    <t>DZH318Z08M9J/004M</t>
  </si>
  <si>
    <t>Standard_D2ds_v4</t>
  </si>
  <si>
    <t>D2ds v4 Spot</t>
  </si>
  <si>
    <t>2a756163-9dd9-5945-998a-8bb504b6903e</t>
  </si>
  <si>
    <t>DZH318Z0CSHM/003Q</t>
  </si>
  <si>
    <t>ZRS Metadata</t>
  </si>
  <si>
    <t>2a75c684-2e84-4c3b-a8c9-5a72c42f4e79</t>
  </si>
  <si>
    <t>DZH318Z0BP09/008M</t>
  </si>
  <si>
    <t>Hot_ZRS_Data_Stored_100 TB</t>
  </si>
  <si>
    <t>Hot ZRS - 100 TB</t>
  </si>
  <si>
    <t>Hot ZRS - 100 TB Data Stored</t>
  </si>
  <si>
    <t>b6cced53-9731-4305-b344-107611cd9a4c</t>
  </si>
  <si>
    <t>DZH318Z08T98/00FN</t>
  </si>
  <si>
    <t>DZH318Z08T98/00FF</t>
  </si>
  <si>
    <t>E64as v5 Spot</t>
  </si>
  <si>
    <t>2a9d9bb3-9608-5faf-8935-130c2e2d6804</t>
  </si>
  <si>
    <t>DZH318Z093XK/00MW</t>
  </si>
  <si>
    <t>NP40s Spot</t>
  </si>
  <si>
    <t>2aa58a78-2c23-5407-a079-c501b57f9713</t>
  </si>
  <si>
    <t>DZH318Z0CHCB/0009</t>
  </si>
  <si>
    <t>M208-52ms_v2</t>
  </si>
  <si>
    <t>6ba7173f-1f54-4627-80df-40b91bcc150f</t>
  </si>
  <si>
    <t>DZH318Z0BX5L/023F</t>
  </si>
  <si>
    <t>DZH318Z0BX5L/023C</t>
  </si>
  <si>
    <t>DZH318Z0BX5L/0235</t>
  </si>
  <si>
    <t>Standard_E16ps_v5</t>
  </si>
  <si>
    <t>Standard_E16ps_v5 Low Priority</t>
  </si>
  <si>
    <t>E16ps v5 Low Priority</t>
  </si>
  <si>
    <t>2ab06412-1899-524a-b70f-57c6d7375253</t>
  </si>
  <si>
    <t>DZH318Z092S9/00GB</t>
  </si>
  <si>
    <t>D96ads v5</t>
  </si>
  <si>
    <t>2abca97d-cf2b-5845-947d-050d803e826b</t>
  </si>
  <si>
    <t>DZH318Z08W2Q/000S</t>
  </si>
  <si>
    <t>standard_DC8ds_v3</t>
  </si>
  <si>
    <t>DC8ds_v3</t>
  </si>
  <si>
    <t>2aca0bbc-57fa-5098-acc4-8216c956cc79</t>
  </si>
  <si>
    <t>DZH318Z08NRD/009Z</t>
  </si>
  <si>
    <t>MS Series Dedicated Host</t>
  </si>
  <si>
    <t>Msm_Type1</t>
  </si>
  <si>
    <t>Msm Type1</t>
  </si>
  <si>
    <t>2ad9e8d6-29ad-5574-b5a8-368ac0e3ca77</t>
  </si>
  <si>
    <t>DZH318Z0D21F</t>
  </si>
  <si>
    <t>DZH318Z0D21F/0025</t>
  </si>
  <si>
    <t>DZH318Z0D21F/0029</t>
  </si>
  <si>
    <t>DZH318Z0D21F/002C</t>
  </si>
  <si>
    <t>be63f96a-ef4b-42c1-9365-f9fa0e7431d0</t>
  </si>
  <si>
    <t>Standard_D8ds_v5</t>
  </si>
  <si>
    <t>Standard_D8ds_v5 Low Priority</t>
  </si>
  <si>
    <t>D8ds v5 Low Priority</t>
  </si>
  <si>
    <t>2aeb6e5d-1dcf-5641-a1e9-fc09e2d389a3</t>
  </si>
  <si>
    <t>DZH318Z08MC6/00M0</t>
  </si>
  <si>
    <t>Hot_GRS_Data_Stored_10 TB</t>
  </si>
  <si>
    <t>Hot GRS - 10 TB</t>
  </si>
  <si>
    <t>Hot GRS - 10 TB Data Stored</t>
  </si>
  <si>
    <t>67719a78-74a5-4369-84bf-d1e7760bce12</t>
  </si>
  <si>
    <t>DZH318Z08T98/00FS</t>
  </si>
  <si>
    <t>DZH318Z08T98/00FP</t>
  </si>
  <si>
    <t>M192is_v2</t>
  </si>
  <si>
    <t>2b08c0c8-2cb6-5de0-a3fa-7b072c58d64b</t>
  </si>
  <si>
    <t>DZH318Z0BX63/0200</t>
  </si>
  <si>
    <t>2b096f49-4358-5552-9e92-a3e5b1fcf762</t>
  </si>
  <si>
    <t>DZH318Z08M9T/0099</t>
  </si>
  <si>
    <t>LRS Class 2 Additional IO</t>
  </si>
  <si>
    <t>2b13e0fb-9aca-4a1f-a2b5-8091f0211cc4</t>
  </si>
  <si>
    <t>DZH318Z0BNZ4/002B</t>
  </si>
  <si>
    <t>Standard_E32-8ds_v5</t>
  </si>
  <si>
    <t>E32-8ds v5 Low Priority</t>
  </si>
  <si>
    <t>67a4fbdc-b87d-5744-b639-dd59dbc02f10</t>
  </si>
  <si>
    <t>DZH318Z096SN/00RZ</t>
  </si>
  <si>
    <t>2b3bf1b6-00ce-576d-ae8a-844cb7ff1623</t>
  </si>
  <si>
    <t>DZH318Z0BQ4R/0477</t>
  </si>
  <si>
    <t>ZRS List and Create Container Operations</t>
  </si>
  <si>
    <t>b25223ae-4304-47c3-afc1-521c8523189b</t>
  </si>
  <si>
    <t>E4 v3 Low Priority</t>
  </si>
  <si>
    <t>2b48b583-d1ed-4d3f-b2c8-59ba43168c15</t>
  </si>
  <si>
    <t>DZH318Z0BPWF/00BG</t>
  </si>
  <si>
    <t>S4 LRS</t>
  </si>
  <si>
    <t>DZH318Z0BP0L/0066</t>
  </si>
  <si>
    <t>Standard_DC2as_v5</t>
  </si>
  <si>
    <t>Standard_DC2as_v5 Spot</t>
  </si>
  <si>
    <t>DC2as v5 Spot</t>
  </si>
  <si>
    <t>2b5627f0-cd30-575d-842a-96b3c663532a</t>
  </si>
  <si>
    <t>DZH318Z09B6B/0004</t>
  </si>
  <si>
    <t>E64 v3/E64s v3</t>
  </si>
  <si>
    <t>DZH318Z0BPWH/001X</t>
  </si>
  <si>
    <t>E96ads v5 Low Priority</t>
  </si>
  <si>
    <t>2b60f82d-fe46-58f6-a049-f83eeeb09025</t>
  </si>
  <si>
    <t>DZH318Z093X0/00L1</t>
  </si>
  <si>
    <t>D2s v4</t>
  </si>
  <si>
    <t>2b732fe4-051a-54bb-abde-73030768df95</t>
  </si>
  <si>
    <t>DZH318Z0CP07/006V</t>
  </si>
  <si>
    <t>Standard_D32d_v5 Low Priority</t>
  </si>
  <si>
    <t>D32d v5 Low Priority</t>
  </si>
  <si>
    <t>2b762eee-8521-53fd-820b-8ce3a1b4607c</t>
  </si>
  <si>
    <t>DZH318Z08M9F/00GQ</t>
  </si>
  <si>
    <t>Standard_E4ads_v5</t>
  </si>
  <si>
    <t>E4ads v5 Spot</t>
  </si>
  <si>
    <t>2b7c48f5-bcc9-59b6-bb84-b4e02e0754c9</t>
  </si>
  <si>
    <t>DZH318Z093X0/00M2</t>
  </si>
  <si>
    <t>2b8a2c33-5c54-412a-bbfd-fe4f34a952d5</t>
  </si>
  <si>
    <t>Standard_E32ads_v5</t>
  </si>
  <si>
    <t>E32ads v5</t>
  </si>
  <si>
    <t>2b911ee2-a938-57d8-9cc7-4af289fecb6e</t>
  </si>
  <si>
    <t>DZH318Z092R4/00B1</t>
  </si>
  <si>
    <t>Cloud Services A Series</t>
  </si>
  <si>
    <t>Standard_A5</t>
  </si>
  <si>
    <t>A5</t>
  </si>
  <si>
    <t>2014-03-29T00:00:00Z</t>
  </si>
  <si>
    <t>2b9e6ef0-6519-4fe6-9ec1-5fddc4e038a3</t>
  </si>
  <si>
    <t>DZH318Z0BPW6</t>
  </si>
  <si>
    <t>DZH318Z0BPW6/0083</t>
  </si>
  <si>
    <t>Standard_E20d_v5 Low Priority</t>
  </si>
  <si>
    <t>E20d v5 Low Priority</t>
  </si>
  <si>
    <t>2ba11834-70e1-5a5e-a585-493bb288e0d6</t>
  </si>
  <si>
    <t>DZH318Z08M9Q/000Z</t>
  </si>
  <si>
    <t>E8as v5 Spot</t>
  </si>
  <si>
    <t>2ba9a750-e3da-5194-9a37-1f72a78bc422</t>
  </si>
  <si>
    <t>DZH318Z093XK/00LW</t>
  </si>
  <si>
    <t>Standard_L32as_v3 Low Priority</t>
  </si>
  <si>
    <t>L32as v3 Low Priority</t>
  </si>
  <si>
    <t>2bd226a1-fdc5-5984-8884-0cdd9c1ed465</t>
  </si>
  <si>
    <t>DZH318Z08NR8/002B</t>
  </si>
  <si>
    <t>A8 v2 Low Priority</t>
  </si>
  <si>
    <t>2be4732f-179f-4869-82c2-e808df842fe2</t>
  </si>
  <si>
    <t>DZH318Z0BPW1/0021</t>
  </si>
  <si>
    <t>Standard_D2d_v4</t>
  </si>
  <si>
    <t>D2d v4 Low Priority</t>
  </si>
  <si>
    <t>2be6092b-fc27-5cb9-aaac-0a2deb62145a</t>
  </si>
  <si>
    <t>DZH318Z0D1L2/00VB</t>
  </si>
  <si>
    <t>D64 v3 Spot</t>
  </si>
  <si>
    <t>D64 v3/D64s v3 Spot</t>
  </si>
  <si>
    <t>2bf2df6e-70dd-5c6d-a29e-95b8728436f3</t>
  </si>
  <si>
    <t>DZH318Z0BQ4K/01W2</t>
  </si>
  <si>
    <t>2bf64077-b5e2-4bd2-980f-0f32a9bbed81</t>
  </si>
  <si>
    <t>DZH318Z0BNZ5/004J</t>
  </si>
  <si>
    <t>E20as v4</t>
  </si>
  <si>
    <t>c1fa7353-ca3d-4e3b-a78b-896b7aecd7ef</t>
  </si>
  <si>
    <t>DZH318Z0CM2D/002K</t>
  </si>
  <si>
    <t>DZH318Z0CM2D/008S</t>
  </si>
  <si>
    <t>DZH318Z0CM2D/008P</t>
  </si>
  <si>
    <t>M32dms_v2 Low Priority</t>
  </si>
  <si>
    <t>2c17a2de-0793-5301-9aa4-3756af867166</t>
  </si>
  <si>
    <t>DZH318Z08LV1/0084</t>
  </si>
  <si>
    <t>Standard_D64d_v5 Spot</t>
  </si>
  <si>
    <t>D64d v5 Spot</t>
  </si>
  <si>
    <t>2c33ecdd-2152-5b96-ba5c-8235d622a801</t>
  </si>
  <si>
    <t>DZH318Z08M9F/00GV</t>
  </si>
  <si>
    <t>2c3a7438-7faa-58b4-8eee-4e90c954cbc7</t>
  </si>
  <si>
    <t>Standard_B2s</t>
  </si>
  <si>
    <t>B2s</t>
  </si>
  <si>
    <t>2c57ed84-f939-4f5c-ba90-782349a367b8</t>
  </si>
  <si>
    <t>DZH318Z0BQ35/00J7</t>
  </si>
  <si>
    <t>DZH318Z0BQ35/0021</t>
  </si>
  <si>
    <t>DZH318Z0BQ35/0026</t>
  </si>
  <si>
    <t>E4d v4 Low Priority</t>
  </si>
  <si>
    <t>2c614a2d-5afe-5511-98ce-8ce316fd7d4b</t>
  </si>
  <si>
    <t>DZH318Z0D1L5/00QC</t>
  </si>
  <si>
    <t>Standard_F8</t>
  </si>
  <si>
    <t>F8</t>
  </si>
  <si>
    <t>F8/F8s</t>
  </si>
  <si>
    <t>DZH318Z0BPVT/005S</t>
  </si>
  <si>
    <t>DZH318Z0BQ4W/018P</t>
  </si>
  <si>
    <t>Standard_EC48as_cc_v5 Low Priority</t>
  </si>
  <si>
    <t>EC48ascc v5 Low Priority</t>
  </si>
  <si>
    <t>2c78f907-027f-5ffd-907e-57de48e9d679</t>
  </si>
  <si>
    <t>DZH318Z0BDLB/005P</t>
  </si>
  <si>
    <t>B2as v2 Low Priority</t>
  </si>
  <si>
    <t>2c7f68f6-5d60-5092-9f44-bb5274fefa00</t>
  </si>
  <si>
    <t>DZH318Z0K9JH/01JP</t>
  </si>
  <si>
    <t>Standard_D2_v3</t>
  </si>
  <si>
    <t>D2 v3 Low Priority</t>
  </si>
  <si>
    <t>D2 v3/D2s v3 Low Priority</t>
  </si>
  <si>
    <t>DZH318Z0BPVL/005X</t>
  </si>
  <si>
    <t>E16-8as_v4 Low Priority</t>
  </si>
  <si>
    <t>2c8e6dcf-2191-5727-acf9-37b592b597bf</t>
  </si>
  <si>
    <t>DZH318Z0CM2D/01KJ</t>
  </si>
  <si>
    <t>Standard_EC8as_v5</t>
  </si>
  <si>
    <t>Standard_EC8as_v5 Spot</t>
  </si>
  <si>
    <t>EC8as_v5 Spot</t>
  </si>
  <si>
    <t>2c945f23-1cce-5a6d-998e-80c59a4adc33</t>
  </si>
  <si>
    <t>DZH318Z09B68/000S</t>
  </si>
  <si>
    <t>E96ds v5</t>
  </si>
  <si>
    <t>DZH318Z096SN/00RW</t>
  </si>
  <si>
    <t>DZH318Z096SN/057F</t>
  </si>
  <si>
    <t>DZH318Z096SN/057D</t>
  </si>
  <si>
    <t>M128ms Spot</t>
  </si>
  <si>
    <t>2cae6f7e-2e95-5881-9f82-c53c47db6477</t>
  </si>
  <si>
    <t>DZH318Z0BPW5/01WS</t>
  </si>
  <si>
    <t>Standard_E16-4s_v4</t>
  </si>
  <si>
    <t>E16-4s v4 Low Priority</t>
  </si>
  <si>
    <t>2cb124cc-ef84-567d-9c0a-2f877208c057</t>
  </si>
  <si>
    <t>DZH318Z0CSHC/007S</t>
  </si>
  <si>
    <t>Standard_E64ads_v5</t>
  </si>
  <si>
    <t>E64ads v5</t>
  </si>
  <si>
    <t>2cb3e308-e5fd-5ded-86b1-f678af82f579</t>
  </si>
  <si>
    <t>DZH318Z093X0/00MH</t>
  </si>
  <si>
    <t>DZH318Z093X0/03KX</t>
  </si>
  <si>
    <t>DZH318Z093X0/03KZ</t>
  </si>
  <si>
    <t>DS1 Low Priority</t>
  </si>
  <si>
    <t>6895044c-a9a8-4b27-933f-0940c0ddaec9</t>
  </si>
  <si>
    <t>DZH318Z0BPW4/005P</t>
  </si>
  <si>
    <t>Archive LRS Early Delete</t>
  </si>
  <si>
    <t>2cc54bb9-a018-4dfd-a1d6-8bb06679514b</t>
  </si>
  <si>
    <t>2cc7bcb1-71fe-5621-a0b1-d9df7f0bca56</t>
  </si>
  <si>
    <t>DZH318Z0BPW5/012T</t>
  </si>
  <si>
    <t>2cce2b1a-e652-52be-b5f9-fa4696b8c0d0</t>
  </si>
  <si>
    <t>DZH318Z0K9KD/01KZ</t>
  </si>
  <si>
    <t>Standard_M128-64ms</t>
  </si>
  <si>
    <t>M128-64ms</t>
  </si>
  <si>
    <t>eab95a96-86ca-4903-bdc5-977c4918dbaa</t>
  </si>
  <si>
    <t>DZH318Z0BQ4W/01MP</t>
  </si>
  <si>
    <t>2018-02-01T00:00:00Z</t>
  </si>
  <si>
    <t>DZH318Z0BQ4W/01MQ</t>
  </si>
  <si>
    <t>DZH318Z0BQ4W/01MN</t>
  </si>
  <si>
    <t>Standard_M64-16ms</t>
  </si>
  <si>
    <t>M64-16ms Spot</t>
  </si>
  <si>
    <t>2d289c73-0143-546e-8f4b-d95a178d448a</t>
  </si>
  <si>
    <t>DZH318Z0BPW5/01G2</t>
  </si>
  <si>
    <t>2d2aa493-b81a-54ea-9b65-9108d934cec5</t>
  </si>
  <si>
    <t>DZH318Z08W2Q/001F</t>
  </si>
  <si>
    <t>2d304b27-bc75-4843-977c-c5bf879734ce</t>
  </si>
  <si>
    <t>DZH318Z0BPWJ/0013</t>
  </si>
  <si>
    <t>E32-8ds v4</t>
  </si>
  <si>
    <t>2d3dfa1f-6703-5d06-93e0-76268bb15658</t>
  </si>
  <si>
    <t>DZH318Z0CSHB/004Q</t>
  </si>
  <si>
    <t>Cool GRS Iterative Write Operations</t>
  </si>
  <si>
    <t>4fbcf604-70f9-4363-8c7a-79ff4f36fe75</t>
  </si>
  <si>
    <t>Standard_A4</t>
  </si>
  <si>
    <t>A4 Low Priority</t>
  </si>
  <si>
    <t>2d5b7387-7d4b-4a72-9b0b-0e62061689f2</t>
  </si>
  <si>
    <t>DZH318Z0BPRT/005W</t>
  </si>
  <si>
    <t>2d616cfc-df21-5a91-93c1-f607f5d7b396</t>
  </si>
  <si>
    <t>E2d v4</t>
  </si>
  <si>
    <t>2d62683d-05b6-5c6d-a38c-b0e2c2f5957e</t>
  </si>
  <si>
    <t>DZH318Z0D1LH/00HW</t>
  </si>
  <si>
    <t>Standard_D32lds_v5</t>
  </si>
  <si>
    <t>D32lds v5</t>
  </si>
  <si>
    <t>2d65e237-8cf9-58ff-9cdb-4c0e0d916f0b</t>
  </si>
  <si>
    <t>DZH318Z08M9B/00GL</t>
  </si>
  <si>
    <t>DZH318Z08M9B/01SV</t>
  </si>
  <si>
    <t>DZH318Z08M9B/01SX</t>
  </si>
  <si>
    <t>2d8de397-88d0-5f41-a466-75f52ccb86ad</t>
  </si>
  <si>
    <t>DZH318Z093X0/00KW</t>
  </si>
  <si>
    <t>DZH318Z093X0/03KJ</t>
  </si>
  <si>
    <t>DZH318Z093X0/03KH</t>
  </si>
  <si>
    <t>P50 ZRS</t>
  </si>
  <si>
    <t>P50 ZRS Disk</t>
  </si>
  <si>
    <t>2d8eccf0-655b-5e3a-9ebb-1c8c91a22702</t>
  </si>
  <si>
    <t>DZH318Z0BP0W/0121</t>
  </si>
  <si>
    <t>Standard_A4m_v2</t>
  </si>
  <si>
    <t>A4m v2 Low Priority</t>
  </si>
  <si>
    <t>2d90abc5-ac6a-4dee-8e0e-9a25971849e1</t>
  </si>
  <si>
    <t>DZH318Z0BPWB/004Z</t>
  </si>
  <si>
    <t>2d90ffeb-bc98-5692-91a4-3dbb30d35dd3</t>
  </si>
  <si>
    <t>DZH318Z0DF4B/000T</t>
  </si>
  <si>
    <t>I1</t>
  </si>
  <si>
    <t>I1 App</t>
  </si>
  <si>
    <t>2017-09-01T00:00:00Z</t>
  </si>
  <si>
    <t>2db2cc73-ec1c-4212-a92d-214f6117fb2d</t>
  </si>
  <si>
    <t>DZH318Z0BQJP/0050</t>
  </si>
  <si>
    <t>Standard_EC8ads_v5 Spot</t>
  </si>
  <si>
    <t>EC8ads_v5 Spot</t>
  </si>
  <si>
    <t>2db2e7ca-fa00-570d-ae2c-7c7b427ae02a</t>
  </si>
  <si>
    <t>DZH318Z09B62/0007</t>
  </si>
  <si>
    <t>E96-24ads v5</t>
  </si>
  <si>
    <t>2db8a78a-03ac-52b9-9cb7-90f0f11247f0</t>
  </si>
  <si>
    <t>DZH318Z092R4/00BG</t>
  </si>
  <si>
    <t>Standard_NC6s_v3</t>
  </si>
  <si>
    <t>NC6s v3</t>
  </si>
  <si>
    <t>2de1c89d-d7ca-4f2d-b0fd-dfc4afbdd052</t>
  </si>
  <si>
    <t>DZH318Z0BP4M/0003</t>
  </si>
  <si>
    <t>f3dfe174-cca2-441c-8923-37b11c0c8432</t>
  </si>
  <si>
    <t>Standard_E48bs_v5 Spot</t>
  </si>
  <si>
    <t>E48bs v5 Spot</t>
  </si>
  <si>
    <t>2df3c4ec-2716-5b15-808c-7f9f39f65e8e</t>
  </si>
  <si>
    <t>DZH318Z09LR5/003T</t>
  </si>
  <si>
    <t>SAP HANA on Azure VM</t>
  </si>
  <si>
    <t>SAP HANA on Azure VM Protected Instances</t>
  </si>
  <si>
    <t>2020-03-02T00:00:00Z</t>
  </si>
  <si>
    <t>2df76c88-a569-4648-86ed-6b8cad0d2671</t>
  </si>
  <si>
    <t>DZH318Z0BP05/00B7</t>
  </si>
  <si>
    <t>GZRS Index Tags</t>
  </si>
  <si>
    <t>2020-11-30T00:00:00Z</t>
  </si>
  <si>
    <t>2e0a376b-f17d-5e82-bf41-f50c10eb89c1</t>
  </si>
  <si>
    <t>DZH318Z0BPH7/00QL</t>
  </si>
  <si>
    <t>Standard_D48d_v5</t>
  </si>
  <si>
    <t>D48d v5</t>
  </si>
  <si>
    <t>2e0c2855-a2b6-5c91-ab9b-266794af16d8</t>
  </si>
  <si>
    <t>DZH318Z08M9F/00HQ</t>
  </si>
  <si>
    <t>2e10ec71-442f-519c-8f6b-9d640d488eb4</t>
  </si>
  <si>
    <t>DZH318Z0BPRJ/0106</t>
  </si>
  <si>
    <t>Standard_D2s_v5</t>
  </si>
  <si>
    <t>Standard_D2s_v5 Spot</t>
  </si>
  <si>
    <t>D2s v5 Spot</t>
  </si>
  <si>
    <t>2e1c40e1-df96-5494-80f5-52d91a411a5d</t>
  </si>
  <si>
    <t>DZH318Z08M9T/00K0</t>
  </si>
  <si>
    <t>Account Encrypted RA-GZRS Batch Write Operations</t>
  </si>
  <si>
    <t>2e1f6793-dec9-447f-a17a-3b2692020bbd</t>
  </si>
  <si>
    <t>2e22bdfb-7440-515f-8460-9afb711a589e</t>
  </si>
  <si>
    <t>DZH318Z093WZ/00KF</t>
  </si>
  <si>
    <t>DZH318Z093WZ/03LL</t>
  </si>
  <si>
    <t>DZH318Z093WZ/03LK</t>
  </si>
  <si>
    <t>2e345ab7-be9b-5f34-bc44-52fd389c36f1</t>
  </si>
  <si>
    <t>DZH318Z0BQ4J/00CF</t>
  </si>
  <si>
    <t>A2m v2 Low Priority</t>
  </si>
  <si>
    <t>2e3d9a46-7bd2-4476-9b93-65ff617108ef</t>
  </si>
  <si>
    <t>DZH318Z0BPW1/007Z</t>
  </si>
  <si>
    <t>Standard_D16_v5 Spot</t>
  </si>
  <si>
    <t>D16 v5 Spot</t>
  </si>
  <si>
    <t>2e46db66-20e5-518a-967a-fc73809259c1</t>
  </si>
  <si>
    <t>DZH318Z08M9V/00H3</t>
  </si>
  <si>
    <t>DS13 v2 Spot</t>
  </si>
  <si>
    <t>2e4d0562-2bf6-5857-b0f1-e2f8ca8b4326</t>
  </si>
  <si>
    <t>DZH318Z0BQ4C/05BR</t>
  </si>
  <si>
    <t>Standard_D8ps_v5</t>
  </si>
  <si>
    <t>Standard_D8ps_v5 Low Priority</t>
  </si>
  <si>
    <t>D8ps v5 Low Priority</t>
  </si>
  <si>
    <t>2e681523-c1a0-53b5-b4f3-9ac80e1585dc</t>
  </si>
  <si>
    <t>DZH318Z092SB/001N</t>
  </si>
  <si>
    <t>Standard_E16-4s_v5</t>
  </si>
  <si>
    <t>E16-4s v5</t>
  </si>
  <si>
    <t>DZH318Z096T1/04ML</t>
  </si>
  <si>
    <t>Standard_D16ads_v5</t>
  </si>
  <si>
    <t>Standard_D16ads_v5 Spot</t>
  </si>
  <si>
    <t>D16ads v5 Spot</t>
  </si>
  <si>
    <t>2e72b89d-dd53-5959-a819-3585006cddea</t>
  </si>
  <si>
    <t>DZH318Z08W2P/006B</t>
  </si>
  <si>
    <t>2e813c05-71c4-43ed-b631-b6277f19385d</t>
  </si>
  <si>
    <t>DZH318Z0CHCB/0005</t>
  </si>
  <si>
    <t>Standard_E2as_v5</t>
  </si>
  <si>
    <t>E2as v5 Spot</t>
  </si>
  <si>
    <t>2e8388fb-e08b-565a-b5ff-1d336ee2fed6</t>
  </si>
  <si>
    <t>DZH318Z093XK/00MR</t>
  </si>
  <si>
    <t>D13 v2/DS13 v2 Low Priority</t>
  </si>
  <si>
    <t>DZH318Z0BQ34/00Z1</t>
  </si>
  <si>
    <t>E4-2s v4</t>
  </si>
  <si>
    <t>2e90eb7e-4f0c-5d5e-aca8-262afa742cfe</t>
  </si>
  <si>
    <t>DZH318Z0CSHL/0056</t>
  </si>
  <si>
    <t>DZH318Z0CSHL/02XX</t>
  </si>
  <si>
    <t>DZH318Z0CSHL/02XV</t>
  </si>
  <si>
    <t>D16ads v5</t>
  </si>
  <si>
    <t>2e9adf88-c76d-5c09-8adc-d9356c30b782</t>
  </si>
  <si>
    <t>DZH318Z08W2P/0069</t>
  </si>
  <si>
    <t>E16ads v5 Spot</t>
  </si>
  <si>
    <t>2ea1fb4e-6ab4-5136-804c-114fd8fc95a9</t>
  </si>
  <si>
    <t>DZH318Z093WX/00JV</t>
  </si>
  <si>
    <t>2ea231dd-71ac-55cd-bbd8-c4634e492452</t>
  </si>
  <si>
    <t>DZH318Z0CM2D/004H</t>
  </si>
  <si>
    <t>Cool_LRS_Data_Stored_10 TB</t>
  </si>
  <si>
    <t>Cool LRS - 10 TB</t>
  </si>
  <si>
    <t>Cool LRS - 10 TB Data Stored</t>
  </si>
  <si>
    <t>fe0b35c8-5f14-417d-b67f-ca9079a5fa19</t>
  </si>
  <si>
    <t>DZH318Z08T98/00CK</t>
  </si>
  <si>
    <t>DZH318Z08T98/00CL</t>
  </si>
  <si>
    <t>2eba102e-97b8-4301-9e81-8a030294e1c5</t>
  </si>
  <si>
    <t>E2as v5 Low Priority</t>
  </si>
  <si>
    <t>2ec25d2c-cbe1-5686-b4ec-dec1e582b1cb</t>
  </si>
  <si>
    <t>DZH318Z093WZ/00LF</t>
  </si>
  <si>
    <t>Standard_DC4ds_v3</t>
  </si>
  <si>
    <t>standard_DC4ds_v3</t>
  </si>
  <si>
    <t>DC4ds_v3</t>
  </si>
  <si>
    <t>2ec2825c-36ea-5dfc-8eb6-155b82aaf0fc</t>
  </si>
  <si>
    <t>DZH318Z08NRF/00GG</t>
  </si>
  <si>
    <t>DZH318Z08NRF/00L4</t>
  </si>
  <si>
    <t>DZH318Z08NRF/00L1</t>
  </si>
  <si>
    <t>2ecf3c7b-45de-487e-b7b6-4eff641a11b4</t>
  </si>
  <si>
    <t>DZH318Z0BPVJ/00NS</t>
  </si>
  <si>
    <t>Virtual Machines NVasv4 Series</t>
  </si>
  <si>
    <t>Standard_NV4as_v4</t>
  </si>
  <si>
    <t>NV4as v4 Spot</t>
  </si>
  <si>
    <t>2ed734f9-0df2-5b1f-a14f-3d604901ac78</t>
  </si>
  <si>
    <t>DZH318Z0CGPD</t>
  </si>
  <si>
    <t>DZH318Z0CGPD/0015</t>
  </si>
  <si>
    <t>Standard_E96-24as_v4</t>
  </si>
  <si>
    <t>E96-24as_v4 Low Priority</t>
  </si>
  <si>
    <t>2eea1e44-ccf6-54d3-87de-a38c8dbfc5ae</t>
  </si>
  <si>
    <t>DZH318Z0CM2D/01J2</t>
  </si>
  <si>
    <t>2ef70492-e1c1-50e4-8ad6-4b1ccaef1040</t>
  </si>
  <si>
    <t>DZH318Z0K9K9/01FS</t>
  </si>
  <si>
    <t>Standard_E32-8as_v4</t>
  </si>
  <si>
    <t>E32-8as_v4 Spot</t>
  </si>
  <si>
    <t>2efbf251-ef31-54b5-98fe-94d0d8aa1655</t>
  </si>
  <si>
    <t>DZH318Z0CM2D/01JG</t>
  </si>
  <si>
    <t>Standard_E96ias_v5</t>
  </si>
  <si>
    <t>E96ias v5 Spot</t>
  </si>
  <si>
    <t>2f041f83-e00d-5737-aeb0-cd689e2a968b</t>
  </si>
  <si>
    <t>DZH318Z093WZ/00L9</t>
  </si>
  <si>
    <t>Standard_DC48s_v3</t>
  </si>
  <si>
    <t>standard_DC48s_v3 Spot</t>
  </si>
  <si>
    <t>DC48s_v3 Spot</t>
  </si>
  <si>
    <t>2f062f32-e667-5993-a391-47d46fb7b131</t>
  </si>
  <si>
    <t>DZH318Z08NR0/00GR</t>
  </si>
  <si>
    <t>Standard_E32-16as_v4</t>
  </si>
  <si>
    <t>E32-16as_v4 Low Priority</t>
  </si>
  <si>
    <t>2f164ce9-6af7-57f2-acc8-ad0bfb11aed8</t>
  </si>
  <si>
    <t>DZH318Z0CM2D/01K8</t>
  </si>
  <si>
    <t>2f4d48c5-df0b-52ab-8e33-1207fe292f02</t>
  </si>
  <si>
    <t>DZH318Z09B6C/000C</t>
  </si>
  <si>
    <t>B8als v2 Spot</t>
  </si>
  <si>
    <t>2f584011-695e-5742-a0fe-95255a495aa3</t>
  </si>
  <si>
    <t>DZH318Z0K9JH/01H9</t>
  </si>
  <si>
    <t>Standard_E2_v3</t>
  </si>
  <si>
    <t>E2 v3 Spot</t>
  </si>
  <si>
    <t>E2 v3/E2s v3 Spot</t>
  </si>
  <si>
    <t>2f5a99fd-994e-5069-a89e-3005dfc9e83b</t>
  </si>
  <si>
    <t>DZH318Z0BQ4L/0238</t>
  </si>
  <si>
    <t>D32as v4</t>
  </si>
  <si>
    <t>918c1304-73d2-4cd3-87a1-ee6d31298942</t>
  </si>
  <si>
    <t>DZH318Z0CM93/0021</t>
  </si>
  <si>
    <t>E96ads v5</t>
  </si>
  <si>
    <t>2f6503a5-336e-56c0-8952-9daefe49c4c0</t>
  </si>
  <si>
    <t>DZH318Z093X0/00L0</t>
  </si>
  <si>
    <t>DZH318Z093X0/03KN</t>
  </si>
  <si>
    <t>DZH318Z093X0/03KK</t>
  </si>
  <si>
    <t>D8a v4</t>
  </si>
  <si>
    <t>D8a v4/D8as v4</t>
  </si>
  <si>
    <t>2f67b038-0f38-4d27-bc31-870fa61b811f</t>
  </si>
  <si>
    <t>DZH318Z0CM2B/000W</t>
  </si>
  <si>
    <t>DZH318Z0CM2B/0068</t>
  </si>
  <si>
    <t>DZH318Z0CM2B/0067</t>
  </si>
  <si>
    <t>A6 Low Priority</t>
  </si>
  <si>
    <t>2f689c52-a28a-4c8d-9116-72e2cc14c78d</t>
  </si>
  <si>
    <t>DZH318Z0BPVJ/00CW</t>
  </si>
  <si>
    <t>M128-64ms Low Priority</t>
  </si>
  <si>
    <t>DZH318Z0BPW5/01J8</t>
  </si>
  <si>
    <t>DCsv2 Series Dedicated Host</t>
  </si>
  <si>
    <t>DCsv2 Type 1</t>
  </si>
  <si>
    <t>2f78cf94-35c6-5eeb-921d-81eb00dc92c8</t>
  </si>
  <si>
    <t>DZH318Z0DRDR</t>
  </si>
  <si>
    <t>DZH318Z0DRDR/000T</t>
  </si>
  <si>
    <t>DZH318Z0DRDR/000R</t>
  </si>
  <si>
    <t>DZH318Z0DRDR/0003</t>
  </si>
  <si>
    <t>E4ds v4 Spot</t>
  </si>
  <si>
    <t>2f79752b-2f4c-581f-a250-1c79a2778bb2</t>
  </si>
  <si>
    <t>DZH318Z0CSHK/00J1</t>
  </si>
  <si>
    <t>H16m Spot</t>
  </si>
  <si>
    <t>2f7e8c35-69f7-550a-acaa-904990dc0ec5</t>
  </si>
  <si>
    <t>DZH318Z0BQ4J/00D4</t>
  </si>
  <si>
    <t>Standard_L16s_v3 Low Priority</t>
  </si>
  <si>
    <t>L16s v3 Low Priority</t>
  </si>
  <si>
    <t>2f870bd2-f4fd-5e6c-9ce3-a1df044f558c</t>
  </si>
  <si>
    <t>DZH318Z08NRP/006P</t>
  </si>
  <si>
    <t>2f8d6e18-36ef-5bf8-ad9d-c26a87505e06</t>
  </si>
  <si>
    <t>DZH318Z08LV0/004K</t>
  </si>
  <si>
    <t>Cold RA-GRS Data Scanned for Query Acceleration</t>
  </si>
  <si>
    <t>2f8e1ef2-edd1-57d7-82c2-951fb2736217</t>
  </si>
  <si>
    <t>Standard_ND12s</t>
  </si>
  <si>
    <t>ND12s</t>
  </si>
  <si>
    <t>2f8fd1f8-379c-4e4a-91cc-57ba86186a99</t>
  </si>
  <si>
    <t>DZH318Z0BPX4/000V</t>
  </si>
  <si>
    <t>Standard_E8pds_v5</t>
  </si>
  <si>
    <t>Standard_E8pds_v5 Low Priority</t>
  </si>
  <si>
    <t>E8pds v5 Low Priority</t>
  </si>
  <si>
    <t>2f9c1b29-d2b0-59c5-9b97-0ead113980ea</t>
  </si>
  <si>
    <t>DZH318Z092SH/00FW</t>
  </si>
  <si>
    <t>E104ids v5 Low Priority</t>
  </si>
  <si>
    <t>2fae3a73-3836-5a7b-8d2b-dc3219002b3a</t>
  </si>
  <si>
    <t>DZH318Z096SN/01QH</t>
  </si>
  <si>
    <t>2fb7f761-2216-4a0a-8f08-4a87867db437</t>
  </si>
  <si>
    <t>2fbabdbd-c757-5280-9309-7f0e9240e0d6</t>
  </si>
  <si>
    <t>DZH318Z092R4/00D0</t>
  </si>
  <si>
    <t>NC24rs v3 Spot</t>
  </si>
  <si>
    <t>2fcd3ee4-e3a9-542c-8964-5c3c1df7d060</t>
  </si>
  <si>
    <t>DZH318Z0BQM2/00B2</t>
  </si>
  <si>
    <t>2fcf146b-d445-5999-beb6-06c09d17362e</t>
  </si>
  <si>
    <t>DZH318Z08M9Q/000W</t>
  </si>
  <si>
    <t>E64-16ds v4 Spot</t>
  </si>
  <si>
    <t>2fd1b41b-95de-5789-bf24-9878946969ae</t>
  </si>
  <si>
    <t>DZH318Z0CSHK/001W</t>
  </si>
  <si>
    <t>6af356f2-ac77-4fe6-8c5d-80f6c65c3f59</t>
  </si>
  <si>
    <t>D32 v4 Spot</t>
  </si>
  <si>
    <t>2fddb040-0d33-5b28-97d7-630be89ef928</t>
  </si>
  <si>
    <t>DZH318Z0D1MV/00FQ</t>
  </si>
  <si>
    <t>D48s v4 Spot</t>
  </si>
  <si>
    <t>2fdef9b3-59b1-55b5-9bb2-c63b7a6606bb</t>
  </si>
  <si>
    <t>DZH318Z0CP07/003G</t>
  </si>
  <si>
    <t>M16-8ms Spot</t>
  </si>
  <si>
    <t>2fe0db8a-7246-5a31-b6a4-ab73a58c41df</t>
  </si>
  <si>
    <t>DZH318Z0BQ4W/04L7</t>
  </si>
  <si>
    <t>standard_DC8ds_v3 Spot</t>
  </si>
  <si>
    <t>DC8ds_v3 Spot</t>
  </si>
  <si>
    <t>2fe75ddb-faf0-54ee-a63f-3057c0dd0bdc</t>
  </si>
  <si>
    <t>DZH318Z08NRF/00GN</t>
  </si>
  <si>
    <t>D15 v2</t>
  </si>
  <si>
    <t>D15 v2/DS15 v2</t>
  </si>
  <si>
    <t>2016-03-29T00:00:00Z</t>
  </si>
  <si>
    <t>2ff87c86-3c0d-42e3-9b52-c89b23f98c99</t>
  </si>
  <si>
    <t>DZH318Z0BQ34/00P0</t>
  </si>
  <si>
    <t>DZH318Z0BQ34/00HD</t>
  </si>
  <si>
    <t>DZH318Z0BQ34/00HF</t>
  </si>
  <si>
    <t>Standard_EC16ads_cc_v5</t>
  </si>
  <si>
    <t>EC16adscc v5</t>
  </si>
  <si>
    <t>30091e06-105d-51af-a118-72dc7df75ddb</t>
  </si>
  <si>
    <t>DZH318Z0BDCG/001S</t>
  </si>
  <si>
    <t>Standard_D96ds_v5 Spot</t>
  </si>
  <si>
    <t>D96ds v5 Spot</t>
  </si>
  <si>
    <t>3016195a-8b60-57ec-a7df-b73f2166e927</t>
  </si>
  <si>
    <t>DZH318Z08MC6/0003</t>
  </si>
  <si>
    <t>M64-16ms Low Priority</t>
  </si>
  <si>
    <t>DZH318Z0BQ4W/01KD</t>
  </si>
  <si>
    <t>a2eb200b-e7fd-422d-92dd-bbd3e0b51d2a</t>
  </si>
  <si>
    <t>Standard_M32s</t>
  </si>
  <si>
    <t>M32s</t>
  </si>
  <si>
    <t>30421e8e-6a2c-451c-b3ac-b48682aaeaac</t>
  </si>
  <si>
    <t>DZH318Z0BPW5/004J</t>
  </si>
  <si>
    <t>305ad09d-2bb7-5e8e-a0c8-fbafe9513c2c</t>
  </si>
  <si>
    <t>E32-16s v3 Spot</t>
  </si>
  <si>
    <t>3064c287-3098-5e52-ad7d-3ff79ee507a2</t>
  </si>
  <si>
    <t>DZH318Z0BQ4R/0475</t>
  </si>
  <si>
    <t>8738bbd1-d10c-4642-b8e7-cf444ab8f430</t>
  </si>
  <si>
    <t>E2 v5</t>
  </si>
  <si>
    <t>30772ae0-80c7-5dfa-a36d-700cfe55f089</t>
  </si>
  <si>
    <t>DZH318Z08M9J/004S</t>
  </si>
  <si>
    <t>DZH318Z08M9J/02F2</t>
  </si>
  <si>
    <t>DZH318Z08M9J/02F3</t>
  </si>
  <si>
    <t>Standard_EC16ads_v5</t>
  </si>
  <si>
    <t>Standard_EC16ads_v5 Low Priority</t>
  </si>
  <si>
    <t>EC16ads_v5 Low Priority</t>
  </si>
  <si>
    <t>30803991-28ff-5bb3-913d-d30ae7969640</t>
  </si>
  <si>
    <t>DZH318Z09B60/000S</t>
  </si>
  <si>
    <t>Standard_NC96ads_A100_v4</t>
  </si>
  <si>
    <t>Standard_NC96ads_A100_v4 Spot</t>
  </si>
  <si>
    <t>NC96ads_A100_v4 Spot</t>
  </si>
  <si>
    <t>30a5565b-6f9e-52c6-b3f8-7770c9ce4003</t>
  </si>
  <si>
    <t>DZH318Z09TGJ/000C</t>
  </si>
  <si>
    <t>D1 v2</t>
  </si>
  <si>
    <t>30a5e31d-277d-4e45-9917-4236d0e54a18</t>
  </si>
  <si>
    <t>DZH318Z0BPW9/00JL</t>
  </si>
  <si>
    <t>30b15cee-7a41-5372-943d-4ceca375d0b9</t>
  </si>
  <si>
    <t>DZH318Z09LR4/000R</t>
  </si>
  <si>
    <t>standard_DC48ds_v3</t>
  </si>
  <si>
    <t>DC48ds_v3</t>
  </si>
  <si>
    <t>30be97bd-e7a9-51ab-8d60-64392c8c28a6</t>
  </si>
  <si>
    <t>DZH318Z08NRF/00GQ</t>
  </si>
  <si>
    <t>DZH318Z08NRF/00KQ</t>
  </si>
  <si>
    <t>DZH318Z08NRF/00KM</t>
  </si>
  <si>
    <t>Fsv2_Type4</t>
  </si>
  <si>
    <t>Fsv2 Type4</t>
  </si>
  <si>
    <t>30c31ec7-e9ff-5d00-a4c5-3457a68cc235</t>
  </si>
  <si>
    <t>DZH318Z0C621/00R7</t>
  </si>
  <si>
    <t>DZH318Z0C621/00SD</t>
  </si>
  <si>
    <t>DZH318Z0C621/00SF</t>
  </si>
  <si>
    <t>30c40989-67a9-40c8-9433-6629de56a8cf</t>
  </si>
  <si>
    <t>Hot_RA-GZRS_Data_Stored_1 Pb</t>
  </si>
  <si>
    <t>Hot - 1 PB RA-GZRS</t>
  </si>
  <si>
    <t>Hot - 1 PB RA-GZRS Data Stored</t>
  </si>
  <si>
    <t>DZH318Z0CLSK/012R</t>
  </si>
  <si>
    <t>DZH318Z0CLSK/012W</t>
  </si>
  <si>
    <t>f14382b0-1838-48e9-9314-c7b6eababc81</t>
  </si>
  <si>
    <t>D96d v5</t>
  </si>
  <si>
    <t>30ebb4b1-5784-52f7-a2cd-01eccedcd7f6</t>
  </si>
  <si>
    <t>DZH318Z08MC2/00JF</t>
  </si>
  <si>
    <t>DZH318Z08MC2/01Q8</t>
  </si>
  <si>
    <t>DZH318Z08MC2/01Q5</t>
  </si>
  <si>
    <t>Virtual Machines Dpdsv5 Series Windows</t>
  </si>
  <si>
    <t>Standard_D64pds_v5</t>
  </si>
  <si>
    <t>D64pds v5</t>
  </si>
  <si>
    <t>30f11d4a-b068-515d-9a18-240a471b1376</t>
  </si>
  <si>
    <t>DZH318Z092SC</t>
  </si>
  <si>
    <t>DZH318Z092SC/002V</t>
  </si>
  <si>
    <t>E16-4ads v5</t>
  </si>
  <si>
    <t>30f72586-9831-552a-938d-98420514fe98</t>
  </si>
  <si>
    <t>DZH318Z093WX/00JH</t>
  </si>
  <si>
    <t>31169dc9-ffce-5bae-8676-eaa799b2edda</t>
  </si>
  <si>
    <t>Standard_L80as_v3</t>
  </si>
  <si>
    <t>L80as v3</t>
  </si>
  <si>
    <t>3129caa0-dd4d-54ca-8356-fe80705fb7ff</t>
  </si>
  <si>
    <t>DZH318Z08NR8/002M</t>
  </si>
  <si>
    <t>Standard_E8as_v4</t>
  </si>
  <si>
    <t>E8as v4</t>
  </si>
  <si>
    <t>afa8fcd4-51c1-410b-a0c5-29d9eb0df8bf</t>
  </si>
  <si>
    <t>DZH318Z0CM92/000N</t>
  </si>
  <si>
    <t>3136967f-65fb-5c9f-935d-2c246e0bc8ab</t>
  </si>
  <si>
    <t>DZH318Z093XK/00LH</t>
  </si>
  <si>
    <t>3138880e-6980-564a-bcf2-950d1174ac5b</t>
  </si>
  <si>
    <t>Standard_D2d_v5</t>
  </si>
  <si>
    <t>Standard_D2d_v5 Low Priority</t>
  </si>
  <si>
    <t>D2d v5 Low Priority</t>
  </si>
  <si>
    <t>3160acc9-8e1f-5e13-b57a-f59ab12294ca</t>
  </si>
  <si>
    <t>DZH318Z08MC2/00JD</t>
  </si>
  <si>
    <t>Cold ZRS Blob Inventory</t>
  </si>
  <si>
    <t>317d7f13-e434-56ef-9aca-b3c6353559ec</t>
  </si>
  <si>
    <t>D32pds v5</t>
  </si>
  <si>
    <t>3184f75b-9560-53f9-a959-34462f25ecbd</t>
  </si>
  <si>
    <t>DZH318Z092SC/0030</t>
  </si>
  <si>
    <t>Standard_NC24r</t>
  </si>
  <si>
    <t>NC24r Spot</t>
  </si>
  <si>
    <t>3184fd40-17aa-5e10-81fc-60b720d20f69</t>
  </si>
  <si>
    <t>DZH318Z0BQP2/005M</t>
  </si>
  <si>
    <t>3187d4c9-2ac3-5eba-9c8c-b6bf6d40b58e</t>
  </si>
  <si>
    <t>DZH318Z0K9JK/007S</t>
  </si>
  <si>
    <t>319852fe-53bd-5b2b-8f37-ef359ffdec61</t>
  </si>
  <si>
    <t>DZH318Z0BDL9/0078</t>
  </si>
  <si>
    <t>Cold GZRS Blob Inventory</t>
  </si>
  <si>
    <t>319dd874-ce19-518b-a1cc-bcc04ac55e79</t>
  </si>
  <si>
    <t>B32s v2 Spot</t>
  </si>
  <si>
    <t>31ab680c-2b76-567f-a0c1-2a0420530445</t>
  </si>
  <si>
    <t>DZH318Z0K9KD/01L6</t>
  </si>
  <si>
    <t>Standard_E8_v3</t>
  </si>
  <si>
    <t>E8 v3</t>
  </si>
  <si>
    <t>E8 v3/E8s v3</t>
  </si>
  <si>
    <t>31bfb512-8ab0-4542-a376-c97a340c18f2</t>
  </si>
  <si>
    <t>DZH318Z0BQ4L/00QD</t>
  </si>
  <si>
    <t>DZH318Z0BQ4L/00BG</t>
  </si>
  <si>
    <t>DZH318Z0BQ4L/00BK</t>
  </si>
  <si>
    <t>31c9577d-4521-5e7f-a84c-ff73f7d3a630</t>
  </si>
  <si>
    <t>DZH318Z092SC/0031</t>
  </si>
  <si>
    <t>E64as v4</t>
  </si>
  <si>
    <t>5972489f-451f-466c-b996-d5e748b86a61</t>
  </si>
  <si>
    <t>DZH318Z0CM2D/000P</t>
  </si>
  <si>
    <t>DZH318Z0CM2D/0071</t>
  </si>
  <si>
    <t>DZH318Z0CM2D/0070</t>
  </si>
  <si>
    <t>Standard_D2pls_v5</t>
  </si>
  <si>
    <t>Standard_D2pls_v5 Spot</t>
  </si>
  <si>
    <t>D2pls v5 Spot</t>
  </si>
  <si>
    <t>31e3e78e-fd42-5ec0-b04b-7d5052492580</t>
  </si>
  <si>
    <t>DZH318Z092S2/00G6</t>
  </si>
  <si>
    <t>Standard_E16_v5 Spot</t>
  </si>
  <si>
    <t>E16 v5 Spot</t>
  </si>
  <si>
    <t>31ed7b38-ee1a-5b75-9b4d-f677b6881b8d</t>
  </si>
  <si>
    <t>DZH318Z08M9H/00LF</t>
  </si>
  <si>
    <t>EC64ads_v5</t>
  </si>
  <si>
    <t>31f0ccfa-d551-5c47-83b7-6c530b26ff13</t>
  </si>
  <si>
    <t>DZH318Z09B62/000F</t>
  </si>
  <si>
    <t>DZH318Z09B62/008X</t>
  </si>
  <si>
    <t>DZH318Z09B62/008Z</t>
  </si>
  <si>
    <t>c5248cf8-ecba-4807-9304-6a8f14b5805a</t>
  </si>
  <si>
    <t>E64 v3 Low Priority</t>
  </si>
  <si>
    <t>E64 v3/E64s v3 Low Priority</t>
  </si>
  <si>
    <t>32285816-8bcb-40fc-9038-d4080945e5df</t>
  </si>
  <si>
    <t>DZH318Z0BQ4L/00F6</t>
  </si>
  <si>
    <t>Cold RA-GZRS Data Scanned for Query Acceleration</t>
  </si>
  <si>
    <t>322dbc43-4fbb-5ed8-b9fd-b27c25b3f112</t>
  </si>
  <si>
    <t>App_Service_I2_v2_linux</t>
  </si>
  <si>
    <t>I2 v2</t>
  </si>
  <si>
    <t>I2 v2 App</t>
  </si>
  <si>
    <t>32314e81-c705-590c-8ddd-495364cd3c9b</t>
  </si>
  <si>
    <t>DZH318Z0DCR2/000W</t>
  </si>
  <si>
    <t>DZH318Z0DCR2/009M</t>
  </si>
  <si>
    <t>DZH318Z0DCR2/009W</t>
  </si>
  <si>
    <t>Standard_DC32s_v3</t>
  </si>
  <si>
    <t>standard_DC32s_v3 Low Priority</t>
  </si>
  <si>
    <t>DC32s_v3 Low Priority</t>
  </si>
  <si>
    <t>323231b7-0f8e-5d54-b348-1e04971a1ada</t>
  </si>
  <si>
    <t>DZH318Z08NR0/00H1</t>
  </si>
  <si>
    <t>D2 v3</t>
  </si>
  <si>
    <t>323def94-e3f4-4936-9fd7-b07eb43d2eb9</t>
  </si>
  <si>
    <t>DZH318Z0BPVV/00D1</t>
  </si>
  <si>
    <t>E8pds v5</t>
  </si>
  <si>
    <t>326ae2a0-747e-5011-ad6b-7004c4e2ba45</t>
  </si>
  <si>
    <t>DZH318Z092SH/00G0</t>
  </si>
  <si>
    <t>DZH318Z092SH/00XZ</t>
  </si>
  <si>
    <t>DZH318Z092SH/00XV</t>
  </si>
  <si>
    <t>3284b29d-d7da-5dc3-b9dd-6ed084320100</t>
  </si>
  <si>
    <t>DZH318Z0BX63/017X</t>
  </si>
  <si>
    <t>D2lds v5 Spot</t>
  </si>
  <si>
    <t>328f0fbe-dd26-5cea-af67-46753e98651c</t>
  </si>
  <si>
    <t>DZH318Z08M99/001L</t>
  </si>
  <si>
    <t>EC96ads_v5</t>
  </si>
  <si>
    <t>329f4128-2437-54a3-b05a-7923a3efbd29</t>
  </si>
  <si>
    <t>DZH318Z09B60/000H</t>
  </si>
  <si>
    <t>B8as v2 Spot</t>
  </si>
  <si>
    <t>32a8c8c2-ebfe-5eb7-9b5b-fb61a8ae9913</t>
  </si>
  <si>
    <t>DZH318Z0K9JH/01GG</t>
  </si>
  <si>
    <t>Standard_D64ds_v4</t>
  </si>
  <si>
    <t>D64ds v4 Low Priority</t>
  </si>
  <si>
    <t>32b6dff5-20a2-52d4-a5a8-9ab20325d219</t>
  </si>
  <si>
    <t>DZH318Z0CSHH/000G</t>
  </si>
  <si>
    <t>32c13ac1-0669-5d8d-8f5d-559a2681dbd1</t>
  </si>
  <si>
    <t>Standard_D4pds_v5</t>
  </si>
  <si>
    <t>D4pds v5</t>
  </si>
  <si>
    <t>32c2bc88-8e35-577b-bae1-a0e8e597d87a</t>
  </si>
  <si>
    <t>DZH318Z092SC/002F</t>
  </si>
  <si>
    <t>E64-16s v3 Spot</t>
  </si>
  <si>
    <t>32c97539-9b65-5a08-9910-d76dc159867a</t>
  </si>
  <si>
    <t>DZH318Z0BPVN/01MF</t>
  </si>
  <si>
    <t>E4-2s v4 Spot</t>
  </si>
  <si>
    <t>32d30cf0-a5c4-5f78-8ed0-174ee783e81b</t>
  </si>
  <si>
    <t>DZH318Z0CSHL/0058</t>
  </si>
  <si>
    <t>Standard_NV16as_v4</t>
  </si>
  <si>
    <t>NV16as v4 Spot</t>
  </si>
  <si>
    <t>32ddcf8b-5496-5424-948e-e4c7d040e5c0</t>
  </si>
  <si>
    <t>DZH318Z0CGPM/000W</t>
  </si>
  <si>
    <t>32ea11f7-0243-5551-b773-43de93ea0c81</t>
  </si>
  <si>
    <t>DZH318Z0K9KD/01L5</t>
  </si>
  <si>
    <t>D64a v4 Spot</t>
  </si>
  <si>
    <t>D64a v4/D64as v4 Spot</t>
  </si>
  <si>
    <t>32fcd69c-b7cc-5568-97f5-5cf046112001</t>
  </si>
  <si>
    <t>DZH318Z0CM94/004R</t>
  </si>
  <si>
    <t>Standard_D64s_v3</t>
  </si>
  <si>
    <t>D64s v3</t>
  </si>
  <si>
    <t>7d00c809-ffe0-43a0-8fc9-da332c782029</t>
  </si>
  <si>
    <t>DZH318Z0BQ50/00H4</t>
  </si>
  <si>
    <t>DZH318Z0BQ50/00BB</t>
  </si>
  <si>
    <t>DZH318Z0BQ50/00BC</t>
  </si>
  <si>
    <t>Standard_EC4as_cc_v5</t>
  </si>
  <si>
    <t>EC4ascc v5</t>
  </si>
  <si>
    <t>33108611-abfa-5bcb-a2de-c5acdd78f05a</t>
  </si>
  <si>
    <t>DZH318Z0BDLC/003C</t>
  </si>
  <si>
    <t>Standard_DS11_v2_Promo</t>
  </si>
  <si>
    <t>DS11 v2</t>
  </si>
  <si>
    <t>DS11 v2 - Expired</t>
  </si>
  <si>
    <t>80f3aa19-2092-4109-80f0-5f2a04791f8c</t>
  </si>
  <si>
    <t>DZH318Z0BPSQ/009Z</t>
  </si>
  <si>
    <t>E2ds v5</t>
  </si>
  <si>
    <t>332e41a7-763e-598b-8287-90ca66c3e5ab</t>
  </si>
  <si>
    <t>DZH318Z096SN/00VH</t>
  </si>
  <si>
    <t>DZH318Z096SN/0585</t>
  </si>
  <si>
    <t>DZH318Z096SN/0584</t>
  </si>
  <si>
    <t>Standard_D96as_v4</t>
  </si>
  <si>
    <t>D96as v4 Low Priority</t>
  </si>
  <si>
    <t>DZH318Z0CM93/002V</t>
  </si>
  <si>
    <t>D32-8s v3</t>
  </si>
  <si>
    <t>bb9ed0b3-5870-4d83-8ca4-b7ebd42a3361</t>
  </si>
  <si>
    <t>DZH318Z0BQ50/022S</t>
  </si>
  <si>
    <t>E2 v3 Low Priority</t>
  </si>
  <si>
    <t>335e65df-e964-488c-a2e6-e38ab6b9a10b</t>
  </si>
  <si>
    <t>DZH318Z0BPWF/00DP</t>
  </si>
  <si>
    <t>336389e1-58de-5e11-852c-53ce3be99a3c</t>
  </si>
  <si>
    <t>DZH318Z093WZ/00JS</t>
  </si>
  <si>
    <t>DZH318Z093WZ/03L9</t>
  </si>
  <si>
    <t>DZH318Z093WZ/03L5</t>
  </si>
  <si>
    <t>3375c48f-ff4c-4931-b71b-51b5545b586f</t>
  </si>
  <si>
    <t>D2ls v5 Low Priority</t>
  </si>
  <si>
    <t>338c07bc-3159-5956-b109-0636454787e4</t>
  </si>
  <si>
    <t>DZH318Z08M9L/00DC</t>
  </si>
  <si>
    <t>338d8247-9f7b-5cbc-a674-282a415d872c</t>
  </si>
  <si>
    <t>DZH318Z0BQ4R/0473</t>
  </si>
  <si>
    <t>NC12s v2</t>
  </si>
  <si>
    <t>33946439-254c-4f09-83d1-0cf6c6cc560a</t>
  </si>
  <si>
    <t>DZH318Z0BPW7/0014</t>
  </si>
  <si>
    <t>40551b4c-e8be-48ed-b70b-f8d25c7de724</t>
  </si>
  <si>
    <t>DZH318Z0BNZH/0048</t>
  </si>
  <si>
    <t>Virtual Machines PB Series</t>
  </si>
  <si>
    <t>Standard_PB6s</t>
  </si>
  <si>
    <t>PB6s</t>
  </si>
  <si>
    <t>339eb230-8345-4200-8518-90a67ff7177d</t>
  </si>
  <si>
    <t>DZH318Z0BXNW</t>
  </si>
  <si>
    <t>DZH318Z0BXNW/0003</t>
  </si>
  <si>
    <t>33a13f42-1873-56ac-9652-a78b230a7167</t>
  </si>
  <si>
    <t>33a3c95e-3e50-4ad4-a569-627635303038</t>
  </si>
  <si>
    <t>D2</t>
  </si>
  <si>
    <t>33b7e428-9425-4c48-904c-893c3c53d7f4</t>
  </si>
  <si>
    <t>DZH318Z0BPWK/008V</t>
  </si>
  <si>
    <t>E16d v4 Low Priority</t>
  </si>
  <si>
    <t>33c727b8-980c-5f27-8599-7faa7f82c14a</t>
  </si>
  <si>
    <t>DZH318Z0D1L5/00PK</t>
  </si>
  <si>
    <t>Cool GRS Blob Inventory</t>
  </si>
  <si>
    <t>33d018b4-ba36-51e4-a8cb-6cf0a11ec3f3</t>
  </si>
  <si>
    <t>33d42a10-20ed-5996-87d0-3df0287947fb</t>
  </si>
  <si>
    <t>DZH318Z0BPW1/0106</t>
  </si>
  <si>
    <t>Read Operations</t>
  </si>
  <si>
    <t>56f2ede6-2074-40c0-b5f8-c04d5f07b0aa</t>
  </si>
  <si>
    <t>Standard_E2_v5 Spot</t>
  </si>
  <si>
    <t>E2 v5 Spot</t>
  </si>
  <si>
    <t>33e04fb6-b66d-5aa2-9184-44128359d979</t>
  </si>
  <si>
    <t>DZH318Z08M9J/005C</t>
  </si>
  <si>
    <t>33fade1a-678d-4948-961e-9775837f9f8f</t>
  </si>
  <si>
    <t>E96ias v5</t>
  </si>
  <si>
    <t>34067ec5-226b-57a3-aed9-123fc43d41ed</t>
  </si>
  <si>
    <t>DZH318Z093WZ/00L5</t>
  </si>
  <si>
    <t>DZH318Z093WZ/03MJ</t>
  </si>
  <si>
    <t>DZH318Z093WZ/03MF</t>
  </si>
  <si>
    <t>Standard_HB120rs_v3</t>
  </si>
  <si>
    <t>HB120rs_v3 Low Priority</t>
  </si>
  <si>
    <t>DZH318Z08KCJ/0020</t>
  </si>
  <si>
    <t>34306455-2b3a-59a4-9536-12f3c3db3065</t>
  </si>
  <si>
    <t>DZH318Z0CGR8/00CN</t>
  </si>
  <si>
    <t>E48a v4</t>
  </si>
  <si>
    <t>E48a v4/E48as v4</t>
  </si>
  <si>
    <t>3435fbab-1ff9-4f47-8b6c-8f231acabb47</t>
  </si>
  <si>
    <t>DZH318Z0CM95/002T</t>
  </si>
  <si>
    <t>3439ef2f-d037-51b9-b270-8842b7326b35</t>
  </si>
  <si>
    <t>DZH318Z092QW/0020</t>
  </si>
  <si>
    <t>VMware_CloudSimple_CS28</t>
  </si>
  <si>
    <t>CS28</t>
  </si>
  <si>
    <t>CS28 Node</t>
  </si>
  <si>
    <t>343b948f-e3ba-4fd7-ae23-75c0fc44d1b8</t>
  </si>
  <si>
    <t>DZH318Z0C1RB/0005</t>
  </si>
  <si>
    <t>343eb110-a2c4-4876-8fa3-593bd976d84c</t>
  </si>
  <si>
    <t>34497eec-7884-512b-8c36-1315be7b86c9</t>
  </si>
  <si>
    <t>DZH318Z09B60/0002</t>
  </si>
  <si>
    <t>HB120-32rs_v3 Spot</t>
  </si>
  <si>
    <t>344d5a73-c560-53fe-bb52-37ebc7666495</t>
  </si>
  <si>
    <t>DZH318Z08KCH/000S</t>
  </si>
  <si>
    <t>Standard_D48as_v5 Low Priority</t>
  </si>
  <si>
    <t>D48as v5 Low Priority</t>
  </si>
  <si>
    <t>3452a48f-5890-5ecb-b265-b0972e6da2f0</t>
  </si>
  <si>
    <t>DZH318Z08W0R/0038</t>
  </si>
  <si>
    <t>Standard_E96as_v4</t>
  </si>
  <si>
    <t>E96as v4</t>
  </si>
  <si>
    <t>DZH318Z0CM2D/004G</t>
  </si>
  <si>
    <t>DZH318Z0CM2D/0061</t>
  </si>
  <si>
    <t>DZH318Z0CM2D/005J</t>
  </si>
  <si>
    <t>Standard_D48_v5 Spot</t>
  </si>
  <si>
    <t>D48 v5 Spot</t>
  </si>
  <si>
    <t>345824db-f00b-5097-aa40-e2f48aef6f2c</t>
  </si>
  <si>
    <t>DZH318Z08M9X/008M</t>
  </si>
  <si>
    <t>12da282f-7e96-49e2-983a-9a65da2a4866</t>
  </si>
  <si>
    <t>DZH318Z0BNZ5/004F</t>
  </si>
  <si>
    <t>Standard_E64d_v4</t>
  </si>
  <si>
    <t>E64d v4 Low Priority</t>
  </si>
  <si>
    <t>34645d96-b5c8-59a4-bf6b-d5b730687510</t>
  </si>
  <si>
    <t>DZH318Z0D1L5/00PG</t>
  </si>
  <si>
    <t>HX176-96rs Low Priority</t>
  </si>
  <si>
    <t>34696306-8f40-5050-a548-cad1a89fbed5</t>
  </si>
  <si>
    <t>DZH318Z0K1LG/000Q</t>
  </si>
  <si>
    <t>Standard_EC96iads_v5</t>
  </si>
  <si>
    <t>Standard_EC96iads_v5 Spot</t>
  </si>
  <si>
    <t>EC96iads_v5 Spot</t>
  </si>
  <si>
    <t>3475099d-3a26-57b5-bb1b-afeb914a3f9a</t>
  </si>
  <si>
    <t>DZH318Z09B60/000W</t>
  </si>
  <si>
    <t>Standard_E4ds_v5</t>
  </si>
  <si>
    <t>E4ds v5</t>
  </si>
  <si>
    <t>348319b8-e333-5e48-94c0-c222884f3323</t>
  </si>
  <si>
    <t>DZH318Z096SL/04KC</t>
  </si>
  <si>
    <t>Specialized Compute Azure VMware Solution</t>
  </si>
  <si>
    <t>AV36P</t>
  </si>
  <si>
    <t>AV36P Node</t>
  </si>
  <si>
    <t>34873a93-f76b-5596-8bfa-b3db8d43f457</t>
  </si>
  <si>
    <t>DZH318Z0D45Q</t>
  </si>
  <si>
    <t>DZH318Z0D45Q/004P</t>
  </si>
  <si>
    <t>2023-09-15T00:00:00Z</t>
  </si>
  <si>
    <t>DZH318Z0D45Q/0059</t>
  </si>
  <si>
    <t>DZH318Z0D45Q/005B</t>
  </si>
  <si>
    <t>DZH318Z0D45Q/00L0</t>
  </si>
  <si>
    <t>Standard_E64-16as_v5</t>
  </si>
  <si>
    <t>E64-16as v5 Low Priority</t>
  </si>
  <si>
    <t>34893d42-e16a-5339-a1e5-758827ebba1e</t>
  </si>
  <si>
    <t>DZH318Z093WZ/00K3</t>
  </si>
  <si>
    <t>M8ms Spot</t>
  </si>
  <si>
    <t>349a9166-6354-54c8-8ccb-7b13537b72c5</t>
  </si>
  <si>
    <t>DZH318Z0BPW5/02G3</t>
  </si>
  <si>
    <t>34aadfbf-40f2-5153-9ec4-ee62a8d5cf89</t>
  </si>
  <si>
    <t>DZH318Z0BPX4/001X</t>
  </si>
  <si>
    <t>E32-16s v3 Low Priority</t>
  </si>
  <si>
    <t>DZH318Z0BPVN/01MK</t>
  </si>
  <si>
    <t>34b0e710-2f92-5cbf-b00b-62b3f4e9c9c4</t>
  </si>
  <si>
    <t>DZH318Z0K9JF/0253</t>
  </si>
  <si>
    <t>34b2d5af-e96f-4d8e-b547-2e99cc82bb4b</t>
  </si>
  <si>
    <t>D4 v3 Low Priority</t>
  </si>
  <si>
    <t>D4 v3/D4s v3 Low Priority</t>
  </si>
  <si>
    <t>34b734fa-45cc-42e6-89f0-37b03024a6bf</t>
  </si>
  <si>
    <t>DZH318Z0BQ4K/00SZ</t>
  </si>
  <si>
    <t>S20 LRS</t>
  </si>
  <si>
    <t>DZH318Z0BP0L/008Q</t>
  </si>
  <si>
    <t>Standard_E32a_v4</t>
  </si>
  <si>
    <t>E32a v4 Low Priority</t>
  </si>
  <si>
    <t>E32a v4/E32as v4 Low Priority</t>
  </si>
  <si>
    <t>34ca780c-c6fd-4217-b635-1b76e22e2c0e</t>
  </si>
  <si>
    <t>DZH318Z0CM95/002W</t>
  </si>
  <si>
    <t>Burst Transactions LRS</t>
  </si>
  <si>
    <t>LRS Burst Transactions</t>
  </si>
  <si>
    <t>34dd937c-82bd-55df-ae15-2b0cd412c5e7</t>
  </si>
  <si>
    <t>DZH318Z0BP04/01T5</t>
  </si>
  <si>
    <t>D64 v3 Low Priority</t>
  </si>
  <si>
    <t>D64 v3/D64s v3 Low Priority</t>
  </si>
  <si>
    <t>34e816b3-58af-444a-a910-80b78ff4e827</t>
  </si>
  <si>
    <t>DZH318Z0BQ4K/00HF</t>
  </si>
  <si>
    <t>Standard_D48ls_v5</t>
  </si>
  <si>
    <t>D48ls v5 Low Priority</t>
  </si>
  <si>
    <t>35264dc3-bc84-5de0-a301-b7a2ba82d3dc</t>
  </si>
  <si>
    <t>DZH318Z08M9K/00DM</t>
  </si>
  <si>
    <t>B4ls v2 Low Priority</t>
  </si>
  <si>
    <t>35277b9d-373a-5fbf-a40b-b12fd57a29f8</t>
  </si>
  <si>
    <t>DZH318Z0K9KD/01L7</t>
  </si>
  <si>
    <t>Standard_DS13-4_v2</t>
  </si>
  <si>
    <t>DS13-4 v2 Spot</t>
  </si>
  <si>
    <t>35295bb4-7c0a-5bd6-8b92-a944f3cb3a97</t>
  </si>
  <si>
    <t>DZH318Z0BQPW/020T</t>
  </si>
  <si>
    <t>D2d v4</t>
  </si>
  <si>
    <t>352d432f-f332-5f5f-8bf1-6c1e4fba0496</t>
  </si>
  <si>
    <t>DZH318Z0D1L2/00TV</t>
  </si>
  <si>
    <t>DZH318Z0D1L2/00V8</t>
  </si>
  <si>
    <t>DZH318Z0D1L2/00T5</t>
  </si>
  <si>
    <t>E8as v4 Low Priority</t>
  </si>
  <si>
    <t>e945ea37-10c0-4343-ae10-1ebc5391464b</t>
  </si>
  <si>
    <t>DZH318Z0CM2D/0005</t>
  </si>
  <si>
    <t>D4as v4 Spot</t>
  </si>
  <si>
    <t>3542178b-a1f6-58d2-acbf-05c61f7feeea</t>
  </si>
  <si>
    <t>DZH318Z0CM93/004J</t>
  </si>
  <si>
    <t>RA-GRS Write Operations</t>
  </si>
  <si>
    <t>45ff39f6-c7a6-40fb-a124-cf5b280ba092</t>
  </si>
  <si>
    <t>E16 v3 Spot</t>
  </si>
  <si>
    <t>E16 v3/E16s v3 Spot</t>
  </si>
  <si>
    <t>3548f653-d4c6-55e4-ad18-983bff195604</t>
  </si>
  <si>
    <t>DZH318Z0BPWH/015M</t>
  </si>
  <si>
    <t>F2s v2 Spot</t>
  </si>
  <si>
    <t>355b7792-d84e-5934-9d02-79a5e8a855f5</t>
  </si>
  <si>
    <t>DZH318Z0BQ4X/01PV</t>
  </si>
  <si>
    <t>DZH318Z08KCJ/0019</t>
  </si>
  <si>
    <t>Standard_E32-8ads_v5</t>
  </si>
  <si>
    <t>E32-8ads v5 Low Priority</t>
  </si>
  <si>
    <t>3581f13c-d450-56b7-93a0-9a20e15dff83</t>
  </si>
  <si>
    <t>DZH318Z093WX/00HZ</t>
  </si>
  <si>
    <t>E70 ZRS</t>
  </si>
  <si>
    <t>E70 Disks</t>
  </si>
  <si>
    <t>358e943f-0999-5fef-b15a-7152cc389641</t>
  </si>
  <si>
    <t>DZH318Z0BP88/019X</t>
  </si>
  <si>
    <t>Standard_D16a_v4</t>
  </si>
  <si>
    <t>D16a v4 Spot</t>
  </si>
  <si>
    <t>D16a v4/D16as v4 Spot</t>
  </si>
  <si>
    <t>3590892d-7280-54b6-9863-9f96e7ab1bb1</t>
  </si>
  <si>
    <t>DZH318Z0CM2B/003Q</t>
  </si>
  <si>
    <t>Standard_E20a_v4</t>
  </si>
  <si>
    <t>E20a v4</t>
  </si>
  <si>
    <t>E20a v4/E20as v4</t>
  </si>
  <si>
    <t>359761b2-7258-45d8-b4cf-20d4a26dedcf</t>
  </si>
  <si>
    <t>DZH318Z0CM95/0033</t>
  </si>
  <si>
    <t>35a8f70d-fd39-504c-b9ff-54951eb3342a</t>
  </si>
  <si>
    <t>DZH318Z0CM92/00XQ</t>
  </si>
  <si>
    <t>35aa2ce3-284d-59ab-87dd-0e19deea34fa</t>
  </si>
  <si>
    <t>Standard_EC48ads_v5</t>
  </si>
  <si>
    <t>Standard_EC48ads_v5 Spot</t>
  </si>
  <si>
    <t>EC48ads_v5 Spot</t>
  </si>
  <si>
    <t>35aa7949-5c8c-53ce-8ee9-ae2f11044ad0</t>
  </si>
  <si>
    <t>DZH318Z09B60/000R</t>
  </si>
  <si>
    <t>Cold ZRS Data Returned for Query Acceleration</t>
  </si>
  <si>
    <t>35b2ce01-969b-52cb-a911-6838ce0184ee</t>
  </si>
  <si>
    <t>Standard_EC16ads_cc_v5 Spot</t>
  </si>
  <si>
    <t>EC16adscc v5 Spot</t>
  </si>
  <si>
    <t>35b4e599-63f4-569b-9e8d-c209ba7681bc</t>
  </si>
  <si>
    <t>DZH318Z0BDCG/001X</t>
  </si>
  <si>
    <t>Cold GZRS Delete Operations</t>
  </si>
  <si>
    <t>35bb5192-2283-5fcc-8295-834347c369d1</t>
  </si>
  <si>
    <t>E8-2ads v5</t>
  </si>
  <si>
    <t>35c67931-37f9-548d-813d-4cd29e1608e2</t>
  </si>
  <si>
    <t>DZH318Z092R4/00CJ</t>
  </si>
  <si>
    <t>b8bc523e-a7d5-4339-9331-2a4fff7b9a03</t>
  </si>
  <si>
    <t>DZH318Z0BQ4R/00DH</t>
  </si>
  <si>
    <t>DZH318Z0BQ4R/00BJ</t>
  </si>
  <si>
    <t>DZH318Z0BQ4R/00BK</t>
  </si>
  <si>
    <t>B16pls v2</t>
  </si>
  <si>
    <t>35cd9564-5181-5f0a-a614-21c30cf192c4</t>
  </si>
  <si>
    <t>DZH318Z0K9JK/00HQ</t>
  </si>
  <si>
    <t>DZH318Z0K9JK/0260</t>
  </si>
  <si>
    <t>DZH318Z0K9JK/025W</t>
  </si>
  <si>
    <t>Cold LRS Blob Inventory</t>
  </si>
  <si>
    <t>35dc2c2f-5ef8-5830-8a3a-0067b18fea75</t>
  </si>
  <si>
    <t>35e7bd36-58f7-5d3b-a656-c3ee3f8dc567</t>
  </si>
  <si>
    <t>D8 v5</t>
  </si>
  <si>
    <t>35f96de8-ca11-5965-a2df-2bcafcc4731a</t>
  </si>
  <si>
    <t>DZH318Z08M9V/00H6</t>
  </si>
  <si>
    <t>35fb8598-637d-5827-9030-5695fe5229d2</t>
  </si>
  <si>
    <t>DZH318Z08M9F/00GN</t>
  </si>
  <si>
    <t>L8s v2</t>
  </si>
  <si>
    <t>360dfacd-33c1-4f64-a366-9a30e601a742</t>
  </si>
  <si>
    <t>DZH318Z0BPVZ/000K</t>
  </si>
  <si>
    <t>361a94b6-56ad-4933-a39c-83a0cced1412</t>
  </si>
  <si>
    <t>DZH318Z0BQ4W/004B</t>
  </si>
  <si>
    <t>2018-04-15T00:00:00Z</t>
  </si>
  <si>
    <t>DZH318Z0BQ4W/0048</t>
  </si>
  <si>
    <t>DZH318Z0BQ4W/0049</t>
  </si>
  <si>
    <t>E96-24s v5 Low Priority</t>
  </si>
  <si>
    <t>dadcabeb-b6e0-5d23-a3ab-472238cdbc4b</t>
  </si>
  <si>
    <t>DZH318Z096SR/013H</t>
  </si>
  <si>
    <t>E32-16s v4</t>
  </si>
  <si>
    <t>36359bc9-e63b-5fda-a60d-a9de0dbff9fb</t>
  </si>
  <si>
    <t>DZH318Z0CSHL/001J</t>
  </si>
  <si>
    <t>DZH318Z0CSHL/02WK</t>
  </si>
  <si>
    <t>DZH318Z0CSHL/02WF</t>
  </si>
  <si>
    <t>63efeb72-d133-4dbb-b245-03920d0cdf38</t>
  </si>
  <si>
    <t>DZH318Z0BQ4C/00SD</t>
  </si>
  <si>
    <t>DZH318Z0BQ4C/00LC</t>
  </si>
  <si>
    <t>DZH318Z0BQ4C/00LB</t>
  </si>
  <si>
    <t>363ec1fa-29bb-5441-82e4-8f1609c308a7</t>
  </si>
  <si>
    <t>DZH318Z0C120/00GC</t>
  </si>
  <si>
    <t>Standard_E64s_v4</t>
  </si>
  <si>
    <t>E64s v4 Spot</t>
  </si>
  <si>
    <t>36639939-cf40-50c1-b5af-e04f50522004</t>
  </si>
  <si>
    <t>DZH318Z0CSHL/0016</t>
  </si>
  <si>
    <t>E16-8ads v5 Low Priority</t>
  </si>
  <si>
    <t>36709d7b-e77e-530f-af7c-336c697b5eee</t>
  </si>
  <si>
    <t>DZH318Z093X0/00LC</t>
  </si>
  <si>
    <t>Standard_E8ds_v4</t>
  </si>
  <si>
    <t>E8ds v4 Spot</t>
  </si>
  <si>
    <t>3698496d-b815-58d4-be19-f9c048e27337</t>
  </si>
  <si>
    <t>DZH318Z0CSHB/00B3</t>
  </si>
  <si>
    <t>36a179eb-792d-4ea0-89a6-b8a1a68c2edd</t>
  </si>
  <si>
    <t>D2 v3 Spot</t>
  </si>
  <si>
    <t>D2 v3/D2s v3 Spot</t>
  </si>
  <si>
    <t>36a59e99-e278-5a3f-8a97-d1c18f44f78c</t>
  </si>
  <si>
    <t>DZH318Z0BQ4K/01VZ</t>
  </si>
  <si>
    <t>DZH318Z0BJRN/00MM</t>
  </si>
  <si>
    <t>M192ims_v2 Low Priority</t>
  </si>
  <si>
    <t>36afbd15-9eb0-5d81-b5ef-2c1b10046ede</t>
  </si>
  <si>
    <t>DZH318Z0BX63/01WN</t>
  </si>
  <si>
    <t>Standard_M208-104s_v2</t>
  </si>
  <si>
    <t>M208-104s_v2 Low Priority</t>
  </si>
  <si>
    <t>d17beb20-0d5e-49b6-adbd-bca5bc406020</t>
  </si>
  <si>
    <t>DZH318Z0BX5L/02R7</t>
  </si>
  <si>
    <t>36bcdc8f-6b03-578a-ba6b-ea6c9a76925d</t>
  </si>
  <si>
    <t>DZH318Z08M9X/007Z</t>
  </si>
  <si>
    <t>65c7daa0-98fc-4505-9767-8b5d2d587410</t>
  </si>
  <si>
    <t>DZH318Z0C120/00KM</t>
  </si>
  <si>
    <t>D2s v5</t>
  </si>
  <si>
    <t>36cc2454-47d7-517f-884f-be4d6b7efa55</t>
  </si>
  <si>
    <t>DZH318Z08M9W/0061</t>
  </si>
  <si>
    <t>DZH318Z08M9W/01X2</t>
  </si>
  <si>
    <t>DZH318Z08M9W/01XB</t>
  </si>
  <si>
    <t>HC44-16rs Low Priority</t>
  </si>
  <si>
    <t>36e56178-5762-52bc-b860-cfa13b4e3184</t>
  </si>
  <si>
    <t>DZH318Z0BXNH/00B3</t>
  </si>
  <si>
    <t>36e81867-32d1-45d1-a786-12c8b20a3f1c</t>
  </si>
  <si>
    <t>DZH318Z0BPVL/006N</t>
  </si>
  <si>
    <t>36efc43e-9e24-560f-bb66-211de611bcf3</t>
  </si>
  <si>
    <t>36f17aab-a381-42a7-99ce-1f04208567bd</t>
  </si>
  <si>
    <t>E16as v4 Low Priority</t>
  </si>
  <si>
    <t>b0a050b6-4c99-408d-b63e-f10b1b609d20</t>
  </si>
  <si>
    <t>DZH318Z0CM2D/0030</t>
  </si>
  <si>
    <t>Standard_EC16ads_cc_v5 Low Priority</t>
  </si>
  <si>
    <t>EC16adscc v5 Low Priority</t>
  </si>
  <si>
    <t>37052195-561e-5884-ab84-5ea4031c677e</t>
  </si>
  <si>
    <t>DZH318Z0BDCG/0022</t>
  </si>
  <si>
    <t>370c6226-c6eb-4b14-b57a-4415cff2a65f</t>
  </si>
  <si>
    <t>DZH318Z0BPVZ/002C</t>
  </si>
  <si>
    <t>Standard_E8s_v5</t>
  </si>
  <si>
    <t>E8s v5</t>
  </si>
  <si>
    <t>DZH318Z096SR/0137</t>
  </si>
  <si>
    <t>DZH318Z096SR/09RR</t>
  </si>
  <si>
    <t>DZH318Z096SR/09RQ</t>
  </si>
  <si>
    <t>M416ms v2 Low Priority</t>
  </si>
  <si>
    <t>DZH318Z0BX5L/001J</t>
  </si>
  <si>
    <t>37226163-b0c0-48ad-99fc-ebaa9cbe53c3</t>
  </si>
  <si>
    <t>DZH318Z0BQ4C/00SS</t>
  </si>
  <si>
    <t>372d5f1c-88f6-4b68-a090-4f45ace088ca</t>
  </si>
  <si>
    <t>DZH318Z0CM29/001X</t>
  </si>
  <si>
    <t>DZH318Z0CM29/007F</t>
  </si>
  <si>
    <t>DZH318Z0CM29/007B</t>
  </si>
  <si>
    <t>S80 LRS</t>
  </si>
  <si>
    <t>S80 Disks</t>
  </si>
  <si>
    <t>373cf41a-d1fa-4e14-8fc1-27d652900555</t>
  </si>
  <si>
    <t>DZH318Z0BP0L/00M2</t>
  </si>
  <si>
    <t>376cd055-e23e-55d9-a977-f513ac13cd3b</t>
  </si>
  <si>
    <t>DZH318Z08NRD/00B4</t>
  </si>
  <si>
    <t>3770460d-4e2b-5922-acab-fcbee4a23fd2</t>
  </si>
  <si>
    <t>DZH318Z0CSHB/00F3</t>
  </si>
  <si>
    <t>Standard_D16as_v5</t>
  </si>
  <si>
    <t>Standard_D16as_v5 Low Priority</t>
  </si>
  <si>
    <t>D16as v5 Low Priority</t>
  </si>
  <si>
    <t>37743537-2e2e-5622-bdbf-916f63e96c05</t>
  </si>
  <si>
    <t>DZH318Z08W0Q/0062</t>
  </si>
  <si>
    <t>Standard_DC2s_v2</t>
  </si>
  <si>
    <t>DC2s v2</t>
  </si>
  <si>
    <t>3777836c-e658-5d39-9be4-8f9824476da0</t>
  </si>
  <si>
    <t>DZH318Z0CCGS/001Q</t>
  </si>
  <si>
    <t>E96-24as v5</t>
  </si>
  <si>
    <t>37820fe0-116b-5c15-9cb7-9219e5f5d972</t>
  </si>
  <si>
    <t>DZH318Z093WZ/00JQ</t>
  </si>
  <si>
    <t>DZH318Z093WZ/03L8</t>
  </si>
  <si>
    <t>DZH318Z093WZ/03L7</t>
  </si>
  <si>
    <t>378f2ea3-6656-5157-b9da-e19228f0f070</t>
  </si>
  <si>
    <t>DZH318Z08M9R/00D3</t>
  </si>
  <si>
    <t>DZH318Z08M9R/02C1</t>
  </si>
  <si>
    <t>DZH318Z08M9R/02C3</t>
  </si>
  <si>
    <t>standard_DC16ds_v3 Spot</t>
  </si>
  <si>
    <t>DC16ds_v3 Spot</t>
  </si>
  <si>
    <t>37b4bc9d-f7bc-5a8f-ab7d-793c49c7ac9d</t>
  </si>
  <si>
    <t>DZH318Z08NRD/00B3</t>
  </si>
  <si>
    <t>Archive ZRS Iterative Read Operations</t>
  </si>
  <si>
    <t>37c1d779-174a-4ef3-942f-937e8b7aca2b</t>
  </si>
  <si>
    <t>37ed6d10-909e-551a-878a-a755cbb626d1</t>
  </si>
  <si>
    <t>DZH318Z08LV0/004M</t>
  </si>
  <si>
    <t>M32ms_v2 Low Priority</t>
  </si>
  <si>
    <t>38223d9c-16e9-5d3b-984f-da77a67a786d</t>
  </si>
  <si>
    <t>DZH318Z0BX63/02BS</t>
  </si>
  <si>
    <t>Premium ZRS MetaData Storage</t>
  </si>
  <si>
    <t>3842fa4a-0ce9-52a9-b127-b781fa847d15</t>
  </si>
  <si>
    <t>Standard_F32s_v2</t>
  </si>
  <si>
    <t>F32s v2 Low Priority</t>
  </si>
  <si>
    <t>38453b5f-1412-4ef8-a969-5bf9064eeea2</t>
  </si>
  <si>
    <t>DZH318Z0BPWJ/001N</t>
  </si>
  <si>
    <t>M32-16ms Spot</t>
  </si>
  <si>
    <t>384573c3-89c1-5b35-a861-c257a2cd55c7</t>
  </si>
  <si>
    <t>DZH318Z0BQ4W/04HN</t>
  </si>
  <si>
    <t>384fae8c-42b5-556f-9456-005078706b32</t>
  </si>
  <si>
    <t>DZH318Z096SL/04H8</t>
  </si>
  <si>
    <t>38600e2d-def8-59c7-bb6a-75a031a3f425</t>
  </si>
  <si>
    <t>DZH318Z0BXNW/0017</t>
  </si>
  <si>
    <t>Cold RA-GRS Iterative Write Operations</t>
  </si>
  <si>
    <t>38617773-98c7-5a08-b476-703780fce8a2</t>
  </si>
  <si>
    <t>L48s v2 Low Priority</t>
  </si>
  <si>
    <t>38625d41-75c8-4d29-a83c-8335cd4b6f2d</t>
  </si>
  <si>
    <t>DZH318Z0BP44/002J</t>
  </si>
  <si>
    <t>Standard_E8-2s_v4</t>
  </si>
  <si>
    <t>E8-2s v4 Low Priority</t>
  </si>
  <si>
    <t>3869225c-44ce-5fa1-9e8b-31080af0e121</t>
  </si>
  <si>
    <t>DZH318Z0CSHC/00BF</t>
  </si>
  <si>
    <t>DZH318Z0BJRM/005K</t>
  </si>
  <si>
    <t>3888c819-805f-558e-aeca-8d9828679652</t>
  </si>
  <si>
    <t>DZH318Z08M9L/00CP</t>
  </si>
  <si>
    <t>DZH318Z08M9L/01TG</t>
  </si>
  <si>
    <t>DZH318Z08M9L/01T7</t>
  </si>
  <si>
    <t>AV64 Trial Node</t>
  </si>
  <si>
    <t>389b369c-8be4-5aa8-a145-c2eaeb8e9a27</t>
  </si>
  <si>
    <t>DZH318Z0D45Q/00J1</t>
  </si>
  <si>
    <t>38a0b3b7-6e22-4d93-9434-9e473bbcd9bf</t>
  </si>
  <si>
    <t>DZH318Z0BPRJ/0069</t>
  </si>
  <si>
    <t>PB6s Spot</t>
  </si>
  <si>
    <t>38b09c54-bc26-5d91-8f95-811018dd2abc</t>
  </si>
  <si>
    <t>DZH318Z0BXNW/0013</t>
  </si>
  <si>
    <t>E4as v5 Low Priority</t>
  </si>
  <si>
    <t>38c81a74-09e1-59ce-8454-62e8b6ac3308</t>
  </si>
  <si>
    <t>DZH318Z093WZ/00PM</t>
  </si>
  <si>
    <t>E60 LRS</t>
  </si>
  <si>
    <t>E60 Disks</t>
  </si>
  <si>
    <t>38d02b6d-88d7-4c82-9012-119bd1965f6c</t>
  </si>
  <si>
    <t>DZH318Z0BP88/008J</t>
  </si>
  <si>
    <t>38e85549-aba3-494a-9829-9b5309a2ab16</t>
  </si>
  <si>
    <t>DZH318Z0BPW9/0057</t>
  </si>
  <si>
    <t>HB120-16rs_v3 Spot</t>
  </si>
  <si>
    <t>38f0bcad-92da-557b-8047-d14337dbd205</t>
  </si>
  <si>
    <t>DZH318Z08KCJ/000Z</t>
  </si>
  <si>
    <t>38ff3059-ecd3-4d7e-a95c-ff11cbf72d8d</t>
  </si>
  <si>
    <t>DZH318Z0C120/0051</t>
  </si>
  <si>
    <t>E32ads v5 Spot</t>
  </si>
  <si>
    <t>39020a8b-80a0-5082-9c21-81909d99bb3d</t>
  </si>
  <si>
    <t>DZH318Z093X0/00M9</t>
  </si>
  <si>
    <t>Standard_EC8ads_cc_v5</t>
  </si>
  <si>
    <t>Standard_EC8ads_cc_v5 Low Priority</t>
  </si>
  <si>
    <t>EC8adscc v5 Low Priority</t>
  </si>
  <si>
    <t>3904afdd-206e-5966-ab34-e160e26bc05f</t>
  </si>
  <si>
    <t>DZH318Z0BDCG/0026</t>
  </si>
  <si>
    <t>Standard_HB120-96rs_v2</t>
  </si>
  <si>
    <t>Standard_HB120-96rs_v2 Low Priority</t>
  </si>
  <si>
    <t>HB120-96rs v2 Low Priority</t>
  </si>
  <si>
    <t>DZH318Z0CGR8/00D4</t>
  </si>
  <si>
    <t>Standard_D64ds_v5</t>
  </si>
  <si>
    <t>Standard_D64ds_v5 Low Priority</t>
  </si>
  <si>
    <t>D64ds v5 Low Priority</t>
  </si>
  <si>
    <t>390cfde9-1836-5f03-a745-002083c8ae4d</t>
  </si>
  <si>
    <t>DZH318Z08MC5/00GT</t>
  </si>
  <si>
    <t>D8a v4 Low Priority</t>
  </si>
  <si>
    <t>D8a v4/D8as v4 Low Priority</t>
  </si>
  <si>
    <t>3910ac30-a97a-4226-9ae5-165f072a1261</t>
  </si>
  <si>
    <t>DZH318Z0CM2B/000R</t>
  </si>
  <si>
    <t>391a2194-8ae8-57b0-8e4f-77e4a6592f29</t>
  </si>
  <si>
    <t>DZH318Z092SG/001F</t>
  </si>
  <si>
    <t>Standard_NC24s_v2</t>
  </si>
  <si>
    <t>NC24s v2 Low Priority</t>
  </si>
  <si>
    <t>391bce94-9b17-436f-ab22-905de2c9ace2</t>
  </si>
  <si>
    <t>DZH318Z0BPW7/000W</t>
  </si>
  <si>
    <t>391f00f5-867c-5889-bbb0-752474fdeaf1</t>
  </si>
  <si>
    <t>DZH318Z0K9K9/01GL</t>
  </si>
  <si>
    <t>Virtual Machines NVSv3 Series</t>
  </si>
  <si>
    <t>Standard_NV24s_v3</t>
  </si>
  <si>
    <t>NV24s v3 Low Priority</t>
  </si>
  <si>
    <t>3925be30-ca79-4260-a072-38460b40f81b</t>
  </si>
  <si>
    <t>DZH318Z0C0XF</t>
  </si>
  <si>
    <t>DZH318Z0C0XF/000B</t>
  </si>
  <si>
    <t>E32 v3</t>
  </si>
  <si>
    <t>E32 v3/E32s v3</t>
  </si>
  <si>
    <t>392f167a-28c8-416e-acfd-a4da708fe4f3</t>
  </si>
  <si>
    <t>DZH318Z0BPWH/004B</t>
  </si>
  <si>
    <t>3934dd45-0d93-5013-9a5d-24379e4195b6</t>
  </si>
  <si>
    <t>DZH318Z08MC6/0006</t>
  </si>
  <si>
    <t>DZH318Z0BNZJ/005D</t>
  </si>
  <si>
    <t>Standard_D8ls_v5</t>
  </si>
  <si>
    <t>D8ls v5 Spot</t>
  </si>
  <si>
    <t>39506a44-687a-5a46-9fd6-75d9a7769b7b</t>
  </si>
  <si>
    <t>DZH318Z08M9L/00CJ</t>
  </si>
  <si>
    <t>E8s v4 Spot</t>
  </si>
  <si>
    <t>3961e3b9-9e35-5371-8d72-da5233102ad7</t>
  </si>
  <si>
    <t>DZH318Z0CSHC/009M</t>
  </si>
  <si>
    <t>F1s Spot</t>
  </si>
  <si>
    <t>397699e1-b556-565e-9c5f-89c34fce61d0</t>
  </si>
  <si>
    <t>DZH318Z0BQPS/00NR</t>
  </si>
  <si>
    <t>M8-4ms Low Priority</t>
  </si>
  <si>
    <t>DZH318Z0BPW5/012S</t>
  </si>
  <si>
    <t>397c15ae-b383-5245-937e-1b87dab28158</t>
  </si>
  <si>
    <t>Standard_E104i_v5 Spot</t>
  </si>
  <si>
    <t>E104i v5 Spot</t>
  </si>
  <si>
    <t>3983870c-17c6-57f9-ae7c-4cd6980c3c68</t>
  </si>
  <si>
    <t>DZH318Z08M9J/0026</t>
  </si>
  <si>
    <t>398444d9-0a0e-5879-8519-0856a02dca8f</t>
  </si>
  <si>
    <t>DZH318Z0BPWJ/00VP</t>
  </si>
  <si>
    <t>E96-48ds v5 Low Priority</t>
  </si>
  <si>
    <t>DZH318Z096SL/04GB</t>
  </si>
  <si>
    <t>EC16ads_v5</t>
  </si>
  <si>
    <t>399f0fb6-c0df-5b2e-9a7a-24f0dd36e871</t>
  </si>
  <si>
    <t>DZH318Z09B60/000N</t>
  </si>
  <si>
    <t>Cold GRS All Other Operations</t>
  </si>
  <si>
    <t>39c4550e-f30b-5cf7-b511-85c45c5a93e4</t>
  </si>
  <si>
    <t>Standard_D4pds_v5 Spot</t>
  </si>
  <si>
    <t>D4pds v5 Spot</t>
  </si>
  <si>
    <t>39c4add4-d1fb-511e-be96-d791179886e5</t>
  </si>
  <si>
    <t>DZH318Z092SC/002G</t>
  </si>
  <si>
    <t>Standard_D16s_v5</t>
  </si>
  <si>
    <t>Standard_D16s_v5 Spot</t>
  </si>
  <si>
    <t>D16s v5 Spot</t>
  </si>
  <si>
    <t>39d2c1a0-2b24-57d3-9267-f58dd6e1b174</t>
  </si>
  <si>
    <t>DZH318Z08M9T/00BS</t>
  </si>
  <si>
    <t>E1 ZRS</t>
  </si>
  <si>
    <t>E1 Disks</t>
  </si>
  <si>
    <t>39e46cf7-0275-593f-bbc7-ca77f939d6f1</t>
  </si>
  <si>
    <t>DZH318Z0BP88/019T</t>
  </si>
  <si>
    <t>39edab1a-b691-4088-9bb2-6ffe51d91da4</t>
  </si>
  <si>
    <t>39f219db-4547-5eb7-a818-4e0b6e668c9c</t>
  </si>
  <si>
    <t>Standard_E48_v4</t>
  </si>
  <si>
    <t>E48 v4 Spot</t>
  </si>
  <si>
    <t>39f2286d-01d8-5ecb-8de1-4fa8157085c1</t>
  </si>
  <si>
    <t>DZH318Z0D1L3/00L7</t>
  </si>
  <si>
    <t>Standard_EC4as_cc_v5 Low Priority</t>
  </si>
  <si>
    <t>EC4ascc v5 Low Priority</t>
  </si>
  <si>
    <t>39f6132f-dc19-5d96-a1a7-35dbb7c90704</t>
  </si>
  <si>
    <t>DZH318Z0BDLB/0068</t>
  </si>
  <si>
    <t>Azure Modeling and Simulation Workbench</t>
  </si>
  <si>
    <t>Azure ModSim WB Chamber</t>
  </si>
  <si>
    <t>Basic ZR</t>
  </si>
  <si>
    <t>Standard ZR</t>
  </si>
  <si>
    <t>1 Day</t>
  </si>
  <si>
    <t>39f9221f-c250-5cea-9e53-6c44477b5ddf</t>
  </si>
  <si>
    <t>DZH318Z0F5HH</t>
  </si>
  <si>
    <t>DZH318Z0F5HH/000B</t>
  </si>
  <si>
    <t>DZH315S35BGC</t>
  </si>
  <si>
    <t>Standard_A2_v2</t>
  </si>
  <si>
    <t>A2 v2 Low Priority</t>
  </si>
  <si>
    <t>3a0f81b4-5700-4594-91dc-b8e562319805</t>
  </si>
  <si>
    <t>DZH318Z0BPWB/00K6</t>
  </si>
  <si>
    <t>standard_DC48s_v3 Low Priority</t>
  </si>
  <si>
    <t>DC48s_v3 Low Priority</t>
  </si>
  <si>
    <t>3a1c98cc-2ae6-51ab-b7af-5b86aeef4adf</t>
  </si>
  <si>
    <t>DZH318Z08NQZ/009W</t>
  </si>
  <si>
    <t>A4m v2</t>
  </si>
  <si>
    <t>3a1d137f-f61a-430c-bd49-0bc1cd7f6954</t>
  </si>
  <si>
    <t>DZH318Z0BPRJ/0064</t>
  </si>
  <si>
    <t>E96as v5 Spot</t>
  </si>
  <si>
    <t>3a2338db-a347-584c-92c1-dfc7966b1c0c</t>
  </si>
  <si>
    <t>DZH318Z093WZ/00KK</t>
  </si>
  <si>
    <t>B2pls v2 Spot</t>
  </si>
  <si>
    <t>3a24d606-3088-59f9-9860-119f7942ab52</t>
  </si>
  <si>
    <t>DZH318Z0K9JL/0024</t>
  </si>
  <si>
    <t>3a3f3ff1-c05e-5fe7-b785-2079bcf587d3</t>
  </si>
  <si>
    <t>3a473d3e-c286-5f1a-8b99-c872b69bbed8</t>
  </si>
  <si>
    <t>DZH318Z092QL/001T</t>
  </si>
  <si>
    <t>DZH318Z092QL/00SM</t>
  </si>
  <si>
    <t>DZH318Z092QL/00SH</t>
  </si>
  <si>
    <t>D4</t>
  </si>
  <si>
    <t>D4/DS4</t>
  </si>
  <si>
    <t>DZH318Z0BQ4B/00DF</t>
  </si>
  <si>
    <t>DZH318Z0BQ4B/001B</t>
  </si>
  <si>
    <t>DZH318Z0BQ4B/001J</t>
  </si>
  <si>
    <t>Standard_ND24s</t>
  </si>
  <si>
    <t>ND24s</t>
  </si>
  <si>
    <t>3a624723-0d81-4cab-b8dd-6320e39b4e85</t>
  </si>
  <si>
    <t>DZH318Z0BPX4/000G</t>
  </si>
  <si>
    <t>Standard_DC4s_v3</t>
  </si>
  <si>
    <t>standard_DC4s_v3</t>
  </si>
  <si>
    <t>DC4s_v3</t>
  </si>
  <si>
    <t>3a690115-3a91-509c-99de-88fe51d7f4ab</t>
  </si>
  <si>
    <t>DZH318Z08NR0/00GW</t>
  </si>
  <si>
    <t>DZH318Z08NR0/00K6</t>
  </si>
  <si>
    <t>DZH318Z08NR0/00K5</t>
  </si>
  <si>
    <t>3a70921d-c176-5fd5-83f2-d0d9666c02b0</t>
  </si>
  <si>
    <t>3a7a01ee-31e1-50f8-afa8-e89961a05715</t>
  </si>
  <si>
    <t>DZH318Z0BDLC/0013</t>
  </si>
  <si>
    <t>Standard_DC64ads_cc_v5</t>
  </si>
  <si>
    <t>DC64adscc v5</t>
  </si>
  <si>
    <t>3a9a4ca9-8e61-5d32-88a5-1633687029b7</t>
  </si>
  <si>
    <t>DZH318Z0BDL9/006L</t>
  </si>
  <si>
    <t>3aab4a02-997f-428b-814a-093c2063fbb3</t>
  </si>
  <si>
    <t>Standard_DS4_v2</t>
  </si>
  <si>
    <t>ad8b9e62-5b73-4de3-84ca-081df0a58adf</t>
  </si>
  <si>
    <t>DZH318Z0BQ4C/016X</t>
  </si>
  <si>
    <t>DZH318Z0BQ4C/008W</t>
  </si>
  <si>
    <t>DZH318Z0BQ4C/0093</t>
  </si>
  <si>
    <t>D2as v4</t>
  </si>
  <si>
    <t>8e8148de-1c42-4817-856a-18d03034b223</t>
  </si>
  <si>
    <t>DZH318Z0CM2C/002H</t>
  </si>
  <si>
    <t>DZH318Z0CM2C/007W</t>
  </si>
  <si>
    <t>DZH318Z0CM2C/007X</t>
  </si>
  <si>
    <t>Standard_D12_v2</t>
  </si>
  <si>
    <t>D12 v2</t>
  </si>
  <si>
    <t>D12 v2/DS12 v2</t>
  </si>
  <si>
    <t>DZH318Z0BQ34/0101</t>
  </si>
  <si>
    <t>DZH318Z0BQ34/00H0</t>
  </si>
  <si>
    <t>DZH318Z0BQ34/00H1</t>
  </si>
  <si>
    <t>E8ds v4</t>
  </si>
  <si>
    <t>3ab3936e-d1e0-5f84-bb7b-bd608dbc29c0</t>
  </si>
  <si>
    <t>DZH318Z0CSHB/00BK</t>
  </si>
  <si>
    <t>M128</t>
  </si>
  <si>
    <t>3ab6cf09-de8f-5deb-bf71-a8fc19df485b</t>
  </si>
  <si>
    <t>DZH318Z0BPW5/040D</t>
  </si>
  <si>
    <t>3ac47c5b-f190-5e2a-a51b-f818e761ef6b</t>
  </si>
  <si>
    <t>DZH318Z08W2Q/001W</t>
  </si>
  <si>
    <t>3ac98c15-4a7e-5369-98f2-f465c004a27b</t>
  </si>
  <si>
    <t>3ad3033e-3a37-42cb-8201-902c813bc656</t>
  </si>
  <si>
    <t>Standard_B2pts_v2</t>
  </si>
  <si>
    <t>B2pts v2 Low Priority</t>
  </si>
  <si>
    <t>3ae02e85-60b7-57a9-9055-0d7ac6a0d751</t>
  </si>
  <si>
    <t>DZH318Z0K9JL/002C</t>
  </si>
  <si>
    <t>B16s v2 Low Priority</t>
  </si>
  <si>
    <t>3ae403a2-dcca-559c-bcef-b1271fca3864</t>
  </si>
  <si>
    <t>DZH318Z0K9KD/01LG</t>
  </si>
  <si>
    <t>9aadb5b8-dfc7-4eda-a29c-24f549c67b15</t>
  </si>
  <si>
    <t>Premium LRS Read Operations</t>
  </si>
  <si>
    <t>3afacbda-6947-4dd4-837b-291c3c0e24b3</t>
  </si>
  <si>
    <t>3afd78fc-4aa3-5ffd-b2c4-af27ad3ed680</t>
  </si>
  <si>
    <t>DZH318Z08MBL/000G</t>
  </si>
  <si>
    <t>3b06d9ab-51e8-4df0-a4f4-8db2e4dc6c65</t>
  </si>
  <si>
    <t>DZH318Z0BPWG/0020</t>
  </si>
  <si>
    <t>Standard_E2d_v5 Low Priority</t>
  </si>
  <si>
    <t>E2d v5 Low Priority</t>
  </si>
  <si>
    <t>3b09b970-7ef3-5b1d-9d7d-f91093b45633</t>
  </si>
  <si>
    <t>DZH318Z08M9Q/001B</t>
  </si>
  <si>
    <t>Standard_D16as_v5 Spot</t>
  </si>
  <si>
    <t>D16as v5 Spot</t>
  </si>
  <si>
    <t>3b0b53f6-f0a0-51fd-b24c-e4f33294d2e2</t>
  </si>
  <si>
    <t>DZH318Z08W0T/0070</t>
  </si>
  <si>
    <t>S3</t>
  </si>
  <si>
    <t>S3 App</t>
  </si>
  <si>
    <t>7fadaaec-3afd-4afb-89a7-cdb1e3cb702b</t>
  </si>
  <si>
    <t>DZH318Z0BQJJ/003F</t>
  </si>
  <si>
    <t>3b17a0d2-f843-5dac-b5fa-ae98523eaf5c</t>
  </si>
  <si>
    <t>DZH318Z093XK/00LV</t>
  </si>
  <si>
    <t>Standard_E2s_v4</t>
  </si>
  <si>
    <t>E2s v4 Low Priority</t>
  </si>
  <si>
    <t>3b17ce1b-b2a2-525d-b54e-970e53c341fa</t>
  </si>
  <si>
    <t>DZH318Z0CSHC/00DP</t>
  </si>
  <si>
    <t>3b388fb1-8207-5012-8d38-d277640c3563</t>
  </si>
  <si>
    <t>DZH318Z0BPVM/01G0</t>
  </si>
  <si>
    <t>HB176-48rsv4</t>
  </si>
  <si>
    <t>3b3e6c8f-4b85-530f-b337-a89b70f354dc</t>
  </si>
  <si>
    <t>DZH318Z0K1N4/003H</t>
  </si>
  <si>
    <t>DZH318Z0K1N4/00B0</t>
  </si>
  <si>
    <t>DZH318Z0K1N4/00B6</t>
  </si>
  <si>
    <t>DZH318Z0K1N4/00B3</t>
  </si>
  <si>
    <t>Standard_D48_v3</t>
  </si>
  <si>
    <t>D48 v3 Spot</t>
  </si>
  <si>
    <t>D48 v3/D48s v3 Spot</t>
  </si>
  <si>
    <t>3b438e9b-b4c5-58fd-960d-7fc634cf02bf</t>
  </si>
  <si>
    <t>DZH318Z0BPVL/00XL</t>
  </si>
  <si>
    <t>E16-4as_v4 Spot</t>
  </si>
  <si>
    <t>3b467f9a-0513-52a0-bd23-257acc13f315</t>
  </si>
  <si>
    <t>DZH318Z0CM92/00ZG</t>
  </si>
  <si>
    <t>Cool GZRS Data Retrieval</t>
  </si>
  <si>
    <t>3b55ddb9-25a2-5c53-951e-668c60dde8cc</t>
  </si>
  <si>
    <t>3b58492a-e42b-51d4-bf3c-0f6ed799df42</t>
  </si>
  <si>
    <t>DZH318Z096T1/04M9</t>
  </si>
  <si>
    <t>LRS Write Operations - Free</t>
  </si>
  <si>
    <t>d3084fe4-630d-43a2-94e8-56f0178628f9</t>
  </si>
  <si>
    <t>E16-8as_v4</t>
  </si>
  <si>
    <t>3b5aa7ec-09aa-582b-811d-351ced813026</t>
  </si>
  <si>
    <t>DZH318Z0CM2D/01KB</t>
  </si>
  <si>
    <t>DZH318Z0CM2D/01K2</t>
  </si>
  <si>
    <t>DZH318Z0CM2D/01K1</t>
  </si>
  <si>
    <t>3b74b304-d6e3-45ed-8708-add980c7dfeb</t>
  </si>
  <si>
    <t>DZH318Z0BX63/000G</t>
  </si>
  <si>
    <t>Standard_D48ads_v5 Spot</t>
  </si>
  <si>
    <t>D48ads v5 Spot</t>
  </si>
  <si>
    <t>3b781113-d0b3-5a40-84f4-dd17f9a1aac7</t>
  </si>
  <si>
    <t>DZH318Z08W2P/0060</t>
  </si>
  <si>
    <t>E8a v4 Spot</t>
  </si>
  <si>
    <t>E8a v4/E8as v4 Spot</t>
  </si>
  <si>
    <t>3b80bf73-01a3-5b53-a705-5cd848c15071</t>
  </si>
  <si>
    <t>DZH318Z0CM95/004S</t>
  </si>
  <si>
    <t>3b888881-ffcd-4e72-b297-d4908a9ab208</t>
  </si>
  <si>
    <t>DZH318Z0BPVM/001Z</t>
  </si>
  <si>
    <t>Archive_RA-GRS_Data_Stored_1 Pb</t>
  </si>
  <si>
    <t>Archive - 1 PB RA-GRS</t>
  </si>
  <si>
    <t>Archive - 1 PB RA-GRS Data Stored</t>
  </si>
  <si>
    <t>4bec2ff1-cb47-413c-9537-1037c463c716</t>
  </si>
  <si>
    <t>DZH318Z0CLSK/01DD</t>
  </si>
  <si>
    <t>DZH318Z0CLSK/01CW</t>
  </si>
  <si>
    <t>E4 v3/E4s v3 Low Priority</t>
  </si>
  <si>
    <t>DZH318Z0BPWH/00CC</t>
  </si>
  <si>
    <t>E8ads v5 Low Priority</t>
  </si>
  <si>
    <t>3bbda6ae-b43d-5917-b984-136bcdd18794</t>
  </si>
  <si>
    <t>DZH318Z093WX/00KG</t>
  </si>
  <si>
    <t>E8-4ads v5 Spot</t>
  </si>
  <si>
    <t>3bc3b9d3-18db-5363-af09-923880cae7b9</t>
  </si>
  <si>
    <t>DZH318Z093X0/00LN</t>
  </si>
  <si>
    <t>M32-16ms Low Priority</t>
  </si>
  <si>
    <t>7f70cdc6-7a77-4bc0-b304-9bcafd111430</t>
  </si>
  <si>
    <t>DZH318Z0BQ4W/013S</t>
  </si>
  <si>
    <t>Standard_D32ps_v5 Spot</t>
  </si>
  <si>
    <t>D32ps v5 Spot</t>
  </si>
  <si>
    <t>3be4ad3f-dc5c-5a13-b841-4250bf79b9dd</t>
  </si>
  <si>
    <t>DZH318Z092SD/00DT</t>
  </si>
  <si>
    <t>Standard_PB12s</t>
  </si>
  <si>
    <t>PB12s</t>
  </si>
  <si>
    <t>3be54151-c437-4687-a923-257015d89108</t>
  </si>
  <si>
    <t>DZH318Z0BXNW/000D</t>
  </si>
  <si>
    <t>Standard_EC64as_v5 Low Priority</t>
  </si>
  <si>
    <t>EC64as_v5 Low Priority</t>
  </si>
  <si>
    <t>3beb255b-005b-5d56-8994-93920bbcddff</t>
  </si>
  <si>
    <t>DZH318Z09B68/000C</t>
  </si>
  <si>
    <t>F2s Spot</t>
  </si>
  <si>
    <t>3bec274b-0859-5c8e-aee1-cbb48e8fbfe4</t>
  </si>
  <si>
    <t>DZH318Z0BQ4P/0160</t>
  </si>
  <si>
    <t>Standard_NV18ads_A10_v5</t>
  </si>
  <si>
    <t>Standard_NV18ads_A10_v5 Spot</t>
  </si>
  <si>
    <t>NV18ads A10 v5 Spot</t>
  </si>
  <si>
    <t>3c075b1b-3787-5340-a92d-60e4627ef7b6</t>
  </si>
  <si>
    <t>DZH318Z09JCN/00D0</t>
  </si>
  <si>
    <t>DC4s Spot</t>
  </si>
  <si>
    <t>3c0a27fe-8973-5995-aeb1-929f74472a92</t>
  </si>
  <si>
    <t>DZH318Z0BXNS/000L</t>
  </si>
  <si>
    <t>Standard_HB176-96rs_v4</t>
  </si>
  <si>
    <t>HB176-96rsv4 Spot</t>
  </si>
  <si>
    <t>3c0ab6bb-e455-579d-bfa2-a742468d2ee0</t>
  </si>
  <si>
    <t>DZH318Z0K1N4/0034</t>
  </si>
  <si>
    <t>Standard_E64-16as_v4</t>
  </si>
  <si>
    <t>E64-16as_v4 Low Priority</t>
  </si>
  <si>
    <t>3c1273be-4b17-557f-a8d7-c47fb7954ff5</t>
  </si>
  <si>
    <t>DZH318Z0CM92/00Z4</t>
  </si>
  <si>
    <t>3c344f68-7e4b-5253-ba54-0538b7750603</t>
  </si>
  <si>
    <t>Standard_DC32ads_cc_v5 Spot</t>
  </si>
  <si>
    <t>DC32adscc v5 Spot</t>
  </si>
  <si>
    <t>3c35b887-b0e9-5ec7-91dd-6e50baf88cef</t>
  </si>
  <si>
    <t>DZH318Z0BDL7/0059</t>
  </si>
  <si>
    <t>Standard_DC96as_cc_v5</t>
  </si>
  <si>
    <t>DC96ascc v5</t>
  </si>
  <si>
    <t>3c379c57-c99a-5f64-9db3-0892e69e1311</t>
  </si>
  <si>
    <t>DZH318Z0BDL6/0012</t>
  </si>
  <si>
    <t>3c4708b2-9dd0-5862-b0c9-c0d51bd545ad</t>
  </si>
  <si>
    <t>DZH318Z0CM94/0038</t>
  </si>
  <si>
    <t>P40 LRS Disk</t>
  </si>
  <si>
    <t>2017-01-01T00:00:00Z</t>
  </si>
  <si>
    <t>3c4c57fa-036c-4d65-b16b-58896645ef17</t>
  </si>
  <si>
    <t>DZH318Z0BP0W/001M</t>
  </si>
  <si>
    <t>Standard_E4bds_v5 Spot</t>
  </si>
  <si>
    <t>E4bds v5 Spot</t>
  </si>
  <si>
    <t>3c4da2a9-94cc-59d6-827e-24a2e0ef44da</t>
  </si>
  <si>
    <t>DZH318Z09LQN/006V</t>
  </si>
  <si>
    <t>E4as v5 Spot</t>
  </si>
  <si>
    <t>3c52a0b2-dfa4-5072-853c-c83571d303e6</t>
  </si>
  <si>
    <t>DZH318Z093XK/00M6</t>
  </si>
  <si>
    <t>3c554ba7-8362-5b65-b1f2-0f81bc866c73</t>
  </si>
  <si>
    <t>DZH318Z0CGR8/00CD</t>
  </si>
  <si>
    <t>Cold GZRS Read Operations</t>
  </si>
  <si>
    <t>3c64eb02-c61f-5819-a420-f7fc14609805</t>
  </si>
  <si>
    <t>Standard_E48d_v4</t>
  </si>
  <si>
    <t>E48d v4 Spot</t>
  </si>
  <si>
    <t>3c711955-c2bc-58e3-8d9e-4c9db8961d4f</t>
  </si>
  <si>
    <t>DZH318Z0D1L5/00PL</t>
  </si>
  <si>
    <t>EC4adscc v5</t>
  </si>
  <si>
    <t>3c7b2b61-ad5e-5757-8ed4-ea23727fa7f5</t>
  </si>
  <si>
    <t>DZH318Z0BDCH/008Q</t>
  </si>
  <si>
    <t>Standard_F4</t>
  </si>
  <si>
    <t>F4</t>
  </si>
  <si>
    <t>F4/F4s</t>
  </si>
  <si>
    <t>3c7d0253-8add-4d1c-93bb-3a64165d2468</t>
  </si>
  <si>
    <t>DZH318Z0BPVT/008K</t>
  </si>
  <si>
    <t>761abab8-259d-4206-a6ae-707ed03fc540</t>
  </si>
  <si>
    <t>DZH318Z0BP09/0029</t>
  </si>
  <si>
    <t>App_Service_IDH_v2</t>
  </si>
  <si>
    <t>IDH v2</t>
  </si>
  <si>
    <t>3c8bdf47-ecc5-5b3c-a84c-f965a6421fd0</t>
  </si>
  <si>
    <t>DZH318Z0DCR5/003L</t>
  </si>
  <si>
    <t>DZH318Z0DCR5/00BC</t>
  </si>
  <si>
    <t>DZH318Z0DCR5/00B7</t>
  </si>
  <si>
    <t>NV16as v4</t>
  </si>
  <si>
    <t>3c9b6707-05ee-528b-9bc7-9f3b5231b685</t>
  </si>
  <si>
    <t>DZH318Z0CGPD/0010</t>
  </si>
  <si>
    <t>2020-04-01T00:00:00Z</t>
  </si>
  <si>
    <t>DZH318Z0CGPD/004D</t>
  </si>
  <si>
    <t>DZH318Z0CGPD/004H</t>
  </si>
  <si>
    <t>3cb4043f-5321-52f2-b610-d11a6baea9b0</t>
  </si>
  <si>
    <t>DZH318Z096SL/04PH</t>
  </si>
  <si>
    <t>D4as v5</t>
  </si>
  <si>
    <t>3cc7f515-be23-5028-af54-f01067bd94b7</t>
  </si>
  <si>
    <t>DZH318Z08W0R/004K</t>
  </si>
  <si>
    <t>Standard_E32d_v4</t>
  </si>
  <si>
    <t>E32d v4</t>
  </si>
  <si>
    <t>3cd9373d-c66e-5395-b498-5d1ddd7edac6</t>
  </si>
  <si>
    <t>DZH318Z0D1L5/00PN</t>
  </si>
  <si>
    <t>DZH318Z0D1L5/00PC</t>
  </si>
  <si>
    <t>DZH318Z0D1L5/00NZ</t>
  </si>
  <si>
    <t>E15 LRS</t>
  </si>
  <si>
    <t>E15 Disks</t>
  </si>
  <si>
    <t>3cdd5d1c-e4d5-4f62-8877-dea235f92f7e</t>
  </si>
  <si>
    <t>DZH318Z0BP88/0014</t>
  </si>
  <si>
    <t>3ce57556-3ce9-5a15-ab37-6748b81a68a8</t>
  </si>
  <si>
    <t>DZH318Z09TGJ/001S</t>
  </si>
  <si>
    <t>DZH318Z09TGJ/0069</t>
  </si>
  <si>
    <t>DZH318Z09TGJ/0068</t>
  </si>
  <si>
    <t>HB176-24rsv4 Low Priority</t>
  </si>
  <si>
    <t>3cf6f651-a677-5671-b6d4-dd0d15f5b1ed</t>
  </si>
  <si>
    <t>DZH318Z0K1N4/002F</t>
  </si>
  <si>
    <t>DS12 v2 Spot</t>
  </si>
  <si>
    <t>3cfc35fe-fa4a-5df0-a0ca-968e851c667a</t>
  </si>
  <si>
    <t>DZH318Z0BQPW/02X7</t>
  </si>
  <si>
    <t>3cfd40df-a32c-58d5-825d-bfa7b18c0a63</t>
  </si>
  <si>
    <t>DZH318Z0K1LH/001N</t>
  </si>
  <si>
    <t>Standard_D64pds_v5 Low Priority</t>
  </si>
  <si>
    <t>D64pds v5 Low Priority</t>
  </si>
  <si>
    <t>3cfd87ea-ccad-55b4-a7fb-bdb143f14ee3</t>
  </si>
  <si>
    <t>DZH318Z092SF/00L0</t>
  </si>
  <si>
    <t>B2s v2</t>
  </si>
  <si>
    <t>3d01ddd4-5e01-520e-b808-0c551487f258</t>
  </si>
  <si>
    <t>DZH318Z0K9KD/01KS</t>
  </si>
  <si>
    <t>SAP_HANA_On_Azure_S672oom</t>
  </si>
  <si>
    <t>S672oom</t>
  </si>
  <si>
    <t>S672oom Instance</t>
  </si>
  <si>
    <t>3d142d12-ce66-42e2-8947-3f556ff5063b</t>
  </si>
  <si>
    <t>DZH318Z0BNWL/00XD</t>
  </si>
  <si>
    <t>DZH318Z0BNWL/01BS</t>
  </si>
  <si>
    <t>DZH318Z0BNWL/01BD</t>
  </si>
  <si>
    <t>Standard_DS14-4_v2</t>
  </si>
  <si>
    <t>DS14-4 v2</t>
  </si>
  <si>
    <t>DZH318Z0BQ4C/02FG</t>
  </si>
  <si>
    <t>DZH318Z0BQ4C/02DZ</t>
  </si>
  <si>
    <t>DZH318Z0BQ4C/02DT</t>
  </si>
  <si>
    <t>SAP_HANA_On_Azure_S1792</t>
  </si>
  <si>
    <t>S1792</t>
  </si>
  <si>
    <t>S1792 Instance</t>
  </si>
  <si>
    <t>3d2c41db-df31-5d15-bc74-3c104f5465c6</t>
  </si>
  <si>
    <t>DZH318Z0BNWL/01P5</t>
  </si>
  <si>
    <t>DZH318Z0BNWL/01P6</t>
  </si>
  <si>
    <t>DZH318Z0BNWL/01P7</t>
  </si>
  <si>
    <t>3d3b801b-7e0a-4ded-ab0c-29f4c962974a</t>
  </si>
  <si>
    <t>Standard_DC8_v2</t>
  </si>
  <si>
    <t>DC8 v2 Low Priority</t>
  </si>
  <si>
    <t>3d3fdd2b-ef11-5e04-b61f-8d38f750df5e</t>
  </si>
  <si>
    <t>DZH318Z0CCGS/000X</t>
  </si>
  <si>
    <t>Cool GRS Early Delete</t>
  </si>
  <si>
    <t>3d4c53b7-0bfe-4461-b865-df7eb8e913fc</t>
  </si>
  <si>
    <t>L80s v2</t>
  </si>
  <si>
    <t>3d634ef9-cfc1-4835-9517-469dbfca5a71</t>
  </si>
  <si>
    <t>DZH318Z0BPVZ/001Z</t>
  </si>
  <si>
    <t>E96iads v5 Spot</t>
  </si>
  <si>
    <t>3d650160-3ee5-57d1-8188-d7b45abab271</t>
  </si>
  <si>
    <t>DZH318Z093X0/00LR</t>
  </si>
  <si>
    <t>Standard_F48s_v2</t>
  </si>
  <si>
    <t>F48s v2</t>
  </si>
  <si>
    <t>3d7b3d85-39c0-4cac-8d40-e7bc7f36c399</t>
  </si>
  <si>
    <t>DZH318Z0BPWJ/00MW</t>
  </si>
  <si>
    <t>Archive LRS Blob Inventory</t>
  </si>
  <si>
    <t>3d7d9139-acf3-5f0e-afb8-7f50c87f17dd</t>
  </si>
  <si>
    <t>E20 LRS</t>
  </si>
  <si>
    <t>E20 Disks</t>
  </si>
  <si>
    <t>3d97dd1c-9948-4ad9-874f-fe32516b7c9c</t>
  </si>
  <si>
    <t>DZH318Z0BP88/0010</t>
  </si>
  <si>
    <t>Standard_M416-208s_v2</t>
  </si>
  <si>
    <t>M416-208s_v2</t>
  </si>
  <si>
    <t>DZH318Z0BX63/01C8</t>
  </si>
  <si>
    <t>D4 v3/D4s v3</t>
  </si>
  <si>
    <t>3da19ca3-6007-4a29-89ea-cab10c2010ed</t>
  </si>
  <si>
    <t>DZH318Z0BQ4K/00TP</t>
  </si>
  <si>
    <t>DZH318Z0BQ4K/00CD</t>
  </si>
  <si>
    <t>DZH318Z0BQ4K/00CF</t>
  </si>
  <si>
    <t>E16-4s v5 Low Priority</t>
  </si>
  <si>
    <t>DZH318Z096SR/0141</t>
  </si>
  <si>
    <t>Standard_EC48as_v5</t>
  </si>
  <si>
    <t>Standard_EC48as_v5 Spot</t>
  </si>
  <si>
    <t>EC48as_v5 Spot</t>
  </si>
  <si>
    <t>3db3ae54-d981-5458-97e2-73eb81b73fe2</t>
  </si>
  <si>
    <t>DZH318Z09B66/0008</t>
  </si>
  <si>
    <t>E64ds v5 Spot</t>
  </si>
  <si>
    <t>3db94012-a629-5349-9aa9-224e1e49dcc2</t>
  </si>
  <si>
    <t>DZH318Z096SN/02T1</t>
  </si>
  <si>
    <t>E48 v4</t>
  </si>
  <si>
    <t>3dbd5cf8-026b-5497-a3ff-8edafba41427</t>
  </si>
  <si>
    <t>DZH318Z0D1L7/00FV</t>
  </si>
  <si>
    <t>DZH318Z0D1L7/01H6</t>
  </si>
  <si>
    <t>DZH318Z0D1L7/01H4</t>
  </si>
  <si>
    <t>F48s v2 Spot</t>
  </si>
  <si>
    <t>3dc08673-ee65-5ea9-83cc-9b9bf4b4a7be</t>
  </si>
  <si>
    <t>DZH318Z0BPWJ/00VN</t>
  </si>
  <si>
    <t>FX Series Dedicated Host</t>
  </si>
  <si>
    <t>FXmds Type1</t>
  </si>
  <si>
    <t>FXmds Type1 Spot</t>
  </si>
  <si>
    <t>3dc7136e-8fa6-5fcc-9eae-fe0bfb23371b</t>
  </si>
  <si>
    <t>DZH318Z0981Z</t>
  </si>
  <si>
    <t>DZH318Z0981Z/000L</t>
  </si>
  <si>
    <t>3dd5a8c0-416d-4dd6-b813-f5a1cd11c00b</t>
  </si>
  <si>
    <t>D13 Low Priority</t>
  </si>
  <si>
    <t>D13/DS13 Low Priority</t>
  </si>
  <si>
    <t>3ddf8335-9f30-47b6-8d60-0f15b53c217f</t>
  </si>
  <si>
    <t>DZH318Z0BPVW/0026</t>
  </si>
  <si>
    <t>3e0e7d48-f263-5bfd-82c7-5a8774035391</t>
  </si>
  <si>
    <t>DZH318Z093XK/00LB</t>
  </si>
  <si>
    <t>E8 v3 Low Priority</t>
  </si>
  <si>
    <t>E8 v3/E8s v3 Low Priority</t>
  </si>
  <si>
    <t>3e1d8877-e5be-487f-9256-aba61a17b85c</t>
  </si>
  <si>
    <t>DZH318Z0BPWH/00BX</t>
  </si>
  <si>
    <t>E112ias v5</t>
  </si>
  <si>
    <t>3e1e9ff8-fc0d-5aca-bd3b-4367b76d741a</t>
  </si>
  <si>
    <t>DZH318Z093XK/02V6</t>
  </si>
  <si>
    <t>3e2017e3-7c59-4b76-8356-d54f09b19ce6</t>
  </si>
  <si>
    <t>DZH318Z0BQ5B/001M</t>
  </si>
  <si>
    <t>DZH318Z0BQ5B/000Z</t>
  </si>
  <si>
    <t>DZH318Z0BQ5B/0010</t>
  </si>
  <si>
    <t>DZH318Z0BNWT/0012</t>
  </si>
  <si>
    <t>Hot_GZRS_Data_Stored_10 TB</t>
  </si>
  <si>
    <t>Hot GZRS - 10 TB</t>
  </si>
  <si>
    <t>Hot GZRS - 10 TB Data Stored</t>
  </si>
  <si>
    <t>DZH318Z08T98/00D0</t>
  </si>
  <si>
    <t>DZH318Z08T98/00CR</t>
  </si>
  <si>
    <t>Standard_P3_v3_Windows</t>
  </si>
  <si>
    <t>P3 v3</t>
  </si>
  <si>
    <t>P3 v3 App</t>
  </si>
  <si>
    <t>3e34374c-fdaf-52c8-a863-c6187dcc1968</t>
  </si>
  <si>
    <t>DZH318Z0DCR7/001G</t>
  </si>
  <si>
    <t>DZH318Z0DCR7/006P</t>
  </si>
  <si>
    <t>DZH318Z0DCR7/006F</t>
  </si>
  <si>
    <t>HB120-64rs_v3 Low Priority</t>
  </si>
  <si>
    <t>DZH318Z08KCH/001H</t>
  </si>
  <si>
    <t>Standard_D2pls_v5 Low Priority</t>
  </si>
  <si>
    <t>D2pls v5 Low Priority</t>
  </si>
  <si>
    <t>3e3ad4f3-c5d2-5042-a3c8-de0036a50a02</t>
  </si>
  <si>
    <t>DZH318Z092S2/00G7</t>
  </si>
  <si>
    <t>3e472e17-5657-576b-806e-d60f4ac8cd8d</t>
  </si>
  <si>
    <t>DZH318Z0K9JF/025C</t>
  </si>
  <si>
    <t>D4s v4 Low Priority</t>
  </si>
  <si>
    <t>3e496eb1-f3c8-53e1-bb07-7c5cb2081697</t>
  </si>
  <si>
    <t>DZH318Z0CP07/006K</t>
  </si>
  <si>
    <t>D64lds v5 Spot</t>
  </si>
  <si>
    <t>3e534511-f0bb-5b0c-8bbc-668ff0ae8a38</t>
  </si>
  <si>
    <t>DZH318Z08M9B/00DN</t>
  </si>
  <si>
    <t>F64s v2 Spot</t>
  </si>
  <si>
    <t>3e76badf-9fcf-560b-83db-04157434a988</t>
  </si>
  <si>
    <t>DZH318Z0BPWJ/00VR</t>
  </si>
  <si>
    <t>3e7fc27f-95cc-452f-a3f7-4d182019eefd</t>
  </si>
  <si>
    <t>DZH318Z0BPWK/00B0</t>
  </si>
  <si>
    <t>3e8245ef-c8b0-5d5d-bebd-d67eacc4a245</t>
  </si>
  <si>
    <t>E64-16s v5</t>
  </si>
  <si>
    <t>DZH318Z096SR/014B</t>
  </si>
  <si>
    <t>DZH318Z096SR/09HG</t>
  </si>
  <si>
    <t>DZH318Z096SR/09H8</t>
  </si>
  <si>
    <t>E96as v5</t>
  </si>
  <si>
    <t>3e948809-5e12-5250-a042-e30fa6f63f9e</t>
  </si>
  <si>
    <t>DZH318Z093WZ/00KG</t>
  </si>
  <si>
    <t>DZH318Z093WZ/03ML</t>
  </si>
  <si>
    <t>DZH318Z093WZ/03MG</t>
  </si>
  <si>
    <t>3eb48cec-8251-5ffa-9629-596cf29c29c7</t>
  </si>
  <si>
    <t>d3824379-dc7e-472b-9e67-3f4a7eadc05b</t>
  </si>
  <si>
    <t>Standard_DC96ads_cc_v5 Spot</t>
  </si>
  <si>
    <t>DC96adscc v5 Spot</t>
  </si>
  <si>
    <t>3ebcf21f-476b-5e80-907a-9fa0365d3f65</t>
  </si>
  <si>
    <t>DZH318Z0BDL9/006C</t>
  </si>
  <si>
    <t>P15 LRS</t>
  </si>
  <si>
    <t>P15 LRS Disk</t>
  </si>
  <si>
    <t>3edf40c0-4da2-4e8e-8124-c845caeaf249</t>
  </si>
  <si>
    <t>DZH318Z0BP04/00H0</t>
  </si>
  <si>
    <t>Standard_D16ads_v5 Low Priority</t>
  </si>
  <si>
    <t>D16ads v5 Low Priority</t>
  </si>
  <si>
    <t>3efe7a65-ea41-5f90-a329-9ade21f7d8fd</t>
  </si>
  <si>
    <t>DZH318Z08W2Q/003N</t>
  </si>
  <si>
    <t>Standard_NV8as_v4</t>
  </si>
  <si>
    <t>NV8as v4</t>
  </si>
  <si>
    <t>3f0bab95-e4ac-5148-9c39-93c2cccce81b</t>
  </si>
  <si>
    <t>DZH318Z0CGPM/0011</t>
  </si>
  <si>
    <t>Standard_E64d_v5 Low Priority</t>
  </si>
  <si>
    <t>E64d v5 Low Priority</t>
  </si>
  <si>
    <t>3f1274d4-cca7-593d-ad03-7a5faf95f077</t>
  </si>
  <si>
    <t>DZH318Z08M9R/00CX</t>
  </si>
  <si>
    <t>Standard_E32d_v5</t>
  </si>
  <si>
    <t>E32d v5</t>
  </si>
  <si>
    <t>3f16bae8-329d-5f7d-ba94-882665049e2d</t>
  </si>
  <si>
    <t>DZH318Z08M9Q/001J</t>
  </si>
  <si>
    <t>E32-16ads v5 Spot</t>
  </si>
  <si>
    <t>3f1841a2-54c9-5018-ab83-49ad1b9c1faf</t>
  </si>
  <si>
    <t>DZH318Z093WX/00J8</t>
  </si>
  <si>
    <t>e525b9d4-435f-4984-baf7-07a6ee528c9b</t>
  </si>
  <si>
    <t>DZH318Z0CM2C/001N</t>
  </si>
  <si>
    <t>DZH318Z0CM2C/006X</t>
  </si>
  <si>
    <t>DZH318Z0CM2C/006W</t>
  </si>
  <si>
    <t>Archive LRS Write Operations</t>
  </si>
  <si>
    <t>3f23ddff-ea93-477a-9d5e-e9337e4cc3c1</t>
  </si>
  <si>
    <t>E2s v3</t>
  </si>
  <si>
    <t>b019cd77-b9f9-4fce-a7b4-7090dec5ef26</t>
  </si>
  <si>
    <t>DZH318Z0BQ4R/00RS</t>
  </si>
  <si>
    <t>DZH318Z0BQ4R/007N</t>
  </si>
  <si>
    <t>DZH318Z0BQ4R/007P</t>
  </si>
  <si>
    <t>3f4c32d2-b1ac-4eb7-be33-73d4bf9a844c</t>
  </si>
  <si>
    <t>DZH318Z0BQ4X/019K</t>
  </si>
  <si>
    <t>DZH318Z0BQ4X/019C</t>
  </si>
  <si>
    <t>DZH318Z0BQ4X/019D</t>
  </si>
  <si>
    <t>Standard_F2</t>
  </si>
  <si>
    <t>F2 Low Priority</t>
  </si>
  <si>
    <t>F2/F2s Low Priority</t>
  </si>
  <si>
    <t>3f4d89d9-bae2-4a6f-89ae-56eac8dac310</t>
  </si>
  <si>
    <t>DZH318Z0BQ51/00FX</t>
  </si>
  <si>
    <t>Standard_E8-2as_v5</t>
  </si>
  <si>
    <t>E8-2as v5 Spot</t>
  </si>
  <si>
    <t>3f5ba188-32e5-565a-9746-1945b5d4884c</t>
  </si>
  <si>
    <t>DZH318Z093WZ/00L4</t>
  </si>
  <si>
    <t>3f5f6328-332b-5015-9f6c-edc57828a5a2</t>
  </si>
  <si>
    <t>DZH318Z0CSHK/00CQ</t>
  </si>
  <si>
    <t>D8s v4 Low Priority</t>
  </si>
  <si>
    <t>3f64f64e-87d6-5eff-91fc-e73a5cdfdf7f</t>
  </si>
  <si>
    <t>DZH318Z0CSHJ/001J</t>
  </si>
  <si>
    <t>Standard_DS15i_v2</t>
  </si>
  <si>
    <t>DS15i v2</t>
  </si>
  <si>
    <t>DZH318Z0BQ4C/03JG</t>
  </si>
  <si>
    <t>Standard_NC8as_T4_v3</t>
  </si>
  <si>
    <t>NC8as T4 v3 Low Priority</t>
  </si>
  <si>
    <t>3f686c0b-b856-5721-8873-a3d70c204514</t>
  </si>
  <si>
    <t>DZH318Z0DF4B/0019</t>
  </si>
  <si>
    <t>dad8c8d3-d95c-449d-99ec-1ba1873b85de</t>
  </si>
  <si>
    <t>DZH318Z0CM92/002G</t>
  </si>
  <si>
    <t>E80ids v4 Low Priority</t>
  </si>
  <si>
    <t>3f9f7c92-2148-590e-8adf-0a6e3cb2476b</t>
  </si>
  <si>
    <t>DZH318Z0CSHK/041K</t>
  </si>
  <si>
    <t>DS4 Spot</t>
  </si>
  <si>
    <t>3fab4f32-d12f-534d-b857-aea8d74f72f4</t>
  </si>
  <si>
    <t>DZH318Z0BQ4S/00VV</t>
  </si>
  <si>
    <t>E8-2as v5 Low Priority</t>
  </si>
  <si>
    <t>3fad2f48-a183-52fe-8ed5-3489a18ed0da</t>
  </si>
  <si>
    <t>DZH318Z093XK/00KV</t>
  </si>
  <si>
    <t>3fbd84e2-4764-5323-929e-7bbe8596ca8d</t>
  </si>
  <si>
    <t>DZH318Z0D1LH/00HD</t>
  </si>
  <si>
    <t>Standard_L16as_v3 Low Priority</t>
  </si>
  <si>
    <t>L16as v3 Low Priority</t>
  </si>
  <si>
    <t>3fc829fe-54c8-5814-9e8c-04d940b3b3f4</t>
  </si>
  <si>
    <t>DZH318Z08NR9/0044</t>
  </si>
  <si>
    <t>E16-8ads v5</t>
  </si>
  <si>
    <t>3fead62a-fecc-5490-936c-a8a68bef110d</t>
  </si>
  <si>
    <t>DZH318Z093X0/00LJ</t>
  </si>
  <si>
    <t>DZH318Z093X0/03LK</t>
  </si>
  <si>
    <t>DZH318Z093X0/03LB</t>
  </si>
  <si>
    <t>3ffef1fd-dc85-48df-a6f9-8f0a0fb2fdd6</t>
  </si>
  <si>
    <t>DZH318Z0BQ4L/00TC</t>
  </si>
  <si>
    <t>DZH318Z0BQ4L/0095</t>
  </si>
  <si>
    <t>DZH318Z0BQ4L/009B</t>
  </si>
  <si>
    <t>Cold RA-GZRS Index Tags</t>
  </si>
  <si>
    <t>4014e6fb-d07d-5c2c-9ff1-d9479a6a51f9</t>
  </si>
  <si>
    <t>Standard_D4_v5</t>
  </si>
  <si>
    <t>Standard_D4_v5 Spot</t>
  </si>
  <si>
    <t>D4 v5 Spot</t>
  </si>
  <si>
    <t>4022dbae-196d-5456-9679-ff8bce66f603</t>
  </si>
  <si>
    <t>DZH318Z08M9X/0080</t>
  </si>
  <si>
    <t>DZH318Z0BPW5/00ZD</t>
  </si>
  <si>
    <t>Virtual Machines NV Series Windows</t>
  </si>
  <si>
    <t>404094ae-5c21-5009-b979-3be26091e5a3</t>
  </si>
  <si>
    <t>DZH318Z0BPVX</t>
  </si>
  <si>
    <t>DZH318Z0BPVX/004T</t>
  </si>
  <si>
    <t>H8</t>
  </si>
  <si>
    <t>4042a206-7943-4de1-80d0-3f92bcaab74f</t>
  </si>
  <si>
    <t>DZH318Z0BPW8/0012</t>
  </si>
  <si>
    <t>Ultra</t>
  </si>
  <si>
    <t>Ultra Capacity</t>
  </si>
  <si>
    <t>2019-05-28T00:00:00Z</t>
  </si>
  <si>
    <t>404d55e7-c412-4a2e-8147-6e75089d54fe</t>
  </si>
  <si>
    <t>DZH318Z0BXV9/001D</t>
  </si>
  <si>
    <t>B16ls v2</t>
  </si>
  <si>
    <t>405167ea-014b-5203-b669-c0d69468605b</t>
  </si>
  <si>
    <t>DZH318Z0K9K9/01GG</t>
  </si>
  <si>
    <t>DZH318Z0K9K9/0318</t>
  </si>
  <si>
    <t>DZH318Z0K9K9/031B</t>
  </si>
  <si>
    <t>DZH318Z0K9K9/0315</t>
  </si>
  <si>
    <t>Cool LRS List Operations</t>
  </si>
  <si>
    <t>405b4dcc-5dff-4a27-aba1-884ff1fbc4d0</t>
  </si>
  <si>
    <t>F4s v2 Low Priority</t>
  </si>
  <si>
    <t>4061239f-5db5-4cd3-a01b-237ec1e8cba8</t>
  </si>
  <si>
    <t>DZH318Z0BPWJ/001Z</t>
  </si>
  <si>
    <t>Standard_L16s_v2</t>
  </si>
  <si>
    <t>L16s v2 Spot</t>
  </si>
  <si>
    <t>4061775a-ee88-5737-ad2e-21bba2e31fe7</t>
  </si>
  <si>
    <t>DZH318Z0BP44/0032</t>
  </si>
  <si>
    <t>Cold LRS Iterative Read Operations</t>
  </si>
  <si>
    <t>406f907a-8d92-5dac-9248-70be6563babf</t>
  </si>
  <si>
    <t>4079fb7e-90a6-588a-80a8-2c654f279194</t>
  </si>
  <si>
    <t>DZH318Z0D1MV/00FK</t>
  </si>
  <si>
    <t>e94c79c8-dec3-45c4-9fc3-10d27b763d20</t>
  </si>
  <si>
    <t>Storage - Bandwidth</t>
  </si>
  <si>
    <t>Geo-Replication</t>
  </si>
  <si>
    <t>Geo-Replication Data Transfer</t>
  </si>
  <si>
    <t>2016-07-07T00:00:00Z</t>
  </si>
  <si>
    <t>4082fa20-19d0-4388-b91e-a8150bc6ad4d</t>
  </si>
  <si>
    <t>DZH318Z0BZ26</t>
  </si>
  <si>
    <t>DZH318Z0BZ26/000G</t>
  </si>
  <si>
    <t>Standard_FX48mds Spot</t>
  </si>
  <si>
    <t>FX48mds Spot</t>
  </si>
  <si>
    <t>4084188f-813c-50fd-9750-f38873d31fa0</t>
  </si>
  <si>
    <t>DZH318Z08Q75/0006</t>
  </si>
  <si>
    <t>Standard_D48as_v4</t>
  </si>
  <si>
    <t>D48as v4 Spot</t>
  </si>
  <si>
    <t>40958ccf-e6ad-5581-9cd4-77d737638c48</t>
  </si>
  <si>
    <t>DZH318Z0CM93/004L</t>
  </si>
  <si>
    <t>DZH318Z0BPH7/006K</t>
  </si>
  <si>
    <t>D48plds v5</t>
  </si>
  <si>
    <t>40a6a234-e5df-517c-ae09-f46990566d68</t>
  </si>
  <si>
    <t>DZH318Z092QL/000R</t>
  </si>
  <si>
    <t>DZH318Z092QL/00SG</t>
  </si>
  <si>
    <t>DZH318Z092QL/00SC</t>
  </si>
  <si>
    <t>4f0a70c8-56d1-4942-8b31-feabd07338d1</t>
  </si>
  <si>
    <t>Standard_E8-4s_v3</t>
  </si>
  <si>
    <t>E8-4s v3</t>
  </si>
  <si>
    <t>DZH318Z0BQ4R/01Q2</t>
  </si>
  <si>
    <t>DZH318Z0BQ4R/01Q0</t>
  </si>
  <si>
    <t>DZH318Z0BQ4R/01Q4</t>
  </si>
  <si>
    <t>40b7a1b4-175e-5b24-8172-602ecc616619</t>
  </si>
  <si>
    <t>DZH318Z0BDL9/0073</t>
  </si>
  <si>
    <t>Cross Region Replication - US East to US West</t>
  </si>
  <si>
    <t>Cross Region Replication - US East to US West Minutes</t>
  </si>
  <si>
    <t>40d563b5-6763-54dd-bee9-93ac0c19bce8</t>
  </si>
  <si>
    <t>DZH318Z0BXV9/00XM</t>
  </si>
  <si>
    <t>40e31c61-9cbc-50da-af8e-45495dd3b07b</t>
  </si>
  <si>
    <t>DZH318Z0K9KC/00CH</t>
  </si>
  <si>
    <t>D4d v4 Spot</t>
  </si>
  <si>
    <t>40ef9480-1ce3-5e7f-960a-976144cb8ab3</t>
  </si>
  <si>
    <t>DZH318Z0D1L6/00CN</t>
  </si>
  <si>
    <t>Cold LRS Data Write</t>
  </si>
  <si>
    <t>40f89ecf-d001-514d-a81d-442a9f84e064</t>
  </si>
  <si>
    <t>DZH318Z0CBTJ/0104</t>
  </si>
  <si>
    <t>E64d v4</t>
  </si>
  <si>
    <t>41123f72-cee1-5155-bd12-41f9a30046a6</t>
  </si>
  <si>
    <t>DZH318Z0D1L5/00PJ</t>
  </si>
  <si>
    <t>DZH318Z0D1L5/00P5</t>
  </si>
  <si>
    <t>DZH318Z0D1L5/00P6</t>
  </si>
  <si>
    <t>E4-2as v5 Low Priority</t>
  </si>
  <si>
    <t>41274c83-da44-5310-a8cc-70d27d9f97d4</t>
  </si>
  <si>
    <t>DZH318Z093XK/00M0</t>
  </si>
  <si>
    <t>Standard_E48as_v5</t>
  </si>
  <si>
    <t>E48as v5 Low Priority</t>
  </si>
  <si>
    <t>41297483-c606-555d-8da6-18b8d1fd1c46</t>
  </si>
  <si>
    <t>DZH318Z092QW/005S</t>
  </si>
  <si>
    <t>412b1df9-b6fb-566d-89e0-dd08e8e2dcad</t>
  </si>
  <si>
    <t>E8-4ds v5</t>
  </si>
  <si>
    <t>DZH318Z096SN/00RX</t>
  </si>
  <si>
    <t>DZH318Z096SN/0594</t>
  </si>
  <si>
    <t>DZH318Z096SN/0591</t>
  </si>
  <si>
    <t>Standard_E16-4s_v3</t>
  </si>
  <si>
    <t>E16-4s v3 Spot</t>
  </si>
  <si>
    <t>4136a7e3-c359-572b-8907-225f307333de</t>
  </si>
  <si>
    <t>DZH318Z0BQ4R/047H</t>
  </si>
  <si>
    <t>Cold ZRS Index Tags</t>
  </si>
  <si>
    <t>414aebd4-7856-5290-a375-8ec4fa77d7d0</t>
  </si>
  <si>
    <t>NC12s v3 Low Priority</t>
  </si>
  <si>
    <t>4153d49a-d068-4b1f-831b-e609fd4e1859</t>
  </si>
  <si>
    <t>DZH318Z0BP4M/0005</t>
  </si>
  <si>
    <t>E48as v5</t>
  </si>
  <si>
    <t>41542ea2-26d9-54e4-a762-b399f2fc49d2</t>
  </si>
  <si>
    <t>DZH318Z092QW/006C</t>
  </si>
  <si>
    <t>Standard_E96-48as_v4</t>
  </si>
  <si>
    <t>E96-48as_v4 Spot</t>
  </si>
  <si>
    <t>41667762-d734-56a5-b769-29c031e3ca74</t>
  </si>
  <si>
    <t>DZH318Z0CM92/00XR</t>
  </si>
  <si>
    <t>41804069-17cf-45dc-9bf8-a672686ccc51</t>
  </si>
  <si>
    <t>DZH318Z0BPRJ/0015</t>
  </si>
  <si>
    <t>Standard_D32ads_v5 Spot</t>
  </si>
  <si>
    <t>D32ads v5 Spot</t>
  </si>
  <si>
    <t>4188458f-f929-5735-aec0-617ac3496db4</t>
  </si>
  <si>
    <t>DZH318Z08W2R/003X</t>
  </si>
  <si>
    <t>418916d5-98b9-5a5e-b040-165d41dcb282</t>
  </si>
  <si>
    <t>DZH318Z08M9W/0065</t>
  </si>
  <si>
    <t>A0 Low Priority</t>
  </si>
  <si>
    <t>41901f8a-e569-43df-b099-e472a3e99d37</t>
  </si>
  <si>
    <t>DZH318Z0BPRB/00BZ</t>
  </si>
  <si>
    <t>E8-2as_v4 Low Priority</t>
  </si>
  <si>
    <t>41917e68-3d36-5fa4-907d-b4bf9433d3c7</t>
  </si>
  <si>
    <t>DZH318Z0CM2D/01K9</t>
  </si>
  <si>
    <t>Standard_E112ibds_v5</t>
  </si>
  <si>
    <t>E112ibds v5</t>
  </si>
  <si>
    <t>41960e4e-f2b3-58b2-9c9f-8f96cc93e3e4</t>
  </si>
  <si>
    <t>DZH318Z09LQP/00Z6</t>
  </si>
  <si>
    <t>DZH318Z09LQP/02TP</t>
  </si>
  <si>
    <t>DZH318Z09LQP/02TN</t>
  </si>
  <si>
    <t>DS14-8 v2 Spot</t>
  </si>
  <si>
    <t>41af2115-2a57-51a1-9fbf-e5bb02e6fdf8</t>
  </si>
  <si>
    <t>DZH318Z0BQPW/01BX</t>
  </si>
  <si>
    <t>Standard_DC4ads_cc_v5</t>
  </si>
  <si>
    <t>Standard_DC4ads_cc_v5 Low Priority</t>
  </si>
  <si>
    <t>DC4adscc v5 Low Priority</t>
  </si>
  <si>
    <t>41b5a11c-73bb-5ac1-90ae-aec9bebc7883</t>
  </si>
  <si>
    <t>DZH318Z0BDL7/005P</t>
  </si>
  <si>
    <t>Device Standard Shipping</t>
  </si>
  <si>
    <t>2019-02-15T00:00:00Z</t>
  </si>
  <si>
    <t>41c0f401-fffd-4306-9fb0-ec487a279320</t>
  </si>
  <si>
    <t>Standard_E64bds_v5</t>
  </si>
  <si>
    <t>E64bds v5</t>
  </si>
  <si>
    <t>41e07ae4-5980-5544-92c4-3a3da6c3c9d0</t>
  </si>
  <si>
    <t>DZH318Z09LQN/002J</t>
  </si>
  <si>
    <t>Standard_DC8as_cc_v5</t>
  </si>
  <si>
    <t>Standard_DC8as_cc_v5 Low Priority</t>
  </si>
  <si>
    <t>DC8ascc v5 Low Priority</t>
  </si>
  <si>
    <t>41ee7db2-1ea6-5c7f-b79d-be2f67aeca5f</t>
  </si>
  <si>
    <t>DZH318Z0BDL4/003V</t>
  </si>
  <si>
    <t>Standard_DC16s_v3</t>
  </si>
  <si>
    <t>standard_DC16s_v3 Low Priority</t>
  </si>
  <si>
    <t>DC16s_v3 Low Priority</t>
  </si>
  <si>
    <t>41fcecdb-131e-546b-b98c-a08f70f40948</t>
  </si>
  <si>
    <t>DZH318Z08NR0/00GP</t>
  </si>
  <si>
    <t>42043036-3f9b-5711-b27c-2abafdb6a9be</t>
  </si>
  <si>
    <t>DZH318Z0BXN8/0013</t>
  </si>
  <si>
    <t>Standard_D32-16s_v3</t>
  </si>
  <si>
    <t>D32-16s v3</t>
  </si>
  <si>
    <t>DZH318Z0BQ50/022K</t>
  </si>
  <si>
    <t>4217ee12-e3b2-5135-a712-ea42ab121b9f</t>
  </si>
  <si>
    <t>DZH318Z0BQ4C/05CZ</t>
  </si>
  <si>
    <t>42292558-026a-595e-9d91-da46354b01b6</t>
  </si>
  <si>
    <t>DZH318Z08NRD/00B8</t>
  </si>
  <si>
    <t>cf6c32fa-efab-46d9-a460-121aebd09796</t>
  </si>
  <si>
    <t>423773fd-0eb0-565d-80a4-0d01c7050fac</t>
  </si>
  <si>
    <t>DZH318Z096SN/02TD</t>
  </si>
  <si>
    <t>42477d8e-82de-565e-adb8-0ad917b3042b</t>
  </si>
  <si>
    <t>D64pls v5</t>
  </si>
  <si>
    <t>424ce882-2230-53a2-8f45-f7a67f1864e7</t>
  </si>
  <si>
    <t>DZH318Z092S2/00FJ</t>
  </si>
  <si>
    <t>DZH318Z092S2/00T9</t>
  </si>
  <si>
    <t>DZH318Z092S2/00T7</t>
  </si>
  <si>
    <t>425e361e-d7d7-5122-b1e9-e18854979c4b</t>
  </si>
  <si>
    <t>DZH318Z08M9J/002H</t>
  </si>
  <si>
    <t>DZH318Z08M9J/02D9</t>
  </si>
  <si>
    <t>DZH318Z08M9J/02D8</t>
  </si>
  <si>
    <t>Premium_SSD_Managed_Disks_P70</t>
  </si>
  <si>
    <t>P70 LRS</t>
  </si>
  <si>
    <t>P70 LRS Disk Mount</t>
  </si>
  <si>
    <t>426d5389-583f-4c0e-97c5-42973a5409a1</t>
  </si>
  <si>
    <t>DZH318Z0BP04/006X</t>
  </si>
  <si>
    <t>42828a96-4c6b-5569-a926-5014a5be7148</t>
  </si>
  <si>
    <t>DZH318Z08W2R/004L</t>
  </si>
  <si>
    <t>Standard_D32pls_v5 Low Priority</t>
  </si>
  <si>
    <t>D32pls v5 Low Priority</t>
  </si>
  <si>
    <t>428ca041-64a7-5d8b-8710-96d64f3edd91</t>
  </si>
  <si>
    <t>DZH318Z092S2/00FD</t>
  </si>
  <si>
    <t>Standard_E48d_v5</t>
  </si>
  <si>
    <t>E48d v5</t>
  </si>
  <si>
    <t>42916f87-a53d-5d0a-856a-d59923f96d72</t>
  </si>
  <si>
    <t>DZH318Z08M9R/00CT</t>
  </si>
  <si>
    <t>DZH318Z08M9R/02BV</t>
  </si>
  <si>
    <t>DZH318Z08M9R/02BZ</t>
  </si>
  <si>
    <t>429ba0dd-f73d-4a41-b799-899643a61c95</t>
  </si>
  <si>
    <t>E20ps v5</t>
  </si>
  <si>
    <t>42a2ce20-862e-5568-8463-3d13f6e2f50b</t>
  </si>
  <si>
    <t>DZH318Z092S8/00R2</t>
  </si>
  <si>
    <t>42b62df3-1500-47f2-a908-8157c732ab52</t>
  </si>
  <si>
    <t>DZH318Z0BXW6/008S</t>
  </si>
  <si>
    <t>42d3b065-5dd3-5863-b4ec-0168fd430948</t>
  </si>
  <si>
    <t>DZH318Z0CM95/004V</t>
  </si>
  <si>
    <t>E4 v5</t>
  </si>
  <si>
    <t>42d6ee47-c81e-5b0d-8431-396b8b381cda</t>
  </si>
  <si>
    <t>DZH318Z08M9H/00RX</t>
  </si>
  <si>
    <t>Premium_SSD_Managed_Disk_P10</t>
  </si>
  <si>
    <t>P10 ZRS</t>
  </si>
  <si>
    <t>P10 ZRS Disk</t>
  </si>
  <si>
    <t>42e5b4b6-6705-5132-9eed-4cb4678122b3</t>
  </si>
  <si>
    <t>DZH318Z0BP04/02BB</t>
  </si>
  <si>
    <t>Standard_D2plds_v5 Spot</t>
  </si>
  <si>
    <t>D2plds v5 Spot</t>
  </si>
  <si>
    <t>42ec3606-e5f7-540d-8a81-f92782c050e4</t>
  </si>
  <si>
    <t>DZH318Z092QL/001P</t>
  </si>
  <si>
    <t>42f745f2-d1b0-5364-bd01-1dfb76273efd</t>
  </si>
  <si>
    <t>DZH318Z0K9JM/009S</t>
  </si>
  <si>
    <t>43056a05-c7a8-5922-a9ce-9bfaaa1be8b2</t>
  </si>
  <si>
    <t>DZH318Z0CM2C/0042</t>
  </si>
  <si>
    <t>MSv2 Series Dedicated Host</t>
  </si>
  <si>
    <t>Msv2_Type1</t>
  </si>
  <si>
    <t>Msv2 Type1</t>
  </si>
  <si>
    <t>4311f509-9a85-5367-b29c-bf3192fcd3fb</t>
  </si>
  <si>
    <t>DZH318Z0CTQD</t>
  </si>
  <si>
    <t>DZH318Z0CTQD/000P</t>
  </si>
  <si>
    <t>DZH318Z0CTQD/000J</t>
  </si>
  <si>
    <t>DZH318Z0CTQD/000X</t>
  </si>
  <si>
    <t>Standard_B16as_v2</t>
  </si>
  <si>
    <t>B16as v2 Spot</t>
  </si>
  <si>
    <t>431abb64-60fc-5741-8648-e6f8d727fbb2</t>
  </si>
  <si>
    <t>DZH318Z0K9JH/01G7</t>
  </si>
  <si>
    <t>Standard Double Encrypted</t>
  </si>
  <si>
    <t>Standard Double Encrypted Capacity</t>
  </si>
  <si>
    <t>4335e0fc-7a62-5798-8a31-a000ac00f704</t>
  </si>
  <si>
    <t>DZH318Z0BXV9/00H3</t>
  </si>
  <si>
    <t>P4 LRS</t>
  </si>
  <si>
    <t>P4 LRS Disk</t>
  </si>
  <si>
    <t>433e81b3-9d5b-4e61-9dec-d4bfee231f32</t>
  </si>
  <si>
    <t>DZH318Z0BP0W/007P</t>
  </si>
  <si>
    <t>NV72ads A10 v5</t>
  </si>
  <si>
    <t>433f625f-2b1d-58c6-a488-4edb8b44c30d</t>
  </si>
  <si>
    <t>DZH318Z09JCM/00CW</t>
  </si>
  <si>
    <t>92567832-8613-47c4-9e8a-b2b9461a4875</t>
  </si>
  <si>
    <t>Archive RA-GRS Early Delete</t>
  </si>
  <si>
    <t>4347cc51-c2fd-4af8-bc09-862537112cd5</t>
  </si>
  <si>
    <t>E96-48ds v5 Spot</t>
  </si>
  <si>
    <t>43560503-6820-522a-8efc-1df550ec08db</t>
  </si>
  <si>
    <t>DZH318Z096SL/07ST</t>
  </si>
  <si>
    <t>Standard_ND96amsr_A100_v4 Spot</t>
  </si>
  <si>
    <t>ND96amsr A100 v4 Spot</t>
  </si>
  <si>
    <t>436fa217-25c4-5d29-bba6-d686a5fd6813</t>
  </si>
  <si>
    <t>DZH318Z08MBL/0004</t>
  </si>
  <si>
    <t>Standard_EC48ads_cc_v5 Low Priority</t>
  </si>
  <si>
    <t>EC48adscc v5 Low Priority</t>
  </si>
  <si>
    <t>4374ddec-16bc-5c51-bc7b-e58e4f68f83d</t>
  </si>
  <si>
    <t>DZH318Z0BDCH/008P</t>
  </si>
  <si>
    <t>4378b681-2757-5887-a56e-3e00dd6eaa14</t>
  </si>
  <si>
    <t>D12 v2 Low Priority</t>
  </si>
  <si>
    <t>438bfe0b-35e2-43a7-93ba-69a295febbad</t>
  </si>
  <si>
    <t>DZH318Z0BPW9/00CV</t>
  </si>
  <si>
    <t>DZH318Z0BJRM/0044</t>
  </si>
  <si>
    <t>Standard_E32bs_v5</t>
  </si>
  <si>
    <t>E32bs v5</t>
  </si>
  <si>
    <t>43b9f211-2152-51ac-bb63-4fee8c6553b0</t>
  </si>
  <si>
    <t>DZH318Z09LR5/0046</t>
  </si>
  <si>
    <t>DZH318Z09LR5/00Q0</t>
  </si>
  <si>
    <t>DZH318Z09LR5/00PX</t>
  </si>
  <si>
    <t>E4ads v5 Low Priority</t>
  </si>
  <si>
    <t>43be5c6a-330d-5e89-906b-f9a12d3b4302</t>
  </si>
  <si>
    <t>DZH318Z093X0/00LZ</t>
  </si>
  <si>
    <t>NC24s v2</t>
  </si>
  <si>
    <t>43d546ad-8e1b-41ca-82e2-1de395df9078</t>
  </si>
  <si>
    <t>DZH318Z0BQ5T/001V</t>
  </si>
  <si>
    <t>Cold LRS Iterative Write Operations</t>
  </si>
  <si>
    <t>43dddded-56ec-5917-817f-035139d97d72</t>
  </si>
  <si>
    <t>Standard_H16r</t>
  </si>
  <si>
    <t>H16r Low Priority</t>
  </si>
  <si>
    <t>43e38c5b-8863-46ff-90c4-4108c4ec47b1</t>
  </si>
  <si>
    <t>DZH318Z0BPW8/0026</t>
  </si>
  <si>
    <t>Standard_M128s</t>
  </si>
  <si>
    <t>M128s Spot</t>
  </si>
  <si>
    <t>43fb6be7-ac5c-5cba-9aad-54c327e7bde0</t>
  </si>
  <si>
    <t>DZH318Z0BPW5/013S</t>
  </si>
  <si>
    <t>E80 LRS</t>
  </si>
  <si>
    <t>4403d54f-bfe0-41e0-a0dc-e6741c1ef84d</t>
  </si>
  <si>
    <t>DZH318Z0BP88/006D</t>
  </si>
  <si>
    <t>Standard_D8ads_v5 Low Priority</t>
  </si>
  <si>
    <t>D8ads v5 Low Priority</t>
  </si>
  <si>
    <t>4418082a-d544-58db-9cb1-b14525a42ea0</t>
  </si>
  <si>
    <t>DZH318Z08W2Q/0040</t>
  </si>
  <si>
    <t>Standard_E4ps_v5</t>
  </si>
  <si>
    <t>Standard_E4ps_v5 Spot</t>
  </si>
  <si>
    <t>E4ps v5 Spot</t>
  </si>
  <si>
    <t>44219a67-5915-5ff9-87a4-245107c4c8b5</t>
  </si>
  <si>
    <t>DZH318Z092S9/00KQ</t>
  </si>
  <si>
    <t>442df7c9-6cf5-5647-89aa-3ca0e9c224c5</t>
  </si>
  <si>
    <t>DZH318Z0CM2C/002F</t>
  </si>
  <si>
    <t>443be52e-ac66-564c-a9a8-26a607623455</t>
  </si>
  <si>
    <t>DZH318Z0K9JD/01NG</t>
  </si>
  <si>
    <t>Standard_EC96ads_cc_v5 Spot</t>
  </si>
  <si>
    <t>EC96adscc v5 Spot</t>
  </si>
  <si>
    <t>444216fa-02ea-556e-95b7-e669fdf31ed8</t>
  </si>
  <si>
    <t>DZH318Z0BDCG/0009</t>
  </si>
  <si>
    <t>Standard_E4d_v5 Low Priority</t>
  </si>
  <si>
    <t>E4d v5 Low Priority</t>
  </si>
  <si>
    <t>444ccb7b-4466-5bf4-9c7d-6849c1381e19</t>
  </si>
  <si>
    <t>DZH318Z08M9Q/000X</t>
  </si>
  <si>
    <t>44556f2f-c00b-4373-95ee-18d43f088c1e</t>
  </si>
  <si>
    <t>F32s v2 Spot</t>
  </si>
  <si>
    <t>445f9812-4819-59df-8a9f-1b8537ad6cba</t>
  </si>
  <si>
    <t>DZH318Z0BQ4X/01Q4</t>
  </si>
  <si>
    <t>44643571-5992-5427-98a5-8958c385f420</t>
  </si>
  <si>
    <t>DZH318Z08M9F/00J6</t>
  </si>
  <si>
    <t>Cold ZRS Data Retrieval</t>
  </si>
  <si>
    <t>44798f84-ed13-598e-92ea-32622c710382</t>
  </si>
  <si>
    <t>Standard_EC16as_cc_v5</t>
  </si>
  <si>
    <t>EC16ascc v5</t>
  </si>
  <si>
    <t>447df4d1-fe16-54c6-b405-79f4da592fce</t>
  </si>
  <si>
    <t>DZH318Z0BDLC/002R</t>
  </si>
  <si>
    <t>4483e48f-432c-411b-952d-8bf06f76d822</t>
  </si>
  <si>
    <t>DZH318Z0BPWF/0085</t>
  </si>
  <si>
    <t>4485f03d-e57e-580b-a46d-62cbdfe371bd</t>
  </si>
  <si>
    <t>DZH318Z08M9Q/001L</t>
  </si>
  <si>
    <t>DZH318Z096T1/04JK</t>
  </si>
  <si>
    <t>F32s v2</t>
  </si>
  <si>
    <t>448dd7e5-bb1e-4899-be17-8be0f73302e1</t>
  </si>
  <si>
    <t>DZH318Z0BPWC/0017</t>
  </si>
  <si>
    <t>Standard_DC32ads_v5 Spot</t>
  </si>
  <si>
    <t>DC32ads v5 Spot</t>
  </si>
  <si>
    <t>44a241d3-7c56-5989-84e1-1f46863d625c</t>
  </si>
  <si>
    <t>DZH318Z09B5X/000N</t>
  </si>
  <si>
    <t>44b66c01-41b6-5e20-a123-b9f4332ad0d2</t>
  </si>
  <si>
    <t>DZH318Z0K9JF/025H</t>
  </si>
  <si>
    <t>DZH318Z0BNZJ/0056</t>
  </si>
  <si>
    <t>B8s v2</t>
  </si>
  <si>
    <t>44ee57f1-94b9-55f1-abde-6199c7b163ca</t>
  </si>
  <si>
    <t>DZH318Z0K9KD/01LQ</t>
  </si>
  <si>
    <t>Standard_DC64ads_cc_v5 Spot</t>
  </si>
  <si>
    <t>DC64adscc v5 Spot</t>
  </si>
  <si>
    <t>44eeb800-8e61-5613-b437-91f7630f81ca</t>
  </si>
  <si>
    <t>DZH318Z0BDL7/0055</t>
  </si>
  <si>
    <t>Standard_E16-8s_v4</t>
  </si>
  <si>
    <t>E16-8s v4 Low Priority</t>
  </si>
  <si>
    <t>450b22cd-e504-5ecf-85b8-84b94dc9412c</t>
  </si>
  <si>
    <t>DZH318Z0CSHL/0022</t>
  </si>
  <si>
    <t>A4</t>
  </si>
  <si>
    <t>450c65cd-de2a-4639-affd-fc9e85105bbb</t>
  </si>
  <si>
    <t>DZH318Z0BPRT/005N</t>
  </si>
  <si>
    <t>450cbac1-7c9a-4a41-b14b-362bd75a4564</t>
  </si>
  <si>
    <t>DZH318Z0BQ4J/0052</t>
  </si>
  <si>
    <t>Standard_D8d_v5</t>
  </si>
  <si>
    <t>Standard_D8d_v5 Spot</t>
  </si>
  <si>
    <t>D8d v5 Spot</t>
  </si>
  <si>
    <t>451fc511-26a0-5ed0-bccf-eb632a928dd1</t>
  </si>
  <si>
    <t>DZH318Z08M9F/00HV</t>
  </si>
  <si>
    <t>45281290-cc18-59c4-a362-52ef1aaee60d</t>
  </si>
  <si>
    <t>DZH318Z0BQ34/0299</t>
  </si>
  <si>
    <t>Standard_E8-4as_v4</t>
  </si>
  <si>
    <t>E8-4as_v4 Low Priority</t>
  </si>
  <si>
    <t>4532ada2-75ad-5e88-997a-bd5c5c87a61d</t>
  </si>
  <si>
    <t>DZH318Z0CM92/00ZL</t>
  </si>
  <si>
    <t>SAP_HANA_On_Azure_S384</t>
  </si>
  <si>
    <t>S384</t>
  </si>
  <si>
    <t>S384 Instance</t>
  </si>
  <si>
    <t>45419af7-680b-4a9f-974b-b571166180f1</t>
  </si>
  <si>
    <t>DZH318Z0BNWL/004D</t>
  </si>
  <si>
    <t>DZH318Z0BNWL/00BH</t>
  </si>
  <si>
    <t>4548954a-5985-58eb-a828-cdfc19f1d711</t>
  </si>
  <si>
    <t>DZH318Z08MC2/00J5</t>
  </si>
  <si>
    <t>DZH318Z08MC2/01QH</t>
  </si>
  <si>
    <t>DZH318Z08MC2/01Q7</t>
  </si>
  <si>
    <t>455aa712-e592-5249-b0d0-dc2a1bb18f0f</t>
  </si>
  <si>
    <t>DZH318Z0K9JD/01N7</t>
  </si>
  <si>
    <t>B4as v2</t>
  </si>
  <si>
    <t>45695e84-790d-5938-980e-f509fc48d5a3</t>
  </si>
  <si>
    <t>DZH318Z0K9JF/025M</t>
  </si>
  <si>
    <t>45741601-16c4-516a-881e-57f0eff4e085</t>
  </si>
  <si>
    <t>DZH318Z0BDL4/003M</t>
  </si>
  <si>
    <t>4576905c-b6ef-51e4-b060-b0f1e33a5e97</t>
  </si>
  <si>
    <t>DZH318Z092QL/000V</t>
  </si>
  <si>
    <t>Standard_E32bds_v5 Low Priority</t>
  </si>
  <si>
    <t>E32bds v5 Low Priority</t>
  </si>
  <si>
    <t>458bd20f-a163-57aa-8bf2-855a6357fa76</t>
  </si>
  <si>
    <t>DZH318Z09LQN/003D</t>
  </si>
  <si>
    <t>Standard_EC16ads_v5 Spot</t>
  </si>
  <si>
    <t>EC16ads_v5 Spot</t>
  </si>
  <si>
    <t>4597189b-b102-58b8-a3e5-bd192ac14ddd</t>
  </si>
  <si>
    <t>DZH318Z09B62/0003</t>
  </si>
  <si>
    <t>DC8ads v5</t>
  </si>
  <si>
    <t>45ba9316-a472-5a8a-a3c4-859c884f847f</t>
  </si>
  <si>
    <t>DZH318Z09B5Z/0009</t>
  </si>
  <si>
    <t>DZH318Z09B5Z/0016</t>
  </si>
  <si>
    <t>DZH318Z09B5Z/000V</t>
  </si>
  <si>
    <t>Standard_E96bds_v5 Spot</t>
  </si>
  <si>
    <t>E96bds v5 Spot</t>
  </si>
  <si>
    <t>45bc23f5-19b8-5146-ad79-cdc0bb5fe04b</t>
  </si>
  <si>
    <t>DZH318Z09LQP/008G</t>
  </si>
  <si>
    <t>D96as v4</t>
  </si>
  <si>
    <t>d351222b-7a63-4708-99ea-4112338195bf</t>
  </si>
  <si>
    <t>DZH318Z0CM2C/003P</t>
  </si>
  <si>
    <t>DZH318Z0CM2C/005B</t>
  </si>
  <si>
    <t>DZH318Z0CM2C/004W</t>
  </si>
  <si>
    <t>45bf48da-8e1c-40b4-b4ce-8391fdf39de1</t>
  </si>
  <si>
    <t>DZH318Z0BQ4W/00L0</t>
  </si>
  <si>
    <t>F2</t>
  </si>
  <si>
    <t>F2/F2s</t>
  </si>
  <si>
    <t>45c7b5bb-d542-4341-84be-db69b4cda513</t>
  </si>
  <si>
    <t>DZH318Z0BPVT/008N</t>
  </si>
  <si>
    <t>45cf4c07-2409-56ba-af1d-eb59619ba836</t>
  </si>
  <si>
    <t>DZH318Z09B6B/000G</t>
  </si>
  <si>
    <t>45df2362-c9c1-5681-9176-f2839e43be32</t>
  </si>
  <si>
    <t>Standard_DS12-2_v2</t>
  </si>
  <si>
    <t>DS12-2 v2</t>
  </si>
  <si>
    <t>DZH318Z0BQ4C/01RS</t>
  </si>
  <si>
    <t>DZH318Z0BQ4C/01RF</t>
  </si>
  <si>
    <t>DZH318Z0BQ4C/01RH</t>
  </si>
  <si>
    <t>NV24s v3</t>
  </si>
  <si>
    <t>45e7e83b-4b94-400e-b19f-8ab75817e390</t>
  </si>
  <si>
    <t>DZH318Z0C0XF/0004</t>
  </si>
  <si>
    <t>DZH318Z0C0XF/001H</t>
  </si>
  <si>
    <t>2019-06-24T00:00:00Z</t>
  </si>
  <si>
    <t>DZH318Z0C0XF/001J</t>
  </si>
  <si>
    <t>Standard_F8s_v2</t>
  </si>
  <si>
    <t>F8s v2 Low Priority</t>
  </si>
  <si>
    <t>45eeac31-f5c3-4dd2-b0d5-76276db66429</t>
  </si>
  <si>
    <t>DZH318Z0BPWJ/001P</t>
  </si>
  <si>
    <t>E16d v4 Spot</t>
  </si>
  <si>
    <t>45f38e18-fb85-5a36-95bd-6ca3afd3164f</t>
  </si>
  <si>
    <t>DZH318Z0D1L5/00P4</t>
  </si>
  <si>
    <t>DZH318Z0BJRM/00MJ</t>
  </si>
  <si>
    <t>Standard_EC4ads_v5 Low Priority</t>
  </si>
  <si>
    <t>EC4ads_v5 Low Priority</t>
  </si>
  <si>
    <t>45ff5fe9-0eb8-5c00-b5d9-af9538bcbe97</t>
  </si>
  <si>
    <t>DZH318Z09B60/000D</t>
  </si>
  <si>
    <t>460c64c0-beb1-5754-93df-4e69f87cb716</t>
  </si>
  <si>
    <t>DZH318Z0BPW5/00Z9</t>
  </si>
  <si>
    <t>E32-8as_v4 Low Priority</t>
  </si>
  <si>
    <t>4616f6c0-a815-5c23-9b38-9129499b43e4</t>
  </si>
  <si>
    <t>DZH318Z0CM92/00Z1</t>
  </si>
  <si>
    <t>f477f98f-6a3b-4e5b-b2b6-8e2b3e256a21</t>
  </si>
  <si>
    <t>DS2 Spot</t>
  </si>
  <si>
    <t>46311558-50cf-51bb-956a-0dd5e91042a5</t>
  </si>
  <si>
    <t>DZH318Z0BPW4/00HM</t>
  </si>
  <si>
    <t>E4-2ds v4 Low Priority</t>
  </si>
  <si>
    <t>4638d524-7249-5928-b0e9-a8d7308524cf</t>
  </si>
  <si>
    <t>DZH318Z0CSHK/00H9</t>
  </si>
  <si>
    <t>463922d2-acb0-5625-9cb1-ecd715e3e392</t>
  </si>
  <si>
    <t>DZH318Z093X0/00LB</t>
  </si>
  <si>
    <t>DZH318Z093X0/03L4</t>
  </si>
  <si>
    <t>DZH318Z093X0/03L5</t>
  </si>
  <si>
    <t>46399d4a-4b7b-54f3-bff4-64fdda39fca9</t>
  </si>
  <si>
    <t>DZH318Z0CSHK/00GS</t>
  </si>
  <si>
    <t>DZH318Z0CSHK/020P</t>
  </si>
  <si>
    <t>DZH318Z0CSHK/020L</t>
  </si>
  <si>
    <t>Standard_DC4as_v5 Spot</t>
  </si>
  <si>
    <t>DC4as v5 Spot</t>
  </si>
  <si>
    <t>463c586b-416b-5fae-b63a-545b1c21117e</t>
  </si>
  <si>
    <t>DZH318Z09B6B/0008</t>
  </si>
  <si>
    <t>46470993-1aae-5193-b514-04991c2a5519</t>
  </si>
  <si>
    <t>DZH318Z0BPRT/0154</t>
  </si>
  <si>
    <t>Standard_D4plds_v5</t>
  </si>
  <si>
    <t>Standard_D4plds_v5 Low Priority</t>
  </si>
  <si>
    <t>D4plds v5 Low Priority</t>
  </si>
  <si>
    <t>465205eb-1f32-5b80-abd7-25b6012a2cae</t>
  </si>
  <si>
    <t>DZH318Z092QJ/00F0</t>
  </si>
  <si>
    <t>4652e0f5-1029-5b4d-96c6-cd27676e67fd</t>
  </si>
  <si>
    <t>DZH318Z0K9JK/009K</t>
  </si>
  <si>
    <t>Standard_D2plds_v5 Low Priority</t>
  </si>
  <si>
    <t>D2plds v5 Low Priority</t>
  </si>
  <si>
    <t>4658ee04-3730-5eb0-ae72-dd9b395ef031</t>
  </si>
  <si>
    <t>DZH318Z092QL/001L</t>
  </si>
  <si>
    <t>Premium LRS Iterative Read Operations</t>
  </si>
  <si>
    <t>465eb62a-6bff-5bff-bb62-57498ee3b459</t>
  </si>
  <si>
    <t>466b0dd4-04e1-58ec-a67f-093b4e32a58f</t>
  </si>
  <si>
    <t>DZH318Z0BQPS/00NT</t>
  </si>
  <si>
    <t>Standard_EC2as_v5</t>
  </si>
  <si>
    <t>Standard_EC2as_v5 Low Priority</t>
  </si>
  <si>
    <t>EC2as_v5 Low Priority</t>
  </si>
  <si>
    <t>46747d8f-93cc-561e-bf16-6c4944ad08a8</t>
  </si>
  <si>
    <t>DZH318Z09B66/000M</t>
  </si>
  <si>
    <t>HB60rs Spot</t>
  </si>
  <si>
    <t>46835909-53eb-5db0-b169-f9a39f7f028a</t>
  </si>
  <si>
    <t>DZH318Z0BXNZ/0016</t>
  </si>
  <si>
    <t>E2 v4</t>
  </si>
  <si>
    <t>4694fee7-f320-523e-94d8-59c0244d7628</t>
  </si>
  <si>
    <t>DZH318Z0D1L3/00LJ</t>
  </si>
  <si>
    <t>4697a713-4059-58ad-a157-2a7161930ebf</t>
  </si>
  <si>
    <t>DZH318Z093WX/02WW</t>
  </si>
  <si>
    <t>E48s v5 Low Priority</t>
  </si>
  <si>
    <t>469f2499-34c0-530a-a512-ea8cfddb1d86</t>
  </si>
  <si>
    <t>DZH318Z096T1/04KZ</t>
  </si>
  <si>
    <t>E8-4ds v5 Spot</t>
  </si>
  <si>
    <t>46c86a0a-e0ac-5616-bddd-7d05559e67e8</t>
  </si>
  <si>
    <t>DZH318Z096SN/02TF</t>
  </si>
  <si>
    <t>46d4ed96-28b2-5efd-9251-faa47eb7eb81</t>
  </si>
  <si>
    <t>DZH318Z08M9V/00H4</t>
  </si>
  <si>
    <t>E2 v4 Spot</t>
  </si>
  <si>
    <t>46ddc464-df32-59aa-9b4f-9437323e12b5</t>
  </si>
  <si>
    <t>DZH318Z0D1L3/00LM</t>
  </si>
  <si>
    <t>46e32aeb-b251-5e6d-8277-5233903e91bb</t>
  </si>
  <si>
    <t>DZH318Z0CP07/0048</t>
  </si>
  <si>
    <t>46e52f2a-37d7-517d-8841-42d4171ebbb2</t>
  </si>
  <si>
    <t>DZH318Z0BXNX/001J</t>
  </si>
  <si>
    <t>GZRS Write Operations</t>
  </si>
  <si>
    <t>f75acf3b-c414-4e0e-a159-3eba3eb060b8</t>
  </si>
  <si>
    <t>DZH318Z0BNWT/0086</t>
  </si>
  <si>
    <t>470803eb-17d8-5eee-baad-23aa17d4f811</t>
  </si>
  <si>
    <t>470c13f9-b6da-4833-80f1-b6d8484d1730</t>
  </si>
  <si>
    <t>DZH318Z0BQ4X/0050</t>
  </si>
  <si>
    <t>DZH318Z0BQ4X/003Q</t>
  </si>
  <si>
    <t>DZH318Z0BQ4X/003R</t>
  </si>
  <si>
    <t>M416s v2</t>
  </si>
  <si>
    <t>4719585e-3882-4505-a604-06487f401eeb</t>
  </si>
  <si>
    <t>DZH318Z0BX5L/0004</t>
  </si>
  <si>
    <t>DZH318Z0BX5L/002G</t>
  </si>
  <si>
    <t>DZH318Z0BX5L/001R</t>
  </si>
  <si>
    <t>E96-24as_v4</t>
  </si>
  <si>
    <t>472a2a3f-a733-5df2-b6b6-f7a226f2550c</t>
  </si>
  <si>
    <t>DZH318Z0CM92/00XT</t>
  </si>
  <si>
    <t>Standard_D16pls_v5 Spot</t>
  </si>
  <si>
    <t>D16pls v5 Spot</t>
  </si>
  <si>
    <t>472e7dc9-f492-525f-83b0-5528c281b2bb</t>
  </si>
  <si>
    <t>DZH318Z092S2/00F0</t>
  </si>
  <si>
    <t>Standard_DC8as_cc_v5 Spot</t>
  </si>
  <si>
    <t>DC8ascc v5 Spot</t>
  </si>
  <si>
    <t>474c00ee-2f21-5ffb-abe9-cc4ee0dbdee9</t>
  </si>
  <si>
    <t>DZH318Z0BDL6/001N</t>
  </si>
  <si>
    <t>E8-2s v5 Low Priority</t>
  </si>
  <si>
    <t>DZH318Z096SR/014K</t>
  </si>
  <si>
    <t>Hot GZRS List Operations</t>
  </si>
  <si>
    <t>47509092-fae2-5d0d-ad50-04823d5f587f</t>
  </si>
  <si>
    <t>4757cbfa-a495-572b-89e8-c087622958c3</t>
  </si>
  <si>
    <t>DZH318Z0BQ4P/0162</t>
  </si>
  <si>
    <t>Remote</t>
  </si>
  <si>
    <t>Remote Vault - Capacity</t>
  </si>
  <si>
    <t>47635fe2-6435-43f0-b657-66efee7e105a</t>
  </si>
  <si>
    <t>DZH318Z0BXV9/001T</t>
  </si>
  <si>
    <t>DC8adscc v5</t>
  </si>
  <si>
    <t>478d7f7e-d177-5bac-ba64-f0f7a96eed8b</t>
  </si>
  <si>
    <t>DZH318Z0BDL7/005K</t>
  </si>
  <si>
    <t>47912c86-8f81-4fcc-b53c-b59aada54f21</t>
  </si>
  <si>
    <t>DZH318Z0BPVZ/002M</t>
  </si>
  <si>
    <t>Account Encrypted RA-GRS</t>
  </si>
  <si>
    <t>Account Encrypted GRS Batch Write Operations</t>
  </si>
  <si>
    <t>4795ef11-2a89-54a9-82fa-50f95dad0466</t>
  </si>
  <si>
    <t>DZH318Z0BNZ5/00KK</t>
  </si>
  <si>
    <t>4797b691-2833-48a1-bd4d-e2af352bfb94</t>
  </si>
  <si>
    <t>DZH318Z0BPVV/00DN</t>
  </si>
  <si>
    <t>HB120-96rs v2</t>
  </si>
  <si>
    <t>cb3ffb36-f993-59cb-b241-a7994242ef10</t>
  </si>
  <si>
    <t>DZH318Z0CGR8/00D6</t>
  </si>
  <si>
    <t>DZH318Z0CGR8/00JK</t>
  </si>
  <si>
    <t>DZH318Z0CGR8/00JL</t>
  </si>
  <si>
    <t>DZH318Z0BQ4C/00TZ</t>
  </si>
  <si>
    <t>47abe824-415c-59d6-8a26-4eaa93ba9a24</t>
  </si>
  <si>
    <t>DZH318Z096SN/02TK</t>
  </si>
  <si>
    <t>47b1605d-c979-42e2-96a1-5f97de0e653f</t>
  </si>
  <si>
    <t>DZH318Z0BQ5B/001W</t>
  </si>
  <si>
    <t>DZH318Z0BQ5B/000W</t>
  </si>
  <si>
    <t>DZH318Z0BQ5B/000X</t>
  </si>
  <si>
    <t>E16-4s v3 Low Priority</t>
  </si>
  <si>
    <t>DZH318Z0BPVN/01N3</t>
  </si>
  <si>
    <t>47d04b39-4fb2-59e5-a085-f6a5d4beae32</t>
  </si>
  <si>
    <t>DZH318Z0D1MV/00FL</t>
  </si>
  <si>
    <t>Cold RA-GZRS Data Stored</t>
  </si>
  <si>
    <t>47d0c8cb-70b1-585e-b937-f07c61d54d78</t>
  </si>
  <si>
    <t>Standard_E2s_v5</t>
  </si>
  <si>
    <t>E2s v5 Low Priority</t>
  </si>
  <si>
    <t>47d9aad8-28ae-5ae4-b809-390d8e3f8cfb</t>
  </si>
  <si>
    <t>DZH318Z096SR/014X</t>
  </si>
  <si>
    <t>Standard_D96as_v5 Spot</t>
  </si>
  <si>
    <t>D96as v5 Spot</t>
  </si>
  <si>
    <t>47e13304-1f30-5680-a453-0c644801fb0a</t>
  </si>
  <si>
    <t>DZH318Z08W0Q/0001</t>
  </si>
  <si>
    <t>Standard_D64pds_v5 Spot</t>
  </si>
  <si>
    <t>D64pds v5 Spot</t>
  </si>
  <si>
    <t>47e3604f-95ca-529a-8ada-bc84d406a8bd</t>
  </si>
  <si>
    <t>DZH318Z092SC/002L</t>
  </si>
  <si>
    <t>48605aca-208b-4210-86ed-de4b4aaea7fe</t>
  </si>
  <si>
    <t>DZH318Z0CM93/002Z</t>
  </si>
  <si>
    <t>Standard_EC4as_v5 Spot</t>
  </si>
  <si>
    <t>EC4as_v5 Spot</t>
  </si>
  <si>
    <t>48261fbb-37f2-5f22-9afb-beac1dc2d426</t>
  </si>
  <si>
    <t>DZH318Z09B66/0006</t>
  </si>
  <si>
    <t>48284f63-9f0a-4eb5-aeb1-7e4c3594e366</t>
  </si>
  <si>
    <t>DZH318Z0BPVM/00PC</t>
  </si>
  <si>
    <t>Standard_DS2_v2_Promo</t>
  </si>
  <si>
    <t>DS2 v2</t>
  </si>
  <si>
    <t>DS2 v2 - Expired</t>
  </si>
  <si>
    <t>c9eb309b-3dfa-4fd9-8cf6-446a7aadd897</t>
  </si>
  <si>
    <t>DZH318Z0BPSQ/00GL</t>
  </si>
  <si>
    <t>483e8d04-a82e-5771-8474-52ca79ce9590</t>
  </si>
  <si>
    <t>DZH318Z0CHL7/0008</t>
  </si>
  <si>
    <t>DS13-4 v2</t>
  </si>
  <si>
    <t>d9b4e644-fd53-4132-9563-64c07b5e4f4e</t>
  </si>
  <si>
    <t>DZH318Z0BQPW/020Z</t>
  </si>
  <si>
    <t>Hot ZRS Data Stored</t>
  </si>
  <si>
    <t>484ea23a-fda2-4442-955f-c07bde247bc6</t>
  </si>
  <si>
    <t>P2 LRS</t>
  </si>
  <si>
    <t>P2 LRS Disk Mount</t>
  </si>
  <si>
    <t>48507596-babf-55a8-b2b8-85c7743fc6a7</t>
  </si>
  <si>
    <t>DZH318Z0BP04/01G1</t>
  </si>
  <si>
    <t>F16s Spot</t>
  </si>
  <si>
    <t>4857513f-9a81-518e-ae2e-01a56b833d1a</t>
  </si>
  <si>
    <t>DZH318Z0BQ4P/015S</t>
  </si>
  <si>
    <t>HX176rs</t>
  </si>
  <si>
    <t>485dfe3f-8af4-5e1c-9f30-067a8feb4421</t>
  </si>
  <si>
    <t>DZH318Z0K1LG/0037</t>
  </si>
  <si>
    <t>D96a v4</t>
  </si>
  <si>
    <t>D96a v4/D96as v4</t>
  </si>
  <si>
    <t>DZH318Z0CM94/004B</t>
  </si>
  <si>
    <t>Ebsv5 Series Dedicated Host</t>
  </si>
  <si>
    <t>Ebsv5-Type1</t>
  </si>
  <si>
    <t>486083ce-d4ab-5cab-8927-dd207abdeec2</t>
  </si>
  <si>
    <t>DZH318Z0JD3P</t>
  </si>
  <si>
    <t>DZH318Z0JD3P/001N</t>
  </si>
  <si>
    <t>DZH318Z0JD3P/0043</t>
  </si>
  <si>
    <t>DZH318Z0JD3P/0041</t>
  </si>
  <si>
    <t>4864f0db-815d-5adc-9549-fc29d197db1d</t>
  </si>
  <si>
    <t>DZH318Z0K9K9/01FD</t>
  </si>
  <si>
    <t>Standard_E8pds_v5 Spot</t>
  </si>
  <si>
    <t>E8pds v5 Spot</t>
  </si>
  <si>
    <t>48691804-ac12-51d0-8494-d01054dcd972</t>
  </si>
  <si>
    <t>DZH318Z092SH/00G7</t>
  </si>
  <si>
    <t>D48d v4 Spot</t>
  </si>
  <si>
    <t>487422a4-2c8e-5102-b6a8-70147dfb2491</t>
  </si>
  <si>
    <t>DZH318Z0D1L2/00V5</t>
  </si>
  <si>
    <t>GZRS Data Stored</t>
  </si>
  <si>
    <t>48788212-35dd-4520-9eff-2a242f6a90c8</t>
  </si>
  <si>
    <t>Basic_A4</t>
  </si>
  <si>
    <t>A4 Spot</t>
  </si>
  <si>
    <t>487e22f6-aaae-5626-8dea-26bcea8c8f94</t>
  </si>
  <si>
    <t>DZH318Z0BQNM/00T9</t>
  </si>
  <si>
    <t>487f5197-297c-5c61-9beb-da3cef00c4ab</t>
  </si>
  <si>
    <t>DZH318Z0D1LH/00GR</t>
  </si>
  <si>
    <t>Standard_D4a_v4</t>
  </si>
  <si>
    <t>D4a v4 Spot</t>
  </si>
  <si>
    <t>D4a v4/D4as v4 Spot</t>
  </si>
  <si>
    <t>4883cc63-81a3-5a47-95e7-95e158e885b9</t>
  </si>
  <si>
    <t>DZH318Z0CM94/004S</t>
  </si>
  <si>
    <t>Standard_L32s_v2</t>
  </si>
  <si>
    <t>L32s v2 Spot</t>
  </si>
  <si>
    <t>4884ce5e-a6db-5c4b-9def-eb247361d0e3</t>
  </si>
  <si>
    <t>DZH318Z0BQM3/006R</t>
  </si>
  <si>
    <t>48994c38-10f8-4861-90e2-743bf7121c37</t>
  </si>
  <si>
    <t>DZH318Z0BPRB/00BG</t>
  </si>
  <si>
    <t>E64-16s v3 Low Priority</t>
  </si>
  <si>
    <t>DZH318Z0BQ4R/021L</t>
  </si>
  <si>
    <t>48a00ac5-46e1-55b6-9b3a-ed9238d09254</t>
  </si>
  <si>
    <t>DZH318Z0CM2D/01KX</t>
  </si>
  <si>
    <t>48a299a4-23d0-5ba4-aad6-e6157321507f</t>
  </si>
  <si>
    <t>DZH318Z08NQZ/009V</t>
  </si>
  <si>
    <t>Premium LRS List and Create Container Operations</t>
  </si>
  <si>
    <t>48afa7a8-22a2-4afe-9673-ba4a48f6786e</t>
  </si>
  <si>
    <t>Standard_NV48s_v3</t>
  </si>
  <si>
    <t>NV48s v3 Low Priority</t>
  </si>
  <si>
    <t>48b1773c-5a4f-4c2d-9bb7-820173355c01</t>
  </si>
  <si>
    <t>DZH318Z0C0XF/000D</t>
  </si>
  <si>
    <t>D32 v4</t>
  </si>
  <si>
    <t>48dc308d-dcbf-59a5-bd72-3f7a06f34523</t>
  </si>
  <si>
    <t>DZH318Z0D1MV/00FT</t>
  </si>
  <si>
    <t>standard_DC48ds_v3 Spot</t>
  </si>
  <si>
    <t>DC48ds_v3 Spot</t>
  </si>
  <si>
    <t>48df2818-facd-509d-8299-614a3e667224</t>
  </si>
  <si>
    <t>DZH318Z08NRF/00GL</t>
  </si>
  <si>
    <t>PB12s Spot</t>
  </si>
  <si>
    <t>49072edf-03f7-50f7-a03a-c4932bf4706c</t>
  </si>
  <si>
    <t>DZH318Z0BXN8/001C</t>
  </si>
  <si>
    <t>490e6ed7-9403-5d96-901b-67d1bd6b021e</t>
  </si>
  <si>
    <t>DZH318Z0BDL4/0042</t>
  </si>
  <si>
    <t>492d5dd3-c474-5ef5-af86-db2525cbf513</t>
  </si>
  <si>
    <t>494e1103-2c70-46a9-906c-080715e95299</t>
  </si>
  <si>
    <t>DZH318Z0BPWK/006F</t>
  </si>
  <si>
    <t>E20 v4</t>
  </si>
  <si>
    <t>494f7e3f-62d0-56e5-b6fa-79b7e022a2e8</t>
  </si>
  <si>
    <t>DZH318Z0D1L7/00FF</t>
  </si>
  <si>
    <t>DZH318Z0D1L7/01G2</t>
  </si>
  <si>
    <t>DZH318Z0D1L7/01G4</t>
  </si>
  <si>
    <t>DC2s</t>
  </si>
  <si>
    <t>494fb839-2bff-491e-a4ad-0a36386aa208</t>
  </si>
  <si>
    <t>DZH318Z0BXND/000B</t>
  </si>
  <si>
    <t>971f0ca3-60aa-4cc8-bb98-ffad6f8c59d7</t>
  </si>
  <si>
    <t>DZH318Z0BQPW/00R2</t>
  </si>
  <si>
    <t>2015-11-01T00:00:00Z</t>
  </si>
  <si>
    <t>fda24285-b1d0-4f58-b957-e1685125aff7</t>
  </si>
  <si>
    <t>Standard_EC64as_cc_v5</t>
  </si>
  <si>
    <t>Standard_EC64as_cc_v5 Low Priority</t>
  </si>
  <si>
    <t>EC64ascc v5 Low Priority</t>
  </si>
  <si>
    <t>495ec8b0-18c4-5d19-b347-8580d28e3421</t>
  </si>
  <si>
    <t>DZH318Z0BDLC/0020</t>
  </si>
  <si>
    <t>B4pls v2</t>
  </si>
  <si>
    <t>4960861f-4cdf-5488-b7f7-d502cf21d082</t>
  </si>
  <si>
    <t>DZH318Z0K9JM/009V</t>
  </si>
  <si>
    <t>496339ac-30ea-5983-a448-1d057f4a7d12</t>
  </si>
  <si>
    <t>DZH318Z0BXNW/0011</t>
  </si>
  <si>
    <t>D2ps v5</t>
  </si>
  <si>
    <t>4963f50a-4519-598d-9532-851f24b19a1c</t>
  </si>
  <si>
    <t>DZH318Z092SD/00F8</t>
  </si>
  <si>
    <t>DZH318Z092SD/00TJ</t>
  </si>
  <si>
    <t>DZH318Z092SD/00T8</t>
  </si>
  <si>
    <t>Standard_DC48ads_cc_v5 Spot</t>
  </si>
  <si>
    <t>DC48adscc v5 Spot</t>
  </si>
  <si>
    <t>4982ecb8-b37e-55bc-aca1-254c9cdbcf81</t>
  </si>
  <si>
    <t>DZH318Z0BDL9/006W</t>
  </si>
  <si>
    <t>Standard_E8bs_v5 Low Priority</t>
  </si>
  <si>
    <t>E8bs v5 Low Priority</t>
  </si>
  <si>
    <t>49849637-68e4-5a0a-9e63-9f692af539db</t>
  </si>
  <si>
    <t>DZH318Z09LR4/0015</t>
  </si>
  <si>
    <t>E4-2ads v5</t>
  </si>
  <si>
    <t>49ad6ff6-5f00-5017-b7d2-d5896b5666db</t>
  </si>
  <si>
    <t>DZH318Z092R4/00CL</t>
  </si>
  <si>
    <t>Ddsv4 Series Dedicated Host</t>
  </si>
  <si>
    <t>Ddsv4_Type2</t>
  </si>
  <si>
    <t>Ddsv4 Type 2 Low Priority</t>
  </si>
  <si>
    <t>49b059c4-5b7e-5811-bedb-8ecef04e131d</t>
  </si>
  <si>
    <t>DZH318Z0DFW0</t>
  </si>
  <si>
    <t>DZH318Z0DFW0/00FS</t>
  </si>
  <si>
    <t>49dd9dcd-b341-4710-b8b3-d14ff83e651f</t>
  </si>
  <si>
    <t>DZH318Z0BPVJ/006P</t>
  </si>
  <si>
    <t>Hot_RA-GZRS_Data_Stored_10 Pb</t>
  </si>
  <si>
    <t>Hot - 10 PB RA-GZRS</t>
  </si>
  <si>
    <t>Hot - 10 PB RA-GZRS Data Stored</t>
  </si>
  <si>
    <t>DZH318Z0CLSK/010R</t>
  </si>
  <si>
    <t>DZH318Z0CLSK/010V</t>
  </si>
  <si>
    <t>1033c450-ac24-4f8f-b9d6-1824894770cb</t>
  </si>
  <si>
    <t>DS3 v2 Low Priority</t>
  </si>
  <si>
    <t>c991bbb6-67c0-4124-89e1-95f1359c9419</t>
  </si>
  <si>
    <t>DZH318Z0BQ4C/016J</t>
  </si>
  <si>
    <t>Standard_E8-4ds_v4</t>
  </si>
  <si>
    <t>E8-4ds v4 Spot</t>
  </si>
  <si>
    <t>4a2340fc-e9c9-5b82-ad50-3d9a6bb55b9d</t>
  </si>
  <si>
    <t>DZH318Z0CSHB/00CD</t>
  </si>
  <si>
    <t>dffaea5a-bf23-4b3a-be56-fb48140bafc6</t>
  </si>
  <si>
    <t>Standard_A3</t>
  </si>
  <si>
    <t>4a2876a3-2ba3-432e-8caf-6b23d2e1b7d1</t>
  </si>
  <si>
    <t>DZH318Z0BPVJ/005J</t>
  </si>
  <si>
    <t>DC2s Low Priority</t>
  </si>
  <si>
    <t>4a2905eb-7338-41f2-bee5-df6b2bb0b7b8</t>
  </si>
  <si>
    <t>DZH318Z0BXND/000C</t>
  </si>
  <si>
    <t>A2 Low Priority</t>
  </si>
  <si>
    <t>4a2c23ad-aaf1-4acd-bcc5-6305a337960f</t>
  </si>
  <si>
    <t>DZH318Z0BPVJ/00NT</t>
  </si>
  <si>
    <t>Fsv2_Type2</t>
  </si>
  <si>
    <t>Fsv2 Type2</t>
  </si>
  <si>
    <t>4a361e1d-8601-4963-849f-cf47557b21f9</t>
  </si>
  <si>
    <t>DZH318Z0C621/000N</t>
  </si>
  <si>
    <t>DZH318Z0C621/0022</t>
  </si>
  <si>
    <t>DZH318Z0C621/003N</t>
  </si>
  <si>
    <t>E2bds v5</t>
  </si>
  <si>
    <t>4a430fca-0782-5e8d-b6ec-9c2513a3d7a3</t>
  </si>
  <si>
    <t>DZH318Z09LQP/0072</t>
  </si>
  <si>
    <t>DZH318Z09LQP/00K7</t>
  </si>
  <si>
    <t>DZH318Z09LQP/00JX</t>
  </si>
  <si>
    <t>4a488bf4-1627-55ae-99e3-2b6c71518ccd</t>
  </si>
  <si>
    <t>DZH318Z09LQN/006G</t>
  </si>
  <si>
    <t>Standard_D32d_v5 Spot</t>
  </si>
  <si>
    <t>D32d v5 Spot</t>
  </si>
  <si>
    <t>4a4f0ee7-604b-5c5e-a7bd-65fa1d1d69ff</t>
  </si>
  <si>
    <t>DZH318Z08M9F/00GR</t>
  </si>
  <si>
    <t>App_Service_I4_v2_windows</t>
  </si>
  <si>
    <t>I4 v2</t>
  </si>
  <si>
    <t>I4 v2 App</t>
  </si>
  <si>
    <t>4a50754b-5e12-51c8-a69b-89583055cfad</t>
  </si>
  <si>
    <t>DZH318Z0DCR5/00V9</t>
  </si>
  <si>
    <t>DZH318Z0DCR5/00VB</t>
  </si>
  <si>
    <t>DZH318Z0DCR5/00VC</t>
  </si>
  <si>
    <t>4a61baaa-ae87-4698-bd0b-7d9dd85ff5b8</t>
  </si>
  <si>
    <t>E4-2as_v4 Spot</t>
  </si>
  <si>
    <t>4a620a01-48fb-5c6a-9781-9bc48bcf9832</t>
  </si>
  <si>
    <t>DZH318Z0CM2D/01KP</t>
  </si>
  <si>
    <t>4a6bfc7b-ba82-5850-bed1-63cfce76ebf9</t>
  </si>
  <si>
    <t>D2 v2 Spot</t>
  </si>
  <si>
    <t>D2 v2/DS2 v2 Spot</t>
  </si>
  <si>
    <t>4a73cd1d-733a-559a-a383-284341f23c65</t>
  </si>
  <si>
    <t>DZH318Z0BQ34/029F</t>
  </si>
  <si>
    <t>4a839c7c-13dc-5d62-b2f7-dbd40c2336be</t>
  </si>
  <si>
    <t>DZH318Z0CM2B/003K</t>
  </si>
  <si>
    <t>4a8cf520-ac58-51f2-99ca-3bea02247c48</t>
  </si>
  <si>
    <t>DZH318Z0CM92/00ZT</t>
  </si>
  <si>
    <t>D8d v4</t>
  </si>
  <si>
    <t>4a934e37-728c-597b-9d8d-2e19e044b0a5</t>
  </si>
  <si>
    <t>DZH318Z0D1L2/00TZ</t>
  </si>
  <si>
    <t>DZH318Z0D1L2/00TM</t>
  </si>
  <si>
    <t>DZH318Z0D1L2/00TJ</t>
  </si>
  <si>
    <t>4a947219-5ae8-5634-b68a-f3158f5c4840</t>
  </si>
  <si>
    <t>DZH318Z093WZ/00JV</t>
  </si>
  <si>
    <t>4a9ec5b2-c314-5477-928b-7353e43a7c2d</t>
  </si>
  <si>
    <t>DZH318Z093WX/00KJ</t>
  </si>
  <si>
    <t>4a9f300b-63d0-5c96-bfa0-ee727a5d9a28</t>
  </si>
  <si>
    <t>LRS Write Additional IO</t>
  </si>
  <si>
    <t>4ab5ca25-9a57-4cbf-8ae7-66a9f40906a5</t>
  </si>
  <si>
    <t>Hot ZRS Index</t>
  </si>
  <si>
    <t>4ac03472-bd20-4bfa-b750-00f410b8a42f</t>
  </si>
  <si>
    <t>Standard_E96-48s_v5</t>
  </si>
  <si>
    <t>E96-48s v5 Low Priority</t>
  </si>
  <si>
    <t>e4f74a9d-f760-5b21-a355-d4d94c7b57a8</t>
  </si>
  <si>
    <t>DZH318Z096T1/04J1</t>
  </si>
  <si>
    <t>E4-2ds v4 Spot</t>
  </si>
  <si>
    <t>4ad64b2f-0f72-5222-87bd-6244b8abb7ad</t>
  </si>
  <si>
    <t>DZH318Z0CSHK/00HB</t>
  </si>
  <si>
    <t>Account Encrypted GZRS Write Operations</t>
  </si>
  <si>
    <t>4adbec21-8bf9-4051-acbb-21b54b9c06f8</t>
  </si>
  <si>
    <t>Azure App Service Premium v2 Plan - Linux</t>
  </si>
  <si>
    <t>P1 v2</t>
  </si>
  <si>
    <t>P1 v2 App</t>
  </si>
  <si>
    <t>4add71f4-50bd-4ad8-ad8d-b949e6f4436b</t>
  </si>
  <si>
    <t>DZH318Z0BXWP</t>
  </si>
  <si>
    <t>DZH318Z0BXWP/0019</t>
  </si>
  <si>
    <t>D16 v4 Spot</t>
  </si>
  <si>
    <t>4aea9d42-9eaa-5d9f-8500-01536d95989d</t>
  </si>
  <si>
    <t>DZH318Z0D1L4/008D</t>
  </si>
  <si>
    <t>Hot_ZRS_Data_Stored_100 Tb</t>
  </si>
  <si>
    <t>Hot - 100 TB ZRS</t>
  </si>
  <si>
    <t>Hot - 100 TB ZRS Data Stored</t>
  </si>
  <si>
    <t>da71cc90-624a-4006-8936-0718046ad8ab</t>
  </si>
  <si>
    <t>DZH318Z0CLSK/00S6</t>
  </si>
  <si>
    <t>DZH318Z0CLSK/00P5</t>
  </si>
  <si>
    <t>Standard_E2pds_v5 Low Priority</t>
  </si>
  <si>
    <t>E2pds v5 Low Priority</t>
  </si>
  <si>
    <t>4b00f296-dfa6-587a-8748-a35bfe561782</t>
  </si>
  <si>
    <t>DZH318Z092SH/00G4</t>
  </si>
  <si>
    <t>Standard_E4s_v3</t>
  </si>
  <si>
    <t>E4s v3</t>
  </si>
  <si>
    <t>DZH318Z0BQ4R/00QL</t>
  </si>
  <si>
    <t>DZH318Z0BQ4R/00B2</t>
  </si>
  <si>
    <t>DZH318Z0BQ4R/00B3</t>
  </si>
  <si>
    <t>ee4cbd88-0b14-4f2a-a06e-fcbc96e12ea2</t>
  </si>
  <si>
    <t>d1e40041-22fd-4815-86e2-f067dace7a59</t>
  </si>
  <si>
    <t>4b281d90-e2f8-504f-94ac-6b229ff07780</t>
  </si>
  <si>
    <t>E64ads v5 Spot</t>
  </si>
  <si>
    <t>4b2bb563-8a1e-5b96-b22e-530ac4fe62ea</t>
  </si>
  <si>
    <t>DZH318Z093X0/00M8</t>
  </si>
  <si>
    <t>E32s v4 Low Priority</t>
  </si>
  <si>
    <t>4b387eda-b20f-5c84-a06c-ed8a8b74b6b9</t>
  </si>
  <si>
    <t>DZH318Z0CSHC/003G</t>
  </si>
  <si>
    <t>Standard_D32as_v5</t>
  </si>
  <si>
    <t>D32as v5</t>
  </si>
  <si>
    <t>4b484dbd-00c3-5879-8a21-c7e0fc4141a2</t>
  </si>
  <si>
    <t>DZH318Z08W0R/003D</t>
  </si>
  <si>
    <t>4b4a574d-2f55-41bc-ad7d-00dcfadbcbc2</t>
  </si>
  <si>
    <t>E96-48s v5 Spot</t>
  </si>
  <si>
    <t>4b4bf2fa-8881-500e-bcce-177bccb412f0</t>
  </si>
  <si>
    <t>DZH318Z096SR/013G</t>
  </si>
  <si>
    <t>4b54afe4-a10d-59e8-ae21-5a7392619e29</t>
  </si>
  <si>
    <t>DZH318Z09TH1/000V</t>
  </si>
  <si>
    <t>EC8ads_v5</t>
  </si>
  <si>
    <t>4b5c08ae-af72-5b23-abde-db537bd6289e</t>
  </si>
  <si>
    <t>DZH318Z09B60/0003</t>
  </si>
  <si>
    <t>E64-32ads v5 Spot</t>
  </si>
  <si>
    <t>4b6ef0eb-96c7-5fad-8664-b6fbe71717a4</t>
  </si>
  <si>
    <t>DZH318Z093WX/00J4</t>
  </si>
  <si>
    <t>E8as v4 Spot</t>
  </si>
  <si>
    <t>4b724591-c266-5806-a914-5bfae108ddc6</t>
  </si>
  <si>
    <t>DZH318Z0CM92/0048</t>
  </si>
  <si>
    <t>Data Box Heavy</t>
  </si>
  <si>
    <t>Standard Lost or Damaged Device</t>
  </si>
  <si>
    <t>2019-03-27T00:00:00Z</t>
  </si>
  <si>
    <t>188dcd7e-fbd7-4a41-aa42-162b81b0510f</t>
  </si>
  <si>
    <t>DZH318Z0BZ3S</t>
  </si>
  <si>
    <t>DZH318Z0BZ3S/000B</t>
  </si>
  <si>
    <t>D16s v4</t>
  </si>
  <si>
    <t>4bc21b14-7aae-578b-8fd7-b448361159f1</t>
  </si>
  <si>
    <t>DZH318Z0CP07/005P</t>
  </si>
  <si>
    <t>E96as v4 Spot</t>
  </si>
  <si>
    <t>4bd1ad92-b941-5b34-a1c1-e121a574825b</t>
  </si>
  <si>
    <t>DZH318Z0CM92/003C</t>
  </si>
  <si>
    <t>D8plds v5</t>
  </si>
  <si>
    <t>4bda8ee0-f51c-56ee-beb6-e35e31ca3a37</t>
  </si>
  <si>
    <t>DZH318Z092QL/000G</t>
  </si>
  <si>
    <t>DZH318Z092QL/00SQ</t>
  </si>
  <si>
    <t>DZH318Z092QL/00SS</t>
  </si>
  <si>
    <t>D48as v4 Low Priority</t>
  </si>
  <si>
    <t>73e23726-d735-4aae-9d3e-95c08034c69a</t>
  </si>
  <si>
    <t>DZH318Z0CM93/001R</t>
  </si>
  <si>
    <t>4be6665e-3cf1-5224-986f-6be6d948e7b4</t>
  </si>
  <si>
    <t>DZH318Z0K1LF/003G</t>
  </si>
  <si>
    <t>DZH318Z0K1LF/00BK</t>
  </si>
  <si>
    <t>DZH318Z0K1LF/00BR</t>
  </si>
  <si>
    <t>DZH318Z0K1LF/00B8</t>
  </si>
  <si>
    <t>4be7f44e-16ea-5280-9e82-939691528472</t>
  </si>
  <si>
    <t>DZH318Z08M9R/00D5</t>
  </si>
  <si>
    <t>Cross Region Replication - US East to US East 2</t>
  </si>
  <si>
    <t>Cross Region Replication - US East to US East 2 Hours</t>
  </si>
  <si>
    <t>4bf9cca2-bd6d-50b4-9588-0ed62a6fcb68</t>
  </si>
  <si>
    <t>DZH318Z0BXV9/00XR</t>
  </si>
  <si>
    <t>DS14-4 v2 Low Priority</t>
  </si>
  <si>
    <t>DZH318Z0BQPW/01T7</t>
  </si>
  <si>
    <t>Standard_E48ds_v5</t>
  </si>
  <si>
    <t>E48ds v5 Low Priority</t>
  </si>
  <si>
    <t>4c01e46c-7471-54f4-a4da-33af9b485465</t>
  </si>
  <si>
    <t>DZH318Z096SN/00S6</t>
  </si>
  <si>
    <t>NV4as v4</t>
  </si>
  <si>
    <t>4c021b2b-7e7e-524c-9234-86f6e899e16a</t>
  </si>
  <si>
    <t>DZH318Z0CGPD/0016</t>
  </si>
  <si>
    <t>DZH318Z0CGPD/003H</t>
  </si>
  <si>
    <t>DZH318Z0CGPD/0036</t>
  </si>
  <si>
    <t>L64s v2 Low Priority</t>
  </si>
  <si>
    <t>4c08ec6a-5dc7-4509-99e4-27c59177a8f3</t>
  </si>
  <si>
    <t>DZH318Z0BP44/000W</t>
  </si>
  <si>
    <t>M128ds_v2</t>
  </si>
  <si>
    <t>4c0a883a-3251-58b2-8070-e23dffb01888</t>
  </si>
  <si>
    <t>DZH318Z08LV1/007V</t>
  </si>
  <si>
    <t>DZH318Z08LV1/0083</t>
  </si>
  <si>
    <t>DZH318Z08LV1/007J</t>
  </si>
  <si>
    <t>DC8 v2</t>
  </si>
  <si>
    <t>4c0be990-e2e8-57e5-976b-6c3b658ced69</t>
  </si>
  <si>
    <t>DZH318Z0CCGS/0012</t>
  </si>
  <si>
    <t>4c14aa72-f441-5a75-bf1a-0792b552a2e0</t>
  </si>
  <si>
    <t>4c273a69-8221-436c-b041-24d1fa335a8d</t>
  </si>
  <si>
    <t>Azure App Service Free Plan</t>
  </si>
  <si>
    <t>F1 App</t>
  </si>
  <si>
    <t>2013-12-09T00:00:00Z</t>
  </si>
  <si>
    <t>c0f5cb45-6fb1-41c9-8545-72ad400d9da4</t>
  </si>
  <si>
    <t>DZH318Z0BQJM</t>
  </si>
  <si>
    <t>DZH318Z0BQJM/000F</t>
  </si>
  <si>
    <t>Hot GRS Index</t>
  </si>
  <si>
    <t>4c28674b-956e-4a58-b3ea-0eab64f6a22b</t>
  </si>
  <si>
    <t>E48ds v5 Spot</t>
  </si>
  <si>
    <t>4c3204ff-6d70-55fc-b8a1-a63cd3636a01</t>
  </si>
  <si>
    <t>DZH318Z096SN/02T9</t>
  </si>
  <si>
    <t>4c32e323-9c90-5d06-a7c9-cb51e872693a</t>
  </si>
  <si>
    <t>DZH318Z08M9Q/0018</t>
  </si>
  <si>
    <t>4c47ed49-46d0-51d1-a592-8e134bec9323</t>
  </si>
  <si>
    <t>E48a v4 Low Priority</t>
  </si>
  <si>
    <t>E48a v4/E48as v4 Low Priority</t>
  </si>
  <si>
    <t>4c4a3f26-7f9e-4037-9c3a-0cda035b55b4</t>
  </si>
  <si>
    <t>DZH318Z0CM29/002F</t>
  </si>
  <si>
    <t>4c78f329-7504-49f9-ad17-1ad162f8b04b</t>
  </si>
  <si>
    <t>DZH318Z0BPVX/0018</t>
  </si>
  <si>
    <t>E8ds v4 Low Priority</t>
  </si>
  <si>
    <t>4c8cbf62-5d4b-5761-821c-25509baa8ea1</t>
  </si>
  <si>
    <t>DZH318Z0CSHK/00CR</t>
  </si>
  <si>
    <t>ZRS Early Premium Tier Down</t>
  </si>
  <si>
    <t>4ca783ad-0330-5d01-a14f-1cd01063ce2c</t>
  </si>
  <si>
    <t>D32lds v5 Low Priority</t>
  </si>
  <si>
    <t>4cb412c9-ada2-59e1-92b3-f4ec51ca184f</t>
  </si>
  <si>
    <t>DZH318Z08M99/00LG</t>
  </si>
  <si>
    <t>4cb9c3d7-7993-55a9-b629-8ccaaa5f8285</t>
  </si>
  <si>
    <t>DZH318Z0K9JK/00PR</t>
  </si>
  <si>
    <t>DZH318Z0K9JK/0266</t>
  </si>
  <si>
    <t>DZH318Z0K9JK/0262</t>
  </si>
  <si>
    <t>4cc03ba6-637e-4c7a-8d5f-d90faa3182f2</t>
  </si>
  <si>
    <t>DZH318Z0BXW6/001C</t>
  </si>
  <si>
    <t>Standard_D4ls_v5</t>
  </si>
  <si>
    <t>D4ls v5 Spot</t>
  </si>
  <si>
    <t>4ccb6915-6eb9-5d8b-be48-45f3b8833d8d</t>
  </si>
  <si>
    <t>DZH318Z08M9L/00DX</t>
  </si>
  <si>
    <t>ZRS Read Operations</t>
  </si>
  <si>
    <t>4cd1ef18-a11c-473b-8bfb-e8ffccf8e1ac</t>
  </si>
  <si>
    <t>4cf0c00a-facb-51e9-b0be-137716c41b0e</t>
  </si>
  <si>
    <t>DZH318Z0BPVT/003G</t>
  </si>
  <si>
    <t>B4als v2 Low Priority</t>
  </si>
  <si>
    <t>4cffdd7c-2ee5-5813-ae74-f6326ee5da5a</t>
  </si>
  <si>
    <t>DZH318Z0K9JF/025F</t>
  </si>
  <si>
    <t>M128 Spot</t>
  </si>
  <si>
    <t>4d052ba3-759d-5089-873e-fb48dd6448e6</t>
  </si>
  <si>
    <t>DZH318Z0BPW5/03WZ</t>
  </si>
  <si>
    <t>4d05a323-4ae2-5eaf-9794-60ab30c30d02</t>
  </si>
  <si>
    <t>Cool_GRS_Data_Stored_100 TB</t>
  </si>
  <si>
    <t>Cool GRS - 100 TB</t>
  </si>
  <si>
    <t>Cool GRS - 100 TB Data Stored</t>
  </si>
  <si>
    <t>DZH318Z08T98/00F9</t>
  </si>
  <si>
    <t>DZH318Z08T98/00F8</t>
  </si>
  <si>
    <t>4d11c4ed-2251-5037-910e-b048978165e3</t>
  </si>
  <si>
    <t>DZH318Z093X0/00LP</t>
  </si>
  <si>
    <t>HB120rs_v3 Spot</t>
  </si>
  <si>
    <t>4d278f31-d1ea-5836-87b8-c1fd63173e03</t>
  </si>
  <si>
    <t>DZH318Z08KCJ/001T</t>
  </si>
  <si>
    <t>Standard_L96s_v2</t>
  </si>
  <si>
    <t>L96s v2 Low Priority</t>
  </si>
  <si>
    <t>4d319f38-f66d-4136-90d6-8fe097b14a95</t>
  </si>
  <si>
    <t>DZH318Z0BP44/0004</t>
  </si>
  <si>
    <t>D48ads v5</t>
  </si>
  <si>
    <t>4d343c85-471c-5f78-9906-7ed650577031</t>
  </si>
  <si>
    <t>DZH318Z08W2Q/001C</t>
  </si>
  <si>
    <t>M64 Low Priority</t>
  </si>
  <si>
    <t>4d68c027-92e4-5a30-9d63-c9999015f223</t>
  </si>
  <si>
    <t>DZH318Z0BPW5/0407</t>
  </si>
  <si>
    <t>Cool RA-GRS Early Delete</t>
  </si>
  <si>
    <t>4d97a25e-f451-5fbd-850d-0a1996800369</t>
  </si>
  <si>
    <t>Standard Lost or Damaged Disk</t>
  </si>
  <si>
    <t>08bc0ea1-6c82-421b-b953-2a7a65810d2e</t>
  </si>
  <si>
    <t>M32ls Spot</t>
  </si>
  <si>
    <t>4dbb6b48-2a3b-5536-a5bb-3fb901691582</t>
  </si>
  <si>
    <t>DZH318Z0BQ4W/04S8</t>
  </si>
  <si>
    <t>4dc29772-e78e-4c8c-a21c-7ddff6ecef1f</t>
  </si>
  <si>
    <t>DZH318Z0BQ5B/002C</t>
  </si>
  <si>
    <t>DZH318Z0BQ5B/000T</t>
  </si>
  <si>
    <t>DZH318Z0BQ5B/000V</t>
  </si>
  <si>
    <t>Standard_DS13</t>
  </si>
  <si>
    <t>DS13</t>
  </si>
  <si>
    <t>6fe73cf3-5ef3-435a-b3be-82e7d9983499</t>
  </si>
  <si>
    <t>DZH318Z0BPW4/0024</t>
  </si>
  <si>
    <t>standard_DC1s_v3 Spot</t>
  </si>
  <si>
    <t>DC1s_v3 Spot</t>
  </si>
  <si>
    <t>4dd1c7b3-7d57-512f-9399-ff08c99ab3be</t>
  </si>
  <si>
    <t>DZH318Z08NR0/00H6</t>
  </si>
  <si>
    <t>E8-4s v5 Spot</t>
  </si>
  <si>
    <t>4dda3f8a-e9e7-59c8-931b-d77430e27b9e</t>
  </si>
  <si>
    <t>DZH318Z096T1/07P8</t>
  </si>
  <si>
    <t>Standard_HB120rs_v2</t>
  </si>
  <si>
    <t>HB120rs v2 Low Priority</t>
  </si>
  <si>
    <t>DZH318Z0CGR8/000P</t>
  </si>
  <si>
    <t>Hot_LRS_Data_Stored_100 TB</t>
  </si>
  <si>
    <t>Hot LRS - 100 TB</t>
  </si>
  <si>
    <t>Hot LRS - 100 TB Data Stored</t>
  </si>
  <si>
    <t>dac07b23-537b-464f-b622-81c9698e20e8</t>
  </si>
  <si>
    <t>DZH318Z08T98/00D2</t>
  </si>
  <si>
    <t>DZH318Z08T98/00CZ</t>
  </si>
  <si>
    <t>DS14-8 v2 Low Priority</t>
  </si>
  <si>
    <t>DZH318Z0BQPW/01BT</t>
  </si>
  <si>
    <t>4e0818cf-448d-5270-a3f9-198802acd5ca</t>
  </si>
  <si>
    <t>DZH318Z0BQNM/00TL</t>
  </si>
  <si>
    <t>4e091578-2a19-5d79-93d9-bcc2a6921a84</t>
  </si>
  <si>
    <t>DZH318Z0BPW5/015C</t>
  </si>
  <si>
    <t>4e09bc0a-aba2-4a0a-98a6-30850b4e7ff8</t>
  </si>
  <si>
    <t>DZH318Z0BQNM/00CP</t>
  </si>
  <si>
    <t>D4 v2/DS4 v2 Low Priority</t>
  </si>
  <si>
    <t>4e1051af-b838-4060-8b02-12ecf9bd3d89</t>
  </si>
  <si>
    <t>DZH318Z0BQ34/01D4</t>
  </si>
  <si>
    <t>SAP_HANA_On_Azure_S224m</t>
  </si>
  <si>
    <t>S224m</t>
  </si>
  <si>
    <t>S224m Instance</t>
  </si>
  <si>
    <t>4e1ec78f-85ba-4f23-a3ee-b1e9bdb092f5</t>
  </si>
  <si>
    <t>DZH318Z0BNWL/006T</t>
  </si>
  <si>
    <t>DZH318Z0BNWL/006P</t>
  </si>
  <si>
    <t>DZH318Z0BNWL/006Q</t>
  </si>
  <si>
    <t>4e1f5e48-52ac-53e9-9924-0cd40d4626c9</t>
  </si>
  <si>
    <t>DZH318Z092S1/003K</t>
  </si>
  <si>
    <t>Virtual Machines NVSv3 Series Windows</t>
  </si>
  <si>
    <t>4e31112d-8f25-4c5b-984a-f46121670f45</t>
  </si>
  <si>
    <t>DZH318Z0C0XC</t>
  </si>
  <si>
    <t>DZH318Z0C0XC/0007</t>
  </si>
  <si>
    <t>NC8as T4 v3</t>
  </si>
  <si>
    <t>4e33e058-6454-5361-b935-905ca8e392fa</t>
  </si>
  <si>
    <t>DZH318Z0DF4B/001G</t>
  </si>
  <si>
    <t>Cool LRS Write Operations</t>
  </si>
  <si>
    <t>4e435593-08e3-4159-9c2f-374618fd11f0</t>
  </si>
  <si>
    <t>Standard_E8-2s_v3</t>
  </si>
  <si>
    <t>E8-2s v3 Low Priority</t>
  </si>
  <si>
    <t>DZH318Z0BPVN/01MJ</t>
  </si>
  <si>
    <t>f8c187bb-5a47-46ae-b874-f186d207fff4</t>
  </si>
  <si>
    <t>DZH318Z0BNZH/0046</t>
  </si>
  <si>
    <t>Standard_EC20as_v5 Low Priority</t>
  </si>
  <si>
    <t>EC20as_v5 Low Priority</t>
  </si>
  <si>
    <t>4e5c17b2-0875-5f70-a019-b8fcbdc00a10</t>
  </si>
  <si>
    <t>DZH318Z09B66/0010</t>
  </si>
  <si>
    <t>P1 ZRS</t>
  </si>
  <si>
    <t>P1 ZRS Disk</t>
  </si>
  <si>
    <t>4e5cdceb-2c6e-5e5c-9d72-8eca697a8e94</t>
  </si>
  <si>
    <t>DZH318Z0BP04/02DF</t>
  </si>
  <si>
    <t>4e859f51-0559-5ae5-818b-48ae1fddbca8</t>
  </si>
  <si>
    <t>Standard Total Executions</t>
  </si>
  <si>
    <t>4e5cd9e2-c20f-4d7f-acbe-58931b8b49ef</t>
  </si>
  <si>
    <t>DZH318Z0BNWB</t>
  </si>
  <si>
    <t>DZH318Z0BNWB/000B</t>
  </si>
  <si>
    <t>E96-24s v5 Spot</t>
  </si>
  <si>
    <t>4e966c3f-fed4-56df-a74f-1f205c099190</t>
  </si>
  <si>
    <t>DZH318Z096T1/07PJ</t>
  </si>
  <si>
    <t>M64ms_v2</t>
  </si>
  <si>
    <t>4e99b3ab-f83c-5390-a65e-ab679597f3f7</t>
  </si>
  <si>
    <t>DZH318Z0BX5L/03HV</t>
  </si>
  <si>
    <t>DZH318Z0BX5L/03HT</t>
  </si>
  <si>
    <t>DZH318Z0BX5L/03HQ</t>
  </si>
  <si>
    <t>4e9b1b6d-9b6d-5c7e-a802-569a4db1c3b0</t>
  </si>
  <si>
    <t>DZH318Z092SB/001Z</t>
  </si>
  <si>
    <t>F2 Spot</t>
  </si>
  <si>
    <t>F2/F2s Spot</t>
  </si>
  <si>
    <t>4eaf0672-d19c-5ee9-b5da-72008cdfd8c2</t>
  </si>
  <si>
    <t>DZH318Z0BQ51/0168</t>
  </si>
  <si>
    <t>L32s v2 Low Priority</t>
  </si>
  <si>
    <t>4eb24741-18f9-4d6f-8c0a-ba1dc0036c96</t>
  </si>
  <si>
    <t>DZH318Z0BPVZ/0012</t>
  </si>
  <si>
    <t>Premium_LRS_Provisioned_100 TB</t>
  </si>
  <si>
    <t>Premium LRS - 100 TB</t>
  </si>
  <si>
    <t>644601c4-61d9-4419-a657-1cfbf86402b4</t>
  </si>
  <si>
    <t>DZH318Z08WSD/0047</t>
  </si>
  <si>
    <t>DZH318Z08WSD/0043</t>
  </si>
  <si>
    <t>E8bds v5</t>
  </si>
  <si>
    <t>4ebf0089-5b7e-521d-afbb-d1c426c50a16</t>
  </si>
  <si>
    <t>DZH318Z09LQN/006F</t>
  </si>
  <si>
    <t>E8ads v5</t>
  </si>
  <si>
    <t>4ed297f8-7053-54ef-bad6-2672213195d5</t>
  </si>
  <si>
    <t>DZH318Z092R4/00D6</t>
  </si>
  <si>
    <t>Standard_E8d_v4</t>
  </si>
  <si>
    <t>E8d v4 Spot</t>
  </si>
  <si>
    <t>4ef0a972-2d8e-5636-9739-4825994d8d6d</t>
  </si>
  <si>
    <t>DZH318Z0D1L5/00Q0</t>
  </si>
  <si>
    <t>Premium LRS Iterative Write Operations</t>
  </si>
  <si>
    <t>4ef5d7f8-b510-5901-b2d3-6a70b8dc70df</t>
  </si>
  <si>
    <t>Standard_E48d_v5 Spot</t>
  </si>
  <si>
    <t>E48d v5 Spot</t>
  </si>
  <si>
    <t>4f0c0b38-fb32-558e-9890-d957463666f8</t>
  </si>
  <si>
    <t>DZH318Z08M9Q/0010</t>
  </si>
  <si>
    <t>Premium_SSD_Managed_Disk_P20</t>
  </si>
  <si>
    <t>P20 ZRS</t>
  </si>
  <si>
    <t>P20 ZRS Disk</t>
  </si>
  <si>
    <t>4f159c7a-e300-5331-92d3-d8baa1733082</t>
  </si>
  <si>
    <t>DZH318Z0BP04/02D7</t>
  </si>
  <si>
    <t>E16-4as v5</t>
  </si>
  <si>
    <t>4f17e103-abad-5039-9e9c-b926f4c39c48</t>
  </si>
  <si>
    <t>DZH318Z092QW/002P</t>
  </si>
  <si>
    <t>4f292b1c-269e-5f21-8cf8-d0a1f6dfe0be</t>
  </si>
  <si>
    <t>DZH318Z092QL/000W</t>
  </si>
  <si>
    <t>Standard_DC16as_cc_v5</t>
  </si>
  <si>
    <t>Standard_DC16as_cc_v5 Spot</t>
  </si>
  <si>
    <t>DC16ascc v5 Spot</t>
  </si>
  <si>
    <t>4f2bb638-f7af-53f8-879b-41bc787be10f</t>
  </si>
  <si>
    <t>DZH318Z0BDL4/003H</t>
  </si>
  <si>
    <t>Standard_E16ps_v5 Spot</t>
  </si>
  <si>
    <t>E16ps v5 Spot</t>
  </si>
  <si>
    <t>4f3033fe-e6fb-5fb2-8de0-abd5a2318b89</t>
  </si>
  <si>
    <t>DZH318Z092S8/00QV</t>
  </si>
  <si>
    <t>Standard_L16as_v3 Spot</t>
  </si>
  <si>
    <t>L16as v3 Spot</t>
  </si>
  <si>
    <t>4f44b78e-60ca-5b86-9f28-d98b81c0d8b3</t>
  </si>
  <si>
    <t>DZH318Z08NR9/0040</t>
  </si>
  <si>
    <t>D4 v2</t>
  </si>
  <si>
    <t>4f47ebee-5501-4e95-be52-0e923987ed83</t>
  </si>
  <si>
    <t>DZH318Z0BPW9/00G9</t>
  </si>
  <si>
    <t>4f5b27a7-ea56-518c-aaab-9c058cfbfe16</t>
  </si>
  <si>
    <t>DZH318Z09LR4/0025</t>
  </si>
  <si>
    <t>D48ls v5 Spot</t>
  </si>
  <si>
    <t>4f5f4bf6-fe4c-5bbd-83b5-4282818ea464</t>
  </si>
  <si>
    <t>DZH318Z08M9L/00D9</t>
  </si>
  <si>
    <t>E20s v4 Spot</t>
  </si>
  <si>
    <t>4f78b112-35c2-5f96-84cc-278ee1732217</t>
  </si>
  <si>
    <t>DZH318Z0CSHC/004G</t>
  </si>
  <si>
    <t>D12 v2 Spot</t>
  </si>
  <si>
    <t>D12 v2/DS12 v2 Spot</t>
  </si>
  <si>
    <t>4f7ac972-c7da-5a93-afd1-0bee6894eaf1</t>
  </si>
  <si>
    <t>DZH318Z0BPVM/01VC</t>
  </si>
  <si>
    <t>Standard_M416is_v2</t>
  </si>
  <si>
    <t>M416is v2 Low Priority</t>
  </si>
  <si>
    <t>4f844303-0c48-5168-a350-9a061e80e599</t>
  </si>
  <si>
    <t>DZH318Z0BX5L/01C5</t>
  </si>
  <si>
    <t>NC12 Low Priority</t>
  </si>
  <si>
    <t>4f8e5257-a1dc-487b-a3d5-383f7261efed</t>
  </si>
  <si>
    <t>DZH318Z0BQ4Z/003V</t>
  </si>
  <si>
    <t>4f8fe091-35d5-5a10-9e18-c5253bcf5028</t>
  </si>
  <si>
    <t>4f983601-c72e-5a81-a5b2-9a4d63ae7392</t>
  </si>
  <si>
    <t>DZH318Z08W0Q/0063</t>
  </si>
  <si>
    <t>D32a v4 Low Priority</t>
  </si>
  <si>
    <t>D32a v4/D32as v4 Low Priority</t>
  </si>
  <si>
    <t>4fb4e52f-a9b7-46fe-acdb-6ac3881d0021</t>
  </si>
  <si>
    <t>DZH318Z0CM2B/001H</t>
  </si>
  <si>
    <t>Virtual Machines NDrSv2 Series</t>
  </si>
  <si>
    <t>ND40rs v2 Low Priority</t>
  </si>
  <si>
    <t>4fbaa038-79b1-41d7-bee0-d75156534834</t>
  </si>
  <si>
    <t>DZH318Z0CGPC</t>
  </si>
  <si>
    <t>DZH318Z0CGPC/0004</t>
  </si>
  <si>
    <t>B8s v2 Low Priority</t>
  </si>
  <si>
    <t>4fc012d8-e92f-5a9b-8efe-7c04c91050ff</t>
  </si>
  <si>
    <t>DZH318Z0K9K9/01G7</t>
  </si>
  <si>
    <t>4fc88d07-23f5-573e-8012-81a00c25e6bf</t>
  </si>
  <si>
    <t>DZH318Z08W0R/003N</t>
  </si>
  <si>
    <t>4fd51c89-3992-5879-ab1a-f4707903943f</t>
  </si>
  <si>
    <t>DZH318Z0D1L6/00CK</t>
  </si>
  <si>
    <t>F48s v2 Low Priority</t>
  </si>
  <si>
    <t>4fd8d451-39ff-4795-80de-74ae7ddaa2d8</t>
  </si>
  <si>
    <t>DZH318Z0BPWJ/00MX</t>
  </si>
  <si>
    <t>4fe39c53-fbf0-5c7e-8c27-7025b2abc67f</t>
  </si>
  <si>
    <t>4fec55d6-1b74-4c8d-af85-1d24753712f0</t>
  </si>
  <si>
    <t>Azure Premium SSD v2</t>
  </si>
  <si>
    <t>Premium LRS Provisioned Throughput (MBps)</t>
  </si>
  <si>
    <t>1/Hour</t>
  </si>
  <si>
    <t>4ff4e08c-618b-5d17-b164-50fcb460f587</t>
  </si>
  <si>
    <t>DZH318Z09V07</t>
  </si>
  <si>
    <t>DZH318Z09V07/0007</t>
  </si>
  <si>
    <t>LRS Early Premium To Archive Tier Down</t>
  </si>
  <si>
    <t>4ff5d333-4ef0-5f02-b925-edc92d25231b</t>
  </si>
  <si>
    <t>4ff6a746-22b1-5bee-a920-84dca7a9a5ba</t>
  </si>
  <si>
    <t>DZH318Z096SR/014P</t>
  </si>
  <si>
    <t>DZH318Z096SR/09MB</t>
  </si>
  <si>
    <t>DZH318Z096SR/09M4</t>
  </si>
  <si>
    <t>4ffd18a2-52d1-5b40-bab5-f22a0295da6b</t>
  </si>
  <si>
    <t>DZH318Z0BQ34/0295</t>
  </si>
  <si>
    <t>NC12s v3 Spot</t>
  </si>
  <si>
    <t>502eac06-bc34-5760-bd36-6e66288c3bc8</t>
  </si>
  <si>
    <t>DZH318Z0BP4M/005V</t>
  </si>
  <si>
    <t>502f284d-b056-5af3-9f33-ff8274b03e9b</t>
  </si>
  <si>
    <t>DZH318Z08M9V/00HP</t>
  </si>
  <si>
    <t>E96ds v5 Spot</t>
  </si>
  <si>
    <t>503ba214-d022-5963-b9a4-bc5de307bc63</t>
  </si>
  <si>
    <t>DZH318Z096SL/07T0</t>
  </si>
  <si>
    <t>Azure Files</t>
  </si>
  <si>
    <t>Azure Files Protected Instances</t>
  </si>
  <si>
    <t>2020-04-29T00:00:00Z</t>
  </si>
  <si>
    <t>5042267c-b0ce-5c44-810d-ed97a65bbf6a</t>
  </si>
  <si>
    <t>DZH318Z0BP05/00CX</t>
  </si>
  <si>
    <t>Dedicated Plan Management</t>
  </si>
  <si>
    <t>5042e66e-8152-5025-9892-f67de7257ef4</t>
  </si>
  <si>
    <t>B8als v2</t>
  </si>
  <si>
    <t>50430325-0732-51a7-91a5-5e85bd1f9e08</t>
  </si>
  <si>
    <t>DZH318Z0K9JF/025D</t>
  </si>
  <si>
    <t>5055022b-825d-53c7-be98-e493bd5c36be</t>
  </si>
  <si>
    <t>DZH318Z093XK/00LN</t>
  </si>
  <si>
    <t>506372a4-2fc2-5127-beda-e3c7ca9ad77e</t>
  </si>
  <si>
    <t>DZH318Z096SL/070G</t>
  </si>
  <si>
    <t>506718a0-a7de-5d1f-b33e-aa50b47a6fdb</t>
  </si>
  <si>
    <t>DZH318Z093XK/00MJ</t>
  </si>
  <si>
    <t>9e78a763-ca1b-4107-b215-643baacc5821</t>
  </si>
  <si>
    <t>Cool Write Operations</t>
  </si>
  <si>
    <t>50714d74-997c-4830-a3ed-fed81f5ca1ad</t>
  </si>
  <si>
    <t>D96ds v5</t>
  </si>
  <si>
    <t>5076801d-1b40-5af6-91e6-540b4ce34d97</t>
  </si>
  <si>
    <t>DZH318Z08MC5/00H4</t>
  </si>
  <si>
    <t>E16-4s v3</t>
  </si>
  <si>
    <t>DZH318Z0BPVN/01N4</t>
  </si>
  <si>
    <t>D8s v4 Spot</t>
  </si>
  <si>
    <t>509a309f-beec-58b5-886c-24ce93b1e5d5</t>
  </si>
  <si>
    <t>DZH318Z0CP07/006C</t>
  </si>
  <si>
    <t>H16r</t>
  </si>
  <si>
    <t>509db4c3-3221-4bb1-aee0-b447b877f94f</t>
  </si>
  <si>
    <t>DZH318Z0BPWG/0005</t>
  </si>
  <si>
    <t>Cool ZRS List Operations</t>
  </si>
  <si>
    <t>50a14d47-6838-4a3d-937d-808fa32472f0</t>
  </si>
  <si>
    <t>50c12794-60bb-5c35-8c8e-2ebd7001e9cf</t>
  </si>
  <si>
    <t>DZH318Z0BPWH/015N</t>
  </si>
  <si>
    <t>50c65ffb-6b94-54cb-a22b-9cf9f07ea60b</t>
  </si>
  <si>
    <t>Standard_DC64ads_v5 Spot</t>
  </si>
  <si>
    <t>DC64ads v5 Spot</t>
  </si>
  <si>
    <t>50db9cae-793c-55c3-9b86-dc7a2285aa75</t>
  </si>
  <si>
    <t>DZH318Z09B5X/000M</t>
  </si>
  <si>
    <t>Dasv4 Series Dedicated Host</t>
  </si>
  <si>
    <t>Dasv4_Type1</t>
  </si>
  <si>
    <t>Dasv4 Type1</t>
  </si>
  <si>
    <t>50dbf892-3e98-5d52-b640-d6dcbefbccce</t>
  </si>
  <si>
    <t>DZH318Z0CXT1</t>
  </si>
  <si>
    <t>DZH318Z0CXT1/0001</t>
  </si>
  <si>
    <t>DZH318Z0CXT1/0008</t>
  </si>
  <si>
    <t>DZH318Z0CXT1/000F</t>
  </si>
  <si>
    <t>50ddda8f-5e74-5fa3-b5fc-2828012f38b3</t>
  </si>
  <si>
    <t>DZH318Z09JCN/00CX</t>
  </si>
  <si>
    <t>E64-16ads v5 Low Priority</t>
  </si>
  <si>
    <t>50e54a3c-78b3-5a6e-906d-e50f7587f2f5</t>
  </si>
  <si>
    <t>DZH318Z093X0/00KN</t>
  </si>
  <si>
    <t>Standard_DC4ads_v5 Spot</t>
  </si>
  <si>
    <t>DC4ads v5 Spot</t>
  </si>
  <si>
    <t>50f7af69-ecca-5d38-bd98-ae78f66dd6e5</t>
  </si>
  <si>
    <t>DZH318Z09B5Z/000C</t>
  </si>
  <si>
    <t>51019fa9-dc1c-45c0-81be-d05616d99260</t>
  </si>
  <si>
    <t>DZH318Z0CM95/004R</t>
  </si>
  <si>
    <t>5101ea73-2a5b-4120-b00e-30c13185e5a5</t>
  </si>
  <si>
    <t>DZH318Z0BP04/005J</t>
  </si>
  <si>
    <t>E60 Disk Mounts</t>
  </si>
  <si>
    <t>5121ef24-fbed-516e-a52c-4518be2f72a1</t>
  </si>
  <si>
    <t>Cold GRS Read Operations</t>
  </si>
  <si>
    <t>5126d67f-3eb6-50cb-82b9-de3a1f01b216</t>
  </si>
  <si>
    <t>Virtual Machines BS Series Windows</t>
  </si>
  <si>
    <t>5130d4fc-7548-45ff-9757-68186cde17be</t>
  </si>
  <si>
    <t>DZH318Z0BQNH</t>
  </si>
  <si>
    <t>DZH318Z0BQNH/00M8</t>
  </si>
  <si>
    <t>E32-16s v5</t>
  </si>
  <si>
    <t>DZH318Z096SR/016T</t>
  </si>
  <si>
    <t>DZH318Z096SR/09MF</t>
  </si>
  <si>
    <t>DZH318Z096SR/09LW</t>
  </si>
  <si>
    <t>b874b321-f574-493c-92f6-fc0767f6dda8</t>
  </si>
  <si>
    <t>DZH318Z0BQ4R/00RT</t>
  </si>
  <si>
    <t>Standard_EC16as_v5</t>
  </si>
  <si>
    <t>Standard_EC16as_v5 Spot</t>
  </si>
  <si>
    <t>EC16as_v5 Spot</t>
  </si>
  <si>
    <t>514a4bdd-19ee-5ad7-8183-ec26ff17e7dd</t>
  </si>
  <si>
    <t>DZH318Z09B66/0004</t>
  </si>
  <si>
    <t>514d8b33-1a95-5282-882d-15a77a0bb127</t>
  </si>
  <si>
    <t>DZH318Z093X0/00LF</t>
  </si>
  <si>
    <t>51626939-789b-42f6-a505-0259a780c544</t>
  </si>
  <si>
    <t>DZH318Z0BP44/0010</t>
  </si>
  <si>
    <t>51652f0a-6071-507c-a92b-9bcca3941dbc</t>
  </si>
  <si>
    <t>516ac919-57f2-5046-bd01-bbf323e03e08</t>
  </si>
  <si>
    <t>DZH318Z0BDCG/001H</t>
  </si>
  <si>
    <t>A3</t>
  </si>
  <si>
    <t>516d1f4c-5f09-43c2-af5d-3325d984de55</t>
  </si>
  <si>
    <t>DZH318Z0BPRB/0044</t>
  </si>
  <si>
    <t>Standard_M64s</t>
  </si>
  <si>
    <t>M64s Spot</t>
  </si>
  <si>
    <t>516d2d4e-142f-5609-9055-87a45c2f721b</t>
  </si>
  <si>
    <t>DZH318Z0BQ4W/047Q</t>
  </si>
  <si>
    <t>5171e451-c461-5070-8765-a58fbb0d4b41</t>
  </si>
  <si>
    <t>DZH318Z08M9J/002M</t>
  </si>
  <si>
    <t>DZH318Z08M9J/02DC</t>
  </si>
  <si>
    <t>DZH318Z08M9J/02D6</t>
  </si>
  <si>
    <t>Standard_DC96ads_v5</t>
  </si>
  <si>
    <t>Standard_DC96ads_v5 Low Priority</t>
  </si>
  <si>
    <t>DC96ads v5 Low Priority</t>
  </si>
  <si>
    <t>51756391-1823-5d55-ae0b-8ecf9d0ba0a0</t>
  </si>
  <si>
    <t>DZH318Z09B5Z/0005</t>
  </si>
  <si>
    <t>E64i v3</t>
  </si>
  <si>
    <t>E64i v3/E64is v3</t>
  </si>
  <si>
    <t>517f6442-c36b-4dae-90bb-ef04a9ba34ff</t>
  </si>
  <si>
    <t>DZH318Z0BQ4L/00WQ</t>
  </si>
  <si>
    <t>DZH318Z0BQ4L/00W0</t>
  </si>
  <si>
    <t>DZH318Z0BQ4L/00ZL</t>
  </si>
  <si>
    <t>D32 v3/D32s v3 Low Priority</t>
  </si>
  <si>
    <t>5194d08b-687d-48db-8005-b141499c74c2</t>
  </si>
  <si>
    <t>DZH318Z0BQ4K/00MM</t>
  </si>
  <si>
    <t>NC96ads_A100_v4</t>
  </si>
  <si>
    <t>519a9570-c4a3-5350-8ccd-9b17192b3082</t>
  </si>
  <si>
    <t>DZH318Z09TH1/0008</t>
  </si>
  <si>
    <t>Standard_B8pls_v2</t>
  </si>
  <si>
    <t>B8pls v2 Low Priority</t>
  </si>
  <si>
    <t>519c4600-4f6e-520f-98c6-a034302a624e</t>
  </si>
  <si>
    <t>DZH318Z0K9JM/009J</t>
  </si>
  <si>
    <t>E8-2as v5</t>
  </si>
  <si>
    <t>51a0cb45-6106-53e3-a77e-5be7fee7874e</t>
  </si>
  <si>
    <t>DZH318Z093WZ/00KZ</t>
  </si>
  <si>
    <t>DZH318Z093WZ/03LV</t>
  </si>
  <si>
    <t>DZH318Z093WZ/03LT</t>
  </si>
  <si>
    <t>B2as v2 Spot</t>
  </si>
  <si>
    <t>51ab24c8-5704-5993-be04-394856b7344e</t>
  </si>
  <si>
    <t>DZH318Z0K9JH/01J5</t>
  </si>
  <si>
    <t>EC2as_v5</t>
  </si>
  <si>
    <t>51af1889-236d-5b9a-9405-b22fc4fd7104</t>
  </si>
  <si>
    <t>DZH318Z09B66/0002</t>
  </si>
  <si>
    <t>51b4b9fe-d172-53d3-ae10-6290815eb724</t>
  </si>
  <si>
    <t>DZH318Z093WX/00KN</t>
  </si>
  <si>
    <t>51b7527e-1852-54d0-8b26-3b7ed315fc70</t>
  </si>
  <si>
    <t>DZH318Z0K9JH/01DZ</t>
  </si>
  <si>
    <t>51bfcd9a-abd6-5cea-8b11-1b9f1e9e85fe</t>
  </si>
  <si>
    <t>DZH318Z0K1LG/0018</t>
  </si>
  <si>
    <t>Standard_E64is_v3</t>
  </si>
  <si>
    <t>E64is v3 Low Priority</t>
  </si>
  <si>
    <t>83e7f88a-fcc7-4be4-8937-a7edfaa1668f</t>
  </si>
  <si>
    <t>DZH318Z0BQ4R/00Z6</t>
  </si>
  <si>
    <t>I5mv2</t>
  </si>
  <si>
    <t>I5mv2 App</t>
  </si>
  <si>
    <t>51dd0aa7-a34a-560b-bf39-23164071cc5a</t>
  </si>
  <si>
    <t>DZH318Z0DCR5/01ND</t>
  </si>
  <si>
    <t>DZH318Z0DCR5/01WQ</t>
  </si>
  <si>
    <t>DZH318Z0DCR5/01WP</t>
  </si>
  <si>
    <t>51de7f86-d67a-5ec5-8a8f-a1168bf032c7</t>
  </si>
  <si>
    <t>DZH318Z0K9JL/0027</t>
  </si>
  <si>
    <t>Standard_DC96as_cc_v5 Spot</t>
  </si>
  <si>
    <t>DC96ascc v5 Spot</t>
  </si>
  <si>
    <t>51df8288-1691-55f7-b69e-41e0c9295683</t>
  </si>
  <si>
    <t>DZH318Z0BDL6/0013</t>
  </si>
  <si>
    <t>Account Encrypted RA-GZRS Write Operations</t>
  </si>
  <si>
    <t>51e583ca-fb3e-4901-99ff-70862d8cc848</t>
  </si>
  <si>
    <t>5208fa9f-d985-5f33-9125-2d5d1c92ada2</t>
  </si>
  <si>
    <t>DZH318Z08M9Q/001X</t>
  </si>
  <si>
    <t>Standard_E20_v5 Spot</t>
  </si>
  <si>
    <t>E20 v5 Spot</t>
  </si>
  <si>
    <t>521c2164-a36d-5b96-9e79-c7856313e6a3</t>
  </si>
  <si>
    <t>DZH318Z08M9J/0029</t>
  </si>
  <si>
    <t>E4ds v5 Spot</t>
  </si>
  <si>
    <t>52214f49-f951-5e09-8bc7-fea247ff5b96</t>
  </si>
  <si>
    <t>DZH318Z096SL/07T4</t>
  </si>
  <si>
    <t>Standard_D16s_v5 Low Priority</t>
  </si>
  <si>
    <t>D16s v5 Low Priority</t>
  </si>
  <si>
    <t>522cc472-447a-57ab-95ed-be9459b77e37</t>
  </si>
  <si>
    <t>DZH318Z08M9T/00BK</t>
  </si>
  <si>
    <t>Hot GRS Blob Inventory</t>
  </si>
  <si>
    <t>522de87a-453d-5734-8a54-edb7fe38dde0</t>
  </si>
  <si>
    <t>Standard_DC8ads_cc_v5 Spot</t>
  </si>
  <si>
    <t>DC8adscc v5 Spot</t>
  </si>
  <si>
    <t>52698ce7-a0aa-5780-a075-fa25a8366672</t>
  </si>
  <si>
    <t>DZH318Z0BDL9/007L</t>
  </si>
  <si>
    <t>526e93be-7000-5df7-9287-81e431c9a840</t>
  </si>
  <si>
    <t>DZH318Z0CSHB/02DP</t>
  </si>
  <si>
    <t>NV12</t>
  </si>
  <si>
    <t>52909f98-e480-40a4-bf24-ec85bdb23363</t>
  </si>
  <si>
    <t>DZH318Z0BPVX/001D</t>
  </si>
  <si>
    <t>5292af53-b6c5-5ef1-97a6-790cd0b591bb</t>
  </si>
  <si>
    <t>DZH318Z093WX/00KR</t>
  </si>
  <si>
    <t>SAP_HANA_On_Azure_S672</t>
  </si>
  <si>
    <t>S672</t>
  </si>
  <si>
    <t>S672 Instance</t>
  </si>
  <si>
    <t>5294006f-e30b-4607-805c-be123c2387ab</t>
  </si>
  <si>
    <t>DZH318Z0BNWL/00X1</t>
  </si>
  <si>
    <t>DZH318Z0BNWL/01BT</t>
  </si>
  <si>
    <t>DZH318Z0BNWL/01BF</t>
  </si>
  <si>
    <t>Hot LRS Index</t>
  </si>
  <si>
    <t>529bc079-5447-46e7-ab47-4f09540e6f34</t>
  </si>
  <si>
    <t>Premium LRS Snapshots</t>
  </si>
  <si>
    <t>52a7b6e3-dd41-4c1b-a983-cb68357f2ea7</t>
  </si>
  <si>
    <t>DZH318Z0BP6Q/000T</t>
  </si>
  <si>
    <t>D16as v4 Low Priority</t>
  </si>
  <si>
    <t>84c5239f-5960-4ce6-8f4d-0d7c2865b827</t>
  </si>
  <si>
    <t>DZH318Z0CM93/002C</t>
  </si>
  <si>
    <t>52d36c69-9578-5ae6-a383-136c3ab01478</t>
  </si>
  <si>
    <t>DZH318Z08NR0/00GL</t>
  </si>
  <si>
    <t>Standard_E4bs_v5 Low Priority</t>
  </si>
  <si>
    <t>E4bs v5 Low Priority</t>
  </si>
  <si>
    <t>52e1c0fc-240d-54f5-99cf-c31163b9d9d0</t>
  </si>
  <si>
    <t>DZH318Z09LR5/005T</t>
  </si>
  <si>
    <t>52ef9fa5-369d-43f5-b7bc-a8f0f71ab73e</t>
  </si>
  <si>
    <t>DZH318Z0BPRT/00M6</t>
  </si>
  <si>
    <t>standard_DC32ds_v3 Low Priority</t>
  </si>
  <si>
    <t>DC32ds_v3 Low Priority</t>
  </si>
  <si>
    <t>52f77f24-ad67-5acc-b317-6342dfdf8a79</t>
  </si>
  <si>
    <t>DZH318Z08NRF/00GX</t>
  </si>
  <si>
    <t>Cold LRS Delete Operations</t>
  </si>
  <si>
    <t>52f7eac5-30af-5221-8c18-d557cba35e23</t>
  </si>
  <si>
    <t>52fdf54d-f537-5fb9-8f15-7244b94402d8</t>
  </si>
  <si>
    <t>DZH318Z09B66/000H</t>
  </si>
  <si>
    <t>Cold ZRS Data Scanned for Query Acceleration</t>
  </si>
  <si>
    <t>53252629-3e33-59fe-9032-19bb9929c39e</t>
  </si>
  <si>
    <t>Standard_A0</t>
  </si>
  <si>
    <t>A0 Spot</t>
  </si>
  <si>
    <t>5327c6c5-a9ea-5bce-8d34-3b47bf96ec6a</t>
  </si>
  <si>
    <t>DZH318Z0BPRT/0155</t>
  </si>
  <si>
    <t>533258d8-fdca-53fd-a44a-8f9487243e0a</t>
  </si>
  <si>
    <t>DZH318Z093WX/00JP</t>
  </si>
  <si>
    <t>533959d2-97e1-5553-89d2-7b2ae5f718b1</t>
  </si>
  <si>
    <t>DZH318Z0K9KC/00BX</t>
  </si>
  <si>
    <t>5348fa49-1cdb-45ff-a46e-d48c66bf02bc</t>
  </si>
  <si>
    <t>DZH318Z0C0XC/0006</t>
  </si>
  <si>
    <t>Standard_D96_v5 Spot</t>
  </si>
  <si>
    <t>D96 v5 Spot</t>
  </si>
  <si>
    <t>534c4b23-e103-5dfc-b7c6-c13c0d11416b</t>
  </si>
  <si>
    <t>DZH318Z08M9X/009H</t>
  </si>
  <si>
    <t>534cb5aa-aed9-54b5-8226-34a814d03697</t>
  </si>
  <si>
    <t>DZH318Z0BXNG/00DQ</t>
  </si>
  <si>
    <t>53559954-aee9-593a-89d0-903245e2f3ff</t>
  </si>
  <si>
    <t>Standard_D32s_v3</t>
  </si>
  <si>
    <t>D32s v3 Low Priority</t>
  </si>
  <si>
    <t>cb10930b-40b9-402a-88f4-8ff3926503e8</t>
  </si>
  <si>
    <t>DZH318Z0BPWD/007B</t>
  </si>
  <si>
    <t>Standard_DC32as_cc_v5 Spot</t>
  </si>
  <si>
    <t>DC32ascc v5 Spot</t>
  </si>
  <si>
    <t>535c9639-4533-59e3-91e8-dc828bfa5f5f</t>
  </si>
  <si>
    <t>DZH318Z0BDL6/001J</t>
  </si>
  <si>
    <t>SAP_HANA_On_Azure_S896om</t>
  </si>
  <si>
    <t>S896om</t>
  </si>
  <si>
    <t>S896om Instance</t>
  </si>
  <si>
    <t>536f81d9-49fb-44b2-8fa9-10ce6b8d118e</t>
  </si>
  <si>
    <t>DZH318Z0BNWL/00XB</t>
  </si>
  <si>
    <t>DZH318Z0BNWL/01BR</t>
  </si>
  <si>
    <t>DZH318Z0BNWL/01BJ</t>
  </si>
  <si>
    <t>Standard_L64s_v3</t>
  </si>
  <si>
    <t>Standard_L64s_v3 Spot</t>
  </si>
  <si>
    <t>L64s v3 Spot</t>
  </si>
  <si>
    <t>5385487b-dbd1-54eb-9db1-1343a907834b</t>
  </si>
  <si>
    <t>DZH318Z08NRP/0051</t>
  </si>
  <si>
    <t>5391b563-2ac8-5548-87a3-2d102db938a3</t>
  </si>
  <si>
    <t>DZH318Z0CSHB/00DG</t>
  </si>
  <si>
    <t>Standard_EC64as_cc_v5 Spot</t>
  </si>
  <si>
    <t>EC64ascc v5 Spot</t>
  </si>
  <si>
    <t>539acdaa-fbd4-5776-ac8c-e2586d53a668</t>
  </si>
  <si>
    <t>DZH318Z0BDLC/001T</t>
  </si>
  <si>
    <t>Standard_E32-16ds_v4</t>
  </si>
  <si>
    <t>E32-16ds v4</t>
  </si>
  <si>
    <t>539bd8d4-ae25-5c31-a500-7fe702d0c069</t>
  </si>
  <si>
    <t>DZH318Z0CSHK/003H</t>
  </si>
  <si>
    <t>DZH318Z0CSHK/0209</t>
  </si>
  <si>
    <t>DZH318Z0CSHK/020B</t>
  </si>
  <si>
    <t>Standard_D4lds_v5</t>
  </si>
  <si>
    <t>D4lds v5</t>
  </si>
  <si>
    <t>53a2586e-6aed-5dc9-a595-82105991926d</t>
  </si>
  <si>
    <t>DZH318Z08M99/00N3</t>
  </si>
  <si>
    <t>E64-32as_v4 Low Priority</t>
  </si>
  <si>
    <t>53a4c521-1100-5a02-9080-96ea91c82b1a</t>
  </si>
  <si>
    <t>DZH318Z0CM92/00Z6</t>
  </si>
  <si>
    <t>Standard_E64-32s_v5</t>
  </si>
  <si>
    <t>E64-32s v5 Spot</t>
  </si>
  <si>
    <t>53a8a853-1c43-5626-8703-7d57e692f03a</t>
  </si>
  <si>
    <t>DZH318Z096T1/07P1</t>
  </si>
  <si>
    <t>E48s v4 Spot</t>
  </si>
  <si>
    <t>53afbffd-af66-536e-92a8-2f0d4aad0972</t>
  </si>
  <si>
    <t>DZH318Z0CSHC/001Q</t>
  </si>
  <si>
    <t>Cold ZRS Write Operations</t>
  </si>
  <si>
    <t>53b7cac5-bf19-5c6b-8898-984164fca632</t>
  </si>
  <si>
    <t>53bfc31d-f2f6-4ce4-9c19-35772e5f5e85</t>
  </si>
  <si>
    <t>D64a v4</t>
  </si>
  <si>
    <t>D64a v4/D64as v4</t>
  </si>
  <si>
    <t>DZH318Z0CM94/000W</t>
  </si>
  <si>
    <t>E96a v4 Spot</t>
  </si>
  <si>
    <t>E96a v4/E96as v4 Spot</t>
  </si>
  <si>
    <t>53c1d3fb-3b5e-52eb-a420-58091e744b14</t>
  </si>
  <si>
    <t>DZH318Z0CM29/0052</t>
  </si>
  <si>
    <t>53cbd956-998e-43d1-ad5e-3a1b2ba3161e</t>
  </si>
  <si>
    <t>DZH318Z0BQNM/009F</t>
  </si>
  <si>
    <t>53cc3854-b0e1-510f-9e64-9ec23fdc8917</t>
  </si>
  <si>
    <t>DZH318Z092R4/00B3</t>
  </si>
  <si>
    <t>Standard_B4ms</t>
  </si>
  <si>
    <t>B4ms</t>
  </si>
  <si>
    <t>53dd5b99-36a2-4006-ae0e-7967404c55a8</t>
  </si>
  <si>
    <t>DZH318Z0BQNH/002B</t>
  </si>
  <si>
    <t>53f2f90a-7ce8-59ec-bb0a-7e22cd490123</t>
  </si>
  <si>
    <t>Standard_E64ds_v4</t>
  </si>
  <si>
    <t>E64ds v4 Spot</t>
  </si>
  <si>
    <t>53fee075-cbae-5640-9593-ef90390d650e</t>
  </si>
  <si>
    <t>DZH318Z0CSHK/0004</t>
  </si>
  <si>
    <t>DS14</t>
  </si>
  <si>
    <t>7657247b-86ab-4ed1-a170-185f360138d8</t>
  </si>
  <si>
    <t>DZH318Z0BQ4S/0087</t>
  </si>
  <si>
    <t>DZH318Z0BQ4S/006Q</t>
  </si>
  <si>
    <t>DZH318Z0BQ4S/0074</t>
  </si>
  <si>
    <t>D14</t>
  </si>
  <si>
    <t>540ace59-9c1d-4418-8ee1-07d857d7b7fd</t>
  </si>
  <si>
    <t>DZH318Z0BPWK/0018</t>
  </si>
  <si>
    <t>E8a v4</t>
  </si>
  <si>
    <t>E8a v4/E8as v4</t>
  </si>
  <si>
    <t>540f5d44-a563-406c-bb95-8472c598e7c1</t>
  </si>
  <si>
    <t>DZH318Z0CM29/000M</t>
  </si>
  <si>
    <t>DZH318Z0CM29/006X</t>
  </si>
  <si>
    <t>DZH318Z0CM29/006R</t>
  </si>
  <si>
    <t>F1 Spot</t>
  </si>
  <si>
    <t>F1/F1s Spot</t>
  </si>
  <si>
    <t>54199d83-5613-5880-90c3-f8bc0cb961dd</t>
  </si>
  <si>
    <t>DZH318Z0BPVT/00LZ</t>
  </si>
  <si>
    <t>Archive Write Operations</t>
  </si>
  <si>
    <t>762cfde9-e234-4cb2-a93b-e287e5dd4b55</t>
  </si>
  <si>
    <t>54304a16-e154-414c-ba0b-c422b8af123a</t>
  </si>
  <si>
    <t>DZH318Z0BPWC/000V</t>
  </si>
  <si>
    <t>5435d17e-896a-4d1f-aabc-8b74183f6e9e</t>
  </si>
  <si>
    <t>543caa5d-635a-5325-b63d-4ad1f21879d7</t>
  </si>
  <si>
    <t>DZH318Z092SG/001B</t>
  </si>
  <si>
    <t>5447ba11-c779-5678-8b13-9965be331910</t>
  </si>
  <si>
    <t>DZH318Z092R4/00B0</t>
  </si>
  <si>
    <t>Standard_E48_v5 Spot</t>
  </si>
  <si>
    <t>E48 v5 Spot</t>
  </si>
  <si>
    <t>545aaf4a-8e77-5034-9d43-0f5ed67614ca</t>
  </si>
  <si>
    <t>DZH318Z08M9H/00B9</t>
  </si>
  <si>
    <t>54635369-ae0e-433f-ac5b-a0788a16e543</t>
  </si>
  <si>
    <t>100 TB</t>
  </si>
  <si>
    <t>100 TB Import Service Fee</t>
  </si>
  <si>
    <t>0cf23ffc-0b64-49e6-9bdd-1db885349042</t>
  </si>
  <si>
    <t>DZH318Z0BP08</t>
  </si>
  <si>
    <t>DZH318Z0BP08/000J</t>
  </si>
  <si>
    <t>D32s v4 Spot</t>
  </si>
  <si>
    <t>546e028b-07d2-545a-9216-75db49c6cd37</t>
  </si>
  <si>
    <t>DZH318Z0CP07/0045</t>
  </si>
  <si>
    <t>E16 v4 Spot</t>
  </si>
  <si>
    <t>5471b3c0-baa2-56cc-939f-3ccfcecb2b1f</t>
  </si>
  <si>
    <t>DZH318Z0D1L7/00F1</t>
  </si>
  <si>
    <t>5485cefe-9812-52ae-b33f-3acf8ed3a267</t>
  </si>
  <si>
    <t>DZH318Z096SL/07T1</t>
  </si>
  <si>
    <t>5489bbdd-529a-54a4-9add-78053b3f56b8</t>
  </si>
  <si>
    <t>DZH318Z08MC2/00J7</t>
  </si>
  <si>
    <t>Standard_L48s_v3 Low Priority</t>
  </si>
  <si>
    <t>L48s v3 Low Priority</t>
  </si>
  <si>
    <t>548aad84-8921-5546-a6ba-66b12d5a8e72</t>
  </si>
  <si>
    <t>DZH318Z08NR7/0064</t>
  </si>
  <si>
    <t>H16 Low Priority</t>
  </si>
  <si>
    <t>548b6320-cafe-4a9f-9709-944f62d679ce</t>
  </si>
  <si>
    <t>DZH318Z0BQ4J/008F</t>
  </si>
  <si>
    <t>D4d v4 Low Priority</t>
  </si>
  <si>
    <t>549083bf-f443-551f-8654-f15cde90682c</t>
  </si>
  <si>
    <t>DZH318Z0D1L2/00VD</t>
  </si>
  <si>
    <t>Standard_E4ps_v5 Low Priority</t>
  </si>
  <si>
    <t>E4ps v5 Low Priority</t>
  </si>
  <si>
    <t>54a363ad-0ca8-57ef-9a1c-e1b131f8a70a</t>
  </si>
  <si>
    <t>DZH318Z092S8/00RM</t>
  </si>
  <si>
    <t>Standard_M416s_8_v2</t>
  </si>
  <si>
    <t>Standard_M416s_8_v2 Spot</t>
  </si>
  <si>
    <t>54a3d642-b762-5e41-b8e9-94c6b4bdefad</t>
  </si>
  <si>
    <t>DZH318Z0BX63/048L</t>
  </si>
  <si>
    <t>HX176-48rs</t>
  </si>
  <si>
    <t>54acaad8-64ce-5dc1-b307-1aed4a59992a</t>
  </si>
  <si>
    <t>DZH318Z0K1LF/0018</t>
  </si>
  <si>
    <t>DZH318Z0K1LF/00BM</t>
  </si>
  <si>
    <t>DZH318Z0K1LF/00BH</t>
  </si>
  <si>
    <t>DZH318Z0K1LF/00BF</t>
  </si>
  <si>
    <t>ND24rs Low Priority</t>
  </si>
  <si>
    <t>54b2bfcf-f61f-4403-806d-2b43f10ed946</t>
  </si>
  <si>
    <t>DZH318Z0BPX4/000C</t>
  </si>
  <si>
    <t>Standard_NV6</t>
  </si>
  <si>
    <t>NV6 Low Priority</t>
  </si>
  <si>
    <t>54c93c54-5d1c-4d7c-85fb-19b8be0224b2</t>
  </si>
  <si>
    <t>DZH318Z0BPVX/000D</t>
  </si>
  <si>
    <t>54d730e3-cc68-492c-84a5-02bfb16ce370</t>
  </si>
  <si>
    <t>DZH318Z0BPWD/0020</t>
  </si>
  <si>
    <t>54e3ab1f-6c22-5ae4-9d9f-359ff722b9de</t>
  </si>
  <si>
    <t>DZH318Z096SR/0172</t>
  </si>
  <si>
    <t>54f1a157-b12b-52f5-b6f6-19ee32119cf2</t>
  </si>
  <si>
    <t>DZH318Z09TGJ/0030</t>
  </si>
  <si>
    <t>87f0818c-0dfe-4359-ac8a-f8661c65d563</t>
  </si>
  <si>
    <t>54f55bd5-3492-53fc-861d-8e5fc8cd377c</t>
  </si>
  <si>
    <t>DZH318Z08NRF/00H4</t>
  </si>
  <si>
    <t>54fb1349-57ea-5d1e-88a2-d26b9c51ffb3</t>
  </si>
  <si>
    <t>DZH318Z09B68/000Q</t>
  </si>
  <si>
    <t>55051b73-2918-5460-addf-0c48c721af57</t>
  </si>
  <si>
    <t>DZH318Z0BDLC/002M</t>
  </si>
  <si>
    <t>Standard_E48_v3</t>
  </si>
  <si>
    <t>E48 v3 Low Priority</t>
  </si>
  <si>
    <t>551795ba-1d78-483d-bc87-d11dd0d420c7</t>
  </si>
  <si>
    <t>DZH318Z0BPWF/00R4</t>
  </si>
  <si>
    <t>E32ads v5 Low Priority</t>
  </si>
  <si>
    <t>552e2014-e99e-5052-b8b7-30d2c3233439</t>
  </si>
  <si>
    <t>DZH318Z092R4/00B2</t>
  </si>
  <si>
    <t>D4ds v4 Spot</t>
  </si>
  <si>
    <t>553a72e9-ea81-5ae0-ae5a-07a8a80982fe</t>
  </si>
  <si>
    <t>DZH318Z0CSHH/004N</t>
  </si>
  <si>
    <t>D8as v4 Low Priority</t>
  </si>
  <si>
    <t>DZH318Z0CM2C/000V</t>
  </si>
  <si>
    <t>E20 v4 Spot</t>
  </si>
  <si>
    <t>555c4232-930b-5852-b63f-bc29e217d881</t>
  </si>
  <si>
    <t>DZH318Z0D1L3/00L0</t>
  </si>
  <si>
    <t>E4-2as v5</t>
  </si>
  <si>
    <t>55648dae-0a0d-5e89-8536-7d61568352d7</t>
  </si>
  <si>
    <t>DZH318Z093XK/00M9</t>
  </si>
  <si>
    <t>D8d v5</t>
  </si>
  <si>
    <t>556e7d5f-ec6e-553a-b859-efd100a5eb7d</t>
  </si>
  <si>
    <t>DZH318Z08MC2/00J1</t>
  </si>
  <si>
    <t>DZH318Z08MC2/01QL</t>
  </si>
  <si>
    <t>DZH318Z08MC2/01QG</t>
  </si>
  <si>
    <t>5583e7c2-dc08-4929-99e6-1e9e0835a0e6</t>
  </si>
  <si>
    <t>DZH318Z0BPWF/00BF</t>
  </si>
  <si>
    <t>Standard_D32as_v5 Spot</t>
  </si>
  <si>
    <t>D32as v5 Spot</t>
  </si>
  <si>
    <t>559bb60d-eeed-56c8-a9e8-2c7667952c9e</t>
  </si>
  <si>
    <t>DZH318Z08W0T/0067</t>
  </si>
  <si>
    <t>Flex Consumption</t>
  </si>
  <si>
    <t>On Demand</t>
  </si>
  <si>
    <t>On Demand Execution Time</t>
  </si>
  <si>
    <t>1 GB Second</t>
  </si>
  <si>
    <t>55b01a56-f3b2-5a84-a849-0bea3e3d5c50</t>
  </si>
  <si>
    <t>DZH318Z0DW2R</t>
  </si>
  <si>
    <t>DZH318Z0DW2R/0004</t>
  </si>
  <si>
    <t>6911c386-33e3-4748-b5a8-3956324cdf75</t>
  </si>
  <si>
    <t>DZH318Z0BQ4P/00BV</t>
  </si>
  <si>
    <t>Standard_M16s</t>
  </si>
  <si>
    <t>M16s Spot</t>
  </si>
  <si>
    <t>55c2232b-07d8-54b5-9895-71293f4e2d73</t>
  </si>
  <si>
    <t>DZH318Z0BPW5/029G</t>
  </si>
  <si>
    <t>55ca6322-7eb2-5f86-bac1-f9108669ea90</t>
  </si>
  <si>
    <t>DZH318Z09JCM/00CX</t>
  </si>
  <si>
    <t>Msv2MedMem Type1</t>
  </si>
  <si>
    <t>55cb295f-1a9c-5c8c-9d98-b6720b21bcc4</t>
  </si>
  <si>
    <t>DZH318Z0CTQD/008G</t>
  </si>
  <si>
    <t>DZH318Z0CTQD/0087</t>
  </si>
  <si>
    <t>DZH318Z0CTQD/0086</t>
  </si>
  <si>
    <t>standard_DC48s_v3</t>
  </si>
  <si>
    <t>DC48s_v3</t>
  </si>
  <si>
    <t>55e78794-aef8-5b80-86ea-0aba1d2677f8</t>
  </si>
  <si>
    <t>DZH318Z08NQZ/009X</t>
  </si>
  <si>
    <t>55e7c4fa-7562-5e57-b851-3403087418c6</t>
  </si>
  <si>
    <t>DZH318Z0BDL7/0053</t>
  </si>
  <si>
    <t>55ed6574-77c5-577a-b26f-6d3f2a72f105</t>
  </si>
  <si>
    <t>DZH318Z0K9JL/002M</t>
  </si>
  <si>
    <t>Premium LRS Burst Transactions</t>
  </si>
  <si>
    <t>55ee55de-0cf3-5edc-bd8d-f08ab3c29e29</t>
  </si>
  <si>
    <t>E16-4s v4 Spot</t>
  </si>
  <si>
    <t>55fbe2c0-a347-500c-a882-379cbf2f719c</t>
  </si>
  <si>
    <t>DZH318Z0CSHC/007R</t>
  </si>
  <si>
    <t>55fd077d-d69c-5616-a11a-0e69f511452b</t>
  </si>
  <si>
    <t>DZH318Z096SR/02LL</t>
  </si>
  <si>
    <t>E32ps v5</t>
  </si>
  <si>
    <t>56049d22-2436-5788-a178-8fe605b1d796</t>
  </si>
  <si>
    <t>DZH318Z092S8/00Q0</t>
  </si>
  <si>
    <t>Standard_E96_v5</t>
  </si>
  <si>
    <t>Standard_E96_v5 Spot</t>
  </si>
  <si>
    <t>E96 v5 Spot</t>
  </si>
  <si>
    <t>561c6174-27b3-557a-b7a0-3db966be0e0b</t>
  </si>
  <si>
    <t>DZH318Z08M9H/006R</t>
  </si>
  <si>
    <t>Standard_FX4mds</t>
  </si>
  <si>
    <t>FX4mds</t>
  </si>
  <si>
    <t>56243b5d-fc83-5725-9cdc-1458594e4b84</t>
  </si>
  <si>
    <t>DZH318Z08Q75/001Q</t>
  </si>
  <si>
    <t>DZH318Z08Q75/005V</t>
  </si>
  <si>
    <t>DZH318Z08Q75/005X</t>
  </si>
  <si>
    <t>Cold LRS Read Operations</t>
  </si>
  <si>
    <t>5627e12d-19b2-5b9e-b2f1-3a3679e1cdd4</t>
  </si>
  <si>
    <t>Standard_D32pds_v5 Low Priority</t>
  </si>
  <si>
    <t>D32pds v5 Low Priority</t>
  </si>
  <si>
    <t>562a226c-e41f-5495-b3b2-3dda4c993852</t>
  </si>
  <si>
    <t>DZH318Z092SC/002Z</t>
  </si>
  <si>
    <t>D64s v5</t>
  </si>
  <si>
    <t>562b2f95-e750-57f4-bfef-9bd56ccc94a3</t>
  </si>
  <si>
    <t>DZH318Z08M9T/0052</t>
  </si>
  <si>
    <t>D8as v4 Spot</t>
  </si>
  <si>
    <t>562e537d-53eb-5716-8473-a129fcdc61cc</t>
  </si>
  <si>
    <t>DZH318Z0CM93/004F</t>
  </si>
  <si>
    <t>E32-16s v5 Low Priority</t>
  </si>
  <si>
    <t>DZH318Z096SR/016Q</t>
  </si>
  <si>
    <t>563e0413-5ba4-52bc-b933-a7fca2bd629f</t>
  </si>
  <si>
    <t>DZH318Z09B5Z/0001</t>
  </si>
  <si>
    <t>5641ebf4-f440-4029-a7f6-d48e92b556b8</t>
  </si>
  <si>
    <t>DZH318Z0BPW6/00MC</t>
  </si>
  <si>
    <t>DZH318Z096SR/013K</t>
  </si>
  <si>
    <t>DS15 v2</t>
  </si>
  <si>
    <t>DZH318Z0BQ4C/00NV</t>
  </si>
  <si>
    <t>DZH318Z0BQ4C/00M6</t>
  </si>
  <si>
    <t>DZH318Z0BQ4C/00M7</t>
  </si>
  <si>
    <t>DZH318Z0BQ4S/00B6</t>
  </si>
  <si>
    <t>56532472-592b-4ec1-a7b5-db044bf54ef4</t>
  </si>
  <si>
    <t>DZH318Z0BQ4T/0034</t>
  </si>
  <si>
    <t>Standard_FX36mds Low Priority</t>
  </si>
  <si>
    <t>FX36mds Low Priority</t>
  </si>
  <si>
    <t>5662edb1-121a-5719-8868-9c5232b9eeda</t>
  </si>
  <si>
    <t>DZH318Z08Q75/002J</t>
  </si>
  <si>
    <t>Standard_NV12ads_A10_v5 Spot</t>
  </si>
  <si>
    <t>NV12ads A10 v5 Spot</t>
  </si>
  <si>
    <t>5671fe5d-3117-517e-bafb-1fef69bf21b8</t>
  </si>
  <si>
    <t>DZH318Z09JCM/00D9</t>
  </si>
  <si>
    <t>56823891-966a-511f-a5d6-832e873e713e</t>
  </si>
  <si>
    <t>568a706a-8a22-5460-bccb-3b9f05de6e65</t>
  </si>
  <si>
    <t>DZH318Z0K9JD/01NM</t>
  </si>
  <si>
    <t>Cold ZRS Data Write</t>
  </si>
  <si>
    <t>5693c5c4-d43d-5de3-b105-140df5236dda</t>
  </si>
  <si>
    <t>M64m</t>
  </si>
  <si>
    <t>DZH318Z0BQ4W/050V</t>
  </si>
  <si>
    <t>DZH318Z0BQ4W/050X</t>
  </si>
  <si>
    <t>DZH318Z0BQ4W/050W</t>
  </si>
  <si>
    <t>Standard_NC6</t>
  </si>
  <si>
    <t>NC6 Low Priority</t>
  </si>
  <si>
    <t>56a21805-563c-4fae-b1d3-9c2fb5dd4ba7</t>
  </si>
  <si>
    <t>DZH318Z0BQP2/0034</t>
  </si>
  <si>
    <t>56b469ad-e77a-5b7a-899e-cb360ce9ee4d</t>
  </si>
  <si>
    <t>DZH318Z092QW/0051</t>
  </si>
  <si>
    <t>E32ds v4 Spot</t>
  </si>
  <si>
    <t>56bd096f-b834-5af8-99e2-db84ed113fde</t>
  </si>
  <si>
    <t>DZH318Z0CSHK/002L</t>
  </si>
  <si>
    <t>D32lds v5 Spot</t>
  </si>
  <si>
    <t>56c2afba-99c4-562e-93c4-da4e904a2272</t>
  </si>
  <si>
    <t>DZH318Z08M9B/00F0</t>
  </si>
  <si>
    <t>Archive ZRS Early Delete</t>
  </si>
  <si>
    <t>56c45215-14fc-4a16-ba80-cea88151410d</t>
  </si>
  <si>
    <t>M64-32ms</t>
  </si>
  <si>
    <t>DZH318Z0BQ4W/01H3</t>
  </si>
  <si>
    <t>DZH318Z0BQ4W/01H2</t>
  </si>
  <si>
    <t>DZH318Z0BQ4W/01H1</t>
  </si>
  <si>
    <t>B4als v2</t>
  </si>
  <si>
    <t>56c708bd-590f-53ba-9ba9-ed2869e95dba</t>
  </si>
  <si>
    <t>DZH318Z0K9JF/024W</t>
  </si>
  <si>
    <t>D64d v4</t>
  </si>
  <si>
    <t>56e1639f-9575-5f68-afcb-851ac2201a0e</t>
  </si>
  <si>
    <t>DZH318Z0D1L2/00TK</t>
  </si>
  <si>
    <t>DZH318Z0D1L2/00T8</t>
  </si>
  <si>
    <t>DZH318Z0D1L2/00TH</t>
  </si>
  <si>
    <t>56e5ca35-38d3-5276-9db7-290fdbace6f6</t>
  </si>
  <si>
    <t>DZH318Z096SL/07TH</t>
  </si>
  <si>
    <t>M416-104s_v2 Low Priority</t>
  </si>
  <si>
    <t>DZH318Z0BX63/01BR</t>
  </si>
  <si>
    <t>dbd75ffc-7446-5800-86e9-9a977a70bb3f</t>
  </si>
  <si>
    <t>DZH318Z096SR/014L</t>
  </si>
  <si>
    <t>56fad1aa-41df-5f95-b010-b4ca1092f3ee</t>
  </si>
  <si>
    <t>DZH318Z0BQ4K/01W5</t>
  </si>
  <si>
    <t>D64ls v5</t>
  </si>
  <si>
    <t>5724d09d-7725-52fb-9b2a-eec2271efa18</t>
  </si>
  <si>
    <t>DZH318Z08M9K/00DN</t>
  </si>
  <si>
    <t>572d35f5-bec5-5ffc-9386-0fc932ff0dfa</t>
  </si>
  <si>
    <t>DZH318Z08M9L/00DK</t>
  </si>
  <si>
    <t>Standard_E20ads_v5</t>
  </si>
  <si>
    <t>E20ads v5</t>
  </si>
  <si>
    <t>573ec8b8-f762-53cb-b89d-67783c8a33c5</t>
  </si>
  <si>
    <t>DZH318Z092R4/00D2</t>
  </si>
  <si>
    <t>E4-2s v3</t>
  </si>
  <si>
    <t>DZH318Z0BQ4R/0165</t>
  </si>
  <si>
    <t>DZH318Z0BQ4R/016D</t>
  </si>
  <si>
    <t>DZH318Z0BQ4R/0169</t>
  </si>
  <si>
    <t>D96 v5</t>
  </si>
  <si>
    <t>5740fc6f-e796-58fa-a05d-75b58f191736</t>
  </si>
  <si>
    <t>DZH318Z08M9X/007T</t>
  </si>
  <si>
    <t>DZH318Z08M9X/01V4</t>
  </si>
  <si>
    <t>DZH318Z08M9X/01V3</t>
  </si>
  <si>
    <t>E2as v5</t>
  </si>
  <si>
    <t>575c681f-ce88-5aee-a141-13cd0492091f</t>
  </si>
  <si>
    <t>DZH318Z092QW/009G</t>
  </si>
  <si>
    <t>5762d172-6822-5a2f-8de5-2098f1caa55e</t>
  </si>
  <si>
    <t>A6 Spot</t>
  </si>
  <si>
    <t>5766ef53-1e58-5803-9d7c-fa82355827a6</t>
  </si>
  <si>
    <t>DZH318Z0BPVJ/013M</t>
  </si>
  <si>
    <t>99c9cb36-59ec-4e50-995f-6b84832e8756</t>
  </si>
  <si>
    <t>576eb6f4-1dc5-52f1-8527-6af6d315a625</t>
  </si>
  <si>
    <t>DZH318Z093WZ/00KW</t>
  </si>
  <si>
    <t>5776cd7d-caf1-438e-afeb-c79c6976b3b4</t>
  </si>
  <si>
    <t>DZH318Z0BXNH/0007</t>
  </si>
  <si>
    <t>ZRS Class 1 Operations</t>
  </si>
  <si>
    <t>5785ed63-8058-41c3-bf61-6cae06ce85d0</t>
  </si>
  <si>
    <t>E64ds v4</t>
  </si>
  <si>
    <t>57919db3-9808-5496-a732-f9c9530efbdf</t>
  </si>
  <si>
    <t>DZH318Z0CSHB/000J</t>
  </si>
  <si>
    <t>DZH318Z096SR/013V</t>
  </si>
  <si>
    <t>DZH318Z096SR/0943</t>
  </si>
  <si>
    <t>DZH318Z096SR/0944</t>
  </si>
  <si>
    <t>DZH318Z0BQ4C/01C2</t>
  </si>
  <si>
    <t>DZH318Z0BQ4C/00G5</t>
  </si>
  <si>
    <t>DZH318Z0BQ4C/0092</t>
  </si>
  <si>
    <t>Standard_D4s_v5</t>
  </si>
  <si>
    <t>D4s v5</t>
  </si>
  <si>
    <t>57bde05c-423b-50c9-8e57-d668c0481cce</t>
  </si>
  <si>
    <t>DZH318Z08M9T/00CS</t>
  </si>
  <si>
    <t>Hot_LRS_Data_Stored_10 TB</t>
  </si>
  <si>
    <t>Hot LRS - 10 TB</t>
  </si>
  <si>
    <t>Hot LRS - 10 TB Data Stored</t>
  </si>
  <si>
    <t>DZH318Z08T98/00CP</t>
  </si>
  <si>
    <t>DZH318Z08T98/00CN</t>
  </si>
  <si>
    <t>EC32ads_v5</t>
  </si>
  <si>
    <t>57c514da-816d-5ba9-9ea4-3b6a5baf8463</t>
  </si>
  <si>
    <t>DZH318Z09B62/000P</t>
  </si>
  <si>
    <t>DZH318Z09B62/0093</t>
  </si>
  <si>
    <t>DZH318Z09B62/0095</t>
  </si>
  <si>
    <t>Standard_H16mr</t>
  </si>
  <si>
    <t>H16mr Spot</t>
  </si>
  <si>
    <t>57c5a5c9-11d2-588b-898b-bcefdd70d77e</t>
  </si>
  <si>
    <t>DZH318Z0BQ4J/00BV</t>
  </si>
  <si>
    <t>Standard_D48pds_v5</t>
  </si>
  <si>
    <t>D48pds v5</t>
  </si>
  <si>
    <t>57ce8ba0-b525-53be-b3e0-a894a9601024</t>
  </si>
  <si>
    <t>DZH318Z092SF/00KQ</t>
  </si>
  <si>
    <t>DZH318Z092SF/00TG</t>
  </si>
  <si>
    <t>DZH318Z092SF/00T9</t>
  </si>
  <si>
    <t>P2 LRS Disk</t>
  </si>
  <si>
    <t>57e72a10-7fb9-40a6-bf37-0a7269e62efa</t>
  </si>
  <si>
    <t>57e79b98-5d7c-4545-aa23-6ea982fca417</t>
  </si>
  <si>
    <t>Standard_D2pds_v5</t>
  </si>
  <si>
    <t>Standard_D2pds_v5 Spot</t>
  </si>
  <si>
    <t>D2pds v5 Spot</t>
  </si>
  <si>
    <t>57faeba0-a258-5213-87fc-9ccf666f995a</t>
  </si>
  <si>
    <t>DZH318Z092SC/0036</t>
  </si>
  <si>
    <t>Standard Storage with Cool Access</t>
  </si>
  <si>
    <t>Standard Storage with Cool Access Capacity</t>
  </si>
  <si>
    <t>5816b487-ce2a-54ba-a608-db70bbfa972d</t>
  </si>
  <si>
    <t>DZH318Z0BXV9/015P</t>
  </si>
  <si>
    <t>581c024a-dec4-5f6b-8fea-dd5bad8ad365</t>
  </si>
  <si>
    <t>D14 Low Priority</t>
  </si>
  <si>
    <t>D14/DS14 Low Priority</t>
  </si>
  <si>
    <t>DZH318Z0BPVW/0013</t>
  </si>
  <si>
    <t>Standard_E64-32ds_v5</t>
  </si>
  <si>
    <t>E64-32ds v5</t>
  </si>
  <si>
    <t>81a627fb-eab3-58d0-94fb-2f30ef4f3e9c</t>
  </si>
  <si>
    <t>DZH318Z096SL/04H0</t>
  </si>
  <si>
    <t>E8-2ds v5</t>
  </si>
  <si>
    <t>DZH318Z096SL/04GX</t>
  </si>
  <si>
    <t>Hot RA-GRS Index</t>
  </si>
  <si>
    <t>58586b97-eff0-4103-a359-d13d6c36aba2</t>
  </si>
  <si>
    <t>SAP_HANA_On_Azure_S224ooo</t>
  </si>
  <si>
    <t>S224ooo</t>
  </si>
  <si>
    <t>S224ooo Instance</t>
  </si>
  <si>
    <t>585f36f4-2756-4eb0-9b48-ea370aeb099e</t>
  </si>
  <si>
    <t>DZH318Z0BNWL/00N1</t>
  </si>
  <si>
    <t>DZH318Z0BNWL/00MX</t>
  </si>
  <si>
    <t>DZH318Z0BNWL/00N0</t>
  </si>
  <si>
    <t>58672600-e1e5-5dd8-b7d0-945dbb2a13c7</t>
  </si>
  <si>
    <t>DZH318Z0BDL4/0043</t>
  </si>
  <si>
    <t>587a6600-4159-536d-a456-ab705b8aef34</t>
  </si>
  <si>
    <t>de6c2f0a-fe91-5851-b3f2-331318a95765</t>
  </si>
  <si>
    <t>DZH318Z096SN/00RV</t>
  </si>
  <si>
    <t>DZH318Z096SN/057M</t>
  </si>
  <si>
    <t>DZH318Z096SN/057K</t>
  </si>
  <si>
    <t>E16-8ds v5</t>
  </si>
  <si>
    <t>c286892f-42ff-5e40-8aba-add7be60a977</t>
  </si>
  <si>
    <t>DZH318Z096SL/04JP</t>
  </si>
  <si>
    <t>D48ds v4 Low Priority</t>
  </si>
  <si>
    <t>58aa973e-2922-5e99-9343-8be1859af87c</t>
  </si>
  <si>
    <t>DZH318Z0CSHH/0015</t>
  </si>
  <si>
    <t>Standard_NV18ads_A10_v5 Low Priority</t>
  </si>
  <si>
    <t>NV18ads A10 v5 Low Priority</t>
  </si>
  <si>
    <t>58ae985f-3ca5-598d-8272-3edb8b8e5ebd</t>
  </si>
  <si>
    <t>DZH318Z09JCN/00DC</t>
  </si>
  <si>
    <t>58bdf23f-23cd-418e-95be-5f080cd1b7e8</t>
  </si>
  <si>
    <t>E64-32s v5 Low Priority</t>
  </si>
  <si>
    <t>DZH318Z096SR/013L</t>
  </si>
  <si>
    <t>NetApp_Standard_100 TiB</t>
  </si>
  <si>
    <t>Standard - 100 TiB</t>
  </si>
  <si>
    <t>Standard - 100 TiB Capacity</t>
  </si>
  <si>
    <t>DZH318Z08G4K/006M</t>
  </si>
  <si>
    <t>Standard_NV36adms_A10_v5 Spot</t>
  </si>
  <si>
    <t>NV36adms A10 v5 Spot</t>
  </si>
  <si>
    <t>58d3afb8-f82d-574c-a97b-212cebacb382</t>
  </si>
  <si>
    <t>DZH318Z09JCM/00D4</t>
  </si>
  <si>
    <t>6c76daf0-aeb1-4238-b8b4-18820c91eeef</t>
  </si>
  <si>
    <t>E20 v3/E20s v3 Low Priority</t>
  </si>
  <si>
    <t>58e86d42-42a6-4a5a-8b7f-391e1aa6e630</t>
  </si>
  <si>
    <t>DZH318Z0BPWH/00PL</t>
  </si>
  <si>
    <t>fd2cbc67-e14f-4532-8a09-63d1172880d5</t>
  </si>
  <si>
    <t>DZH318Z0BQ4S/009S</t>
  </si>
  <si>
    <t>Standard_D16d_v5 Spot</t>
  </si>
  <si>
    <t>D16d v5 Spot</t>
  </si>
  <si>
    <t>59074c49-e5f7-5ceb-ac29-3206d8acbe58</t>
  </si>
  <si>
    <t>DZH318Z08M9F/00HP</t>
  </si>
  <si>
    <t>D32d v4 Spot</t>
  </si>
  <si>
    <t>59079ff1-9ecc-5ecc-a0be-6c0833c1af41</t>
  </si>
  <si>
    <t>DZH318Z0D1L6/00C8</t>
  </si>
  <si>
    <t>D96s v5</t>
  </si>
  <si>
    <t>591b73b2-cfa6-5f10-9817-11fa4de5ea83</t>
  </si>
  <si>
    <t>DZH318Z08M9T/001B</t>
  </si>
  <si>
    <t>E3 ZRS</t>
  </si>
  <si>
    <t>591b95ce-e2d1-5fd8-89d9-ea38882d06e2</t>
  </si>
  <si>
    <t>DZH318Z0BP88/018M</t>
  </si>
  <si>
    <t>Standard_D8pds_v5</t>
  </si>
  <si>
    <t>Standard_D8pds_v5 Spot</t>
  </si>
  <si>
    <t>D8pds v5 Spot</t>
  </si>
  <si>
    <t>592c76fc-c186-51d5-854b-c8addec41641</t>
  </si>
  <si>
    <t>DZH318Z092SC/002K</t>
  </si>
  <si>
    <t>59336333-85dd-5980-83b1-b7133854b2b7</t>
  </si>
  <si>
    <t>DZH318Z09LR4/000Z</t>
  </si>
  <si>
    <t>593574cf-c6a2-5444-a30f-86e462e4ffc9</t>
  </si>
  <si>
    <t>DZH318Z093WX/00K0</t>
  </si>
  <si>
    <t>5945e7ed-660b-5eb5-bd81-5ff5e7b25414</t>
  </si>
  <si>
    <t>DZH318Z0K9JD/01N5</t>
  </si>
  <si>
    <t>Standard_DC64as_v5</t>
  </si>
  <si>
    <t>Standard_DC64as_v5 Spot</t>
  </si>
  <si>
    <t>DC64as v5 Spot</t>
  </si>
  <si>
    <t>594f2898-458e-5d0e-9073-b626eb34dc40</t>
  </si>
  <si>
    <t>DZH318Z09B6C/000S</t>
  </si>
  <si>
    <t>M64s Low Priority</t>
  </si>
  <si>
    <t>59566b01-fb9a-4d06-989c-42f0cf4385cf</t>
  </si>
  <si>
    <t>DZH318Z0BPW5/000T</t>
  </si>
  <si>
    <t>Standard_E64a_v4</t>
  </si>
  <si>
    <t>E64a v4</t>
  </si>
  <si>
    <t>E64a v4/E64as v4</t>
  </si>
  <si>
    <t>DZH318Z0CM29/001L</t>
  </si>
  <si>
    <t>DZH318Z0CM29/0073</t>
  </si>
  <si>
    <t>DZH318Z0CM29/0075</t>
  </si>
  <si>
    <t>SQL Server in Azure VM</t>
  </si>
  <si>
    <t>SQL Server in Azure VM Protected Instances</t>
  </si>
  <si>
    <t>59762cba-0de3-4500-bc50-3332c60c8577</t>
  </si>
  <si>
    <t>DZH318Z0BP05/003H</t>
  </si>
  <si>
    <t>597d202c-ac04-5cb7-b7d2-1dfbfe2d05b6</t>
  </si>
  <si>
    <t>DZH318Z092QW/001M</t>
  </si>
  <si>
    <t>Premium_LRS_Provisioned_10 TB</t>
  </si>
  <si>
    <t>Premium LRS - 10 TB</t>
  </si>
  <si>
    <t>DZH318Z08WSD/0044</t>
  </si>
  <si>
    <t>DZH318Z08WSD/0041</t>
  </si>
  <si>
    <t>NV4as v4 Low Priority</t>
  </si>
  <si>
    <t>59a35ec9-8d4c-5306-92f1-bf67108cdfb6</t>
  </si>
  <si>
    <t>DZH318Z0CGPD/0014</t>
  </si>
  <si>
    <t>E64-16ds v5 Low Priority</t>
  </si>
  <si>
    <t>81de3d97-4a7b-5eb7-8ae1-06deb86446bc</t>
  </si>
  <si>
    <t>DZH318Z096SN/00RR</t>
  </si>
  <si>
    <t>E80 Disk Mounts</t>
  </si>
  <si>
    <t>59a76dd8-0b5a-536e-94d8-ec98373def65</t>
  </si>
  <si>
    <t>Standard_EC16as_cc_v5 Spot</t>
  </si>
  <si>
    <t>EC16ascc v5 Spot</t>
  </si>
  <si>
    <t>59ade27c-ba26-50fb-869b-26122ba8be27</t>
  </si>
  <si>
    <t>DZH318Z0BDLC/002Q</t>
  </si>
  <si>
    <t>E4ps v5</t>
  </si>
  <si>
    <t>59bb89c6-8806-51d2-9363-cf71a3ff1ec1</t>
  </si>
  <si>
    <t>DZH318Z092S8/00RL</t>
  </si>
  <si>
    <t>59be0610-b9cc-5dc0-a857-ccee2bd2d007</t>
  </si>
  <si>
    <t>DZH318Z0BPVT/00M2</t>
  </si>
  <si>
    <t>59c0b058-9e3d-5b0e-8150-5f23180cb1cb</t>
  </si>
  <si>
    <t>59c7d03f-43ca-5474-a0ed-0603c3b64e92</t>
  </si>
  <si>
    <t>DZH318Z0BPVN/01L3</t>
  </si>
  <si>
    <t>59c84952-3e25-55a2-94ad-a35a7a779b44</t>
  </si>
  <si>
    <t>DZH318Z0BDL7/0051</t>
  </si>
  <si>
    <t>DZH318Z0CM2C/0024</t>
  </si>
  <si>
    <t>Cool_ZRS_Data_Stored_100 Tb</t>
  </si>
  <si>
    <t>Cool - 100 TB ZRS</t>
  </si>
  <si>
    <t>Cool - 100 TB ZRS Data Stored</t>
  </si>
  <si>
    <t>DZH318Z0CLSK/0158</t>
  </si>
  <si>
    <t>DZH318Z0CLSK/014C</t>
  </si>
  <si>
    <t>Cold GRS Named Encryption Scopes</t>
  </si>
  <si>
    <t>59d6880a-7430-580a-a769-9f3de4f8bb1e</t>
  </si>
  <si>
    <t>Archive_LRS_Data_Stored_1 Pb</t>
  </si>
  <si>
    <t>Archive - 1 PB LRS</t>
  </si>
  <si>
    <t>Archive - 1 PB LRS Data Stored</t>
  </si>
  <si>
    <t>DZH318Z0CLSK/01DF</t>
  </si>
  <si>
    <t>DZH318Z0CLSK/01D1</t>
  </si>
  <si>
    <t>59e8fec7-2740-5bde-b0a1-a61bcfcff6cb</t>
  </si>
  <si>
    <t>59ea6d29-2fc7-53ff-9b09-d6e56ddaa86f</t>
  </si>
  <si>
    <t>Standard_DC4ads_cc_v5 Spot</t>
  </si>
  <si>
    <t>DC4adscc v5 Spot</t>
  </si>
  <si>
    <t>59eb5ecf-d9db-5ac0-bdaa-33d83b630caa</t>
  </si>
  <si>
    <t>DZH318Z0BDL9/006D</t>
  </si>
  <si>
    <t>Cool RA-GRS Data Stored</t>
  </si>
  <si>
    <t>fff068af-d2b2-4ffc-895e-d2be686d9b39</t>
  </si>
  <si>
    <t>5a04d04c-c0bf-4278-aaf6-a3e7169bba43</t>
  </si>
  <si>
    <t>Standard_M128m</t>
  </si>
  <si>
    <t>M128m Spot</t>
  </si>
  <si>
    <t>5a0f85bd-9c35-5eba-8f94-749bab4d997b</t>
  </si>
  <si>
    <t>DZH318Z0BPW5/0453</t>
  </si>
  <si>
    <t>E2d v4 Low Priority</t>
  </si>
  <si>
    <t>5a104e64-ed74-5365-81cc-71b735058541</t>
  </si>
  <si>
    <t>DZH318Z0D1LH/00HV</t>
  </si>
  <si>
    <t>5a1c8509-4a5c-5b10-a288-53ee609e8f94</t>
  </si>
  <si>
    <t>DZH318Z0K9KC/00CB</t>
  </si>
  <si>
    <t>5a1f0cb1-298c-4582-b378-383c9ec4b123</t>
  </si>
  <si>
    <t>Standard_E32-8s_v3</t>
  </si>
  <si>
    <t>E32-8s v3 Spot</t>
  </si>
  <si>
    <t>5a21a424-8c5b-5a30-8280-e02f0f92a90e</t>
  </si>
  <si>
    <t>DZH318Z0BQ4R/047J</t>
  </si>
  <si>
    <t>DZH318Z0BQPW/0154</t>
  </si>
  <si>
    <t>5a49de84-e933-56ed-9268-f5f4945cca38</t>
  </si>
  <si>
    <t>DZH318Z08M9W/005V</t>
  </si>
  <si>
    <t>DZH318Z08M9W/01XD</t>
  </si>
  <si>
    <t>DZH318Z08M9W/01X8</t>
  </si>
  <si>
    <t>f4e94bb5-26b5-47fe-82cf-476743470407</t>
  </si>
  <si>
    <t>DZH318Z0BQ4W/056D</t>
  </si>
  <si>
    <t>DZH318Z0BQ4W/056B</t>
  </si>
  <si>
    <t>DZH318Z0BQ4W/056C</t>
  </si>
  <si>
    <t>5a6bd233-38ba-5ba8-8647-9c5d4a5bbbd6</t>
  </si>
  <si>
    <t>DZH318Z0BDL6/001T</t>
  </si>
  <si>
    <t>D32d v4</t>
  </si>
  <si>
    <t>5a6fe81e-47db-52b2-a70c-e1edd7794c9e</t>
  </si>
  <si>
    <t>DZH318Z0D1L6/00CC</t>
  </si>
  <si>
    <t>Standard_HB176-144rs_v4</t>
  </si>
  <si>
    <t>HB176-144rsv4</t>
  </si>
  <si>
    <t>5a78e838-8af5-5d6a-a320-0f5e5bf9965d</t>
  </si>
  <si>
    <t>DZH318Z0K1LH/001X</t>
  </si>
  <si>
    <t>5a82c7da-4780-4dee-a2fc-f1124a9258a5</t>
  </si>
  <si>
    <t>NV24</t>
  </si>
  <si>
    <t>5a869f74-ca10-43c5-b1f7-367d969f1e7f</t>
  </si>
  <si>
    <t>DZH318Z0BQ4T/0044</t>
  </si>
  <si>
    <t>5a8ae295-c892-53c5-beb3-8b4b58619606</t>
  </si>
  <si>
    <t>DZH318Z0CM2D/01KL</t>
  </si>
  <si>
    <t>Standard_DS12</t>
  </si>
  <si>
    <t>DS12 Low Priority</t>
  </si>
  <si>
    <t>DZH318Z0BPW4/002D</t>
  </si>
  <si>
    <t>P6 LRS Disk Mount</t>
  </si>
  <si>
    <t>5a9b78c8-ac66-5af8-a877-60cea45ab76f</t>
  </si>
  <si>
    <t>5aaaa196-9bc4-5a52-ae69-125a1627bae7</t>
  </si>
  <si>
    <t>DZH318Z0D1L3/00LB</t>
  </si>
  <si>
    <t>Standard_DC64as_v5 Low Priority</t>
  </si>
  <si>
    <t>DC64as v5 Low Priority</t>
  </si>
  <si>
    <t>5ab2257f-84aa-526b-9644-9d4e15ee0da8</t>
  </si>
  <si>
    <t>DZH318Z09B6C/000Q</t>
  </si>
  <si>
    <t>E4d v4 Spot</t>
  </si>
  <si>
    <t>5ab63f15-5d77-5081-84e6-98f6b17df6d4</t>
  </si>
  <si>
    <t>DZH318Z0D1L5/00Q5</t>
  </si>
  <si>
    <t>5abac8c3-e386-5182-9d70-cfe927ab1c8b</t>
  </si>
  <si>
    <t>5abb0dfb-5a89-52b4-bb64-d8f2126157c9</t>
  </si>
  <si>
    <t>DZH318Z0BP44/00B7</t>
  </si>
  <si>
    <t>923978e1-fd3f-4bd5-a798-f4b533057e46</t>
  </si>
  <si>
    <t>FX12mds</t>
  </si>
  <si>
    <t>5ac26357-ca49-5164-a5fa-3daaf70594b5</t>
  </si>
  <si>
    <t>DZH318Z08Q74/0042</t>
  </si>
  <si>
    <t>5accf496-f193-5953-ba3f-1dd89bacad78</t>
  </si>
  <si>
    <t>DZH318Z08M9V/00G8</t>
  </si>
  <si>
    <t>Cool_GRS_Data_Stored_100 Tb</t>
  </si>
  <si>
    <t>Cool - 100 TB GRS</t>
  </si>
  <si>
    <t>Cool - 100 TB GRS Data Stored</t>
  </si>
  <si>
    <t>DZH318Z0CLSK/015H</t>
  </si>
  <si>
    <t>DZH318Z0CLSK/014X</t>
  </si>
  <si>
    <t>Cool_LRS_Data_Stored_100 TB</t>
  </si>
  <si>
    <t>Cool LRS - 100 TB</t>
  </si>
  <si>
    <t>Cool LRS - 100 TB Data Stored</t>
  </si>
  <si>
    <t>DZH318Z08T98/00D3</t>
  </si>
  <si>
    <t>DZH318Z08T98/00D4</t>
  </si>
  <si>
    <t>VMware_Virtustream_VS36</t>
  </si>
  <si>
    <t>VS36</t>
  </si>
  <si>
    <t>VS36 Node</t>
  </si>
  <si>
    <t>2019-08-26T00:00:00Z</t>
  </si>
  <si>
    <t>5ae38146-e50e-4f4d-9ac9-3db95530c38c</t>
  </si>
  <si>
    <t>DZH318Z0CB5K/000J</t>
  </si>
  <si>
    <t>D8lds v5 Low Priority</t>
  </si>
  <si>
    <t>5ae4d45d-2d88-552a-bafb-1eaf43cba4f0</t>
  </si>
  <si>
    <t>DZH318Z08M9B/00DL</t>
  </si>
  <si>
    <t>DZH318Z0CBTJ/0101</t>
  </si>
  <si>
    <t>5b056dd5-4e11-4b04-8f7c-c8f0534823bc</t>
  </si>
  <si>
    <t>DZH318Z0BPRJ/00C7</t>
  </si>
  <si>
    <t>D4ps v5</t>
  </si>
  <si>
    <t>5b0ff102-9cc6-5b47-8bb1-70c0fd24fec2</t>
  </si>
  <si>
    <t>DZH318Z092SD/00F7</t>
  </si>
  <si>
    <t>DZH318Z092SD/00TN</t>
  </si>
  <si>
    <t>DZH318Z092SD/00TM</t>
  </si>
  <si>
    <t>NP20s</t>
  </si>
  <si>
    <t>5b177193-55d2-4ed4-af35-4b35a3757642</t>
  </si>
  <si>
    <t>DZH318Z0CHCB/0003</t>
  </si>
  <si>
    <t>DZH318Z0CHCB/0034</t>
  </si>
  <si>
    <t>DZH318Z0CHCB/0032</t>
  </si>
  <si>
    <t>DZH318Z0CBTJ/0102</t>
  </si>
  <si>
    <t>ND12s Low Priority</t>
  </si>
  <si>
    <t>5b2b6dcc-c2f5-44f7-8aa3-568523f42119</t>
  </si>
  <si>
    <t>DZH318Z0BQ5B/001N</t>
  </si>
  <si>
    <t>5b38ae20-6f63-5843-bb07-9404f4652e4a</t>
  </si>
  <si>
    <t>DZH318Z08W0Q/001G</t>
  </si>
  <si>
    <t>5b3d44a5-6137-5608-87db-4e620785e7e5</t>
  </si>
  <si>
    <t>DZH318Z093X0/00KR</t>
  </si>
  <si>
    <t>DZH318Z093X0/03L1</t>
  </si>
  <si>
    <t>DZH318Z093X0/03L0</t>
  </si>
  <si>
    <t>5b4cd516-d031-5a9d-b00a-8d342dd60928</t>
  </si>
  <si>
    <t>DZH318Z08Q74/002S</t>
  </si>
  <si>
    <t>ND24s Low Priority</t>
  </si>
  <si>
    <t>5b4fb009-1957-4313-8459-63ca2341eb59</t>
  </si>
  <si>
    <t>DZH318Z0BPX4/000H</t>
  </si>
  <si>
    <t>B8ls v2</t>
  </si>
  <si>
    <t>5b61e7b0-a12c-59b3-8972-9d4c068192e8</t>
  </si>
  <si>
    <t>DZH318Z0K9K9/01GQ</t>
  </si>
  <si>
    <t>DZH318Z0K9K9/031M</t>
  </si>
  <si>
    <t>DZH318Z0K9K9/031L</t>
  </si>
  <si>
    <t>DZH318Z0K9K9/031K</t>
  </si>
  <si>
    <t>5b7265d7-5df5-5a2b-b329-24f7e0f22e80</t>
  </si>
  <si>
    <t>DZH318Z08M9F/00HD</t>
  </si>
  <si>
    <t>DC16ascc v5</t>
  </si>
  <si>
    <t>5b742aa6-8826-5749-8f49-27db02254673</t>
  </si>
  <si>
    <t>DZH318Z0BDL6/001D</t>
  </si>
  <si>
    <t>5b79b3f1-e16d-5907-8e19-19b8149c2267</t>
  </si>
  <si>
    <t>DZH318Z08M9K/00DQ</t>
  </si>
  <si>
    <t>E2s v4</t>
  </si>
  <si>
    <t>5b7fbb4b-fe8d-527e-a983-f505dcf887b4</t>
  </si>
  <si>
    <t>DZH318Z0CSHL/0066</t>
  </si>
  <si>
    <t>DZH318Z0CSHL/02Z6</t>
  </si>
  <si>
    <t>DZH318Z0CSHL/02Z7</t>
  </si>
  <si>
    <t>5b8f566c-4c9a-5032-bcd5-73e428b7372b</t>
  </si>
  <si>
    <t>DZH318Z0K9KD/01LF</t>
  </si>
  <si>
    <t>E2as v4 Low Priority</t>
  </si>
  <si>
    <t>6afb640e-276f-48d3-b188-d4e6b5e2cc87</t>
  </si>
  <si>
    <t>DZH318Z0CM92/002C</t>
  </si>
  <si>
    <t>DS4 v2 Spot</t>
  </si>
  <si>
    <t>5ba869a9-74c1-5a94-a472-38c08a105237</t>
  </si>
  <si>
    <t>DZH318Z0BQPW/01G2</t>
  </si>
  <si>
    <t>DS14 Spot</t>
  </si>
  <si>
    <t>5bafcf7a-3338-5912-a789-4b1425478be3</t>
  </si>
  <si>
    <t>DZH318Z0BQ4S/00T8</t>
  </si>
  <si>
    <t>D64 v3/D64s v3</t>
  </si>
  <si>
    <t>DZH318Z0BPVL/0013</t>
  </si>
  <si>
    <t>5bc5b8fb-3d98-54a5-b110-a5e36f81bf2d</t>
  </si>
  <si>
    <t>DZH318Z093X0/00L8</t>
  </si>
  <si>
    <t>E32-16ds v4 Spot</t>
  </si>
  <si>
    <t>5bcfaba2-622a-577e-99b1-d1aa76109903</t>
  </si>
  <si>
    <t>DZH318Z0CSHB/0052</t>
  </si>
  <si>
    <t>D8ls v5</t>
  </si>
  <si>
    <t>5bd1eecb-e58e-5cbc-8e93-114d04162051</t>
  </si>
  <si>
    <t>DZH318Z08M9L/00CD</t>
  </si>
  <si>
    <t>DZH318Z08M9L/01V9</t>
  </si>
  <si>
    <t>DZH318Z08M9L/01TR</t>
  </si>
  <si>
    <t>E30 Disks</t>
  </si>
  <si>
    <t>5bd6f7c7-7bdc-4792-ac4f-c685f2ea6694</t>
  </si>
  <si>
    <t>Standard_D32s_v5 Low Priority</t>
  </si>
  <si>
    <t>D32s v5 Low Priority</t>
  </si>
  <si>
    <t>5bec9064-af92-5ffd-8b86-c2c563e670dc</t>
  </si>
  <si>
    <t>DZH318Z08M9W/0063</t>
  </si>
  <si>
    <t>SAP_HANA_On_Azure_S448m</t>
  </si>
  <si>
    <t>S448m</t>
  </si>
  <si>
    <t>S448m Instance</t>
  </si>
  <si>
    <t>5bee6a29-df83-4ee8-9eec-082956bc0a67</t>
  </si>
  <si>
    <t>DZH318Z0BNWL/00WZ</t>
  </si>
  <si>
    <t>DZH318Z0BNWL/01CC</t>
  </si>
  <si>
    <t>DZH318Z0BNWL/01CB</t>
  </si>
  <si>
    <t>5bf16a4a-2304-520b-a571-9af8b9d30968</t>
  </si>
  <si>
    <t>DZH318Z0BQ4W/056F</t>
  </si>
  <si>
    <t>D32ds v4 Low Priority</t>
  </si>
  <si>
    <t>5bfb03e1-9c24-5afd-a8fe-918220586b40</t>
  </si>
  <si>
    <t>DZH318Z0CSHH/001V</t>
  </si>
  <si>
    <t>Hot Iterative Read Operations</t>
  </si>
  <si>
    <t>5bfb25fe-30a1-4204-9216-3396a00e190a</t>
  </si>
  <si>
    <t>5c13960f-9fe1-5b1d-b013-645821151b3e</t>
  </si>
  <si>
    <t>DZH318Z093WX/00JX</t>
  </si>
  <si>
    <t>5c17326e-aef9-532a-be10-53e58534ac8c</t>
  </si>
  <si>
    <t>DZH318Z09B6C/0007</t>
  </si>
  <si>
    <t>E64 v4 Low Priority</t>
  </si>
  <si>
    <t>5c1b808b-0469-536d-b057-4e7b880755c8</t>
  </si>
  <si>
    <t>DZH318Z0D1L7/00FT</t>
  </si>
  <si>
    <t>5c1f1357-e4c7-47b6-bdfb-3caf2c1b354c</t>
  </si>
  <si>
    <t>DZH318Z0BPWK/002T</t>
  </si>
  <si>
    <t>5c23eea6-d600-47cc-8ad1-b781f9eb2202</t>
  </si>
  <si>
    <t>5c41bb9f-9c68-502c-90a9-9b20ab64f725</t>
  </si>
  <si>
    <t>DZH318Z08NRP/005Z</t>
  </si>
  <si>
    <t>Standard_D48pds_v5 Spot</t>
  </si>
  <si>
    <t>D48pds v5 Spot</t>
  </si>
  <si>
    <t>5c4df935-29fc-50c2-8374-ede750b42a28</t>
  </si>
  <si>
    <t>DZH318Z092SC/002T</t>
  </si>
  <si>
    <t>5c4e52bb-6825-41e6-b881-b120f9972e35</t>
  </si>
  <si>
    <t>DZH318Z0BQ4C/02L4</t>
  </si>
  <si>
    <t>E20ads v5 Spot</t>
  </si>
  <si>
    <t>5c5d916f-1d97-5c0b-9397-2b5436f18585</t>
  </si>
  <si>
    <t>DZH318Z093X0/00N0</t>
  </si>
  <si>
    <t>5c7b105c-cb56-5b7f-a96b-fa93df400268</t>
  </si>
  <si>
    <t>DZH318Z0BQPW/02VP</t>
  </si>
  <si>
    <t>Standard Capacity</t>
  </si>
  <si>
    <t>DZH318Z0BXV9/001M</t>
  </si>
  <si>
    <t>D64s v3 Spot</t>
  </si>
  <si>
    <t>5c96bee9-4257-5251-b7aa-89a5238aaa35</t>
  </si>
  <si>
    <t>DZH318Z0BQ50/022Q</t>
  </si>
  <si>
    <t>SAP_HANA_On_Azure_S896</t>
  </si>
  <si>
    <t>S896</t>
  </si>
  <si>
    <t>S896 Instance</t>
  </si>
  <si>
    <t>5ca5e344-3e46-4c5c-b7d3-e944e2ff8f91</t>
  </si>
  <si>
    <t>DZH318Z0BNWL/00X8</t>
  </si>
  <si>
    <t>DZH318Z0BNWL/01C5</t>
  </si>
  <si>
    <t>DZH318Z0BNWL/01C1</t>
  </si>
  <si>
    <t>E16 v3</t>
  </si>
  <si>
    <t>E16 v3/E16s v3</t>
  </si>
  <si>
    <t>DZH318Z0BPWH/006V</t>
  </si>
  <si>
    <t>5cb3bd5b-7512-59bb-8aee-74547aba2df4</t>
  </si>
  <si>
    <t>DZH318Z0D1L2/00VH</t>
  </si>
  <si>
    <t>E8-2s v3 Spot</t>
  </si>
  <si>
    <t>5cc2e8f4-71ff-5f14-8569-c34085005409</t>
  </si>
  <si>
    <t>DZH318Z0BPVN/01MH</t>
  </si>
  <si>
    <t>5cc5ca1a-3553-44af-b0af-b0092c11b648</t>
  </si>
  <si>
    <t>DZH318Z0BQ51/00DV</t>
  </si>
  <si>
    <t>DZH318Z0BQ51/008D</t>
  </si>
  <si>
    <t>DZH318Z0BQ51/008F</t>
  </si>
  <si>
    <t>5cedb7b7-1b44-5555-8cb9-1335dcef4ac7</t>
  </si>
  <si>
    <t>DZH318Z0CSHC/002K</t>
  </si>
  <si>
    <t>E32-16as_v4 Spot</t>
  </si>
  <si>
    <t>5cf0c7c5-03ed-5e34-9228-876b01ba5968</t>
  </si>
  <si>
    <t>DZH318Z0CM2D/01KC</t>
  </si>
  <si>
    <t>5cf64b9a-9add-51f7-a5b3-7799fc71dcb9</t>
  </si>
  <si>
    <t>DZH318Z09LR5/0057</t>
  </si>
  <si>
    <t>5cf94aec-5ef5-4b9d-9c76-388bd03a743b</t>
  </si>
  <si>
    <t>DZH318Z0BPW1/007H</t>
  </si>
  <si>
    <t>DZH318Z08KCH/0010</t>
  </si>
  <si>
    <t>5cfa21a7-88a3-5cdb-a587-7d37d6738ff3</t>
  </si>
  <si>
    <t>DZH318Z09B5X/000L</t>
  </si>
  <si>
    <t>5d067825-476a-5b86-9921-804921397373</t>
  </si>
  <si>
    <t>DZH318Z08MC2/00K6</t>
  </si>
  <si>
    <t>5d15c023-77be-58b5-ace0-e0fe272f4f2a</t>
  </si>
  <si>
    <t>DZH318Z09LQN/007X</t>
  </si>
  <si>
    <t>Standard_NV36adms_A10_v5 Low Priority</t>
  </si>
  <si>
    <t>NV36adms A10 v5 Low Priority</t>
  </si>
  <si>
    <t>5d1a2451-abc0-564f-9ef2-65679ff67c52</t>
  </si>
  <si>
    <t>DZH318Z09JCM/00D3</t>
  </si>
  <si>
    <t>Cold RA-GZRS Write Operations</t>
  </si>
  <si>
    <t>5d1f4cde-e5fa-570a-9203-0fc97bdd82f0</t>
  </si>
  <si>
    <t>5d221c2e-b520-5b63-8006-00c61b49a99d</t>
  </si>
  <si>
    <t>DZH318Z0CSHC/001S</t>
  </si>
  <si>
    <t>Standard_M32ms</t>
  </si>
  <si>
    <t>M32ms Spot</t>
  </si>
  <si>
    <t>5d2eb66c-7984-5065-99c5-bf18408f3b8d</t>
  </si>
  <si>
    <t>DZH318Z0BQ4W/04R2</t>
  </si>
  <si>
    <t>5d30efd5-15af-5592-9cab-90782e9c66b0</t>
  </si>
  <si>
    <t>DZH318Z08M9T/00BV</t>
  </si>
  <si>
    <t>5d42dbb3-1d7d-5b73-8337-d08f2eac8ebb</t>
  </si>
  <si>
    <t>DZH318Z092SH/00F3</t>
  </si>
  <si>
    <t>5d67e316-a103-47d6-8b37-f283a7e56d1b</t>
  </si>
  <si>
    <t>DZH318Z0BPWK/0033</t>
  </si>
  <si>
    <t>E48as v5 Spot</t>
  </si>
  <si>
    <t>5d6ab205-2c6d-5c39-bbc5-d758762f7b08</t>
  </si>
  <si>
    <t>DZH318Z093WZ/00JL</t>
  </si>
  <si>
    <t>D16as v5</t>
  </si>
  <si>
    <t>5d6ff6bb-f188-5991-a603-84d479dc4745</t>
  </si>
  <si>
    <t>DZH318Z08W0T/006N</t>
  </si>
  <si>
    <t>DZH318Z08W0T/00VT</t>
  </si>
  <si>
    <t>DZH318Z08W0T/00VQ</t>
  </si>
  <si>
    <t>E48d v4 Low Priority</t>
  </si>
  <si>
    <t>5d864c8e-c273-5440-8a38-3e3e73710d5d</t>
  </si>
  <si>
    <t>DZH318Z0D1LH/00GZ</t>
  </si>
  <si>
    <t>Cold ZRS Named Encryption Scopes</t>
  </si>
  <si>
    <t>5d88eec0-4a51-5227-9715-2d3cd9458cf1</t>
  </si>
  <si>
    <t>5d8d233d-16c9-4551-bfab-7a8a29b80635</t>
  </si>
  <si>
    <t>DZH318Z0BPW9/00CT</t>
  </si>
  <si>
    <t>5d8e5f54-05a1-5888-bfc9-726d6945c24a</t>
  </si>
  <si>
    <t>DZH318Z09LR4/001K</t>
  </si>
  <si>
    <t>E64-32ds v5 Low Priority</t>
  </si>
  <si>
    <t>DZH318Z096SN/00RL</t>
  </si>
  <si>
    <t>Standard_E48ds_v4</t>
  </si>
  <si>
    <t>E48ds v4 Low Priority</t>
  </si>
  <si>
    <t>5d9d1e50-efda-59d6-bd65-3a5322fd4d6e</t>
  </si>
  <si>
    <t>DZH318Z0CSHB/003M</t>
  </si>
  <si>
    <t>B16as v2 Low Priority</t>
  </si>
  <si>
    <t>5dac2867-d06b-55ac-866f-a4ffcc53410d</t>
  </si>
  <si>
    <t>DZH318Z0K9JF/025L</t>
  </si>
  <si>
    <t>DZH318Z0CM2D/001B</t>
  </si>
  <si>
    <t>DZH318Z0CM2D/006D</t>
  </si>
  <si>
    <t>DZH318Z0CM2D/005R</t>
  </si>
  <si>
    <t>B2ps v2 Low Priority</t>
  </si>
  <si>
    <t>5db80ecb-0fad-5e6f-9cd7-0ba32d889e2d</t>
  </si>
  <si>
    <t>DZH318Z0K9JK/00VQ</t>
  </si>
  <si>
    <t>5db93285-bbbf-58bc-b619-cb27db7e7fc4</t>
  </si>
  <si>
    <t>DZH318Z08M9V/00HC</t>
  </si>
  <si>
    <t>standard_DC24s_v3 Spot</t>
  </si>
  <si>
    <t>DC24s_v3 Spot</t>
  </si>
  <si>
    <t>5dbdb596-6ed3-5b49-b750-599e5c3e63f2</t>
  </si>
  <si>
    <t>DZH318Z08NQZ/009Q</t>
  </si>
  <si>
    <t>5dc1ff3b-83bc-4bba-ab2a-5cb3aadbc68d</t>
  </si>
  <si>
    <t>DZH318Z0BPVW/004J</t>
  </si>
  <si>
    <t>Standard_E48d_v5 Low Priority</t>
  </si>
  <si>
    <t>E48d v5 Low Priority</t>
  </si>
  <si>
    <t>5dccf4f5-a50f-55e8-9d38-94684e006c6e</t>
  </si>
  <si>
    <t>DZH318Z08M9Q/0013</t>
  </si>
  <si>
    <t>A1 v2</t>
  </si>
  <si>
    <t>5dd7adaf-6c8a-4f08-99aa-09a13cb20fa0</t>
  </si>
  <si>
    <t>DZH318Z0BPW1/00G9</t>
  </si>
  <si>
    <t>NC24 Spot</t>
  </si>
  <si>
    <t>5de3cf3b-85bb-5752-be5f-d0eb14ee3c52</t>
  </si>
  <si>
    <t>DZH318Z0BQ4Z/0093</t>
  </si>
  <si>
    <t>Standard_E2bs_v5</t>
  </si>
  <si>
    <t>Standard_E2bs_v5 Spot</t>
  </si>
  <si>
    <t>E2bs v5 Spot</t>
  </si>
  <si>
    <t>5df2ae06-0674-59d5-be7f-f7d831021fe0</t>
  </si>
  <si>
    <t>DZH318Z09LR5/006B</t>
  </si>
  <si>
    <t>5e0e8e20-7a5c-46f7-81ee-4c1cddefd260</t>
  </si>
  <si>
    <t>DZH318Z0BQ4X/006F</t>
  </si>
  <si>
    <t>DZH318Z0BQ4X/003N</t>
  </si>
  <si>
    <t>DZH318Z0BQ4X/003P</t>
  </si>
  <si>
    <t>ef2afd2b-afd7-41ce-bc44-a3f60a134be7</t>
  </si>
  <si>
    <t>5e1b0b5b-b6e5-5e53-8d2f-776f9ca8aebc</t>
  </si>
  <si>
    <t>DZH318Z0BDCH/0088</t>
  </si>
  <si>
    <t>ZRS Write Operations - Free</t>
  </si>
  <si>
    <t>DZH318Z0BNZH/004D</t>
  </si>
  <si>
    <t>5e2335d3-5b76-4bc3-a040-f3a4b0342ca7</t>
  </si>
  <si>
    <t>DZH318Z0BP0L/01CL</t>
  </si>
  <si>
    <t>5e415bc9-7936-445b-9215-306205de24d3</t>
  </si>
  <si>
    <t>DZH318Z0BPW6/00GK</t>
  </si>
  <si>
    <t>5e42cdd2-e669-546f-8084-09bcf5f5c5ad</t>
  </si>
  <si>
    <t>DZH318Z0BDCG/002N</t>
  </si>
  <si>
    <t>M128dms_v2 Low Priority</t>
  </si>
  <si>
    <t>5e463cc0-3ebb-557f-a342-b3584c53a13a</t>
  </si>
  <si>
    <t>DZH318Z08LV0/006V</t>
  </si>
  <si>
    <t>5e478e1c-fed4-50a2-96f9-410fe6305fe6</t>
  </si>
  <si>
    <t>DZH318Z093WX/00JM</t>
  </si>
  <si>
    <t>5e4d3cfc-6f18-596d-8eb5-2d8ba2377311</t>
  </si>
  <si>
    <t>DZH318Z0K1LG/000K</t>
  </si>
  <si>
    <t>5e4f5bb2-a5c3-5d16-a3b1-f32238d5e0f8</t>
  </si>
  <si>
    <t>DZH318Z0BQNM/00TD</t>
  </si>
  <si>
    <t>Standard_D48s_v3</t>
  </si>
  <si>
    <t>D48s v3</t>
  </si>
  <si>
    <t>eea097c1-bbe7-40d3-825a-720ad149a37a</t>
  </si>
  <si>
    <t>DZH318Z0BPWD/00P2</t>
  </si>
  <si>
    <t>E4-2as_v4</t>
  </si>
  <si>
    <t>5e692a20-f1b7-5333-b963-87e1c3a7acb2</t>
  </si>
  <si>
    <t>DZH318Z0CM2D/01KT</t>
  </si>
  <si>
    <t>DZH318Z0CM2D/01KR</t>
  </si>
  <si>
    <t>DZH318Z0CM2D/01KS</t>
  </si>
  <si>
    <t>DZH318Z0BQ4C/02FP</t>
  </si>
  <si>
    <t>5e71737e-907d-59b6-a6a1-62b11af64daf</t>
  </si>
  <si>
    <t>DZH318Z092R4/00CB</t>
  </si>
  <si>
    <t>DS14-4 v2 Spot</t>
  </si>
  <si>
    <t>DS14 v2 Spot</t>
  </si>
  <si>
    <t>5e727991-9840-5c29-947d-e33ab1319d7e</t>
  </si>
  <si>
    <t>DZH318Z0BQ4C/04D6</t>
  </si>
  <si>
    <t>5e78881a-35bd-5e9e-ba08-67729ebdc7ae</t>
  </si>
  <si>
    <t>DZH318Z08W2P/005Q</t>
  </si>
  <si>
    <t>standard_DC24s_v3</t>
  </si>
  <si>
    <t>DC24s_v3</t>
  </si>
  <si>
    <t>5e7f629f-fca6-59b4-88ca-33f304d10d7a</t>
  </si>
  <si>
    <t>DZH318Z08NR0/00GQ</t>
  </si>
  <si>
    <t>DZH318Z08NR0/00K0</t>
  </si>
  <si>
    <t>DZH318Z08NR0/00JT</t>
  </si>
  <si>
    <t>D11 v2 Low Priority</t>
  </si>
  <si>
    <t>5e81b549-8a8e-4949-933a-30240ce67595</t>
  </si>
  <si>
    <t>DZH318Z0BPW9/005B</t>
  </si>
  <si>
    <t>c1635534-1c1d-4fc4-b090-88fc2672ef87</t>
  </si>
  <si>
    <t>M64</t>
  </si>
  <si>
    <t>5e98a11f-1b06-59d9-8bc8-094a7efb5642</t>
  </si>
  <si>
    <t>DZH318Z0BPW5/040C</t>
  </si>
  <si>
    <t>5e9a04df-4b8e-5338-abef-610dd69623ab</t>
  </si>
  <si>
    <t>D48s v5</t>
  </si>
  <si>
    <t>5e9e1a61-e4f7-5214-8af9-3c2e16aca674</t>
  </si>
  <si>
    <t>DZH318Z08M9T/007R</t>
  </si>
  <si>
    <t>Standard_E96bds_v5 Low Priority</t>
  </si>
  <si>
    <t>E96bds v5 Low Priority</t>
  </si>
  <si>
    <t>5ea2cbda-b5a8-54ae-a074-6a5676fcf1ce</t>
  </si>
  <si>
    <t>DZH318Z09LQN/000Q</t>
  </si>
  <si>
    <t>I13</t>
  </si>
  <si>
    <t>I13 App</t>
  </si>
  <si>
    <t>5ea6987f-d9a1-4bec-ba36-c1f031ea34f5</t>
  </si>
  <si>
    <t>DZH318Z0BXW6/008R</t>
  </si>
  <si>
    <t>Standard_EC96as_cc_v5 Spot</t>
  </si>
  <si>
    <t>EC96ascc v5 Spot</t>
  </si>
  <si>
    <t>5ea74b20-eb1d-59f4-9f7a-bd06d8654793</t>
  </si>
  <si>
    <t>DZH318Z0BDLC/0004</t>
  </si>
  <si>
    <t>Standard_E8d_v5 Low Priority</t>
  </si>
  <si>
    <t>E8d v5 Low Priority</t>
  </si>
  <si>
    <t>5ea84bad-c52c-59c2-ae79-dfba0d415ee7</t>
  </si>
  <si>
    <t>DZH318Z08M9R/00CR</t>
  </si>
  <si>
    <t>Standard_D16pds_v5</t>
  </si>
  <si>
    <t>Standard_D16pds_v5 Low Priority</t>
  </si>
  <si>
    <t>D16pds v5 Low Priority</t>
  </si>
  <si>
    <t>5eb140bb-94a0-5703-b2b6-c4a99e11e9d5</t>
  </si>
  <si>
    <t>DZH318Z092SC/0034</t>
  </si>
  <si>
    <t>E16-4s v4</t>
  </si>
  <si>
    <t>5eb1ca2f-9cb4-530b-bd49-bf7f29387170</t>
  </si>
  <si>
    <t>DZH318Z0CSHL/002T</t>
  </si>
  <si>
    <t>DZH318Z0CSHL/02XH</t>
  </si>
  <si>
    <t>DZH318Z0CSHL/02XG</t>
  </si>
  <si>
    <t>Standard_DC16as_cc_v5 Low Priority</t>
  </si>
  <si>
    <t>DC16ascc v5 Low Priority</t>
  </si>
  <si>
    <t>5ec1ec2c-19de-52c3-a2f3-7780d84a13fc</t>
  </si>
  <si>
    <t>DZH318Z0BDL4/003Q</t>
  </si>
  <si>
    <t>e908847a-35b8-4f25-8244-720f04810f2d</t>
  </si>
  <si>
    <t>DZH318Z0CM2C/0018</t>
  </si>
  <si>
    <t>DZH318Z0CM2C/006C</t>
  </si>
  <si>
    <t>DZH318Z0CM2C/0069</t>
  </si>
  <si>
    <t>Mdmsv2MedMem _Type1</t>
  </si>
  <si>
    <t>Mdmsv2MedMem Type1</t>
  </si>
  <si>
    <t>5ec3fbf9-dcba-5d8a-9583-1d85d9234693</t>
  </si>
  <si>
    <t>DZH318Z08VHS/002N</t>
  </si>
  <si>
    <t>DZH318Z08VHS/002P</t>
  </si>
  <si>
    <t>DZH318Z08VHS/002S</t>
  </si>
  <si>
    <t>Class 2 Operations</t>
  </si>
  <si>
    <t>fcf5a755-9fce-4c78-8931-af0ff4562395</t>
  </si>
  <si>
    <t>5ee64777-6382-55c4-8a12-a52d08f37046</t>
  </si>
  <si>
    <t>DZH318Z0BPW7/001Z</t>
  </si>
  <si>
    <t>S6 LRS</t>
  </si>
  <si>
    <t>DZH318Z0BP0L/0039</t>
  </si>
  <si>
    <t>5f02be52-7536-4cae-90e1-e640e8ba66a4</t>
  </si>
  <si>
    <t>DZH318Z0CM2B/003M</t>
  </si>
  <si>
    <t>L32s v3</t>
  </si>
  <si>
    <t>5f09be9c-35d3-5e6d-961f-c7801ced27af</t>
  </si>
  <si>
    <t>DZH318Z08NR7/005Q</t>
  </si>
  <si>
    <t>DZH318Z08NR7/01JG</t>
  </si>
  <si>
    <t>DZH318Z08NR7/01JD</t>
  </si>
  <si>
    <t>E90 LRS</t>
  </si>
  <si>
    <t>DZH318Z0BP88/0012</t>
  </si>
  <si>
    <t>b3477ef3-1da1-5a01-9379-b3e05c153df2</t>
  </si>
  <si>
    <t>DZH318Z096SN/00SM</t>
  </si>
  <si>
    <t>Standard_B1ms</t>
  </si>
  <si>
    <t>B1ms</t>
  </si>
  <si>
    <t>5f4181a3-1b7a-4d22-8993-53944136a0c2</t>
  </si>
  <si>
    <t>DZH318Z0BQ35/00QQ</t>
  </si>
  <si>
    <t>DZH318Z0BQ35/0023</t>
  </si>
  <si>
    <t>DZH318Z0BQ35/002H</t>
  </si>
  <si>
    <t>Ddsv4 Type 2</t>
  </si>
  <si>
    <t>5f45954a-7aa2-563a-838a-7a29cf5b5422</t>
  </si>
  <si>
    <t>DZH318Z0DFW0/00FT</t>
  </si>
  <si>
    <t>DZH318Z0DFW0/00HJ</t>
  </si>
  <si>
    <t>DZH318Z0DFW0/00HK</t>
  </si>
  <si>
    <t>DZH318Z0BPVM/0083</t>
  </si>
  <si>
    <t>5f5e664b-3fcc-5437-86cd-8ceb984528af</t>
  </si>
  <si>
    <t>DZH318Z09B62/0002</t>
  </si>
  <si>
    <t>DZH318Z09B62/0090</t>
  </si>
  <si>
    <t>DZH318Z09B62/008L</t>
  </si>
  <si>
    <t>5f6515e7-efc3-465d-af4a-4d79bf7b8285</t>
  </si>
  <si>
    <t>DZH318Z0BQ4Z/003S</t>
  </si>
  <si>
    <t>Standard_E16d_v5</t>
  </si>
  <si>
    <t>Standard_E16d_v5 Spot</t>
  </si>
  <si>
    <t>E16d v5 Spot</t>
  </si>
  <si>
    <t>5f6a74ea-2a59-5f1e-99e5-0f8238451648</t>
  </si>
  <si>
    <t>DZH318Z08M9Q/001N</t>
  </si>
  <si>
    <t>Standard_D32s_v5 Spot</t>
  </si>
  <si>
    <t>D32s v5 Spot</t>
  </si>
  <si>
    <t>5f6f0dc9-915b-5613-9c29-ff675b88d342</t>
  </si>
  <si>
    <t>DZH318Z08M9W/0064</t>
  </si>
  <si>
    <t>Standard_HC44-32rs</t>
  </si>
  <si>
    <t>HC44-32rs Low Priority</t>
  </si>
  <si>
    <t>5f7dadd4-928c-507b-a483-19abe51451f3</t>
  </si>
  <si>
    <t>DZH318Z0BXNH/00DM</t>
  </si>
  <si>
    <t>D8ds v5</t>
  </si>
  <si>
    <t>5f9c608e-77e8-518f-b01c-6197b4c04b17</t>
  </si>
  <si>
    <t>DZH318Z08MC5/00H1</t>
  </si>
  <si>
    <t>EC64ascc v5</t>
  </si>
  <si>
    <t>5f9d48ab-26bd-5e66-8ca7-5e19145bfc52</t>
  </si>
  <si>
    <t>DZH318Z0BDLC/001P</t>
  </si>
  <si>
    <t>Standard_D32ds_v5</t>
  </si>
  <si>
    <t>Standard_D32ds_v5 Low Priority</t>
  </si>
  <si>
    <t>D32ds v5 Low Priority</t>
  </si>
  <si>
    <t>5fb81c61-f9c9-5a36-bfd4-1a614c1345b4</t>
  </si>
  <si>
    <t>DZH318Z08MC6/00FP</t>
  </si>
  <si>
    <t>NC6s v3 Low Priority</t>
  </si>
  <si>
    <t>5fca37a6-fdb5-4e0b-9a30-68162cb6d9b9</t>
  </si>
  <si>
    <t>DZH318Z0BQM2/000H</t>
  </si>
  <si>
    <t>5fcd39f2-923d-40f9-9d58-2a5658219482</t>
  </si>
  <si>
    <t>DZH318Z0BX63/000X</t>
  </si>
  <si>
    <t>B16s v2 Spot</t>
  </si>
  <si>
    <t>5fd11148-27ec-5e1c-9898-86d65208d321</t>
  </si>
  <si>
    <t>DZH318Z0K9KD/01LN</t>
  </si>
  <si>
    <t>Hot_GRS_Data_Stored_100 TB</t>
  </si>
  <si>
    <t>Hot GRS - 100 TB</t>
  </si>
  <si>
    <t>Hot GRS - 100 TB Data Stored</t>
  </si>
  <si>
    <t>DZH318Z08T98/00FW</t>
  </si>
  <si>
    <t>DZH318Z08T98/00GQ</t>
  </si>
  <si>
    <t>NC8as T4 v3 Spot</t>
  </si>
  <si>
    <t>5fe1615f-23e8-555b-835d-8f5480b851f6</t>
  </si>
  <si>
    <t>DZH318Z0DF4B/0011</t>
  </si>
  <si>
    <t>DC2s v2 Spot</t>
  </si>
  <si>
    <t>5fe8359b-b4ab-5892-866f-f596b4a00999</t>
  </si>
  <si>
    <t>DZH318Z0CF0K/001G</t>
  </si>
  <si>
    <t>NDamsr A100 v4 Series Dedicated Host</t>
  </si>
  <si>
    <t>NDamsrA100v4_Type1</t>
  </si>
  <si>
    <t>NDamsrA100v4 Type1</t>
  </si>
  <si>
    <t>5fe8c74b-8694-5f76-9895-7e722eaf76fc</t>
  </si>
  <si>
    <t>DZH318Z0K6P6</t>
  </si>
  <si>
    <t>DZH318Z0K6P6/000H</t>
  </si>
  <si>
    <t>DZH318Z0K6P6/0023</t>
  </si>
  <si>
    <t>DZH318Z0K6P6/0022</t>
  </si>
  <si>
    <t>5fee0fab-eeea-421a-9fab-0dbe6cc780d8</t>
  </si>
  <si>
    <t>DZH318Z0BQNH/004F</t>
  </si>
  <si>
    <t>P4 LRS Disk - Free</t>
  </si>
  <si>
    <t>bb07fc3b-f038-4a13-887d-e6142da61125</t>
  </si>
  <si>
    <t>6022b459-e31a-4745-9151-94adce1626b8</t>
  </si>
  <si>
    <t>DZH318Z0BPVM/0075</t>
  </si>
  <si>
    <t>E16as v5</t>
  </si>
  <si>
    <t>6028bfdc-3f3a-5054-95e3-4e47353c421b</t>
  </si>
  <si>
    <t>DZH318Z092QW/006X</t>
  </si>
  <si>
    <t>fc772f38-29a2-412b-a65b-c781f63c7020</t>
  </si>
  <si>
    <t>D64-32s v3 Spot</t>
  </si>
  <si>
    <t>602e58a0-3a4a-5dcc-b6e8-c551c381274c</t>
  </si>
  <si>
    <t>DZH318Z0BPWD/014D</t>
  </si>
  <si>
    <t>E48ds v4 Spot</t>
  </si>
  <si>
    <t>603b5722-48cf-5d93-96ab-0c618e1964c1</t>
  </si>
  <si>
    <t>DZH318Z0CSHB/003G</t>
  </si>
  <si>
    <t>E32-16ds v5 Spot</t>
  </si>
  <si>
    <t>603df847-bd5c-5477-a337-dc6709ddb2bb</t>
  </si>
  <si>
    <t>DZH318Z096SL/07T7</t>
  </si>
  <si>
    <t>DC16as v5</t>
  </si>
  <si>
    <t>604b4f88-41d3-5c8d-af27-9cc7ab5dc7a4</t>
  </si>
  <si>
    <t>DZH318Z09B6B/000Q</t>
  </si>
  <si>
    <t>D4 v5</t>
  </si>
  <si>
    <t>60691a9d-65c8-5011-a0be-a4257a061d6e</t>
  </si>
  <si>
    <t>DZH318Z08M9V/00HM</t>
  </si>
  <si>
    <t>606a06a5-820c-550e-9e1e-2e339d35c722</t>
  </si>
  <si>
    <t>DZH318Z0K9JF/025R</t>
  </si>
  <si>
    <t>E32-8ds v5 Spot</t>
  </si>
  <si>
    <t>606db7ff-f8da-53b3-81b9-067f24db7489</t>
  </si>
  <si>
    <t>DZH318Z096SL/07T8</t>
  </si>
  <si>
    <t>DC64as v5</t>
  </si>
  <si>
    <t>60883443-3089-5729-bc2a-58fc89431cf6</t>
  </si>
  <si>
    <t>DZH318Z09B6C/000L</t>
  </si>
  <si>
    <t>DZH318Z09B6C/0069</t>
  </si>
  <si>
    <t>DZH318Z09B6C/0066</t>
  </si>
  <si>
    <t>SAP_HANA_On_Azure_S72</t>
  </si>
  <si>
    <t>S72</t>
  </si>
  <si>
    <t>S72 Instance</t>
  </si>
  <si>
    <t>6089e6fb-d56d-46e6-bbd9-63c374490556</t>
  </si>
  <si>
    <t>DZH318Z0BNWL/004P</t>
  </si>
  <si>
    <t>DZH318Z0BNWL/00BF</t>
  </si>
  <si>
    <t>DZH318Z0BNWL/00B8</t>
  </si>
  <si>
    <t>d83fa551-8030-416a-b443-306aef06a5d2</t>
  </si>
  <si>
    <t>DZH318Z0BPW4/0006</t>
  </si>
  <si>
    <t>6099c71c-ae76-5953-8900-d8797c574583</t>
  </si>
  <si>
    <t>DZH318Z0BP0W/0120</t>
  </si>
  <si>
    <t>609e3be4-aa23-57f5-8833-c9d6148b77eb</t>
  </si>
  <si>
    <t>DZH318Z0BDL9/006T</t>
  </si>
  <si>
    <t>E64-32ds v4 Spot</t>
  </si>
  <si>
    <t>60a40898-37d8-5499-8d06-2fc7abb163d7</t>
  </si>
  <si>
    <t>DZH318Z0CSHB/002G</t>
  </si>
  <si>
    <t>Cool_ZRS_Data_Stored_1 Pb</t>
  </si>
  <si>
    <t>Cool - 1 PB ZRS</t>
  </si>
  <si>
    <t>Cool - 1 PB ZRS Data Stored</t>
  </si>
  <si>
    <t>DZH318Z0CLSK/01B7</t>
  </si>
  <si>
    <t>DZH318Z0CLSK/019L</t>
  </si>
  <si>
    <t>60bd7894-344c-4782-8433-fff3b232d998</t>
  </si>
  <si>
    <t>DZH318Z0BQ4X/004M</t>
  </si>
  <si>
    <t>M32-8ms Low Priority</t>
  </si>
  <si>
    <t>DZH318Z0BQ4W/011R</t>
  </si>
  <si>
    <t>DC96adscc v5</t>
  </si>
  <si>
    <t>60d0840c-fae7-503f-bb84-4594bc8a24b6</t>
  </si>
  <si>
    <t>DZH318Z0BDL9/007N</t>
  </si>
  <si>
    <t>E16ads v5 Low Priority</t>
  </si>
  <si>
    <t>60d3b5c9-3b6f-5596-9cae-8cd854f82808</t>
  </si>
  <si>
    <t>DZH318Z092R4/00D8</t>
  </si>
  <si>
    <t>D4ads v5</t>
  </si>
  <si>
    <t>60d49129-91a2-5ce8-957d-53824f068b15</t>
  </si>
  <si>
    <t>DZH318Z08W2R/004D</t>
  </si>
  <si>
    <t>DZH318Z08W2R/00WL</t>
  </si>
  <si>
    <t>DZH318Z08W2R/00WH</t>
  </si>
  <si>
    <t>60d77ea8-8645-5ba5-9f0a-2ff988eb0eb6</t>
  </si>
  <si>
    <t>60dc3f8d-d252-441d-979b-438577131157</t>
  </si>
  <si>
    <t>DZH318Z0C120/004T</t>
  </si>
  <si>
    <t>60e15696-51f9-59d9-9b80-2d4420d4a92f</t>
  </si>
  <si>
    <t>DZH318Z09LQP/002G</t>
  </si>
  <si>
    <t>DZH318Z09LQP/00K0</t>
  </si>
  <si>
    <t>DZH318Z09LQP/00K1</t>
  </si>
  <si>
    <t>A2 v2 Spot</t>
  </si>
  <si>
    <t>610649e4-a056-5725-98eb-5ff9b0f4a4f7</t>
  </si>
  <si>
    <t>DZH318Z0BPRJ/0109</t>
  </si>
  <si>
    <t>610d74c8-9fb6-51a5-a9e5-b5d8092dddc2</t>
  </si>
  <si>
    <t>DZH318Z0K9JF/025B</t>
  </si>
  <si>
    <t>E8 v4 Spot</t>
  </si>
  <si>
    <t>610ee366-e1ca-5abd-86ef-3ecc7771b92a</t>
  </si>
  <si>
    <t>DZH318Z0D1L3/00LN</t>
  </si>
  <si>
    <t>Esv4_Type2</t>
  </si>
  <si>
    <t>Esv4 Type2</t>
  </si>
  <si>
    <t>6112c054-6529-533c-9d7a-bc12c09ecee8</t>
  </si>
  <si>
    <t>DZH318Z0DB0Z/00N2</t>
  </si>
  <si>
    <t>DZH318Z0DB0Z/00P8</t>
  </si>
  <si>
    <t>DZH318Z0DB0Z/00P7</t>
  </si>
  <si>
    <t>E32 v4 Low Priority</t>
  </si>
  <si>
    <t>61187f90-7989-5c5b-97b6-711557ba7bcf</t>
  </si>
  <si>
    <t>DZH318Z0D1L7/00F5</t>
  </si>
  <si>
    <t>B8as v2 Low Priority</t>
  </si>
  <si>
    <t>611ba4e4-602c-5759-a9e1-e0ecd689cedc</t>
  </si>
  <si>
    <t>DZH318Z0K9JH/01GJ</t>
  </si>
  <si>
    <t>612b3ee9-9b27-52fc-afb7-20b0e876531e</t>
  </si>
  <si>
    <t>DZH318Z0CM95/004N</t>
  </si>
  <si>
    <t>DS1 v2 Spot</t>
  </si>
  <si>
    <t>6131377e-9a72-5ac8-8c2c-beb4193c0890</t>
  </si>
  <si>
    <t>DZH318Z0BQ4C/03QF</t>
  </si>
  <si>
    <t>Standard_NV36ads_A10_v5 Low Priority</t>
  </si>
  <si>
    <t>NV36ads A10 v5 Low Priority</t>
  </si>
  <si>
    <t>614c2c09-075e-5f1f-9519-f239623701a2</t>
  </si>
  <si>
    <t>DZH318Z09JCN/00D6</t>
  </si>
  <si>
    <t>D48s v4 Low Priority</t>
  </si>
  <si>
    <t>614cf208-8cc8-51b0-a48e-4918c5e5e66a</t>
  </si>
  <si>
    <t>DZH318Z0CP07/003K</t>
  </si>
  <si>
    <t>Cold GRS Iterative Read Operations</t>
  </si>
  <si>
    <t>615b8290-e44f-5551-8cd3-c240d1b0297d</t>
  </si>
  <si>
    <t>Standard_D16ds_v5 Low Priority</t>
  </si>
  <si>
    <t>D16ds v5 Low Priority</t>
  </si>
  <si>
    <t>616141b6-fbd9-52c2-89ba-e877cf0a8bf7</t>
  </si>
  <si>
    <t>DZH318Z08MC5/00HK</t>
  </si>
  <si>
    <t>EC20as_v5</t>
  </si>
  <si>
    <t>616a9ae6-1045-5a94-b39e-2edd18135b9d</t>
  </si>
  <si>
    <t>DZH318Z09B68/000Z</t>
  </si>
  <si>
    <t>DZH318Z09B68/0055</t>
  </si>
  <si>
    <t>DZH318Z09B68/0053</t>
  </si>
  <si>
    <t>617da8ac-cd86-45da-a241-ebdedb1727aa</t>
  </si>
  <si>
    <t>Standard Requests</t>
  </si>
  <si>
    <t>6182558d-40bc-542b-be54-ee63b15881e4</t>
  </si>
  <si>
    <t>619d2c12-6ddb-50b6-920b-17fc220d4660</t>
  </si>
  <si>
    <t>DZH318Z093XK/00MQ</t>
  </si>
  <si>
    <t>E32-8ads v5</t>
  </si>
  <si>
    <t>619e9f03-deaa-5620-98f6-35f72c0df9d7</t>
  </si>
  <si>
    <t>DZH318Z092R4/00C2</t>
  </si>
  <si>
    <t>61b5dfdc-2aee-52b3-8c86-216085effb41</t>
  </si>
  <si>
    <t>DZH318Z0BPW5/0114</t>
  </si>
  <si>
    <t>61c86076-304d-50ec-94e2-7f16d462a3a0</t>
  </si>
  <si>
    <t>DZH318Z09B68/000X</t>
  </si>
  <si>
    <t>D64ds v5</t>
  </si>
  <si>
    <t>61e3a7f9-67e8-53c8-bdc6-d8624b9687b9</t>
  </si>
  <si>
    <t>DZH318Z08MC5/00HF</t>
  </si>
  <si>
    <t>D4plds v5</t>
  </si>
  <si>
    <t>61e59976-d773-5153-9923-3ad959347355</t>
  </si>
  <si>
    <t>DZH318Z092QJ/00DM</t>
  </si>
  <si>
    <t>61ef182d-49e6-58ea-86ec-a39857438de1</t>
  </si>
  <si>
    <t>DZH318Z08W0Q/0010</t>
  </si>
  <si>
    <t>Cold ZRS Read Operations</t>
  </si>
  <si>
    <t>61f20072-39e8-50b6-8655-2c63e70d4a0f</t>
  </si>
  <si>
    <t>09ed9e0e-237a-42ae-8a44-ccbb179286a7</t>
  </si>
  <si>
    <t>E32-8s v3</t>
  </si>
  <si>
    <t>DZH318Z0BQ4R/025R</t>
  </si>
  <si>
    <t>DZH318Z0BQ4R/025Q</t>
  </si>
  <si>
    <t>DZH318Z0BQ4R/025P</t>
  </si>
  <si>
    <t>Standard_E48_v5 Low Priority</t>
  </si>
  <si>
    <t>E48 v5 Low Priority</t>
  </si>
  <si>
    <t>6204bf34-6f66-5850-aa60-cd189aba037e</t>
  </si>
  <si>
    <t>DZH318Z08M9H/00B1</t>
  </si>
  <si>
    <t>620d4aee-c0df-4bc4-b94d-0bbd9c835c9a</t>
  </si>
  <si>
    <t>HB176rsv4</t>
  </si>
  <si>
    <t>62193602-da23-58e1-9441-ede6cb001e34</t>
  </si>
  <si>
    <t>DZH318Z0K1LH/001T</t>
  </si>
  <si>
    <t>62194976-ed8c-5a0b-b74f-3aec88e11361</t>
  </si>
  <si>
    <t>Hot_ZRS_Data_Stored_1 Pb</t>
  </si>
  <si>
    <t>Hot - 1 PB ZRS</t>
  </si>
  <si>
    <t>Hot - 1 PB ZRS Data Stored</t>
  </si>
  <si>
    <t>DZH318Z0CLSK/012L</t>
  </si>
  <si>
    <t>DZH318Z0CLSK/012M</t>
  </si>
  <si>
    <t>623da319-91c5-463e-9564-239c022a0735</t>
  </si>
  <si>
    <t>DZH318Z0BPW6/00B0</t>
  </si>
  <si>
    <t>E10 ZRS</t>
  </si>
  <si>
    <t>E10 Disks</t>
  </si>
  <si>
    <t>623e0634-1530-5095-b751-53dcdf556633</t>
  </si>
  <si>
    <t>DZH318Z0BP88/018P</t>
  </si>
  <si>
    <t>6243d98e-2be0-5941-9d6e-4bebfce1bfaa</t>
  </si>
  <si>
    <t>DZH318Z0CM2D/01JN</t>
  </si>
  <si>
    <t>d6b6271c-3113-44a9-9d62-b2da937da902</t>
  </si>
  <si>
    <t>D48d v4</t>
  </si>
  <si>
    <t>6278de05-527e-5b84-af62-c034334325f2</t>
  </si>
  <si>
    <t>DZH318Z0D1L6/00CB</t>
  </si>
  <si>
    <t>M208-104s_v2</t>
  </si>
  <si>
    <t>DZH318Z0BX5L/02R8</t>
  </si>
  <si>
    <t>DZH318Z0BX5L/02R5</t>
  </si>
  <si>
    <t>DZH318Z0BX5L/02R6</t>
  </si>
  <si>
    <t>E2s v4 Spot</t>
  </si>
  <si>
    <t>628e34f4-cbd7-544b-80a6-218e83720208</t>
  </si>
  <si>
    <t>DZH318Z0CSHL/0060</t>
  </si>
  <si>
    <t>DC96ads v5</t>
  </si>
  <si>
    <t>6290cb48-9894-5cef-9870-f5fc96e07ee0</t>
  </si>
  <si>
    <t>DZH318Z09B5X/000C</t>
  </si>
  <si>
    <t>62954cb0-dc19-550d-ad9e-7e843d814b0d</t>
  </si>
  <si>
    <t>DZH318Z0K9KD/01LR</t>
  </si>
  <si>
    <t>E16-8s v4</t>
  </si>
  <si>
    <t>629f4197-3e17-5dcd-bdde-2d5c97210a2e</t>
  </si>
  <si>
    <t>DZH318Z0CSHC/004W</t>
  </si>
  <si>
    <t>Cross Region Replication - US East to US West 2</t>
  </si>
  <si>
    <t>Cross Region Replication - US East to US West 2 Hours</t>
  </si>
  <si>
    <t>62b08398-7110-5f66-97a5-c018eb252907</t>
  </si>
  <si>
    <t>DZH318Z0BXV9/00XQ</t>
  </si>
  <si>
    <t>E8ds v5 Spot</t>
  </si>
  <si>
    <t>62b0f11e-840a-505c-b27f-2bed855baa83</t>
  </si>
  <si>
    <t>DZH318Z096SL/07TG</t>
  </si>
  <si>
    <t>E8-4s v4 Spot</t>
  </si>
  <si>
    <t>62ba5a4c-87a5-5494-8428-8cd390b6d3ea</t>
  </si>
  <si>
    <t>DZH318Z0CSHL/004T</t>
  </si>
  <si>
    <t>62bc2b81-0b17-5ddc-9baf-f26d4a7af926</t>
  </si>
  <si>
    <t>62bfdf04-e8ce-5ba4-a5a3-64ad115ebba2</t>
  </si>
  <si>
    <t>DZH318Z0CSHC/004Z</t>
  </si>
  <si>
    <t>62c34aa2-d05f-5505-8078-6d0f9085098e</t>
  </si>
  <si>
    <t>DZH318Z096SN/02TH</t>
  </si>
  <si>
    <t>62c3b87c-1b19-506e-946d-7181efaa4c83</t>
  </si>
  <si>
    <t>DZH318Z0BDL9/0077</t>
  </si>
  <si>
    <t>62cfe819-864c-4cce-b75f-c6db40c7b26d</t>
  </si>
  <si>
    <t>DZH318Z0BPRJ/00H0</t>
  </si>
  <si>
    <t>SAP_HANA_On_Azure_S384xxm</t>
  </si>
  <si>
    <t>S384xxm</t>
  </si>
  <si>
    <t>S384xxm Instance</t>
  </si>
  <si>
    <t>62dca68c-8d2e-41fc-a742-a1b5ce9cbab7</t>
  </si>
  <si>
    <t>DZH318Z0BNWL/0045</t>
  </si>
  <si>
    <t>DZH318Z0BNWL/009K</t>
  </si>
  <si>
    <t>NC24s v2 Spot</t>
  </si>
  <si>
    <t>62e21c20-b66f-5219-94d4-e4271cea3aaf</t>
  </si>
  <si>
    <t>DZH318Z0BQ5T/002T</t>
  </si>
  <si>
    <t>Standard_EC64ads_v5 Low Priority</t>
  </si>
  <si>
    <t>EC64ads_v5 Low Priority</t>
  </si>
  <si>
    <t>62eefa82-5c47-596e-b45e-d93ed936ba9d</t>
  </si>
  <si>
    <t>DZH318Z09B62/000K</t>
  </si>
  <si>
    <t>62fa399c-1055-58c1-af8c-d9cca4d881a4</t>
  </si>
  <si>
    <t>630d3810-5c1e-5d8b-8e42-109d51068d2e</t>
  </si>
  <si>
    <t>DZH318Z09B5X/000B</t>
  </si>
  <si>
    <t>E16-8s v3 Spot</t>
  </si>
  <si>
    <t>63117a52-d2c5-5e00-b3bc-628e9993fbaa</t>
  </si>
  <si>
    <t>DZH318Z0BPVN/01N2</t>
  </si>
  <si>
    <t>631396fb-f5ad-5e83-ab02-1f59005073b8</t>
  </si>
  <si>
    <t>6320031e-ec16-5a8d-8f61-40ffd2594c5b</t>
  </si>
  <si>
    <t>DZH318Z0CM95/004W</t>
  </si>
  <si>
    <t>63363ec0-5521-58d9-8450-0bf1f06f1b83</t>
  </si>
  <si>
    <t>DZH318Z092QJ/00FB</t>
  </si>
  <si>
    <t>DZH318Z0BQPW/00L8</t>
  </si>
  <si>
    <t>Lsv3 Series Dedicated Host</t>
  </si>
  <si>
    <t>Lsv3_Type1</t>
  </si>
  <si>
    <t>Lsv3 Type1</t>
  </si>
  <si>
    <t>6342d0b0-fc65-54fb-ac0b-56e2fd254ef6</t>
  </si>
  <si>
    <t>DZH318Z08NR6</t>
  </si>
  <si>
    <t>DZH318Z08NR6/0008</t>
  </si>
  <si>
    <t>DZH318Z08NR6/002F</t>
  </si>
  <si>
    <t>DZH318Z08NR6/002G</t>
  </si>
  <si>
    <t>634389ad-e60d-4d4d-a9ca-38cd74f69f26</t>
  </si>
  <si>
    <t>DZH318Z0BPRT/003S</t>
  </si>
  <si>
    <t>Service Fabric Mesh</t>
  </si>
  <si>
    <t>Service Fabric Mesh - Volume Disks</t>
  </si>
  <si>
    <t>Standard 32 GiB Disk</t>
  </si>
  <si>
    <t>2018-06-13T00:00:00Z</t>
  </si>
  <si>
    <t>634a608d-018b-4d6b-8ac8-2aee7333c4ac</t>
  </si>
  <si>
    <t>DZH318Z0BZ40</t>
  </si>
  <si>
    <t>DZH318Z0BZ40/0002</t>
  </si>
  <si>
    <t>DZH315TKSTVK</t>
  </si>
  <si>
    <t>6354c835-b695-5725-8b71-f27a42ba6afe</t>
  </si>
  <si>
    <t>DZH318Z09B66/000Z</t>
  </si>
  <si>
    <t>Virtual Machines NDSv2 Series</t>
  </si>
  <si>
    <t>NDmr40s v2 Low Priority</t>
  </si>
  <si>
    <t>2018-09-04T00:00:00Z</t>
  </si>
  <si>
    <t>63607e31-d51e-44cf-9499-a02ce1f20b77</t>
  </si>
  <si>
    <t>DZH318Z0BXNJ</t>
  </si>
  <si>
    <t>DZH318Z0BXNJ/0006</t>
  </si>
  <si>
    <t>Standard_E32_v5</t>
  </si>
  <si>
    <t>E32 v5</t>
  </si>
  <si>
    <t>6385a66e-6d92-500a-b445-8efef2aa3092</t>
  </si>
  <si>
    <t>DZH318Z08M9H/00DM</t>
  </si>
  <si>
    <t>63a51b83-87ac-5d8d-b1d5-fcf7faf6abc7</t>
  </si>
  <si>
    <t>DZH318Z08W0T/0065</t>
  </si>
  <si>
    <t>63a776b6-5790-5318-8633-75fea9373ba3</t>
  </si>
  <si>
    <t>DZH318Z09LQN/0004</t>
  </si>
  <si>
    <t>63b69d3c-6887-5769-b9bd-c1bfe325dc0c</t>
  </si>
  <si>
    <t>Standard_EC20as_cc_v5 Low Priority</t>
  </si>
  <si>
    <t>EC20ascc v5 Low Priority</t>
  </si>
  <si>
    <t>63b78da5-bb7c-5c24-bbe9-7897d400f570</t>
  </si>
  <si>
    <t>DZH318Z0BDLB/005J</t>
  </si>
  <si>
    <t>HC44rs Low Priority</t>
  </si>
  <si>
    <t>63b85c3a-7ceb-4d54-b1a8-4da221f7f10c</t>
  </si>
  <si>
    <t>DZH318Z0BXNX/000F</t>
  </si>
  <si>
    <t>E4s v5 Low Priority</t>
  </si>
  <si>
    <t>DZH318Z096T1/04P5</t>
  </si>
  <si>
    <t>63e2dd63-de3f-5184-b9f9-0817b5374345</t>
  </si>
  <si>
    <t>DZH318Z08Q75/003V</t>
  </si>
  <si>
    <t>Cold ZRS Iterative Read Operations</t>
  </si>
  <si>
    <t>63efa808-4f39-57d5-b4ba-3280bc25cda2</t>
  </si>
  <si>
    <t>D14 v2/DS14 v2</t>
  </si>
  <si>
    <t>DZH318Z0BQ34/00TX</t>
  </si>
  <si>
    <t>DZH318Z0BQ34/00H4</t>
  </si>
  <si>
    <t>DZH318Z0BQ34/00H5</t>
  </si>
  <si>
    <t>63f3764f-e6bc-5c7c-98fb-0a544f845114</t>
  </si>
  <si>
    <t>DZH318Z09JCN/00D8</t>
  </si>
  <si>
    <t>DZH318Z09JCN/00N9</t>
  </si>
  <si>
    <t>DZH318Z09JCN/00N6</t>
  </si>
  <si>
    <t>63ff1cc7-53ae-5872-a576-1a0b8b0745b4</t>
  </si>
  <si>
    <t>DZH318Z08MC5/00H3</t>
  </si>
  <si>
    <t>Azure App Service SSL Connections</t>
  </si>
  <si>
    <t>IP SSL</t>
  </si>
  <si>
    <t>IP SSL Connection</t>
  </si>
  <si>
    <t>2013-06-03T00:00:00Z</t>
  </si>
  <si>
    <t>94db869d-b0ed-486a-8995-ddff0eba7412</t>
  </si>
  <si>
    <t>DZH318Z0BP0S</t>
  </si>
  <si>
    <t>DZH318Z0BP0S/000G</t>
  </si>
  <si>
    <t>Cool GZRS Write Operations</t>
  </si>
  <si>
    <t>dde656fc-80c4-43cf-88dc-1a4357d49f07</t>
  </si>
  <si>
    <t>643642b5-2fb0-5c92-aaac-5ca2ab4aa442</t>
  </si>
  <si>
    <t>DZH318Z0K9KC/00C7</t>
  </si>
  <si>
    <t>D1 v2 Low Priority</t>
  </si>
  <si>
    <t>643f5d10-4e0e-437f-9ff4-7a911b583c6c</t>
  </si>
  <si>
    <t>DZH318Z0BPW9/00JN</t>
  </si>
  <si>
    <t>6443ce7e-c286-566e-afda-3ca02c8f328e</t>
  </si>
  <si>
    <t>DZH318Z093WX/00JF</t>
  </si>
  <si>
    <t>Premium LRS Provisioned</t>
  </si>
  <si>
    <t>E8bs v5</t>
  </si>
  <si>
    <t>6466d201-d0dc-5dfb-aaea-f78c3b777c29</t>
  </si>
  <si>
    <t>DZH318Z09LR5/0059</t>
  </si>
  <si>
    <t>DZH318Z09LR5/00Q4</t>
  </si>
  <si>
    <t>DZH318Z09LR5/00Q2</t>
  </si>
  <si>
    <t>Always Ready</t>
  </si>
  <si>
    <t>Always Ready Execution Time</t>
  </si>
  <si>
    <t>6470f5a8-3e62-5f8b-8ac3-a47b3bc9d4b4</t>
  </si>
  <si>
    <t>DZH318Z0DW2R/0002</t>
  </si>
  <si>
    <t>E16-8ds v5 Low Priority</t>
  </si>
  <si>
    <t>DZH318Z096SN/00SD</t>
  </si>
  <si>
    <t>Snapshots ZRS</t>
  </si>
  <si>
    <t>ZRS Snapshots</t>
  </si>
  <si>
    <t>648e9819-96c3-5fc1-854e-47c3abd4d894</t>
  </si>
  <si>
    <t>DZH318Z0BP04/02DG</t>
  </si>
  <si>
    <t>64988eba-0ce9-56c7-9269-cbbc49c5bf0a</t>
  </si>
  <si>
    <t>DZH318Z09B66/000Q</t>
  </si>
  <si>
    <t>6499918d-f66a-5cfb-99fa-73888b069e65</t>
  </si>
  <si>
    <t>DZH318Z0K9JH/01G2</t>
  </si>
  <si>
    <t>Standard_E64-32s_v3</t>
  </si>
  <si>
    <t>E64-32s v3 Spot</t>
  </si>
  <si>
    <t>649f1d60-4b48-520f-b514-66a537ca597b</t>
  </si>
  <si>
    <t>DZH318Z0BPVN/01MG</t>
  </si>
  <si>
    <t>DZH318Z0BQ4R/021K</t>
  </si>
  <si>
    <t>DZH318Z0BQ4R/021F</t>
  </si>
  <si>
    <t>DZH318Z0BQ4R/0210</t>
  </si>
  <si>
    <t>Standard_D16pds_v5 Spot</t>
  </si>
  <si>
    <t>D16pds v5 Spot</t>
  </si>
  <si>
    <t>64b56131-9f04-5b30-a326-2268bf85c343</t>
  </si>
  <si>
    <t>DZH318Z092SF/00LM</t>
  </si>
  <si>
    <t>64b7ca56-9bac-5499-a882-fe6a5525517b</t>
  </si>
  <si>
    <t>DZH318Z092R4/00D1</t>
  </si>
  <si>
    <t>64ceff11-70a9-5ac9-a19c-301f3c3df291</t>
  </si>
  <si>
    <t>64e7188b-0a96-5df1-a57c-c28b426ff231</t>
  </si>
  <si>
    <t>DZH318Z0BDCG/002X</t>
  </si>
  <si>
    <t>ae106a5c-ed63-4017-a064-6b5b1cf818ad</t>
  </si>
  <si>
    <t>E4ds v5 Low Priority</t>
  </si>
  <si>
    <t>64f88b12-b26e-5ae3-82fa-721ed9e27e8b</t>
  </si>
  <si>
    <t>DZH318Z096SN/00RG</t>
  </si>
  <si>
    <t>E8-4s v3 Low Priority</t>
  </si>
  <si>
    <t>7b9f0aca-8912-4983-b858-a096fb074d47</t>
  </si>
  <si>
    <t>DZH318Z0BQ4R/01Q6</t>
  </si>
  <si>
    <t>Standard_E104id_v5 Low Priority</t>
  </si>
  <si>
    <t>E104id v5 Low Priority</t>
  </si>
  <si>
    <t>65126fae-24b5-561c-8957-5efa16872a44</t>
  </si>
  <si>
    <t>DZH318Z08M9R/00CH</t>
  </si>
  <si>
    <t>6529ee96-e73f-5f66-9db9-b86ab6b572de</t>
  </si>
  <si>
    <t>DZH318Z08LV1/004H</t>
  </si>
  <si>
    <t>E32d v4 Low Priority</t>
  </si>
  <si>
    <t>653035af-b1fa-5a94-b01e-4dc2b26d447c</t>
  </si>
  <si>
    <t>DZH318Z0D1L5/00PP</t>
  </si>
  <si>
    <t>Standard_M208-104ms_v2</t>
  </si>
  <si>
    <t>M208-104ms_v2</t>
  </si>
  <si>
    <t>8d098137-458b-438b-8c84-1185ef3002b4</t>
  </si>
  <si>
    <t>DZH318Z0BX63/01RN</t>
  </si>
  <si>
    <t>654727e5-5e34-5282-9ad8-6e2c08e9c548</t>
  </si>
  <si>
    <t>DZH318Z0BQ4R/0476</t>
  </si>
  <si>
    <t>Standard_D2pds_v5 Low Priority</t>
  </si>
  <si>
    <t>D2pds v5 Low Priority</t>
  </si>
  <si>
    <t>654e4bed-bfbc-5fa7-a7d6-4e16f2d49a90</t>
  </si>
  <si>
    <t>DZH318Z092SF/00NK</t>
  </si>
  <si>
    <t>Standard_D48lds_v5</t>
  </si>
  <si>
    <t>D48lds v5</t>
  </si>
  <si>
    <t>654f8fec-1c70-52bb-9fac-fb6362fa749d</t>
  </si>
  <si>
    <t>DZH318Z08M9B/00DV</t>
  </si>
  <si>
    <t>DZH318Z08M9B/01T5</t>
  </si>
  <si>
    <t>DZH318Z08M9B/01T4</t>
  </si>
  <si>
    <t>E2s v5 Spot</t>
  </si>
  <si>
    <t>65670ef1-4a69-5c94-9322-6c8670bd4ac1</t>
  </si>
  <si>
    <t>DZH318Z096SR/014V</t>
  </si>
  <si>
    <t>HB120-16rs_v3</t>
  </si>
  <si>
    <t>a12bee9b-1db2-5f44-ab4c-550fdec68484</t>
  </si>
  <si>
    <t>DZH318Z08KCJ/000R</t>
  </si>
  <si>
    <t>DZH318Z08KCJ/000P</t>
  </si>
  <si>
    <t>DZH318Z08KCJ/000G</t>
  </si>
  <si>
    <t>DZH318Z08KCJ/0002</t>
  </si>
  <si>
    <t>656cb59e-02a5-5d5f-b604-8a0c7838563b</t>
  </si>
  <si>
    <t>DZH318Z0BPVJ/0173</t>
  </si>
  <si>
    <t>E4 v4</t>
  </si>
  <si>
    <t>6576a428-962f-5cc8-a867-af9d8c689739</t>
  </si>
  <si>
    <t>DZH318Z0D1L7/00GJ</t>
  </si>
  <si>
    <t>DZH318Z0D1L7/01HT</t>
  </si>
  <si>
    <t>DZH318Z0D1L7/01HV</t>
  </si>
  <si>
    <t>657bb7f7-ca66-5d7c-ad99-7427454a8939</t>
  </si>
  <si>
    <t>DZH318Z08M9W/005Q</t>
  </si>
  <si>
    <t>DZH318Z08M9W/01XH</t>
  </si>
  <si>
    <t>DZH318Z08M9W/01X4</t>
  </si>
  <si>
    <t>E8-4as_v4 Spot</t>
  </si>
  <si>
    <t>6583c301-e83a-56b1-86e6-994e00a3e43e</t>
  </si>
  <si>
    <t>DZH318Z0CM92/00ZQ</t>
  </si>
  <si>
    <t>D8 v4</t>
  </si>
  <si>
    <t>6587d23e-c1f8-5608-b8be-ef20803942c5</t>
  </si>
  <si>
    <t>DZH318Z0D1L4/008K</t>
  </si>
  <si>
    <t>DZH318Z0D1L4/014K</t>
  </si>
  <si>
    <t>DZH318Z0D1L4/0144</t>
  </si>
  <si>
    <t>658e7924-b9c8-48dd-bf72-ee7fa989dec3</t>
  </si>
  <si>
    <t>DZH318Z0BQ34/00QK</t>
  </si>
  <si>
    <t>DZH318Z0BQ34/00HG</t>
  </si>
  <si>
    <t>DZH318Z0BQ34/00HH</t>
  </si>
  <si>
    <t>659a7f6f-21ef-550a-a4dc-5f5bb821b640</t>
  </si>
  <si>
    <t>DZH318Z0CSHH/001T</t>
  </si>
  <si>
    <t>659e0a05-89c6-5559-b972-7fa29ec2b4d5</t>
  </si>
  <si>
    <t>DZH318Z08W0Q/006B</t>
  </si>
  <si>
    <t>Standard_L64s_v3 Low Priority</t>
  </si>
  <si>
    <t>L64s v3 Low Priority</t>
  </si>
  <si>
    <t>65a4a830-c71e-54dd-9059-bdea91ab80b9</t>
  </si>
  <si>
    <t>DZH318Z08NRP/004X</t>
  </si>
  <si>
    <t>E104i v5</t>
  </si>
  <si>
    <t>65b122b0-59ee-5f95-ad12-879d05c9e5a2</t>
  </si>
  <si>
    <t>DZH318Z08M9J/002D</t>
  </si>
  <si>
    <t>DZH318Z08M9J/02CV</t>
  </si>
  <si>
    <t>DZH318Z08M9J/02CX</t>
  </si>
  <si>
    <t>D48lds v5 Low Priority</t>
  </si>
  <si>
    <t>65b5dc17-7cc7-55fe-8e9d-7dabed93b9d1</t>
  </si>
  <si>
    <t>DZH318Z08M9B/00DS</t>
  </si>
  <si>
    <t>A7 Spot</t>
  </si>
  <si>
    <t>65c429a7-fef1-5927-adbf-25f74271aacf</t>
  </si>
  <si>
    <t>DZH318Z0BPVJ/013C</t>
  </si>
  <si>
    <t>EC96iads_v5</t>
  </si>
  <si>
    <t>65d83757-fb2c-5140-8be5-c03773e95a7a</t>
  </si>
  <si>
    <t>DZH318Z09B60/000C</t>
  </si>
  <si>
    <t>Standard Service Fee</t>
  </si>
  <si>
    <t>d95cd8b5-b6f1-4cd9-ae86-a016d1945d6f</t>
  </si>
  <si>
    <t>Hot LRS Blob Inventory</t>
  </si>
  <si>
    <t>65ff4809-f31e-5f21-87e7-1d68e4d0aebf</t>
  </si>
  <si>
    <t>HX176-144rs Spot</t>
  </si>
  <si>
    <t>6600c3c8-dac5-5ece-844f-23befa90867e</t>
  </si>
  <si>
    <t>DZH318Z0K1LF/002H</t>
  </si>
  <si>
    <t>66048f85-97f5-513c-82fa-ad07aec04945</t>
  </si>
  <si>
    <t>DZH318Z09LQN/007Q</t>
  </si>
  <si>
    <t>E8-4ds v4</t>
  </si>
  <si>
    <t>6605a60c-f640-5e8c-a23f-581cf121ee42</t>
  </si>
  <si>
    <t>DZH318Z0CSHK/00DL</t>
  </si>
  <si>
    <t>DZH318Z0CSHK/020K</t>
  </si>
  <si>
    <t>DZH318Z0CSHK/020N</t>
  </si>
  <si>
    <t>H16mr Low Priority</t>
  </si>
  <si>
    <t>660be064-9d49-4414-8495-43c5f4cc7d5b</t>
  </si>
  <si>
    <t>DZH318Z0BQ4J/006L</t>
  </si>
  <si>
    <t>66195f5c-6a20-5b90-b2c3-42fd1cecf802</t>
  </si>
  <si>
    <t>DZH318Z08W0Q/005R</t>
  </si>
  <si>
    <t>B2ls v2</t>
  </si>
  <si>
    <t>661f7dbc-0aed-5b3a-a353-650f9fc2259e</t>
  </si>
  <si>
    <t>DZH318Z0K9KC/00D0</t>
  </si>
  <si>
    <t>66286882-3c14-4340-acce-db6285638c02</t>
  </si>
  <si>
    <t>DZH318Z0BP04/00W1</t>
  </si>
  <si>
    <t>66327880-0fe2-4b4b-908a-9a4be88384db</t>
  </si>
  <si>
    <t>Standard_EC4ads_v5 Spot</t>
  </si>
  <si>
    <t>EC4ads_v5 Spot</t>
  </si>
  <si>
    <t>6637097d-e7f0-5353-b257-986673d7676c</t>
  </si>
  <si>
    <t>DZH318Z09B62/0005</t>
  </si>
  <si>
    <t>Standard_E96bs_v5 Low Priority</t>
  </si>
  <si>
    <t>E96bs v5 Low Priority</t>
  </si>
  <si>
    <t>663dddc5-a6a0-5253-a303-54ebad73039b</t>
  </si>
  <si>
    <t>DZH318Z09LR4/000G</t>
  </si>
  <si>
    <t>Hot RA-GRS Blob Inventory</t>
  </si>
  <si>
    <t>664c2755-69b3-53d2-bf27-d2f9f9f40f0e</t>
  </si>
  <si>
    <t>F8s v2 Spot</t>
  </si>
  <si>
    <t>665f7f15-c466-5c86-8fb5-a6611438140c</t>
  </si>
  <si>
    <t>DZH318Z0BQ4X/01Q5</t>
  </si>
  <si>
    <t>8cc14137-fbb2-4e40-a21c-44fdbb90d7a8</t>
  </si>
  <si>
    <t>668a80e2-0777-5883-b16a-8102816f9905</t>
  </si>
  <si>
    <t>DZH318Z09B66/000G</t>
  </si>
  <si>
    <t>ND96amsA100v4 Low Priority</t>
  </si>
  <si>
    <t>668f1518-682d-5325-9f73-0ceea6605890</t>
  </si>
  <si>
    <t>DZH318Z08MBM/003G</t>
  </si>
  <si>
    <t>66952604-1c7d-59d4-9799-a466f9f456ac</t>
  </si>
  <si>
    <t>66af1bd1-e3f9-465c-96c2-3e2a9ab191df</t>
  </si>
  <si>
    <t>DZH318Z0BQJL/0038</t>
  </si>
  <si>
    <t>66bf5543-b982-52a1-8f95-e07227e8c76e</t>
  </si>
  <si>
    <t>DZH318Z0K9JK/00KS</t>
  </si>
  <si>
    <t>66d29a20-41c6-56c1-bdaa-45a0d7cfce6e</t>
  </si>
  <si>
    <t>DZH318Z08M99/00N2</t>
  </si>
  <si>
    <t>66d6a2e7-d58f-5c69-9c71-12ec8ae6b010</t>
  </si>
  <si>
    <t>DZH318Z0K9JK/00KR</t>
  </si>
  <si>
    <t>M192idms_v2 Low Priority</t>
  </si>
  <si>
    <t>66d6e606-5983-53bc-b71f-2fe23574fec1</t>
  </si>
  <si>
    <t>DZH318Z08LV1/006K</t>
  </si>
  <si>
    <t>E20d v4</t>
  </si>
  <si>
    <t>66de58d9-95b9-54d2-a6d4-6f0fd27274e5</t>
  </si>
  <si>
    <t>DZH318Z0D1LH/00HB</t>
  </si>
  <si>
    <t>E20ads v5 Low Priority</t>
  </si>
  <si>
    <t>66f48393-66b4-56cc-9c38-230a0913e035</t>
  </si>
  <si>
    <t>DZH318Z092R4/009Z</t>
  </si>
  <si>
    <t>Standard_E8ps_v5</t>
  </si>
  <si>
    <t>Standard_E8ps_v5 Low Priority</t>
  </si>
  <si>
    <t>E8ps v5 Low Priority</t>
  </si>
  <si>
    <t>6702f653-29a1-5bdf-953b-8e44fcb234aa</t>
  </si>
  <si>
    <t>DZH318Z092S8/00RC</t>
  </si>
  <si>
    <t>67044594-00e5-53ce-8391-5aee7addb64e</t>
  </si>
  <si>
    <t>DZH318Z08M99/0092</t>
  </si>
  <si>
    <t>6712628e-151f-5621-9778-ae2c9540d2e0</t>
  </si>
  <si>
    <t>DZH318Z0CGPM/000X</t>
  </si>
  <si>
    <t>Standard_DC64ads_cc_v5 Low Priority</t>
  </si>
  <si>
    <t>DC64adscc v5 Low Priority</t>
  </si>
  <si>
    <t>6721f6e5-f05b-57c0-aae3-0e27a3eb67b3</t>
  </si>
  <si>
    <t>DZH318Z0BDL9/006P</t>
  </si>
  <si>
    <t>standard_DC2ds_v3 Spot</t>
  </si>
  <si>
    <t>DC2ds_v3 Spot</t>
  </si>
  <si>
    <t>672a35d5-d321-5054-927d-21520f1590d9</t>
  </si>
  <si>
    <t>DZH318Z08NRD/00BB</t>
  </si>
  <si>
    <t>672c4ca0-b93e-500e-9695-f3f28d1341b0</t>
  </si>
  <si>
    <t>DZH318Z09B62/0010</t>
  </si>
  <si>
    <t>67337978-9649-4005-b04d-bbe987a54233</t>
  </si>
  <si>
    <t>673873c2-fbea-57bd-a416-d1be02e3f5b5</t>
  </si>
  <si>
    <t>Standard_L48as_v3 Low Priority</t>
  </si>
  <si>
    <t>L48as v3 Low Priority</t>
  </si>
  <si>
    <t>6739a57c-98ca-5daf-8897-8e3b78b48d98</t>
  </si>
  <si>
    <t>DZH318Z08NR8/002K</t>
  </si>
  <si>
    <t>E32pds v5</t>
  </si>
  <si>
    <t>6757c30c-d5ed-5980-8ae5-b31de6a330e3</t>
  </si>
  <si>
    <t>DZH318Z092SG/000L</t>
  </si>
  <si>
    <t>67637e05-8844-46fc-90c0-cde5154b6d51</t>
  </si>
  <si>
    <t>DZH318Z0BQ4L/016L</t>
  </si>
  <si>
    <t>D2 v5</t>
  </si>
  <si>
    <t>676db1e2-9b38-53cf-85ff-fa2ca68ea334</t>
  </si>
  <si>
    <t>DZH318Z08M9V/00HF</t>
  </si>
  <si>
    <t>Standard_D16_v5 Low Priority</t>
  </si>
  <si>
    <t>D16 v5 Low Priority</t>
  </si>
  <si>
    <t>67762f4a-b555-5343-a541-53bee6e29e35</t>
  </si>
  <si>
    <t>DZH318Z08M9V/00H5</t>
  </si>
  <si>
    <t>LRS Write Additional IO - Free</t>
  </si>
  <si>
    <t>ab3ab800-c095-410c-bceb-e4abf946279d</t>
  </si>
  <si>
    <t>677accf2-47b2-5278-a2b4-e5bd2f612064</t>
  </si>
  <si>
    <t>DZH318Z092SF/00L2</t>
  </si>
  <si>
    <t>Disk Operations - Free</t>
  </si>
  <si>
    <t>7821a245-fb9f-4dde-a876-5279e0379ef4</t>
  </si>
  <si>
    <t>Standard_DC16ads_cc_v5 Low Priority</t>
  </si>
  <si>
    <t>DC16adscc v5 Low Priority</t>
  </si>
  <si>
    <t>679238c8-4fb8-5df0-a16a-255d20d01b79</t>
  </si>
  <si>
    <t>DZH318Z0BDL7/005B</t>
  </si>
  <si>
    <t>6795dbf5-9be1-5010-93c6-5b4822c50c0f</t>
  </si>
  <si>
    <t>DZH318Z0BDLB/0067</t>
  </si>
  <si>
    <t>679b343c-b5b9-51f9-9320-f3c987bffa7c</t>
  </si>
  <si>
    <t>DZH318Z0BPW5/02CB</t>
  </si>
  <si>
    <t>Standard_E32ds_v5</t>
  </si>
  <si>
    <t>E32ds v5 Low Priority</t>
  </si>
  <si>
    <t>DZH318Z096SN/00S8</t>
  </si>
  <si>
    <t>67d2bbb3-964e-446b-888b-0e8f0c586f21</t>
  </si>
  <si>
    <t>DZH318Z0BPW6/00RD</t>
  </si>
  <si>
    <t>DS12 Spot</t>
  </si>
  <si>
    <t>67dc82ba-6010-5b36-a9d3-4245b0d2ef3b</t>
  </si>
  <si>
    <t>DZH318Z0BQ4S/00VC</t>
  </si>
  <si>
    <t>EC4as_v5</t>
  </si>
  <si>
    <t>67e0e585-2932-502d-ac52-ac2449a5f4c2</t>
  </si>
  <si>
    <t>DZH318Z09B68/000L</t>
  </si>
  <si>
    <t>DZH318Z09B68/0075</t>
  </si>
  <si>
    <t>DZH318Z09B68/0076</t>
  </si>
  <si>
    <t>67edc8ba-ecf9-4507-b03f-b0709ae40cc7</t>
  </si>
  <si>
    <t>DZH318Z0BQ4X/0053</t>
  </si>
  <si>
    <t>A8m v2 Spot</t>
  </si>
  <si>
    <t>67ee085c-7ed7-5f3b-924d-a66799096ac4</t>
  </si>
  <si>
    <t>DZH318Z0BPW1/00VD</t>
  </si>
  <si>
    <t>E64d v4 Spot</t>
  </si>
  <si>
    <t>6801cf13-5c44-52a1-a35d-720b9db2c4ff</t>
  </si>
  <si>
    <t>DZH318Z0D1L5/00PH</t>
  </si>
  <si>
    <t>B16ps v2</t>
  </si>
  <si>
    <t>680af066-8303-56f9-9eb9-8f5c242168ae</t>
  </si>
  <si>
    <t>DZH318Z0K9JL/0025</t>
  </si>
  <si>
    <t>Standard_DC48ads_v5 Spot</t>
  </si>
  <si>
    <t>DC48ads v5 Spot</t>
  </si>
  <si>
    <t>6814d0ba-aa38-5ec1-805d-297d1db44274</t>
  </si>
  <si>
    <t>DZH318Z09B5X/000K</t>
  </si>
  <si>
    <t>5e946cfc-acc9-4a96-895b-92386fa63c9c</t>
  </si>
  <si>
    <t>DZH318Z0BNZ3/003S</t>
  </si>
  <si>
    <t>M416-104ms_v2</t>
  </si>
  <si>
    <t>89fe57f0-1867-4254-973e-e986e6744ddb</t>
  </si>
  <si>
    <t>DZH318Z0BX63/017W</t>
  </si>
  <si>
    <t>E2s v5</t>
  </si>
  <si>
    <t>683e47f0-b25f-501b-9aac-d189cf9de2c9</t>
  </si>
  <si>
    <t>DZH318Z096SR/014T</t>
  </si>
  <si>
    <t>DZH318Z096SR/09QD</t>
  </si>
  <si>
    <t>DZH318Z096SR/09Q0</t>
  </si>
  <si>
    <t>ND96amsr A100 v4</t>
  </si>
  <si>
    <t>683fc8f3-6f71-5dc4-8c02-5cd8af7e812d</t>
  </si>
  <si>
    <t>DZH318Z08MBL/000N</t>
  </si>
  <si>
    <t>Standard_E32_v5 Spot</t>
  </si>
  <si>
    <t>E32 v5 Spot</t>
  </si>
  <si>
    <t>68448702-a193-5453-bd1f-57710ad2b0c2</t>
  </si>
  <si>
    <t>DZH318Z08M9H/00C1</t>
  </si>
  <si>
    <t>M192ids_v2 Spot</t>
  </si>
  <si>
    <t>68743ce5-a153-51e6-803b-9e076497ccd3</t>
  </si>
  <si>
    <t>DZH318Z08LV0/000T</t>
  </si>
  <si>
    <t>Standard_DC32ads_v5 Low Priority</t>
  </si>
  <si>
    <t>DC32ads v5 Low Priority</t>
  </si>
  <si>
    <t>6878c6b4-be1e-5fad-8c92-2b8f6251a6b8</t>
  </si>
  <si>
    <t>DZH318Z09B5X/000S</t>
  </si>
  <si>
    <t>Standard_E64bs_v5 Low Priority</t>
  </si>
  <si>
    <t>E64bs v5 Low Priority</t>
  </si>
  <si>
    <t>6881b23c-67ce-5cdc-8e68-3f4fdd6793e0</t>
  </si>
  <si>
    <t>DZH318Z09LR4/000S</t>
  </si>
  <si>
    <t>D1 Low Priority</t>
  </si>
  <si>
    <t>D1/DS1 Low Priority</t>
  </si>
  <si>
    <t>DZH318Z0BPVW/0086</t>
  </si>
  <si>
    <t>6895f94f-1bc3-4ff7-87c5-518baba59e9b</t>
  </si>
  <si>
    <t>E8 v4</t>
  </si>
  <si>
    <t>68b5c289-4fa9-51ec-97a1-84a0e36ed002</t>
  </si>
  <si>
    <t>DZH318Z0D1L3/00LK</t>
  </si>
  <si>
    <t>68bba203-bd41-5079-a803-645ea1893a23</t>
  </si>
  <si>
    <t>DZH318Z08W2R/0047</t>
  </si>
  <si>
    <t>E20s v5</t>
  </si>
  <si>
    <t>68c247c9-381c-505d-bdf3-16160552d924</t>
  </si>
  <si>
    <t>DZH318Z096SR/013N</t>
  </si>
  <si>
    <t>DZH318Z096SR/09H5</t>
  </si>
  <si>
    <t>DZH318Z096SR/09FX</t>
  </si>
  <si>
    <t>Standard_DC64ads_v5 Low Priority</t>
  </si>
  <si>
    <t>DC64ads v5 Low Priority</t>
  </si>
  <si>
    <t>68c7ce19-9c7f-5179-a0a8-125569c04c09</t>
  </si>
  <si>
    <t>DZH318Z09B5Z/000G</t>
  </si>
  <si>
    <t>E64-16as v5</t>
  </si>
  <si>
    <t>68ca11e8-eaa3-56c2-8050-3d2d9ac255c7</t>
  </si>
  <si>
    <t>DZH318Z092QW/0019</t>
  </si>
  <si>
    <t>E64as v4 Spot</t>
  </si>
  <si>
    <t>68d439d4-091d-52c7-90bc-bebdbdd11eb3</t>
  </si>
  <si>
    <t>DZH318Z0CM2D/0047</t>
  </si>
  <si>
    <t>68d54903-cc8b-5c0d-abe6-83d723280f29</t>
  </si>
  <si>
    <t>DZH318Z0BXNZ/00FL</t>
  </si>
  <si>
    <t>DZH318Z0BXNZ/00FJ</t>
  </si>
  <si>
    <t>DZH318Z0BXNZ/00FP</t>
  </si>
  <si>
    <t>Standard_EC64ads_cc_v5</t>
  </si>
  <si>
    <t>EC64adscc v5</t>
  </si>
  <si>
    <t>68dabd40-c8d8-5ce9-a8cb-09e1c954333c</t>
  </si>
  <si>
    <t>DZH318Z0BDCH/0085</t>
  </si>
  <si>
    <t>Standard_D64as_v5 Spot</t>
  </si>
  <si>
    <t>D64as v5 Spot</t>
  </si>
  <si>
    <t>68ddbee7-9b4f-58a2-b003-a8465ebcc3a6</t>
  </si>
  <si>
    <t>DZH318Z08W0Q/0014</t>
  </si>
  <si>
    <t>68e96a17-8072-5221-a9ae-e92675b72159</t>
  </si>
  <si>
    <t>DZH318Z0BQP2/005J</t>
  </si>
  <si>
    <t>68f2bcfc-1499-5520-a889-f0d0484a9459</t>
  </si>
  <si>
    <t>DZH318Z092SF/00KV</t>
  </si>
  <si>
    <t>DZH318Z092SF/00TB</t>
  </si>
  <si>
    <t>DZH318Z092SF/00TC</t>
  </si>
  <si>
    <t>D64ds v4 Spot</t>
  </si>
  <si>
    <t>68fcb9c0-830a-5303-8555-cd77d4015947</t>
  </si>
  <si>
    <t>DZH318Z0CSHH/0005</t>
  </si>
  <si>
    <t>D48as v4</t>
  </si>
  <si>
    <t>77531992-4181-4c8b-bf1a-8fb05c0d8643</t>
  </si>
  <si>
    <t>DZH318Z0CM2C/001P</t>
  </si>
  <si>
    <t>DZH318Z0CM2C/0077</t>
  </si>
  <si>
    <t>DZH318Z0CM2C/0078</t>
  </si>
  <si>
    <t>F8 Low Priority</t>
  </si>
  <si>
    <t>F8/F8s Low Priority</t>
  </si>
  <si>
    <t>DZH318Z0BQ51/00DW</t>
  </si>
  <si>
    <t>Standard_D8ds_v5 Spot</t>
  </si>
  <si>
    <t>D8ds v5 Spot</t>
  </si>
  <si>
    <t>69174bc1-063a-5965-b4cb-4b36f2b13077</t>
  </si>
  <si>
    <t>DZH318Z08MC5/00GX</t>
  </si>
  <si>
    <t>Dasv5 Series Dedicated Host</t>
  </si>
  <si>
    <t>Dasv5_Type1</t>
  </si>
  <si>
    <t>Dasv5 Type1</t>
  </si>
  <si>
    <t>69275c2f-7af6-5139-8953-25f417c74d69</t>
  </si>
  <si>
    <t>DZH318Z08W0S</t>
  </si>
  <si>
    <t>DZH318Z08W0S/0006</t>
  </si>
  <si>
    <t>DZH318Z08W0S/0014</t>
  </si>
  <si>
    <t>DZH318Z08W0S/0013</t>
  </si>
  <si>
    <t>6928e128-93e7-5f48-ab93-573fa8cca102</t>
  </si>
  <si>
    <t>DZH318Z093XK/00N7</t>
  </si>
  <si>
    <t>B2ats v2</t>
  </si>
  <si>
    <t>692a5223-ebf7-5f84-bbab-d49b98066251</t>
  </si>
  <si>
    <t>DZH318Z0K9JD/01NV</t>
  </si>
  <si>
    <t>I3</t>
  </si>
  <si>
    <t>I3 App</t>
  </si>
  <si>
    <t>695620c4-9571-43c9-bc99-d9cf4d65197b</t>
  </si>
  <si>
    <t>DZH318Z0BQJP/0047</t>
  </si>
  <si>
    <t>HC44-32rs Spot</t>
  </si>
  <si>
    <t>695da026-30e3-52a1-b88f-3f44c9e62d36</t>
  </si>
  <si>
    <t>DZH318Z0BXNX/00GK</t>
  </si>
  <si>
    <t>894f2753-21f1-4ec8-b6fe-156b641f1468</t>
  </si>
  <si>
    <t>6968c86b-91c3-53a3-bfc8-f1f833cc7ff3</t>
  </si>
  <si>
    <t>DS13-2 v2</t>
  </si>
  <si>
    <t>DZH318Z0BQPW/029Q</t>
  </si>
  <si>
    <t>69764b36-7a51-513f-b187-dd226fb7b005</t>
  </si>
  <si>
    <t>69788853-107d-5bb1-966d-b76bd35ff400</t>
  </si>
  <si>
    <t>DZH318Z093X0/00M7</t>
  </si>
  <si>
    <t>DZH318Z093X0/03LG</t>
  </si>
  <si>
    <t>DZH318Z093X0/03L6</t>
  </si>
  <si>
    <t>DZH318Z0CM2D/0008</t>
  </si>
  <si>
    <t>DZH318Z0CM2D/006R</t>
  </si>
  <si>
    <t>DZH318Z0CM2D/006Q</t>
  </si>
  <si>
    <t>697d6db2-b36f-5f14-80a4-c30a559048bd</t>
  </si>
  <si>
    <t>DZH318Z0CSHB/00DF</t>
  </si>
  <si>
    <t>Cold LRS Data Scanned for Query Acceleration</t>
  </si>
  <si>
    <t>697fc0d3-e5d7-5c5b-b436-4fd4bdc4d4da</t>
  </si>
  <si>
    <t>698c6389-3e7b-5fe6-9e21-a4d69f00d529</t>
  </si>
  <si>
    <t>DZH318Z08W2P/006K</t>
  </si>
  <si>
    <t>P3 LRS</t>
  </si>
  <si>
    <t>P3 LRS Disk Mount</t>
  </si>
  <si>
    <t>69b1e9ae-e1a1-5d7f-88dc-37fc4a8c3015</t>
  </si>
  <si>
    <t>DZH318Z0BP04/01G3</t>
  </si>
  <si>
    <t>Standard_D4_v2_Promo</t>
  </si>
  <si>
    <t>D4 v2/DS4 v2 - Expired</t>
  </si>
  <si>
    <t>DZH318Z0BPSP/00HC</t>
  </si>
  <si>
    <t>a1073a44-641d-477b-af71-c6fd93ce63ee</t>
  </si>
  <si>
    <t>DZH318Z0BQ4W/01MT</t>
  </si>
  <si>
    <t>D2ds v4 Low Priority</t>
  </si>
  <si>
    <t>69c12bf3-5f76-54f3-9cb1-e0fe22cb9203</t>
  </si>
  <si>
    <t>DZH318Z0CSHM/003Z</t>
  </si>
  <si>
    <t>Standard_D2ads_v5</t>
  </si>
  <si>
    <t>Standard_D2ads_v5 Spot</t>
  </si>
  <si>
    <t>D2ads v5 Spot</t>
  </si>
  <si>
    <t>69cc772c-b47a-5466-8537-7b51d84cccde</t>
  </si>
  <si>
    <t>DZH318Z08W2R/004W</t>
  </si>
  <si>
    <t>E2ds v5 Spot</t>
  </si>
  <si>
    <t>69d0a073-56c0-5e09-9c50-0877afc8cd32</t>
  </si>
  <si>
    <t>DZH318Z096SN/02T2</t>
  </si>
  <si>
    <t>69d10a34-71a1-52d5-a4ed-f159f5cd982b</t>
  </si>
  <si>
    <t>DZH318Z09B5X/0004</t>
  </si>
  <si>
    <t>Standard_EC64ads_cc_v5 Spot</t>
  </si>
  <si>
    <t>EC64adscc v5 Spot</t>
  </si>
  <si>
    <t>69e75a61-f36f-56b7-b331-46046c3a0662</t>
  </si>
  <si>
    <t>DZH318Z0BDCH/0089</t>
  </si>
  <si>
    <t>69ece54d-083a-5d00-9f31-ceec4ed817de</t>
  </si>
  <si>
    <t>DZH318Z093WX/00KQ</t>
  </si>
  <si>
    <t>6a133f51-5885-50d4-8605-28df7cd6b45a</t>
  </si>
  <si>
    <t>DZH318Z0BX5L/034M</t>
  </si>
  <si>
    <t>6a13f3f2-8b89-485c-9292-46117f133619</t>
  </si>
  <si>
    <t>DZH318Z0BPRJ/00C8</t>
  </si>
  <si>
    <t>6a1bf6a2-fdc2-5f4f-ac11-b1923d0cf4f3</t>
  </si>
  <si>
    <t>DZH318Z0D1LH/00GV</t>
  </si>
  <si>
    <t>Standard_E96d_v5</t>
  </si>
  <si>
    <t>E96d v5</t>
  </si>
  <si>
    <t>6a1e5a79-5031-5aaf-bfb7-f40a4d74e856</t>
  </si>
  <si>
    <t>DZH318Z08M9Q/0017</t>
  </si>
  <si>
    <t>E64-16s v4 Spot</t>
  </si>
  <si>
    <t>6a20efbd-ad63-5913-be9a-e68da51c4c52</t>
  </si>
  <si>
    <t>DZH318Z0CSHL/0011</t>
  </si>
  <si>
    <t>DZH318Z0BQ4W/004W</t>
  </si>
  <si>
    <t>6a2a9a94-662d-43a1-b07a-12a36546fdbe</t>
  </si>
  <si>
    <t>E1 LRS</t>
  </si>
  <si>
    <t>6a33ed07-4dc0-4bed-b582-5e80f20856da</t>
  </si>
  <si>
    <t>DZH318Z0BP88/00SZ</t>
  </si>
  <si>
    <t>6a419989-b9a4-5247-92ad-1b38f8b46229</t>
  </si>
  <si>
    <t>DZH318Z092S8/00QT</t>
  </si>
  <si>
    <t>E8-4ds v4 Low Priority</t>
  </si>
  <si>
    <t>6a440256-88a8-50f0-b9fe-2b5e4d1ffd1e</t>
  </si>
  <si>
    <t>DZH318Z0CSHK/00DR</t>
  </si>
  <si>
    <t>6a44a29a-0c0c-5b73-9023-05fbe36ca1bc</t>
  </si>
  <si>
    <t>DZH318Z093X0/00N8</t>
  </si>
  <si>
    <t>6a5b8c14-a593-5138-9f05-854a44c1c8ee</t>
  </si>
  <si>
    <t>M16-8ms</t>
  </si>
  <si>
    <t>DZH318Z0BQ4W/018N</t>
  </si>
  <si>
    <t>DZH318Z0BQ4W/018M</t>
  </si>
  <si>
    <t>DZH318Z0BQ4W/018K</t>
  </si>
  <si>
    <t>6a750efc-0340-5262-8357-26e0fe3afd6a</t>
  </si>
  <si>
    <t>DZH318Z08Q75/004D</t>
  </si>
  <si>
    <t>DZH318Z08Q75/005W</t>
  </si>
  <si>
    <t>DZH318Z08Q75/005R</t>
  </si>
  <si>
    <t>6a774484-e255-590b-b409-fcae8aeb1ee3</t>
  </si>
  <si>
    <t>DZH318Z0BPW4/00HS</t>
  </si>
  <si>
    <t>6a78ba2d-438f-54c2-820f-88cc8058650f</t>
  </si>
  <si>
    <t>DZH318Z0K9JF/024Z</t>
  </si>
  <si>
    <t>6a842db4-756b-50cb-a014-28812645b147</t>
  </si>
  <si>
    <t>DZH318Z0D1L3/00LP</t>
  </si>
  <si>
    <t>HB176-144rsv4 Spot</t>
  </si>
  <si>
    <t>6a937c80-77c0-5a57-a99e-6d6f9c354dad</t>
  </si>
  <si>
    <t>DZH318Z0K1LH/0021</t>
  </si>
  <si>
    <t>6aa2f271-6474-5589-9ead-05eecf72dd72</t>
  </si>
  <si>
    <t>DZH318Z08W0Q/0017</t>
  </si>
  <si>
    <t>E48bds v5</t>
  </si>
  <si>
    <t>6aa62cdf-e369-58af-914d-168d07868764</t>
  </si>
  <si>
    <t>DZH318Z09LQN/0028</t>
  </si>
  <si>
    <t>E50 LRS</t>
  </si>
  <si>
    <t>DZH318Z0BP88/00C9</t>
  </si>
  <si>
    <t>P4 ZRS</t>
  </si>
  <si>
    <t>P4 ZRS Disk</t>
  </si>
  <si>
    <t>6ac3b45a-02ba-5fd6-8133-c79c9d7215e2</t>
  </si>
  <si>
    <t>DZH318Z0BP04/0252</t>
  </si>
  <si>
    <t>Cold RA-GRS Delete Operations</t>
  </si>
  <si>
    <t>6ac5a7cf-5855-543c-bab0-e5d789a59b2a</t>
  </si>
  <si>
    <t>H8m</t>
  </si>
  <si>
    <t>6ad352b5-0b27-4536-9d28-afca6835c92b</t>
  </si>
  <si>
    <t>DZH318Z0BPW8/000S</t>
  </si>
  <si>
    <t>D64 v4</t>
  </si>
  <si>
    <t>6ad555a8-43df-5cfe-bf81-447950694a9c</t>
  </si>
  <si>
    <t>DZH318Z0D1L4/007Z</t>
  </si>
  <si>
    <t>DZH318Z0D1L4/0146</t>
  </si>
  <si>
    <t>DZH318Z0D1L4/0142</t>
  </si>
  <si>
    <t>S70 Disks</t>
  </si>
  <si>
    <t>6ada9b8f-18cb-440a-9431-63339bfab4aa</t>
  </si>
  <si>
    <t>6adcaf03-764c-4b2d-9a33-efa35b5c9dfb</t>
  </si>
  <si>
    <t>DZH318Z0BQNH/004W</t>
  </si>
  <si>
    <t>6af3ee39-584f-5899-a749-920988e81643</t>
  </si>
  <si>
    <t>E8s v4 Low Priority</t>
  </si>
  <si>
    <t>6af446c3-01c1-5dd4-a80f-4da860008e84</t>
  </si>
  <si>
    <t>DZH318Z0CSHL/0044</t>
  </si>
  <si>
    <t>6af5f9bd-b446-50d5-9db1-84598dacb2ae</t>
  </si>
  <si>
    <t>E2a v4 Low Priority</t>
  </si>
  <si>
    <t>E2a v4/E2as v4 Low Priority</t>
  </si>
  <si>
    <t>DZH318Z0CM95/0030</t>
  </si>
  <si>
    <t>6b0798de-fd74-53d0-b1c5-78b3510963fd</t>
  </si>
  <si>
    <t>DZH318Z0D1L3/00LF</t>
  </si>
  <si>
    <t>6b0b5ed1-b240-549c-85d0-fdcbc81a6311</t>
  </si>
  <si>
    <t>DZH318Z08MBM/0003</t>
  </si>
  <si>
    <t>6b0cafc5-5b56-547d-bdb2-5f1716b73e4e</t>
  </si>
  <si>
    <t>DZH318Z0CSHJ/000N</t>
  </si>
  <si>
    <t>6b0e396a-8719-58b3-956a-5d56625cf902</t>
  </si>
  <si>
    <t>6b109bdd-65ac-5b5f-b3f2-5a34f0828d4b</t>
  </si>
  <si>
    <t>DZH318Z0BP04/0255</t>
  </si>
  <si>
    <t>Standard_E20ds_v5</t>
  </si>
  <si>
    <t>E20ds v5 Spot</t>
  </si>
  <si>
    <t>6b17222d-e740-5a04-893a-8c598e3328bf</t>
  </si>
  <si>
    <t>DZH318Z096SN/02TJ</t>
  </si>
  <si>
    <t>6b3b7a5c-c238-4660-9ef2-85f71fd7b40a</t>
  </si>
  <si>
    <t>E6 LRS</t>
  </si>
  <si>
    <t>E6 Disk Mounts</t>
  </si>
  <si>
    <t>6b408397-e204-5d89-9a30-1a41758b5663</t>
  </si>
  <si>
    <t>DZH318Z0BP88/009V</t>
  </si>
  <si>
    <t>Standard_DC2as_v5 Low Priority</t>
  </si>
  <si>
    <t>DC2as v5 Low Priority</t>
  </si>
  <si>
    <t>6b4cd00d-f250-5a37-8405-e655919acdaa</t>
  </si>
  <si>
    <t>DZH318Z09B6C/0002</t>
  </si>
  <si>
    <t>6b6b9eb2-4411-5ad8-a442-4d4163a8f547</t>
  </si>
  <si>
    <t>DZH318Z093WX/00L1</t>
  </si>
  <si>
    <t>6b6d454e-8cf1-523b-a117-8fa69a9509a1</t>
  </si>
  <si>
    <t>DZH318Z093X0/00KT</t>
  </si>
  <si>
    <t>DZH318Z093X0/03KD</t>
  </si>
  <si>
    <t>DZH318Z093X0/03KC</t>
  </si>
  <si>
    <t>D2lds v5</t>
  </si>
  <si>
    <t>6b7865b8-0694-520c-9e2f-c653cf14b74e</t>
  </si>
  <si>
    <t>DZH318Z08M99/00BP</t>
  </si>
  <si>
    <t>F1s Low Priority</t>
  </si>
  <si>
    <t>bfa53b23-4ac4-4553-bf0a-940d34111a61</t>
  </si>
  <si>
    <t>DZH318Z0BQ4P/00JX</t>
  </si>
  <si>
    <t>E2pds v5</t>
  </si>
  <si>
    <t>6b7ed67e-5320-5dca-be74-99ea83a65b90</t>
  </si>
  <si>
    <t>DZH318Z092SG/002P</t>
  </si>
  <si>
    <t>E4 Disk Mounts</t>
  </si>
  <si>
    <t>6b83b9ec-64fa-5def-83ab-e4cd34b229ec</t>
  </si>
  <si>
    <t>Standard_EC96ads_cc_v5 Low Priority</t>
  </si>
  <si>
    <t>EC96adscc v5 Low Priority</t>
  </si>
  <si>
    <t>6b88b7e1-e56c-5276-ab03-25d5ac0d2a65</t>
  </si>
  <si>
    <t>DZH318Z0BDCG/000F</t>
  </si>
  <si>
    <t>6b8b8c93-82cd-5a04-b063-f34f28e13525</t>
  </si>
  <si>
    <t>DZH318Z08W2P/006X</t>
  </si>
  <si>
    <t>6b8e42a8-8325-4d29-9203-a38c41512ae4</t>
  </si>
  <si>
    <t>Cool_GZRS_Data_Stored_100 Tb</t>
  </si>
  <si>
    <t>Cool - 100 TB GZRS</t>
  </si>
  <si>
    <t>Cool - 100 TB GZRS Data Stored</t>
  </si>
  <si>
    <t>DZH318Z0CLSK/0153</t>
  </si>
  <si>
    <t>DZH318Z0CLSK/014R</t>
  </si>
  <si>
    <t>M208ms v2</t>
  </si>
  <si>
    <t>DZH318Z0BX5L/000F</t>
  </si>
  <si>
    <t>DZH318Z0BX5L/002K</t>
  </si>
  <si>
    <t>DZH318Z0BX5L/0021</t>
  </si>
  <si>
    <t>E64ds v4 Low Priority</t>
  </si>
  <si>
    <t>6bd9a4b7-5812-5a7a-bf75-5abc2a7c3c26</t>
  </si>
  <si>
    <t>DZH318Z0CSHK/000T</t>
  </si>
  <si>
    <t>E64-32s v3 Low Priority</t>
  </si>
  <si>
    <t>DZH318Z0BQ4R/016J</t>
  </si>
  <si>
    <t>6bf81977-1216-5a54-aa19-e0f2b771076e</t>
  </si>
  <si>
    <t>DZH318Z0BPW5/0409</t>
  </si>
  <si>
    <t>VS20 Node</t>
  </si>
  <si>
    <t>6bfe4be3-97fe-45eb-923c-8c9724225286</t>
  </si>
  <si>
    <t>6c044d6d-5d1e-42af-9453-64a458940145</t>
  </si>
  <si>
    <t>DZH318Z0BPW8/004D</t>
  </si>
  <si>
    <t>standard_DC1ds_v3</t>
  </si>
  <si>
    <t>DC1ds_v3</t>
  </si>
  <si>
    <t>6c162656-c13a-5bf2-807c-bee3a90bc52c</t>
  </si>
  <si>
    <t>DZH318Z08NRF/00GF</t>
  </si>
  <si>
    <t>DZH318Z08NRF/00KR</t>
  </si>
  <si>
    <t>DZH318Z08NRF/00KN</t>
  </si>
  <si>
    <t>6c27366e-db75-5829-bb35-e1ad0aa7834a</t>
  </si>
  <si>
    <t>DZH318Z092R4/00CF</t>
  </si>
  <si>
    <t>E96bs v5</t>
  </si>
  <si>
    <t>6c2c6b7b-75d2-5d3a-ab8a-ddc9277d863c</t>
  </si>
  <si>
    <t>DZH318Z09LR5/0011</t>
  </si>
  <si>
    <t>e763eb3f-0879-4ace-ad77-cce518057c60</t>
  </si>
  <si>
    <t>DZH318Z0BQPS/001F</t>
  </si>
  <si>
    <t>Standard_DC8ads_v5 Spot</t>
  </si>
  <si>
    <t>DC8ads v5 Spot</t>
  </si>
  <si>
    <t>6c513609-8d32-5b0f-96f8-4116e0b7956f</t>
  </si>
  <si>
    <t>DZH318Z09B5X/0002</t>
  </si>
  <si>
    <t>6c52b5bf-675e-57ca-915e-2f7687bfab0d</t>
  </si>
  <si>
    <t>DZH318Z0K9JF/025G</t>
  </si>
  <si>
    <t>Premium LRS Burst Bandwidth</t>
  </si>
  <si>
    <t>1 GiB</t>
  </si>
  <si>
    <t>6c641bf9-7101-58f7-a9ff-e89bc3cee719</t>
  </si>
  <si>
    <t>DS3 v2</t>
  </si>
  <si>
    <t>f830cae7-d1bd-4f19-b7af-4b2751654bd5</t>
  </si>
  <si>
    <t>DZH318Z0BQ4C/016H</t>
  </si>
  <si>
    <t>DZH318Z0BQ4C/008S</t>
  </si>
  <si>
    <t>DZH318Z0BQ4C/008V</t>
  </si>
  <si>
    <t>DC2as v5</t>
  </si>
  <si>
    <t>6c7176f4-464f-57cf-b0af-ffac74bf8656</t>
  </si>
  <si>
    <t>DZH318Z09B6B/0009</t>
  </si>
  <si>
    <t>6c8781b7-70e5-562b-815c-5d224f33fdc9</t>
  </si>
  <si>
    <t>DZH318Z0D1L7/00GP</t>
  </si>
  <si>
    <t>DZH318Z0D1L7/01J0</t>
  </si>
  <si>
    <t>DZH318Z0D1L7/01HZ</t>
  </si>
  <si>
    <t>B4pls v2 Low Priority</t>
  </si>
  <si>
    <t>6c9369ab-38e1-54bb-9935-db2b8434ef69</t>
  </si>
  <si>
    <t>DZH318Z0K9JM/009C</t>
  </si>
  <si>
    <t>E48 v3/E48s v3 Low Priority</t>
  </si>
  <si>
    <t>DZH318Z0BPWH/00V2</t>
  </si>
  <si>
    <t>6cab8817-484d-56a0-a65d-65eee19a2034</t>
  </si>
  <si>
    <t>6cac3b26-0237-532d-bf94-1e3fa47120e7</t>
  </si>
  <si>
    <t>DZH318Z0D1LH/00HM</t>
  </si>
  <si>
    <t>6cb0ca1e-2c2d-53e9-b954-dcda20bbf845</t>
  </si>
  <si>
    <t>Standard_DC48as_cc_v5 Spot</t>
  </si>
  <si>
    <t>DC48ascc v5 Spot</t>
  </si>
  <si>
    <t>6cca5f2f-adfe-57e4-b9de-bf19178a88e3</t>
  </si>
  <si>
    <t>DZH318Z0BDL6/0014</t>
  </si>
  <si>
    <t>Hot GZRS Iterative Read Operations</t>
  </si>
  <si>
    <t>6ce70b74-395c-4bb3-a19b-d1588a0d509c</t>
  </si>
  <si>
    <t>GRS Class 2 Additional IO</t>
  </si>
  <si>
    <t>a4356ddc-9923-436e-ba74-4d94579da0d9</t>
  </si>
  <si>
    <t>D48 v3</t>
  </si>
  <si>
    <t>6ceef3b3-324e-41e0-997e-8a1d0fce8bf5</t>
  </si>
  <si>
    <t>DZH318Z0BPVV/00LR</t>
  </si>
  <si>
    <t>B16pls v2 Spot</t>
  </si>
  <si>
    <t>6cf17e71-d661-5b18-b74c-1c1616d02799</t>
  </si>
  <si>
    <t>DZH318Z0K9JK/00J0</t>
  </si>
  <si>
    <t>6cf4e665-f242-4280-9f29-259ecceeccd3</t>
  </si>
  <si>
    <t>PC4</t>
  </si>
  <si>
    <t>PC4 App</t>
  </si>
  <si>
    <t>6cf62160-a1bc-4891-948a-ea43b68d34c4</t>
  </si>
  <si>
    <t>DZH318Z0BXW8/0015</t>
  </si>
  <si>
    <t>6d023643-d84e-4cc7-80f1-469218a98dcb</t>
  </si>
  <si>
    <t>DZH318Z0BPWJ/002B</t>
  </si>
  <si>
    <t>D16 v3</t>
  </si>
  <si>
    <t>D16 v3/D16s v3</t>
  </si>
  <si>
    <t>6d1be072-901e-42fa-934a-e3e452d8ca4c</t>
  </si>
  <si>
    <t>DZH318Z0BQ4K/00P9</t>
  </si>
  <si>
    <t>DZH318Z0BQ4K/00DD</t>
  </si>
  <si>
    <t>DZH318Z0BQ4K/00DF</t>
  </si>
  <si>
    <t>Standard_E2d_v5 Spot</t>
  </si>
  <si>
    <t>E2d v5 Spot</t>
  </si>
  <si>
    <t>6d264182-3888-5937-9e23-b35e35f1914a</t>
  </si>
  <si>
    <t>DZH318Z08M9R/00CZ</t>
  </si>
  <si>
    <t>6d292b09-f2a6-5c9c-8636-68d5f6e0b9a0</t>
  </si>
  <si>
    <t>DZH318Z08KCJ/0013</t>
  </si>
  <si>
    <t>6d3a9554-165d-5747-ba25-d089a5d9161b</t>
  </si>
  <si>
    <t>M16s</t>
  </si>
  <si>
    <t>6d49f6b1-bc19-4f43-9fef-66e15c38ac53</t>
  </si>
  <si>
    <t>DZH318Z0BQ4W/00F2</t>
  </si>
  <si>
    <t>DZH318Z0BQ4W/00D9</t>
  </si>
  <si>
    <t>DZH318Z0BQ4W/00CT</t>
  </si>
  <si>
    <t>6d4b2533-7618-5f20-ba5e-aa02c1a6a951</t>
  </si>
  <si>
    <t>6d4ef0e0-1209-53eb-930d-2bd70b131635</t>
  </si>
  <si>
    <t>DZH318Z09B6B/000N</t>
  </si>
  <si>
    <t>DZH318Z0BPW4/0015</t>
  </si>
  <si>
    <t>6d5b8343-f98d-5571-b852-8bb74beb58e5</t>
  </si>
  <si>
    <t>DZH318Z0CM2C/0040</t>
  </si>
  <si>
    <t>6d65f3fe-eb41-5423-b75b-acf6a57f7049</t>
  </si>
  <si>
    <t>DZH318Z0BX63/0266</t>
  </si>
  <si>
    <t>D16plds v5</t>
  </si>
  <si>
    <t>6d838d34-c943-5fda-8404-821be1df17b3</t>
  </si>
  <si>
    <t>DZH318Z092QL/000M</t>
  </si>
  <si>
    <t>DZH318Z092QL/00SV</t>
  </si>
  <si>
    <t>DZH318Z092QL/00SP</t>
  </si>
  <si>
    <t>D48 v3 Low Priority</t>
  </si>
  <si>
    <t>6d869b06-2264-45b1-b00d-8c338eb526d9</t>
  </si>
  <si>
    <t>DZH318Z0BPVV/00LT</t>
  </si>
  <si>
    <t>Standard_E2bs_v5 Low Priority</t>
  </si>
  <si>
    <t>E2bs v5 Low Priority</t>
  </si>
  <si>
    <t>6ddfa32c-4439-5fb5-82e7-231ed7fd1de5</t>
  </si>
  <si>
    <t>DZH318Z09LR5/0067</t>
  </si>
  <si>
    <t>6de47417-b465-595a-b9d3-71b7df07d583</t>
  </si>
  <si>
    <t>DZH318Z092SC/002M</t>
  </si>
  <si>
    <t>6de8fee7-c9e1-5b23-8e40-a1252bbcfe76</t>
  </si>
  <si>
    <t>DZH318Z093WZ/0440</t>
  </si>
  <si>
    <t>DZH318Z093WZ/046Z</t>
  </si>
  <si>
    <t>DZH318Z093WZ/0470</t>
  </si>
  <si>
    <t>6e05995a-f5a8-5932-b6ee-ea1b8e18fe90</t>
  </si>
  <si>
    <t>DZH318Z08M9R/00CD</t>
  </si>
  <si>
    <t>DZH318Z08M9R/02BR</t>
  </si>
  <si>
    <t>DZH318Z08M9R/02BJ</t>
  </si>
  <si>
    <t>6e0a8905-f95c-5619-83cd-579028dd823f</t>
  </si>
  <si>
    <t>DZH318Z0CM92/00ZR</t>
  </si>
  <si>
    <t>D32s v3</t>
  </si>
  <si>
    <t>cf2fe760-d79c-4583-9e12-357cfbd508d8</t>
  </si>
  <si>
    <t>DZH318Z0BPWD/0078</t>
  </si>
  <si>
    <t>Standard_L8as_v3</t>
  </si>
  <si>
    <t>L8as v3</t>
  </si>
  <si>
    <t>6e168aef-6e13-5d86-8aa6-98f5982b2070</t>
  </si>
  <si>
    <t>DZH318Z08NR9/004M</t>
  </si>
  <si>
    <t>DZH318Z08NR9/01H2</t>
  </si>
  <si>
    <t>DZH318Z08NR9/01H1</t>
  </si>
  <si>
    <t>6e28cb3f-af54-5829-aaaf-c9ca1bc4655b</t>
  </si>
  <si>
    <t>DZH318Z08M9B/00D5</t>
  </si>
  <si>
    <t>6e2a2949-f9a1-567f-a8d3-d5a7ead27b0b</t>
  </si>
  <si>
    <t>F4s v2 Spot</t>
  </si>
  <si>
    <t>6e31a490-57b4-516c-ad1b-931106e7f503</t>
  </si>
  <si>
    <t>DZH318Z0BPWJ/00VS</t>
  </si>
  <si>
    <t>6e320c8f-a12e-54e6-af52-80f789f960c4</t>
  </si>
  <si>
    <t>DZH318Z0BQ4R/0479</t>
  </si>
  <si>
    <t>6e3c12e6-09db-5638-885b-c7c9c627aadd</t>
  </si>
  <si>
    <t>DZH318Z08M9H/00GT</t>
  </si>
  <si>
    <t>EC16as_v5</t>
  </si>
  <si>
    <t>6e4af37f-ac7b-5991-8318-ab6c93359cc4</t>
  </si>
  <si>
    <t>DZH318Z09B66/000V</t>
  </si>
  <si>
    <t>6e51163f-86b2-5b85-a5d6-ccc721087432</t>
  </si>
  <si>
    <t>DZH318Z0BQ4X/01PW</t>
  </si>
  <si>
    <t>6e525554-12f1-4b4e-899d-a8b686b223d6</t>
  </si>
  <si>
    <t>DZH318Z0BQ4X/006D</t>
  </si>
  <si>
    <t>Standard_D4ds_v5 Low Priority</t>
  </si>
  <si>
    <t>D4ds v5 Low Priority</t>
  </si>
  <si>
    <t>6e5921c6-8ed6-505a-96fc-c171166fc775</t>
  </si>
  <si>
    <t>DZH318Z08MC6/00MK</t>
  </si>
  <si>
    <t>M64-16ms</t>
  </si>
  <si>
    <t>DZH318Z0BQ4W/01KC</t>
  </si>
  <si>
    <t>DZH318Z0BQ4W/01KL</t>
  </si>
  <si>
    <t>DZH318Z0BQ4W/01KF</t>
  </si>
  <si>
    <t>Standard_D48ps_v5 Spot</t>
  </si>
  <si>
    <t>D48ps v5 Spot</t>
  </si>
  <si>
    <t>6e6195b7-9621-5fed-a42e-ca27525ebfc2</t>
  </si>
  <si>
    <t>DZH318Z092SB/001K</t>
  </si>
  <si>
    <t>SSH File Transfer Protocol</t>
  </si>
  <si>
    <t>SSH File Transfer Protocol GRS</t>
  </si>
  <si>
    <t>Hour Enabled</t>
  </si>
  <si>
    <t>6e6ca7af-2b30-55a8-915e-a967014fe61e</t>
  </si>
  <si>
    <t>DZH318Z0CBTJ/01TM</t>
  </si>
  <si>
    <t>6e6eff68-e72c-55e8-8457-717fdbcd1566</t>
  </si>
  <si>
    <t>DS11 v2 Spot</t>
  </si>
  <si>
    <t>6e7ccd17-e8f5-5641-bf19-adc90d8b7f3b</t>
  </si>
  <si>
    <t>DZH318Z0BQ4C/04FM</t>
  </si>
  <si>
    <t>Cool GZRS Other Operations</t>
  </si>
  <si>
    <t>6e842a55-7c1d-595c-b5d2-38720e697cd3</t>
  </si>
  <si>
    <t>6e850680-830f-57a9-851c-c7085ff1154b</t>
  </si>
  <si>
    <t>DZH318Z08M9Q/001C</t>
  </si>
  <si>
    <t>DZH318Z0BQ4S/00DJ</t>
  </si>
  <si>
    <t>DZH318Z0BQ4S/006B</t>
  </si>
  <si>
    <t>DZH318Z0BQ4S/006V</t>
  </si>
  <si>
    <t>Cool Iterative Read Operations</t>
  </si>
  <si>
    <t>6e9970c8-2a7c-4ee5-bb4e-c9b2b294c03c</t>
  </si>
  <si>
    <t>D4 v2/DS4 v2</t>
  </si>
  <si>
    <t>6e9d5775-c707-403e-9027-1ddd34eeaeb6</t>
  </si>
  <si>
    <t>DZH318Z0BPVM/006S</t>
  </si>
  <si>
    <t>6ea39a8e-5f85-5904-8607-493aaaf011e7</t>
  </si>
  <si>
    <t>DZH318Z0BX63/0225</t>
  </si>
  <si>
    <t>6ead83a0-e5ff-5673-881c-1e2068b1b83f</t>
  </si>
  <si>
    <t>DZH318Z0BPRT/01CZ</t>
  </si>
  <si>
    <t>6eb33545-5ea3-50ac-87cd-8b9f9f7ac031</t>
  </si>
  <si>
    <t>DZH318Z09B66/0009</t>
  </si>
  <si>
    <t>74b721ac-c592-5bd3-af48-aea6ab99a8fb</t>
  </si>
  <si>
    <t>DZH318Z096SN/00S1</t>
  </si>
  <si>
    <t>6ebaaedf-19e6-53aa-bf90-ad160c626e7c</t>
  </si>
  <si>
    <t>Standard_D32_v5 Spot</t>
  </si>
  <si>
    <t>D32 v5 Spot</t>
  </si>
  <si>
    <t>6ec0eff8-30e6-50e4-b77a-468ce67a81a9</t>
  </si>
  <si>
    <t>DZH318Z08M9X/0094</t>
  </si>
  <si>
    <t>6ec26dbb-0036-5a35-a3b2-c62a998be971</t>
  </si>
  <si>
    <t>DZH318Z093WX/00HQ</t>
  </si>
  <si>
    <t>Edsv4_Type 1</t>
  </si>
  <si>
    <t>Edsv4 Type 1</t>
  </si>
  <si>
    <t>6eca5982-87db-5335-86c0-c1866814d2ee</t>
  </si>
  <si>
    <t>DZH318Z0DFVZ/0028</t>
  </si>
  <si>
    <t>DZH318Z0DFVZ/002B</t>
  </si>
  <si>
    <t>DZH318Z0DFVZ/002D</t>
  </si>
  <si>
    <t>6ecded8f-3f77-48d7-9fbe-001df000546f</t>
  </si>
  <si>
    <t>DZH318Z0BP0W/00DQ</t>
  </si>
  <si>
    <t>6ed87501-e3eb-415f-9db6-b55aeb803db1</t>
  </si>
  <si>
    <t>6ef12fee-a634-54d9-b1e2-7ef82344b0ec</t>
  </si>
  <si>
    <t>DZH318Z08W2P/0062</t>
  </si>
  <si>
    <t>E64-16s v4</t>
  </si>
  <si>
    <t>6efbd9d5-88c1-56a6-93e1-92a67afc0150</t>
  </si>
  <si>
    <t>DZH318Z0CSHL/000N</t>
  </si>
  <si>
    <t>DZH318Z0CSHL/02V7</t>
  </si>
  <si>
    <t>DZH318Z0CSHL/02V8</t>
  </si>
  <si>
    <t>6f059d94-b037-5121-98bc-7994f38a83fe</t>
  </si>
  <si>
    <t>HB120-64rs_v3</t>
  </si>
  <si>
    <t>DZH318Z08KCH/001F</t>
  </si>
  <si>
    <t>6f24d07a-dfc0-5dc9-b70a-15f035e6665b</t>
  </si>
  <si>
    <t>6f342df8-31b2-5c33-a431-f201b6353e6d</t>
  </si>
  <si>
    <t>DZH318Z093WX/00K5</t>
  </si>
  <si>
    <t>6f36e75e-7152-552b-8adf-33fff5dc59c0</t>
  </si>
  <si>
    <t>DZH318Z08LV1/006J</t>
  </si>
  <si>
    <t>DZH318Z08LV1/006X</t>
  </si>
  <si>
    <t>DZH318Z08LV1/006V</t>
  </si>
  <si>
    <t>6f3ad9ca-1682-5d05-adbf-ac8d7241c24c</t>
  </si>
  <si>
    <t>DZH318Z096T1/07P5</t>
  </si>
  <si>
    <t>6f3b2fa4-b2f7-5898-a84d-bb2968dff110</t>
  </si>
  <si>
    <t>DZH318Z092SG/0014</t>
  </si>
  <si>
    <t>6f3b597d-3001-5bb4-8059-faf53350a97f</t>
  </si>
  <si>
    <t>DZH318Z0D1L2/00TS</t>
  </si>
  <si>
    <t>DZH318Z0D1L2/00TF</t>
  </si>
  <si>
    <t>DZH318Z0D1L2/00TB</t>
  </si>
  <si>
    <t>HB120rs_v3</t>
  </si>
  <si>
    <t>DZH318Z08KCH/000W</t>
  </si>
  <si>
    <t>SAP_HANA_On_Azure_S72m</t>
  </si>
  <si>
    <t>S72m</t>
  </si>
  <si>
    <t>S72m Instance</t>
  </si>
  <si>
    <t>6f44c247-8ed7-44ab-a24c-3962d3c15a67</t>
  </si>
  <si>
    <t>DZH318Z0BNWL/003Z</t>
  </si>
  <si>
    <t>DZH318Z0BNWL/00B5</t>
  </si>
  <si>
    <t>DZH318Z0BNWL/00B4</t>
  </si>
  <si>
    <t>Standard_NV12s_v3</t>
  </si>
  <si>
    <t>NV12s v3 Spot</t>
  </si>
  <si>
    <t>6f452269-618c-5274-88aa-1456f4c40032</t>
  </si>
  <si>
    <t>DZH318Z0C0XF/0062</t>
  </si>
  <si>
    <t>E64is v3 Spot</t>
  </si>
  <si>
    <t>6f611725-70af-5481-a61f-326e1f5c14cd</t>
  </si>
  <si>
    <t>DZH318Z0BPVN/02KT</t>
  </si>
  <si>
    <t>6f690df2-18f6-5a07-91bd-aa2ffdac9d28</t>
  </si>
  <si>
    <t>DZH318Z093WX/00K8</t>
  </si>
  <si>
    <t>E8as v5 Low Priority</t>
  </si>
  <si>
    <t>6f703d5c-7799-5b21-ade0-32f7407de7bd</t>
  </si>
  <si>
    <t>DZH318Z092QW/008W</t>
  </si>
  <si>
    <t>E20ds v5</t>
  </si>
  <si>
    <t>6f806181-c937-515d-8579-f731c48166fa</t>
  </si>
  <si>
    <t>DZH318Z096SN/00RH</t>
  </si>
  <si>
    <t>DZH318Z096SN/0583</t>
  </si>
  <si>
    <t>DZH318Z096SN/0581</t>
  </si>
  <si>
    <t>6f995020-124d-509e-87c1-b7a7dae7f743</t>
  </si>
  <si>
    <t>DZH318Z0BDL4/003J</t>
  </si>
  <si>
    <t>L16s v2</t>
  </si>
  <si>
    <t>6fb72505-ed9a-4820-b041-9fb4f6e0913f</t>
  </si>
  <si>
    <t>DZH318Z0BQM3/002J</t>
  </si>
  <si>
    <t>2018-11-15T00:00:00Z</t>
  </si>
  <si>
    <t>DZH318Z0BQM3/002D</t>
  </si>
  <si>
    <t>DZH318Z0BQM3/002C</t>
  </si>
  <si>
    <t>standard_DC2s_v3 Low Priority</t>
  </si>
  <si>
    <t>DC2s_v3 Low Priority</t>
  </si>
  <si>
    <t>6fb8f65d-076d-5e3d-8abf-bf95ca133527</t>
  </si>
  <si>
    <t>DZH318Z08NQZ/00BB</t>
  </si>
  <si>
    <t>d59b5f5d-f704-4f74-99f7-fd4e4001c9a4</t>
  </si>
  <si>
    <t>DZH318Z0CM2C/002L</t>
  </si>
  <si>
    <t>6fd15396-2e8b-416e-a022-b3bc3ca23b41</t>
  </si>
  <si>
    <t>DZH318Z0BXNS/0009</t>
  </si>
  <si>
    <t>Standard_DC48ads_cc_v5 Low Priority</t>
  </si>
  <si>
    <t>DC48adscc v5 Low Priority</t>
  </si>
  <si>
    <t>6fd3f8cb-f691-5f62-a9c4-ec3fa2e5d570</t>
  </si>
  <si>
    <t>DZH318Z0BDL7/004X</t>
  </si>
  <si>
    <t>DZH318Z0BPVW/001V</t>
  </si>
  <si>
    <t>6fee079b-45cd-4bd7-810a-3903ea962ebf</t>
  </si>
  <si>
    <t>DZH318Z0BPRT/005B</t>
  </si>
  <si>
    <t>70001e82-240e-4169-a10a-e520dbe8fefa</t>
  </si>
  <si>
    <t>NV18ads A10 v5</t>
  </si>
  <si>
    <t>7003e015-7b03-534e-91aa-ba7a6e631588</t>
  </si>
  <si>
    <t>DZH318Z09JCM/00D1</t>
  </si>
  <si>
    <t>Standard_EC16as_cc_v5 Low Priority</t>
  </si>
  <si>
    <t>EC16ascc v5 Low Priority</t>
  </si>
  <si>
    <t>7004e0e4-c979-5fac-80e4-1f90ed94cf94</t>
  </si>
  <si>
    <t>DZH318Z0BDLC/002K</t>
  </si>
  <si>
    <t>7008e60c-6d9c-400a-8d4b-6b050aa28e29</t>
  </si>
  <si>
    <t>DZH318Z0BPRB/0003</t>
  </si>
  <si>
    <t>Standard_EC32as_cc_v5</t>
  </si>
  <si>
    <t>Standard_EC32as_cc_v5 Low Priority</t>
  </si>
  <si>
    <t>EC32ascc v5 Low Priority</t>
  </si>
  <si>
    <t>700d0a8b-0331-5bac-9a63-b34919aac2d7</t>
  </si>
  <si>
    <t>DZH318Z0BDLB/005N</t>
  </si>
  <si>
    <t>E20s v5 Spot</t>
  </si>
  <si>
    <t>702e11f7-18e5-5001-ba7c-d85d993a3e64</t>
  </si>
  <si>
    <t>DZH318Z096SR/013D</t>
  </si>
  <si>
    <t>7030fa25-73ef-599f-8bd5-73daa1cc1612</t>
  </si>
  <si>
    <t>DZH318Z093WX/00J0</t>
  </si>
  <si>
    <t>70383588-686f-58f9-9ef8-4f154ac9fb08</t>
  </si>
  <si>
    <t>DZH318Z08NRP/005J</t>
  </si>
  <si>
    <t>Standard_D48pls_v5 Low Priority</t>
  </si>
  <si>
    <t>D48pls v5 Low Priority</t>
  </si>
  <si>
    <t>703c2ceb-179d-5589-bca6-0523a63959bb</t>
  </si>
  <si>
    <t>DZH318Z092S1/0041</t>
  </si>
  <si>
    <t>7044f49d-6ec1-5322-ab8d-a340c309c10a</t>
  </si>
  <si>
    <t>DZH318Z092R4/00C4</t>
  </si>
  <si>
    <t>E96as v4 Low Priority</t>
  </si>
  <si>
    <t>f5578399-675c-4302-9f51-3f94af88af8c</t>
  </si>
  <si>
    <t>DZH318Z0CM2D/004D</t>
  </si>
  <si>
    <t>705571cf-25d2-5f3a-9712-662fecfb8f35</t>
  </si>
  <si>
    <t>DZH318Z08NRF/00GK</t>
  </si>
  <si>
    <t>Standard_DS12_v2_Promo</t>
  </si>
  <si>
    <t>DS12 v2 - Expired</t>
  </si>
  <si>
    <t>b0c89f62-2f2c-43fe-a9d8-868cbe2dd4f9</t>
  </si>
  <si>
    <t>DZH318Z0BPSQ/003P</t>
  </si>
  <si>
    <t>E16-8s v5</t>
  </si>
  <si>
    <t>DZH318Z096T1/04J6</t>
  </si>
  <si>
    <t>SAP_HANA_On_Azure_S576xm</t>
  </si>
  <si>
    <t>S576xm</t>
  </si>
  <si>
    <t>S576xm Instance</t>
  </si>
  <si>
    <t>7062b271-1206-45ec-b5ba-a2517af87064</t>
  </si>
  <si>
    <t>DZH318Z0BNWL/0044</t>
  </si>
  <si>
    <t>DZH318Z0BNWL/009F</t>
  </si>
  <si>
    <t>E20a v4 Low Priority</t>
  </si>
  <si>
    <t>E20a v4/E20as v4 Low Priority</t>
  </si>
  <si>
    <t>70667183-a576-44bd-a773-7a2792fb1b24</t>
  </si>
  <si>
    <t>DZH318Z0CM29/001S</t>
  </si>
  <si>
    <t>DZH318Z096SR/0149</t>
  </si>
  <si>
    <t>D3 Spot</t>
  </si>
  <si>
    <t>D3/DS3 Spot</t>
  </si>
  <si>
    <t>7094c887-72ab-5ab9-9160-052eb9ffbaa4</t>
  </si>
  <si>
    <t>DZH318Z0BQ4B/00XC</t>
  </si>
  <si>
    <t>M416is v2 Spot</t>
  </si>
  <si>
    <t>70ad16dd-fbee-56a9-81cf-1a8573bebcdc</t>
  </si>
  <si>
    <t>DZH318Z0BX63/00SW</t>
  </si>
  <si>
    <t>Standard_NV12ads_A10_v5 Low Priority</t>
  </si>
  <si>
    <t>NV12ads A10 v5 Low Priority</t>
  </si>
  <si>
    <t>70b540ae-d1f0-5be1-ba47-fb78d2a355be</t>
  </si>
  <si>
    <t>DZH318Z09JCN/00DK</t>
  </si>
  <si>
    <t>D1 v2/DS1 v2</t>
  </si>
  <si>
    <t>70ccc326-3eb4-4111-bb1d-d035865bf993</t>
  </si>
  <si>
    <t>DZH318Z0BPVM/008L</t>
  </si>
  <si>
    <t>EC48ascc v5</t>
  </si>
  <si>
    <t>70cecb22-2842-5bcb-aab7-ae6ee06207b2</t>
  </si>
  <si>
    <t>DZH318Z0BDLC/001W</t>
  </si>
  <si>
    <t>Standard_D16s_v3</t>
  </si>
  <si>
    <t>D16s v3</t>
  </si>
  <si>
    <t>DZH318Z0BQ50/00N2</t>
  </si>
  <si>
    <t>DZH318Z0BQ50/00DZ</t>
  </si>
  <si>
    <t>DZH318Z0BQ50/00DX</t>
  </si>
  <si>
    <t>standard_DC1ds_v3 Low Priority</t>
  </si>
  <si>
    <t>DC1ds_v3 Low Priority</t>
  </si>
  <si>
    <t>70ff027a-19fe-5786-a326-87a30794c1b4</t>
  </si>
  <si>
    <t>DZH318Z08NRF/00GS</t>
  </si>
  <si>
    <t>HPC Cache</t>
  </si>
  <si>
    <t>File System Caching Service</t>
  </si>
  <si>
    <t>Standard Cache Disk</t>
  </si>
  <si>
    <t>1 GB/Hour</t>
  </si>
  <si>
    <t>2020-01-01T00:00:00Z</t>
  </si>
  <si>
    <t>7115bc90-2549-4a7f-b161-1c25287db75a</t>
  </si>
  <si>
    <t>DZH318Z0CM28</t>
  </si>
  <si>
    <t>DZH318Z0CM28/0002</t>
  </si>
  <si>
    <t>DZH319PSD84L</t>
  </si>
  <si>
    <t>7122016e-54f2-4613-b3ed-64b70f0fadc2</t>
  </si>
  <si>
    <t>DZH318Z0BJRN/00ML</t>
  </si>
  <si>
    <t>71227cb9-4521-50e4-8969-86d6621c8b0d</t>
  </si>
  <si>
    <t>DZH318Z08W0T/006L</t>
  </si>
  <si>
    <t>71245484-6c33-4c61-af11-d97a0747410f</t>
  </si>
  <si>
    <t>B2pls v2 Low Priority</t>
  </si>
  <si>
    <t>71320831-8aaa-55d9-acb6-1d7790d23f64</t>
  </si>
  <si>
    <t>DZH318Z0K9JM/0098</t>
  </si>
  <si>
    <t>Standard_L48s_v3 Spot</t>
  </si>
  <si>
    <t>L48s v3 Spot</t>
  </si>
  <si>
    <t>7148f439-731f-5622-a631-fbb8fbb85080</t>
  </si>
  <si>
    <t>DZH318Z08NR7/005P</t>
  </si>
  <si>
    <t>714e7bf4-d994-5504-b907-431108215d44</t>
  </si>
  <si>
    <t>DZH318Z08NR7/0058</t>
  </si>
  <si>
    <t>Standard_NC4as_T4_v3</t>
  </si>
  <si>
    <t>NC4as T4 v3 Low Priority</t>
  </si>
  <si>
    <t>714f8637-79d0-5a53-8d95-9400953291b9</t>
  </si>
  <si>
    <t>DZH318Z0DF49/001M</t>
  </si>
  <si>
    <t>71551a74-53cf-5f81-8b9d-d4ac532d22ed</t>
  </si>
  <si>
    <t>DZH318Z0BQPS/00NV</t>
  </si>
  <si>
    <t>71561467-d08c-5b2d-a775-eabdcf47c651</t>
  </si>
  <si>
    <t>Cold RA-GRS Early Delete</t>
  </si>
  <si>
    <t>7164da3b-4062-5c02-b96c-fd999f6331c5</t>
  </si>
  <si>
    <t>D4a v4 Low Priority</t>
  </si>
  <si>
    <t>D4a v4/D4as v4 Low Priority</t>
  </si>
  <si>
    <t>7164e610-0df9-4aa7-9b5b-c2ac8a49a865</t>
  </si>
  <si>
    <t>DZH318Z0CM2B/0028</t>
  </si>
  <si>
    <t>716653c0-dd0b-5a18-91a6-0ec5bb3d441d</t>
  </si>
  <si>
    <t>DZH318Z092SF/00LB</t>
  </si>
  <si>
    <t>716b55fe-c0a6-5a77-9987-91ed62367e3c</t>
  </si>
  <si>
    <t>DZH318Z093X0/00L3</t>
  </si>
  <si>
    <t>Standard_E8s_v3</t>
  </si>
  <si>
    <t>E8s v3 Spot</t>
  </si>
  <si>
    <t>71988c5c-a89a-599f-9030-22f0a057d8d6</t>
  </si>
  <si>
    <t>DZH318Z0BPVN/01LD</t>
  </si>
  <si>
    <t>719e00bf-7e80-4da1-bbc4-0520b8bb6e31</t>
  </si>
  <si>
    <t>DZH318Z0BQ5T/002D</t>
  </si>
  <si>
    <t>Standard_P0_v3_Windows</t>
  </si>
  <si>
    <t>P0v3</t>
  </si>
  <si>
    <t>P0v3 App</t>
  </si>
  <si>
    <t>719e27ff-5823-55ec-a84a-1d1e7ad80e66</t>
  </si>
  <si>
    <t>DZH318Z0DCR7/00LS</t>
  </si>
  <si>
    <t>DZH318Z0DCR7/00X7</t>
  </si>
  <si>
    <t>DZH318Z0DCR7/00X3</t>
  </si>
  <si>
    <t>719f43ec-c6cd-52ba-8110-267d25fa8f50</t>
  </si>
  <si>
    <t>DZH318Z0CSHC/0017</t>
  </si>
  <si>
    <t>E4s v3 Spot</t>
  </si>
  <si>
    <t>71b52760-144f-52b3-ab8d-a339e04bf7e4</t>
  </si>
  <si>
    <t>DZH318Z0BQ4R/047K</t>
  </si>
  <si>
    <t>E20s v3</t>
  </si>
  <si>
    <t>7398b464-3f6b-4a7c-9a0a-50485727914c</t>
  </si>
  <si>
    <t>DZH318Z0BPVN/00PL</t>
  </si>
  <si>
    <t>E4bds v5</t>
  </si>
  <si>
    <t>71b7de3b-148d-5cef-aa1d-e95020cb11b4</t>
  </si>
  <si>
    <t>DZH318Z09LQP/004B</t>
  </si>
  <si>
    <t>DZH318Z09LQP/00K9</t>
  </si>
  <si>
    <t>DZH318Z09LQP/00JW</t>
  </si>
  <si>
    <t>71d108a1-2f5c-5804-8251-bf53d8ad434b</t>
  </si>
  <si>
    <t>DZH318Z093XK/00L6</t>
  </si>
  <si>
    <t>B16as v2</t>
  </si>
  <si>
    <t>71d63a9a-ba33-5e38-9969-0812fa141809</t>
  </si>
  <si>
    <t>DZH318Z0K9JF/025Q</t>
  </si>
  <si>
    <t>71e1db1c-32f2-4a36-98b3-79682ea69ace</t>
  </si>
  <si>
    <t>DZH318Z0BQ4L/00H8</t>
  </si>
  <si>
    <t>DZH318Z0BQ4L/00C2</t>
  </si>
  <si>
    <t>DZH318Z0BQ4L/00C8</t>
  </si>
  <si>
    <t>M32-8ms</t>
  </si>
  <si>
    <t>97837c5b-5fe2-4175-9abd-1d8586fdf762</t>
  </si>
  <si>
    <t>DZH318Z0BPW5/01WD</t>
  </si>
  <si>
    <t>71e5b61c-d97f-58cb-93f8-873057c788db</t>
  </si>
  <si>
    <t>DZH318Z093XK/00NL</t>
  </si>
  <si>
    <t>E64a v4 Low Priority</t>
  </si>
  <si>
    <t>E64a v4/E64as v4 Low Priority</t>
  </si>
  <si>
    <t>DZH318Z0CM29/001P</t>
  </si>
  <si>
    <t>71eb0e90-db14-5448-bd04-6db6618629d5</t>
  </si>
  <si>
    <t>DZH318Z096SN/02T7</t>
  </si>
  <si>
    <t>Cool_RA-GZRS_Data_Stored_100 Tb</t>
  </si>
  <si>
    <t>Cool - 100 TB RA-GZRS</t>
  </si>
  <si>
    <t>Cool - 100 TB RA-GZRS Data Stored</t>
  </si>
  <si>
    <t>DZH318Z0CLSK/015B</t>
  </si>
  <si>
    <t>DZH318Z0CLSK/014D</t>
  </si>
  <si>
    <t>DZH318Z08KCJ/001J</t>
  </si>
  <si>
    <t>DZH318Z08KCJ/001H</t>
  </si>
  <si>
    <t>DZH318Z08KCJ/0014</t>
  </si>
  <si>
    <t>DZH318Z08KCJ/0016</t>
  </si>
  <si>
    <t>Confidential Compute Encryption</t>
  </si>
  <si>
    <t>Confidential Compute Encryption LRS</t>
  </si>
  <si>
    <t>Confidential Compute Encryption LRS Provisioned Capacity</t>
  </si>
  <si>
    <t>71ff9282-0c54-58d0-ad13-71e05ae88d28</t>
  </si>
  <si>
    <t>DZH318Z0BP04/04VJ</t>
  </si>
  <si>
    <t>D2pds v5</t>
  </si>
  <si>
    <t>72065536-241e-5cc3-bbcd-e77adfdaca9c</t>
  </si>
  <si>
    <t>DZH318Z092SC/0040</t>
  </si>
  <si>
    <t>72097017-aa97-432d-9896-2743ed77ae5c</t>
  </si>
  <si>
    <t>720e183e-88cc-5cbf-80b9-644d9356ce76</t>
  </si>
  <si>
    <t>DZH318Z0BQ4W/048B</t>
  </si>
  <si>
    <t>721e330b-42a7-59ab-936d-805ed9464853</t>
  </si>
  <si>
    <t>DZH318Z0CSHJ/000S</t>
  </si>
  <si>
    <t>72246c29-4b6a-599d-8ff5-4584e3770b43</t>
  </si>
  <si>
    <t>DZH318Z092S9/00C2</t>
  </si>
  <si>
    <t>E64-16as v5 Spot</t>
  </si>
  <si>
    <t>72275d07-bd5c-52bb-8c36-6e12bc595ff5</t>
  </si>
  <si>
    <t>DZH318Z093XK/00L7</t>
  </si>
  <si>
    <t>E16d v5</t>
  </si>
  <si>
    <t>72444bdc-6615-5087-8d51-7a760f9e9e46</t>
  </si>
  <si>
    <t>DZH318Z08M9R/00CG</t>
  </si>
  <si>
    <t>DZH318Z08M9R/02C0</t>
  </si>
  <si>
    <t>DZH318Z08M9R/02BH</t>
  </si>
  <si>
    <t>72448673-1bd0-5211-a0a1-f037f00dd4c5</t>
  </si>
  <si>
    <t>DZH318Z0CM2D/01KH</t>
  </si>
  <si>
    <t>7256581d-ba66-52c6-bf59-32ffa4d06684</t>
  </si>
  <si>
    <t>NP40s</t>
  </si>
  <si>
    <t>725bad25-3dc2-40e3-a0dd-27b6dfc1a4b0</t>
  </si>
  <si>
    <t>DZH318Z0CHCB/0001</t>
  </si>
  <si>
    <t>DZH318Z0CHCB/002Q</t>
  </si>
  <si>
    <t>DZH318Z0CHCB/002S</t>
  </si>
  <si>
    <t>D2ads v5</t>
  </si>
  <si>
    <t>726ac9be-5799-5fe2-bb24-5243dd21a38c</t>
  </si>
  <si>
    <t>DZH318Z08W2Q/004M</t>
  </si>
  <si>
    <t>M64s</t>
  </si>
  <si>
    <t>7270d7ba-caf1-43fd-b24d-7475bbb3a2e3</t>
  </si>
  <si>
    <t>DZH318Z0BPW5/000S</t>
  </si>
  <si>
    <t>727706c5-3fd4-4d7d-b23f-9f9db4d02279</t>
  </si>
  <si>
    <t>B2pts v2 Spot</t>
  </si>
  <si>
    <t>729c2aff-d1a9-59a5-aa1a-da7027f0f316</t>
  </si>
  <si>
    <t>DZH318Z0K9JL/0026</t>
  </si>
  <si>
    <t>B32as v2 Low Priority</t>
  </si>
  <si>
    <t>72a8838a-02aa-5172-abb8-56185fd31c82</t>
  </si>
  <si>
    <t>DZH318Z0K9JD/01ND</t>
  </si>
  <si>
    <t>E32-8ds v4 Spot</t>
  </si>
  <si>
    <t>72aa44ce-ab1e-54ee-99c2-5b4cf991a129</t>
  </si>
  <si>
    <t>DZH318Z0CSHB/004P</t>
  </si>
  <si>
    <t>NC6 Spot</t>
  </si>
  <si>
    <t>72ae66bb-14d4-5e6d-a0b5-1231b30ca530</t>
  </si>
  <si>
    <t>DZH318Z0BQ4Z/0094</t>
  </si>
  <si>
    <t>E4as v4</t>
  </si>
  <si>
    <t>DZH318Z0CM92/001G</t>
  </si>
  <si>
    <t>Standard_E32as_v5</t>
  </si>
  <si>
    <t>E32as v5 Low Priority</t>
  </si>
  <si>
    <t>72b91958-6559-5f42-9127-ea92a91fe01d</t>
  </si>
  <si>
    <t>DZH318Z093XK/00N5</t>
  </si>
  <si>
    <t>72b9973e-1823-597f-aab3-9f94a891e1ab</t>
  </si>
  <si>
    <t>DZH318Z0BQ4K/01W1</t>
  </si>
  <si>
    <t>11278850-f161-4a6e-86ef-d650a29fb62f</t>
  </si>
  <si>
    <t>P3 ZRS</t>
  </si>
  <si>
    <t>P3 ZRS Disk</t>
  </si>
  <si>
    <t>72e322f2-1afd-5223-878b-d4ae7c823564</t>
  </si>
  <si>
    <t>DZH318Z0BP04/02B9</t>
  </si>
  <si>
    <t>Standard_D32as_v5 Low Priority</t>
  </si>
  <si>
    <t>D32as v5 Low Priority</t>
  </si>
  <si>
    <t>72e815bd-ee80-5576-ab2b-93e492423321</t>
  </si>
  <si>
    <t>DZH318Z08W0T/006S</t>
  </si>
  <si>
    <t>72ea95f1-1dcc-55f4-adf6-0c04bfc080b8</t>
  </si>
  <si>
    <t>DZH318Z0CM2D/004K</t>
  </si>
  <si>
    <t>72f05233-7697-541d-8442-63d768b5f55a</t>
  </si>
  <si>
    <t>72f6616c-107c-53ed-8a32-0f9be8950aff</t>
  </si>
  <si>
    <t>DZH318Z0D1LH/00HR</t>
  </si>
  <si>
    <t>72fcf53a-d4b3-5d9e-9675-5ca1a80fa58e</t>
  </si>
  <si>
    <t>DZH318Z093WZ/00KR</t>
  </si>
  <si>
    <t>E4s v3 Low Priority</t>
  </si>
  <si>
    <t>DZH318Z0BPVN/00BB</t>
  </si>
  <si>
    <t>Standard_HB120-16rs_v2 Spot</t>
  </si>
  <si>
    <t>HB120-16rs v2 Spot</t>
  </si>
  <si>
    <t>730c63dc-cb2a-5e1d-b35f-da43df365100</t>
  </si>
  <si>
    <t>DZH318Z0CGR8/0051</t>
  </si>
  <si>
    <t>7312e41d-718d-59d4-bbc2-6acba2816567</t>
  </si>
  <si>
    <t>DZH318Z0CSHC/00CJ</t>
  </si>
  <si>
    <t>D64lds v5 Low Priority</t>
  </si>
  <si>
    <t>73185c29-21ce-5fcd-b348-5789a6b50c5e</t>
  </si>
  <si>
    <t>DZH318Z08M99/00JZ</t>
  </si>
  <si>
    <t>7322eb4f-a066-5fd9-8f17-4bbb76e1980d</t>
  </si>
  <si>
    <t>DZH318Z093X0/00N4</t>
  </si>
  <si>
    <t>732eef55-33ff-56a8-8e40-62d8d41c9522</t>
  </si>
  <si>
    <t>DZH318Z08M9H/00PP</t>
  </si>
  <si>
    <t>D2 v4 Low Priority</t>
  </si>
  <si>
    <t>7331ac86-bdec-53b8-a8ea-9870dbbb5cdd</t>
  </si>
  <si>
    <t>DZH318Z0D1MV/00G3</t>
  </si>
  <si>
    <t>73375490-12e7-4475-b4c1-34640e33c58f</t>
  </si>
  <si>
    <t>D4 v4 Low Priority</t>
  </si>
  <si>
    <t>733b2a1e-b4db-5e6a-974b-ab7aeaddd1fd</t>
  </si>
  <si>
    <t>DZH318Z0D1L4/0088</t>
  </si>
  <si>
    <t>D8d v4 Spot</t>
  </si>
  <si>
    <t>733f6796-5cb4-5e57-853a-b4c7ea7c0e4f</t>
  </si>
  <si>
    <t>DZH318Z0D1L2/00TR</t>
  </si>
  <si>
    <t>E20as v4 Low Priority</t>
  </si>
  <si>
    <t>DZH318Z0CM2D/002J</t>
  </si>
  <si>
    <t>73423f66-1228-537c-9010-86eae6186425</t>
  </si>
  <si>
    <t>DZH318Z0BPW5/043R</t>
  </si>
  <si>
    <t>734f6f6e-9eb7-540f-9b6a-85cab069821c</t>
  </si>
  <si>
    <t>DZH318Z0BX63/048P</t>
  </si>
  <si>
    <t>E2ads v5 Low Priority</t>
  </si>
  <si>
    <t>73516149-c332-5790-8030-c87a5da539ef</t>
  </si>
  <si>
    <t>DZH318Z093X0/00MM</t>
  </si>
  <si>
    <t>73685146-9616-5713-b0aa-4609b4c5e0d4</t>
  </si>
  <si>
    <t>DZH318Z092SF/00M1</t>
  </si>
  <si>
    <t>DZH318Z092SF/00TL</t>
  </si>
  <si>
    <t>DZH318Z092SF/00TK</t>
  </si>
  <si>
    <t>736e75ef-1ec2-515f-be06-56d3e33bed6a</t>
  </si>
  <si>
    <t>DZH318Z0BQM2/009B</t>
  </si>
  <si>
    <t>738f53f1-f426-546e-872f-cc0bf22240bf</t>
  </si>
  <si>
    <t>73901f28-ae7e-4106-9a15-5261b08db572</t>
  </si>
  <si>
    <t>DZH318Z0BXWP/001G</t>
  </si>
  <si>
    <t>DZH318Z0BPWH/00PK</t>
  </si>
  <si>
    <t>73c253e3-b156-4ef7-b02b-0d2a0412970b</t>
  </si>
  <si>
    <t>A4 v2</t>
  </si>
  <si>
    <t>73c297a4-0244-4e14-9097-3986331ab667</t>
  </si>
  <si>
    <t>DZH318Z0BPRJ/00B7</t>
  </si>
  <si>
    <t>SAP_HANA_On_Azure_S64m</t>
  </si>
  <si>
    <t>S64m</t>
  </si>
  <si>
    <t>S64m Instance</t>
  </si>
  <si>
    <t>73c2ead7-bc0c-584e-8495-94f1aa31b03c</t>
  </si>
  <si>
    <t>DZH318Z0BNWL/01RZ</t>
  </si>
  <si>
    <t>DZH318Z0BNWL/01S1</t>
  </si>
  <si>
    <t>DZH318Z0BNWL/01S0</t>
  </si>
  <si>
    <t>Standard Execution Time</t>
  </si>
  <si>
    <t>2a384075-01d7-4f66-a84a-0eed3ca58876</t>
  </si>
  <si>
    <t>NC12</t>
  </si>
  <si>
    <t>73dd3c48-d078-4725-9621-1f517fce8601</t>
  </si>
  <si>
    <t>DZH318Z0BQP2/0027</t>
  </si>
  <si>
    <t>DZH318Z0CM94/001J</t>
  </si>
  <si>
    <t>73f4eff7-9608-5e48-a1e2-a521f2fbb7cd</t>
  </si>
  <si>
    <t>DZH318Z0BQ51/016B</t>
  </si>
  <si>
    <t>73ff28d9-e52f-45d9-a719-d0365366b82b</t>
  </si>
  <si>
    <t>Standard_D16ls_v5</t>
  </si>
  <si>
    <t>D16ls v5</t>
  </si>
  <si>
    <t>740a5a61-8178-5d20-a73d-b4d244e4d9cd</t>
  </si>
  <si>
    <t>DZH318Z08M9K/00DX</t>
  </si>
  <si>
    <t>74207c80-2906-5abb-8027-420a7bf61449</t>
  </si>
  <si>
    <t>DZH318Z08M9F/00HJ</t>
  </si>
  <si>
    <t>742756c6-af60-4932-a46b-1199f391ea7f</t>
  </si>
  <si>
    <t>DZH318Z0CM94/0003</t>
  </si>
  <si>
    <t>7427b805-29bc-5968-891b-cb4e6f60ad75</t>
  </si>
  <si>
    <t>DZH318Z08M9H/00N6</t>
  </si>
  <si>
    <t>743023db-d39e-5143-a331-99969ff1c31c</t>
  </si>
  <si>
    <t>DZH318Z0DF49/002M</t>
  </si>
  <si>
    <t>M192ims_v2</t>
  </si>
  <si>
    <t>7432b717-ec64-51cf-b79b-c93d1b7f4d5a</t>
  </si>
  <si>
    <t>DZH318Z0BX63/01WM</t>
  </si>
  <si>
    <t>7438de6e-602d-52b6-ba35-6cd3368af79c</t>
  </si>
  <si>
    <t>DZH318Z08M9X/0086</t>
  </si>
  <si>
    <t>DZH318Z08M9X/01VM</t>
  </si>
  <si>
    <t>DZH318Z08M9X/01VN</t>
  </si>
  <si>
    <t>7444dbe0-ea2c-53aa-842b-f519c51857ae</t>
  </si>
  <si>
    <t>DZH318Z093WZ/00K8</t>
  </si>
  <si>
    <t>7455000a-1244-5719-9ed6-0e36ae749fd9</t>
  </si>
  <si>
    <t>DZH318Z0K9KD/01L8</t>
  </si>
  <si>
    <t>Standard_E48bds_v5 Low Priority</t>
  </si>
  <si>
    <t>E48bds v5 Low Priority</t>
  </si>
  <si>
    <t>7459edfb-f735-5cf6-ad57-e30f350b3ebe</t>
  </si>
  <si>
    <t>DZH318Z09LQN/002S</t>
  </si>
  <si>
    <t>NV16as v4 Low Priority</t>
  </si>
  <si>
    <t>745d5143-e56c-5906-9d01-2a06246e54d6</t>
  </si>
  <si>
    <t>DZH318Z0CGPM/0012</t>
  </si>
  <si>
    <t>DZH318Z0BPWH/0073</t>
  </si>
  <si>
    <t>746a2509-2010-43d5-a321-b8235554a852</t>
  </si>
  <si>
    <t>DZH318Z0BPWF/003L</t>
  </si>
  <si>
    <t>7479fe28-b69d-527f-9e74-17555a6e1c9b</t>
  </si>
  <si>
    <t>Standard_EC8ads_cc_v5 Spot</t>
  </si>
  <si>
    <t>EC8adscc v5 Spot</t>
  </si>
  <si>
    <t>748d5574-f5ff-5131-b8ec-f45cbbee0b40</t>
  </si>
  <si>
    <t>DZH318Z0BDCG/0028</t>
  </si>
  <si>
    <t>7494c948-ca33-5dd9-ae99-977981e620e3</t>
  </si>
  <si>
    <t>DZH318Z0BDL7/005C</t>
  </si>
  <si>
    <t>E4ads v5</t>
  </si>
  <si>
    <t>749ac5fe-04b0-50d8-8512-754da0342753</t>
  </si>
  <si>
    <t>DZH318Z093X0/00LX</t>
  </si>
  <si>
    <t>DZH318Z093X0/03LM</t>
  </si>
  <si>
    <t>DZH318Z093X0/03L8</t>
  </si>
  <si>
    <t>D8 v3 Low Priority</t>
  </si>
  <si>
    <t>749d8b91-711d-4785-9f24-ba287255b578</t>
  </si>
  <si>
    <t>DZH318Z0BPVV/008W</t>
  </si>
  <si>
    <t>E8-4s v3 Spot</t>
  </si>
  <si>
    <t>749fef87-248b-53ce-9109-c0c73c95734d</t>
  </si>
  <si>
    <t>DZH318Z0BQ4R/0478</t>
  </si>
  <si>
    <t>Write Operations</t>
  </si>
  <si>
    <t>9cb0bde8-bc0d-468c-8423-a25fe06779d3</t>
  </si>
  <si>
    <t>Ultra Disks</t>
  </si>
  <si>
    <t>Ultra LRS</t>
  </si>
  <si>
    <t>Ultra LRS Provisioned IOPS</t>
  </si>
  <si>
    <t>74aba944-21e7-4ec6-8f49-c96be5385e09</t>
  </si>
  <si>
    <t>DZH318Z0BP68</t>
  </si>
  <si>
    <t>DZH318Z0BP68/0004</t>
  </si>
  <si>
    <t>74b62a0e-14d6-4458-9c87-ece52baeac4c</t>
  </si>
  <si>
    <t>DZH318Z0BPWG/004N</t>
  </si>
  <si>
    <t>E8ds v5 Low Priority</t>
  </si>
  <si>
    <t>DZH318Z096SN/00T4</t>
  </si>
  <si>
    <t>E60 ZRS</t>
  </si>
  <si>
    <t>74bea34d-4fb7-5f1a-9a0b-975d725d4550</t>
  </si>
  <si>
    <t>DZH318Z0BP88/01B0</t>
  </si>
  <si>
    <t>Premium LRS Provisioned Base Unit</t>
  </si>
  <si>
    <t>74c1c68d-ed2a-58e7-b310-9601866874ab</t>
  </si>
  <si>
    <t>DZH318Z0B598/0022</t>
  </si>
  <si>
    <t>74c7e9e4-151b-56ea-b805-25508968e103</t>
  </si>
  <si>
    <t>DZH318Z09B60/0001</t>
  </si>
  <si>
    <t>E16s v4</t>
  </si>
  <si>
    <t>74cbfdea-8a3e-5491-a5ad-e7dc5f146c47</t>
  </si>
  <si>
    <t>DZH318Z0CSHL/002N</t>
  </si>
  <si>
    <t>DZH318Z0CSHL/02XP</t>
  </si>
  <si>
    <t>DZH318Z0CSHL/02XN</t>
  </si>
  <si>
    <t>74dc1537-c627-5932-a887-fa6e7a8fa1f8</t>
  </si>
  <si>
    <t>DZH318Z0BDL4/003K</t>
  </si>
  <si>
    <t>74fbfe60-a8ab-5ee8-9f36-b80c6f2a8f1c</t>
  </si>
  <si>
    <t>DZH318Z08NRP/0068</t>
  </si>
  <si>
    <t>75064b3b-5cba-564f-b94d-9cf372ee72d7</t>
  </si>
  <si>
    <t>DZH318Z093WZ/00L2</t>
  </si>
  <si>
    <t>751a1013-76fd-509d-a678-1090d66ab4ef</t>
  </si>
  <si>
    <t>DZH318Z0K9JH/01DX</t>
  </si>
  <si>
    <t>L16s v2 Low Priority</t>
  </si>
  <si>
    <t>75294a1f-404a-40cf-9f14-fc60cdbd5bcf</t>
  </si>
  <si>
    <t>DZH318Z0BPVZ/000G</t>
  </si>
  <si>
    <t>E112ias v5 Low Priority</t>
  </si>
  <si>
    <t>75339096-0ec4-5740-b5aa-7491d862fba1</t>
  </si>
  <si>
    <t>DZH318Z093WZ/045L</t>
  </si>
  <si>
    <t>A2 Spot</t>
  </si>
  <si>
    <t>7578fb9a-4a04-595d-a36f-8f2357caed54</t>
  </si>
  <si>
    <t>DZH318Z0BQNM/00TK</t>
  </si>
  <si>
    <t>DZH318Z0CM29/0028</t>
  </si>
  <si>
    <t>DZH318Z0CM29/007W</t>
  </si>
  <si>
    <t>DZH318Z0CM29/007T</t>
  </si>
  <si>
    <t>7580fa6f-fdc8-5ab7-a143-0fb2857df318</t>
  </si>
  <si>
    <t>SAP_HANA_On_Azure_S896oom</t>
  </si>
  <si>
    <t>S896oom</t>
  </si>
  <si>
    <t>S896oom Instance</t>
  </si>
  <si>
    <t>7582953e-77f8-4a72-a359-996e8e7aa22e</t>
  </si>
  <si>
    <t>DZH318Z0BNWL/00X9</t>
  </si>
  <si>
    <t>DZH318Z0BNWL/01BL</t>
  </si>
  <si>
    <t>DZH318Z0BNWL/01BK</t>
  </si>
  <si>
    <t>D32-8s v3 Low Priority</t>
  </si>
  <si>
    <t>DZH318Z0BPWD/014S</t>
  </si>
  <si>
    <t>759bedca-a5af-5a31-bac8-e71430f20ee4</t>
  </si>
  <si>
    <t>75a70a83-cf2e-58e9-8621-95f8f6290828</t>
  </si>
  <si>
    <t>DZH318Z08M9V/00HK</t>
  </si>
  <si>
    <t>75a7dbef-eaef-42c4-b441-de6b52b61211</t>
  </si>
  <si>
    <t>DZH318Z0BQ4J/0074</t>
  </si>
  <si>
    <t>75aa1be2-0272-5536-a960-04727f4a36c9</t>
  </si>
  <si>
    <t>DZH318Z093WZ/00KC</t>
  </si>
  <si>
    <t>DZH318Z093WZ/03LS</t>
  </si>
  <si>
    <t>DZH318Z093WZ/03LR</t>
  </si>
  <si>
    <t>75e2b0ef-e8af-5adf-bbef-0f2a8c4b7154</t>
  </si>
  <si>
    <t>DZH318Z08M9L/00D5</t>
  </si>
  <si>
    <t>DZH318Z08M9L/01TF</t>
  </si>
  <si>
    <t>DZH318Z08M9L/01TD</t>
  </si>
  <si>
    <t>75eebb61-1ae6-583e-9eb7-4453d9a91214</t>
  </si>
  <si>
    <t>DZH318Z09B6B/000M</t>
  </si>
  <si>
    <t>E96-48as v5 Low Priority</t>
  </si>
  <si>
    <t>75f1ea40-7d0b-5d37-a341-d129b6898e19</t>
  </si>
  <si>
    <t>DZH318Z093WZ/00JT</t>
  </si>
  <si>
    <t>75f3d4ae-3f2e-4679-b491-6243c0db6c90</t>
  </si>
  <si>
    <t>ae1d2483-84af-4c8f-b8db-284abdaca43e</t>
  </si>
  <si>
    <t>DZH318Z0CM2D/002C</t>
  </si>
  <si>
    <t>Standard_E16bs_v5 Low Priority</t>
  </si>
  <si>
    <t>E16bs v5 Low Priority</t>
  </si>
  <si>
    <t>76024c82-4345-5852-bcca-ca396ce43817</t>
  </si>
  <si>
    <t>DZH318Z09LR5/004Z</t>
  </si>
  <si>
    <t>App_Service_Isolated_Plan_Stamp_Fee</t>
  </si>
  <si>
    <t>Stamp</t>
  </si>
  <si>
    <t>Stamp Fee</t>
  </si>
  <si>
    <t>760ee52f-267b-47bd-b2ea-9957679a206f</t>
  </si>
  <si>
    <t>DZH318Z0BQJP/006D</t>
  </si>
  <si>
    <t>DZH318Z0BQJP/008D</t>
  </si>
  <si>
    <t>7635fa44-8386-5e21-81b4-4e818b98b44a</t>
  </si>
  <si>
    <t>DZH318Z092SG/001H</t>
  </si>
  <si>
    <t>76403630-95a9-5da6-b9e6-85156692a4e6</t>
  </si>
  <si>
    <t>DZH318Z092QL/001S</t>
  </si>
  <si>
    <t>DZH318Z092QL/00SR</t>
  </si>
  <si>
    <t>DZH318Z092QL/00ST</t>
  </si>
  <si>
    <t>7642d9e1-0de6-50c4-834a-01be981009d3</t>
  </si>
  <si>
    <t>DZH318Z0CM94/0037</t>
  </si>
  <si>
    <t>standard_D24ds_v3</t>
  </si>
  <si>
    <t>DC24ds_v3</t>
  </si>
  <si>
    <t>764f5c6d-c5cf-5e09-bd9e-95f0f8a3aa3b</t>
  </si>
  <si>
    <t>DZH318Z08NRD/009M</t>
  </si>
  <si>
    <t>D14/DS14</t>
  </si>
  <si>
    <t>DZH318Z0BQ4B/008D</t>
  </si>
  <si>
    <t>DZH318Z0BQ4B/007D</t>
  </si>
  <si>
    <t>DZH318Z0BQ4B/007F</t>
  </si>
  <si>
    <t>E16 v4 Low Priority</t>
  </si>
  <si>
    <t>76664f78-1814-553f-b411-e2ce94f1c063</t>
  </si>
  <si>
    <t>DZH318Z0D1L7/00DX</t>
  </si>
  <si>
    <t>Standard_D2ads_v5 Low Priority</t>
  </si>
  <si>
    <t>D2ads v5 Low Priority</t>
  </si>
  <si>
    <t>767b1d2f-5990-55da-8597-6fd97b24482c</t>
  </si>
  <si>
    <t>DZH318Z08W2P/006Z</t>
  </si>
  <si>
    <t>D8ls v5 Low Priority</t>
  </si>
  <si>
    <t>767ba42b-7c14-524a-bf99-2465e76aa3a0</t>
  </si>
  <si>
    <t>DZH318Z08M9K/00DH</t>
  </si>
  <si>
    <t>767bbc92-5bb2-56cd-8d7b-465769a232f5</t>
  </si>
  <si>
    <t>DZH318Z0BXNX/00KN</t>
  </si>
  <si>
    <t>DZH318Z0BXNX/00HX</t>
  </si>
  <si>
    <t>DZH318Z0BXNX/00GN</t>
  </si>
  <si>
    <t>Ultra LRS Reservation per vCPU Provisioned</t>
  </si>
  <si>
    <t>76802be8-d973-4c2d-a9fc-12d6d6ce5eed</t>
  </si>
  <si>
    <t>E16-8s v4 Spot</t>
  </si>
  <si>
    <t>76820c7f-57c1-52fc-990a-130364ebc2e2</t>
  </si>
  <si>
    <t>DZH318Z0CSHL/0021</t>
  </si>
  <si>
    <t>7686fd39-3e40-4e01-ac73-db9cc7c9696f</t>
  </si>
  <si>
    <t>DZH318Z0BQ4J/0087</t>
  </si>
  <si>
    <t>Cold RA-GRS Index Tags</t>
  </si>
  <si>
    <t>76a6807d-1ab1-5522-a913-81de927304d7</t>
  </si>
  <si>
    <t>DS13 Low Priority</t>
  </si>
  <si>
    <t>8dbed208-aea9-4ebe-b0d7-8c70f4e1c847</t>
  </si>
  <si>
    <t>DZH318Z0BQ4S/00DK</t>
  </si>
  <si>
    <t>76c127f9-0b05-531a-8336-d7f184d39b06</t>
  </si>
  <si>
    <t>DZH318Z08MC6/00KW</t>
  </si>
  <si>
    <t>DZH318Z08MC6/01VW</t>
  </si>
  <si>
    <t>DZH318Z08MC6/01VV</t>
  </si>
  <si>
    <t>Premium ZRS Snapshots</t>
  </si>
  <si>
    <t>76d83b59-4a83-47f2-b441-4a444d40e35b</t>
  </si>
  <si>
    <t>78aa85f4-4858-547d-9539-f0ba13b35387</t>
  </si>
  <si>
    <t>DZH318Z096T1/04MV</t>
  </si>
  <si>
    <t>Standard_L64as_v3</t>
  </si>
  <si>
    <t>L64as v3</t>
  </si>
  <si>
    <t>76e63fbe-9f97-5057-a30d-76342f7ca845</t>
  </si>
  <si>
    <t>DZH318Z08NR8/002J</t>
  </si>
  <si>
    <t>EC96as_v5</t>
  </si>
  <si>
    <t>76e91013-18c3-5117-9cb7-9b54cb85b603</t>
  </si>
  <si>
    <t>DZH318Z09B68/000J</t>
  </si>
  <si>
    <t>DZH318Z09B68/005P</t>
  </si>
  <si>
    <t>DZH318Z09B68/005L</t>
  </si>
  <si>
    <t>76fbe237-f99d-5c10-8325-c5b001090063</t>
  </si>
  <si>
    <t>DZH318Z093XK/00L9</t>
  </si>
  <si>
    <t>76fc9bcb-e5a9-5954-b523-0435a718f912</t>
  </si>
  <si>
    <t>DZH318Z092QL/000C</t>
  </si>
  <si>
    <t>DZH318Z092QL/00SJ</t>
  </si>
  <si>
    <t>DZH318Z092QL/00SF</t>
  </si>
  <si>
    <t>77014539-3db2-4315-9c02-4f0a9aafa7a9</t>
  </si>
  <si>
    <t>DZH318Z0BPWD/014L</t>
  </si>
  <si>
    <t>a8d80765-c44f-41a5-b34f-7d768b27a740</t>
  </si>
  <si>
    <t>771dd126-34e4-4dc0-8c91-8faa34e34e52</t>
  </si>
  <si>
    <t>DZH318Z0BPVJ/005H</t>
  </si>
  <si>
    <t>9c12ab61-7226-42ee-bee8-9bb59589d017</t>
  </si>
  <si>
    <t>DZH318Z0BQ4S/00D6</t>
  </si>
  <si>
    <t>772f6330-32f0-56d1-9c4c-c90e9e63b864</t>
  </si>
  <si>
    <t>DZH318Z0K9KD/01LW</t>
  </si>
  <si>
    <t>DZH318Z0BPW5/00D9</t>
  </si>
  <si>
    <t>Standard_E112ibds_v5 Spot</t>
  </si>
  <si>
    <t>E112ibds v5 Spot</t>
  </si>
  <si>
    <t>7731f1ff-ac4d-57d9-8d5f-387d493bf583</t>
  </si>
  <si>
    <t>DZH318Z09LQN/00L3</t>
  </si>
  <si>
    <t>Standard_D48plds_v5 Low Priority</t>
  </si>
  <si>
    <t>D48plds v5 Low Priority</t>
  </si>
  <si>
    <t>7736a23d-bb00-5688-8dad-c0badb25e0cf</t>
  </si>
  <si>
    <t>DZH318Z092QJ/00DQ</t>
  </si>
  <si>
    <t>100 TB Extra Day Fee</t>
  </si>
  <si>
    <t>1/Day</t>
  </si>
  <si>
    <t>049fa331-0a48-4a81-9991-a6bef3c79fed</t>
  </si>
  <si>
    <t>DZH318Z0BPW5/00Z6</t>
  </si>
  <si>
    <t>77521ada-ef93-53ae-a3df-7f80c46c4f12</t>
  </si>
  <si>
    <t>DZH318Z08W2P/0063</t>
  </si>
  <si>
    <t>D48a v4</t>
  </si>
  <si>
    <t>D48a v4/D48as v4</t>
  </si>
  <si>
    <t>DZH318Z0CM2B/002F</t>
  </si>
  <si>
    <t>DZH318Z0CM2B/006V</t>
  </si>
  <si>
    <t>DZH318Z0CM2B/006S</t>
  </si>
  <si>
    <t>775a95f1-a0dd-559c-b0a5-2b016f413886</t>
  </si>
  <si>
    <t>DZH318Z0K9JL/002F</t>
  </si>
  <si>
    <t>776fbfc7-fbeb-5bd6-8abb-e3c639911e64</t>
  </si>
  <si>
    <t>NP20s Low Priority</t>
  </si>
  <si>
    <t>777617a7-3cf9-4f99-8066-350bb038c5ae</t>
  </si>
  <si>
    <t>DZH318Z0CHL7/0003</t>
  </si>
  <si>
    <t>779f672a-79d4-5cd0-9d02-b7003227fa0a</t>
  </si>
  <si>
    <t>DZH318Z08MC6/0009</t>
  </si>
  <si>
    <t>DZH318Z08MC6/01VG</t>
  </si>
  <si>
    <t>DZH318Z08MC6/01VD</t>
  </si>
  <si>
    <t>77aefd98-6406-538d-893b-946143b5745b</t>
  </si>
  <si>
    <t>Standard_E4s_v4</t>
  </si>
  <si>
    <t>E4s v4 Spot</t>
  </si>
  <si>
    <t>77af283b-3e22-5a2d-ba13-eca0c27fbd2d</t>
  </si>
  <si>
    <t>DZH318Z0CSHL/005J</t>
  </si>
  <si>
    <t>M64s_v2</t>
  </si>
  <si>
    <t>77b3620c-1261-5fc1-a779-15710214d0d7</t>
  </si>
  <si>
    <t>DZH318Z0BX63/028N</t>
  </si>
  <si>
    <t>Standard_D8as_v5 Spot</t>
  </si>
  <si>
    <t>D8as v5 Spot</t>
  </si>
  <si>
    <t>77bbdeb3-4674-5e72-a27d-ed2fc2b47cf8</t>
  </si>
  <si>
    <t>DZH318Z08W0Q/006Q</t>
  </si>
  <si>
    <t>77c6beed-db8d-576b-92a8-91a01c6554d7</t>
  </si>
  <si>
    <t>DZH318Z09LR4/0012</t>
  </si>
  <si>
    <t>77d7e5ee-e220-5061-a668-7587f6a316c9</t>
  </si>
  <si>
    <t>DZH318Z08W2P/006D</t>
  </si>
  <si>
    <t>ND12s Spot</t>
  </si>
  <si>
    <t>77e1bc90-079f-5ffe-b757-318aa42a7f5c</t>
  </si>
  <si>
    <t>DZH318Z0BQ5B/0042</t>
  </si>
  <si>
    <t>77f24a1f-4da8-5bff-ba6f-4f9466606034</t>
  </si>
  <si>
    <t>DZH318Z0BDCH/008K</t>
  </si>
  <si>
    <t>77f266cc-08f0-5221-8018-d8bdb24e3ed9</t>
  </si>
  <si>
    <t>DZH318Z093WZ/00KT</t>
  </si>
  <si>
    <t>DZH318Z093WZ/03LZ</t>
  </si>
  <si>
    <t>DZH318Z093WZ/03LW</t>
  </si>
  <si>
    <t>Dedicated vCPU Usage</t>
  </si>
  <si>
    <t>77f304c4-abda-5df9-b8f4-7a50a325f55a</t>
  </si>
  <si>
    <t>D48lds v5 Spot</t>
  </si>
  <si>
    <t>78030674-38d2-5457-899d-14514d638df2</t>
  </si>
  <si>
    <t>DZH318Z08M99/00LC</t>
  </si>
  <si>
    <t>DS5 v2</t>
  </si>
  <si>
    <t>DZH318Z0BQPW/001X</t>
  </si>
  <si>
    <t>7805d330-733a-59d0-914d-d3c9e3560ebc</t>
  </si>
  <si>
    <t>DZH318Z0CSHB/00C4</t>
  </si>
  <si>
    <t>780b4dd9-f80a-565f-acd7-c38eca3a17eb</t>
  </si>
  <si>
    <t>DZH318Z0K9JD/01NQ</t>
  </si>
  <si>
    <t>E10 LRS</t>
  </si>
  <si>
    <t>E10 Disk Mounts</t>
  </si>
  <si>
    <t>780ffb4a-f686-5d3b-bae1-4d88ebc7736a</t>
  </si>
  <si>
    <t>DZH318Z0BP88/0013</t>
  </si>
  <si>
    <t>Standard Extra Day Fee</t>
  </si>
  <si>
    <t>c2c66d53-11b4-4f11-9642-43c7c336f0b7</t>
  </si>
  <si>
    <t>782915a5-d5a8-5251-ad5c-94b37f9ee809</t>
  </si>
  <si>
    <t>DZH318Z0BPW4/00GR</t>
  </si>
  <si>
    <t>Account Encrypted List Operations</t>
  </si>
  <si>
    <t>b5f6d466-b99e-418b-850e-f6819c5a1d70</t>
  </si>
  <si>
    <t>783881f4-4d23-4be8-bb11-7fbf4812fc46</t>
  </si>
  <si>
    <t>7852d8a0-569f-5dc8-b91c-c98a69d2cf48</t>
  </si>
  <si>
    <t>DZH318Z0BDCG/000M</t>
  </si>
  <si>
    <t>Standard_D8_v5 Spot</t>
  </si>
  <si>
    <t>D8 v5 Spot</t>
  </si>
  <si>
    <t>78579788-2e63-5dc0-ac65-facf8db6d7cd</t>
  </si>
  <si>
    <t>DZH318Z08M9V/00GB</t>
  </si>
  <si>
    <t>Standard_E16d_v5 Low Priority</t>
  </si>
  <si>
    <t>E16d v5 Low Priority</t>
  </si>
  <si>
    <t>786563cd-75b6-5ff7-97f5-5966118ca338</t>
  </si>
  <si>
    <t>DZH318Z08M9Q/001M</t>
  </si>
  <si>
    <t>E64a v4 Spot</t>
  </si>
  <si>
    <t>E64a v4/E64as v4 Spot</t>
  </si>
  <si>
    <t>78844f32-26a2-51f2-817c-1767b89942ce</t>
  </si>
  <si>
    <t>DZH318Z0CM29/0057</t>
  </si>
  <si>
    <t>D4 Spot</t>
  </si>
  <si>
    <t>D4/DS4 Spot</t>
  </si>
  <si>
    <t>7885c7e5-0280-5bed-a8a7-a064452ecc50</t>
  </si>
  <si>
    <t>DZH318Z0BPVW/00K9</t>
  </si>
  <si>
    <t>211e620c-ebcf-4db5-a7fd-996abebe9546</t>
  </si>
  <si>
    <t>78a9621e-8cab-55cd-85a1-6a436982c572</t>
  </si>
  <si>
    <t>DZH318Z096T1/04MB</t>
  </si>
  <si>
    <t>Cross Region Replication - US East to US East 2 Minutes</t>
  </si>
  <si>
    <t>78ae8e06-af12-564c-8200-1f89c0ac61f5</t>
  </si>
  <si>
    <t>78b6bebe-452f-54fc-ac4c-82c8be16de00</t>
  </si>
  <si>
    <t>DZH318Z0K9JL/002P</t>
  </si>
  <si>
    <t>daf38ede-0fe7-4e24-8cac-52d8cecd5049</t>
  </si>
  <si>
    <t>DZH318Z0CM93/0025</t>
  </si>
  <si>
    <t>Standard_DC16ads_v5</t>
  </si>
  <si>
    <t>DC16ads v5</t>
  </si>
  <si>
    <t>78da3104-a621-5aff-b5d5-f34ca4166ae8</t>
  </si>
  <si>
    <t>DZH318Z09B5Z/000Q</t>
  </si>
  <si>
    <t>DZH318Z09B5Z/0012</t>
  </si>
  <si>
    <t>DZH318Z09B5Z/000X</t>
  </si>
  <si>
    <t>7901571f-f3dc-5e3e-9be3-19e416d6f877</t>
  </si>
  <si>
    <t>DZH318Z08MC5/00H2</t>
  </si>
  <si>
    <t>E16ds v4 Spot</t>
  </si>
  <si>
    <t>7902f4e3-d0ad-5d4b-9f3b-b65423615bba</t>
  </si>
  <si>
    <t>DZH318Z0CSHB/005S</t>
  </si>
  <si>
    <t>790aeef3-733f-5e1c-89d9-0cbedbc2b07b</t>
  </si>
  <si>
    <t>M208-104ms_v2 Spot</t>
  </si>
  <si>
    <t>79115381-1a0b-5284-ac6c-5273684a10ca</t>
  </si>
  <si>
    <t>DZH318Z0BX63/01RJ</t>
  </si>
  <si>
    <t>ee45eaaa-c4c5-53b8-a07c-d80df88069f6</t>
  </si>
  <si>
    <t>DZH318Z096T1/04H8</t>
  </si>
  <si>
    <t>E64s v4</t>
  </si>
  <si>
    <t>79241887-4a7b-543f-9acf-23ab9d6f14f1</t>
  </si>
  <si>
    <t>DZH318Z0CSHL/0015</t>
  </si>
  <si>
    <t>DZH318Z0CSHL/02VR</t>
  </si>
  <si>
    <t>DZH318Z0CSHL/02VQ</t>
  </si>
  <si>
    <t>Archive_GRS_Data_Stored_10 Pb</t>
  </si>
  <si>
    <t>Archive - 10 PB GRS</t>
  </si>
  <si>
    <t>Archive - 10 PB GRS Data Stored</t>
  </si>
  <si>
    <t>DZH318Z0CLSK/01DB</t>
  </si>
  <si>
    <t>DZH318Z0CLSK/01D9</t>
  </si>
  <si>
    <t>79326bf7-a75e-5072-b54c-8b5f2f2bf89b</t>
  </si>
  <si>
    <t>DZH318Z0BPW4/00KX</t>
  </si>
  <si>
    <t>793461c2-164f-5f50-9ee3-9b75ee700d32</t>
  </si>
  <si>
    <t>DZH318Z0BPRB/00LL</t>
  </si>
  <si>
    <t>793bb95b-e56c-4928-9a69-70787738635e</t>
  </si>
  <si>
    <t>DC4s v2 Spot</t>
  </si>
  <si>
    <t>794b7740-0fdf-5e03-8789-c7179b120fbb</t>
  </si>
  <si>
    <t>DZH318Z0CCGS/001L</t>
  </si>
  <si>
    <t>D32as v4 Low Priority</t>
  </si>
  <si>
    <t>DZH318Z0CM2C/002J</t>
  </si>
  <si>
    <t>D16lds v5 Low Priority</t>
  </si>
  <si>
    <t>795827d4-65b7-5c0a-9a4b-280a0e2b3ea8</t>
  </si>
  <si>
    <t>DZH318Z08M99/00LV</t>
  </si>
  <si>
    <t>7963fdc9-7005-5b7a-ac30-a6db0c7de5f6</t>
  </si>
  <si>
    <t>DZH318Z0BX5L/031B</t>
  </si>
  <si>
    <t>796895e9-eadc-56da-83a7-6c898ce2341c</t>
  </si>
  <si>
    <t>DZH318Z093WX/00JB</t>
  </si>
  <si>
    <t>P3 v2</t>
  </si>
  <si>
    <t>P3 v2 App</t>
  </si>
  <si>
    <t>796f3c9d-a3c2-4f1c-acba-c5d1a75e6240</t>
  </si>
  <si>
    <t>DZH318Z0BQJL/003B</t>
  </si>
  <si>
    <t>796fe772-4a08-4720-922d-bcdc0507d6db</t>
  </si>
  <si>
    <t>DZH318Z0BJRN/004V</t>
  </si>
  <si>
    <t>d23a5753-ff85-4ddf-af28-8cc5cf2d3882</t>
  </si>
  <si>
    <t>E20d v4 Low Priority</t>
  </si>
  <si>
    <t>79833638-da3c-55d5-b24b-a46833b89e41</t>
  </si>
  <si>
    <t>DZH318Z0D1LH/00HK</t>
  </si>
  <si>
    <t>D4s v4</t>
  </si>
  <si>
    <t>79871bb6-0868-523c-9366-f6e87635d713</t>
  </si>
  <si>
    <t>DZH318Z0CSHJ/0040</t>
  </si>
  <si>
    <t>DZH318Z0CSHJ/00Z5</t>
  </si>
  <si>
    <t>DZH318Z0CSHJ/00Z3</t>
  </si>
  <si>
    <t>DZH318Z0CM2C/000F</t>
  </si>
  <si>
    <t>DZH318Z0CM2C/0064</t>
  </si>
  <si>
    <t>DZH318Z0CM2C/0065</t>
  </si>
  <si>
    <t>79b978df-4db5-5a40-8e62-1ee718781d18</t>
  </si>
  <si>
    <t>DZH318Z0BQ50/022W</t>
  </si>
  <si>
    <t>79bd88aa-9970-5d42-80ab-520d4a8f3e37</t>
  </si>
  <si>
    <t>DZH318Z09JCN/00D7</t>
  </si>
  <si>
    <t>79c53b2a-9acd-5c6d-a91f-4f1ecee76f32</t>
  </si>
  <si>
    <t>DZH318Z096SL/04JG</t>
  </si>
  <si>
    <t>Standard_L8as_v3 Low Priority</t>
  </si>
  <si>
    <t>L8as v3 Low Priority</t>
  </si>
  <si>
    <t>79cd5c85-83d2-5fca-943c-36f426b3b66d</t>
  </si>
  <si>
    <t>DZH318Z08NR9/004W</t>
  </si>
  <si>
    <t>79d46e41-b197-50a1-b9b3-d87c247456f7</t>
  </si>
  <si>
    <t>DZH318Z0K9JH/01FZ</t>
  </si>
  <si>
    <t>DZH318Z0K9JH/02VL</t>
  </si>
  <si>
    <t>DZH318Z0K9JH/02VD</t>
  </si>
  <si>
    <t>E8s v5 Low Priority</t>
  </si>
  <si>
    <t>DZH318Z096SR/0138</t>
  </si>
  <si>
    <t>7a0279fe-cd47-5d08-8061-dbf3d40daab9</t>
  </si>
  <si>
    <t>DZH318Z0K9JL/002G</t>
  </si>
  <si>
    <t>NV12s v3</t>
  </si>
  <si>
    <t>7a02f197-af7d-4ad9-b475-c753f894c8d0</t>
  </si>
  <si>
    <t>DZH318Z0C0XC/0008</t>
  </si>
  <si>
    <t>E32s v3</t>
  </si>
  <si>
    <t>DZH318Z0BQ4R/00M9</t>
  </si>
  <si>
    <t>DZH318Z0BQ4R/0092</t>
  </si>
  <si>
    <t>DZH318Z0BQ4R/0093</t>
  </si>
  <si>
    <t>7a4460d5-775e-54e2-912b-66b61348c7aa</t>
  </si>
  <si>
    <t>DZH318Z092S2/00F8</t>
  </si>
  <si>
    <t>DZH318Z092S2/00TH</t>
  </si>
  <si>
    <t>DZH318Z092S2/00TG</t>
  </si>
  <si>
    <t>SAP_HANA_On_Azure_S672oo</t>
  </si>
  <si>
    <t>S672oo</t>
  </si>
  <si>
    <t>S672oo Instance</t>
  </si>
  <si>
    <t>7a506879-0591-4562-b078-ffdb8312c3b2</t>
  </si>
  <si>
    <t>DZH318Z0BNWL/00X5</t>
  </si>
  <si>
    <t>DZH318Z0BNWL/01BW</t>
  </si>
  <si>
    <t>DZH318Z0BNWL/01B8</t>
  </si>
  <si>
    <t>7a548736-2655-5d14-8323-4ad6f2a287e5</t>
  </si>
  <si>
    <t>D4 v4</t>
  </si>
  <si>
    <t>7a5e7bbc-fa21-506b-8908-8d8fbc1f6ab8</t>
  </si>
  <si>
    <t>DZH318Z0D1L4/007V</t>
  </si>
  <si>
    <t>DZH318Z0D1L4/014Z</t>
  </si>
  <si>
    <t>DZH318Z0D1L4/014S</t>
  </si>
  <si>
    <t>A2 v2</t>
  </si>
  <si>
    <t>7a65b178-2133-400b-8e4c-7b8eeda86d81</t>
  </si>
  <si>
    <t>DZH318Z0BPRJ/008Q</t>
  </si>
  <si>
    <t>E96-24ads v5 Low Priority</t>
  </si>
  <si>
    <t>7a7610fd-7850-5471-9f83-71740c158b5b</t>
  </si>
  <si>
    <t>DZH318Z092R4/00BD</t>
  </si>
  <si>
    <t>M192ids_v2</t>
  </si>
  <si>
    <t>7a76a1b8-1531-5217-9048-369785170798</t>
  </si>
  <si>
    <t>DZH318Z08LV1/002C</t>
  </si>
  <si>
    <t>DZH318Z08LV1/002N</t>
  </si>
  <si>
    <t>DZH318Z08LV1/002M</t>
  </si>
  <si>
    <t>7a7b0415-16d0-46b3-ac57-b944574c638d</t>
  </si>
  <si>
    <t>DZH318Z0BQM3/0033</t>
  </si>
  <si>
    <t>2018-12-17T00:00:00Z</t>
  </si>
  <si>
    <t>DZH318Z0BQM3/003W</t>
  </si>
  <si>
    <t>DZH318Z0BQM3/003P</t>
  </si>
  <si>
    <t>Standard Cache</t>
  </si>
  <si>
    <t>7a7bd13e-c760-4724-8bd8-ca23415eb1a1</t>
  </si>
  <si>
    <t>On Premises Server</t>
  </si>
  <si>
    <t>On Premises Server Protected Instances</t>
  </si>
  <si>
    <t>7a895cd5-f201-5844-b33b-a8f573a1976f</t>
  </si>
  <si>
    <t>DZH318Z0BP05/00P0</t>
  </si>
  <si>
    <t>NVasv4 Series Dedicated Host</t>
  </si>
  <si>
    <t>NVasv4_Type1</t>
  </si>
  <si>
    <t>NVasv4 Type1</t>
  </si>
  <si>
    <t>7aa08d4d-d80d-59cd-8cc3-e9c01af667c1</t>
  </si>
  <si>
    <t>DZH318Z0D21D</t>
  </si>
  <si>
    <t>DZH318Z0D21D/000V</t>
  </si>
  <si>
    <t>DZH318Z0D21D/000L</t>
  </si>
  <si>
    <t>DZH318Z0D21D/0007</t>
  </si>
  <si>
    <t>D64 v5</t>
  </si>
  <si>
    <t>7aad7222-6950-54e1-ab19-e879629e61d0</t>
  </si>
  <si>
    <t>DZH318Z08M9X/008D</t>
  </si>
  <si>
    <t>DZH318Z08M9X/01VH</t>
  </si>
  <si>
    <t>DZH318Z08M9X/01VF</t>
  </si>
  <si>
    <t>ND96asr v4</t>
  </si>
  <si>
    <t>7ab89625-d53b-5565-b631-34751eef82be</t>
  </si>
  <si>
    <t>DZH318Z0DS6T/0006</t>
  </si>
  <si>
    <t>DZH318Z0DS6T/0019</t>
  </si>
  <si>
    <t>DZH318Z0DS6T/000X</t>
  </si>
  <si>
    <t>D8s v3 Spot</t>
  </si>
  <si>
    <t>7abfc03d-7189-55de-a0b7-df3b338860cc</t>
  </si>
  <si>
    <t>DZH318Z0BQ50/022X</t>
  </si>
  <si>
    <t>E32-8s v4</t>
  </si>
  <si>
    <t>7ac3ad28-1e13-57a1-937d-ce8d77653f2c</t>
  </si>
  <si>
    <t>DZH318Z0CSHL/001L</t>
  </si>
  <si>
    <t>DZH318Z0CSHL/02WP</t>
  </si>
  <si>
    <t>DZH318Z0CSHL/02WL</t>
  </si>
  <si>
    <t>aa347584-6485-445c-9be5-a79dee28866a</t>
  </si>
  <si>
    <t>DZH318Z0BPW4/004C</t>
  </si>
  <si>
    <t>LSv2 Series Dedicated Host</t>
  </si>
  <si>
    <t>Lsv2_Type1</t>
  </si>
  <si>
    <t>Lsv2 Type1</t>
  </si>
  <si>
    <t>7ae41961-2356-57bc-be03-374a758a4d55</t>
  </si>
  <si>
    <t>DZH318Z0CZ57</t>
  </si>
  <si>
    <t>DZH318Z0CZ57/0003</t>
  </si>
  <si>
    <t>DZH318Z0CZ57/000B</t>
  </si>
  <si>
    <t>DZH318Z0CZ57/000J</t>
  </si>
  <si>
    <t>7ae7cfe5-454e-5eb4-b7a5-33a8ef7e88de</t>
  </si>
  <si>
    <t>DZH318Z092SF/00ML</t>
  </si>
  <si>
    <t>E48ds v5</t>
  </si>
  <si>
    <t>7af51bd9-2a64-5e21-962c-1bd581db513b</t>
  </si>
  <si>
    <t>DZH318Z096SL/04HG</t>
  </si>
  <si>
    <t>7b0f1e60-bf5b-50dc-b61f-cf70c44e54b6</t>
  </si>
  <si>
    <t>DZH318Z093WZ/00KS</t>
  </si>
  <si>
    <t>B32als v2 Spot</t>
  </si>
  <si>
    <t>7b192cda-1c92-51b0-bb6c-d265749aede5</t>
  </si>
  <si>
    <t>DZH318Z0K9JH/01FN</t>
  </si>
  <si>
    <t>Hot_GZRS_Data_Stored_100 TB</t>
  </si>
  <si>
    <t>Hot GZRS - 100 TB</t>
  </si>
  <si>
    <t>Hot GZRS - 100 TB Data Stored</t>
  </si>
  <si>
    <t>DZH318Z08T98/00DJ</t>
  </si>
  <si>
    <t>DZH318Z08T98/00CT</t>
  </si>
  <si>
    <t>7b1a43ea-b0e8-4ee6-a4c8-219433bda935</t>
  </si>
  <si>
    <t>DZH318Z0BQNM/004F</t>
  </si>
  <si>
    <t>D4lds v5 Spot</t>
  </si>
  <si>
    <t>7b2093af-d15b-51e9-b6bd-e02c56b8ff93</t>
  </si>
  <si>
    <t>DZH318Z08M9B/00D6</t>
  </si>
  <si>
    <t>Standard_DC48as_cc_v5 Low Priority</t>
  </si>
  <si>
    <t>DC48ascc v5 Low Priority</t>
  </si>
  <si>
    <t>7b211a18-65cd-5ed3-bfad-04e690517a73</t>
  </si>
  <si>
    <t>DZH318Z0BDL6/0018</t>
  </si>
  <si>
    <t>7b2692f5-0d3a-5425-8792-ab3dc06f972e</t>
  </si>
  <si>
    <t>DZH318Z0BDLB/005R</t>
  </si>
  <si>
    <t>Premium Capacity</t>
  </si>
  <si>
    <t>7b2f0295-c41a-40d9-bdde-17976a7f675d</t>
  </si>
  <si>
    <t>DZH318Z0BXV9/0006</t>
  </si>
  <si>
    <t>M416-104ms_v2 Low Priority</t>
  </si>
  <si>
    <t>93fd71b5-96e4-4162-a6bb-5f1923411ebc</t>
  </si>
  <si>
    <t>DZH318Z0BX63/017Z</t>
  </si>
  <si>
    <t>M32s Spot</t>
  </si>
  <si>
    <t>7b340ba9-7141-5385-a08d-eefd6da16b35</t>
  </si>
  <si>
    <t>DZH318Z0BQ4W/045H</t>
  </si>
  <si>
    <t>7b396c4d-5016-45dd-87f5-a49291de9775</t>
  </si>
  <si>
    <t>DZH318Z0BP0W/00NS</t>
  </si>
  <si>
    <t>7b3fbd3e-da33-5644-a9e3-2e7e59dc2733</t>
  </si>
  <si>
    <t>DZH318Z09LQP/003J</t>
  </si>
  <si>
    <t>7b4abb69-f9c4-51ec-b8dc-2b32e6588907</t>
  </si>
  <si>
    <t>DZH318Z0DS6S/001P</t>
  </si>
  <si>
    <t>7b4e202c-50bb-57b7-b125-659b2e0e0351</t>
  </si>
  <si>
    <t>E96-24as_v4 Spot</t>
  </si>
  <si>
    <t>7b56d388-d217-5797-955c-88e316f4cabf</t>
  </si>
  <si>
    <t>DZH318Z0CM2D/01J5</t>
  </si>
  <si>
    <t>Standard Server</t>
  </si>
  <si>
    <t>7b6e1ce9-7a63-4500-9fdc-89f76fa8569c</t>
  </si>
  <si>
    <t>DS3</t>
  </si>
  <si>
    <t>98683f53-70aa-4d9c-9715-70f6a5b6f85a</t>
  </si>
  <si>
    <t>DZH318Z0BPW4/0076</t>
  </si>
  <si>
    <t>7b8bde56-5a54-4052-aef9-9aa5cb87396b</t>
  </si>
  <si>
    <t>DZH318Z0BPW9/009B</t>
  </si>
  <si>
    <t>7b8e8cf7-0208-5be4-8640-899dc76c2759</t>
  </si>
  <si>
    <t>DZH318Z09JCN/00DJ</t>
  </si>
  <si>
    <t>DZH318Z09JCN/00N8</t>
  </si>
  <si>
    <t>DZH318Z09JCN/00N7</t>
  </si>
  <si>
    <t>DZH318Z0BQ4L/00QF</t>
  </si>
  <si>
    <t>7ba21272-9f93-42e6-8d70-b959e3cdbe82</t>
  </si>
  <si>
    <t>DZH318Z0BPWC/001T</t>
  </si>
  <si>
    <t>E20 v5</t>
  </si>
  <si>
    <t>7ba39b0a-c1ce-5267-80d3-47167bdecd54</t>
  </si>
  <si>
    <t>DZH318Z08M9J/002R</t>
  </si>
  <si>
    <t>DZH318Z08M9J/02D7</t>
  </si>
  <si>
    <t>DZH318Z08M9J/02CS</t>
  </si>
  <si>
    <t>7ba55828-0680-5a0b-8ee9-8816d066e321</t>
  </si>
  <si>
    <t>DZH318Z08M9K/00DL</t>
  </si>
  <si>
    <t>7bb2c38b-ad9c-5b99-b358-33858330b8db</t>
  </si>
  <si>
    <t>DZH318Z0BDLB/005G</t>
  </si>
  <si>
    <t>7bb44b9a-ff46-512d-a331-bbfedc5e02e7</t>
  </si>
  <si>
    <t>DZH318Z0CSHM/003M</t>
  </si>
  <si>
    <t>7bb837f3-4504-5b75-9308-8e11a02b9084</t>
  </si>
  <si>
    <t>DZH318Z0BP0W/0113</t>
  </si>
  <si>
    <t>E32-16ds v4 Low Priority</t>
  </si>
  <si>
    <t>7bc6e507-161f-556c-afbb-0e096d47897e</t>
  </si>
  <si>
    <t>DZH318Z0CSHB/0054</t>
  </si>
  <si>
    <t>Azure App Service Premium v3 Plan - Linux</t>
  </si>
  <si>
    <t>Azure_App_Service_Premium_v3_Plan_Linux_P4mv3</t>
  </si>
  <si>
    <t>P4mv3</t>
  </si>
  <si>
    <t>P4mv3 App</t>
  </si>
  <si>
    <t>7bcf148c-10bc-5e74-93d1-41ce982bac0e</t>
  </si>
  <si>
    <t>DZH318Z0DCR6</t>
  </si>
  <si>
    <t>DZH318Z0DCR6/00L7</t>
  </si>
  <si>
    <t>DZH318Z0DCR6/00WM</t>
  </si>
  <si>
    <t>DZH318Z0DCR6/00WH</t>
  </si>
  <si>
    <t>E8s v3</t>
  </si>
  <si>
    <t>DZH318Z0BQ4R/00S2</t>
  </si>
  <si>
    <t>DZH318Z0BQ4R/009B</t>
  </si>
  <si>
    <t>DZH318Z0BQ4R/009C</t>
  </si>
  <si>
    <t>DZH318Z0BPW5/00BT</t>
  </si>
  <si>
    <t>7be9dd44-2560-4550-ade4-ebbb44edd286</t>
  </si>
  <si>
    <t>DZH318Z0BPWC/001Q</t>
  </si>
  <si>
    <t>7bf40077-13c7-562d-a104-8958078e4ec7</t>
  </si>
  <si>
    <t>DZH318Z092SD/00DP</t>
  </si>
  <si>
    <t>E2ds v4</t>
  </si>
  <si>
    <t>7c0419d2-3f76-5a49-b30f-03af5662d926</t>
  </si>
  <si>
    <t>DZH318Z0CSHB/00F4</t>
  </si>
  <si>
    <t>7c09ec43-e51d-5f2f-bf30-d67cd2d615b7</t>
  </si>
  <si>
    <t>DZH318Z08M9B/00D9</t>
  </si>
  <si>
    <t>7c1ce588-564d-568f-aa15-96dcb88bad15</t>
  </si>
  <si>
    <t>DZH318Z093XK/00MC</t>
  </si>
  <si>
    <t>7c21a10e-3a4c-54d3-ba6f-9d1882146524</t>
  </si>
  <si>
    <t>DZH318Z0BP0W/0112</t>
  </si>
  <si>
    <t>7c29f4f9-ae1f-52b9-bfec-d620f60fc6d0</t>
  </si>
  <si>
    <t>7c3784e0-f3a3-5a26-82b3-9b0009f1d9a6</t>
  </si>
  <si>
    <t>DZH318Z09LR4/001N</t>
  </si>
  <si>
    <t>7c395640-fd5d-5487-bbdb-9dcf2bfcb35f</t>
  </si>
  <si>
    <t>DZH318Z08W2R/001T</t>
  </si>
  <si>
    <t>bf3be05d-6993-4d0f-9034-b359a0201744</t>
  </si>
  <si>
    <t>7c487643-14ff-56e9-9adc-6e290330dd12</t>
  </si>
  <si>
    <t>DZH318Z08MC2/00KK</t>
  </si>
  <si>
    <t>DZH318Z08MC2/01QD</t>
  </si>
  <si>
    <t>DZH318Z08MC2/01QB</t>
  </si>
  <si>
    <t>7c4e0b8c-c757-56ea-b822-3e5cc4675155</t>
  </si>
  <si>
    <t>DZH318Z09B60/0007</t>
  </si>
  <si>
    <t>7c55f954-2736-5b40-950b-061320932d90</t>
  </si>
  <si>
    <t>DZH318Z0CSHH/003J</t>
  </si>
  <si>
    <t>D2d v5</t>
  </si>
  <si>
    <t>7c6679e1-4a9f-525b-905c-29c5f9a9b97b</t>
  </si>
  <si>
    <t>DZH318Z08MC2/00HX</t>
  </si>
  <si>
    <t>DZH318Z08MC2/01Q3</t>
  </si>
  <si>
    <t>DZH318Z08MC2/01Q4</t>
  </si>
  <si>
    <t>E64-16as_v4 Spot</t>
  </si>
  <si>
    <t>7c77bf5e-0402-58ca-8134-f414600b2b41</t>
  </si>
  <si>
    <t>DZH318Z0CM2D/01JS</t>
  </si>
  <si>
    <t>NV24 Low Priority</t>
  </si>
  <si>
    <t>7c8d07ac-dbac-47e5-987b-e3211d2f3074</t>
  </si>
  <si>
    <t>DZH318Z0BPVX/001P</t>
  </si>
  <si>
    <t>HB176-96rsv4</t>
  </si>
  <si>
    <t>7c91ba22-a1cc-5243-b5fa-5d594587aecc</t>
  </si>
  <si>
    <t>DZH318Z0K1N4/0039</t>
  </si>
  <si>
    <t>DZH318Z0K1N4/00B5</t>
  </si>
  <si>
    <t>DZH318Z0K1N4/00B4</t>
  </si>
  <si>
    <t>DZH318Z0K1N4/00B1</t>
  </si>
  <si>
    <t>Standard_E64bds_v5 Spot</t>
  </si>
  <si>
    <t>E64bds v5 Spot</t>
  </si>
  <si>
    <t>7c935ac3-882b-5f57-bc68-1999f13ccd67</t>
  </si>
  <si>
    <t>DZH318Z09LQP/0029</t>
  </si>
  <si>
    <t>7c93aa50-82bb-56a2-89ce-e6f9b25f0869</t>
  </si>
  <si>
    <t>DZH318Z09LQN/0064</t>
  </si>
  <si>
    <t>7ca5125d-9e39-54ce-8085-7d80aec06bc7</t>
  </si>
  <si>
    <t>7ca85939-151b-563e-b5a5-a1760f635696</t>
  </si>
  <si>
    <t>DZH318Z0K1LG/0004</t>
  </si>
  <si>
    <t>Standard_E112ibs_v5 Low Priority</t>
  </si>
  <si>
    <t>E112ibs v5 Low Priority</t>
  </si>
  <si>
    <t>7caf9d09-b959-52d4-8d77-fb683fe2653d</t>
  </si>
  <si>
    <t>DZH318Z09LR4/00KQ</t>
  </si>
  <si>
    <t>7cc26252-bda1-5dea-ad56-7c2cf5451f12</t>
  </si>
  <si>
    <t>DZH318Z0BPVJ/0171</t>
  </si>
  <si>
    <t>7ce2201e-7719-5a87-adb1-40575d4473f1</t>
  </si>
  <si>
    <t>DZH318Z09B60/0005</t>
  </si>
  <si>
    <t>7ce3d96d-8c14-5b95-9df8-0ec867a36221</t>
  </si>
  <si>
    <t>DZH318Z096T1/07PL</t>
  </si>
  <si>
    <t>7cef883c-cfbd-51e9-90f1-649e814c2532</t>
  </si>
  <si>
    <t>DZH318Z0BQ4K/00GJ</t>
  </si>
  <si>
    <t>DZH318Z0BQ4K/00C4</t>
  </si>
  <si>
    <t>DZH318Z0BQ4K/00C5</t>
  </si>
  <si>
    <t>Hot_ZRS_Data_Stored_10 Pb</t>
  </si>
  <si>
    <t>Hot - 10 PB ZRS</t>
  </si>
  <si>
    <t>Hot - 10 PB ZRS Data Stored</t>
  </si>
  <si>
    <t>DZH318Z0CLSK/010F</t>
  </si>
  <si>
    <t>DZH318Z0CLSK/010L</t>
  </si>
  <si>
    <t>7d201638-c3a9-568c-a797-4a1b63068696</t>
  </si>
  <si>
    <t>DZH318Z0DF49/002L</t>
  </si>
  <si>
    <t>AV36P Trial Node</t>
  </si>
  <si>
    <t>7d26945a-4c54-5136-bc04-fd841211528f</t>
  </si>
  <si>
    <t>DZH318Z0D45Q/004Q</t>
  </si>
  <si>
    <t>E2s v3 Spot</t>
  </si>
  <si>
    <t>7d2986f5-c89f-5f81-be2d-650b269299f4</t>
  </si>
  <si>
    <t>DZH318Z0BPVN/01N7</t>
  </si>
  <si>
    <t>E80is v4</t>
  </si>
  <si>
    <t>7d2b9f55-b4ee-55ee-9615-a7b03a7b04cb</t>
  </si>
  <si>
    <t>DZH318Z0CSHL/0416</t>
  </si>
  <si>
    <t>DZH318Z0CSHL/040W</t>
  </si>
  <si>
    <t>DZH318Z0CSHL/040Z</t>
  </si>
  <si>
    <t>7d2cc177-383d-5c63-b4c6-b535207270aa</t>
  </si>
  <si>
    <t>DZH318Z0BPW7/001K</t>
  </si>
  <si>
    <t>7d2e97e2-1461-5d1c-8097-a0dfaf1be606</t>
  </si>
  <si>
    <t>SAP_HANA_On_Azure_S576m</t>
  </si>
  <si>
    <t>S576m</t>
  </si>
  <si>
    <t>S576m Instance</t>
  </si>
  <si>
    <t>7d330cee-02d6-4c31-a655-a8494452a4c2</t>
  </si>
  <si>
    <t>DZH318Z0BNWL/0041</t>
  </si>
  <si>
    <t>DZH318Z0BNWL/00B9</t>
  </si>
  <si>
    <t>7d344567-e062-4269-bfb0-14d9752f2670</t>
  </si>
  <si>
    <t>DZH318Z0BPW1/0023</t>
  </si>
  <si>
    <t>7d3941f6-db49-5d91-a47e-cb8904952b5e</t>
  </si>
  <si>
    <t>DZH318Z0BQP2/005F</t>
  </si>
  <si>
    <t>App_Service_v2_ASIP_linux</t>
  </si>
  <si>
    <t>ASIP</t>
  </si>
  <si>
    <t>7d3f8634-7457-5518-b407-367d0b5c286c</t>
  </si>
  <si>
    <t>DZH318Z0DCR2/000Z</t>
  </si>
  <si>
    <t>DZH318Z0DCR2/009D</t>
  </si>
  <si>
    <t>DZH318Z0DCR2/009B</t>
  </si>
  <si>
    <t>7d4ed8f3-4740-5db2-bc66-3279b934383a</t>
  </si>
  <si>
    <t>DZH318Z0D1L5/00PF</t>
  </si>
  <si>
    <t>E96-24as v5 Spot</t>
  </si>
  <si>
    <t>7d56fc74-03f8-53cb-b71f-0fb1069e569a</t>
  </si>
  <si>
    <t>DZH318Z093XK/00L8</t>
  </si>
  <si>
    <t>D13 v2/DS13 v2</t>
  </si>
  <si>
    <t>7d6f0f15-3c5e-4d6f-8283-d98b3d9ed347</t>
  </si>
  <si>
    <t>DZH318Z0BQ34/00XG</t>
  </si>
  <si>
    <t>DZH318Z0BQ34/00H8</t>
  </si>
  <si>
    <t>DZH318Z0BQ34/00H9</t>
  </si>
  <si>
    <t>7d76c9f8-5be7-47a8-a3a4-162af53e4b86</t>
  </si>
  <si>
    <t>DZH318Z0BPRT/006B</t>
  </si>
  <si>
    <t>E4-2ds v5</t>
  </si>
  <si>
    <t>DZH318Z096SL/04K0</t>
  </si>
  <si>
    <t>E32as v4 Spot</t>
  </si>
  <si>
    <t>7d7c9330-a6b6-519f-ae8a-4a60abf742a9</t>
  </si>
  <si>
    <t>DZH318Z0CM92/003Q</t>
  </si>
  <si>
    <t>7d87e9b4-b7c0-5454-939f-17edee639e93</t>
  </si>
  <si>
    <t>DZH318Z08M99/00ND</t>
  </si>
  <si>
    <t>7d905b3a-1b02-49b1-bf84-f1653606e163</t>
  </si>
  <si>
    <t>DZH318Z0BQJP/0016</t>
  </si>
  <si>
    <t>Standard_F16s_v2</t>
  </si>
  <si>
    <t>F16s v2 Low Priority</t>
  </si>
  <si>
    <t>7dbe1ae5-3b8e-4d7a-b876-a210f8481640</t>
  </si>
  <si>
    <t>DZH318Z0BPWJ/0019</t>
  </si>
  <si>
    <t>Standard_B16ms</t>
  </si>
  <si>
    <t>B16ms</t>
  </si>
  <si>
    <t>7dc8170b-c2c9-47cf-975a-a6cf963a67ac</t>
  </si>
  <si>
    <t>DZH318Z0BQNH/00PH</t>
  </si>
  <si>
    <t>Standard_E8ps_v5 Spot</t>
  </si>
  <si>
    <t>E8ps v5 Spot</t>
  </si>
  <si>
    <t>7df04a90-887c-545b-a8ee-a708072b331c</t>
  </si>
  <si>
    <t>DZH318Z092S9/00H0</t>
  </si>
  <si>
    <t>D2pls v5</t>
  </si>
  <si>
    <t>7df7c0a7-df93-5740-bcd6-8b1cfbbfe7b2</t>
  </si>
  <si>
    <t>DZH318Z092S1/004K</t>
  </si>
  <si>
    <t>E64-16ds v5</t>
  </si>
  <si>
    <t>DZH318Z096SL/04HK</t>
  </si>
  <si>
    <t>B2s v2 Spot</t>
  </si>
  <si>
    <t>7e30b0ec-bcb5-59d2-a25a-a17b9ebd28a3</t>
  </si>
  <si>
    <t>DZH318Z0K9KD/01L2</t>
  </si>
  <si>
    <t>NC4as T4 v3</t>
  </si>
  <si>
    <t>7e35e335-2f89-5251-867a-63cc557ecef6</t>
  </si>
  <si>
    <t>DZH318Z0DF4B/000V</t>
  </si>
  <si>
    <t>NV32as v4 Spot</t>
  </si>
  <si>
    <t>7e38eb19-25eb-52d9-82e1-2837521423b0</t>
  </si>
  <si>
    <t>DZH318Z0CGPM/000T</t>
  </si>
  <si>
    <t>SSH File Transfer Protocol RA-GRS</t>
  </si>
  <si>
    <t>7e3d0f3a-eab4-5238-b32d-6850b11bfba6</t>
  </si>
  <si>
    <t>DZH318Z0CBTJ/01TG</t>
  </si>
  <si>
    <t>7e400e8f-68de-56c2-84c6-d393e8ebc8af</t>
  </si>
  <si>
    <t>DZH318Z0BQ4B/00SL</t>
  </si>
  <si>
    <t>7e584588-160a-410e-a65a-ec3510ea935f</t>
  </si>
  <si>
    <t>DZH318Z0BPRB/002W</t>
  </si>
  <si>
    <t>A5 Spot</t>
  </si>
  <si>
    <t>7e65aebe-9ee7-5cdc-a04f-14819fe8ac63</t>
  </si>
  <si>
    <t>DZH318Z0BPVJ/017W</t>
  </si>
  <si>
    <t>7e65b721-b343-50ae-9ad2-3e899912aa67</t>
  </si>
  <si>
    <t>7e6a4b60-76bf-5fd6-933e-9d65186b24bc</t>
  </si>
  <si>
    <t>DZH318Z093WX/00JK</t>
  </si>
  <si>
    <t>7e8082fc-c769-52c6-a82a-a35cfab3c1d1</t>
  </si>
  <si>
    <t>DZH318Z0DCR2/01B8</t>
  </si>
  <si>
    <t>DZH318Z0DCR2/01MC</t>
  </si>
  <si>
    <t>DZH318Z0DCR2/01M7</t>
  </si>
  <si>
    <t>7e8b64e7-a2a0-524e-ba30-295eebbe026d</t>
  </si>
  <si>
    <t>DZH318Z0D1MV/00FM</t>
  </si>
  <si>
    <t>Standard_D64ads_v5 Spot</t>
  </si>
  <si>
    <t>D64ads v5 Spot</t>
  </si>
  <si>
    <t>7e8f1ff7-4026-52e1-9153-b598ebdaeebe</t>
  </si>
  <si>
    <t>DZH318Z08W2R/003B</t>
  </si>
  <si>
    <t>7e8fffd5-6f1e-470f-bcf2-67f4e9782a20</t>
  </si>
  <si>
    <t>DZH318Z0BPWB/004X</t>
  </si>
  <si>
    <t>7e97d830-dcfc-51a7-a0fb-5cdc73682555</t>
  </si>
  <si>
    <t>DZH318Z0BPVN/01LJ</t>
  </si>
  <si>
    <t>Standard Device Handling</t>
  </si>
  <si>
    <t>2014-10-01T00:00:00Z</t>
  </si>
  <si>
    <t>297d6b49-87be-4b70-97fe-0fc31ec85287</t>
  </si>
  <si>
    <t>DS3 Spot</t>
  </si>
  <si>
    <t>7ecaa308-0882-57fb-acc1-657ed87ae30e</t>
  </si>
  <si>
    <t>DZH318Z0BPW4/00HV</t>
  </si>
  <si>
    <t>7ecbbb41-ecc5-5e88-8211-4b987e3792e9</t>
  </si>
  <si>
    <t>DZH318Z08M9J/002X</t>
  </si>
  <si>
    <t>DZH318Z08M9J/02DG</t>
  </si>
  <si>
    <t>DZH318Z08M9J/02DQ</t>
  </si>
  <si>
    <t>Standard_D48d_v5 Spot</t>
  </si>
  <si>
    <t>D48d v5 Spot</t>
  </si>
  <si>
    <t>7ed1726a-4aeb-51d1-8af4-fd9f98275670</t>
  </si>
  <si>
    <t>DZH318Z08M9F/00J0</t>
  </si>
  <si>
    <t>7ed204a0-5451-5106-98ad-72ce1024cb53</t>
  </si>
  <si>
    <t>DZH318Z093WX/00JD</t>
  </si>
  <si>
    <t>7ed2e18f-a5c5-4799-ac33-526ee9d84583</t>
  </si>
  <si>
    <t>7ed876ae-70d1-5211-aa7b-df80991749fb</t>
  </si>
  <si>
    <t>DZH318Z0K1N4/003P</t>
  </si>
  <si>
    <t>DZH318Z0K1N4/00B2</t>
  </si>
  <si>
    <t>DZH318Z0K1N4/009Z</t>
  </si>
  <si>
    <t>DZH318Z0K1N4/009S</t>
  </si>
  <si>
    <t>7eefa445-0f3a-5afe-9f0a-57319fcd63bf</t>
  </si>
  <si>
    <t>DZH318Z092S2/00FQ</t>
  </si>
  <si>
    <t>7ef3b655-3222-5021-ba5a-aa1685bbff88</t>
  </si>
  <si>
    <t>DZH318Z0CF0K/0014</t>
  </si>
  <si>
    <t>DZH318Z0CF0K/003Z</t>
  </si>
  <si>
    <t>DZH318Z0CF0K/003W</t>
  </si>
  <si>
    <t>7efecc0e-60b9-5875-b62e-276f746e2d37</t>
  </si>
  <si>
    <t>DZH318Z0BDL6/001R</t>
  </si>
  <si>
    <t>7f000504-345d-5d5c-be15-6dcf900b1b54</t>
  </si>
  <si>
    <t>DZH318Z08M9B/00FH</t>
  </si>
  <si>
    <t>7f02e17c-323b-5b34-8bc3-f854c1cd57d2</t>
  </si>
  <si>
    <t>DZH318Z0BPW8/005Z</t>
  </si>
  <si>
    <t>7f0c0ed8-0df8-5441-8973-24f713815bc5</t>
  </si>
  <si>
    <t>DZH318Z092R4/00BL</t>
  </si>
  <si>
    <t>7f118f94-4de5-5449-b15a-982f1e089a64</t>
  </si>
  <si>
    <t>DZH318Z0D1L6/00CL</t>
  </si>
  <si>
    <t>7f17333e-a80d-5243-a741-f937a44d0f70</t>
  </si>
  <si>
    <t>DZH318Z0D1MV/00G4</t>
  </si>
  <si>
    <t>7f213daf-d710-5cd2-a248-883fc4812941</t>
  </si>
  <si>
    <t>DZH318Z0CSHJ/000R</t>
  </si>
  <si>
    <t>DZH318Z0CSHJ/00X2</t>
  </si>
  <si>
    <t>DZH318Z0CSHJ/00X3</t>
  </si>
  <si>
    <t>7f253dd7-bce8-50da-8c1f-0ac6e9f1d6b6</t>
  </si>
  <si>
    <t>DZH318Z0K9JH/01JT</t>
  </si>
  <si>
    <t>7f278047-2d74-5b27-bea9-781aa4e975ca</t>
  </si>
  <si>
    <t>DZH318Z0BQ4L/025G</t>
  </si>
  <si>
    <t>Cold LRS Early Delete</t>
  </si>
  <si>
    <t>7f3ab8b8-7098-5cb1-87ee-100d29ef1259</t>
  </si>
  <si>
    <t>7f3f7288-8ef5-48c6-bee1-95f68122d2c6</t>
  </si>
  <si>
    <t>DZH318Z0BQ4J/004Q</t>
  </si>
  <si>
    <t>Azure_App_Service_Premium_v3_Plan_Linux_P2mv3</t>
  </si>
  <si>
    <t>7f3f7ed0-1eee-5bbf-97c9-35543d4415c9</t>
  </si>
  <si>
    <t>DZH318Z0DCR6/00LB</t>
  </si>
  <si>
    <t>DZH318Z0DCR6/00WN</t>
  </si>
  <si>
    <t>DZH318Z0DCR6/00WC</t>
  </si>
  <si>
    <t>M64dms_v2</t>
  </si>
  <si>
    <t>7f4ab5aa-7064-5c5c-922b-ba13cbc96b90</t>
  </si>
  <si>
    <t>DZH318Z08LV0/001N</t>
  </si>
  <si>
    <t>7f50065a-9609-5297-903b-9eb005106a6c</t>
  </si>
  <si>
    <t>DZH318Z093X0/00MX</t>
  </si>
  <si>
    <t>7f59b8b1-e993-57a4-8cc9-7b3c576db928</t>
  </si>
  <si>
    <t>DZH318Z0BP44/00B5</t>
  </si>
  <si>
    <t>Standard_D48ds_v5 Low Priority</t>
  </si>
  <si>
    <t>D48ds v5 Low Priority</t>
  </si>
  <si>
    <t>7f5fa347-1c9e-54b7-aff1-d831b2753246</t>
  </si>
  <si>
    <t>DZH318Z08MC5/00GR</t>
  </si>
  <si>
    <t>Standard_NV36ads_A10_v5 Spot</t>
  </si>
  <si>
    <t>NV36ads A10 v5 Spot</t>
  </si>
  <si>
    <t>7f64fbda-ed9f-5d27-8cb4-31b7779482a1</t>
  </si>
  <si>
    <t>DZH318Z09JCM/00DB</t>
  </si>
  <si>
    <t>M32ms Low Priority</t>
  </si>
  <si>
    <t>DZH318Z0BQ4W/0094</t>
  </si>
  <si>
    <t>7f8a7913-595c-59fc-a062-068b7488b5f7</t>
  </si>
  <si>
    <t>DZH318Z0BDL6/001F</t>
  </si>
  <si>
    <t>7f8d0e3a-9880-57e9-b722-6753ba3c3ed2</t>
  </si>
  <si>
    <t>7f959da2-a368-5605-9733-1528d2028723</t>
  </si>
  <si>
    <t>DZH318Z0BPW7/001L</t>
  </si>
  <si>
    <t>E16-4ds v5</t>
  </si>
  <si>
    <t>DZH318Z096SL/04GW</t>
  </si>
  <si>
    <t>Standard_E32bs_v5 Low Priority</t>
  </si>
  <si>
    <t>E32bs v5 Low Priority</t>
  </si>
  <si>
    <t>7fba3076-d529-5ce8-955d-55054887e611</t>
  </si>
  <si>
    <t>DZH318Z09LR5/0043</t>
  </si>
  <si>
    <t>7fbabfba-48e1-4808-b5aa-3391cce51ba2</t>
  </si>
  <si>
    <t>DZH318Z0BQ4X/019L</t>
  </si>
  <si>
    <t>Standard_D2as_v5 Spot</t>
  </si>
  <si>
    <t>D2as v5 Spot</t>
  </si>
  <si>
    <t>7fd9cd87-c52e-51cf-a561-9ac14f4a59ed</t>
  </si>
  <si>
    <t>DZH318Z08W0T/0064</t>
  </si>
  <si>
    <t>7fe08aa6-d87d-5385-ad96-fcc5702158c4</t>
  </si>
  <si>
    <t>DZH318Z09B6B/000K</t>
  </si>
  <si>
    <t>ZRS Protocol Operations</t>
  </si>
  <si>
    <t>7fe704d0-2144-4b35-854a-78fd64bbc9e6</t>
  </si>
  <si>
    <t>7fe9480e-a572-4110-a5fd-26d9dc826186</t>
  </si>
  <si>
    <t>DZH318Z08KCH/001M</t>
  </si>
  <si>
    <t>Front End</t>
  </si>
  <si>
    <t>Front End App</t>
  </si>
  <si>
    <t>6318825b-98b6-4b3c-883f-52a9d1560dae</t>
  </si>
  <si>
    <t>DZH318Z0BQJP/0009</t>
  </si>
  <si>
    <t>7fef2a68-c4b6-5d4f-b9ae-f715c79d0e1e</t>
  </si>
  <si>
    <t>DZH318Z0BQ4C/04BD</t>
  </si>
  <si>
    <t>Standard_EC8as_v5 Low Priority</t>
  </si>
  <si>
    <t>EC8as_v5 Low Priority</t>
  </si>
  <si>
    <t>80221d3d-464d-5179-8cb3-8492509e6aa0</t>
  </si>
  <si>
    <t>DZH318Z09B68/000P</t>
  </si>
  <si>
    <t>803a79cf-f0b7-4412-a7ec-26f92c2e2995</t>
  </si>
  <si>
    <t>DZH318Z0BPW6/00KL</t>
  </si>
  <si>
    <t>80418e24-0ece-5188-a0ac-b530482e75db</t>
  </si>
  <si>
    <t>DZH318Z0CSHK/003K</t>
  </si>
  <si>
    <t>Read Additional IO - Free</t>
  </si>
  <si>
    <t>49ea2c92-f38e-49a8-a621-024a68e00131</t>
  </si>
  <si>
    <t>804c1f8f-6a0e-559b-b8fa-a0d503490f39</t>
  </si>
  <si>
    <t>804dc91c-ba67-41a0-9ace-ec1b23fe7274</t>
  </si>
  <si>
    <t>8065ee1e-3820-5b8d-a208-840e7217337b</t>
  </si>
  <si>
    <t>DZH318Z092R4/00C5</t>
  </si>
  <si>
    <t>80725e52-8a59-5a08-96ca-6acec60d8b4b</t>
  </si>
  <si>
    <t>DZH318Z08M9R/00CP</t>
  </si>
  <si>
    <t>DZH318Z08M9R/02BS</t>
  </si>
  <si>
    <t>DZH318Z08M9R/02BL</t>
  </si>
  <si>
    <t>8076fc73-d467-595e-a110-eb44725c8538</t>
  </si>
  <si>
    <t>DZH318Z08NRD/00B7</t>
  </si>
  <si>
    <t>80825557-330d-5078-8cbf-363f028120d7</t>
  </si>
  <si>
    <t>8085a72f-7f54-4137-a50b-193c6a2edcfc</t>
  </si>
  <si>
    <t>DZH318Z0BPVL/0057</t>
  </si>
  <si>
    <t>80960420-d3f6-5f3b-a00b-7e0d8b8d97ef</t>
  </si>
  <si>
    <t>DZH318Z0BPWJ/00VM</t>
  </si>
  <si>
    <t>Standard_FX4mds Low Priority</t>
  </si>
  <si>
    <t>FX4mds Low Priority</t>
  </si>
  <si>
    <t>8099ac01-6cf0-5476-8782-ffe2219f287f</t>
  </si>
  <si>
    <t>DZH318Z08Q74/002R</t>
  </si>
  <si>
    <t>809f7c82-3626-5fd8-b7d3-7baa70c2d4ff</t>
  </si>
  <si>
    <t>DZH318Z08M9K/00D8</t>
  </si>
  <si>
    <t>80b4d0df-ab0b-568a-b489-5e368bc61006</t>
  </si>
  <si>
    <t>NDmr40s v2</t>
  </si>
  <si>
    <t>80c0fdc5-7431-4582-aa8f-dbd67e2d5c11</t>
  </si>
  <si>
    <t>DZH318Z0BXNJ/0004</t>
  </si>
  <si>
    <t>E48as v4 Low Priority</t>
  </si>
  <si>
    <t>dd9549e6-012f-4e47-a53a-7f55e4ea7fcb</t>
  </si>
  <si>
    <t>DZH318Z0CM92/001P</t>
  </si>
  <si>
    <t>E20 Disk Mounts</t>
  </si>
  <si>
    <t>80d343d4-1b9c-5ed2-9107-5ac56c37dc8f</t>
  </si>
  <si>
    <t>Standard_D32pls_v5 Spot</t>
  </si>
  <si>
    <t>D32pls v5 Spot</t>
  </si>
  <si>
    <t>80d40542-6c72-5803-b04e-8b741d20f376</t>
  </si>
  <si>
    <t>DZH318Z092S2/00F2</t>
  </si>
  <si>
    <t>80da633a-533e-5a28-a082-e7fc9c33b5ce</t>
  </si>
  <si>
    <t>DZH318Z0K9KC/00C4</t>
  </si>
  <si>
    <t>80e054b0-7d23-593c-8eac-3ec9cc7ee700</t>
  </si>
  <si>
    <t>DZH318Z0BPW5/040B</t>
  </si>
  <si>
    <t>Standard_D11_v2_Promo</t>
  </si>
  <si>
    <t>D11 v2/DS11 v2 - Expired</t>
  </si>
  <si>
    <t>DZH318Z0BPSP/004F</t>
  </si>
  <si>
    <t>M16s Low Priority</t>
  </si>
  <si>
    <t>80f63d85-7097-4987-84fc-54f7c9904c7a</t>
  </si>
  <si>
    <t>DZH318Z0BQ4W/00F7</t>
  </si>
  <si>
    <t>80f75331-285d-4a95-930b-185d314ee78a</t>
  </si>
  <si>
    <t>DZH318Z0BQ4X/0064</t>
  </si>
  <si>
    <t>DZH318Z0BQ4X/003S</t>
  </si>
  <si>
    <t>DZH318Z0BQ4X/003T</t>
  </si>
  <si>
    <t>810385b5-89e3-5726-baac-1f0663a945d8</t>
  </si>
  <si>
    <t>DZH318Z092SH/00DT</t>
  </si>
  <si>
    <t>DZH318Z092SH/00XN</t>
  </si>
  <si>
    <t>DZH318Z092SH/00XK</t>
  </si>
  <si>
    <t>810b0f79-6e30-50da-ba15-9f73e3ee856f</t>
  </si>
  <si>
    <t>810d6893-399e-5c19-8bb1-64a6e8d93a9f</t>
  </si>
  <si>
    <t>DZH318Z093WX/00KV</t>
  </si>
  <si>
    <t>SAP_HANA_On_Azure_S896ooo</t>
  </si>
  <si>
    <t>S896ooo</t>
  </si>
  <si>
    <t>S896ooo Instance</t>
  </si>
  <si>
    <t>810ef3bf-6cf5-43b2-b020-8fdbf8745a9e</t>
  </si>
  <si>
    <t>DZH318Z0BNWL/00X2</t>
  </si>
  <si>
    <t>DZH318Z0BNWL/01BQ</t>
  </si>
  <si>
    <t>DZH318Z0BNWL/01BH</t>
  </si>
  <si>
    <t>811bde98-1d56-5c3c-8bbf-44a25efb4522</t>
  </si>
  <si>
    <t>DZH318Z0CM2D/01JL</t>
  </si>
  <si>
    <t>811c11e1-2719-58d5-959f-c7044d82c865</t>
  </si>
  <si>
    <t>DZH318Z0K9K9/01FV</t>
  </si>
  <si>
    <t>8137bc40-c902-55b0-9cac-5d46fc5dc81b</t>
  </si>
  <si>
    <t>DZH318Z0BPW5/0148</t>
  </si>
  <si>
    <t>Cold ZRS Iterative Write Operations</t>
  </si>
  <si>
    <t>813b23ac-2c2a-5f40-b995-a6ea1a2721a8</t>
  </si>
  <si>
    <t>8140f38a-f7c7-41e4-a62d-b96dbee59f87</t>
  </si>
  <si>
    <t>DZH318Z0BXW7/001F</t>
  </si>
  <si>
    <t>NC24ads_A100_v4</t>
  </si>
  <si>
    <t>814993d2-bf2e-546f-b4d7-34949c13c32e</t>
  </si>
  <si>
    <t>DZH318Z09TGJ/002X</t>
  </si>
  <si>
    <t>DZH318Z09TGJ/006D</t>
  </si>
  <si>
    <t>DZH318Z09TGJ/006C</t>
  </si>
  <si>
    <t>EC20adscc v5</t>
  </si>
  <si>
    <t>814c21f9-23df-589c-80af-84ec1bb22975</t>
  </si>
  <si>
    <t>DZH318Z0BDCH/008C</t>
  </si>
  <si>
    <t>814cc23a-3f93-4d6e-96de-db21fc7ce1cf</t>
  </si>
  <si>
    <t>DZH318Z0BP4M/0008</t>
  </si>
  <si>
    <t>815a8b18-1b24-569b-9414-7000ae17e7f5</t>
  </si>
  <si>
    <t>DZH318Z093WX/00J6</t>
  </si>
  <si>
    <t>E8-4s v4 Low Priority</t>
  </si>
  <si>
    <t>81648acf-3c7e-5798-a6b7-07ccf34bcfb4</t>
  </si>
  <si>
    <t>DZH318Z0CSHL/004X</t>
  </si>
  <si>
    <t>81676ee4-d576-5724-8834-1a95ba1e6491</t>
  </si>
  <si>
    <t>DZH318Z08W0Q/005V</t>
  </si>
  <si>
    <t>816ae21c-3964-54b3-9e85-d49fb8d2b6f1</t>
  </si>
  <si>
    <t>DZH318Z0D1L6/00BW</t>
  </si>
  <si>
    <t>M64dms_v2 Low Priority</t>
  </si>
  <si>
    <t>816d9691-eb20-5298-9469-2d3fa4e215bd</t>
  </si>
  <si>
    <t>DZH318Z08LV1/00BS</t>
  </si>
  <si>
    <t>816f3d7b-920f-49d7-a17d-41130502e868</t>
  </si>
  <si>
    <t>8181f751-ec42-502b-a8a6-78c8c8c8e992</t>
  </si>
  <si>
    <t>DZH318Z0BPW5/0441</t>
  </si>
  <si>
    <t>LRS Early Premium To Hot Tier Down</t>
  </si>
  <si>
    <t>8186c995-3838-5e95-a503-85f1f72dc4f7</t>
  </si>
  <si>
    <t>HB60rs Low Priority</t>
  </si>
  <si>
    <t>81923608-b628-453f-83c2-b887886a1d13</t>
  </si>
  <si>
    <t>DZH318Z0BXNZ/000K</t>
  </si>
  <si>
    <t>8193e1bc-0b40-50e7-a5e7-4536e986ea26</t>
  </si>
  <si>
    <t>DZH318Z0CSHK/002H</t>
  </si>
  <si>
    <t>NC12s v2 Low Priority</t>
  </si>
  <si>
    <t>81955909-09ba-4baf-a4f1-2deca4f7cc16</t>
  </si>
  <si>
    <t>DZH318Z0BQ5T/002H</t>
  </si>
  <si>
    <t>E64-32s v3</t>
  </si>
  <si>
    <t>DZH318Z0BPVN/01MD</t>
  </si>
  <si>
    <t>DZH318Z0CM94/000C</t>
  </si>
  <si>
    <t>E64ds v5</t>
  </si>
  <si>
    <t>DZH318Z096SL/04HN</t>
  </si>
  <si>
    <t>E2 v3/E2s v3 Low Priority</t>
  </si>
  <si>
    <t>DZH318Z0BPWH/00GZ</t>
  </si>
  <si>
    <t>NC24r Low Priority</t>
  </si>
  <si>
    <t>81c6701f-cc73-487c-bdca-cab72fc4aa96</t>
  </si>
  <si>
    <t>DZH318Z0BQ4Z/003X</t>
  </si>
  <si>
    <t>P70 LRS Disk</t>
  </si>
  <si>
    <t>81d73aac-5258-4a84-862c-c0ad12232450</t>
  </si>
  <si>
    <t>DZH318Z0BP04/00VH</t>
  </si>
  <si>
    <t>DZH318Z096SN/00RT</t>
  </si>
  <si>
    <t>81e08df6-e3bb-4881-8cbc-dec340994b3b</t>
  </si>
  <si>
    <t>81e76195-22f2-40ca-83d2-e2ce64fe02b2</t>
  </si>
  <si>
    <t>DZH318Z0BPWH/00HW</t>
  </si>
  <si>
    <t>81eaf8d2-6c1d-560a-b518-e01c7a475d89</t>
  </si>
  <si>
    <t>DZH318Z08NR8/0037</t>
  </si>
  <si>
    <t>81f1766c-db0b-5aec-9abd-b780d117a13a</t>
  </si>
  <si>
    <t>DZH318Z0D1L2/00TX</t>
  </si>
  <si>
    <t>820c46f1-af70-5353-a848-7f082778ee77</t>
  </si>
  <si>
    <t>DZH318Z0BDL9/0067</t>
  </si>
  <si>
    <t>820c844f-da94-4941-93f5-435160ec82f0</t>
  </si>
  <si>
    <t>DZH318Z0BPRB/000F</t>
  </si>
  <si>
    <t>DZH318Z0BQ4C/011M</t>
  </si>
  <si>
    <t>DZH318Z0BQ4C/00L4</t>
  </si>
  <si>
    <t>DZH318Z0BQ4C/00L6</t>
  </si>
  <si>
    <t>Standard_L8as_v3 Spot</t>
  </si>
  <si>
    <t>L8as v3 Spot</t>
  </si>
  <si>
    <t>8245ff66-3ca7-5ef4-949e-6b8ccf837aca</t>
  </si>
  <si>
    <t>DZH318Z08NR8/0029</t>
  </si>
  <si>
    <t>8265b173-5a5c-5f83-9345-c85e9fb21db7</t>
  </si>
  <si>
    <t>DZH318Z09JCN/00D3</t>
  </si>
  <si>
    <t>826cce20-b9d0-5eec-8557-89a07eaab493</t>
  </si>
  <si>
    <t>DZH318Z0CP07/006F</t>
  </si>
  <si>
    <t>827006eb-e728-5309-86d8-a15116e8ed85</t>
  </si>
  <si>
    <t>DZH318Z08NR7/0061</t>
  </si>
  <si>
    <t>Premium LRS Provisioned IOPS</t>
  </si>
  <si>
    <t>8270e480-5d6c-587b-ab74-227fd63e650d</t>
  </si>
  <si>
    <t>S40 LRS</t>
  </si>
  <si>
    <t>DZH318Z0BP0L/0065</t>
  </si>
  <si>
    <t>82936b11-b0ab-5983-ae2c-2c52e81fa73e</t>
  </si>
  <si>
    <t>DZH318Z092QW/0026</t>
  </si>
  <si>
    <t>8295358f-c9b5-5f86-88a6-873bd0566d51</t>
  </si>
  <si>
    <t>DZH318Z09B5X/000R</t>
  </si>
  <si>
    <t>829cc334-12d7-5066-b6d7-bc8594d4dbc4</t>
  </si>
  <si>
    <t>DZH318Z0CM94/0033</t>
  </si>
  <si>
    <t>D2s v4 Low Priority</t>
  </si>
  <si>
    <t>829dc6d9-afb9-5661-a6ca-002cf89fa82c</t>
  </si>
  <si>
    <t>DZH318Z0CSHJ/004P</t>
  </si>
  <si>
    <t>E96-24ds v5 Low Priority</t>
  </si>
  <si>
    <t>DZH318Z096SL/04GD</t>
  </si>
  <si>
    <t>DZH318Z0BQ4L/00JV</t>
  </si>
  <si>
    <t>DZH318Z0BQ4L/0096</t>
  </si>
  <si>
    <t>DZH318Z0BQ4L/00B2</t>
  </si>
  <si>
    <t>82a33bcc-18b6-40bf-b364-51ebea7c8dac</t>
  </si>
  <si>
    <t>DZH318Z0BPWB/00JK</t>
  </si>
  <si>
    <t>Cross Region Replication - US East to US West Days</t>
  </si>
  <si>
    <t>82ad13a0-7f9f-5853-9e85-8c7b7ffea657</t>
  </si>
  <si>
    <t>SSH File Transfer Protocol GZRS</t>
  </si>
  <si>
    <t>82b03488-d963-591a-9251-54be66f6a8bb</t>
  </si>
  <si>
    <t>DZH318Z0CBTJ/01TH</t>
  </si>
  <si>
    <t>Hot ZRS Iterative Read Operations</t>
  </si>
  <si>
    <t>82c81732-c423-45d8-868b-9ab9718efe59</t>
  </si>
  <si>
    <t>82d21570-5816-5511-99e6-fd14f7222359</t>
  </si>
  <si>
    <t>DZH318Z08W2Q/0001</t>
  </si>
  <si>
    <t>82d321e4-e707-5586-8906-da54f7678fec</t>
  </si>
  <si>
    <t>DZH318Z08M9H/00MH</t>
  </si>
  <si>
    <t>L80s v3</t>
  </si>
  <si>
    <t>82da61d2-1dae-5a82-8360-f0324653d486</t>
  </si>
  <si>
    <t>DZH318Z08NRP/004Z</t>
  </si>
  <si>
    <t>Standard_D2ds_v5 Low Priority</t>
  </si>
  <si>
    <t>D2ds v5 Low Priority</t>
  </si>
  <si>
    <t>82dbfad3-3f9f-5dbd-a713-88a42955be65</t>
  </si>
  <si>
    <t>DZH318Z08MC5/00H5</t>
  </si>
  <si>
    <t>82f30963-7731-57b7-a652-ac1703e29736</t>
  </si>
  <si>
    <t>DZH318Z0CM92/00ZH</t>
  </si>
  <si>
    <t>82fd824c-ee1f-5713-b787-dc3c902994b1</t>
  </si>
  <si>
    <t>DZH318Z092SF/00M4</t>
  </si>
  <si>
    <t>DZH318Z092SF/00TH</t>
  </si>
  <si>
    <t>DZH318Z092SF/00TJ</t>
  </si>
  <si>
    <t>D16s v4 Low Priority</t>
  </si>
  <si>
    <t>8301608f-490f-530c-a43a-3de27d423183</t>
  </si>
  <si>
    <t>DZH318Z0CSHJ/0013</t>
  </si>
  <si>
    <t>8309a80d-2011-5eeb-9e24-69fe81128332</t>
  </si>
  <si>
    <t>DZH318Z0K9JD/01MZ</t>
  </si>
  <si>
    <t>830ba1e1-3c49-53da-acd8-a17202c08d95</t>
  </si>
  <si>
    <t>DZH318Z08MC5/00H8</t>
  </si>
  <si>
    <t>DZH318Z0CBTJ/0107</t>
  </si>
  <si>
    <t>832b7102-c674-4a86-b073-32bf2af5649b</t>
  </si>
  <si>
    <t>DZH318Z0BPWF/0022</t>
  </si>
  <si>
    <t>E8s v5 Spot</t>
  </si>
  <si>
    <t>832df292-29b2-56d4-8a65-6fd3bd1df98f</t>
  </si>
  <si>
    <t>DZH318Z096T1/07Q5</t>
  </si>
  <si>
    <t>D48as v5</t>
  </si>
  <si>
    <t>8339e27a-fd99-55cd-9a6d-2417054a71d7</t>
  </si>
  <si>
    <t>DZH318Z08W0T/0061</t>
  </si>
  <si>
    <t>DZH318Z08W0T/00VX</t>
  </si>
  <si>
    <t>DZH318Z08W0T/00VZ</t>
  </si>
  <si>
    <t>L8s v3</t>
  </si>
  <si>
    <t>8356eb5d-caa7-5dcb-a624-e20762ba18b5</t>
  </si>
  <si>
    <t>DZH318Z08NRP/0073</t>
  </si>
  <si>
    <t>E64ads v5 Low Priority</t>
  </si>
  <si>
    <t>83580fe6-900f-5dbd-8b0b-9571662907f0</t>
  </si>
  <si>
    <t>DZH318Z092R4/00CT</t>
  </si>
  <si>
    <t>83604713-d4f5-53e7-8dd8-c59496dce91d</t>
  </si>
  <si>
    <t>DZH318Z0D1L6/00C6</t>
  </si>
  <si>
    <t>Cool_RA-GZRS_Data_Stored_1 Pb</t>
  </si>
  <si>
    <t>Cool - 1 PB RA-GZRS</t>
  </si>
  <si>
    <t>Cool - 1 PB RA-GZRS Data Stored</t>
  </si>
  <si>
    <t>DZH318Z0CLSK/01BD</t>
  </si>
  <si>
    <t>DZH318Z0CLSK/019J</t>
  </si>
  <si>
    <t>D48pls v5</t>
  </si>
  <si>
    <t>836c944d-8a81-5b44-8edb-0faf38213afe</t>
  </si>
  <si>
    <t>DZH318Z092S1/003V</t>
  </si>
  <si>
    <t>836d3a5c-5d59-5ff4-b4c1-ddb1478b40f7</t>
  </si>
  <si>
    <t>DZH318Z0BQ4L/022Z</t>
  </si>
  <si>
    <t>Dedicated GPU Usage</t>
  </si>
  <si>
    <t>837a874d-dca2-55e3-a6c4-813b5b01f954</t>
  </si>
  <si>
    <t>83908c31-275f-58d0-9b77-78de4a132bf2</t>
  </si>
  <si>
    <t>D32 v3 Spot</t>
  </si>
  <si>
    <t>D32 v3/D32s v3 Spot</t>
  </si>
  <si>
    <t>83917c4c-b170-5f2a-941b-57756f545d73</t>
  </si>
  <si>
    <t>DZH318Z0BQ4K/01W7</t>
  </si>
  <si>
    <t>D16d v4</t>
  </si>
  <si>
    <t>83a7e626-dd72-50f8-a7da-0665e5657c2b</t>
  </si>
  <si>
    <t>DZH318Z0D1L2/00V1</t>
  </si>
  <si>
    <t>DZH318Z0D1L2/00V7</t>
  </si>
  <si>
    <t>DZH318Z0D1L2/00TT</t>
  </si>
  <si>
    <t>E20a v4 Spot</t>
  </si>
  <si>
    <t>E20a v4/E20as v4 Spot</t>
  </si>
  <si>
    <t>83a92ff8-164b-59cd-b001-ba54e8d1b4a4</t>
  </si>
  <si>
    <t>DZH318Z0CM29/005C</t>
  </si>
  <si>
    <t>E8-2s v4 Spot</t>
  </si>
  <si>
    <t>83c59fd8-ac41-5442-854d-4155aaea5f26</t>
  </si>
  <si>
    <t>DZH318Z0CSHL/004F</t>
  </si>
  <si>
    <t>E4 v3 Spot</t>
  </si>
  <si>
    <t>E4 v3/E4s v3 Spot</t>
  </si>
  <si>
    <t>83d215fa-5ef4-54f9-b82d-26292fe7626b</t>
  </si>
  <si>
    <t>DZH318Z0BPWH/015K</t>
  </si>
  <si>
    <t>c2a06ce6-cd1a-458a-9ac2-c48f4947c5f7</t>
  </si>
  <si>
    <t>DZH318Z0BQ4W/0569</t>
  </si>
  <si>
    <t>DZH318Z0BQ4W/0566</t>
  </si>
  <si>
    <t>DZH318Z0BQ4W/0565</t>
  </si>
  <si>
    <t>2020-04-15T00:00:00Z</t>
  </si>
  <si>
    <t>83e1ce7e-7359-4a27-8f04-7ccc93156c2a</t>
  </si>
  <si>
    <t>DZH318Z0BQ4L/00WN</t>
  </si>
  <si>
    <t>83e8de01-f769-535c-a7b8-06205cc0d939</t>
  </si>
  <si>
    <t>DZH318Z0D1MV/00FV</t>
  </si>
  <si>
    <t>Standard_DC96as_v5 Low Priority</t>
  </si>
  <si>
    <t>DC96as v5 Low Priority</t>
  </si>
  <si>
    <t>83eaa4e4-deb6-5c84-b032-dfd8e2ca02a0</t>
  </si>
  <si>
    <t>DZH318Z09B6C/000N</t>
  </si>
  <si>
    <t>M416ms v2 Spot</t>
  </si>
  <si>
    <t>83fe9cd8-6b0b-5354-9a83-86abf4605038</t>
  </si>
  <si>
    <t>DZH318Z0BX63/002M</t>
  </si>
  <si>
    <t>M416-208ms_v2 Spot</t>
  </si>
  <si>
    <t>84013e4e-594f-580b-a18a-55597a74e17a</t>
  </si>
  <si>
    <t>DZH318Z0BX5L/023M</t>
  </si>
  <si>
    <t>8404c385-077e-5764-8d4a-aef8076f4189</t>
  </si>
  <si>
    <t>DZH318Z0D1L6/00CF</t>
  </si>
  <si>
    <t>8408749d-85ed-5b0d-a37b-165521ec40b8</t>
  </si>
  <si>
    <t>840c9aa2-7373-5a88-92cc-0363f2a7059f</t>
  </si>
  <si>
    <t>DZH318Z092S2/00DZ</t>
  </si>
  <si>
    <t>DZH318Z092S2/00TF</t>
  </si>
  <si>
    <t>DZH318Z092S2/00TD</t>
  </si>
  <si>
    <t>84109342-7ba2-516d-9982-923365a2a81b</t>
  </si>
  <si>
    <t>DZH318Z0D1L6/00C1</t>
  </si>
  <si>
    <t>84160984-8100-576c-b1c1-1d2305500959</t>
  </si>
  <si>
    <t>E4a v4 Low Priority</t>
  </si>
  <si>
    <t>E4a v4/E4as v4 Low Priority</t>
  </si>
  <si>
    <t>8436196b-c240-41fc-90d3-ce34896e07fb</t>
  </si>
  <si>
    <t>DZH318Z0CM95/002Q</t>
  </si>
  <si>
    <t>Standard_M208-52s_v2</t>
  </si>
  <si>
    <t>M208-52s_v2 Spot</t>
  </si>
  <si>
    <t>84365104-539b-54b6-80a9-3f82bb7645ce</t>
  </si>
  <si>
    <t>DZH318Z0BX63/01C7</t>
  </si>
  <si>
    <t>8451743b-a468-43c6-9ee8-f0e77e3cfa1e</t>
  </si>
  <si>
    <t>845e5669-0d28-55f3-aa87-698bd8ea58ad</t>
  </si>
  <si>
    <t>846cd810-a0e8-5f20-9d29-0ac7e4dc59e0</t>
  </si>
  <si>
    <t>DZH318Z093WX/00JT</t>
  </si>
  <si>
    <t>DZH318Z0BPVN/01MS</t>
  </si>
  <si>
    <t>847deed5-3c5c-5c2b-9cfb-c27122d1c069</t>
  </si>
  <si>
    <t>8483d92a-f3bd-4e11-bafa-ce1607758605</t>
  </si>
  <si>
    <t>Archive RA-GRS Blob Inventory</t>
  </si>
  <si>
    <t>84856afc-1b3b-5946-93cf-dcfd0dcbf459</t>
  </si>
  <si>
    <t>849b5064-2848-5615-a7bb-6ec550f31b63</t>
  </si>
  <si>
    <t>DZH318Z0K9JF/0255</t>
  </si>
  <si>
    <t>E64-32s v4 Spot</t>
  </si>
  <si>
    <t>849f4d60-bf60-5775-95e3-2f661a378156</t>
  </si>
  <si>
    <t>DZH318Z0CSHL/000K</t>
  </si>
  <si>
    <t>84acbff7-866d-40ab-a90a-28559a27c2c9</t>
  </si>
  <si>
    <t>84b68373-0266-430c-9764-05a8fc71801a</t>
  </si>
  <si>
    <t>DZH318Z0BQM3/002L</t>
  </si>
  <si>
    <t>84bab57c-cf8a-5ff7-acbe-2d42ebda0117</t>
  </si>
  <si>
    <t>DZH318Z0CM2D/01KD</t>
  </si>
  <si>
    <t>DZH318Z0CM2D/01K6</t>
  </si>
  <si>
    <t>DZH318Z0CM2D/01JW</t>
  </si>
  <si>
    <t>E4 Disks - Free</t>
  </si>
  <si>
    <t>19a84ec3-cc20-4903-a12b-3c5f28eccbae</t>
  </si>
  <si>
    <t>84c388d5-2952-5c70-b483-90f5798563bd</t>
  </si>
  <si>
    <t>DZH318Z08W0Q/005J</t>
  </si>
  <si>
    <t>D16a v4 Low Priority</t>
  </si>
  <si>
    <t>D16a v4/D16as v4 Low Priority</t>
  </si>
  <si>
    <t>DZH318Z0CM94/0009</t>
  </si>
  <si>
    <t>84d4cd9f-1037-4688-85a3-65687ea54959</t>
  </si>
  <si>
    <t>Standard_P5_mv3_Windows</t>
  </si>
  <si>
    <t>P5mv3</t>
  </si>
  <si>
    <t>P5mv3 App</t>
  </si>
  <si>
    <t>84e22d55-a3af-5779-bfb5-fb4d3df9937d</t>
  </si>
  <si>
    <t>DZH318Z0DCR7/00L6</t>
  </si>
  <si>
    <t>DZH318Z0DCR7/00WF</t>
  </si>
  <si>
    <t>DZH318Z0DCR7/00W6</t>
  </si>
  <si>
    <t>84ec8db6-0ad8-5a8a-a278-da2c0485236b</t>
  </si>
  <si>
    <t>DZH318Z09B5Z/000M</t>
  </si>
  <si>
    <t>84fb3523-50d3-57fe-9c98-a0756d0acd46</t>
  </si>
  <si>
    <t>DZH318Z0BQ4C/03QK</t>
  </si>
  <si>
    <t>E48d v4</t>
  </si>
  <si>
    <t>85007ff0-6b5b-59ad-922b-be927a5bd788</t>
  </si>
  <si>
    <t>DZH318Z0D1L5/00PM</t>
  </si>
  <si>
    <t>DZH318Z0D1L5/00PB</t>
  </si>
  <si>
    <t>DZH318Z0D1L5/00P3</t>
  </si>
  <si>
    <t>85160a1c-21f3-523e-a8e2-4cb13be8ee48</t>
  </si>
  <si>
    <t>DZH318Z0BDCG/001L</t>
  </si>
  <si>
    <t>85258523-89f7-553a-89ba-0b2f3a16af82</t>
  </si>
  <si>
    <t>DZH318Z0BX63/0268</t>
  </si>
  <si>
    <t>E16s v3 Spot</t>
  </si>
  <si>
    <t>8527c02f-ef5a-59f8-bddf-4bc223b87db0</t>
  </si>
  <si>
    <t>DZH318Z0BPVN/01L7</t>
  </si>
  <si>
    <t>852cb113-30a7-5fa2-9941-bd53ec353392</t>
  </si>
  <si>
    <t>E96ias v5 Low Priority</t>
  </si>
  <si>
    <t>8531ced5-5a3e-505c-afd0-da07a3b6802b</t>
  </si>
  <si>
    <t>DZH318Z093WZ/00L8</t>
  </si>
  <si>
    <t>NV24s v3 Spot</t>
  </si>
  <si>
    <t>853a7129-57bb-575e-9c0d-ec52383988d2</t>
  </si>
  <si>
    <t>DZH318Z0C0XF/005X</t>
  </si>
  <si>
    <t>LRS Metadata</t>
  </si>
  <si>
    <t>854ce9e4-abb9-4402-859e-205a5891018d</t>
  </si>
  <si>
    <t>85575d41-0a74-5451-a4a6-77f02a8925a2</t>
  </si>
  <si>
    <t>85729fd2-b6ab-4c94-a686-2b3fc45bba55</t>
  </si>
  <si>
    <t>F16 Spot</t>
  </si>
  <si>
    <t>F16/F16s Spot</t>
  </si>
  <si>
    <t>857a952c-b7c7-58ca-958a-f313bb88f680</t>
  </si>
  <si>
    <t>DZH318Z0BPVT/00NM</t>
  </si>
  <si>
    <t>D2ds v4</t>
  </si>
  <si>
    <t>859d4864-5e13-5421-9546-fd12abbed08b</t>
  </si>
  <si>
    <t>DZH318Z0CSHH/006R</t>
  </si>
  <si>
    <t>Hot_RA-GRS_Data_Stored_100 Tb</t>
  </si>
  <si>
    <t>Hot - 100 TB RA-GRS</t>
  </si>
  <si>
    <t>Hot - 100 TB RA-GRS Data Stored</t>
  </si>
  <si>
    <t>DZH318Z0CLSK/00SL</t>
  </si>
  <si>
    <t>DZH318Z0CLSK/00PW</t>
  </si>
  <si>
    <t>59d1ce45-9e3e-44b2-85c5-4677230ecc88</t>
  </si>
  <si>
    <t>HB120-32rs_v3</t>
  </si>
  <si>
    <t>DZH318Z08KCJ/001P</t>
  </si>
  <si>
    <t>DZH318Z08KCJ/001M</t>
  </si>
  <si>
    <t>DZH318Z08KCJ/001D</t>
  </si>
  <si>
    <t>DZH318Z08KCJ/0012</t>
  </si>
  <si>
    <t>HX176rs Low Priority</t>
  </si>
  <si>
    <t>85cca522-d736-51df-9641-90623e167e8e</t>
  </si>
  <si>
    <t>DZH318Z0K1LF/0036</t>
  </si>
  <si>
    <t>ECasv5 series DedicatedHost</t>
  </si>
  <si>
    <t>ECasv5 Type 1</t>
  </si>
  <si>
    <t>85d47225-d507-579e-921f-3f620b088821</t>
  </si>
  <si>
    <t>DZH318Z09B67</t>
  </si>
  <si>
    <t>DZH318Z09B67/0001</t>
  </si>
  <si>
    <t>DZH318Z09B67/000S</t>
  </si>
  <si>
    <t>DZH318Z09B67/000T</t>
  </si>
  <si>
    <t>85decdda-aad0-52b1-80ce-2decb1750cd8</t>
  </si>
  <si>
    <t>DZH318Z0BQ51/0165</t>
  </si>
  <si>
    <t>85e0f309-960b-5817-9444-54c17538239d</t>
  </si>
  <si>
    <t>DZH318Z08W0Q/001C</t>
  </si>
  <si>
    <t>85ed927a-9513-5ca2-8147-4bc5a262ad47</t>
  </si>
  <si>
    <t>DZH318Z08M9J/005N</t>
  </si>
  <si>
    <t>SAP_HANA_On_Azure_S224</t>
  </si>
  <si>
    <t>S224</t>
  </si>
  <si>
    <t>S224 Instance</t>
  </si>
  <si>
    <t>860d12c6-3e8c-471d-9b59-522359ef6c4c</t>
  </si>
  <si>
    <t>DZH318Z0BNWL/006R</t>
  </si>
  <si>
    <t>DZH318Z0BNWL/006N</t>
  </si>
  <si>
    <t>DZH318Z0BNWL/006S</t>
  </si>
  <si>
    <t>861a9a38-b3ec-5a6b-9c17-4eab6c43aac6</t>
  </si>
  <si>
    <t>DZH318Z0K9JL/002K</t>
  </si>
  <si>
    <t>HB120rs v2</t>
  </si>
  <si>
    <t>8620e3e6-f2b4-53a1-b79e-af1fcbe51700</t>
  </si>
  <si>
    <t>DZH318Z0CGPN/000F</t>
  </si>
  <si>
    <t>8625629b-a79f-55be-9f51-12c0ff1555b6</t>
  </si>
  <si>
    <t>DZH318Z0BP4M/006K</t>
  </si>
  <si>
    <t>Standard_D48pds_v5 Low Priority</t>
  </si>
  <si>
    <t>D48pds v5 Low Priority</t>
  </si>
  <si>
    <t>863307f7-3eb2-5165-8dba-87d71d93907f</t>
  </si>
  <si>
    <t>DZH318Z092SC/002R</t>
  </si>
  <si>
    <t>NV48s v3 Spot</t>
  </si>
  <si>
    <t>863c896d-83d9-50e0-88ce-82abf212f991</t>
  </si>
  <si>
    <t>DZH318Z0C0XF/005V</t>
  </si>
  <si>
    <t>864f796a-dd5b-42cd-a41b-f79dacb21f40</t>
  </si>
  <si>
    <t>NV6</t>
  </si>
  <si>
    <t>86550b04-b862-43d9-82ef-1fcc299de7f0</t>
  </si>
  <si>
    <t>DZH318Z0BQ4T/002W</t>
  </si>
  <si>
    <t>86557a00-3f25-5945-a72e-b6b60823d2ef</t>
  </si>
  <si>
    <t>DZH318Z08MBM/000F</t>
  </si>
  <si>
    <t>DZH318Z08MBM/001J</t>
  </si>
  <si>
    <t>DZH318Z08MBM/001L</t>
  </si>
  <si>
    <t>M416is v2</t>
  </si>
  <si>
    <t>866c7964-6e54-5397-b8d2-8133160eede6</t>
  </si>
  <si>
    <t>DZH318Z0BX63/00V8</t>
  </si>
  <si>
    <t>866eaf79-2549-5782-90cd-f699e3e588f6</t>
  </si>
  <si>
    <t>DZH318Z0BPWD/014V</t>
  </si>
  <si>
    <t>E20ds v5 Low Priority</t>
  </si>
  <si>
    <t>86728d24-9db2-5ec7-a5b2-928727eb75cd</t>
  </si>
  <si>
    <t>DZH318Z096SL/04JK</t>
  </si>
  <si>
    <t>SSH File Transfer Protocol LRS</t>
  </si>
  <si>
    <t>867aa234-c91f-58e5-9201-bcc193ae4297</t>
  </si>
  <si>
    <t>DZH318Z0CBTJ/01TB</t>
  </si>
  <si>
    <t>E32as v4 Low Priority</t>
  </si>
  <si>
    <t>8b05cbcf-cb77-4e16-8208-4fb46b7e2493</t>
  </si>
  <si>
    <t>DZH318Z0CM2D/0036</t>
  </si>
  <si>
    <t>8684c497-2cbf-5cae-961c-3ec7c60a5961</t>
  </si>
  <si>
    <t>DZH318Z08M9V/00G6</t>
  </si>
  <si>
    <t>869fad79-aadd-5431-b592-2ba62b65489b</t>
  </si>
  <si>
    <t>DZH318Z0BPW5/023G</t>
  </si>
  <si>
    <t>86aea27c-084a-5cd4-b427-0343a15bf2e6</t>
  </si>
  <si>
    <t>DZH318Z092S9/00QG</t>
  </si>
  <si>
    <t>DZH318Z0BQ50/0229</t>
  </si>
  <si>
    <t>86d1aab3-712c-4bad-8908-28237b7fc783</t>
  </si>
  <si>
    <t>DZH318Z0BPVJ/006T</t>
  </si>
  <si>
    <t>P1</t>
  </si>
  <si>
    <t>P1 App</t>
  </si>
  <si>
    <t>db2ae25a-4469-4fa3-9c27-63ac21da6b30</t>
  </si>
  <si>
    <t>DZH318Z0BQJN/0046</t>
  </si>
  <si>
    <t>86e30ce8-fe98-5112-88dc-d516a2a6e447</t>
  </si>
  <si>
    <t>DZH318Z0CM2D/01KW</t>
  </si>
  <si>
    <t>Standard_FX24mds Spot</t>
  </si>
  <si>
    <t>FX24mds Spot</t>
  </si>
  <si>
    <t>86e4633f-b2ef-5680-8e8c-4d446fc355b5</t>
  </si>
  <si>
    <t>DZH318Z08Q75/003S</t>
  </si>
  <si>
    <t>DZH318Z0BPWD/007W</t>
  </si>
  <si>
    <t>86eb933d-b7ef-556b-9f9c-8914788bd6b4</t>
  </si>
  <si>
    <t>DZH318Z092QW/0045</t>
  </si>
  <si>
    <t>86f5da15-b668-41fe-b40f-c44ad0e91386</t>
  </si>
  <si>
    <t>DZH318Z0BPWK/006G</t>
  </si>
  <si>
    <t>SAP_HANA_On_Azure_S448ooo</t>
  </si>
  <si>
    <t>S448ooo</t>
  </si>
  <si>
    <t>S448ooo Instance</t>
  </si>
  <si>
    <t>8704087d-0ac1-4717-8241-0e0a1d97d4d7</t>
  </si>
  <si>
    <t>DZH318Z0BNWL/00XG</t>
  </si>
  <si>
    <t>DZH318Z0BNWL/01C4</t>
  </si>
  <si>
    <t>DZH318Z0BNWL/01C3</t>
  </si>
  <si>
    <t>E32as v5 Spot</t>
  </si>
  <si>
    <t>870ea187-a4dd-55c5-8944-8d5d7a12f8ed</t>
  </si>
  <si>
    <t>DZH318Z093WZ/00K9</t>
  </si>
  <si>
    <t>871483b0-42c5-583b-b5c4-f383c40c70cd</t>
  </si>
  <si>
    <t>DZH318Z093XK/00MG</t>
  </si>
  <si>
    <t>872dea93-ccba-417a-a393-8641c8ddd1e8</t>
  </si>
  <si>
    <t>DZH318Z0BQM3/0036</t>
  </si>
  <si>
    <t>87329200-5e80-5944-831b-7401ddde9057</t>
  </si>
  <si>
    <t>DZH318Z09B68/0004</t>
  </si>
  <si>
    <t>Cold GRS List and Create Container Operations</t>
  </si>
  <si>
    <t>873e77c3-6823-5525-b018-317efa6d72c0</t>
  </si>
  <si>
    <t>8742cbe9-6b7e-42fc-b35d-b8b4ee447de1</t>
  </si>
  <si>
    <t>DZH318Z0BQ4Z/003P</t>
  </si>
  <si>
    <t>E32-8as_v4</t>
  </si>
  <si>
    <t>87462334-0a9a-5624-a24d-15198840adc7</t>
  </si>
  <si>
    <t>DZH318Z0CM2D/01JK</t>
  </si>
  <si>
    <t>DZH318Z0CM2D/01JH</t>
  </si>
  <si>
    <t>DZH318Z0CM2D/01J8</t>
  </si>
  <si>
    <t>875e2067-5f1e-4edd-9f84-f468a849f7da</t>
  </si>
  <si>
    <t>DZH318Z0BPW8/000X</t>
  </si>
  <si>
    <t>B2als v2</t>
  </si>
  <si>
    <t>8765117f-8e0d-5f3a-87fb-ef1508faa2a6</t>
  </si>
  <si>
    <t>DZH318Z0K9JF/024T</t>
  </si>
  <si>
    <t>E96-48as_v4</t>
  </si>
  <si>
    <t>876cf808-4e91-5a27-b227-abc048a068f4</t>
  </si>
  <si>
    <t>DZH318Z0CM92/00Z2</t>
  </si>
  <si>
    <t>87789f70-0c03-56bc-92c6-4199107fcb16</t>
  </si>
  <si>
    <t>DZH318Z08LV1/007Q</t>
  </si>
  <si>
    <t>87912b6e-eca7-509f-80e6-5c3f3cb28515</t>
  </si>
  <si>
    <t>DZH318Z08M9L/00CM</t>
  </si>
  <si>
    <t>87ac0d03-3e84-52ce-be1c-18e8447ef286</t>
  </si>
  <si>
    <t>DZH318Z093XK/00N2</t>
  </si>
  <si>
    <t>87b68fbd-4654-56d6-8678-05816d68f5d7</t>
  </si>
  <si>
    <t>DZH318Z0CSHB/0009</t>
  </si>
  <si>
    <t>87bb87d4-4292-5ae4-982d-5f15f1b33a55</t>
  </si>
  <si>
    <t>DZH318Z0BDL7/0054</t>
  </si>
  <si>
    <t>Standard_HB60-30rs</t>
  </si>
  <si>
    <t>HB60-30rs</t>
  </si>
  <si>
    <t>87bd552c-1e1b-50b6-89ff-1e1c2198831f</t>
  </si>
  <si>
    <t>DZH318Z0BXNG/00DN</t>
  </si>
  <si>
    <t>87cb6621-20bf-5b9c-a9aa-e78a6447e39d</t>
  </si>
  <si>
    <t>DZH318Z0BQ4B/00SR</t>
  </si>
  <si>
    <t>Standard_D96ls_v5</t>
  </si>
  <si>
    <t>D96ls v5</t>
  </si>
  <si>
    <t>87cd782e-734c-5c8a-b568-7d84a099981b</t>
  </si>
  <si>
    <t>DZH318Z08M9L/00CX</t>
  </si>
  <si>
    <t>DZH318Z08M9L/01TC</t>
  </si>
  <si>
    <t>DZH318Z08M9L/01T8</t>
  </si>
  <si>
    <t>standard_DC4s_v3 Low Priority</t>
  </si>
  <si>
    <t>DC4s_v3 Low Priority</t>
  </si>
  <si>
    <t>87dee8cc-a74b-5ffc-a84a-1da8d9dc244e</t>
  </si>
  <si>
    <t>DZH318Z08NR0/00H2</t>
  </si>
  <si>
    <t>DZH318Z096SN/00S3</t>
  </si>
  <si>
    <t>DZH318Z096SN/0573</t>
  </si>
  <si>
    <t>DZH318Z096SN/056Z</t>
  </si>
  <si>
    <t>87ebc0f2-1828-4e3a-b4ba-0a47f08aa729</t>
  </si>
  <si>
    <t>DZH318Z0BQ5T/001M</t>
  </si>
  <si>
    <t>E8-4as_v4</t>
  </si>
  <si>
    <t>87f200d9-e137-5c2e-a36b-cf67e8b5dbef</t>
  </si>
  <si>
    <t>DZH318Z0CM92/00ZM</t>
  </si>
  <si>
    <t>87f68965-1021-5c5c-832b-2b38621aa82d</t>
  </si>
  <si>
    <t>DZH318Z08M9W/005Z</t>
  </si>
  <si>
    <t>88005ac6-7870-5d71-be2d-30ba75e16360</t>
  </si>
  <si>
    <t>DZH318Z0K9JL/0022</t>
  </si>
  <si>
    <t>E2a v4</t>
  </si>
  <si>
    <t>E2a v4/E2as v4</t>
  </si>
  <si>
    <t>DZH318Z0CM95/002X</t>
  </si>
  <si>
    <t>8805d246-dd0d-5227-95fa-f74f1fd207f2</t>
  </si>
  <si>
    <t>DZH318Z0BQ34/0298</t>
  </si>
  <si>
    <t>8811bc15-b051-5c01-8791-3f1178e4eda9</t>
  </si>
  <si>
    <t>DZH318Z0CSHL/0064</t>
  </si>
  <si>
    <t>M128-32ms Low Priority</t>
  </si>
  <si>
    <t>DZH318Z0BQ4W/01PS</t>
  </si>
  <si>
    <t>8833c896-1aee-5e86-97bc-ec2a4f4f15d2</t>
  </si>
  <si>
    <t>DZH318Z0BQNM/00TB</t>
  </si>
  <si>
    <t>8838cc31-373e-5aab-99e7-0528fcac1542</t>
  </si>
  <si>
    <t>Standard_E112ibds_v5 Low Priority</t>
  </si>
  <si>
    <t>E112ibds v5 Low Priority</t>
  </si>
  <si>
    <t>883a6343-e0f8-5c2d-85bd-1b540e606de9</t>
  </si>
  <si>
    <t>DZH318Z09LQP/00Z5</t>
  </si>
  <si>
    <t>Container Compute</t>
  </si>
  <si>
    <t>Standard Memory Duration</t>
  </si>
  <si>
    <t>884de761-aaa1-41c2-b05d-1458bbab310c</t>
  </si>
  <si>
    <t>DZH318Z0BZ3X</t>
  </si>
  <si>
    <t>DZH318Z0BZ3X/0007</t>
  </si>
  <si>
    <t>Hot_GZRS_Data_Stored_10 Pb</t>
  </si>
  <si>
    <t>Hot - 10 PB GZRS</t>
  </si>
  <si>
    <t>Hot - 10 PB GZRS Data Stored</t>
  </si>
  <si>
    <t>a69c6abe-9f19-4891-a7b5-2f4d7b46cafa</t>
  </si>
  <si>
    <t>DZH318Z0CLSK/0114</t>
  </si>
  <si>
    <t>DZH318Z0CLSK/0119</t>
  </si>
  <si>
    <t>Hot_LRS_Data_Stored_10 Pb</t>
  </si>
  <si>
    <t>Hot - 10 PB LRS</t>
  </si>
  <si>
    <t>Hot - 10 PB LRS Data Stored</t>
  </si>
  <si>
    <t>DZH318Z0CLSK/010Z</t>
  </si>
  <si>
    <t>DZH318Z0CLSK/010H</t>
  </si>
  <si>
    <t>885a7e01-bfa4-58ab-a197-e03aa645d8e9</t>
  </si>
  <si>
    <t>DZH318Z092S2/00DV</t>
  </si>
  <si>
    <t>DZH318Z092S2/00TM</t>
  </si>
  <si>
    <t>DZH318Z092S2/00TL</t>
  </si>
  <si>
    <t>8865a309-209f-5c87-851d-5f31463a8d93</t>
  </si>
  <si>
    <t>DZH318Z0CM2D/01JJ</t>
  </si>
  <si>
    <t>88786473-9dc5-5249-ba95-89f702d587a6</t>
  </si>
  <si>
    <t>DZH318Z09B60/000M</t>
  </si>
  <si>
    <t>8888c8bc-e520-5634-87b9-1122abfbfaf3</t>
  </si>
  <si>
    <t>DZH318Z09LQN/006W</t>
  </si>
  <si>
    <t>Standard_EC32as_cc_v5 Spot</t>
  </si>
  <si>
    <t>EC32ascc v5 Spot</t>
  </si>
  <si>
    <t>8899b32a-b681-5895-a95b-73fcfb078faf</t>
  </si>
  <si>
    <t>DZH318Z0BDLB/005H</t>
  </si>
  <si>
    <t>E8-2s v4</t>
  </si>
  <si>
    <t>88a4fe83-9673-5b71-87c5-16e44513eb4d</t>
  </si>
  <si>
    <t>DZH318Z0CSHL/004R</t>
  </si>
  <si>
    <t>DZH318Z0CSHL/02XT</t>
  </si>
  <si>
    <t>DZH318Z0CSHL/02XQ</t>
  </si>
  <si>
    <t>Hot LRS List Operations</t>
  </si>
  <si>
    <t>88ce27aa-2a31-43d2-ac5b-edcf5c98fc0e</t>
  </si>
  <si>
    <t>On Demand Total Executions</t>
  </si>
  <si>
    <t>88ce9748-8e1e-52f7-9f58-0527bb1d4241</t>
  </si>
  <si>
    <t>L32as v3</t>
  </si>
  <si>
    <t>88d0491d-3d5c-5378-81cc-0b592f407fb9</t>
  </si>
  <si>
    <t>DZH318Z08NR9/004N</t>
  </si>
  <si>
    <t>DZH318Z08NR9/01GC</t>
  </si>
  <si>
    <t>DZH318Z08NR9/01GD</t>
  </si>
  <si>
    <t>D16as v4 Spot</t>
  </si>
  <si>
    <t>88d7f186-86e0-5c74-997e-c7d3d84f814c</t>
  </si>
  <si>
    <t>DZH318Z0CM2C/0043</t>
  </si>
  <si>
    <t>88d9654a-fdc6-59ad-826f-0730b3921523</t>
  </si>
  <si>
    <t>DZH318Z0BDL7/005J</t>
  </si>
  <si>
    <t>88e6e4a3-0501-5895-96c8-b8f3fe3818e1</t>
  </si>
  <si>
    <t>DZH318Z0BQ4R/04Q8</t>
  </si>
  <si>
    <t>SAP_HANA_On_Azure_S768m</t>
  </si>
  <si>
    <t>S768m</t>
  </si>
  <si>
    <t>S768m Instance</t>
  </si>
  <si>
    <t>88f7c59a-292d-4fe6-b1ed-6e19f8fc25f2</t>
  </si>
  <si>
    <t>DZH318Z0BNWL/004B</t>
  </si>
  <si>
    <t>DZH318Z0BNWL/00B1</t>
  </si>
  <si>
    <t>88fbe824-d841-59fa-893c-110ce8724f18</t>
  </si>
  <si>
    <t>DZH318Z08NQZ/009S</t>
  </si>
  <si>
    <t>E2 LRS</t>
  </si>
  <si>
    <t>E2 Disk Mounts</t>
  </si>
  <si>
    <t>88fd5836-e9f8-52cc-aaa4-8ea0d29d8ac6</t>
  </si>
  <si>
    <t>DZH318Z0BP88/00SX</t>
  </si>
  <si>
    <t>E32-8s v3 Low Priority</t>
  </si>
  <si>
    <t>DZH318Z0BPVN/01MT</t>
  </si>
  <si>
    <t>891cf05c-6b27-5b15-a2f6-8cf87064538a</t>
  </si>
  <si>
    <t>DZH318Z0BDL4/003T</t>
  </si>
  <si>
    <t>892c9a73-96a5-596a-949c-4b9773ed9181</t>
  </si>
  <si>
    <t>DZH318Z08MC2/00J4</t>
  </si>
  <si>
    <t>f3949516-f3e8-4763-816a-f49ecc5a0229</t>
  </si>
  <si>
    <t>896a3364-0b1b-4897-9af1-e65e78619f77</t>
  </si>
  <si>
    <t>DZH318Z0BPVT/008Q</t>
  </si>
  <si>
    <t>E104ids v5</t>
  </si>
  <si>
    <t>896ab7bb-663a-5ffa-a65b-1387ad449388</t>
  </si>
  <si>
    <t>DZH318Z096SL/05F8</t>
  </si>
  <si>
    <t>897bff40-de10-5ad4-a7cd-234cd63c9bd8</t>
  </si>
  <si>
    <t>DZH318Z096T1/04LC</t>
  </si>
  <si>
    <t>897d6f36-a08d-5c75-8201-edc24e3111cb</t>
  </si>
  <si>
    <t>DZH318Z096T1/04JG</t>
  </si>
  <si>
    <t>d0f462e6-6aee-5b0e-ba6a-0bfbb226b1d5</t>
  </si>
  <si>
    <t>DZH318Z096SN/00SJ</t>
  </si>
  <si>
    <t>DZH318Z096SN/058N</t>
  </si>
  <si>
    <t>DZH318Z096SN/058T</t>
  </si>
  <si>
    <t>D2s v3 Spot</t>
  </si>
  <si>
    <t>898b8731-56dd-5181-bb31-90ac59267863</t>
  </si>
  <si>
    <t>DZH318Z0BQ50/0234</t>
  </si>
  <si>
    <t>898f4de2-626d-5ba0-bdb3-3057b049782f</t>
  </si>
  <si>
    <t>DZH318Z0K9K9/01G3</t>
  </si>
  <si>
    <t>DZH318Z0K9K9/031V</t>
  </si>
  <si>
    <t>DZH318Z0K9K9/031W</t>
  </si>
  <si>
    <t>DZH318Z0K9K9/031R</t>
  </si>
  <si>
    <t>8996814c-66b3-5036-9b92-9e580868ee9c</t>
  </si>
  <si>
    <t>DZH318Z092R4/00B9</t>
  </si>
  <si>
    <t>M208-104ms_v2 Low Priority</t>
  </si>
  <si>
    <t>9d8fa2ab-800f-4638-a5b3-adde27b390cc</t>
  </si>
  <si>
    <t>DZH318Z0BX63/01RM</t>
  </si>
  <si>
    <t>89af43e5-f833-555b-ad7b-23d558e8cef7</t>
  </si>
  <si>
    <t>DZH318Z0CSHC/00BG</t>
  </si>
  <si>
    <t>DZH318Z0BPVT/008B</t>
  </si>
  <si>
    <t>DZH318Z0CBTJ/0106</t>
  </si>
  <si>
    <t>Standard_EC96ads_v5 Spot</t>
  </si>
  <si>
    <t>EC96ads_v5 Spot</t>
  </si>
  <si>
    <t>89d78584-c1a5-5f4f-b177-0f88aa39b627</t>
  </si>
  <si>
    <t>DZH318Z09B60/000L</t>
  </si>
  <si>
    <t>D32-16s v3 Low Priority</t>
  </si>
  <si>
    <t>DZH318Z0BQ50/022P</t>
  </si>
  <si>
    <t>EC48as_v5</t>
  </si>
  <si>
    <t>89f251fe-ea59-5c22-b4fb-c51ad0549b4e</t>
  </si>
  <si>
    <t>DZH318Z09B66/000B</t>
  </si>
  <si>
    <t>89f63887-3017-5da4-8f5a-1377f9b06aa7</t>
  </si>
  <si>
    <t>DZH318Z0D1MV/00G2</t>
  </si>
  <si>
    <t>89f970b0-e7b7-55b1-aed8-087d352ada57</t>
  </si>
  <si>
    <t>DZH318Z08M9X/007W</t>
  </si>
  <si>
    <t>89fdc8f8-ed1e-5972-ad23-8b325f0deeb8</t>
  </si>
  <si>
    <t>DZH318Z0CP07/006S</t>
  </si>
  <si>
    <t>DZH318Z0BX63/001B</t>
  </si>
  <si>
    <t>8a0bb36d-f30e-5a91-8767-c9cb81166464</t>
  </si>
  <si>
    <t>DZH318Z096SN/00RQ</t>
  </si>
  <si>
    <t>DZH318Z096SN/0574</t>
  </si>
  <si>
    <t>DZH318Z096SN/0575</t>
  </si>
  <si>
    <t>Standard_E16_v5 Low Priority</t>
  </si>
  <si>
    <t>E16 v5 Low Priority</t>
  </si>
  <si>
    <t>8a0d7fe5-de71-5763-891f-aee39e4afdf6</t>
  </si>
  <si>
    <t>DZH318Z08M9J/0039</t>
  </si>
  <si>
    <t>B2als v2 Spot</t>
  </si>
  <si>
    <t>8a17f83c-fcc8-5beb-980c-0f5a82d9b50c</t>
  </si>
  <si>
    <t>DZH318Z0K9JF/0257</t>
  </si>
  <si>
    <t>NV6 Spot</t>
  </si>
  <si>
    <t>8a1c6a91-a9db-5956-8b9d-8c1105a25cbe</t>
  </si>
  <si>
    <t>DZH318Z0BQ4T/007H</t>
  </si>
  <si>
    <t>c3d93719-c0c4-4d94-ba3b-8044130fbe31</t>
  </si>
  <si>
    <t>DZH318Z0CM92/0038</t>
  </si>
  <si>
    <t>8a3af45d-5447-5c35-b502-08e3f65deef3</t>
  </si>
  <si>
    <t>8a3b1f54-3437-40d6-a1eb-37d33bd6ea66</t>
  </si>
  <si>
    <t>DZH318Z0BQ5B/001X</t>
  </si>
  <si>
    <t>8a4c9305-7a2c-50c7-ad3f-536a0fc38594</t>
  </si>
  <si>
    <t>DZH318Z0BQ4R/01MF</t>
  </si>
  <si>
    <t>Standard_D4_v5 Low Priority</t>
  </si>
  <si>
    <t>D4 v5 Low Priority</t>
  </si>
  <si>
    <t>8a517fa2-ebad-5607-a8a6-f2e65403cfbf</t>
  </si>
  <si>
    <t>DZH318Z08M9V/00HL</t>
  </si>
  <si>
    <t>8a58e2ee-da59-5885-b837-c183c95a9516</t>
  </si>
  <si>
    <t>DZH318Z0D1LH/00HS</t>
  </si>
  <si>
    <t>D48s v3 Spot</t>
  </si>
  <si>
    <t>8a5b9fdd-0f08-5f41-8d85-64cdd70bd457</t>
  </si>
  <si>
    <t>DZH318Z0BQ50/022N</t>
  </si>
  <si>
    <t>Standard_L64as_v3 Low Priority</t>
  </si>
  <si>
    <t>L64as v3 Low Priority</t>
  </si>
  <si>
    <t>8a5d0cb8-9b79-5a54-8698-5bc4be943f17</t>
  </si>
  <si>
    <t>DZH318Z08NR9/0053</t>
  </si>
  <si>
    <t>D96ls v5 Low Priority</t>
  </si>
  <si>
    <t>8a6536ec-7f6c-51fe-ab96-bf2160f7cbac</t>
  </si>
  <si>
    <t>DZH318Z08M9K/00DF</t>
  </si>
  <si>
    <t>Azure App Service Basic Plan</t>
  </si>
  <si>
    <t>B3</t>
  </si>
  <si>
    <t>B3 App</t>
  </si>
  <si>
    <t>2014-04-02T00:00:00Z</t>
  </si>
  <si>
    <t>7ce53686-7c67-470b-ae6f-3996cbb02fbb</t>
  </si>
  <si>
    <t>DZH318Z0BQJK</t>
  </si>
  <si>
    <t>DZH318Z0BQJK/002N</t>
  </si>
  <si>
    <t>8a716eb6-7438-4332-901b-36dca46ed2fd</t>
  </si>
  <si>
    <t>8a7b379c-d65f-5061-9348-32299e5f9c55</t>
  </si>
  <si>
    <t>DZH318Z093WX/00JS</t>
  </si>
  <si>
    <t>DZH318Z0BQPW/00S0</t>
  </si>
  <si>
    <t>DC4s</t>
  </si>
  <si>
    <t>8a98ce14-cfd0-46d1-8940-7a1376da678d</t>
  </si>
  <si>
    <t>DZH318Z0BXNS/0002</t>
  </si>
  <si>
    <t>D2as v4 Spot</t>
  </si>
  <si>
    <t>8a9c26f8-f50c-5824-9ca5-291fb1b5b8e0</t>
  </si>
  <si>
    <t>DZH318Z0CM2C/0044</t>
  </si>
  <si>
    <t>8aabc5d1-bb03-5321-8afc-1073c24d8d9e</t>
  </si>
  <si>
    <t>DZH318Z08W0R/003L</t>
  </si>
  <si>
    <t>8aacbb74-4e35-5303-8fcf-57f30ff0246f</t>
  </si>
  <si>
    <t>8ab91109-154d-5b5e-8b48-12fabbcbc5c2</t>
  </si>
  <si>
    <t>DZH318Z08M99/00L3</t>
  </si>
  <si>
    <t>I4mv2</t>
  </si>
  <si>
    <t>I4mv2 App</t>
  </si>
  <si>
    <t>8ad02279-0789-5ec2-823d-a6f373b5f3e3</t>
  </si>
  <si>
    <t>DZH318Z0DCR2/01B7</t>
  </si>
  <si>
    <t>DZH318Z0DCR2/01MQ</t>
  </si>
  <si>
    <t>DZH318Z0DCR2/01MK</t>
  </si>
  <si>
    <t>NetApp_Ultra_1 PiB</t>
  </si>
  <si>
    <t>Ultra - 1 PiB</t>
  </si>
  <si>
    <t>Ultra - 1 PiB Capacity</t>
  </si>
  <si>
    <t>DZH318Z08G4K/0073</t>
  </si>
  <si>
    <t>D64s v4 Spot</t>
  </si>
  <si>
    <t>8adbbdb6-709e-5a68-b6c4-c8462da6f95d</t>
  </si>
  <si>
    <t>DZH318Z0CSHJ/0001</t>
  </si>
  <si>
    <t>8ade3b14-fe30-507a-9a47-9cb6c381b27c</t>
  </si>
  <si>
    <t>8ae43f6f-dbc2-5989-bc02-8c8c11ba7b15</t>
  </si>
  <si>
    <t>8aee6fb7-6455-5cd3-a253-c23875eeefc6</t>
  </si>
  <si>
    <t>DZH318Z0BPVL/00XQ</t>
  </si>
  <si>
    <t>H16mr</t>
  </si>
  <si>
    <t>8affd52a-3273-4f3b-a3af-3f31f5e7307a</t>
  </si>
  <si>
    <t>DZH318Z0BQ4J/0068</t>
  </si>
  <si>
    <t>DZH318Z0CM29/002H</t>
  </si>
  <si>
    <t>Standard Storage with Cool Access Data Transfer</t>
  </si>
  <si>
    <t>8b0f3d58-c5d4-54d5-b9e6-c700918c34a2</t>
  </si>
  <si>
    <t>Standard_E96_v5 Low Priority</t>
  </si>
  <si>
    <t>E96 v5 Low Priority</t>
  </si>
  <si>
    <t>8b100d9c-d1f6-52d0-9303-82950eb5dcb6</t>
  </si>
  <si>
    <t>DZH318Z08M9J/002J</t>
  </si>
  <si>
    <t>8b1800df-65b9-5d86-aa16-3e06afbffd6b</t>
  </si>
  <si>
    <t>DZH318Z093XK/00N0</t>
  </si>
  <si>
    <t>8b1c2222-f590-5ef1-b1b7-f6e1659e2576</t>
  </si>
  <si>
    <t>DZH318Z0CSHM/0028</t>
  </si>
  <si>
    <t>DZH318Z0CM92/0035</t>
  </si>
  <si>
    <t>8b2fd492-4e75-53e5-ab3f-1158c33bf238</t>
  </si>
  <si>
    <t>DZH318Z08W2P/006J</t>
  </si>
  <si>
    <t>DS13-4 v2 Low Priority</t>
  </si>
  <si>
    <t>DZH318Z0BQPW/020S</t>
  </si>
  <si>
    <t>8b5c30d7-f32c-5230-96ae-b0e4b71777f9</t>
  </si>
  <si>
    <t>L64s v3</t>
  </si>
  <si>
    <t>8b7270a0-7010-5fe6-9125-5514afc24ae3</t>
  </si>
  <si>
    <t>DZH318Z08NRP/0058</t>
  </si>
  <si>
    <t>8b7b3e7b-96ed-52d0-b02c-1a8a10837eca</t>
  </si>
  <si>
    <t>DZH318Z08NQZ/00BC</t>
  </si>
  <si>
    <t>2016-04-01T00:00:00Z</t>
  </si>
  <si>
    <t>d5bace6f-c712-4b30-b473-28eb8ad129e0</t>
  </si>
  <si>
    <t>DZH318Z0BQPW/0046</t>
  </si>
  <si>
    <t>8b952694-3f2e-5642-80c0-2957535cf8e7</t>
  </si>
  <si>
    <t>B2</t>
  </si>
  <si>
    <t>B2 App</t>
  </si>
  <si>
    <t>4f1fa8fe-ffed-48fa-9969-26a150775b60</t>
  </si>
  <si>
    <t>DZH318Z0BQJK/003G</t>
  </si>
  <si>
    <t>8baca813-b126-51f7-afb9-b88ef23908f3</t>
  </si>
  <si>
    <t>DZH318Z0K9KD/01KT</t>
  </si>
  <si>
    <t>8baf02a0-654e-51a8-a2dc-0bae28b6addc</t>
  </si>
  <si>
    <t>DZH318Z0CSHC/009H</t>
  </si>
  <si>
    <t>8bcba523-0f5c-47dd-b3e1-34ac4b5c4001</t>
  </si>
  <si>
    <t>DZH318Z0BPWB/003T</t>
  </si>
  <si>
    <t>Standard_EC48as_v5 Low Priority</t>
  </si>
  <si>
    <t>EC48as_v5 Low Priority</t>
  </si>
  <si>
    <t>8bce64fd-6d0f-5439-b53a-d7722c9d35dc</t>
  </si>
  <si>
    <t>DZH318Z09B66/000C</t>
  </si>
  <si>
    <t>Cool LRS Blob Inventory</t>
  </si>
  <si>
    <t>8bd50f96-feb8-58fd-9b65-ece2f63e87a5</t>
  </si>
  <si>
    <t>8bdc3797-843e-55cf-b6cb-0d4e11881577</t>
  </si>
  <si>
    <t>DZH318Z09TGJ/000V</t>
  </si>
  <si>
    <t>DZH318Z09TGJ/006B</t>
  </si>
  <si>
    <t>DZH318Z09TGJ/0067</t>
  </si>
  <si>
    <t>8be390a3-b121-4937-bc0c-67776102ae5d</t>
  </si>
  <si>
    <t>DZH318Z0BPRT/003B</t>
  </si>
  <si>
    <t>Standard_D96ads_v5 Spot</t>
  </si>
  <si>
    <t>D96ads v5 Spot</t>
  </si>
  <si>
    <t>8be7ac23-bbef-54bf-9630-1eee4356dd82</t>
  </si>
  <si>
    <t>DZH318Z08W2R/0055</t>
  </si>
  <si>
    <t>standard_DC16s_v3 Spot</t>
  </si>
  <si>
    <t>DC16s_v3 Spot</t>
  </si>
  <si>
    <t>8beb1e76-ba33-57a5-9626-fc3c6d79b388</t>
  </si>
  <si>
    <t>DZH318Z08NR0/00GT</t>
  </si>
  <si>
    <t>8bf6fa6b-1ed6-5568-83d7-38a1ebb36489</t>
  </si>
  <si>
    <t>DZH318Z08M9F/00H0</t>
  </si>
  <si>
    <t>8bfe0082-75fe-56de-be3c-244ff04eb9a1</t>
  </si>
  <si>
    <t>DZH318Z08Q74/002D</t>
  </si>
  <si>
    <t>8c029e5a-9a71-5a72-879b-1d84cd88f599</t>
  </si>
  <si>
    <t>DZH318Z0K9K9/01FW</t>
  </si>
  <si>
    <t>SAP_HANA_On_Azure_S672m</t>
  </si>
  <si>
    <t>S672m</t>
  </si>
  <si>
    <t>S672m Instance</t>
  </si>
  <si>
    <t>8c0ab157-bb26-45c0-ad4c-063de3878e41</t>
  </si>
  <si>
    <t>DZH318Z0BNWL/00X6</t>
  </si>
  <si>
    <t>DZH318Z0BNWL/01BV</t>
  </si>
  <si>
    <t>DZH318Z0BNWL/01BC</t>
  </si>
  <si>
    <t>standard_DC4s_v3 Spot</t>
  </si>
  <si>
    <t>DC4s_v3 Spot</t>
  </si>
  <si>
    <t>8c20aac1-3030-5768-924b-bca9b78acd42</t>
  </si>
  <si>
    <t>DZH318Z08NQZ/009M</t>
  </si>
  <si>
    <t>F16s v2</t>
  </si>
  <si>
    <t>8c235da9-43ae-4a58-9af0-d3353116c7c7</t>
  </si>
  <si>
    <t>DZH318Z0BPWC/001C</t>
  </si>
  <si>
    <t>8c43c146-3bbd-5d23-bbad-170ddf82b2ee</t>
  </si>
  <si>
    <t>DZH318Z08MC6/00MM</t>
  </si>
  <si>
    <t>DZH318Z08MC6/01VT</t>
  </si>
  <si>
    <t>DZH318Z08MC6/01VX</t>
  </si>
  <si>
    <t>D4ls v5 Low Priority</t>
  </si>
  <si>
    <t>8c456db7-7a72-51e2-8841-6cc952e520b8</t>
  </si>
  <si>
    <t>DZH318Z08M9L/00F1</t>
  </si>
  <si>
    <t>D96as v4 Spot</t>
  </si>
  <si>
    <t>8c4cdff1-7ee3-5a06-a948-ca0d4e76c5e1</t>
  </si>
  <si>
    <t>DZH318Z0CM2C/0032</t>
  </si>
  <si>
    <t>DZH318Z096SL/04H3</t>
  </si>
  <si>
    <t>8c6a52e3-8956-40c6-b169-e0e9cc109f9c</t>
  </si>
  <si>
    <t>DZH318Z0BXN8/0008</t>
  </si>
  <si>
    <t>8c6a9d36-21d1-5078-adb7-37135bf386c4</t>
  </si>
  <si>
    <t>E16s v3 Low Priority</t>
  </si>
  <si>
    <t>DZH318Z0BPVN/005C</t>
  </si>
  <si>
    <t>8c91f313-3028-5c1d-97dd-5f670040a774</t>
  </si>
  <si>
    <t>DZH318Z0D1L3/00LC</t>
  </si>
  <si>
    <t>Standard_D64ps_v5 Low Priority</t>
  </si>
  <si>
    <t>D64ps v5 Low Priority</t>
  </si>
  <si>
    <t>8c9e69de-66a7-5652-8d10-08ae555592cc</t>
  </si>
  <si>
    <t>DZH318Z092SB/0013</t>
  </si>
  <si>
    <t>Premium_ZRS_Provisioned_10 TB</t>
  </si>
  <si>
    <t>Premium ZRS - 10 TB</t>
  </si>
  <si>
    <t>DZH318Z08WSD/004B</t>
  </si>
  <si>
    <t>DZH318Z08WSD/0048</t>
  </si>
  <si>
    <t>Standard_DC16ads_v5 Spot</t>
  </si>
  <si>
    <t>DC16ads v5 Spot</t>
  </si>
  <si>
    <t>8cc8519a-a0fa-5b5b-9a25-c0e21d59b52c</t>
  </si>
  <si>
    <t>DZH318Z09B5X/0003</t>
  </si>
  <si>
    <t>DS13 Spot</t>
  </si>
  <si>
    <t>8ccda13d-6554-543f-8721-dc518b25c349</t>
  </si>
  <si>
    <t>DZH318Z0BQ4S/00ZV</t>
  </si>
  <si>
    <t>8ccedfb3-fa72-4961-b3a9-c006c11829c0</t>
  </si>
  <si>
    <t>I2mv2</t>
  </si>
  <si>
    <t>I2mv2 App</t>
  </si>
  <si>
    <t>8cd079a9-27a8-5b13-bd7c-ab0f96b66b24</t>
  </si>
  <si>
    <t>DZH318Z0DCR5/01NH</t>
  </si>
  <si>
    <t>DZH318Z0DCR5/01WS</t>
  </si>
  <si>
    <t>DZH318Z0DCR5/01WR</t>
  </si>
  <si>
    <t>Standard_EC96ias_v5 Low Priority</t>
  </si>
  <si>
    <t>EC96ias_v5 Low Priority</t>
  </si>
  <si>
    <t>8cd5d09f-5174-5094-862f-11f8a24618f1</t>
  </si>
  <si>
    <t>DZH318Z09B68/0006</t>
  </si>
  <si>
    <t>Standard_NC48ads_A100_v4 Spot</t>
  </si>
  <si>
    <t>NC48ads_A100_v4 Spot</t>
  </si>
  <si>
    <t>8cd9dd90-fd6e-526c-ac1e-4188c4bf910f</t>
  </si>
  <si>
    <t>DZH318Z09TGJ/001R</t>
  </si>
  <si>
    <t>Standard_L80as_v3 Spot</t>
  </si>
  <si>
    <t>L80as v3 Spot</t>
  </si>
  <si>
    <t>8ce95d0b-78bf-514c-b2f0-bbc22d2cfb0d</t>
  </si>
  <si>
    <t>DZH318Z08NR8/002S</t>
  </si>
  <si>
    <t>DZH318Z0BX63/0004</t>
  </si>
  <si>
    <t>Standard_D4plds_v5 Spot</t>
  </si>
  <si>
    <t>D4plds v5 Spot</t>
  </si>
  <si>
    <t>8d0a288f-b818-56fc-8f28-7320b5772147</t>
  </si>
  <si>
    <t>DZH318Z092QJ/00DT</t>
  </si>
  <si>
    <t>HB60-15rs</t>
  </si>
  <si>
    <t>8d13e870-159f-515b-b796-df4ff595bf98</t>
  </si>
  <si>
    <t>DZH318Z0BXNG/00DT</t>
  </si>
  <si>
    <t>8d1be2f3-0e9f-4f6e-bded-f36de4f80b59</t>
  </si>
  <si>
    <t>DZH318Z0BPRT/004F</t>
  </si>
  <si>
    <t>8d34b216-b687-59f4-8e4b-34bd67510ee3</t>
  </si>
  <si>
    <t>DZH318Z0CP07/0005</t>
  </si>
  <si>
    <t>DZH318Z0BQ4W/011P</t>
  </si>
  <si>
    <t>DZH318Z0BQ4W/011S</t>
  </si>
  <si>
    <t>DZH318Z0BQ4W/011T</t>
  </si>
  <si>
    <t>8d39c1ae-e9fd-5663-9c64-cbf69ca89ca6</t>
  </si>
  <si>
    <t>DZH318Z092SD/00FD</t>
  </si>
  <si>
    <t>D4s v3 Low Priority</t>
  </si>
  <si>
    <t>DZH318Z0BPWD/00CS</t>
  </si>
  <si>
    <t>B32as v2</t>
  </si>
  <si>
    <t>8d433d1d-73ee-5293-9b23-658839a0e8a0</t>
  </si>
  <si>
    <t>DZH318Z0K9JD/01N9</t>
  </si>
  <si>
    <t>E32as v5</t>
  </si>
  <si>
    <t>8d467503-271f-50e9-b9e0-2a8b17b12840</t>
  </si>
  <si>
    <t>DZH318Z093WZ/00K2</t>
  </si>
  <si>
    <t>DZH318Z093WZ/03MK</t>
  </si>
  <si>
    <t>DZH318Z093WZ/03MH</t>
  </si>
  <si>
    <t>Ultra LRS Provisioned Throughput (MBps)</t>
  </si>
  <si>
    <t>8d4b7332-16f4-4e0c-9e25-fb961a488124</t>
  </si>
  <si>
    <t>8d698fc9-44d9-5746-acba-65b6a4a510cd</t>
  </si>
  <si>
    <t>DZH318Z0CP07/006G</t>
  </si>
  <si>
    <t>2019-09-30T00:00:00Z</t>
  </si>
  <si>
    <t>8d7eb527-5a2b-4193-ac09-f7b6717a756e</t>
  </si>
  <si>
    <t>DZH318Z0BP04/00NT</t>
  </si>
  <si>
    <t>SSH File Transfer Protocol ZRS</t>
  </si>
  <si>
    <t>8d9d6c75-e192-5f5a-a2d2-139a116b60e9</t>
  </si>
  <si>
    <t>DZH318Z0CBTJ/01TC</t>
  </si>
  <si>
    <t>8da20de2-9be4-5ad0-a54c-763dd9d049ca</t>
  </si>
  <si>
    <t>DZH318Z08LV0/006M</t>
  </si>
  <si>
    <t>HB176rsv4 Low Priority</t>
  </si>
  <si>
    <t>8dacb851-21a0-5821-a3a7-6704b39cfdca</t>
  </si>
  <si>
    <t>DZH318Z0K1N4/0052</t>
  </si>
  <si>
    <t>8db43182-b53a-54d5-8e50-18c4421be1ee</t>
  </si>
  <si>
    <t>DZH318Z08W0Q/0005</t>
  </si>
  <si>
    <t>DZH318Z0BQ4B/00BM</t>
  </si>
  <si>
    <t>8dc84d70-dbff-42de-8eed-94453080a7c1</t>
  </si>
  <si>
    <t>DZH318Z0BPX4/000W</t>
  </si>
  <si>
    <t>8dcfb587-4ecf-4b9a-96ff-71d5f68dd44a</t>
  </si>
  <si>
    <t>DZH318Z0BXNH/000N</t>
  </si>
  <si>
    <t>8dd0677c-22bd-5890-9fd1-28d497787bf2</t>
  </si>
  <si>
    <t>DZH318Z0CM92/00XV</t>
  </si>
  <si>
    <t>Standard_D8d_v5 Low Priority</t>
  </si>
  <si>
    <t>D8d v5 Low Priority</t>
  </si>
  <si>
    <t>8ddfe5e9-219b-554e-92ea-b7242c68010b</t>
  </si>
  <si>
    <t>DZH318Z08MC2/00J0</t>
  </si>
  <si>
    <t>E4-2ads v5 Spot</t>
  </si>
  <si>
    <t>8de14642-6608-5613-8b2f-04b104b509b3</t>
  </si>
  <si>
    <t>DZH318Z093X0/00LQ</t>
  </si>
  <si>
    <t>8ded964a-2c1a-517a-abee-dc39904333ee</t>
  </si>
  <si>
    <t>8dee4e83-2715-5ef7-ba7b-95dd7c7b17fd</t>
  </si>
  <si>
    <t>DZH318Z0CSHB/02DQ</t>
  </si>
  <si>
    <t>8dfcc63f-b280-5b6f-970e-987d4a2825a4</t>
  </si>
  <si>
    <t>DZH318Z093X0/00N1</t>
  </si>
  <si>
    <t>E48ds v4</t>
  </si>
  <si>
    <t>8e303964-7ac9-5ca2-8387-a57d8dcb687f</t>
  </si>
  <si>
    <t>DZH318Z0CSHK/002F</t>
  </si>
  <si>
    <t>DZH318Z0CSHK/01ZV</t>
  </si>
  <si>
    <t>DZH318Z0CSHK/01ZT</t>
  </si>
  <si>
    <t>Standard_D48s_v5 Low Priority</t>
  </si>
  <si>
    <t>D48s v5 Low Priority</t>
  </si>
  <si>
    <t>8e3d4498-5cde-5d79-bca0-1b9775f09f8b</t>
  </si>
  <si>
    <t>DZH318Z08M9T/006V</t>
  </si>
  <si>
    <t>DZH318Z0CM2C/0031</t>
  </si>
  <si>
    <t>Standard_E32bs_v5 Spot</t>
  </si>
  <si>
    <t>E32bs v5 Spot</t>
  </si>
  <si>
    <t>8e46201f-5680-5fa4-bd5f-c912893d14cd</t>
  </si>
  <si>
    <t>DZH318Z09LR5/0049</t>
  </si>
  <si>
    <t>HB176-48rsv4 Spot</t>
  </si>
  <si>
    <t>8e50f770-8994-5cf3-877c-9301a70b572b</t>
  </si>
  <si>
    <t>DZH318Z0K1N4/0036</t>
  </si>
  <si>
    <t>Standard_E96d_v5 Low Priority</t>
  </si>
  <si>
    <t>E96d v5 Low Priority</t>
  </si>
  <si>
    <t>8e622a75-b255-5647-8999-73723bf66ad6</t>
  </si>
  <si>
    <t>DZH318Z08M9R/00CF</t>
  </si>
  <si>
    <t>8e6978f1-fcc4-53be-9916-5a3e37e0793a</t>
  </si>
  <si>
    <t>DZH318Z093XK/00N6</t>
  </si>
  <si>
    <t>SAP_HANA_On_Azure_S448oom</t>
  </si>
  <si>
    <t>S448oom</t>
  </si>
  <si>
    <t>S448oom Instance</t>
  </si>
  <si>
    <t>8e76a502-cfd5-4387-b490-30d732ee0705</t>
  </si>
  <si>
    <t>DZH318Z0BNWL/00XF</t>
  </si>
  <si>
    <t>DZH318Z0BNWL/01C8</t>
  </si>
  <si>
    <t>DZH318Z0BNWL/01C9</t>
  </si>
  <si>
    <t>DZH318Z0CM2B/0004</t>
  </si>
  <si>
    <t>DZH318Z0CM2B/007Q</t>
  </si>
  <si>
    <t>DZH318Z0CM2B/007P</t>
  </si>
  <si>
    <t>D2d v4 Spot</t>
  </si>
  <si>
    <t>8e9f2f9f-9cca-59c7-8c49-c27a29a2049a</t>
  </si>
  <si>
    <t>DZH318Z0D1L2/00V3</t>
  </si>
  <si>
    <t>App_Service_v2_ASIP_windows</t>
  </si>
  <si>
    <t>8eb7b6b2-29c9-5bd0-b735-82d3233e9c17</t>
  </si>
  <si>
    <t>DZH318Z0DCR5/003F</t>
  </si>
  <si>
    <t>DZH318Z0DCR5/00B5</t>
  </si>
  <si>
    <t>DZH318Z0DCR5/00B9</t>
  </si>
  <si>
    <t>E4s v4 Low Priority</t>
  </si>
  <si>
    <t>8ecf6b43-7279-5d2b-b6b4-511a434b7b28</t>
  </si>
  <si>
    <t>DZH318Z0CSHC/00CZ</t>
  </si>
  <si>
    <t>8ee9c5c9-be75-5c25-b367-f4663c78ad3d</t>
  </si>
  <si>
    <t>DZH318Z09LR4/000P</t>
  </si>
  <si>
    <t>DZH318Z0BPVN/01L1</t>
  </si>
  <si>
    <t>E32-8ds v5</t>
  </si>
  <si>
    <t>DZH318Z096SL/04J7</t>
  </si>
  <si>
    <t>8f0dde98-69f8-5d99-8331-c0b3323e42da</t>
  </si>
  <si>
    <t>DZH318Z09B6B/000L</t>
  </si>
  <si>
    <t>8f31e7cf-4159-5122-b7e1-f4d499afc9c5</t>
  </si>
  <si>
    <t>DZH318Z09B5Z/000L</t>
  </si>
  <si>
    <t>DZH318Z09B5Z/0014</t>
  </si>
  <si>
    <t>DZH318Z09B5Z/000W</t>
  </si>
  <si>
    <t>D4s v3 Spot</t>
  </si>
  <si>
    <t>8f3c1969-fecf-5891-9c8e-2e195552bdac</t>
  </si>
  <si>
    <t>DZH318Z0BPWD/014W</t>
  </si>
  <si>
    <t>8f433e69-804c-4037-a1e6-462c319d0147</t>
  </si>
  <si>
    <t>DZH318Z0BPW9/001H</t>
  </si>
  <si>
    <t>EC32ascc v5</t>
  </si>
  <si>
    <t>8f539e53-4e99-55c5-a260-f97bae4316d6</t>
  </si>
  <si>
    <t>DZH318Z0BDLC/0023</t>
  </si>
  <si>
    <t>8f62355e-d38e-5e64-bd9e-5bbb01be6983</t>
  </si>
  <si>
    <t>DZH318Z08LV0/006X</t>
  </si>
  <si>
    <t>DC4s v2 Low Priority</t>
  </si>
  <si>
    <t>8f6301ac-e107-51bc-8b62-5cc721f1919f</t>
  </si>
  <si>
    <t>DZH318Z0CCGS/001J</t>
  </si>
  <si>
    <t>8f710ead-3c0f-5ca7-a08a-2cc8493ad0f5</t>
  </si>
  <si>
    <t>DZH318Z08M9K/00DV</t>
  </si>
  <si>
    <t>B4s v2</t>
  </si>
  <si>
    <t>8f7b55a3-09d1-5d6d-8a45-5a48ae0f7b65</t>
  </si>
  <si>
    <t>DZH318Z0K9KC/00CJ</t>
  </si>
  <si>
    <t>D64ds v4</t>
  </si>
  <si>
    <t>8f7e38a5-6c07-5e23-9950-3b3fa1183545</t>
  </si>
  <si>
    <t>DZH318Z0CSHM/001M</t>
  </si>
  <si>
    <t>DZH318Z0CSHM/00WD</t>
  </si>
  <si>
    <t>DZH318Z0CSHM/00WJ</t>
  </si>
  <si>
    <t>8f8365fd-8602-5221-8346-acaf283a44e5</t>
  </si>
  <si>
    <t>DZH318Z08MC2/00J8</t>
  </si>
  <si>
    <t>8f8df8b2-b351-4036-8d36-17be338fc4ab</t>
  </si>
  <si>
    <t>L32s v2</t>
  </si>
  <si>
    <t>8f960eaa-c1fc-4a4b-bd14-2ba62605277d</t>
  </si>
  <si>
    <t>DZH318Z0BP44/000Z</t>
  </si>
  <si>
    <t>NC16asT4 v3 Spot</t>
  </si>
  <si>
    <t>8f97cb07-c22c-5b58-a7c8-a75b1bc5cfe1</t>
  </si>
  <si>
    <t>DZH318Z0DF49/0010</t>
  </si>
  <si>
    <t>8ff22daa-4302-519c-93dc-b36e0a144f5a</t>
  </si>
  <si>
    <t>DZH318Z0BDLB/005K</t>
  </si>
  <si>
    <t>8ff6cb38-2fd3-460e-b99b-76042d798a98</t>
  </si>
  <si>
    <t>DZH318Z0BPWK/0071</t>
  </si>
  <si>
    <t>8ffc3d3c-f0d8-5f76-ac7d-9240786f554a</t>
  </si>
  <si>
    <t>DZH318Z0BDCG/0019</t>
  </si>
  <si>
    <t>E8-2s v3</t>
  </si>
  <si>
    <t>DZH318Z0BQ4R/01WK</t>
  </si>
  <si>
    <t>DZH318Z0BQ4R/01WH</t>
  </si>
  <si>
    <t>DZH318Z0BQ4R/01WM</t>
  </si>
  <si>
    <t>Azure_App_Service_Premium_v3_Plan_Linux_P2_v3</t>
  </si>
  <si>
    <t>9003fa3d-5892-5a94-b9de-b6b5c151b84e</t>
  </si>
  <si>
    <t>DZH318Z0DCR6/001S</t>
  </si>
  <si>
    <t>DZH318Z0DCR6/005R</t>
  </si>
  <si>
    <t>DZH318Z0DCR6/005S</t>
  </si>
  <si>
    <t>900832df-257a-534c-9555-fd867b9e3bb6</t>
  </si>
  <si>
    <t>DZH318Z0K9JL/001T</t>
  </si>
  <si>
    <t>DZH318Z096T1/04J8</t>
  </si>
  <si>
    <t>901cef41-a8fc-59ab-a008-778fb478785b</t>
  </si>
  <si>
    <t>DZH318Z08M9X/008P</t>
  </si>
  <si>
    <t>Eadsv5 Series DedicatedHost</t>
  </si>
  <si>
    <t>Eadsv5_Type1</t>
  </si>
  <si>
    <t>Eadsv5 Type1</t>
  </si>
  <si>
    <t>902e88c0-0126-50d2-b9dc-a6f07bfe3754</t>
  </si>
  <si>
    <t>DZH318Z092R5</t>
  </si>
  <si>
    <t>DZH318Z092R5/0002</t>
  </si>
  <si>
    <t>DZH318Z092R5/001R</t>
  </si>
  <si>
    <t>DZH318Z092R5/001Q</t>
  </si>
  <si>
    <t>904228b8-7537-530f-8f9e-f672cb1ddd11</t>
  </si>
  <si>
    <t>DZH318Z08NRP/006Q</t>
  </si>
  <si>
    <t>E4ds v4</t>
  </si>
  <si>
    <t>904a2c92-9c36-5aaa-a879-e3eecc91a98e</t>
  </si>
  <si>
    <t>DZH318Z0CSHK/00J0</t>
  </si>
  <si>
    <t>DZH318Z0CSHK/020S</t>
  </si>
  <si>
    <t>DZH318Z0CSHK/020T</t>
  </si>
  <si>
    <t>905c0231-8a77-5eaa-999a-25360b349213</t>
  </si>
  <si>
    <t>DZH318Z093X0/00LM</t>
  </si>
  <si>
    <t>DZH318Z093X0/03LH</t>
  </si>
  <si>
    <t>DZH318Z093X0/03LD</t>
  </si>
  <si>
    <t>SAP_HANA_On_Azure_S224oom</t>
  </si>
  <si>
    <t>S224oom</t>
  </si>
  <si>
    <t>S224oom Instance</t>
  </si>
  <si>
    <t>9063a758-404e-4896-afed-3183795e1ead</t>
  </si>
  <si>
    <t>DZH318Z0BNWL/00MV</t>
  </si>
  <si>
    <t>DZH318Z0BNWL/00MZ</t>
  </si>
  <si>
    <t>DZH318Z0BNWL/00MW</t>
  </si>
  <si>
    <t>906cfbbf-f506-54e1-a73b-bfa2c48ee148</t>
  </si>
  <si>
    <t>DZH318Z0K9JH/01JG</t>
  </si>
  <si>
    <t>DZH318Z0K9JH/02VR</t>
  </si>
  <si>
    <t>DZH318Z0K9JH/02VP</t>
  </si>
  <si>
    <t>M32ms</t>
  </si>
  <si>
    <t>DZH318Z0BQ4W/0081</t>
  </si>
  <si>
    <t>DZH318Z0BQ4W/0095</t>
  </si>
  <si>
    <t>DZH318Z0BQ4W/007V</t>
  </si>
  <si>
    <t>90985af5-7974-54b5-b894-438a1ff5e5b3</t>
  </si>
  <si>
    <t>DZH318Z0BQ4W/04DP</t>
  </si>
  <si>
    <t>909e3e16-a17f-5751-a366-9043988c11fe</t>
  </si>
  <si>
    <t>DZH318Z09B5Z/000B</t>
  </si>
  <si>
    <t>DZH318Z09B5Z/0013</t>
  </si>
  <si>
    <t>DZH318Z09B5Z/0010</t>
  </si>
  <si>
    <t>M416-208s_v2 Low Priority</t>
  </si>
  <si>
    <t>DZH318Z0BX5L/02DS</t>
  </si>
  <si>
    <t>Standard_D32plds_v5 Low Priority</t>
  </si>
  <si>
    <t>D32plds v5 Low Priority</t>
  </si>
  <si>
    <t>90a253d4-f545-59a3-bdcb-c0b7744be24a</t>
  </si>
  <si>
    <t>DZH318Z092QJ/00F7</t>
  </si>
  <si>
    <t>Standard_E16bds_v5 Low Priority</t>
  </si>
  <si>
    <t>E16bds v5 Low Priority</t>
  </si>
  <si>
    <t>90a7bc99-dbbf-5efb-a6cb-081fbb2ae09d</t>
  </si>
  <si>
    <t>DZH318Z09LQP/003K</t>
  </si>
  <si>
    <t>E4-2s v5</t>
  </si>
  <si>
    <t>DZH318Z096SR/014H</t>
  </si>
  <si>
    <t>DZH318Z096SR/09X0</t>
  </si>
  <si>
    <t>DZH318Z096SR/09WZ</t>
  </si>
  <si>
    <t>DZH318Z0BQ4R/016H</t>
  </si>
  <si>
    <t>DZH318Z0BQ4R/015S</t>
  </si>
  <si>
    <t>DZH318Z0BQ4R/014Z</t>
  </si>
  <si>
    <t>64d48263-32ab-4359-b05b-8626b0974e17</t>
  </si>
  <si>
    <t>DZH318Z0BQJJ/003C</t>
  </si>
  <si>
    <t>90eabe35-afd8-5a8d-8b57-be05b107edcc</t>
  </si>
  <si>
    <t>90f15147-b5ff-5ff7-ac0d-881dbd42a3dc</t>
  </si>
  <si>
    <t>DZH318Z092QL/000Z</t>
  </si>
  <si>
    <t>D64d v4 Spot</t>
  </si>
  <si>
    <t>90fb69e1-b4b0-5629-886a-ee5bc1c192fd</t>
  </si>
  <si>
    <t>DZH318Z0D1L2/00T9</t>
  </si>
  <si>
    <t>90fbcaca-a5b3-54ca-9e64-fb63d4897f04</t>
  </si>
  <si>
    <t>DZH318Z0CSHM/002D</t>
  </si>
  <si>
    <t>DZH318Z0CSHM/00WM</t>
  </si>
  <si>
    <t>DZH318Z0CSHM/00WL</t>
  </si>
  <si>
    <t>E48bs v5</t>
  </si>
  <si>
    <t>9101d2fc-0148-5494-88fc-17a341b5af09</t>
  </si>
  <si>
    <t>DZH318Z09LR4/000W</t>
  </si>
  <si>
    <t>E4as v4 Low Priority</t>
  </si>
  <si>
    <t>DZH318Z0CM92/001J</t>
  </si>
  <si>
    <t>911c7d47-d3db-5c80-a481-baf16b8a4aeb</t>
  </si>
  <si>
    <t>DZH318Z0K9JH/01DL</t>
  </si>
  <si>
    <t>DZH318Z0K9JH/02V8</t>
  </si>
  <si>
    <t>DZH318Z0K9JH/02V6</t>
  </si>
  <si>
    <t>914801a2-dbe4-48ab-8995-59ca8f946800</t>
  </si>
  <si>
    <t>DZH318Z0CHL7/0004</t>
  </si>
  <si>
    <t>91674016-e1a7-5a72-ac34-4705995749d3</t>
  </si>
  <si>
    <t>DZH318Z093XK/00LX</t>
  </si>
  <si>
    <t>B16als v2 Low Priority</t>
  </si>
  <si>
    <t>91785675-5af2-5fff-9d8e-9bd8ac347079</t>
  </si>
  <si>
    <t>DZH318Z0K9JD/01NK</t>
  </si>
  <si>
    <t>DZH318Z0CM94/0023</t>
  </si>
  <si>
    <t>ce95f87c-2034-5afa-842f-1197d3b4b64e</t>
  </si>
  <si>
    <t>DZH318Z096SR/013S</t>
  </si>
  <si>
    <t>DZH318Z096SR/09P0</t>
  </si>
  <si>
    <t>DZH318Z096SR/09NV</t>
  </si>
  <si>
    <t>F4 Spot</t>
  </si>
  <si>
    <t>F4/F4s Spot</t>
  </si>
  <si>
    <t>9191e212-aee0-529f-9b9e-85fb826ab056</t>
  </si>
  <si>
    <t>DZH318Z0BQ51/0164</t>
  </si>
  <si>
    <t>Cool GZRS Early Delete</t>
  </si>
  <si>
    <t>91ac346b-2f24-5c12-b1cd-8a2afc31fe6f</t>
  </si>
  <si>
    <t>91b01933-7d15-52ec-a441-1d1ead915a69</t>
  </si>
  <si>
    <t>DZH318Z0K9JL/002L</t>
  </si>
  <si>
    <t>Archive_LRS_Data_Stored_100 Tb</t>
  </si>
  <si>
    <t>Archive - 100 TB LRS</t>
  </si>
  <si>
    <t>Archive - 100 TB LRS Data Stored</t>
  </si>
  <si>
    <t>DZH318Z0CLSK/01C9</t>
  </si>
  <si>
    <t>DZH318Z0CLSK/01CC</t>
  </si>
  <si>
    <t>Standard_L80as_v3 Low Priority</t>
  </si>
  <si>
    <t>L80as v3 Low Priority</t>
  </si>
  <si>
    <t>91b1c806-4edc-5ae3-8bcb-34be21896f05</t>
  </si>
  <si>
    <t>DZH318Z08NR9/004B</t>
  </si>
  <si>
    <t>91be1b25-5b47-5a7f-893b-0645863ada29</t>
  </si>
  <si>
    <t>DZH318Z08M9T/00BT</t>
  </si>
  <si>
    <t>B4ps v2 Low Priority</t>
  </si>
  <si>
    <t>91d211c5-5ca7-52ef-8093-ee1a55f8a061</t>
  </si>
  <si>
    <t>DZH318Z0K9JL/001W</t>
  </si>
  <si>
    <t>91e8e76c-83cb-5969-9a71-7645132c246c</t>
  </si>
  <si>
    <t>DZH318Z0BDL7/0052</t>
  </si>
  <si>
    <t>Cross Region Replication - US East to US West 3</t>
  </si>
  <si>
    <t>Cross Region Replication - US East to US West 3 Hours</t>
  </si>
  <si>
    <t>91f10a18-ea0e-5b3a-b24a-1d83f9a3ee8b</t>
  </si>
  <si>
    <t>DZH318Z0BXV9/00XP</t>
  </si>
  <si>
    <t>91f6636f-8260-57f1-85ae-deb1278d1c85</t>
  </si>
  <si>
    <t>DZH318Z093WZ/00NB</t>
  </si>
  <si>
    <t>91fea4c6-8217-5881-a171-bb67d6825c51</t>
  </si>
  <si>
    <t>DZH318Z0C0XC/0034</t>
  </si>
  <si>
    <t>DZH318Z0BQPW/0084</t>
  </si>
  <si>
    <t>NetApp_Ultra_100 TiB</t>
  </si>
  <si>
    <t>Ultra - 100 TiB</t>
  </si>
  <si>
    <t>Ultra - 100 TiB Capacity</t>
  </si>
  <si>
    <t>DZH318Z08G4K/007J</t>
  </si>
  <si>
    <t>9256e45b-2d8f-5679-a7d6-535c6fe4a762</t>
  </si>
  <si>
    <t>DZH318Z096T1/07PD</t>
  </si>
  <si>
    <t>925e127d-25c1-50b7-8b10-159d34a9f977</t>
  </si>
  <si>
    <t>DZH318Z08NRP/0070</t>
  </si>
  <si>
    <t>D48ds v5</t>
  </si>
  <si>
    <t>926df3c4-349f-5c73-bfa8-42da4de8ae06</t>
  </si>
  <si>
    <t>DZH318Z08MC5/00GN</t>
  </si>
  <si>
    <t>9273d12e-e23f-55f4-8854-e9144b6d5aa4</t>
  </si>
  <si>
    <t>DZH318Z0K9JL/0020</t>
  </si>
  <si>
    <t>9285084f-a24e-514f-b747-a707f920fc80</t>
  </si>
  <si>
    <t>DZH318Z08M9Q/001F</t>
  </si>
  <si>
    <t>9292e30f-1376-55ab-a1bf-b6be01474dd6</t>
  </si>
  <si>
    <t>DZH318Z0BDLB/0057</t>
  </si>
  <si>
    <t>M64ms_v2 Spot</t>
  </si>
  <si>
    <t>92a0034c-8bae-5393-97a7-8a77389e738a</t>
  </si>
  <si>
    <t>DZH318Z0BX5L/03J9</t>
  </si>
  <si>
    <t>9c29ff11-9896-485c-a260-e3e4f78ab822</t>
  </si>
  <si>
    <t>DZH318Z0BQ4C/011L</t>
  </si>
  <si>
    <t>Cross Region Replication - US East to US East 2 Days</t>
  </si>
  <si>
    <t>92ba86ed-8224-50f0-9679-8f4b9fc879cc</t>
  </si>
  <si>
    <t>M8-2ms Low Priority</t>
  </si>
  <si>
    <t>c8ac9704-8875-4712-98d4-38bbf5a0272d</t>
  </si>
  <si>
    <t>DZH318Z0BQ4W/0164</t>
  </si>
  <si>
    <t>Standard_D2d_v5 Spot</t>
  </si>
  <si>
    <t>D2d v5 Spot</t>
  </si>
  <si>
    <t>92c8f41c-b2da-5984-b697-236353938ba5</t>
  </si>
  <si>
    <t>DZH318Z08MC2/00JM</t>
  </si>
  <si>
    <t>92cf3a00-f0b5-5b5d-8ec8-ac5951858a2f</t>
  </si>
  <si>
    <t>DZH318Z09B5Z/0007</t>
  </si>
  <si>
    <t>E32-16as_v4</t>
  </si>
  <si>
    <t>92d38f58-9c37-58bd-9c52-1ed995d2af58</t>
  </si>
  <si>
    <t>DZH318Z0CM2D/01KF</t>
  </si>
  <si>
    <t>DZH318Z0CM2D/01K0</t>
  </si>
  <si>
    <t>DZH318Z0CM2D/01JZ</t>
  </si>
  <si>
    <t>NV48s v3</t>
  </si>
  <si>
    <t>92d410c2-0a51-4d94-9da1-77f1ec79449c</t>
  </si>
  <si>
    <t>DZH318Z0C0XF/0009</t>
  </si>
  <si>
    <t>DZH318Z0C0XF/001F</t>
  </si>
  <si>
    <t>DZH318Z0C0XF/0018</t>
  </si>
  <si>
    <t>92d8b2b5-ebb5-5945-a709-c2adcc92a753</t>
  </si>
  <si>
    <t>92d9b6c6-1f31-5c74-9481-6b19f56c843d</t>
  </si>
  <si>
    <t>DZH318Z08NQZ/009P</t>
  </si>
  <si>
    <t>standard_DC8s_v3 Spot</t>
  </si>
  <si>
    <t>DC8s_v3 Spot</t>
  </si>
  <si>
    <t>92e2701b-722b-52ed-b8fd-3e5241f5dc95</t>
  </si>
  <si>
    <t>DZH318Z08NQZ/00B9</t>
  </si>
  <si>
    <t>D4ls v5</t>
  </si>
  <si>
    <t>92ea72e4-aa5b-5fe3-aa8f-5d69e39587b2</t>
  </si>
  <si>
    <t>DZH318Z08M9L/00DR</t>
  </si>
  <si>
    <t>DZH318Z08M9L/01WJ</t>
  </si>
  <si>
    <t>DZH318Z08M9L/01TZ</t>
  </si>
  <si>
    <t>Standard_D16ps_v5 Low Priority</t>
  </si>
  <si>
    <t>D16ps v5 Low Priority</t>
  </si>
  <si>
    <t>92fbe1aa-8be7-56f1-86bd-f28077a9da7d</t>
  </si>
  <si>
    <t>DZH318Z092SD/00F3</t>
  </si>
  <si>
    <t>93039a94-7bb8-56e0-a73c-5a4386232a18</t>
  </si>
  <si>
    <t>DZH318Z09B68/0001</t>
  </si>
  <si>
    <t>DZH318Z09B68/0081</t>
  </si>
  <si>
    <t>DZH318Z09B68/007F</t>
  </si>
  <si>
    <t>930cf8df-9af6-465b-8954-7b2456a7cbae</t>
  </si>
  <si>
    <t>DZH318Z0BPW9/00JF</t>
  </si>
  <si>
    <t>standard_DC32s_v3</t>
  </si>
  <si>
    <t>DC32s_v3</t>
  </si>
  <si>
    <t>930e863e-b986-5ab3-8a11-5a6ea3615f0c</t>
  </si>
  <si>
    <t>DZH318Z08NQZ/00B2</t>
  </si>
  <si>
    <t>9314a421-c37c-5362-a403-0e82cadba796</t>
  </si>
  <si>
    <t>DZH318Z08W2P/0070</t>
  </si>
  <si>
    <t>9317808f-1203-4539-8768-d93bf9d98b3d</t>
  </si>
  <si>
    <t>ND6s</t>
  </si>
  <si>
    <t>933baba0-e60e-46ea-b982-f01dec237a07</t>
  </si>
  <si>
    <t>DZH318Z0BPX4/0017</t>
  </si>
  <si>
    <t>Premium LRS Provisioned Capacity Unit</t>
  </si>
  <si>
    <t>934133a3-c2b2-5834-ad23-fda1142e0362</t>
  </si>
  <si>
    <t>93464a32-6bba-5738-8e8a-dda0b551ed13</t>
  </si>
  <si>
    <t>DZH318Z09LR4/0021</t>
  </si>
  <si>
    <t>934b0d75-783f-530f-8403-950d3fca0ff5</t>
  </si>
  <si>
    <t>DZH318Z09B68/000R</t>
  </si>
  <si>
    <t>934b9c65-0574-57eb-9dde-e489568f1aff</t>
  </si>
  <si>
    <t>DZH318Z0K9KC/00CC</t>
  </si>
  <si>
    <t>937de56d-1a75-5494-92ab-d64057af3b33</t>
  </si>
  <si>
    <t>DZH318Z08NQZ/009Z</t>
  </si>
  <si>
    <t>HB60-30rs Low Priority</t>
  </si>
  <si>
    <t>9387f46f-872e-5dc0-9499-f6a6545ac9bc</t>
  </si>
  <si>
    <t>DZH318Z0BXNZ/00F1</t>
  </si>
  <si>
    <t>E16bs v5</t>
  </si>
  <si>
    <t>93967e36-dd89-5bb9-ab93-e35640c42841</t>
  </si>
  <si>
    <t>DZH318Z09LR4/000V</t>
  </si>
  <si>
    <t>D16 v3 Low Priority</t>
  </si>
  <si>
    <t>939cc3cd-cb7b-4e98-a606-9c046abbbbac</t>
  </si>
  <si>
    <t>DZH318Z0BPVV/005M</t>
  </si>
  <si>
    <t>93a6a529-4f49-47cb-9b1e-db9e5f23263f</t>
  </si>
  <si>
    <t>DZH318Z0BP04/0035</t>
  </si>
  <si>
    <t>D1 v2/DS1 v2 Low Priority</t>
  </si>
  <si>
    <t>93ae63ba-9cfa-45b8-a325-63623afa2eea</t>
  </si>
  <si>
    <t>DZH318Z0BQ34/01CS</t>
  </si>
  <si>
    <t>P30 LRS Disk Mount</t>
  </si>
  <si>
    <t>93d4cff6-2b70-42b2-827c-5a7711406d1e</t>
  </si>
  <si>
    <t>DZH318Z0BPW5/023F</t>
  </si>
  <si>
    <t>93e570e3-7fbc-5517-be29-9d9adb9c4a60</t>
  </si>
  <si>
    <t>DZH318Z092QJ/00FD</t>
  </si>
  <si>
    <t>Standard_D48d_v5 Low Priority</t>
  </si>
  <si>
    <t>D48d v5 Low Priority</t>
  </si>
  <si>
    <t>93ebf178-89ec-578b-ba05-8c9dfba9a76b</t>
  </si>
  <si>
    <t>DZH318Z08MC2/00KC</t>
  </si>
  <si>
    <t>93f3abef-c60c-42d9-963f-a657c466df15</t>
  </si>
  <si>
    <t>DZH318Z0BPWB/002D</t>
  </si>
  <si>
    <t>DZH318Z0BX63/0017</t>
  </si>
  <si>
    <t>Standard_DC32as_v5 Spot</t>
  </si>
  <si>
    <t>DC32as v5 Spot</t>
  </si>
  <si>
    <t>941c6b28-e8d7-51f0-9956-8e0b6e07e009</t>
  </si>
  <si>
    <t>DZH318Z09B6B/0007</t>
  </si>
  <si>
    <t>E20s v3 Low Priority</t>
  </si>
  <si>
    <t>DZH318Z0BPVN/00PP</t>
  </si>
  <si>
    <t>94361e50-db4e-4955-81d5-273466e48c11</t>
  </si>
  <si>
    <t>DZH318Z0CM94/001L</t>
  </si>
  <si>
    <t>943814ba-baa0-50ee-9c40-aa160362c269</t>
  </si>
  <si>
    <t>DZH318Z0BDLB/005T</t>
  </si>
  <si>
    <t>94445f4a-a3db-47cb-8107-3c812a9e2669</t>
  </si>
  <si>
    <t>DZH318Z0C0XF/0008</t>
  </si>
  <si>
    <t>DZH318Z0C0XF/001Q</t>
  </si>
  <si>
    <t>DZH318Z0C0XF/001P</t>
  </si>
  <si>
    <t>94545759-227e-4b99-875f-3af3bd3922d7</t>
  </si>
  <si>
    <t>DZH318Z0BZ0N/0009</t>
  </si>
  <si>
    <t>947423de-b0bf-4a0f-b974-af233d299d93</t>
  </si>
  <si>
    <t>DZH318Z0BPWG/004P</t>
  </si>
  <si>
    <t>Standard_D2_v5 Low Priority</t>
  </si>
  <si>
    <t>D2 v5 Low Priority</t>
  </si>
  <si>
    <t>94830541-d74d-5154-9d0d-d1c70c4e8bc7</t>
  </si>
  <si>
    <t>DZH318Z08M9V/00HG</t>
  </si>
  <si>
    <t>94865947-9c22-5238-ad9d-b5bd0b7a182a</t>
  </si>
  <si>
    <t>DZH318Z0CM92/00ZD</t>
  </si>
  <si>
    <t>94b62bb4-3106-5073-96f5-d657c7327c9f</t>
  </si>
  <si>
    <t>DZH318Z0BDLC/0034</t>
  </si>
  <si>
    <t>DZH318Z0BPVN/00J5</t>
  </si>
  <si>
    <t>E64-32ads v5 Low Priority</t>
  </si>
  <si>
    <t>94e3f2b9-80bd-59d7-91ac-1fb77c10861f</t>
  </si>
  <si>
    <t>DZH318Z092R4/00BF</t>
  </si>
  <si>
    <t>94e7f229-8e4f-4cf1-96d5-19bbb55f503a</t>
  </si>
  <si>
    <t>DZH318Z0BP4M/0004</t>
  </si>
  <si>
    <t>E32ds v5 Spot</t>
  </si>
  <si>
    <t>94fa44a5-0a95-56ca-8dd2-77485c86edc1</t>
  </si>
  <si>
    <t>DZH318Z096SL/07SS</t>
  </si>
  <si>
    <t>9515dc7e-5401-589d-9e3c-eb9d50808a3e</t>
  </si>
  <si>
    <t>DZH318Z092S2/00F1</t>
  </si>
  <si>
    <t>951b2a0e-1a0b-488c-b20a-b4254edba928</t>
  </si>
  <si>
    <t>DZH318Z0BPVW/007H</t>
  </si>
  <si>
    <t>95447689-8c55-5f6a-ae3d-a2ad888f84ef</t>
  </si>
  <si>
    <t>DZH318Z0D1L7/00GG</t>
  </si>
  <si>
    <t>DZH318Z0D1L7/01HS</t>
  </si>
  <si>
    <t>DZH318Z0D1L7/01HR</t>
  </si>
  <si>
    <t>9549aef2-8bec-5b26-a3d6-68a3c40fd813</t>
  </si>
  <si>
    <t>DZH318Z0CBTJ/010D</t>
  </si>
  <si>
    <t>E2 v3</t>
  </si>
  <si>
    <t>957e56a1-52de-4c5a-8912-0e2f7b669687</t>
  </si>
  <si>
    <t>DZH318Z0BPWF/00D0</t>
  </si>
  <si>
    <t>SNI SSL</t>
  </si>
  <si>
    <t>SNI SSL Connection</t>
  </si>
  <si>
    <t>878bced4-6856-46c1-a3df-15641b31057a</t>
  </si>
  <si>
    <t>DZH318Z0BP0S/0012</t>
  </si>
  <si>
    <t>95940308-69d4-55a4-bb92-3a49cb975f83</t>
  </si>
  <si>
    <t>DZH318Z0CSHB/00CH</t>
  </si>
  <si>
    <t>95949a7f-b7e8-5629-984e-7cbc576d5382</t>
  </si>
  <si>
    <t>DZH318Z0K9JF/025V</t>
  </si>
  <si>
    <t>Cool_LRS_Data_Stored_10 Pb</t>
  </si>
  <si>
    <t>Cool - 10 PB LRS</t>
  </si>
  <si>
    <t>Cool - 10 PB LRS Data Stored</t>
  </si>
  <si>
    <t>DZH318Z0CLSK/018C</t>
  </si>
  <si>
    <t>DZH318Z0CLSK/017F</t>
  </si>
  <si>
    <t>95a4aad0-b04b-500f-b84a-a3047364409f</t>
  </si>
  <si>
    <t>DZH318Z08NRD/00B1</t>
  </si>
  <si>
    <t>95aa25e9-9147-5416-9855-28e6c91d96ce</t>
  </si>
  <si>
    <t>DZH318Z08NR9/0045</t>
  </si>
  <si>
    <t>95c8400f-57cf-5966-a004-0279d7cf7263</t>
  </si>
  <si>
    <t>DZH318Z0CSHK/009R</t>
  </si>
  <si>
    <t>DZH318Z0CSHK/0207</t>
  </si>
  <si>
    <t>DZH318Z0CSHK/0206</t>
  </si>
  <si>
    <t>95d3434a-c8de-567a-b7f1-27a88821d987</t>
  </si>
  <si>
    <t>DZH318Z0D1MV/00FZ</t>
  </si>
  <si>
    <t>960822ca-5873-5403-bd6c-75a120c6a3dc</t>
  </si>
  <si>
    <t>DZH318Z0K9JD/01N3</t>
  </si>
  <si>
    <t>NC6s v3 Spot</t>
  </si>
  <si>
    <t>96130cd0-22bd-5157-ad50-a8a5a44f148e</t>
  </si>
  <si>
    <t>DZH318Z0BQM2/0099</t>
  </si>
  <si>
    <t>Standard_E64d_v5 Spot</t>
  </si>
  <si>
    <t>E64d v5 Spot</t>
  </si>
  <si>
    <t>961755ab-3f1b-5f62-8096-488ffaa373b3</t>
  </si>
  <si>
    <t>DZH318Z08M9Q/001T</t>
  </si>
  <si>
    <t>Azure_App_Service_Premium_v3_Plan_Linux_P5mv3</t>
  </si>
  <si>
    <t>961c9cee-9714-5518-a2fb-53277c9b4ec3</t>
  </si>
  <si>
    <t>DZH318Z0DCR6/00L3</t>
  </si>
  <si>
    <t>DZH318Z0DCR6/00W6</t>
  </si>
  <si>
    <t>DZH318Z0DCR6/00W9</t>
  </si>
  <si>
    <t>9623858c-b3b7-5421-9f64-57efea2f2c88</t>
  </si>
  <si>
    <t>963575f2-f6c4-4efe-bed8-a90a766c3369</t>
  </si>
  <si>
    <t>DZH318Z0BQ4B/00FZ</t>
  </si>
  <si>
    <t>Standard_D64-16s_v3</t>
  </si>
  <si>
    <t>D64-16s v3</t>
  </si>
  <si>
    <t>DZH318Z0BPWD/014B</t>
  </si>
  <si>
    <t>M32s Low Priority</t>
  </si>
  <si>
    <t>9641d780-851b-4d86-a0cd-a068c1ab1d6b</t>
  </si>
  <si>
    <t>DZH318Z0BQ4W/00D6</t>
  </si>
  <si>
    <t>96496b42-f064-5a1d-acea-88a3409d6575</t>
  </si>
  <si>
    <t>DZH318Z0BXNJ/000F</t>
  </si>
  <si>
    <t>Standard_E64-32as_v5</t>
  </si>
  <si>
    <t>E64-32as v5</t>
  </si>
  <si>
    <t>964d514e-e749-5842-91cb-05d7a6b13e78</t>
  </si>
  <si>
    <t>DZH318Z093WZ/00KD</t>
  </si>
  <si>
    <t>DZH318Z093WZ/03L6</t>
  </si>
  <si>
    <t>DZH318Z093WZ/03L4</t>
  </si>
  <si>
    <t>M208-104s_v2 Spot</t>
  </si>
  <si>
    <t>9689ff57-10aa-539d-90e1-3d440d2c5a2d</t>
  </si>
  <si>
    <t>DZH318Z0BX5L/02R9</t>
  </si>
  <si>
    <t>969aef13-5c63-54e2-bcfb-1bc9a0f09766</t>
  </si>
  <si>
    <t>DZH318Z092QL/0017</t>
  </si>
  <si>
    <t>96a367c2-dfaa-5275-a155-3baa18e1b11f</t>
  </si>
  <si>
    <t>DZH318Z08M99/00LK</t>
  </si>
  <si>
    <t>96a97a05-0817-5ade-95aa-5566cafb41e3</t>
  </si>
  <si>
    <t>96bcaf37-35c0-5943-991f-37b9349a0d1f</t>
  </si>
  <si>
    <t>DZH318Z0DF4B/0010</t>
  </si>
  <si>
    <t>Reliable Collections</t>
  </si>
  <si>
    <t>Standard Provisioned IOPS (per 100 IOPS)</t>
  </si>
  <si>
    <t>96c2a339-a8ae-45a4-ae31-3bc48ff3379c</t>
  </si>
  <si>
    <t>DZH318Z0BZ3Z</t>
  </si>
  <si>
    <t>DZH318Z0BZ3Z/0003</t>
  </si>
  <si>
    <t>M208-52ms_v2 Spot</t>
  </si>
  <si>
    <t>96d1865f-27cc-5f57-88eb-8ee0b6788160</t>
  </si>
  <si>
    <t>DZH318Z0BX5L/0234</t>
  </si>
  <si>
    <t>DZH318Z0BQ51/00MC</t>
  </si>
  <si>
    <t>DZH318Z0BQ51/007N</t>
  </si>
  <si>
    <t>DZH318Z0BQ51/007P</t>
  </si>
  <si>
    <t>M128s Low Priority</t>
  </si>
  <si>
    <t>96dc5a15-8647-4e1d-ab5a-d6f9a57bc914</t>
  </si>
  <si>
    <t>DZH318Z0BPW5/0032</t>
  </si>
  <si>
    <t>96f5debb-f286-599d-a18f-3baaf80775c4</t>
  </si>
  <si>
    <t>DZH318Z092SD/00DH</t>
  </si>
  <si>
    <t>DZH318Z092SD/00TC</t>
  </si>
  <si>
    <t>DZH318Z092SD/00T5</t>
  </si>
  <si>
    <t>Account Encrypted RA-GZRS Data Stored</t>
  </si>
  <si>
    <t>96fbe285-c539-5405-975f-4bc2b26ed00f</t>
  </si>
  <si>
    <t>96fd757b-2001-5c84-b409-28b61894e418</t>
  </si>
  <si>
    <t>DZH318Z09LR5/0055</t>
  </si>
  <si>
    <t>96ffecf7-4a59-5bac-887f-4f0b3ccaa3c1</t>
  </si>
  <si>
    <t>DZH318Z092R4/00DB</t>
  </si>
  <si>
    <t>SAP_HANA_On_Azure_S224oo</t>
  </si>
  <si>
    <t>S224oo</t>
  </si>
  <si>
    <t>S224oo Instance</t>
  </si>
  <si>
    <t>97039c87-0c84-41ae-a53b-d071bf1231b6</t>
  </si>
  <si>
    <t>DZH318Z0BNWL/00N5</t>
  </si>
  <si>
    <t>DZH318Z0BNWL/00N7</t>
  </si>
  <si>
    <t>DZH318Z0BNWL/00N3</t>
  </si>
  <si>
    <t>9705cba8-ad0b-528b-93f4-90d7b4f8e0b8</t>
  </si>
  <si>
    <t>DZH318Z0D1L6/00BZ</t>
  </si>
  <si>
    <t>DZH318Z096T1/04NR</t>
  </si>
  <si>
    <t>DZH318Z0BPVM/007C</t>
  </si>
  <si>
    <t>Standard_D4ps_v5 Spot</t>
  </si>
  <si>
    <t>D4ps v5 Spot</t>
  </si>
  <si>
    <t>971f5de7-3807-5bf4-8592-f2c36b3d6500</t>
  </si>
  <si>
    <t>DZH318Z092SD/00F6</t>
  </si>
  <si>
    <t>DZH318Z096SL/04H6</t>
  </si>
  <si>
    <t>E4-2ds v5 Spot</t>
  </si>
  <si>
    <t>9720f4f6-7d85-58ff-b4e1-e5007dd17fa2</t>
  </si>
  <si>
    <t>DZH318Z096SL/07T3</t>
  </si>
  <si>
    <t>97267732-07e8-5d61-baba-863422b29326</t>
  </si>
  <si>
    <t>DZH318Z096SL/04KM</t>
  </si>
  <si>
    <t>97267c9e-1b01-5891-b487-98fbee0e644a</t>
  </si>
  <si>
    <t>DZH318Z096SL/07SX</t>
  </si>
  <si>
    <t>9729c593-bd58-5621-9f27-e6f39eae3177</t>
  </si>
  <si>
    <t>DZH318Z093WZ/00JW</t>
  </si>
  <si>
    <t>DZH318Z093WZ/03LN</t>
  </si>
  <si>
    <t>DZH318Z093WZ/03LH</t>
  </si>
  <si>
    <t>9739d8e4-4dfa-5211-bcee-994e4b7f0bde</t>
  </si>
  <si>
    <t>DZH318Z093XK/00LJ</t>
  </si>
  <si>
    <t>B2ts v2 Spot</t>
  </si>
  <si>
    <t>973f2ee3-fe7e-5c9d-bc7b-a35e4340baea</t>
  </si>
  <si>
    <t>DZH318Z0K9K9/01FN</t>
  </si>
  <si>
    <t>D64s v4 Low Priority</t>
  </si>
  <si>
    <t>975811a3-d3eb-52ac-bdb8-fb4bd791a43d</t>
  </si>
  <si>
    <t>DZH318Z0CSHJ/000J</t>
  </si>
  <si>
    <t>975cfb94-b283-5713-824b-a2a793a7358c</t>
  </si>
  <si>
    <t>DZH318Z0CM2D/004Q</t>
  </si>
  <si>
    <t>97724972-8164-57a9-9158-404748730f46</t>
  </si>
  <si>
    <t>DZH318Z0BDCG/001W</t>
  </si>
  <si>
    <t>9773e015-ed59-57f7-adc2-782551b67b5f</t>
  </si>
  <si>
    <t>DZH318Z0K9JH/01JD</t>
  </si>
  <si>
    <t>DZH318Z0BPW5/00BG</t>
  </si>
  <si>
    <t>9784ee2e-fbc4-5cf4-b0ee-ea9030640560</t>
  </si>
  <si>
    <t>DZH318Z0CM92/00ZC</t>
  </si>
  <si>
    <t>b3f4512c-d59b-4001-9d69-1a21fb13dbcd</t>
  </si>
  <si>
    <t>DZH318Z0BQ4R/00QM</t>
  </si>
  <si>
    <t>DZH318Z0CGPN/000G</t>
  </si>
  <si>
    <t>97aeb8f6-d11d-5af3-8a8d-3f02d489e762</t>
  </si>
  <si>
    <t>DZH318Z0CSHC/02DB</t>
  </si>
  <si>
    <t>E96s v5 Spot</t>
  </si>
  <si>
    <t>97c30d91-9a6a-5328-9bc9-d64be899f4bd</t>
  </si>
  <si>
    <t>DZH318Z096SR/013C</t>
  </si>
  <si>
    <t>97da283d-6db4-5010-be9c-06f93137e7b4</t>
  </si>
  <si>
    <t>DZH318Z08NR7/004R</t>
  </si>
  <si>
    <t>DZH318Z08NR7/01J6</t>
  </si>
  <si>
    <t>DZH318Z08NR7/01J2</t>
  </si>
  <si>
    <t>97dd6307-2c9e-5620-81db-8199de926371</t>
  </si>
  <si>
    <t>DZH318Z08M9X/007V</t>
  </si>
  <si>
    <t>97e106db-eb51-53cf-8c9c-a8ceefe6d9a5</t>
  </si>
  <si>
    <t>DZH318Z0BX5L/02L3</t>
  </si>
  <si>
    <t>B32s v2 Low Priority</t>
  </si>
  <si>
    <t>97f2501d-4954-513e-82e4-b263df6e7224</t>
  </si>
  <si>
    <t>DZH318Z0K9KC/00C1</t>
  </si>
  <si>
    <t>97fb1cd7-b899-5d5e-a88b-61add82fae6d</t>
  </si>
  <si>
    <t>E32-8s v5 Low Priority</t>
  </si>
  <si>
    <t>DZH318Z096SR/014R</t>
  </si>
  <si>
    <t>9806c187-7c22-5fed-b105-c20dbf22dfb7</t>
  </si>
  <si>
    <t>DZH318Z0BX63/01BS</t>
  </si>
  <si>
    <t>981a7a9b-19e8-5e5c-8574-4ebb124640b3</t>
  </si>
  <si>
    <t>f9cf42f3-1420-57c5-9cd9-605b8c0829e5</t>
  </si>
  <si>
    <t>DZH318Z096SN/00T1</t>
  </si>
  <si>
    <t>DZH318Z096SN/059J</t>
  </si>
  <si>
    <t>DZH318Z096SN/059F</t>
  </si>
  <si>
    <t>DS1 v2 Low Priority</t>
  </si>
  <si>
    <t>DZH318Z0BQ4C/00ZQ</t>
  </si>
  <si>
    <t>9842bf1c-71db-55c0-b0cf-86559800f230</t>
  </si>
  <si>
    <t>DZH318Z0CSHC/001R</t>
  </si>
  <si>
    <t>DZH318Z0BPVW/005F</t>
  </si>
  <si>
    <t>E96-48as_v4 Low Priority</t>
  </si>
  <si>
    <t>98786335-0bd9-5a99-ae84-757e35b08c28</t>
  </si>
  <si>
    <t>DZH318Z0CM92/00XZ</t>
  </si>
  <si>
    <t>9880f4b2-d550-5993-b3ec-bf0638250567</t>
  </si>
  <si>
    <t>DZH318Z0K9KD/01KW</t>
  </si>
  <si>
    <t>98814c2b-21e0-5c71-8426-c46bd7af397d</t>
  </si>
  <si>
    <t>DZH318Z08M9W/004W</t>
  </si>
  <si>
    <t>989e8202-8339-5bed-aa14-a4821a932f40</t>
  </si>
  <si>
    <t>98a2c30d-4ac2-431e-9f23-e39d28932c6f</t>
  </si>
  <si>
    <t>DZH318Z0CGPP/0003</t>
  </si>
  <si>
    <t>DS11-1 v2</t>
  </si>
  <si>
    <t>DZH318Z0BQPW/02LZ</t>
  </si>
  <si>
    <t>D64ls v5 Spot</t>
  </si>
  <si>
    <t>98ae2158-af4c-5dad-9d4f-98e2f48ca7e7</t>
  </si>
  <si>
    <t>DZH318Z08M9L/00D8</t>
  </si>
  <si>
    <t>HC44-32rs</t>
  </si>
  <si>
    <t>98b0bfae-cb99-58e8-a656-434a48b4265d</t>
  </si>
  <si>
    <t>DZH318Z0BXNH/00DK</t>
  </si>
  <si>
    <t>E48ads v5 Low Priority</t>
  </si>
  <si>
    <t>98d03489-fd45-51cd-911c-5909f6accce0</t>
  </si>
  <si>
    <t>DZH318Z093WX/00K7</t>
  </si>
  <si>
    <t>D64-16s v3 Low Priority</t>
  </si>
  <si>
    <t>ed93df07-e9ff-402b-b9d6-b6a81d0225ae</t>
  </si>
  <si>
    <t>DZH318Z0BPWD/0149</t>
  </si>
  <si>
    <t>98f5e25f-6d47-50a7-a6c8-1baeb8b54d35</t>
  </si>
  <si>
    <t>DZH318Z092S1/003Z</t>
  </si>
  <si>
    <t>98f80531-69eb-519e-a55f-220cfb31bf58</t>
  </si>
  <si>
    <t>DZH318Z0CP07/005L</t>
  </si>
  <si>
    <t>9911092b-1e32-41d2-bba4-f272a6e5fffe</t>
  </si>
  <si>
    <t>DC1s v2 Low Priority</t>
  </si>
  <si>
    <t>99219eee-91ff-53e1-b6c0-3d3bedf467fa</t>
  </si>
  <si>
    <t>DZH318Z0CCGS/001Z</t>
  </si>
  <si>
    <t>992e4059-8368-5f6a-80ea-9a1c5b24c595</t>
  </si>
  <si>
    <t>DZH318Z08NQZ/00B1</t>
  </si>
  <si>
    <t>9938b143-920a-5b98-90e3-9da45bf6e616</t>
  </si>
  <si>
    <t>DZH318Z08NR8/002X</t>
  </si>
  <si>
    <t>993ad378-cf6e-57d9-8560-97f34d8e6feb</t>
  </si>
  <si>
    <t>DZH318Z093WX/00K2</t>
  </si>
  <si>
    <t>E32 v4</t>
  </si>
  <si>
    <t>99420f98-6cfe-5609-ad0d-dea4fbf0fa9c</t>
  </si>
  <si>
    <t>DZH318Z0D1L3/00LG</t>
  </si>
  <si>
    <t>99427e8e-1798-53ca-8aec-e895a4650c56</t>
  </si>
  <si>
    <t>DZH318Z0D1L6/00C4</t>
  </si>
  <si>
    <t>9942f7f5-8391-5289-8e66-c3f797e4bd19</t>
  </si>
  <si>
    <t>DZH318Z0CSHC/008G</t>
  </si>
  <si>
    <t>994899e2-0f8f-4696-80a6-d9bae770c13b</t>
  </si>
  <si>
    <t>D12 Spot</t>
  </si>
  <si>
    <t>D12/DS12 Spot</t>
  </si>
  <si>
    <t>994cbfc1-b045-5bb7-9cae-b5ce5f51dd69</t>
  </si>
  <si>
    <t>DZH318Z0BPVW/00GJ</t>
  </si>
  <si>
    <t>Standard_E20as_v5</t>
  </si>
  <si>
    <t>E20as v5</t>
  </si>
  <si>
    <t>996a4e17-9fa2-5326-a34c-223d3ae96b9e</t>
  </si>
  <si>
    <t>DZH318Z092QW/0069</t>
  </si>
  <si>
    <t>D16pds v5</t>
  </si>
  <si>
    <t>9971c37d-d230-5449-916c-a49237a3bca9</t>
  </si>
  <si>
    <t>DZH318Z092SC/0032</t>
  </si>
  <si>
    <t>99755496-3076-5d4f-88a9-e3d68d762bd7</t>
  </si>
  <si>
    <t>DZH318Z08NR0/00H4</t>
  </si>
  <si>
    <t>99789853-b78a-5a36-a988-49fbc09f6869</t>
  </si>
  <si>
    <t>DZH318Z09LQP/00Z4</t>
  </si>
  <si>
    <t>HX176-96rs</t>
  </si>
  <si>
    <t>9979ab5a-6426-5d17-90a2-59012a3c0c3e</t>
  </si>
  <si>
    <t>DZH318Z0K1LG/000T</t>
  </si>
  <si>
    <t>DZH318Z08KCH/000V</t>
  </si>
  <si>
    <t>99948da8-c6b8-5caf-9e08-0b2266432816</t>
  </si>
  <si>
    <t>DZH318Z08NR0/00GG</t>
  </si>
  <si>
    <t>99a7fb63-2eae-571e-acd6-becf7c53189d</t>
  </si>
  <si>
    <t>DZH318Z08NRF/00H3</t>
  </si>
  <si>
    <t>DZH318Z08NRF/00KS</t>
  </si>
  <si>
    <t>DZH318Z08NRF/00KP</t>
  </si>
  <si>
    <t>99b2bb11-49bf-52b4-bcb7-d7c818cbb8c1</t>
  </si>
  <si>
    <t>DZH318Z0K9JH/01JQ</t>
  </si>
  <si>
    <t>DZH318Z0K9JH/02VS</t>
  </si>
  <si>
    <t>DZH318Z0K9JH/02VQ</t>
  </si>
  <si>
    <t>99e23531-39df-56b9-a988-d6e944a6656f</t>
  </si>
  <si>
    <t>DZH318Z08NR0/00GM</t>
  </si>
  <si>
    <t>99e748d9-7000-5c5e-9d34-fff957a5c868</t>
  </si>
  <si>
    <t>DZH318Z08M9H/00G5</t>
  </si>
  <si>
    <t>99e96e8b-46a6-4666-b4d2-c55778d92367</t>
  </si>
  <si>
    <t>DZH318Z0BQNM/0044</t>
  </si>
  <si>
    <t>2187dabd-0f89-4dae-b031-8ba726c1f598</t>
  </si>
  <si>
    <t>99f87264-a19f-5bb4-8235-131c4710f5a8</t>
  </si>
  <si>
    <t>DZH318Z08M99/00LF</t>
  </si>
  <si>
    <t>9a001811-df9a-5d66-b0bf-d7e36f8a3e48</t>
  </si>
  <si>
    <t>DZH318Z0CM92/00Z3</t>
  </si>
  <si>
    <t>9a0adf9c-6f03-56b3-8bbd-40d0b1732739</t>
  </si>
  <si>
    <t>DZH318Z0K9JH/01DR</t>
  </si>
  <si>
    <t>9a1a336b-9414-5a19-8891-de2acf74de74</t>
  </si>
  <si>
    <t>B16ls v2 Low Priority</t>
  </si>
  <si>
    <t>9a23c8f0-17bb-5463-88c0-d7b9d7d389a9</t>
  </si>
  <si>
    <t>DZH318Z0K9K9/01GD</t>
  </si>
  <si>
    <t>Standard_L80s_v3 Spot</t>
  </si>
  <si>
    <t>L80s v3 Spot</t>
  </si>
  <si>
    <t>9a2d3eef-76a5-506d-859e-29046ab76da6</t>
  </si>
  <si>
    <t>DZH318Z08NRP/004J</t>
  </si>
  <si>
    <t>9a364d82-e43e-5207-9985-5e15d84d97ad</t>
  </si>
  <si>
    <t>DZH318Z09B62/000Q</t>
  </si>
  <si>
    <t>9a37c704-4c42-5147-b3a9-a4b9fe1e995d</t>
  </si>
  <si>
    <t>DZH318Z08W0Q/0018</t>
  </si>
  <si>
    <t>DZH318Z0CM2D/001X</t>
  </si>
  <si>
    <t>9a4440a0-aa8d-5324-94da-c9d601c7abe4</t>
  </si>
  <si>
    <t>Standard_E20ps_v5 Spot</t>
  </si>
  <si>
    <t>E20ps v5 Spot</t>
  </si>
  <si>
    <t>9a58ba16-6f55-590a-a6d6-120d750e21cb</t>
  </si>
  <si>
    <t>DZH318Z092S9/00FX</t>
  </si>
  <si>
    <t>Premium ZRS Iterative Write Operations</t>
  </si>
  <si>
    <t>9a6d5b17-6d23-569e-a790-fd3979abd1b4</t>
  </si>
  <si>
    <t>9a747d1e-c2f9-5b9d-b04e-5f1f8ebbe266</t>
  </si>
  <si>
    <t>DZH318Z08M9B/00F5</t>
  </si>
  <si>
    <t>E96-48s v5</t>
  </si>
  <si>
    <t>DZH318Z096T1/04HW</t>
  </si>
  <si>
    <t>9a7e991b-de28-5844-9df6-898a31fc844e</t>
  </si>
  <si>
    <t>DZH318Z09B6B/000B</t>
  </si>
  <si>
    <t>9a8b8f7e-0207-5fee-8401-9196203ee368</t>
  </si>
  <si>
    <t>9a8c5b44-e05a-5c26-a308-7227b436b212</t>
  </si>
  <si>
    <t>DZH318Z0D1L7/00GQ</t>
  </si>
  <si>
    <t>9a90846d-52f7-550a-8244-a772cafa4f73</t>
  </si>
  <si>
    <t>DZH318Z092SF/00LD</t>
  </si>
  <si>
    <t>9a909f35-78e9-5e53-bf04-c00649e378c1</t>
  </si>
  <si>
    <t>DZH318Z08M9V/00H7</t>
  </si>
  <si>
    <t>9a96c0ab-8ee9-5893-b4ca-62b019cc7e38</t>
  </si>
  <si>
    <t>DZH318Z0BPW5/013M</t>
  </si>
  <si>
    <t>L88is v2</t>
  </si>
  <si>
    <t>9aa0b131-0212-5995-8f4d-9f9caf55b11b</t>
  </si>
  <si>
    <t>DZH318Z0BQM3/00KK</t>
  </si>
  <si>
    <t>DZH318Z0BQM3/00JJ</t>
  </si>
  <si>
    <t>DZH318Z0BQM3/00JL</t>
  </si>
  <si>
    <t>9aa2a2de-15b0-52c5-844d-01dd30462e9b</t>
  </si>
  <si>
    <t>DZH318Z09JCN/00D2</t>
  </si>
  <si>
    <t>DZH318Z0BNZ4/007P</t>
  </si>
  <si>
    <t>9ad716a7-d541-5b49-bf79-89727df02ec4</t>
  </si>
  <si>
    <t>DZH318Z0K9KC/00BZ</t>
  </si>
  <si>
    <t>Dasv4_Type2</t>
  </si>
  <si>
    <t>Dasv4 Type2</t>
  </si>
  <si>
    <t>9aefe8f1-fed4-5062-a765-f8374392f606</t>
  </si>
  <si>
    <t>DZH318Z0CXT1/0099</t>
  </si>
  <si>
    <t>DZH318Z0CXT1/00BF</t>
  </si>
  <si>
    <t>DZH318Z0CXT1/00BD</t>
  </si>
  <si>
    <t>9af783f0-1a52-50aa-9ca2-1988c0181916</t>
  </si>
  <si>
    <t>DZH318Z08M9T/008V</t>
  </si>
  <si>
    <t>DS15i v2 Spot</t>
  </si>
  <si>
    <t>9b265b5e-76c1-558d-85aa-75f7492bbbc2</t>
  </si>
  <si>
    <t>DZH318Z0BQ4C/03VN</t>
  </si>
  <si>
    <t>9b2686f4-6853-5a73-b24b-5dc157cc4969</t>
  </si>
  <si>
    <t>DZH318Z08W2R/0040</t>
  </si>
  <si>
    <t>DZH318Z08W2R/00WG</t>
  </si>
  <si>
    <t>DZH318Z08W2R/00WF</t>
  </si>
  <si>
    <t>E64 v3 Spot</t>
  </si>
  <si>
    <t>E64 v3/E64s v3 Spot</t>
  </si>
  <si>
    <t>9b2b31f2-aebe-5cda-bd60-caf400b06f94</t>
  </si>
  <si>
    <t>DZH318Z0BPWH/015S</t>
  </si>
  <si>
    <t>Standard_HB120-96rs_v2 Spot</t>
  </si>
  <si>
    <t>HB120-96rs v2 Spot</t>
  </si>
  <si>
    <t>9b2fd484-972c-5dfa-924b-31b5dff5796a</t>
  </si>
  <si>
    <t>DZH318Z0CGPN/008T</t>
  </si>
  <si>
    <t>Premium ZRS Blob Inventory</t>
  </si>
  <si>
    <t>9b3028c2-c652-5f2d-970d-b61f6f0ed8d8</t>
  </si>
  <si>
    <t>Standard_EC4ads_cc_v5 Low Priority</t>
  </si>
  <si>
    <t>EC4adscc v5 Low Priority</t>
  </si>
  <si>
    <t>9b3757dd-f24a-541f-a1fc-5a808622ee04</t>
  </si>
  <si>
    <t>DZH318Z0BDCH/008S</t>
  </si>
  <si>
    <t>EC8as_v5</t>
  </si>
  <si>
    <t>9b4cf185-c6cb-5c06-8d23-a7794672d729</t>
  </si>
  <si>
    <t>DZH318Z09B68/000V</t>
  </si>
  <si>
    <t>DZH318Z09B68/006X</t>
  </si>
  <si>
    <t>DZH318Z09B68/006W</t>
  </si>
  <si>
    <t>Standard_DC64as_cc_v5</t>
  </si>
  <si>
    <t>Standard_DC64as_cc_v5 Low Priority</t>
  </si>
  <si>
    <t>DC64ascc v5 Low Priority</t>
  </si>
  <si>
    <t>9b4f6555-9370-52e0-aa95-c8d29e2726fd</t>
  </si>
  <si>
    <t>DZH318Z0BDL6/0016</t>
  </si>
  <si>
    <t>9b5556e8-623d-408f-b1de-8415cfdbe8ec</t>
  </si>
  <si>
    <t>DZH318Z0BPWF/0035</t>
  </si>
  <si>
    <t>9b5bfb20-b9a8-55f5-b890-a9b64379cc70</t>
  </si>
  <si>
    <t>DZH318Z0D1MV/00FP</t>
  </si>
  <si>
    <t>P3 LRS Disk</t>
  </si>
  <si>
    <t>9b69c83c-4371-4937-8d2d-f3a00bb8009d</t>
  </si>
  <si>
    <t>9b70934a-e68b-5bb0-8af2-e78b9da46126</t>
  </si>
  <si>
    <t>DZH318Z08M9R/00D1</t>
  </si>
  <si>
    <t>9b7fee83-32bd-54e1-972c-08d83e25c522</t>
  </si>
  <si>
    <t>9b8fb0ac-e988-52e3-91da-d9bb06d27798</t>
  </si>
  <si>
    <t>9b91c4b3-6b49-5518-8b8a-347d05fee919</t>
  </si>
  <si>
    <t>DZH318Z08M9Q/001W</t>
  </si>
  <si>
    <t>9b96424a-3e50-5fd6-9f8a-73b22f12543a</t>
  </si>
  <si>
    <t>DZH318Z08NR7/004X</t>
  </si>
  <si>
    <t>9b995738-66b8-5d90-b98d-75c7800215b5</t>
  </si>
  <si>
    <t>DZH318Z09B5Z/000N</t>
  </si>
  <si>
    <t>Standard_EC48ads_v5 Low Priority</t>
  </si>
  <si>
    <t>EC48ads_v5 Low Priority</t>
  </si>
  <si>
    <t>9ba1fc1d-c8a6-5bda-b175-b21cb4b7f57d</t>
  </si>
  <si>
    <t>DZH318Z09B62/000R</t>
  </si>
  <si>
    <t>Standard_E96d_v5 Spot</t>
  </si>
  <si>
    <t>E96d v5 Spot</t>
  </si>
  <si>
    <t>9ba6338a-48e1-5271-bd23-be5c49b31c38</t>
  </si>
  <si>
    <t>DZH318Z08M9R/00CK</t>
  </si>
  <si>
    <t>B2pts v2</t>
  </si>
  <si>
    <t>9ba86315-924a-5876-94f0-b733bdee4ce4</t>
  </si>
  <si>
    <t>DZH318Z0K9JM/009B</t>
  </si>
  <si>
    <t>9bac57b6-7204-5b2e-9f91-df22ac492ebb</t>
  </si>
  <si>
    <t>DZH318Z08M9K/00D3</t>
  </si>
  <si>
    <t>DZH318Z096SL/04KB</t>
  </si>
  <si>
    <t>E32ds v4 Low Priority</t>
  </si>
  <si>
    <t>9baebdef-6e89-57ed-845c-ea10cb5b5b10</t>
  </si>
  <si>
    <t>DZH318Z0CSHB/003W</t>
  </si>
  <si>
    <t>9bb0410d-b10d-4194-8305-1ef474a14ead</t>
  </si>
  <si>
    <t>A5 Low Priority</t>
  </si>
  <si>
    <t>9bb78cca-adfa-4243-8480-bda47f7e39c8</t>
  </si>
  <si>
    <t>DZH318Z0BPRT/005K</t>
  </si>
  <si>
    <t>9bc3550a-68cd-5e55-84ca-5726cd077341</t>
  </si>
  <si>
    <t>DZH318Z08M9Q/001G</t>
  </si>
  <si>
    <t>9bd44b4a-9b01-5bfd-82d2-e52b55cbcce4</t>
  </si>
  <si>
    <t>9bd5a8d2-47b0-53d7-b82f-d96e51e6aced</t>
  </si>
  <si>
    <t>DZH318Z08M9R/00CV</t>
  </si>
  <si>
    <t>DZH318Z08M9R/02BT</t>
  </si>
  <si>
    <t>DZH318Z08M9R/02BQ</t>
  </si>
  <si>
    <t>9be55b2d-be4f-4b0c-aaa4-30643ba62343</t>
  </si>
  <si>
    <t>DZH318Z0BPW6/00GV</t>
  </si>
  <si>
    <t>Premium_SSD_Managed_Disks_P50</t>
  </si>
  <si>
    <t>P50 LRS</t>
  </si>
  <si>
    <t>P50 LRS Disk</t>
  </si>
  <si>
    <t>9c05fe39-9f52-4689-813d-581050dd7e9f</t>
  </si>
  <si>
    <t>DZH318Z0BP04/009G</t>
  </si>
  <si>
    <t>DZH318Z0BP04/00VS</t>
  </si>
  <si>
    <t>E8-2s v5 Spot</t>
  </si>
  <si>
    <t>9c08658b-ee6d-50f4-aff9-d44ac97524df</t>
  </si>
  <si>
    <t>DZH318Z096SR/0171</t>
  </si>
  <si>
    <t>DZH318Z0BQ4B/00BK</t>
  </si>
  <si>
    <t>E8-4as v5</t>
  </si>
  <si>
    <t>9c1501b7-f686-537f-96c0-dca831263a13</t>
  </si>
  <si>
    <t>DZH318Z093XK/00M1</t>
  </si>
  <si>
    <t>9c15a059-3572-5de0-a768-6a4ad4826c84</t>
  </si>
  <si>
    <t>DZH318Z092SC/002Q</t>
  </si>
  <si>
    <t>9c171b55-56f0-569b-99ed-3ef41a5c9cf0</t>
  </si>
  <si>
    <t>DZH318Z0CSHK/0031</t>
  </si>
  <si>
    <t>DZH318Z0CSHK/0205</t>
  </si>
  <si>
    <t>DZH318Z0CSHK/0208</t>
  </si>
  <si>
    <t>9c24e0aa-766c-4c19-a2bb-7e47b83135a5</t>
  </si>
  <si>
    <t>DZH318Z0BPWF/003N</t>
  </si>
  <si>
    <t>E8-4as v5 Spot</t>
  </si>
  <si>
    <t>9c257f5c-d788-5455-9369-69a773e0d95d</t>
  </si>
  <si>
    <t>DZH318Z093WZ/00JK</t>
  </si>
  <si>
    <t>DZH318Z0BQ34/012B</t>
  </si>
  <si>
    <t>a5a12052-ab04-4a97-b547-b3fa9b847bee</t>
  </si>
  <si>
    <t>DZH318Z0BPVN/01LC</t>
  </si>
  <si>
    <t>M192idms_v2 Spot</t>
  </si>
  <si>
    <t>9c3a37ca-4360-50c9-82ae-2a45dd5eb100</t>
  </si>
  <si>
    <t>DZH318Z08LV0/002L</t>
  </si>
  <si>
    <t>9c4bbf47-dcad-4cd6-8f62-ac7e5ed33566</t>
  </si>
  <si>
    <t>DZH318Z0CM95/002Z</t>
  </si>
  <si>
    <t>standard_DC4ds_v3 Spot</t>
  </si>
  <si>
    <t>DC4ds_v3 Spot</t>
  </si>
  <si>
    <t>9c4f07f2-210e-5b94-911a-8418614d451f</t>
  </si>
  <si>
    <t>DZH318Z08NRF/00GJ</t>
  </si>
  <si>
    <t>9c6661d4-7496-57dd-8a50-f60129f218ca</t>
  </si>
  <si>
    <t>DZH318Z096T1/07PQ</t>
  </si>
  <si>
    <t>Dsv5 Series DedicatedHost</t>
  </si>
  <si>
    <t>Dsv5_Type1</t>
  </si>
  <si>
    <t>Dsv5 Type1</t>
  </si>
  <si>
    <t>9c6bd9f6-971e-5ba5-ad5f-cdb254aad558</t>
  </si>
  <si>
    <t>DZH318Z09V9J</t>
  </si>
  <si>
    <t>DZH318Z09V9J/000B</t>
  </si>
  <si>
    <t>DZH318Z09V9J/001C</t>
  </si>
  <si>
    <t>DZH318Z09V9J/001D</t>
  </si>
  <si>
    <t>9c743682-40d9-51de-b701-98e7c64a8364</t>
  </si>
  <si>
    <t>DZH318Z0D1L5/00Q6</t>
  </si>
  <si>
    <t>9c78c96e-6e37-59a2-8146-c70e0c688f71</t>
  </si>
  <si>
    <t>DZH318Z092QL/000T</t>
  </si>
  <si>
    <t>M208-52s_v2 Low Priority</t>
  </si>
  <si>
    <t>DZH318Z0BX63/01C4</t>
  </si>
  <si>
    <t>9cacce37-073b-5697-a374-1da4bdcb0686</t>
  </si>
  <si>
    <t>DZH318Z0BQ4R/047D</t>
  </si>
  <si>
    <t>HB120-16rs v2</t>
  </si>
  <si>
    <t>DZH318Z0CGPN/008B</t>
  </si>
  <si>
    <t>DZH318Z096SL/04GS</t>
  </si>
  <si>
    <t>9cb3c908-ec45-55dd-b17c-e21f59fad259</t>
  </si>
  <si>
    <t>DZH318Z0BXNG/00DP</t>
  </si>
  <si>
    <t>9cb89619-71e2-5f52-8081-726c287d054a</t>
  </si>
  <si>
    <t>DZH318Z0BPVN/01N5</t>
  </si>
  <si>
    <t>B2ts v2</t>
  </si>
  <si>
    <t>9cbd33f1-acf2-58c8-9cd9-5542431443bd</t>
  </si>
  <si>
    <t>DZH318Z0K9K9/01GV</t>
  </si>
  <si>
    <t>DZH318Z0K9K9/031Z</t>
  </si>
  <si>
    <t>DZH318Z0K9K9/0320</t>
  </si>
  <si>
    <t>DZH318Z0K9K9/0322</t>
  </si>
  <si>
    <t>B8pls v2</t>
  </si>
  <si>
    <t>9cc16766-9a22-58ea-adfb-c5c5e2b3a20f</t>
  </si>
  <si>
    <t>DZH318Z0K9JM/009W</t>
  </si>
  <si>
    <t>9cd09b4c-d79f-53be-846c-bb0d70248bc9</t>
  </si>
  <si>
    <t>DZH318Z08NR8/002L</t>
  </si>
  <si>
    <t>E32s v5 Spot</t>
  </si>
  <si>
    <t>9cf0a103-e620-538b-a3eb-00ecea1f9569</t>
  </si>
  <si>
    <t>DZH318Z096T1/07PP</t>
  </si>
  <si>
    <t>9d1f757d-5159-5ee8-897d-1399e77aaf0d</t>
  </si>
  <si>
    <t>DZH318Z0CSHL/001C</t>
  </si>
  <si>
    <t>9d1fe890-90a6-588a-902f-38a64a8298c6</t>
  </si>
  <si>
    <t>DZH318Z0K9JK/00QP</t>
  </si>
  <si>
    <t>Premium ZRS Burst Bandwidth</t>
  </si>
  <si>
    <t>9d280708-e860-5c5d-8df8-1bfa9988356a</t>
  </si>
  <si>
    <t>Standard_P1_mv3_Windows</t>
  </si>
  <si>
    <t>P1mv3</t>
  </si>
  <si>
    <t>P1mv3 App</t>
  </si>
  <si>
    <t>9d392b47-b15b-5ed8-9f1d-7639cbd4a9bd</t>
  </si>
  <si>
    <t>DZH318Z0DCR7/00LL</t>
  </si>
  <si>
    <t>DZH318Z0DCR7/00X6</t>
  </si>
  <si>
    <t>DZH318Z0DCR7/00WX</t>
  </si>
  <si>
    <t>9d432f9f-e853-5326-aad0-6087d742877d</t>
  </si>
  <si>
    <t>DZH318Z08NR8/002P</t>
  </si>
  <si>
    <t>9d4a10fb-49c0-5709-a131-b0be3f9286df</t>
  </si>
  <si>
    <t>DZH318Z09B62/0008</t>
  </si>
  <si>
    <t>DZH318Z09B62/008V</t>
  </si>
  <si>
    <t>DZH318Z09B62/008R</t>
  </si>
  <si>
    <t>9d4c3f5c-c67f-5111-8122-454f3802033d</t>
  </si>
  <si>
    <t>DZH318Z0K9KD/01LD</t>
  </si>
  <si>
    <t>Esv3_Type4</t>
  </si>
  <si>
    <t>Esv3 Type4</t>
  </si>
  <si>
    <t>9d51dbe8-a4c1-54d3-a644-a530e5360931</t>
  </si>
  <si>
    <t>DZH318Z0C620/015W</t>
  </si>
  <si>
    <t>DZH318Z0C620/015T</t>
  </si>
  <si>
    <t>DZH318Z0C620/015V</t>
  </si>
  <si>
    <t>9d695a9c-c89f-476c-866c-5d13d4fe24ad</t>
  </si>
  <si>
    <t>9d8b0d98-12e4-524b-b960-4121c27423e5</t>
  </si>
  <si>
    <t>DZH318Z0CF0K/0017</t>
  </si>
  <si>
    <t>DZH318Z0CF0K/003S</t>
  </si>
  <si>
    <t>DZH318Z0CF0K/003T</t>
  </si>
  <si>
    <t>Standard_DS14_v2_Promo</t>
  </si>
  <si>
    <t>DS14 v2 - Expired</t>
  </si>
  <si>
    <t>f17a0085-1b89-4691-85e7-9d18d6bb7f86</t>
  </si>
  <si>
    <t>DZH318Z0BPSQ/003M</t>
  </si>
  <si>
    <t>DZH318Z0BX63/000D</t>
  </si>
  <si>
    <t>DZH318Z0BQ4C/0205</t>
  </si>
  <si>
    <t>9d9dada2-7265-5ffc-b327-25c6a64ec6b3</t>
  </si>
  <si>
    <t>DZH318Z08MBM/0034</t>
  </si>
  <si>
    <t>9d9f936e-e3a6-5ddb-90eb-0c7377eb7f2c</t>
  </si>
  <si>
    <t>DZH318Z08NR9/004P</t>
  </si>
  <si>
    <t>3442b75b-9470-48d2-b149-a8a3474d955a</t>
  </si>
  <si>
    <t>9da4ece6-e16e-529c-b7af-b937753d2419</t>
  </si>
  <si>
    <t>DZH318Z09B5Z/000J</t>
  </si>
  <si>
    <t>9db78b6c-98ce-5107-86ac-bea8bf578d3a</t>
  </si>
  <si>
    <t>DZH318Z0BDL4/0040</t>
  </si>
  <si>
    <t>9dbf2066-0c16-525d-ade4-96d7f2759b50</t>
  </si>
  <si>
    <t>DZH318Z09LQN/000S</t>
  </si>
  <si>
    <t>LRS Class 1 Additional IO</t>
  </si>
  <si>
    <t>9dc11c60-b8cd-4100-bc7a-1a1d15290d19</t>
  </si>
  <si>
    <t>9dd01093-ee53-5f34-a835-497b89c060a5</t>
  </si>
  <si>
    <t>DZH318Z0CSHJ/000T</t>
  </si>
  <si>
    <t>HB120-64rs v2</t>
  </si>
  <si>
    <t>DZH318Z0CGR8/00D3</t>
  </si>
  <si>
    <t>DZH318Z0CGR8/00JH</t>
  </si>
  <si>
    <t>DZH318Z0CGR8/00JG</t>
  </si>
  <si>
    <t>DZH318Z0BPWH/0033</t>
  </si>
  <si>
    <t>E64-32as v5 Low Priority</t>
  </si>
  <si>
    <t>9dfc8cff-b704-5fee-8cd0-c651c8e16edd</t>
  </si>
  <si>
    <t>DZH318Z093WZ/00K4</t>
  </si>
  <si>
    <t>D4lds v5 Low Priority</t>
  </si>
  <si>
    <t>9dfd71a1-a623-5c12-80b3-2d6cf6063927</t>
  </si>
  <si>
    <t>DZH318Z08M99/00N5</t>
  </si>
  <si>
    <t>Standard Reliable Dictionary and Queue</t>
  </si>
  <si>
    <t>9e17b15f-371e-4d9d-9784-a3873b73b4b8</t>
  </si>
  <si>
    <t>9e20e48b-da34-5f5a-814b-343d942f6dfa</t>
  </si>
  <si>
    <t>DZH318Z092QL/001D</t>
  </si>
  <si>
    <t>DZH318Z0BQ51/00FS</t>
  </si>
  <si>
    <t>DZH318Z0BQ51/007G</t>
  </si>
  <si>
    <t>DZH318Z0BQ51/007H</t>
  </si>
  <si>
    <t>NC6</t>
  </si>
  <si>
    <t>9e250639-2880-47d3-be00-6e2e538c6361</t>
  </si>
  <si>
    <t>DZH318Z0BQ4Z/004Q</t>
  </si>
  <si>
    <t>9e2ca443-fc88-5492-b501-e968aeb39009</t>
  </si>
  <si>
    <t>DZH318Z0CSHK/00GP</t>
  </si>
  <si>
    <t>9e5b4eac-b96a-43c2-99b5-2e26b14c8e31</t>
  </si>
  <si>
    <t>E8 v5</t>
  </si>
  <si>
    <t>9e5cadca-3695-5309-bcd9-ca3bbd2fa9ce</t>
  </si>
  <si>
    <t>DZH318Z08M9J/003G</t>
  </si>
  <si>
    <t>DZH318Z08M9J/02DP</t>
  </si>
  <si>
    <t>DZH318Z08M9J/02DS</t>
  </si>
  <si>
    <t>9e666169-79e3-5bce-a01b-1d46503a8af9</t>
  </si>
  <si>
    <t>DZH318Z08W2Q/003L</t>
  </si>
  <si>
    <t>9e690946-ae82-59f8-81af-6c32b069aef4</t>
  </si>
  <si>
    <t>DZH318Z0BPVN/01L4</t>
  </si>
  <si>
    <t>DZH318Z0BQPW/00HF</t>
  </si>
  <si>
    <t>9e7195ae-5e01-5712-83f2-425a42bb3f4a</t>
  </si>
  <si>
    <t>DZH318Z0K9JL/002B</t>
  </si>
  <si>
    <t>9e7edede-efe3-467e-9428-423910f45b0e</t>
  </si>
  <si>
    <t>DZH318Z0BPWG/002L</t>
  </si>
  <si>
    <t>9e9e6a12-731c-5994-9763-e8ca93082d14</t>
  </si>
  <si>
    <t>9e9f65e6-c072-5075-8c28-5904a965e29d</t>
  </si>
  <si>
    <t>HB176-144rsv4 Low Priority</t>
  </si>
  <si>
    <t>9ea106d5-a85e-58d8-9125-5d1a843112e1</t>
  </si>
  <si>
    <t>DZH318Z0K1LH/001Z</t>
  </si>
  <si>
    <t>9ea47aa3-c4e4-5ff3-a754-bf7504f9f10b</t>
  </si>
  <si>
    <t>DZH318Z0K9JH/01GS</t>
  </si>
  <si>
    <t>DZH318Z0K9JH/02VM</t>
  </si>
  <si>
    <t>DZH318Z0K9JH/02VG</t>
  </si>
  <si>
    <t>Standard_DC32ads_cc_v5 Low Priority</t>
  </si>
  <si>
    <t>DC32adscc v5 Low Priority</t>
  </si>
  <si>
    <t>9ea8bc3f-2045-5a6b-a141-097f2a14b835</t>
  </si>
  <si>
    <t>DZH318Z0BDL9/0063</t>
  </si>
  <si>
    <t>M128dms_v2</t>
  </si>
  <si>
    <t>9ea97e12-bd70-567a-9e27-06dc829b2d6e</t>
  </si>
  <si>
    <t>DZH318Z08LV1/004F</t>
  </si>
  <si>
    <t>DZH318Z08LV1/0047</t>
  </si>
  <si>
    <t>DZH318Z08LV1/0046</t>
  </si>
  <si>
    <t>F16s v2 Spot</t>
  </si>
  <si>
    <t>9eab1436-571d-5d41-9511-2140ec3d1c04</t>
  </si>
  <si>
    <t>DZH318Z0BPWJ/00VV</t>
  </si>
  <si>
    <t>NV12 Spot</t>
  </si>
  <si>
    <t>9eac2eea-7676-5fec-85d2-f80a7e445cfd</t>
  </si>
  <si>
    <t>DZH318Z0BQ4T/0088</t>
  </si>
  <si>
    <t>9eaebb6b-c650-5433-ae92-0f3c70d75399</t>
  </si>
  <si>
    <t>9eb27ab3-ce06-548f-a1a1-e50f0a235774</t>
  </si>
  <si>
    <t>DZH318Z08NRD/00BC</t>
  </si>
  <si>
    <t>Cross Region Replication - US East to US West 2 Minutes</t>
  </si>
  <si>
    <t>9ebec363-7e14-5db9-85b6-bf00943f9c3b</t>
  </si>
  <si>
    <t>E16-8s v5 Spot</t>
  </si>
  <si>
    <t>9ec22ff8-14d8-5c66-824c-949901a80105</t>
  </si>
  <si>
    <t>DZH318Z096SR/013T</t>
  </si>
  <si>
    <t>9ece3a2a-254d-4e77-8eda-0d311b632e25</t>
  </si>
  <si>
    <t>Hot RA-GZRS Blob Inventory</t>
  </si>
  <si>
    <t>9ed50689-dd7b-5d73-a9a8-c9debd4bcfac</t>
  </si>
  <si>
    <t>NV32as v4 Low Priority</t>
  </si>
  <si>
    <t>9ee691b6-848d-58f4-8e28-da64ca989389</t>
  </si>
  <si>
    <t>DZH318Z0CGPM/0014</t>
  </si>
  <si>
    <t>9f01c20a-7cd2-50d4-9213-8c0b72843df1</t>
  </si>
  <si>
    <t>9f03aaeb-8468-5bf0-9029-aec6fc64c1d0</t>
  </si>
  <si>
    <t>DZH318Z09B62/0006</t>
  </si>
  <si>
    <t>9f05311c-9d6b-50f2-9c01-44e385fd7675</t>
  </si>
  <si>
    <t>DZH318Z092SD/00F2</t>
  </si>
  <si>
    <t>9f0eab23-9205-5a77-a273-f9d9097ce41c</t>
  </si>
  <si>
    <t>DZH318Z0D1LH/00HQ</t>
  </si>
  <si>
    <t>HX176-24rs Low Priority</t>
  </si>
  <si>
    <t>9f29484a-a452-5832-bcd3-6ab503a6fc78</t>
  </si>
  <si>
    <t>DZH318Z0K1LF/000P</t>
  </si>
  <si>
    <t>9f2fac7b-e33a-5b18-98bf-52e86e68fa01</t>
  </si>
  <si>
    <t>Cold RA-GRS List and Create Container Operations</t>
  </si>
  <si>
    <t>9f345ad7-10cf-5bd6-86e2-7cd7d8a22d79</t>
  </si>
  <si>
    <t>9f39e6a5-0018-4219-b770-3e5a75404359</t>
  </si>
  <si>
    <t>9f73158d-0c64-5d5e-9ac7-d0f74e7c11ae</t>
  </si>
  <si>
    <t>DZH318Z08W2R/004S</t>
  </si>
  <si>
    <t>DZH318Z08W2R/00WK</t>
  </si>
  <si>
    <t>DZH318Z08W2R/00WM</t>
  </si>
  <si>
    <t>9fc25025-8706-4aa1-8a43-ba50c742b240</t>
  </si>
  <si>
    <t>DZH318Z0BQ51/00C7</t>
  </si>
  <si>
    <t>DZH318Z0BQ51/008L</t>
  </si>
  <si>
    <t>DZH318Z0BQ51/008M</t>
  </si>
  <si>
    <t>9fc8eb12-fea7-5a6e-9dfd-548b9c8492c6</t>
  </si>
  <si>
    <t>D2/DS2</t>
  </si>
  <si>
    <t>9fdf4e62-d5b3-40c4-a653-87b600555d36</t>
  </si>
  <si>
    <t>DZH318Z0BQ4B/00HL</t>
  </si>
  <si>
    <t>DZH318Z0BQ4B/0026</t>
  </si>
  <si>
    <t>DZH318Z0BQ4B/002F</t>
  </si>
  <si>
    <t>9fe1c7fd-d9c9-5bdb-93a4-0906232ab6b9</t>
  </si>
  <si>
    <t>DZH318Z093XK/00QT</t>
  </si>
  <si>
    <t>9fe8868d-e692-5f9c-850e-07bc79cd8066</t>
  </si>
  <si>
    <t>DZH318Z0DF4B/000S</t>
  </si>
  <si>
    <t>9ffb5c26-2777-5415-9895-56d8838fbd97</t>
  </si>
  <si>
    <t>9fff8055-79bb-574b-9444-230e799a57ee</t>
  </si>
  <si>
    <t>DZH318Z092SF/00M2</t>
  </si>
  <si>
    <t>DZH318Z096SN/00RP</t>
  </si>
  <si>
    <t>a019719a-fbca-56a1-a3c6-7545809e19c4</t>
  </si>
  <si>
    <t>DZH318Z09LQP/001D</t>
  </si>
  <si>
    <t>LRS Data Stored - Free</t>
  </si>
  <si>
    <t>329c176e-8b09-402d-990b-5c62c7ad12e7</t>
  </si>
  <si>
    <t>M128s_v2 Spot</t>
  </si>
  <si>
    <t>a02a139d-4fe4-5cc7-897b-9ad5d336ab51</t>
  </si>
  <si>
    <t>DZH318Z0BX5L/03DG</t>
  </si>
  <si>
    <t>a02e5d25-0d9a-5c9c-a6c7-b02552516aad</t>
  </si>
  <si>
    <t>DZH318Z096T1/07QZ</t>
  </si>
  <si>
    <t>a03762a5-75c5-5350-a9b7-992fbfd59c9a</t>
  </si>
  <si>
    <t>DZH318Z093X0/00LG</t>
  </si>
  <si>
    <t>HB120-32rs v2</t>
  </si>
  <si>
    <t>DZH318Z0CGR8/00CB</t>
  </si>
  <si>
    <t>DZH318Z0CGR8/00HX</t>
  </si>
  <si>
    <t>DZH318Z0CGR8/00HZ</t>
  </si>
  <si>
    <t>Volume Restore</t>
  </si>
  <si>
    <t>Volume Restore Capacity</t>
  </si>
  <si>
    <t>a05c949f-4043-5252-b78c-aaee8c029fe9</t>
  </si>
  <si>
    <t>DZH318Z0BXV9/007V</t>
  </si>
  <si>
    <t>a07030a9-8c55-47a9-885f-f235ab41dd78</t>
  </si>
  <si>
    <t>GRS Write Operations - Free</t>
  </si>
  <si>
    <t>854ead60-2964-42d7-ba40-03248e21fcb8</t>
  </si>
  <si>
    <t>525b3eae-b52b-4130-b09d-0a9d4f10dedf</t>
  </si>
  <si>
    <t>a0827fd3-2fe5-543a-a959-4ab54745aba9</t>
  </si>
  <si>
    <t>DZH318Z08M9K/00DK</t>
  </si>
  <si>
    <t>D8ds v4 Spot</t>
  </si>
  <si>
    <t>a09bc79e-544d-54ca-b283-2e0bd516b207</t>
  </si>
  <si>
    <t>DZH318Z0CSHH/0046</t>
  </si>
  <si>
    <t>L48as v3</t>
  </si>
  <si>
    <t>a09bec64-0b53-5d85-bbba-e94b031ac15a</t>
  </si>
  <si>
    <t>DZH318Z08NR8/002H</t>
  </si>
  <si>
    <t>a09c927b-3567-57b1-a5e9-f3dc8c986517</t>
  </si>
  <si>
    <t>a0a1d8a1-dc58-5703-baf5-edcdc71ff760</t>
  </si>
  <si>
    <t>DZH318Z0BPW5/01G1</t>
  </si>
  <si>
    <t>a0d0db99-0038-5852-b4e3-e45af2fb926d</t>
  </si>
  <si>
    <t>DZH318Z08M9L/00DG</t>
  </si>
  <si>
    <t>a0d3cbd6-2cc5-5c17-a956-fc30af7fc295</t>
  </si>
  <si>
    <t>DZH318Z08M9H/007G</t>
  </si>
  <si>
    <t>a0e29001-226a-5d92-8452-4dd2fd35943b</t>
  </si>
  <si>
    <t>DZH318Z08LV0/002W</t>
  </si>
  <si>
    <t>a0e4ef3a-efc7-56a9-98e4-61b3fbe57317</t>
  </si>
  <si>
    <t>DZH318Z0BPWJ/00VT</t>
  </si>
  <si>
    <t>a0ecee0f-77cc-52f1-acad-b95029f486cc</t>
  </si>
  <si>
    <t>a1060e6d-d96b-578e-aa66-0c90084b5bf1</t>
  </si>
  <si>
    <t>DZH318Z0CSHK/0030</t>
  </si>
  <si>
    <t>DZH318Z0BQ4W/003B</t>
  </si>
  <si>
    <t>e0db7d51-7662-4f74-9b1b-9a5bf84d2e84</t>
  </si>
  <si>
    <t>DZH318Z0BQ4W/0567</t>
  </si>
  <si>
    <t>Account Encrypted GZRS Batch Write Operations</t>
  </si>
  <si>
    <t>a116c891-ca9b-4018-b704-da5d222860fe</t>
  </si>
  <si>
    <t>a128fabf-3c0c-402c-abcb-0b3679107c59</t>
  </si>
  <si>
    <t>DZH318Z0BPWJ/001M</t>
  </si>
  <si>
    <t>a12b62ca-1d1e-4ad9-a5e8-5b5b072f084c</t>
  </si>
  <si>
    <t>DZH318Z08KCJ/0021</t>
  </si>
  <si>
    <t>DZH318Z08KCJ/0026</t>
  </si>
  <si>
    <t>DZH318Z08KCJ/0023</t>
  </si>
  <si>
    <t>DZH318Z08KCJ/001Z</t>
  </si>
  <si>
    <t>a1312050-e836-5ee9-86fe-2652febce6f9</t>
  </si>
  <si>
    <t>DZH318Z0K9JM/009H</t>
  </si>
  <si>
    <t>a150eaf3-05e3-5550-bc81-7beeadea01c3</t>
  </si>
  <si>
    <t>DZH318Z0BQM3/006Q</t>
  </si>
  <si>
    <t>a155f0ab-0e44-51a8-878f-d99e7820df34</t>
  </si>
  <si>
    <t>DZH318Z093WZ/00KM</t>
  </si>
  <si>
    <t>DZH318Z093WZ/03LM</t>
  </si>
  <si>
    <t>DZH318Z093WZ/03LJ</t>
  </si>
  <si>
    <t>a15aef5a-cce7-52cc-950a-192b3f896043</t>
  </si>
  <si>
    <t>a169c1dd-fe08-5aa2-bba3-84aa3d27acf5</t>
  </si>
  <si>
    <t>DZH318Z09B68/000T</t>
  </si>
  <si>
    <t>a16c958c-b15e-531d-853d-69c3555435b0</t>
  </si>
  <si>
    <t>DZH318Z092SF/00LN</t>
  </si>
  <si>
    <t>a17cfbdd-8808-5dca-a123-10241b67990b</t>
  </si>
  <si>
    <t>DZH318Z0D1L3/00L4</t>
  </si>
  <si>
    <t>a19a57e7-6364-5cda-b91c-fc97fc9f4b6a</t>
  </si>
  <si>
    <t>DZH318Z092SF/00LK</t>
  </si>
  <si>
    <t>DZH318Z092SF/00TF</t>
  </si>
  <si>
    <t>DZH318Z092SF/00TD</t>
  </si>
  <si>
    <t>a19bb4e1-758f-5449-b092-2218413e6494</t>
  </si>
  <si>
    <t>DZH318Z0BQ4X/01PZ</t>
  </si>
  <si>
    <t>a1a9bd15-f214-4351-a229-b4141a5512c8</t>
  </si>
  <si>
    <t>E20as v5 Low Priority</t>
  </si>
  <si>
    <t>a1aa292d-ac03-5bca-bb66-10716ff29a04</t>
  </si>
  <si>
    <t>DZH318Z093WZ/00PL</t>
  </si>
  <si>
    <t>D16 v4 Low Priority</t>
  </si>
  <si>
    <t>a1ac0338-0f38-55b7-8d5f-e9ad068ddf90</t>
  </si>
  <si>
    <t>DZH318Z0D1MV/00FG</t>
  </si>
  <si>
    <t>a1af01f2-a027-50ab-824f-0117f71561e5</t>
  </si>
  <si>
    <t>DZH318Z09LR5/0033</t>
  </si>
  <si>
    <t>DZH318Z09LR5/00PR</t>
  </si>
  <si>
    <t>DZH318Z09LR5/00PP</t>
  </si>
  <si>
    <t>Confidential Compute Encryption ZRS</t>
  </si>
  <si>
    <t>Confidential Compute Encryption ZRS Provisioned Capacity</t>
  </si>
  <si>
    <t>a1af4b39-d3c0-50bb-a2b5-03933498835d</t>
  </si>
  <si>
    <t>DZH318Z0BP04/04RG</t>
  </si>
  <si>
    <t>Azure App Service Basic Plan - Linux</t>
  </si>
  <si>
    <t>B1</t>
  </si>
  <si>
    <t>a1ce959d-dde2-4bb4-8a58-edfdeb780d93</t>
  </si>
  <si>
    <t>DZH318Z0BXW9</t>
  </si>
  <si>
    <t>DZH318Z0BXW9/0015</t>
  </si>
  <si>
    <t>a1e736b5-faf9-54c1-b721-d214e38f0c9a</t>
  </si>
  <si>
    <t>DZH318Z0CF0K/001L</t>
  </si>
  <si>
    <t>a1f3bb18-c8f1-4963-abbe-356a3612f99b</t>
  </si>
  <si>
    <t>a1fc72f1-4564-54e6-9710-627ca119196f</t>
  </si>
  <si>
    <t>DZH318Z0D1L5/00PD</t>
  </si>
  <si>
    <t>DZH318Z0D1L5/00P8</t>
  </si>
  <si>
    <t>DZH318Z0D1L5/00P7</t>
  </si>
  <si>
    <t>a207ee42-b16d-5bd0-bba2-1be50761d3ac</t>
  </si>
  <si>
    <t>DZH318Z08W0Q/000R</t>
  </si>
  <si>
    <t>a21f3cf4-db04-5e93-82f6-f3dd3eb6632f</t>
  </si>
  <si>
    <t>a23ea0f1-1af6-466e-ab01-54918478e765</t>
  </si>
  <si>
    <t>DZH318Z0C0XC/000C</t>
  </si>
  <si>
    <t>a241de53-071b-49e8-a641-8fcaeeeba7f6</t>
  </si>
  <si>
    <t>E64-32as v5 Spot</t>
  </si>
  <si>
    <t>a242e2de-79e6-54d9-ae04-3ae2094716e0</t>
  </si>
  <si>
    <t>DZH318Z093WZ/00KB</t>
  </si>
  <si>
    <t>a244e416-4adc-5de9-b4a4-85b86a11bd16</t>
  </si>
  <si>
    <t>DZH318Z08LV0/001M</t>
  </si>
  <si>
    <t>a247ccc3-4687-4d1f-99b4-e2af73f36b7c</t>
  </si>
  <si>
    <t>DZH318Z0BPWF/00NW</t>
  </si>
  <si>
    <t>a24bc4b0-436e-53c3-ab7a-e849baa2d8a0</t>
  </si>
  <si>
    <t>DZH318Z0BDCG/000T</t>
  </si>
  <si>
    <t>a24eedc1-493c-5242-8a01-67d288c0fefe</t>
  </si>
  <si>
    <t>DZH318Z08M9B/00DK</t>
  </si>
  <si>
    <t>DZH318Z08M9B/01ST</t>
  </si>
  <si>
    <t>DZH318Z08M9B/01SP</t>
  </si>
  <si>
    <t>F8 Spot</t>
  </si>
  <si>
    <t>F8/F8s Spot</t>
  </si>
  <si>
    <t>a2563de9-8dbe-585e-b4be-549ebafda57c</t>
  </si>
  <si>
    <t>DZH318Z0BPVT/00N1</t>
  </si>
  <si>
    <t>a25f200f-2d90-5334-8fb2-3d1216aae0a8</t>
  </si>
  <si>
    <t>DZH318Z092QL/001C</t>
  </si>
  <si>
    <t>GRS Batch Write Operations</t>
  </si>
  <si>
    <t>bb20dfda-6d18-4bb1-b7fc-86a05d9cfb8d</t>
  </si>
  <si>
    <t>a2734130-d018-5d7b-84e5-749104c15939</t>
  </si>
  <si>
    <t>DZH318Z0CSHL/0025</t>
  </si>
  <si>
    <t>a2949202-d34f-5474-b787-e235a3878857</t>
  </si>
  <si>
    <t>Standard_E32d_v5 Low Priority</t>
  </si>
  <si>
    <t>E32d v5 Low Priority</t>
  </si>
  <si>
    <t>a29b8e9f-d209-5157-8b8b-1d0029d0844e</t>
  </si>
  <si>
    <t>DZH318Z08M9R/00CW</t>
  </si>
  <si>
    <t>a29c0fa0-76d3-4e86-81ef-58aa2392097e</t>
  </si>
  <si>
    <t>a29f24cb-1bdd-44f8-b3d4-3f0c64423128</t>
  </si>
  <si>
    <t>a2a3a58e-b769-5b5b-961e-28949e53aa93</t>
  </si>
  <si>
    <t>DZH318Z08W2R/0049</t>
  </si>
  <si>
    <t>DZH318Z08W2R/00W3</t>
  </si>
  <si>
    <t>DZH318Z08W2R/00W7</t>
  </si>
  <si>
    <t>a2b9267c-54fb-55fc-8274-f1486ce722da</t>
  </si>
  <si>
    <t>DZH318Z092SB/00JN</t>
  </si>
  <si>
    <t>a2c219cf-868c-547d-9424-5eb774c2ae73</t>
  </si>
  <si>
    <t>DZH318Z0BQPW/01GH</t>
  </si>
  <si>
    <t>a2c5cef1-f706-585a-a809-c5e4272cbeeb</t>
  </si>
  <si>
    <t>DZH318Z092S9/00GG</t>
  </si>
  <si>
    <t>a2c91e22-48c3-5caa-bbe5-e0c0499d0ab3</t>
  </si>
  <si>
    <t>DZH318Z0K9JF/0259</t>
  </si>
  <si>
    <t>a2cfb66b-a9f8-5ec9-82d5-e683c9cb44ab</t>
  </si>
  <si>
    <t>DZH318Z092R4/00BP</t>
  </si>
  <si>
    <t>Azure ModSim WB Idle Chamber</t>
  </si>
  <si>
    <t>Basic</t>
  </si>
  <si>
    <t>a2dc9e1c-826e-54e8-8a6c-70e02be756af</t>
  </si>
  <si>
    <t>DZH318Z0F4KM</t>
  </si>
  <si>
    <t>DZH318Z0F4KM/0003</t>
  </si>
  <si>
    <t>DC8 v2 Spot</t>
  </si>
  <si>
    <t>a2e68a07-e83f-5403-8e1c-635ebe2c3352</t>
  </si>
  <si>
    <t>DZH318Z0CCGS/000T</t>
  </si>
  <si>
    <t>a2e68f69-9e9d-503d-a09d-c8f8a54bfae3</t>
  </si>
  <si>
    <t>a32ff1c9-2e2c-5562-9794-0007c2100cb1</t>
  </si>
  <si>
    <t>DZH318Z0BDL4/003P</t>
  </si>
  <si>
    <t>DZH318Z0CGR8/009K</t>
  </si>
  <si>
    <t>DZH318Z0CGR8/00GP</t>
  </si>
  <si>
    <t>DZH318Z0CGR8/00GN</t>
  </si>
  <si>
    <t>a335ddc0-6859-52d7-aa17-3632db0e0489</t>
  </si>
  <si>
    <t>DZH318Z0BX5L/004L</t>
  </si>
  <si>
    <t>a3420677-7bc0-526b-8283-635d962e2bc9</t>
  </si>
  <si>
    <t>DZH318Z092QW/003X</t>
  </si>
  <si>
    <t>a34399c3-c56f-4eb5-9369-e5d419b25fb6</t>
  </si>
  <si>
    <t>a347fa6f-739f-5e62-a822-370746b94968</t>
  </si>
  <si>
    <t>a357b90a-6c72-5828-a360-228e6d59fbd1</t>
  </si>
  <si>
    <t>DZH318Z093WZ/00L7</t>
  </si>
  <si>
    <t>E64is v3</t>
  </si>
  <si>
    <t>DZH318Z0BPVN/00HS</t>
  </si>
  <si>
    <t>E32s v3 Low Priority</t>
  </si>
  <si>
    <t>f3eaf18e-50dd-46a3-b798-e007f1937b3b</t>
  </si>
  <si>
    <t>DZH318Z0BQ4R/00MD</t>
  </si>
  <si>
    <t>Hot ZRS List Operations</t>
  </si>
  <si>
    <t>a38221d2-34a7-4a1a-9e61-f9741daeca8a</t>
  </si>
  <si>
    <t>E48 v3 Spot</t>
  </si>
  <si>
    <t>E48 v3/E48s v3 Spot</t>
  </si>
  <si>
    <t>a3893ddd-e9d1-5e3a-b90c-7c7dfb0b16c1</t>
  </si>
  <si>
    <t>DZH318Z0BPWH/015L</t>
  </si>
  <si>
    <t>a3934ac8-4dbc-538a-abe5-f36b2e025e0b</t>
  </si>
  <si>
    <t>a39a12ba-bcb7-50e8-9938-45feccec14bb</t>
  </si>
  <si>
    <t>DZH318Z0CM92/004C</t>
  </si>
  <si>
    <t>a3ac388c-dc7c-5027-bcb8-fd6a715b3c31</t>
  </si>
  <si>
    <t>DZH318Z0BX63/01JD</t>
  </si>
  <si>
    <t>a3ba3dbe-91ac-5e62-a239-459456212a67</t>
  </si>
  <si>
    <t>DZH318Z0CSHH/000H</t>
  </si>
  <si>
    <t>Standard_EC2ads_v5 Low Priority</t>
  </si>
  <si>
    <t>EC2ads_v5 Low Priority</t>
  </si>
  <si>
    <t>a3bb8c5f-34c0-5c1e-8988-54fcca5d2981</t>
  </si>
  <si>
    <t>DZH318Z09B62/000D</t>
  </si>
  <si>
    <t>0e9d0c9b-ab6d-4312-9c7e-3794e22af9c4</t>
  </si>
  <si>
    <t>a3c84cb5-5c9a-5aaa-b07c-4d351ace47b8</t>
  </si>
  <si>
    <t>DZH318Z093WX/00K1</t>
  </si>
  <si>
    <t>a3cc966a-6dc4-41c4-868c-7e69ae1f707c</t>
  </si>
  <si>
    <t>DZH318Z0BXW6/001S</t>
  </si>
  <si>
    <t>a3e56771-0ab1-51a7-88a0-ca01e0611840</t>
  </si>
  <si>
    <t>DZH318Z0CM95/004Q</t>
  </si>
  <si>
    <t>DZH318Z0BPW5/01MV</t>
  </si>
  <si>
    <t>a3f32be3-b3ee-5f97-a298-ccd64604b523</t>
  </si>
  <si>
    <t>DZH318Z08M9J/0032</t>
  </si>
  <si>
    <t>DZH318Z0CM92/0008</t>
  </si>
  <si>
    <t>Cold GZRS Iterative Read Operations</t>
  </si>
  <si>
    <t>a3f738bb-924c-5fb0-bdea-f5c839518d47</t>
  </si>
  <si>
    <t>GZRS Read Operations</t>
  </si>
  <si>
    <t>a409b7f3-5b5c-41a2-bf16-304414fcc9d3</t>
  </si>
  <si>
    <t>a40e6576-23fc-58dc-abf2-a6c1b5ed9289</t>
  </si>
  <si>
    <t>DZH318Z092QW/009F</t>
  </si>
  <si>
    <t>a4106007-d25c-5a72-ad63-047bc329e693</t>
  </si>
  <si>
    <t>E20pds v5</t>
  </si>
  <si>
    <t>a4296b20-9133-5937-a225-83d67e4752aa</t>
  </si>
  <si>
    <t>DZH318Z092SG/000Q</t>
  </si>
  <si>
    <t>bdb1e6fa-add5-4ee2-989e-2c7640c5a5a0</t>
  </si>
  <si>
    <t>DZH318Z0BPVN/00FJ</t>
  </si>
  <si>
    <t>Standard_DC16as_v5 Low Priority</t>
  </si>
  <si>
    <t>DC16as v5 Low Priority</t>
  </si>
  <si>
    <t>a45833bc-2225-53b5-865e-079ba30793d1</t>
  </si>
  <si>
    <t>DZH318Z09B6B/000D</t>
  </si>
  <si>
    <t>a45e629e-df41-5219-9cdf-8d2e6bfe6943</t>
  </si>
  <si>
    <t>DZH318Z08M9F/00HM</t>
  </si>
  <si>
    <t>a45f6598-269c-59e6-b26f-f1de18452d55</t>
  </si>
  <si>
    <t>Archive_LRS_Data_Stored_10 Pb</t>
  </si>
  <si>
    <t>Archive - 10 PB LRS</t>
  </si>
  <si>
    <t>Archive - 10 PB LRS Data Stored</t>
  </si>
  <si>
    <t>DZH318Z0CLSK/01D4</t>
  </si>
  <si>
    <t>DZH318Z0CLSK/01D2</t>
  </si>
  <si>
    <t>a4775fc1-d047-5fe3-b2e8-71a6b94f43df</t>
  </si>
  <si>
    <t>DZH318Z0CM92/0021</t>
  </si>
  <si>
    <t>E16s v4 Low Priority</t>
  </si>
  <si>
    <t>a47dcfd4-1f0c-5bd6-99c7-2f246a41a395</t>
  </si>
  <si>
    <t>DZH318Z0CSHL/002H</t>
  </si>
  <si>
    <t>DZH318Z0CM2C/002B</t>
  </si>
  <si>
    <t>DZH318Z0CM2C/007P</t>
  </si>
  <si>
    <t>DZH318Z0CM2C/007Q</t>
  </si>
  <si>
    <t>a4939bac-a959-5700-b4e9-c59e496ad814</t>
  </si>
  <si>
    <t>a496055d-482f-53da-9949-d51c49343729</t>
  </si>
  <si>
    <t>DZH318Z0BPRT/01F9</t>
  </si>
  <si>
    <t>Standard_HB120-32rs_v2 Low Priority</t>
  </si>
  <si>
    <t>HB120-32rs v2 Low Priority</t>
  </si>
  <si>
    <t>DZH318Z0CGPN/002R</t>
  </si>
  <si>
    <t>a49e2285-3dea-5191-8eae-480d85941398</t>
  </si>
  <si>
    <t>DZH318Z09B68/000H</t>
  </si>
  <si>
    <t>DZH318Z09B68/006P</t>
  </si>
  <si>
    <t>DZH318Z09B68/006K</t>
  </si>
  <si>
    <t>H8m Low Priority</t>
  </si>
  <si>
    <t>a4c5a837-4016-4b0c-bacd-6dca5a80b630</t>
  </si>
  <si>
    <t>DZH318Z0BPWG/003H</t>
  </si>
  <si>
    <t>a4c98569-5598-5ce1-948a-8c881fbe5d9b</t>
  </si>
  <si>
    <t>DZH318Z0CP07/002W</t>
  </si>
  <si>
    <t>a4d08966-5955-5b30-80b8-37579c9a53ad</t>
  </si>
  <si>
    <t>DZH318Z0BX63/01KX</t>
  </si>
  <si>
    <t>a4d0ce30-0db7-516b-a07d-3f15072bd031</t>
  </si>
  <si>
    <t>DZH318Z0K1N4/003X</t>
  </si>
  <si>
    <t>Geo-Replication v2</t>
  </si>
  <si>
    <t>Geo-Replication v2 Data Transfer</t>
  </si>
  <si>
    <t>2016-11-07T00:00:00Z</t>
  </si>
  <si>
    <t>a4d4f647-f54e-400b-a11a-dcf256afa091</t>
  </si>
  <si>
    <t>DZH318Z0BZ26/000D</t>
  </si>
  <si>
    <t>a4f17b6f-a33c-566e-8185-cbcf32be2a72</t>
  </si>
  <si>
    <t>DZH318Z093WX/00KH</t>
  </si>
  <si>
    <t>a50d94a5-6499-57bb-a7ec-d945636d1eb2</t>
  </si>
  <si>
    <t>DZH318Z092S2/00G5</t>
  </si>
  <si>
    <t>DZH318Z092S2/00TJ</t>
  </si>
  <si>
    <t>DZH318Z092S2/00T8</t>
  </si>
  <si>
    <t>a51a6e3b-86f7-5814-b8d3-c7d1ae7b08b0</t>
  </si>
  <si>
    <t>DZH318Z096T1/07PC</t>
  </si>
  <si>
    <t>Standard_E32bds_v5 Spot</t>
  </si>
  <si>
    <t>E32bds v5 Spot</t>
  </si>
  <si>
    <t>a52506d2-7583-5cd3-89f5-2e1245e4e56f</t>
  </si>
  <si>
    <t>DZH318Z09LQP/003C</t>
  </si>
  <si>
    <t>E16-8as v5 Spot</t>
  </si>
  <si>
    <t>a5392529-5e37-51d3-adb8-b47588ed04b9</t>
  </si>
  <si>
    <t>DZH318Z093XK/00LM</t>
  </si>
  <si>
    <t>a53c7d95-780f-5c89-897b-f88242cce66b</t>
  </si>
  <si>
    <t>DZH318Z093X0/0440</t>
  </si>
  <si>
    <t>DZH318Z093X0/0470</t>
  </si>
  <si>
    <t>DZH318Z093X0/046Z</t>
  </si>
  <si>
    <t>a5503eba-ce8f-5852-9e78-3b0743c5f52d</t>
  </si>
  <si>
    <t>DZH318Z0D1L3/00LD</t>
  </si>
  <si>
    <t>a556735a-bfb8-531c-97a2-3292bc9cc643</t>
  </si>
  <si>
    <t>DZH318Z0CSHC/00CC</t>
  </si>
  <si>
    <t>Standard_B12ms</t>
  </si>
  <si>
    <t>B12ms</t>
  </si>
  <si>
    <t>a56d139c-d7f7-44cb-a809-fb92797be71b</t>
  </si>
  <si>
    <t>DZH318Z0BQ35/01GK</t>
  </si>
  <si>
    <t>DZH318Z0BQ35/01PD</t>
  </si>
  <si>
    <t>DZH318Z0BQ35/01PB</t>
  </si>
  <si>
    <t>a570a96e-6346-55a6-b1b5-8b6fabf40e3f</t>
  </si>
  <si>
    <t>DZH318Z09B66/000W</t>
  </si>
  <si>
    <t>a5718b20-eb87-5c35-8809-4e1ea19eacc4</t>
  </si>
  <si>
    <t>DZH318Z08MC6/0008</t>
  </si>
  <si>
    <t>D32ps v5</t>
  </si>
  <si>
    <t>a57993fb-a134-54de-8944-fdd102ce72a8</t>
  </si>
  <si>
    <t>DZH318Z092SD/00DJ</t>
  </si>
  <si>
    <t>DZH318Z092SD/00TH</t>
  </si>
  <si>
    <t>DZH318Z092SD/00TG</t>
  </si>
  <si>
    <t>DZH318Z0BQ50/00P8</t>
  </si>
  <si>
    <t>a58d0cb0-fc9a-55ca-a553-6fbfbd20aa8b</t>
  </si>
  <si>
    <t>DZH318Z08M9K/00DT</t>
  </si>
  <si>
    <t>a5924f9a-a8b0-5385-ab03-d382b70464d0</t>
  </si>
  <si>
    <t>DZH318Z08NQZ/00B8</t>
  </si>
  <si>
    <t>a59a85a3-d040-4dd4-8dbf-b0f64717e019</t>
  </si>
  <si>
    <t>DZH318Z0BPVJ/00FX</t>
  </si>
  <si>
    <t>DZH318Z0BPWH/00BW</t>
  </si>
  <si>
    <t>a5a6a56e-ff3e-5310-b123-35a26fd343cd</t>
  </si>
  <si>
    <t>DZH318Z096T1/07P4</t>
  </si>
  <si>
    <t>standard_DC32s_v3 Spot</t>
  </si>
  <si>
    <t>DC32s_v3 Spot</t>
  </si>
  <si>
    <t>a5cd36e3-059e-5186-85ed-eaa71f5bbac7</t>
  </si>
  <si>
    <t>DZH318Z08NQZ/00B7</t>
  </si>
  <si>
    <t>P30 ZRS</t>
  </si>
  <si>
    <t>P30 ZRS Disk</t>
  </si>
  <si>
    <t>a5d925c7-a9fd-5520-a34c-f09ab6a218cb</t>
  </si>
  <si>
    <t>DZH318Z0BP04/02D9</t>
  </si>
  <si>
    <t>a5dd9496-db4f-5872-949c-f92b3093feab</t>
  </si>
  <si>
    <t>M128ds_v2 Spot</t>
  </si>
  <si>
    <t>a5dee4e4-3df2-5a80-838f-8ce20a38fb5a</t>
  </si>
  <si>
    <t>DZH318Z08LV0/005H</t>
  </si>
  <si>
    <t>Azure ModSim WB Strg Unt</t>
  </si>
  <si>
    <t>4 TB ANF Ultra</t>
  </si>
  <si>
    <t>4 TB ANF Ultra ZRS</t>
  </si>
  <si>
    <t>4 TB ANF Ultra ZRS Capacity</t>
  </si>
  <si>
    <t>1 GiB/Day</t>
  </si>
  <si>
    <t>a60f59f5-07e9-5c20-b069-0158f82f3a3c</t>
  </si>
  <si>
    <t>DZH318Z0F4KT</t>
  </si>
  <si>
    <t>DZH318Z0F4KT/0001</t>
  </si>
  <si>
    <t>a61296c5-d0fc-530a-8b1e-39b06a514150</t>
  </si>
  <si>
    <t>DZH318Z0K1LH/001L</t>
  </si>
  <si>
    <t>a616f94d-6261-5a66-89b5-9e70f34bac11</t>
  </si>
  <si>
    <t>DZH318Z08M9R/00D7</t>
  </si>
  <si>
    <t>DZH318Z08M9R/02BW</t>
  </si>
  <si>
    <t>DZH318Z08M9R/02BX</t>
  </si>
  <si>
    <t>Standard_EC64ads_cc_v5 Low Priority</t>
  </si>
  <si>
    <t>EC64adscc v5 Low Priority</t>
  </si>
  <si>
    <t>a6189654-25af-5e32-9942-0bbe8231354b</t>
  </si>
  <si>
    <t>DZH318Z0BDCG/000X</t>
  </si>
  <si>
    <t>standard_DC16ds_v3 Low Priority</t>
  </si>
  <si>
    <t>DC16ds_v3 Low Priority</t>
  </si>
  <si>
    <t>a62ce8fc-a78d-5d6c-a58c-04bf6f876167</t>
  </si>
  <si>
    <t>DZH318Z08NRF/00H5</t>
  </si>
  <si>
    <t>Standard_D16pls_v5 Low Priority</t>
  </si>
  <si>
    <t>D16pls v5 Low Priority</t>
  </si>
  <si>
    <t>a62fe1c6-07d9-5c55-ab14-bc56dffb2417</t>
  </si>
  <si>
    <t>DZH318Z092S2/00FC</t>
  </si>
  <si>
    <t>a63a874c-01c4-4596-b12a-4979045f1a2e</t>
  </si>
  <si>
    <t>DZH318Z0BQNM/000J</t>
  </si>
  <si>
    <t>a64a0199-59c3-55ea-8c3a-19a91bf803fc</t>
  </si>
  <si>
    <t>DZH318Z0D1L4/0089</t>
  </si>
  <si>
    <t>DZH318Z0D1L4/014J</t>
  </si>
  <si>
    <t>DZH318Z0D1L4/014G</t>
  </si>
  <si>
    <t>a6515055-185f-467c-9ba3-8e255db92d40</t>
  </si>
  <si>
    <t>DZH318Z0BP4M/0002</t>
  </si>
  <si>
    <t>a65783ec-b3c0-4235-b5ff-d5d4a13b92a8</t>
  </si>
  <si>
    <t>DZH318Z0BPW1/007C</t>
  </si>
  <si>
    <t>D11 v2 Spot</t>
  </si>
  <si>
    <t>D11 v2/DS11 v2 Spot</t>
  </si>
  <si>
    <t>a66c0d43-56f3-5c47-9610-9817ac35bd45</t>
  </si>
  <si>
    <t>DZH318Z0BQ34/02WS</t>
  </si>
  <si>
    <t>a67191be-11c5-5828-b931-6849adcdaa65</t>
  </si>
  <si>
    <t>DZH318Z0BQ4S/00VW</t>
  </si>
  <si>
    <t>a677933f-dffe-5f0f-aa96-9d167a71a17e</t>
  </si>
  <si>
    <t>DZH318Z0K9JM/009F</t>
  </si>
  <si>
    <t>a69ecd16-d46f-5f45-b8cc-1a15125d3ba3</t>
  </si>
  <si>
    <t>DZH318Z0CSHB/003X</t>
  </si>
  <si>
    <t>a6a30e8f-9c1d-5d87-8422-8bde425448f6</t>
  </si>
  <si>
    <t>DZH318Z0CF0K/001W</t>
  </si>
  <si>
    <t>D16 v3/D16s v3 Low Priority</t>
  </si>
  <si>
    <t>a6b0d5fe-753d-40f1-ba40-c6a5f8c2ad18</t>
  </si>
  <si>
    <t>DZH318Z0BPVL/00CP</t>
  </si>
  <si>
    <t>a6b903a4-4c40-5e1c-b878-ef796f529087</t>
  </si>
  <si>
    <t>DZH318Z0BQ4L/022R</t>
  </si>
  <si>
    <t>a6b997b3-e3be-5ba8-b608-85974622129c</t>
  </si>
  <si>
    <t>a6b9cac1-2c25-5856-9070-98e23ec8415e</t>
  </si>
  <si>
    <t>E8d v4</t>
  </si>
  <si>
    <t>a6b9f39b-8c82-527c-8fa1-e170d9d08d55</t>
  </si>
  <si>
    <t>DZH318Z0D1L5/00PW</t>
  </si>
  <si>
    <t>DZH318Z0D1L5/00Q1</t>
  </si>
  <si>
    <t>DZH318Z0D1L5/00PX</t>
  </si>
  <si>
    <t>NC64asT4 v3</t>
  </si>
  <si>
    <t>a6be2176-369d-5db8-ad3d-334668603d06</t>
  </si>
  <si>
    <t>DZH318Z0DF49/001V</t>
  </si>
  <si>
    <t>DZH318Z0DF49/001D</t>
  </si>
  <si>
    <t>DZH318Z0DF49/000L</t>
  </si>
  <si>
    <t>M64ls</t>
  </si>
  <si>
    <t>a6ce4f7e-defb-4e37-a0a4-d0fdc0967c29</t>
  </si>
  <si>
    <t>DZH318Z0BQ4W/00KZ</t>
  </si>
  <si>
    <t>DZH318Z0BQ4W/00HW</t>
  </si>
  <si>
    <t>DZH318Z0BQ4W/00HX</t>
  </si>
  <si>
    <t>a6d39404-8798-5d5b-bef3-1484f20707ba</t>
  </si>
  <si>
    <t>DZH318Z096SN/00RJ</t>
  </si>
  <si>
    <t>Standard_E4d_v5 Spot</t>
  </si>
  <si>
    <t>E4d v5 Spot</t>
  </si>
  <si>
    <t>a6e7b9c3-30cf-5966-ba37-5808210d67dc</t>
  </si>
  <si>
    <t>DZH318Z08M9Q/0011</t>
  </si>
  <si>
    <t>a6f32c3a-9585-5a0f-bf9d-0110d4c70207</t>
  </si>
  <si>
    <t>a6fa88e1-492f-5cf1-a940-e05d2a5ea0ad</t>
  </si>
  <si>
    <t>DZH318Z092SD/00DX</t>
  </si>
  <si>
    <t>DZH318Z092SD/00TD</t>
  </si>
  <si>
    <t>DZH318Z092SD/00TB</t>
  </si>
  <si>
    <t>a6fc9b13-1b2a-4420-ba61-796447afe3f9</t>
  </si>
  <si>
    <t>DZH318Z0BQM2/000F</t>
  </si>
  <si>
    <t>DZH318Z0BQM2/0007</t>
  </si>
  <si>
    <t>DZH318Z0BQM2/0008</t>
  </si>
  <si>
    <t>a704a473-54f6-5ecc-8545-c86205aea723</t>
  </si>
  <si>
    <t>DZH318Z08NR9/004G</t>
  </si>
  <si>
    <t>DZH318Z08NR9/01H0</t>
  </si>
  <si>
    <t>DZH318Z08NR9/01GZ</t>
  </si>
  <si>
    <t>a71033b9-fe30-503e-80a1-1a67b386ace3</t>
  </si>
  <si>
    <t>DZH318Z0CHL7/0009</t>
  </si>
  <si>
    <t>a715c588-ba58-56a3-8f4e-7c00efd0dcb6</t>
  </si>
  <si>
    <t>DZH318Z09LR4/0023</t>
  </si>
  <si>
    <t>H16r Spot</t>
  </si>
  <si>
    <t>a718e052-013e-5e37-8287-02f91f565943</t>
  </si>
  <si>
    <t>DZH318Z0BPW8/0071</t>
  </si>
  <si>
    <t>d9d02ea8-d73f-47b9-84ab-e80c003e071b</t>
  </si>
  <si>
    <t>D64-16s v3 Spot</t>
  </si>
  <si>
    <t>a72d023a-c4b0-56dd-9986-6c3acc5e1607</t>
  </si>
  <si>
    <t>DZH318Z0BQ50/022Z</t>
  </si>
  <si>
    <t>P20 LRS</t>
  </si>
  <si>
    <t>P20 LRS Disk</t>
  </si>
  <si>
    <t>a738f35b-9373-4cee-91bb-3764a8201379</t>
  </si>
  <si>
    <t>DZH318Z0BP0W/003K</t>
  </si>
  <si>
    <t>NC4as T4 v3 Spot</t>
  </si>
  <si>
    <t>a73fca20-f4f1-5291-b42e-db6553656550</t>
  </si>
  <si>
    <t>DZH318Z0DF4B/000G</t>
  </si>
  <si>
    <t>F8s Spot</t>
  </si>
  <si>
    <t>a755ddf3-e3f2-5bd2-a504-8c835aa99c2a</t>
  </si>
  <si>
    <t>DZH318Z0BQPS/00NP</t>
  </si>
  <si>
    <t>a75bf074-6cf4-5425-a0de-e7ead19a8062</t>
  </si>
  <si>
    <t>DZH318Z0CM29/0053</t>
  </si>
  <si>
    <t>fbb9fabf-79ee-484a-bc23-6dba1df3253e</t>
  </si>
  <si>
    <t>DZH318Z0CM2D/000M</t>
  </si>
  <si>
    <t>a792bf60-5e5e-50f7-866c-13909afa1a3a</t>
  </si>
  <si>
    <t>E96iads v5 Low Priority</t>
  </si>
  <si>
    <t>a793b3d6-5fab-5a68-8f0c-baa07775ff75</t>
  </si>
  <si>
    <t>DZH318Z093X0/00LS</t>
  </si>
  <si>
    <t>standard_DC16s_v3</t>
  </si>
  <si>
    <t>DC16s_v3</t>
  </si>
  <si>
    <t>a794e273-25f7-5e5b-b377-39c966354dbf</t>
  </si>
  <si>
    <t>DZH318Z08NQZ/009N</t>
  </si>
  <si>
    <t>a7ab52df-8697-5375-ba9e-9f416f5f4c66</t>
  </si>
  <si>
    <t>D8pls v5</t>
  </si>
  <si>
    <t>a7b60531-f5b2-50e4-993c-3f825d3cfe38</t>
  </si>
  <si>
    <t>DZH318Z092S2/00FK</t>
  </si>
  <si>
    <t>DZH318Z092S2/00TC</t>
  </si>
  <si>
    <t>DZH318Z092S2/00T4</t>
  </si>
  <si>
    <t>a7bc0add-2f2f-4a67-8563-82be4536ca29</t>
  </si>
  <si>
    <t>DZH318Z0BP04/00FF</t>
  </si>
  <si>
    <t>a7d0aad4-923d-5721-a975-6c501cef442c</t>
  </si>
  <si>
    <t>DZH318Z0BX63/014S</t>
  </si>
  <si>
    <t>a7d6b424-96b0-5d89-929e-43baa6be571e</t>
  </si>
  <si>
    <t>DZH318Z093X0/00LW</t>
  </si>
  <si>
    <t>Standard_D8s_v5 Spot</t>
  </si>
  <si>
    <t>D8s v5 Spot</t>
  </si>
  <si>
    <t>a7e3447b-917a-5cf5-9548-ffb911d06648</t>
  </si>
  <si>
    <t>DZH318Z08M9W/006C</t>
  </si>
  <si>
    <t>a7e83f54-af22-42f7-afee-a3fc9579586a</t>
  </si>
  <si>
    <t>DZH318Z0BPW5/025N</t>
  </si>
  <si>
    <t>D13 v2 Spot</t>
  </si>
  <si>
    <t>D13 v2/DS13 v2 Spot</t>
  </si>
  <si>
    <t>a7fa6772-1b75-510a-b221-9276be8f6181</t>
  </si>
  <si>
    <t>DZH318Z0BQ34/035M</t>
  </si>
  <si>
    <t>a800d35d-3100-5ffe-ae64-1acbdf29f551</t>
  </si>
  <si>
    <t>DZH318Z0K9JF/025J</t>
  </si>
  <si>
    <t>Cross Region Replication - US East to US West 3 Minutes</t>
  </si>
  <si>
    <t>a8074d64-d77f-5353-b830-045d64ae5ab5</t>
  </si>
  <si>
    <t>a80952ec-473e-5d98-a3d6-2f943e8ac976</t>
  </si>
  <si>
    <t>DZH318Z09B60/000Q</t>
  </si>
  <si>
    <t>a827566f-e0ee-5503-9fc1-67cd1651600c</t>
  </si>
  <si>
    <t>DZH318Z08W2P/005R</t>
  </si>
  <si>
    <t>HX176-144rs</t>
  </si>
  <si>
    <t>a8327077-ecbe-5cd6-bda4-8d10184c8252</t>
  </si>
  <si>
    <t>DZH318Z0K1LF/0031</t>
  </si>
  <si>
    <t>DZH318Z0K1LF/00BC</t>
  </si>
  <si>
    <t>DZH318Z0K1LF/00B6</t>
  </si>
  <si>
    <t>DZH318Z0K1LF/00B9</t>
  </si>
  <si>
    <t>a84286c9-c46b-5de2-9a8e-6e687157cb3a</t>
  </si>
  <si>
    <t>DZH318Z0K9JK/00L6</t>
  </si>
  <si>
    <t>DZH318Z0BQ4C/025B</t>
  </si>
  <si>
    <t>DZH318Z0BQ4C/024C</t>
  </si>
  <si>
    <t>DZH318Z0BQ4C/024K</t>
  </si>
  <si>
    <t>a8698d4d-f3ee-5ed3-96b2-983ad6407f9b</t>
  </si>
  <si>
    <t>DZH318Z0CSHL/002L</t>
  </si>
  <si>
    <t>a880a85c-d3eb-5b77-92fe-abbaf1aec932</t>
  </si>
  <si>
    <t>DZH318Z0CSHL/004V</t>
  </si>
  <si>
    <t>e40d2668-e894-46a3-931a-a0ea16e08626</t>
  </si>
  <si>
    <t>DZH318Z0CM93/001S</t>
  </si>
  <si>
    <t>a8a7437c-8c96-5bb9-b88b-a23ba5604e95</t>
  </si>
  <si>
    <t>DZH318Z0BQ50/022D</t>
  </si>
  <si>
    <t>a8abcc53-8d08-5afc-890d-14d48c31a9a0</t>
  </si>
  <si>
    <t>DZH318Z0D1L5/00PT</t>
  </si>
  <si>
    <t>a8ba8fe4-285d-494d-90d8-5339b112ea40</t>
  </si>
  <si>
    <t>DZH318Z0BPW9/00J1</t>
  </si>
  <si>
    <t>a8bea979-1176-5ef1-a5bb-ad8d76174709</t>
  </si>
  <si>
    <t>DZH318Z08W2P/0064</t>
  </si>
  <si>
    <t>DZH318Z096T1/04HC</t>
  </si>
  <si>
    <t>a8d2274e-61b1-5b69-9c11-4a4df1a4bac4</t>
  </si>
  <si>
    <t>E16-4ds v4 Spot</t>
  </si>
  <si>
    <t>a8f195c8-586f-56f0-b848-f83b8d086e05</t>
  </si>
  <si>
    <t>DZH318Z0CSHK/00BH</t>
  </si>
  <si>
    <t>M32ts</t>
  </si>
  <si>
    <t>a8f960c0-8581-4ef5-9056-67fe241c681f</t>
  </si>
  <si>
    <t>DZH318Z0BPW5/006V</t>
  </si>
  <si>
    <t>D8 v3/D8s v3 Low Priority</t>
  </si>
  <si>
    <t>a90205d2-7883-4054-8c9b-8d2fbc0a82b9</t>
  </si>
  <si>
    <t>DZH318Z0BPVL/00FL</t>
  </si>
  <si>
    <t>NetApp_Premium_1 PiB</t>
  </si>
  <si>
    <t>Premium - 1 PiB</t>
  </si>
  <si>
    <t>Premium - 1 PiB Capacity</t>
  </si>
  <si>
    <t>DZH318Z08G4K/005V</t>
  </si>
  <si>
    <t>a90b9173-0c4d-57b4-8187-33de4ea75ec1</t>
  </si>
  <si>
    <t>DZH318Z0DF49/001N</t>
  </si>
  <si>
    <t>D8ps v5</t>
  </si>
  <si>
    <t>a90d2d81-3350-5e09-830e-01e23d69e8b5</t>
  </si>
  <si>
    <t>DZH318Z092SD/00F1</t>
  </si>
  <si>
    <t>DZH318Z092SD/00TF</t>
  </si>
  <si>
    <t>DZH318Z092SD/00T6</t>
  </si>
  <si>
    <t>SAP_HANA_On_Azure_S192m</t>
  </si>
  <si>
    <t>S192m</t>
  </si>
  <si>
    <t>S192m Instance</t>
  </si>
  <si>
    <t>a91a214b-f675-4269-8f22-57741b0f94b7</t>
  </si>
  <si>
    <t>DZH318Z0BNWL/004G</t>
  </si>
  <si>
    <t>DZH318Z0BNWL/00BZ</t>
  </si>
  <si>
    <t>DZH318Z0BNWL/00BW</t>
  </si>
  <si>
    <t>a91cd12f-bf1a-50c5-87ac-25b1a78916b2</t>
  </si>
  <si>
    <t>DZH318Z0D1L6/00CD</t>
  </si>
  <si>
    <t>a91fc3c5-a5a6-5215-9446-94bd57686b28</t>
  </si>
  <si>
    <t>DZH318Z0CM93/0032</t>
  </si>
  <si>
    <t>a921fa8a-d32a-54f4-b439-22d93d2ba065</t>
  </si>
  <si>
    <t>DZH318Z0K9JD/01NC</t>
  </si>
  <si>
    <t>DS2</t>
  </si>
  <si>
    <t>c97e16c4-2789-4afb-9371-f109dc4e2217</t>
  </si>
  <si>
    <t>DZH318Z0BPW4/007T</t>
  </si>
  <si>
    <t>E32-8ads v5 Spot</t>
  </si>
  <si>
    <t>a93f1134-6028-572f-86f8-62e91f9ac26b</t>
  </si>
  <si>
    <t>DZH318Z093X0/00L5</t>
  </si>
  <si>
    <t>D8lds v5</t>
  </si>
  <si>
    <t>a941d6df-5d04-53f6-82bb-7dca76004934</t>
  </si>
  <si>
    <t>DZH318Z08M99/00MR</t>
  </si>
  <si>
    <t>a9422aa9-4a9c-522e-a4d4-9265eb10de9f</t>
  </si>
  <si>
    <t>DZH318Z093X0/00KP</t>
  </si>
  <si>
    <t>DZH318Z093X0/03KL</t>
  </si>
  <si>
    <t>DZH318Z093X0/03KM</t>
  </si>
  <si>
    <t>D16ls v5 Low Priority</t>
  </si>
  <si>
    <t>a9463634-2221-55ef-9d4a-fee5c793d437</t>
  </si>
  <si>
    <t>DZH318Z08M9L/00D0</t>
  </si>
  <si>
    <t>a94681f8-68a2-5057-9f28-86b3983352c2</t>
  </si>
  <si>
    <t>DZH318Z092SC/003S</t>
  </si>
  <si>
    <t>a97f31a2-0fb1-4d64-bb43-a2399dd31f0b</t>
  </si>
  <si>
    <t>4 TB ANF Std</t>
  </si>
  <si>
    <t>4 TB ANF Std ZRS</t>
  </si>
  <si>
    <t>4 TB ANF Std ZRS Capacity</t>
  </si>
  <si>
    <t>a98041a3-8ff6-52c2-b294-396718eb53ac</t>
  </si>
  <si>
    <t>DZH318Z0F4KT/000M</t>
  </si>
  <si>
    <t>DS12-2 v2 Spot</t>
  </si>
  <si>
    <t>a988310a-9e3e-5d14-9817-78cdeed7d36d</t>
  </si>
  <si>
    <t>DZH318Z0BQPW/03DP</t>
  </si>
  <si>
    <t>a99a5e11-5de0-567c-912d-576acbc662b8</t>
  </si>
  <si>
    <t>DZH318Z0K9KC/00C8</t>
  </si>
  <si>
    <t>a99dba16-9381-52ab-b148-b04e9206dcde</t>
  </si>
  <si>
    <t>a9b4a0ce-e3a2-4a76-bec7-21e6f89c373e</t>
  </si>
  <si>
    <t>Standard_P4_mv3_Windows</t>
  </si>
  <si>
    <t>a9b679b6-6532-554e-8375-506bd5165cc6</t>
  </si>
  <si>
    <t>DZH318Z0DCR7/00L5</t>
  </si>
  <si>
    <t>DZH318Z0DCR7/00WQ</t>
  </si>
  <si>
    <t>DZH318Z0DCR7/00WP</t>
  </si>
  <si>
    <t>a9be6631-9f04-4921-839a-8a96883c0ce4</t>
  </si>
  <si>
    <t>a9c03848-8074-581e-b596-dd9ec0772d3d</t>
  </si>
  <si>
    <t>D64-32s v3 Low Priority</t>
  </si>
  <si>
    <t>DZH318Z0BQ50/0227</t>
  </si>
  <si>
    <t>a9d48b34-bb0f-5489-beba-5ded591bedf2</t>
  </si>
  <si>
    <t>DZH318Z0BQ4B/00VL</t>
  </si>
  <si>
    <t>a9e99a3e-5b1a-579b-9080-01c480b30812</t>
  </si>
  <si>
    <t>DZH318Z0BQ4J/00D7</t>
  </si>
  <si>
    <t>EC48ads_v5</t>
  </si>
  <si>
    <t>a9ea3b35-903f-5daa-a7f6-bb3b31e1547a</t>
  </si>
  <si>
    <t>DZH318Z09B62/000S</t>
  </si>
  <si>
    <t>DZH318Z09B62/008T</t>
  </si>
  <si>
    <t>DZH318Z09B62/008N</t>
  </si>
  <si>
    <t>M416-208ms_v2</t>
  </si>
  <si>
    <t>DZH318Z0BX63/01JQ</t>
  </si>
  <si>
    <t>DC2s v2 Low Priority</t>
  </si>
  <si>
    <t>aa26b56c-3b70-5104-8419-8aa8bf33e68d</t>
  </si>
  <si>
    <t>DZH318Z0CF0K/001Z</t>
  </si>
  <si>
    <t>Archive_RA-GRS_Data_Stored_10 Pb</t>
  </si>
  <si>
    <t>Archive - 10 PB RA-GRS</t>
  </si>
  <si>
    <t>Archive - 10 PB RA-GRS Data Stored</t>
  </si>
  <si>
    <t>DZH318Z0CLSK/01CQ</t>
  </si>
  <si>
    <t>DZH318Z0CLSK/01CR</t>
  </si>
  <si>
    <t>DZH318Z0BPVW/0015</t>
  </si>
  <si>
    <t>aa383248-556e-4ad2-9c6c-c957d9dfb9ef</t>
  </si>
  <si>
    <t>DZH318Z0BPWG/001Z</t>
  </si>
  <si>
    <t>aa4b238a-07c0-5ad1-8c42-3a85c48002c8</t>
  </si>
  <si>
    <t>DZH318Z093WZ/00LJ</t>
  </si>
  <si>
    <t>aa5689df-41a9-4753-8a82-fe94b2ef1143</t>
  </si>
  <si>
    <t>aa5966fe-eff9-5327-93d4-701708c2e237</t>
  </si>
  <si>
    <t>DZH318Z08NRD/009V</t>
  </si>
  <si>
    <t>aa59ba63-79b4-5410-a06a-57cfa2e50daf</t>
  </si>
  <si>
    <t>DZH318Z09LR4/004C</t>
  </si>
  <si>
    <t>A4 v2 Low Priority</t>
  </si>
  <si>
    <t>aa67a97f-8560-4245-b5ef-aefce2975858</t>
  </si>
  <si>
    <t>DZH318Z0BPWB/00D1</t>
  </si>
  <si>
    <t>Standard_EC16as_v5 Low Priority</t>
  </si>
  <si>
    <t>EC16as_v5 Low Priority</t>
  </si>
  <si>
    <t>aa6af2f9-d436-54cf-8f89-b5f2c0c26e4f</t>
  </si>
  <si>
    <t>DZH318Z09B68/000G</t>
  </si>
  <si>
    <t>Standard_EC32ads_v5 Low Priority</t>
  </si>
  <si>
    <t>EC32ads_v5 Low Priority</t>
  </si>
  <si>
    <t>aa786b34-0740-5c09-bbd1-054efe0a52a4</t>
  </si>
  <si>
    <t>DZH318Z09B60/0009</t>
  </si>
  <si>
    <t>Standard_EC2as_v5 Spot</t>
  </si>
  <si>
    <t>EC2as_v5 Spot</t>
  </si>
  <si>
    <t>aabb54f5-b5cc-5b3d-9548-bcda7b99e2b9</t>
  </si>
  <si>
    <t>DZH318Z09B68/0005</t>
  </si>
  <si>
    <t>aad0ac60-b3e2-5f76-a0df-bfc7042eb1b7</t>
  </si>
  <si>
    <t>DZH318Z0BPVM/01HT</t>
  </si>
  <si>
    <t>aad89e84-57dd-5419-ad6f-32b85bbee8b7</t>
  </si>
  <si>
    <t>DZH318Z08M9Q/0014</t>
  </si>
  <si>
    <t>aadb0849-f37d-50cf-b2b1-e76f92d76195</t>
  </si>
  <si>
    <t>c8513e64-a9e6-4872-940b-17e057af45b1</t>
  </si>
  <si>
    <t>DZH318Z0CM2D/0029</t>
  </si>
  <si>
    <t>DZH318Z0CM2D/007X</t>
  </si>
  <si>
    <t>DZH318Z0CM2D/0083</t>
  </si>
  <si>
    <t>f046fd0b-b3cb-4f4f-8101-e372d7cdada8</t>
  </si>
  <si>
    <t>ab081a14-1ef9-59d0-a554-0189243a96ee</t>
  </si>
  <si>
    <t>DZH318Z0K1LG/002D</t>
  </si>
  <si>
    <t>A2m v2 Spot</t>
  </si>
  <si>
    <t>ab13a436-a2a6-5f34-ab3a-a362f3cca044</t>
  </si>
  <si>
    <t>DZH318Z0BPW1/00VX</t>
  </si>
  <si>
    <t>ab3540cd-81ad-4d0e-b057-0cd19cab00a3</t>
  </si>
  <si>
    <t>DZH318Z0BPW7/0004</t>
  </si>
  <si>
    <t>E4s v4</t>
  </si>
  <si>
    <t>ab43a99d-80f8-5650-b3a6-df052a2a918a</t>
  </si>
  <si>
    <t>DZH318Z0CSHL/005H</t>
  </si>
  <si>
    <t>DZH318Z0CSHL/02Z2</t>
  </si>
  <si>
    <t>DZH318Z0CSHL/02Z3</t>
  </si>
  <si>
    <t>bdcb734c-d843-4faf-95d7-5b96ed5ede99</t>
  </si>
  <si>
    <t>DZH318Z0BQPS/004Z</t>
  </si>
  <si>
    <t>D96ls v5 Spot</t>
  </si>
  <si>
    <t>ab542560-909b-5583-bdcb-a609d9ab80a4</t>
  </si>
  <si>
    <t>DZH318Z08M9L/00CT</t>
  </si>
  <si>
    <t>ab589dcf-bb5a-5db9-8dfe-7e4bed9cfbe7</t>
  </si>
  <si>
    <t>DZH318Z0CSHK/002C</t>
  </si>
  <si>
    <t>ab61d696-cf70-5858-93f2-70147d442a45</t>
  </si>
  <si>
    <t>DZH318Z0CM2D/01JQ</t>
  </si>
  <si>
    <t>ab79ddb6-70ae-5a16-86ff-ebd66159c758</t>
  </si>
  <si>
    <t>DZH318Z08NRD/00BD</t>
  </si>
  <si>
    <t>ab7e070f-a6a1-5966-8d93-c0a7071fc178</t>
  </si>
  <si>
    <t>DZH318Z0CM2B/003P</t>
  </si>
  <si>
    <t>ab8092e0-3255-5754-bd39-e14e1202fe1b</t>
  </si>
  <si>
    <t>DZH318Z0CSHH/0045</t>
  </si>
  <si>
    <t>M16ms Low Priority</t>
  </si>
  <si>
    <t>DZH318Z0BQ4W/008R</t>
  </si>
  <si>
    <t>abab2677-7a5f-5687-af98-35f8e591c4f7</t>
  </si>
  <si>
    <t>DZH318Z0K9JL/005M</t>
  </si>
  <si>
    <t>abb1e061-b187-571c-97a3-56dc5dde1b78</t>
  </si>
  <si>
    <t>DZH318Z0DF4B/000X</t>
  </si>
  <si>
    <t>abb7fe5a-6088-44b5-a542-6d6de711f59e</t>
  </si>
  <si>
    <t>abba08fc-5f7a-5fe1-9aff-8b364fd6d051</t>
  </si>
  <si>
    <t>DZH318Z0CM2D/004J</t>
  </si>
  <si>
    <t>abbd81a0-cc95-476d-9b16-b5aab77e39fc</t>
  </si>
  <si>
    <t>DZH318Z0BPW9/003Q</t>
  </si>
  <si>
    <t>E16-4ds v4 Low Priority</t>
  </si>
  <si>
    <t>abca9621-2044-581a-9a9d-b63d15ba4e50</t>
  </si>
  <si>
    <t>DZH318Z0CSHB/008Q</t>
  </si>
  <si>
    <t>abdc51a6-b560-46a4-9b82-8eee27f8d5c0</t>
  </si>
  <si>
    <t>DZH318Z0BPVZ/000M</t>
  </si>
  <si>
    <t>abe11759-466e-59dc-a824-4cf74f5b8b44</t>
  </si>
  <si>
    <t>Standard Long Term Support</t>
  </si>
  <si>
    <t>abec1f9a-776d-5af5-956f-4bbd9f409df9</t>
  </si>
  <si>
    <t>abf2193a-a325-5f51-8709-4d5756837a92</t>
  </si>
  <si>
    <t>Standard Memory Idle Usage</t>
  </si>
  <si>
    <t>1 GiB Second</t>
  </si>
  <si>
    <t>ac22f07d-3385-5dca-a67a-c888b544b546</t>
  </si>
  <si>
    <t>ac2faba3-69c0-5528-bb98-6d271d4a8584</t>
  </si>
  <si>
    <t>DZH318Z0CSHM/003B</t>
  </si>
  <si>
    <t>DZH318Z0CSHM/00WZ</t>
  </si>
  <si>
    <t>DZH318Z0CSHM/00WR</t>
  </si>
  <si>
    <t>ac307f3e-9e2d-560b-916c-32234637eb2b</t>
  </si>
  <si>
    <t>ac375e6a-179c-5b05-b3e8-d60814136b1b</t>
  </si>
  <si>
    <t>DZH318Z08NR9/0041</t>
  </si>
  <si>
    <t>Standard_B2ms</t>
  </si>
  <si>
    <t>B2ms</t>
  </si>
  <si>
    <t>ac404994-aeeb-4edb-a83d-7cd24425f58a</t>
  </si>
  <si>
    <t>DZH318Z0BQ35/00K2</t>
  </si>
  <si>
    <t>DZH318Z0BQ35/0020</t>
  </si>
  <si>
    <t>DZH318Z0BQ35/002K</t>
  </si>
  <si>
    <t>ac5988d4-e00b-56fc-80a7-297d36279a3b</t>
  </si>
  <si>
    <t>DZH318Z0BPRJ/00VP</t>
  </si>
  <si>
    <t>ac5d155c-d7d9-4f43-8841-8fcf0c4e6665</t>
  </si>
  <si>
    <t>S4 Disks</t>
  </si>
  <si>
    <t>ac5f153e-9a9e-480c-867d-95550d4ebdd4</t>
  </si>
  <si>
    <t>ac708d47-2288-5130-a666-8989053a2953</t>
  </si>
  <si>
    <t>DZH318Z09TH1/000T</t>
  </si>
  <si>
    <t>Standard_D8ads_v5 Spot</t>
  </si>
  <si>
    <t>D8ads v5 Spot</t>
  </si>
  <si>
    <t>ac715a59-3b6e-553d-a6d7-4fa7ff89b4fe</t>
  </si>
  <si>
    <t>DZH318Z08W2R/004F</t>
  </si>
  <si>
    <t>E2bs v5</t>
  </si>
  <si>
    <t>ac757053-6bab-585a-9546-fd5cf78418fa</t>
  </si>
  <si>
    <t>DZH318Z09LR4/004R</t>
  </si>
  <si>
    <t>S10 Disks</t>
  </si>
  <si>
    <t>ac8f32dc-f93c-404f-b0cb-b5d707762170</t>
  </si>
  <si>
    <t>Standard_DC48as_v5 Spot</t>
  </si>
  <si>
    <t>DC48as v5 Spot</t>
  </si>
  <si>
    <t>ac909437-6fd1-5c27-a5e6-d1fcb9393955</t>
  </si>
  <si>
    <t>DZH318Z09B6B/000R</t>
  </si>
  <si>
    <t>DZH318Z08KCJ/0036</t>
  </si>
  <si>
    <t>DZH318Z08KCJ/0031</t>
  </si>
  <si>
    <t>DZH318Z08KCJ/0039</t>
  </si>
  <si>
    <t>DZH318Z08KCJ/0032</t>
  </si>
  <si>
    <t>ac93907c-aded-5825-be44-d4ae6a011cc7</t>
  </si>
  <si>
    <t>aca1563b-297d-524f-9936-c2b2883d10ce</t>
  </si>
  <si>
    <t>DZH318Z08M9T/00CD</t>
  </si>
  <si>
    <t>acacc642-5dd0-5f68-9f25-02527972dc10</t>
  </si>
  <si>
    <t>DZH318Z0BP44/003V</t>
  </si>
  <si>
    <t>DZH318Z0BQ4W/01C6</t>
  </si>
  <si>
    <t>DZH318Z0BQ4W/01BZ</t>
  </si>
  <si>
    <t>DZH318Z0BQ4W/01C2</t>
  </si>
  <si>
    <t>acc5b0ee-cb40-5cb8-bd9d-f5a3b76409c6</t>
  </si>
  <si>
    <t>DZH318Z093X0/00LK</t>
  </si>
  <si>
    <t>DZH318Z093X0/03L3</t>
  </si>
  <si>
    <t>DZH318Z093X0/03L2</t>
  </si>
  <si>
    <t>acead7df-98fe-5ed2-965a-61a9f7bb0915</t>
  </si>
  <si>
    <t>DZH318Z0K9K9/01G6</t>
  </si>
  <si>
    <t>DZH318Z0K9K9/031J</t>
  </si>
  <si>
    <t>DZH318Z0K9K9/031H</t>
  </si>
  <si>
    <t>DZH318Z0K9K9/031G</t>
  </si>
  <si>
    <t>Standard_EC8as_cc_v5 Low Priority</t>
  </si>
  <si>
    <t>EC8ascc v5 Low Priority</t>
  </si>
  <si>
    <t>aced680d-9023-5aed-9db8-6f4eb3a5a9ba</t>
  </si>
  <si>
    <t>DZH318Z0BDLC/003F</t>
  </si>
  <si>
    <t>acf431fe-003d-56b5-9860-4e176651c239</t>
  </si>
  <si>
    <t>DZH318Z08M9R/00DB</t>
  </si>
  <si>
    <t>acf8d70c-7f53-55da-bdc0-8d6435446fe1</t>
  </si>
  <si>
    <t>DZH318Z092SD/00DW</t>
  </si>
  <si>
    <t>ad0ee0bb-be21-5e6e-9980-bab7cc5fb63e</t>
  </si>
  <si>
    <t>DZH318Z09B60/000V</t>
  </si>
  <si>
    <t>DZH318Z0BQ4R/00XP</t>
  </si>
  <si>
    <t>DZH318Z0BQ4R/00XQ</t>
  </si>
  <si>
    <t>DZH318Z0BQ4R/0404</t>
  </si>
  <si>
    <t>Ebdsv5 Series Dedicated Host</t>
  </si>
  <si>
    <t>Ebdsv5-Type1</t>
  </si>
  <si>
    <t>ad27c1b4-fc6a-573e-aca8-2ec4c40c2811</t>
  </si>
  <si>
    <t>DZH318Z0JH5G</t>
  </si>
  <si>
    <t>DZH318Z0JH5G/002T</t>
  </si>
  <si>
    <t>DZH318Z0JH5G/004R</t>
  </si>
  <si>
    <t>DZH318Z0JH5G/004Q</t>
  </si>
  <si>
    <t>ad35bab3-697e-5ebc-a76b-e3a8dd864559</t>
  </si>
  <si>
    <t>DZH318Z0DCR2/01C8</t>
  </si>
  <si>
    <t>DZH318Z0DCR2/01M6</t>
  </si>
  <si>
    <t>DZH318Z0DCR2/01M5</t>
  </si>
  <si>
    <t>ad427832-5c62-51fe-9781-2105f7715fc5</t>
  </si>
  <si>
    <t>DZH318Z0CSHL/002B</t>
  </si>
  <si>
    <t>ad4282a2-c366-514f-abe3-aad61c07ef65</t>
  </si>
  <si>
    <t>DZH318Z08MC6/00JH</t>
  </si>
  <si>
    <t>ad4653ca-2d8d-4817-a1b5-74ed6e4766f9</t>
  </si>
  <si>
    <t>DZH318Z0BP44/000L</t>
  </si>
  <si>
    <t>ad4f5c4a-143a-5c7d-8e53-d9ce91f325e9</t>
  </si>
  <si>
    <t>DZH318Z0CSHL/002K</t>
  </si>
  <si>
    <t>ad75b881-1c35-422c-bdde-2e638a754925</t>
  </si>
  <si>
    <t>DC4adscc v5</t>
  </si>
  <si>
    <t>ad794557-8133-54f2-b7bd-2263f9528668</t>
  </si>
  <si>
    <t>DZH318Z0BDL7/005Q</t>
  </si>
  <si>
    <t>ad82f66b-db35-5ee3-979f-174915286966</t>
  </si>
  <si>
    <t>DZH318Z0BX63/0264</t>
  </si>
  <si>
    <t>DZH318Z0BQ34/01D1</t>
  </si>
  <si>
    <t>DZH318Z0BQ34/00HN</t>
  </si>
  <si>
    <t>DZH318Z0BQ34/00HP</t>
  </si>
  <si>
    <t>DZH318Z0BPVN/00B7</t>
  </si>
  <si>
    <t>ad947819-37b6-56a9-aea2-b978698df61c</t>
  </si>
  <si>
    <t>DZH318Z08M9H/00G4</t>
  </si>
  <si>
    <t>ad94c255-a33e-5b91-bb83-81149c632d79</t>
  </si>
  <si>
    <t>DZH318Z0CM92/00ZB</t>
  </si>
  <si>
    <t>ad979d90-a027-5a0f-8440-2fed6bcae4bc</t>
  </si>
  <si>
    <t>DZH318Z0CSHK/00J4</t>
  </si>
  <si>
    <t>F8s v2</t>
  </si>
  <si>
    <t>ad9fb7b0-426d-4c7d-aaea-63a28ac532cb</t>
  </si>
  <si>
    <t>DZH318Z0BPWC/0022</t>
  </si>
  <si>
    <t>ada872ff-c289-55b9-abfb-ac5f19c38929</t>
  </si>
  <si>
    <t>DZH318Z0BDCG/0010</t>
  </si>
  <si>
    <t>ada8ee0d-87b4-5c5c-a376-562471cce29a</t>
  </si>
  <si>
    <t>DZH318Z08NR0/00GX</t>
  </si>
  <si>
    <t>DZH318Z08NR0/00K1</t>
  </si>
  <si>
    <t>DZH318Z08NR0/00K2</t>
  </si>
  <si>
    <t>adab1e22-64ff-5113-8396-6ec83fed688d</t>
  </si>
  <si>
    <t>DZH318Z09B66/000R</t>
  </si>
  <si>
    <t>NC24r</t>
  </si>
  <si>
    <t>adb55c65-7f0d-4ffe-9e0e-a37d5ce6fd60</t>
  </si>
  <si>
    <t>DZH318Z0BQ4Z/003J</t>
  </si>
  <si>
    <t>adbf7fc8-b169-525d-902c-bad1647c0554</t>
  </si>
  <si>
    <t>DZH318Z0D1L7/00GH</t>
  </si>
  <si>
    <t>adcb62e6-10ae-564a-910e-eb5f767de122</t>
  </si>
  <si>
    <t>adcf2fbb-8fa8-5378-93bf-4bdf8125a1c7</t>
  </si>
  <si>
    <t>DZH318Z0BQ4W/04XT</t>
  </si>
  <si>
    <t>add7e97c-3622-5cb9-acab-37057ec1f343</t>
  </si>
  <si>
    <t>DZH318Z09LQN/004K</t>
  </si>
  <si>
    <t>ade6e080-edd6-59b3-80c6-0639916cd484</t>
  </si>
  <si>
    <t>DZH318Z096T1/07P9</t>
  </si>
  <si>
    <t>DZH318Z0CGPN/008L</t>
  </si>
  <si>
    <t>adef01a2-cf05-42db-93a1-87a0f7b5b969</t>
  </si>
  <si>
    <t>DZH318Z0BPW6/00GN</t>
  </si>
  <si>
    <t>adf6105b-4840-5798-99d8-07203f51c30c</t>
  </si>
  <si>
    <t>DZH318Z0BQ4W/04C7</t>
  </si>
  <si>
    <t>ae0a59a9-67c1-5141-b059-436dcff3e859</t>
  </si>
  <si>
    <t>DZH318Z0CSHC/008F</t>
  </si>
  <si>
    <t>ae0b040a-4315-5644-bbc3-98d24fbf489c</t>
  </si>
  <si>
    <t>DZH318Z0BP44/0031</t>
  </si>
  <si>
    <t>DZH318Z0CM29/002N</t>
  </si>
  <si>
    <t>M128-32ms</t>
  </si>
  <si>
    <t>DZH318Z0BPW5/01N2</t>
  </si>
  <si>
    <t>DZH318Z0BQ4R/02RP</t>
  </si>
  <si>
    <t>E8-2as_v4</t>
  </si>
  <si>
    <t>ae28bd04-6838-5e6a-8a18-bf585fbe2dc8</t>
  </si>
  <si>
    <t>DZH318Z0CM2D/01K4</t>
  </si>
  <si>
    <t>DZH318Z0CM2D/01K7</t>
  </si>
  <si>
    <t>DZH318Z0CM2D/01JX</t>
  </si>
  <si>
    <t>D2 v3/D2s v3</t>
  </si>
  <si>
    <t>ae331802-83a5-4b9e-b287-85675f794e3d</t>
  </si>
  <si>
    <t>DZH318Z0BQ4K/00WV</t>
  </si>
  <si>
    <t>DZH318Z0BQ4K/00BJ</t>
  </si>
  <si>
    <t>DZH318Z0BQ4K/00BK</t>
  </si>
  <si>
    <t>Standard_E64_v5 Low Priority</t>
  </si>
  <si>
    <t>E64 v5 Low Priority</t>
  </si>
  <si>
    <t>ae542851-072c-594a-b35f-e4e737998c19</t>
  </si>
  <si>
    <t>DZH318Z08M9H/007N</t>
  </si>
  <si>
    <t>E8-2ads v5 Low Priority</t>
  </si>
  <si>
    <t>ae6c678a-9607-5c8c-a41e-507c3cf99ac7</t>
  </si>
  <si>
    <t>DZH318Z093WX/00JQ</t>
  </si>
  <si>
    <t>D64ads v5</t>
  </si>
  <si>
    <t>ae6e852a-5b43-54af-9f4d-209956247435</t>
  </si>
  <si>
    <t>DZH318Z08W2Q/0015</t>
  </si>
  <si>
    <t>ae76f8fa-2c8d-531e-918b-c7b0b21ba908</t>
  </si>
  <si>
    <t>DZH318Z09TH1/000J</t>
  </si>
  <si>
    <t>DZH318Z0CM93/0005</t>
  </si>
  <si>
    <t>ae83983a-917f-5c36-bfef-98454728a960</t>
  </si>
  <si>
    <t>DZH318Z08M9T/008Z</t>
  </si>
  <si>
    <t>NC64asT4 v3 Low Priority</t>
  </si>
  <si>
    <t>ae887643-46ed-5941-9c15-e944209e8ca5</t>
  </si>
  <si>
    <t>DZH318Z0DF49/0024</t>
  </si>
  <si>
    <t>ae8dfb94-1314-4e91-9429-ef872e410779</t>
  </si>
  <si>
    <t>DZH318Z0BQ5B/002H</t>
  </si>
  <si>
    <t>DZH318Z0BQ5B/0012</t>
  </si>
  <si>
    <t>DZH318Z0BQ5B/0014</t>
  </si>
  <si>
    <t>ae94f796-311c-5e29-9451-96cb73eacee7</t>
  </si>
  <si>
    <t>DZH318Z096SL/04K8</t>
  </si>
  <si>
    <t>aebb6a28-8ce8-5de0-883b-0af61f6ecee7</t>
  </si>
  <si>
    <t>DZH318Z0BQ4L/0237</t>
  </si>
  <si>
    <t>aebd5129-7582-5bbf-b06f-33b14c07dc84</t>
  </si>
  <si>
    <t>DZH318Z093X0/00N2</t>
  </si>
  <si>
    <t>E64-16ads v5 Spot</t>
  </si>
  <si>
    <t>aed92d84-be8f-52c1-8d8e-445f1b92afa4</t>
  </si>
  <si>
    <t>DZH318Z093WX/00HT</t>
  </si>
  <si>
    <t>aee82c55-b80a-48c0-b1e4-f90ab4624484</t>
  </si>
  <si>
    <t>aef84a51-bfc7-5864-952b-d3df4d5f978b</t>
  </si>
  <si>
    <t>DZH318Z0CSHJ/001C</t>
  </si>
  <si>
    <t>af07006d-cb8b-5b62-b92c-3eeb8598e3f8</t>
  </si>
  <si>
    <t>DZH318Z0CBTJ/0105</t>
  </si>
  <si>
    <t>af3b6f66-b5ce-5ca7-b31e-7a9e4f21d793</t>
  </si>
  <si>
    <t>DZH318Z093X0/00KK</t>
  </si>
  <si>
    <t>af3f1b41-fa72-5c28-a69a-688bfe3b92a5</t>
  </si>
  <si>
    <t>DZH318Z092R4/00CX</t>
  </si>
  <si>
    <t>af446f04-d8eb-5aaa-adfa-bc9896c01158</t>
  </si>
  <si>
    <t>DZH318Z08W2R/003R</t>
  </si>
  <si>
    <t>af45b5f0-e16f-5223-a896-2a7c2af27c08</t>
  </si>
  <si>
    <t>DZH318Z0CGPM/0013</t>
  </si>
  <si>
    <t>af51c45f-22e4-5d46-9165-003eff90ddd8</t>
  </si>
  <si>
    <t>DZH318Z0BDLC/001Q</t>
  </si>
  <si>
    <t>af54ac03-a805-583e-937f-2efadc4cf21c</t>
  </si>
  <si>
    <t>DZH318Z0D1L5/00Q4</t>
  </si>
  <si>
    <t>E16-4s v5 Spot</t>
  </si>
  <si>
    <t>af55fb78-e326-5df6-916e-e54790e4f797</t>
  </si>
  <si>
    <t>DZH318Z096SR/013Z</t>
  </si>
  <si>
    <t>af5acc26-80d1-52c6-b83e-8e392a55611a</t>
  </si>
  <si>
    <t>DZH318Z0K9JK/00MR</t>
  </si>
  <si>
    <t>E64-32s v5</t>
  </si>
  <si>
    <t>DZH318Z096SR/013J</t>
  </si>
  <si>
    <t>DZH318Z096SR/09GM</t>
  </si>
  <si>
    <t>DZH318Z096SR/09G2</t>
  </si>
  <si>
    <t>af77b760-e5f3-51c3-b25e-369f62b27aa3</t>
  </si>
  <si>
    <t>DZH318Z0CSHC/00DL</t>
  </si>
  <si>
    <t>Cold GRS Data Returned for Query Acceleration</t>
  </si>
  <si>
    <t>af7b9b32-f349-55fd-a74a-db0473dd4ec6</t>
  </si>
  <si>
    <t>M64m Spot</t>
  </si>
  <si>
    <t>af7df115-95ff-559f-8d98-cc95d0f7055a</t>
  </si>
  <si>
    <t>DZH318Z0BQ4W/0510</t>
  </si>
  <si>
    <t>af822f99-84b8-59b2-b2a2-e601de1b6b55</t>
  </si>
  <si>
    <t>af9bb5af-e0a6-581d-8d6e-aa2b8ca80151</t>
  </si>
  <si>
    <t>DZH318Z08NRD/009S</t>
  </si>
  <si>
    <t>afa3a10b-a4a7-5a21-8b99-bc28ae74e5cd</t>
  </si>
  <si>
    <t>DZH318Z08KCH/001C</t>
  </si>
  <si>
    <t>afa87055-f53c-5348-b0c6-29b8befdc98f</t>
  </si>
  <si>
    <t>DZH318Z0K9K9/01GM</t>
  </si>
  <si>
    <t>DZH318Z0K9K9/0323</t>
  </si>
  <si>
    <t>DZH318Z0K9K9/0324</t>
  </si>
  <si>
    <t>DZH318Z0K9K9/0321</t>
  </si>
  <si>
    <t>DZH318Z0CM95/002K</t>
  </si>
  <si>
    <t>afc860ca-6da8-5f05-9462-f8980e8f5ec3</t>
  </si>
  <si>
    <t>DZH318Z0BQ5T/002V</t>
  </si>
  <si>
    <t>afe22bfa-b8c2-5971-8a89-226b7ba9028b</t>
  </si>
  <si>
    <t>DZH318Z08M9H/00VF</t>
  </si>
  <si>
    <t>afe73f5a-a49b-530f-bc56-d235ebd4fa26</t>
  </si>
  <si>
    <t>DZH318Z08M9Q/0019</t>
  </si>
  <si>
    <t>Cool_ZRS_Data_Stored_10 TB</t>
  </si>
  <si>
    <t>Cool ZRS - 10 TB</t>
  </si>
  <si>
    <t>Cool ZRS - 10 TB Data Stored</t>
  </si>
  <si>
    <t>bfbd7e71-6915-45f7-aba2-3a08655a1e77</t>
  </si>
  <si>
    <t>DZH318Z08T98/00DC</t>
  </si>
  <si>
    <t>DZH318Z08T98/00DD</t>
  </si>
  <si>
    <t>aff1a524-4e9b-4940-b275-dbbaa9b0c6cb</t>
  </si>
  <si>
    <t>DZH318Z0BQJP/00F2</t>
  </si>
  <si>
    <t>aff84b63-3675-4511-99b3-2c3a33c571c8</t>
  </si>
  <si>
    <t>affb47e6-7b09-5bae-889f-f4953747f705</t>
  </si>
  <si>
    <t>DZH318Z09LR5/00Z6</t>
  </si>
  <si>
    <t>b017937d-49dd-56fe-906d-f49ecc1040c2</t>
  </si>
  <si>
    <t>DZH318Z0DS6T/0005</t>
  </si>
  <si>
    <t>E2 v3/E2s v3</t>
  </si>
  <si>
    <t>DZH318Z0BQ4L/00HP</t>
  </si>
  <si>
    <t>DZH318Z0BQ4L/00B7</t>
  </si>
  <si>
    <t>DZH318Z0BQ4L/00C1</t>
  </si>
  <si>
    <t>b01c91b0-94e0-5d8a-8ea9-e38fd9412069</t>
  </si>
  <si>
    <t>DZH318Z0K9JF/0256</t>
  </si>
  <si>
    <t>b02271f1-7d95-5965-b922-d8ddbd9d728d</t>
  </si>
  <si>
    <t>DZH318Z093X0/00L9</t>
  </si>
  <si>
    <t>b024fa1e-41c7-543b-ae7b-7a1b21a42485</t>
  </si>
  <si>
    <t>DZH318Z08M9L/00CQ</t>
  </si>
  <si>
    <t>b02d9bb6-7e5b-5bba-947c-0222b3344993</t>
  </si>
  <si>
    <t>DZH318Z08NR9/0050</t>
  </si>
  <si>
    <t>DZH318Z08NR9/01G8</t>
  </si>
  <si>
    <t>DZH318Z08NR9/01G7</t>
  </si>
  <si>
    <t>NV12s v3 Low Priority</t>
  </si>
  <si>
    <t>b030f686-3a35-40e8-b527-f88c17635cf1</t>
  </si>
  <si>
    <t>DZH318Z0C0XF/000C</t>
  </si>
  <si>
    <t>b04195bc-b9bf-57cf-bd1e-c879c9f0501e</t>
  </si>
  <si>
    <t>DZH318Z09B66/000T</t>
  </si>
  <si>
    <t>b04a69e6-3bc2-5270-8a30-3de52fdef972</t>
  </si>
  <si>
    <t>DZH318Z08MBL/0038</t>
  </si>
  <si>
    <t>b04b4869-b6a3-527b-aec2-650a6fb07224</t>
  </si>
  <si>
    <t>DZH318Z0DF49/001P</t>
  </si>
  <si>
    <t>DZH318Z0DF49/0015</t>
  </si>
  <si>
    <t>DZH318Z0DF49/000K</t>
  </si>
  <si>
    <t>D16ls v5 Spot</t>
  </si>
  <si>
    <t>b0514929-a6ea-5e37-bdf1-05d9152c11c5</t>
  </si>
  <si>
    <t>DZH318Z08M9L/00D7</t>
  </si>
  <si>
    <t>b060a886-5ed5-5a99-b286-8ba8bf227054</t>
  </si>
  <si>
    <t>DZH318Z0K9JL/0028</t>
  </si>
  <si>
    <t>D16s v3 Low Priority</t>
  </si>
  <si>
    <t>DZH318Z0BPWD/0080</t>
  </si>
  <si>
    <t>b078e396-4e6b-592d-9da6-75a5b11e79cf</t>
  </si>
  <si>
    <t>DZH318Z093WX/00L5</t>
  </si>
  <si>
    <t>DZH318Z0BQ50/022R</t>
  </si>
  <si>
    <t>E16a v4 Low Priority</t>
  </si>
  <si>
    <t>E16a v4/E16as v4 Low Priority</t>
  </si>
  <si>
    <t>DZH318Z0CM29/0016</t>
  </si>
  <si>
    <t>standard_D24ds_v3 Low Priority</t>
  </si>
  <si>
    <t>DC24ds_v3 Low Priority</t>
  </si>
  <si>
    <t>b0b41391-43e2-593b-8c08-e0d933200b84</t>
  </si>
  <si>
    <t>DZH318Z08NRF/00H0</t>
  </si>
  <si>
    <t>Standard_D8pls_v5 Spot</t>
  </si>
  <si>
    <t>D8pls v5 Spot</t>
  </si>
  <si>
    <t>b0bfa0dc-d652-5f85-912a-dd1a55e5e149</t>
  </si>
  <si>
    <t>DZH318Z092S1/004G</t>
  </si>
  <si>
    <t>L64s v2 Spot</t>
  </si>
  <si>
    <t>b0c63146-2458-507d-89d9-345744d6d468</t>
  </si>
  <si>
    <t>DZH318Z0BP44/0042</t>
  </si>
  <si>
    <t>Standard_D12_v2_Promo</t>
  </si>
  <si>
    <t>D12 v2/DS12 v2 - Expired</t>
  </si>
  <si>
    <t>DZH318Z0BPSP/0048</t>
  </si>
  <si>
    <t>D16d v4 Spot</t>
  </si>
  <si>
    <t>b0d3c93a-8481-50d1-a693-a9628c57fbdb</t>
  </si>
  <si>
    <t>DZH318Z0D1L2/00V2</t>
  </si>
  <si>
    <t>b0e6dacb-514b-48b4-8ade-735e345a4522</t>
  </si>
  <si>
    <t>DZH318Z0BPW8/003C</t>
  </si>
  <si>
    <t>b0f5aeaa-a7ea-42ca-8d89-e701ecd05060</t>
  </si>
  <si>
    <t>DZH318Z0BQNH/00R3</t>
  </si>
  <si>
    <t>b0fd85ff-e937-59b8-97fa-320b6047d0cc</t>
  </si>
  <si>
    <t>DZH318Z08W0Q/005Z</t>
  </si>
  <si>
    <t>2018-08-17T00:00:00Z</t>
  </si>
  <si>
    <t>b123c9af-c7fc-4ee8-bd80-36d3a9c2b05e</t>
  </si>
  <si>
    <t>b1335a3f-5ea1-5c70-9a49-9d4d91d3710e</t>
  </si>
  <si>
    <t>DZH318Z08MBL/003B</t>
  </si>
  <si>
    <t>M128m</t>
  </si>
  <si>
    <t>b13635a5-8349-5d4e-834b-aefbc4cabca4</t>
  </si>
  <si>
    <t>DZH318Z0BPW5/0452</t>
  </si>
  <si>
    <t>c4624541-6316-4fa3-8569-d8ba09eb61c3</t>
  </si>
  <si>
    <t>b143b6a4-2a40-5566-b45c-2bf7c732cbf8</t>
  </si>
  <si>
    <t>DZH318Z0BP88/015P</t>
  </si>
  <si>
    <t>b1653590-5637-58df-994e-de139b433eef</t>
  </si>
  <si>
    <t>DZH318Z0BPVJ/0170</t>
  </si>
  <si>
    <t>b17af31f-ee09-45b1-aa30-db87639ad59f</t>
  </si>
  <si>
    <t>DZH318Z0BQM2/000D</t>
  </si>
  <si>
    <t>D64d v5</t>
  </si>
  <si>
    <t>b185c851-2ac0-54ea-8607-5c22f2a0a658</t>
  </si>
  <si>
    <t>DZH318Z08M9F/00H6</t>
  </si>
  <si>
    <t>b193c15d-129a-50f9-a7d7-7e7a3ff2c346</t>
  </si>
  <si>
    <t>DZH318Z0BDLB/005S</t>
  </si>
  <si>
    <t>b1aa17a5-5dbe-5a3e-a2f5-3bfb82895828</t>
  </si>
  <si>
    <t>d2d2dfe8-aebf-4a0c-966b-7feba0854329</t>
  </si>
  <si>
    <t>DZH318Z0BPW5/01WH</t>
  </si>
  <si>
    <t>Standard_D2s_v5 Low Priority</t>
  </si>
  <si>
    <t>D2s v5 Low Priority</t>
  </si>
  <si>
    <t>b1ca623c-e1c3-5ce0-8714-d05015bfe974</t>
  </si>
  <si>
    <t>DZH318Z08M9W/0066</t>
  </si>
  <si>
    <t>b1cc2554-d4d8-58a9-8bed-316d2210e6d1</t>
  </si>
  <si>
    <t>DZH318Z08Q74/003F</t>
  </si>
  <si>
    <t>Standard_D3_v2_Promo</t>
  </si>
  <si>
    <t>D3 v2</t>
  </si>
  <si>
    <t>D3 v2/DS3 v2 - Expired</t>
  </si>
  <si>
    <t>b1ce8459-d435-4412-8469-3bde80802a53</t>
  </si>
  <si>
    <t>DZH318Z0BPSP/00CQ</t>
  </si>
  <si>
    <t>b1e7f257-eb6c-4e01-89b7-7b70d67db704</t>
  </si>
  <si>
    <t>b1ecee3b-bd38-4d2b-a18c-5d8099e23450</t>
  </si>
  <si>
    <t>DZH318Z0BPVL/005F</t>
  </si>
  <si>
    <t>b1eeb4a7-568a-5648-bbcb-6c56ef657b25</t>
  </si>
  <si>
    <t>DZH318Z0K9JD/01NH</t>
  </si>
  <si>
    <t>Standard_D32_v5 Low Priority</t>
  </si>
  <si>
    <t>D32 v5 Low Priority</t>
  </si>
  <si>
    <t>b1fa7e5e-af26-57d7-a5c6-0f56d66ff05b</t>
  </si>
  <si>
    <t>DZH318Z08M9X/0085</t>
  </si>
  <si>
    <t>b20126c2-99a0-4c5c-a3af-c736d06de26c</t>
  </si>
  <si>
    <t>DZH318Z0BPWG/001V</t>
  </si>
  <si>
    <t>b20e93f8-0a30-53eb-9884-05eee1425ec4</t>
  </si>
  <si>
    <t>DZH318Z0K9JH/01KB</t>
  </si>
  <si>
    <t>D32ds v5</t>
  </si>
  <si>
    <t>b2234206-924d-5808-86f7-a4299cf3970d</t>
  </si>
  <si>
    <t>DZH318Z08MC5/00J3</t>
  </si>
  <si>
    <t>b2248bad-8c14-5480-9d6f-db22142d37eb</t>
  </si>
  <si>
    <t>DZH318Z092SG/001V</t>
  </si>
  <si>
    <t>E32d v4 Spot</t>
  </si>
  <si>
    <t>b23c09ff-ed9c-506c-8916-d7f13e52da6a</t>
  </si>
  <si>
    <t>DZH318Z0D1LH/00H9</t>
  </si>
  <si>
    <t>b242ff83-43be-5307-8f00-695f86a4d4bd</t>
  </si>
  <si>
    <t>DZH318Z08M9H/003D</t>
  </si>
  <si>
    <t>b244e187-09a6-5e87-acd2-aad12b392496</t>
  </si>
  <si>
    <t>DZH318Z08LV1/00BT</t>
  </si>
  <si>
    <t>b24590e4-b5bc-57c9-8e14-af2c5200c7d4</t>
  </si>
  <si>
    <t>DZH318Z093WZ/00JM</t>
  </si>
  <si>
    <t>DZH318Z093WZ/03M5</t>
  </si>
  <si>
    <t>DZH318Z093WZ/03M4</t>
  </si>
  <si>
    <t>b248faa1-48eb-5727-a755-a14f66fcf4fd</t>
  </si>
  <si>
    <t>DZH318Z0K1N4/003S</t>
  </si>
  <si>
    <t>b24f35cd-1b91-5024-a498-e08bfc3c9c4f</t>
  </si>
  <si>
    <t>b254e262-0553-59e4-a3d9-b7d22730cd32</t>
  </si>
  <si>
    <t>DZH318Z08W2P/006V</t>
  </si>
  <si>
    <t>E4 v4 Spot</t>
  </si>
  <si>
    <t>b26c1209-4ec8-50c8-a0be-efb651268ad6</t>
  </si>
  <si>
    <t>DZH318Z0D1L3/00KX</t>
  </si>
  <si>
    <t>b26e315e-5319-5dac-9ac5-9e7ce11db994</t>
  </si>
  <si>
    <t>DZH318Z0K9KC/00C5</t>
  </si>
  <si>
    <t>b27d3521-5aa5-5ab4-b3f5-0124a7278ecc</t>
  </si>
  <si>
    <t>DZH318Z093WX/00HS</t>
  </si>
  <si>
    <t>b28ed265-3306-5d1c-b307-7ef8304452fd</t>
  </si>
  <si>
    <t>DZH318Z09B6C/000M</t>
  </si>
  <si>
    <t>b29a6e16-853f-5611-9405-2111863f15fe</t>
  </si>
  <si>
    <t>DZH318Z0D1L3/00L6</t>
  </si>
  <si>
    <t>b2a5b826-addc-489b-bacd-3845864035da</t>
  </si>
  <si>
    <t>b2a81062-7ad7-5e50-a55c-3b49bcf4a507</t>
  </si>
  <si>
    <t>DZH318Z0D1L4/008Q</t>
  </si>
  <si>
    <t>Cold GZRS Iterative Write Operations</t>
  </si>
  <si>
    <t>b2c1bb15-fb91-5be9-9541-bf29b42bad0d</t>
  </si>
  <si>
    <t>FX36mds</t>
  </si>
  <si>
    <t>b2cd8822-912a-5121-80b7-d3909f70beb5</t>
  </si>
  <si>
    <t>DZH318Z08Q74/0028</t>
  </si>
  <si>
    <t>Edsv5 Series DedicatedHost</t>
  </si>
  <si>
    <t>Edsv5_Type1</t>
  </si>
  <si>
    <t>Edsv5 Type1</t>
  </si>
  <si>
    <t>b2ce3bfe-82e0-55ed-9f3d-5ba83a58294f</t>
  </si>
  <si>
    <t>DZH318Z09V9F</t>
  </si>
  <si>
    <t>DZH318Z09V9F/000D</t>
  </si>
  <si>
    <t>DZH318Z09V9F/0014</t>
  </si>
  <si>
    <t>DZH318Z09V9F/0013</t>
  </si>
  <si>
    <t>b2ea9183-1f6c-5de1-b135-acb24ceccca8</t>
  </si>
  <si>
    <t>DZH318Z0BXNH/00DL</t>
  </si>
  <si>
    <t>F16s</t>
  </si>
  <si>
    <t>DZH318Z0BQPS/001D</t>
  </si>
  <si>
    <t>S50 LRS</t>
  </si>
  <si>
    <t>S50 Disks</t>
  </si>
  <si>
    <t>b2f10769-ab87-4e21-abee-22e985c64a7c</t>
  </si>
  <si>
    <t>DZH318Z0BP0L/0038</t>
  </si>
  <si>
    <t>Standard_E4_v5 Spot</t>
  </si>
  <si>
    <t>E4 v5 Spot</t>
  </si>
  <si>
    <t>b2fd4ec2-a932-5d76-9936-03a4a603f7fe</t>
  </si>
  <si>
    <t>DZH318Z08M9J/003X</t>
  </si>
  <si>
    <t>DZH318Z0BPVN/01MQ</t>
  </si>
  <si>
    <t>b3168701-8374-5690-b05f-c1d468693a46</t>
  </si>
  <si>
    <t>DZH318Z09B62/000M</t>
  </si>
  <si>
    <t>DZH318Z09B62/0091</t>
  </si>
  <si>
    <t>DZH318Z09B62/0092</t>
  </si>
  <si>
    <t>b31b6fc6-6571-5bf0-8019-3677c7ee9bea</t>
  </si>
  <si>
    <t>DZH318Z08NR0/00GS</t>
  </si>
  <si>
    <t>DZH318Z08NR0/00JV</t>
  </si>
  <si>
    <t>DZH318Z08NR0/00JX</t>
  </si>
  <si>
    <t>b320a06d-754a-5a71-a1de-3c7c6a046f10</t>
  </si>
  <si>
    <t>DZH318Z08W0T/0068</t>
  </si>
  <si>
    <t>b32a2eea-b06f-5e31-ae9a-17a694cbbd2f</t>
  </si>
  <si>
    <t>DZH318Z0BP0W/0123</t>
  </si>
  <si>
    <t>Standard_FX12mds Low Priority</t>
  </si>
  <si>
    <t>FX12mds Low Priority</t>
  </si>
  <si>
    <t>b333bfcd-f263-57f2-9e0a-9e9fdb6f5eed</t>
  </si>
  <si>
    <t>DZH318Z08Q75/0048</t>
  </si>
  <si>
    <t>b3396471-f8c5-536b-a590-087d92ba88d2</t>
  </si>
  <si>
    <t>b33ba194-bb41-54d9-b347-768f36660d4f</t>
  </si>
  <si>
    <t>DZH318Z09B68/0002</t>
  </si>
  <si>
    <t>Standard_E16ds_v5</t>
  </si>
  <si>
    <t>E16ds v5 Low Priority</t>
  </si>
  <si>
    <t>DZH318Z096SN/00SF</t>
  </si>
  <si>
    <t>DZH318Z0BPW5/01FV</t>
  </si>
  <si>
    <t>DZH318Z0BQ50/022T</t>
  </si>
  <si>
    <t>b359b9ae-aa8c-5131-b745-470fc9646ad6</t>
  </si>
  <si>
    <t>Standard_EC8as_cc_v5 Spot</t>
  </si>
  <si>
    <t>EC8ascc v5 Spot</t>
  </si>
  <si>
    <t>b3669278-3a9d-5a20-8c19-b72c82e15f47</t>
  </si>
  <si>
    <t>DZH318Z0BDLB/0063</t>
  </si>
  <si>
    <t>DZH318Z08KCJ/001F</t>
  </si>
  <si>
    <t>E8 v3 Spot</t>
  </si>
  <si>
    <t>E8 v3/E8s v3 Spot</t>
  </si>
  <si>
    <t>b371238f-fa71-575e-a45d-0e7c54f38f10</t>
  </si>
  <si>
    <t>DZH318Z0BPWH/015R</t>
  </si>
  <si>
    <t>b3979240-7fd5-4979-81fc-352ca9bc797b</t>
  </si>
  <si>
    <t>DZH318Z0BPW6/00KK</t>
  </si>
  <si>
    <t>b3a69c85-1199-57db-bced-bb03d867d533</t>
  </si>
  <si>
    <t>DZH318Z092R4/00B6</t>
  </si>
  <si>
    <t>b3c56e08-0085-540b-ac21-cca110404268</t>
  </si>
  <si>
    <t>DZH318Z093XK/00ND</t>
  </si>
  <si>
    <t>E104is v5 Low Priority</t>
  </si>
  <si>
    <t>b3c9e8eb-fad6-588d-8102-688e7c9c8333</t>
  </si>
  <si>
    <t>DZH318Z096T1/05B3</t>
  </si>
  <si>
    <t>b3e61153-c4b2-5370-8c94-9310bb768e4e</t>
  </si>
  <si>
    <t>DZH318Z0CHL7/0007</t>
  </si>
  <si>
    <t>Cool_ZRS_Data_Stored_10 Pb</t>
  </si>
  <si>
    <t>Cool - 10 PB ZRS</t>
  </si>
  <si>
    <t>Cool - 10 PB ZRS Data Stored</t>
  </si>
  <si>
    <t>DZH318Z0CLSK/0181</t>
  </si>
  <si>
    <t>DZH318Z0CLSK/0174</t>
  </si>
  <si>
    <t>b3eb2abe-e6bf-578d-bc20-3031393fbe55</t>
  </si>
  <si>
    <t>DZH318Z0BDLB/0060</t>
  </si>
  <si>
    <t>DZH318Z0BQ4L/00TD</t>
  </si>
  <si>
    <t>b3f45a77-6b84-5636-abb7-63b96317c823</t>
  </si>
  <si>
    <t>DZH318Z092SB/001T</t>
  </si>
  <si>
    <t>b3fa21d4-1687-47d2-860d-5e222fd78767</t>
  </si>
  <si>
    <t>DZH318Z0BXNG/000J</t>
  </si>
  <si>
    <t>b411235c-5d5b-5482-9682-835710a032ed</t>
  </si>
  <si>
    <t>DZH318Z0K9KD/01LP</t>
  </si>
  <si>
    <t>b4175705-fade-5218-8238-843dfcbe11d5</t>
  </si>
  <si>
    <t>DZH318Z08M99/00KK</t>
  </si>
  <si>
    <t>b41bce31-4389-5a41-ba2c-fb845c9bce7d</t>
  </si>
  <si>
    <t>DZH318Z0K9JD/01N2</t>
  </si>
  <si>
    <t>b4318ebe-bbe1-54d4-8685-e023d369ee5d</t>
  </si>
  <si>
    <t>DZH318Z0BQ4R/047C</t>
  </si>
  <si>
    <t>b432a175-0377-4892-91ea-91c50cd51d7b</t>
  </si>
  <si>
    <t>DZH318Z0C0XC/0005</t>
  </si>
  <si>
    <t>b4394a38-b7d0-5a22-9908-728c7109469e</t>
  </si>
  <si>
    <t>DZH318Z092S8/00QD</t>
  </si>
  <si>
    <t>b43de395-2292-5d43-a6e5-668f03e1307d</t>
  </si>
  <si>
    <t>DZH318Z0CM92/00ZS</t>
  </si>
  <si>
    <t>b442f682-d689-5763-b93e-02b7862889bb</t>
  </si>
  <si>
    <t>DZH318Z0BDL7/004W</t>
  </si>
  <si>
    <t>DZH318Z0BPWD/014P</t>
  </si>
  <si>
    <t>Cold ZRS List and Create Container Operations</t>
  </si>
  <si>
    <t>b44beb91-3671-5154-aacb-c337a65660cf</t>
  </si>
  <si>
    <t>Standard_D2ps_v5 Spot</t>
  </si>
  <si>
    <t>D2ps v5 Spot</t>
  </si>
  <si>
    <t>b4590706-2e2f-5a91-ba0f-1be5eb4c72b0</t>
  </si>
  <si>
    <t>DZH318Z092SB/000J</t>
  </si>
  <si>
    <t>b45c8938-7ab7-59e7-849a-0a2309f9c7ca</t>
  </si>
  <si>
    <t>DZH318Z0CSHL/000L</t>
  </si>
  <si>
    <t>b45e5456-b03d-5c06-b9a3-0e29d291befd</t>
  </si>
  <si>
    <t>DZH318Z093XK/00L0</t>
  </si>
  <si>
    <t>P4</t>
  </si>
  <si>
    <t>P4 App</t>
  </si>
  <si>
    <t>67cf08ec-f742-4d89-ba10-60ff525dd71f</t>
  </si>
  <si>
    <t>DZH318Z0BQJN/0044</t>
  </si>
  <si>
    <t>Azure App Service Shared Plan</t>
  </si>
  <si>
    <t>Shared</t>
  </si>
  <si>
    <t>Shared App</t>
  </si>
  <si>
    <t>0c3885bd-351d-4c28-830a-446d7bb4295c</t>
  </si>
  <si>
    <t>DZH318Z0BQJQ</t>
  </si>
  <si>
    <t>DZH318Z0BQJQ/0010</t>
  </si>
  <si>
    <t>2015-04-01T00:00:00Z</t>
  </si>
  <si>
    <t>b47773e0-5c57-583e-a3ef-aea8199dc6d9</t>
  </si>
  <si>
    <t>DZH318Z0BXNG/00DR</t>
  </si>
  <si>
    <t>b47d8816-5c16-51a7-b8b5-f178a4951d81</t>
  </si>
  <si>
    <t>DZH318Z0D1L6/00CH</t>
  </si>
  <si>
    <t>b4867475-3fc9-569d-9114-3713e66c639a</t>
  </si>
  <si>
    <t>DZH318Z08M9H/00S2</t>
  </si>
  <si>
    <t>b48c710e-0af8-54bb-bfb8-b86aaa513ab3</t>
  </si>
  <si>
    <t>DZH318Z09JCM/00DC</t>
  </si>
  <si>
    <t>b48f8c2e-ed6c-52bc-a3f9-1e1716b39a4c</t>
  </si>
  <si>
    <t>DZH318Z093WX/00JN</t>
  </si>
  <si>
    <t>b49b10c1-2e82-486d-861b-4c8b278de9a5</t>
  </si>
  <si>
    <t>DZH318Z0BPW7/0015</t>
  </si>
  <si>
    <t>b4a883eb-29b4-501b-acde-9671977377b5</t>
  </si>
  <si>
    <t>DZH318Z0BQ50/00P7</t>
  </si>
  <si>
    <t>DZH318Z0BQ50/00FF</t>
  </si>
  <si>
    <t>DZH318Z0BQ50/00FG</t>
  </si>
  <si>
    <t>b4b634a8-7e8d-5d6a-a85b-387e952417bc</t>
  </si>
  <si>
    <t>DZH318Z09B62/000N</t>
  </si>
  <si>
    <t>Standard_D64_v5 Spot</t>
  </si>
  <si>
    <t>D64 v5 Spot</t>
  </si>
  <si>
    <t>b4c054c7-5266-5e7e-80c3-109eff132df1</t>
  </si>
  <si>
    <t>DZH318Z08M9X/008F</t>
  </si>
  <si>
    <t>DZH318Z096T1/04KJ</t>
  </si>
  <si>
    <t>DZH318Z0CBTJ/0103</t>
  </si>
  <si>
    <t>b4f3939c-f280-460a-81f8-30e76cdc1782</t>
  </si>
  <si>
    <t>b4f515a9-ca05-5640-ba2b-51440c6a0576</t>
  </si>
  <si>
    <t>DZH318Z096SL/04HH</t>
  </si>
  <si>
    <t>App_Service_I2_v2_windows</t>
  </si>
  <si>
    <t>b4f61878-9c38-5403-92b3-44ff89dc7f31</t>
  </si>
  <si>
    <t>DZH318Z0DCR5/003M</t>
  </si>
  <si>
    <t>DZH318Z0DCR5/00B2</t>
  </si>
  <si>
    <t>DZH318Z0DCR5/00B8</t>
  </si>
  <si>
    <t>b4febe95-289c-542b-bcf1-3cde320099d2</t>
  </si>
  <si>
    <t>DZH318Z0CM92/00XS</t>
  </si>
  <si>
    <t>b5009a3e-e98a-5c6b-a062-3a65ca3ce8b0</t>
  </si>
  <si>
    <t>DZH318Z0CM2D/004C</t>
  </si>
  <si>
    <t>b50947eb-f80f-53df-8eb5-56fc0517d8e3</t>
  </si>
  <si>
    <t>DZH318Z096SR/0139</t>
  </si>
  <si>
    <t>NV8as v4 Low Priority</t>
  </si>
  <si>
    <t>b53f0b37-335a-53b9-b808-d840793baf1b</t>
  </si>
  <si>
    <t>DZH318Z0CGPM/0010</t>
  </si>
  <si>
    <t>b54001b1-3497-535e-ac9e-ebbbd2478b99</t>
  </si>
  <si>
    <t>b54021c1-4eb2-4c0d-93c7-8152b0b00487</t>
  </si>
  <si>
    <t>DZH318Z0BPW7/000H</t>
  </si>
  <si>
    <t>b5497cae-38f8-5069-a9ca-14b7f88f28f5</t>
  </si>
  <si>
    <t>b549e931-359d-5f5c-8424-2795f6e46eb7</t>
  </si>
  <si>
    <t>DZH318Z0D1L4/007W</t>
  </si>
  <si>
    <t>D32-16s v3 Spot</t>
  </si>
  <si>
    <t>b55514c5-c921-566f-b59a-cd3110dcb1d3</t>
  </si>
  <si>
    <t>DZH318Z0BPWD/014Q</t>
  </si>
  <si>
    <t>DZH318Z0BQPW/0083</t>
  </si>
  <si>
    <t>b56b7736-a6e2-5a4a-9d4d-901f09d5205c</t>
  </si>
  <si>
    <t>DZH318Z0D1MV/00FJ</t>
  </si>
  <si>
    <t>b5752fa7-27f4-5e65-b314-5ed31222e93c</t>
  </si>
  <si>
    <t>DZH318Z09B68/000N</t>
  </si>
  <si>
    <t>DZH318Z09B68/0062</t>
  </si>
  <si>
    <t>DZH318Z09B68/0063</t>
  </si>
  <si>
    <t>b589040a-9cc0-5bb5-ba29-4717a1c50348</t>
  </si>
  <si>
    <t>DZH318Z096SN/02TM</t>
  </si>
  <si>
    <t>b58eac39-a8f2-532b-9d07-efa6cfeef4e5</t>
  </si>
  <si>
    <t>DZH318Z09LQP/004J</t>
  </si>
  <si>
    <t>b593ce88-234e-5be0-9fa4-06a61eb3ae25</t>
  </si>
  <si>
    <t>DZH318Z0D1MV/00FW</t>
  </si>
  <si>
    <t>b5a74219-9a66-5a61-902e-94ba346ece17</t>
  </si>
  <si>
    <t>DZH318Z0BX5L/02DP</t>
  </si>
  <si>
    <t>DZH318Z0BX5L/02DN</t>
  </si>
  <si>
    <t>DZH318Z0BX5L/02DJ</t>
  </si>
  <si>
    <t>b5d2d546-76c3-5678-8f3b-77482a39cefe</t>
  </si>
  <si>
    <t>DZH318Z08Q75/000V</t>
  </si>
  <si>
    <t>b5ddce3d-cb4f-59eb-8793-01baeee4a1e2</t>
  </si>
  <si>
    <t>DZH318Z093WX/00J1</t>
  </si>
  <si>
    <t>b5f0d0f6-0b16-5311-8e1d-2b9ebe474447</t>
  </si>
  <si>
    <t>DZH318Z0BQ4C/04D1</t>
  </si>
  <si>
    <t>b611cf37-8dde-45de-9619-5db644639422</t>
  </si>
  <si>
    <t>DZH318Z0BQ4X/005P</t>
  </si>
  <si>
    <t>DZH318Z0BQ4X/003V</t>
  </si>
  <si>
    <t>DZH318Z0BQ4X/003W</t>
  </si>
  <si>
    <t>b64c5fdd-6b56-5499-a209-da301ca4eeac</t>
  </si>
  <si>
    <t>DZH318Z0DF49/002N</t>
  </si>
  <si>
    <t>DZH318Z0DF49/002D</t>
  </si>
  <si>
    <t>DZH318Z0DF49/000S</t>
  </si>
  <si>
    <t>b65162a4-0a50-5756-9357-8cdde027e2aa</t>
  </si>
  <si>
    <t>DZH318Z0BDL9/0064</t>
  </si>
  <si>
    <t>b65d3a31-6dfd-53e6-9432-423ed4b723c2</t>
  </si>
  <si>
    <t>f7bafbc4-36c0-48c4-ac73-2e49f3d2b097</t>
  </si>
  <si>
    <t>DZH318Z0BPVN/00V4</t>
  </si>
  <si>
    <t>b6641a84-a10a-5f8e-89c3-a8394853b95a</t>
  </si>
  <si>
    <t>DZH318Z0CSHC/0055</t>
  </si>
  <si>
    <t>b6754d9d-b396-5e50-aa85-43142833ce0f</t>
  </si>
  <si>
    <t>DZH318Z08NRP/005H</t>
  </si>
  <si>
    <t>b677b0f8-779c-5300-99b0-13f81da9e3de</t>
  </si>
  <si>
    <t>DZH318Z09JCM/00DF</t>
  </si>
  <si>
    <t>b6798fb5-7904-5a44-bc7f-f7d1e45324ef</t>
  </si>
  <si>
    <t>DZH318Z092S1/0044</t>
  </si>
  <si>
    <t>b6831725-fec8-51d3-8a6a-f63d497e4574</t>
  </si>
  <si>
    <t>DZH318Z093WX/00HR</t>
  </si>
  <si>
    <t>M64ds_v2 Spot</t>
  </si>
  <si>
    <t>b689acfe-f966-5bed-a8f0-e3643bfcac3b</t>
  </si>
  <si>
    <t>DZH318Z08LV1/00BR</t>
  </si>
  <si>
    <t>b68a348a-c7a0-5b98-b019-cd044ee66424</t>
  </si>
  <si>
    <t>b68bfbde-e94f-5a75-b252-298652cc4483</t>
  </si>
  <si>
    <t>DZH318Z09LR5/004V</t>
  </si>
  <si>
    <t>DZH318Z09LR5/00Q3</t>
  </si>
  <si>
    <t>DZH318Z09LR5/00Q1</t>
  </si>
  <si>
    <t>b68f7f09-5474-4996-be76-5feac4fc6680</t>
  </si>
  <si>
    <t>Ms_Type1</t>
  </si>
  <si>
    <t>Ms Type1</t>
  </si>
  <si>
    <t>b694b667-8770-5b49-9ca4-ddb29c2f99c7</t>
  </si>
  <si>
    <t>DZH318Z0D21F/0017</t>
  </si>
  <si>
    <t>DZH318Z0D21F/0019</t>
  </si>
  <si>
    <t>DZH318Z0D21F/001K</t>
  </si>
  <si>
    <t>b6a48bb5-6128-568c-85b4-b98eb21eec5d</t>
  </si>
  <si>
    <t>b6b78ca1-47e6-5981-8a65-349f8e463600</t>
  </si>
  <si>
    <t>DZH318Z096SR/013R</t>
  </si>
  <si>
    <t>D64as v4 Spot</t>
  </si>
  <si>
    <t>b6b91862-436c-55fe-96e8-6934efcff90d</t>
  </si>
  <si>
    <t>DZH318Z0CM2C/003X</t>
  </si>
  <si>
    <t>b6be0438-0978-57b5-99c2-97c31260d94e</t>
  </si>
  <si>
    <t>DZH318Z0K9JH/01DQ</t>
  </si>
  <si>
    <t>b6c222e2-e6f7-5f27-a12d-1dc8d9c47062</t>
  </si>
  <si>
    <t>DZH318Z08M9K/00DG</t>
  </si>
  <si>
    <t>b6c725a0-efac-5d56-8ea3-a467805c3f1f</t>
  </si>
  <si>
    <t>DZH318Z0CSHC/003K</t>
  </si>
  <si>
    <t>DZH318Z0BQ4B/00HT</t>
  </si>
  <si>
    <t>b6e32327-b25b-5578-a38f-e59db9f5f7e1</t>
  </si>
  <si>
    <t>DZH318Z096SR/013F</t>
  </si>
  <si>
    <t>b6e88d1e-e7d5-5331-8c22-88d2dbba40d1</t>
  </si>
  <si>
    <t>b6efc621-9146-57de-8e26-6d98df69c0e2</t>
  </si>
  <si>
    <t>DZH318Z092QW/001L</t>
  </si>
  <si>
    <t>App_Service_I1_v2_linux</t>
  </si>
  <si>
    <t>b709e9c6-c36d-5812-a036-02f83616bfcf</t>
  </si>
  <si>
    <t>DZH318Z0DCR2/0017</t>
  </si>
  <si>
    <t>DZH318Z0DCR2/009Q</t>
  </si>
  <si>
    <t>DZH318Z0DCR2/009P</t>
  </si>
  <si>
    <t>b70a4323-0b4c-554f-9f10-52f30853983e</t>
  </si>
  <si>
    <t>DZH318Z093WX/00JR</t>
  </si>
  <si>
    <t>M32ts Low Priority</t>
  </si>
  <si>
    <t>b710d9ec-310f-4367-bb96-4e3d502da62b</t>
  </si>
  <si>
    <t>DZH318Z0BPW5/006W</t>
  </si>
  <si>
    <t>b7114379-1ed7-5deb-b0b6-09d0a6d93578</t>
  </si>
  <si>
    <t>DZH318Z09LQN/00L2</t>
  </si>
  <si>
    <t>b71522ae-d039-5b74-aafb-2a609dd20dec</t>
  </si>
  <si>
    <t>DZH318Z0CM2D/01J1</t>
  </si>
  <si>
    <t>DZH318Z0CM2D/01J4</t>
  </si>
  <si>
    <t>DZH318Z0CM2D/01J3</t>
  </si>
  <si>
    <t>b71e967f-616d-5404-b523-53ecfcce008d</t>
  </si>
  <si>
    <t>DZH318Z093WX/00J9</t>
  </si>
  <si>
    <t>b7422940-4c55-5873-a184-4818e514e417</t>
  </si>
  <si>
    <t>DZH318Z0K1LH/001P</t>
  </si>
  <si>
    <t>P4 LRS Disk Mount</t>
  </si>
  <si>
    <t>b750d1f1-ceeb-518a-b5e0-9e89375cb6ff</t>
  </si>
  <si>
    <t>DZH318Z0BQ4S/00JJ</t>
  </si>
  <si>
    <t>b75db14e-3093-56f0-b898-2b8ac8f251b8</t>
  </si>
  <si>
    <t>DZH318Z092S9/00BZ</t>
  </si>
  <si>
    <t>DZH318Z08KCJ/000W</t>
  </si>
  <si>
    <t>b773f3ae-9a3d-5e7e-90c9-01263b5a0ffa</t>
  </si>
  <si>
    <t>DZH318Z093WX/00HN</t>
  </si>
  <si>
    <t>DZH318Z0CGR8/00CC</t>
  </si>
  <si>
    <t>b7860261-3a50-4f4c-8abe-e7f2c7e4a9f8</t>
  </si>
  <si>
    <t>DZH318Z0BXNW/000Q</t>
  </si>
  <si>
    <t>b7863c54-277d-5320-996f-6dfaa5503f34</t>
  </si>
  <si>
    <t>Point-in-time Restore LRS</t>
  </si>
  <si>
    <t>Point-in-time Restore LRS Data Processed</t>
  </si>
  <si>
    <t>1 MB</t>
  </si>
  <si>
    <t>b79a98e2-51e3-5d3c-9f61-800572d7c460</t>
  </si>
  <si>
    <t>DZH318Z0CBTJ/019P</t>
  </si>
  <si>
    <t>Point-in-time Restore GRS</t>
  </si>
  <si>
    <t>Point-in-time Restore GRS Data Processed</t>
  </si>
  <si>
    <t>b79fca29-cd64-55d9-94c5-6088504e9e01</t>
  </si>
  <si>
    <t>DZH318Z0CBTJ/019N</t>
  </si>
  <si>
    <t>b7aab020-d89c-57a5-a40c-a576e370b73d</t>
  </si>
  <si>
    <t>DZH318Z08M9X/007X</t>
  </si>
  <si>
    <t>b7b58a73-cb17-5d1f-8bdc-c3122222bd98</t>
  </si>
  <si>
    <t>DZH318Z096SR/02LC</t>
  </si>
  <si>
    <t>DZH318Z0BQ4C/014F</t>
  </si>
  <si>
    <t>DZH318Z0BQ4C/00G7</t>
  </si>
  <si>
    <t>DZH318Z0BQ4C/00DT</t>
  </si>
  <si>
    <t>Cold RA-GRS Iterative Read Operations</t>
  </si>
  <si>
    <t>b7d12312-b50d-5d07-8743-d05a8e00287e</t>
  </si>
  <si>
    <t>b7ee7813-b9dd-4e6d-87f4-6e8b38df0353</t>
  </si>
  <si>
    <t>b7f441dd-73ea-5cf0-a2a8-db3d77e621c4</t>
  </si>
  <si>
    <t>DZH318Z08M9V/00H8</t>
  </si>
  <si>
    <t>b8007560-7827-532a-9186-8cf3d9de138f</t>
  </si>
  <si>
    <t>DZH318Z08W0T/0063</t>
  </si>
  <si>
    <t>DZH318Z08W0T/00VP</t>
  </si>
  <si>
    <t>DZH318Z08W0T/00VK</t>
  </si>
  <si>
    <t>Premium_SSD_Managed_Disks_P60</t>
  </si>
  <si>
    <t>P60 LRS</t>
  </si>
  <si>
    <t>P60 LRS Disk Mount</t>
  </si>
  <si>
    <t>b800a238-f35f-4f1c-a501-a7b9a134720b</t>
  </si>
  <si>
    <t>DZH318Z0BP04/0088</t>
  </si>
  <si>
    <t>Standard_E32_v5 Low Priority</t>
  </si>
  <si>
    <t>E32 v5 Low Priority</t>
  </si>
  <si>
    <t>b8021eec-3708-54a0-83ef-cd997175a514</t>
  </si>
  <si>
    <t>DZH318Z08M9H/00C5</t>
  </si>
  <si>
    <t>b805ce76-0df6-585b-9c7d-472176386975</t>
  </si>
  <si>
    <t>DZH318Z096SN/00S5</t>
  </si>
  <si>
    <t>DZH318Z096SN/0579</t>
  </si>
  <si>
    <t>DZH318Z096SN/0578</t>
  </si>
  <si>
    <t>b80f5bcf-7947-4313-9c02-88c333d00d07</t>
  </si>
  <si>
    <t>DZH318Z0BPW6/00RG</t>
  </si>
  <si>
    <t>b81456f5-7d6c-5c07-888b-246722aef27b</t>
  </si>
  <si>
    <t>DZH318Z0K9KC/00CR</t>
  </si>
  <si>
    <t>b8158942-3ef2-504e-bce6-9b2bdb9353f2</t>
  </si>
  <si>
    <t>HX176-24rs</t>
  </si>
  <si>
    <t>b8296bcf-f60c-50b2-8825-b906f2e40211</t>
  </si>
  <si>
    <t>DZH318Z0K1LG/0009</t>
  </si>
  <si>
    <t>b82ca45f-4631-587b-bb1f-c01c3dfea072</t>
  </si>
  <si>
    <t>b843f86e-5d5e-4119-ad78-027e6a38000c</t>
  </si>
  <si>
    <t>DZH318Z0BPWF/0084</t>
  </si>
  <si>
    <t>b84b4627-178a-553a-b345-60ad4d3305b1</t>
  </si>
  <si>
    <t>DZH318Z08W0T/006J</t>
  </si>
  <si>
    <t>DZH318Z08W0T/00VR</t>
  </si>
  <si>
    <t>DZH318Z08W0T/00VL</t>
  </si>
  <si>
    <t>b851c4a2-e5e9-55c8-8f7a-65f474567722</t>
  </si>
  <si>
    <t>DZH318Z093X0/00KS</t>
  </si>
  <si>
    <t>Standard L_Cache</t>
  </si>
  <si>
    <t>b8579753-f728-56a7-a64e-947fa6b0024d</t>
  </si>
  <si>
    <t>b85af5c2-f4bf-5b5a-ade5-c9b10dd50693</t>
  </si>
  <si>
    <t>DZH318Z0CSHH/006N</t>
  </si>
  <si>
    <t>b865d87a-2248-5b52-85cc-7c7fdb31c8ef</t>
  </si>
  <si>
    <t>DZH318Z0D1LH/00H8</t>
  </si>
  <si>
    <t>b867ddda-eabc-5c88-8cae-41805cd81ef5</t>
  </si>
  <si>
    <t>DZH318Z0K9JL/0029</t>
  </si>
  <si>
    <t>DZH318Z0BQ4L/00HQ</t>
  </si>
  <si>
    <t>b8b4e5f7-bc72-51e1-8aeb-27968c28177d</t>
  </si>
  <si>
    <t>DZH318Z0D1L5/00PS</t>
  </si>
  <si>
    <t>DZH318Z0D1L5/00PR</t>
  </si>
  <si>
    <t>DZH318Z0D1L5/00NX</t>
  </si>
  <si>
    <t>DZH318Z0BQ4L/00F5</t>
  </si>
  <si>
    <t>DZH318Z0BQ4L/00CB</t>
  </si>
  <si>
    <t>DZH318Z0BQ4L/0088</t>
  </si>
  <si>
    <t>b8c76214-1c72-521a-a1cb-8b90ba11fd15</t>
  </si>
  <si>
    <t>DZH318Z09LQP/003T</t>
  </si>
  <si>
    <t>DZH318Z09LQP/00KD</t>
  </si>
  <si>
    <t>DZH318Z09LQP/00KC</t>
  </si>
  <si>
    <t>DZH318Z096SR/013Q</t>
  </si>
  <si>
    <t>DZH318Z096SR/09CM</t>
  </si>
  <si>
    <t>DZH318Z096SR/09CL</t>
  </si>
  <si>
    <t>b8d8d9ed-004e-5587-9025-46491f582ee8</t>
  </si>
  <si>
    <t>DZH318Z08M9F/00H5</t>
  </si>
  <si>
    <t>M416-208s_v2 Spot</t>
  </si>
  <si>
    <t>b8db1841-84a4-5fe0-972d-0d1dda774c5a</t>
  </si>
  <si>
    <t>DZH318Z0BX5L/02DV</t>
  </si>
  <si>
    <t>b8de5bbe-b5a8-56f5-ad86-2dde0c46088f</t>
  </si>
  <si>
    <t>DZH318Z0K9JH/01FS</t>
  </si>
  <si>
    <t>b8e14dda-2c73-5825-a5d0-a7a98a7530ca</t>
  </si>
  <si>
    <t>DZH318Z093WX/00HP</t>
  </si>
  <si>
    <t>DZH318Z0BPWD/014F</t>
  </si>
  <si>
    <t>b8e43f24-0995-5763-b378-04071922f397</t>
  </si>
  <si>
    <t>DZH318Z0CSHC/00D2</t>
  </si>
  <si>
    <t>DC8ascc v5</t>
  </si>
  <si>
    <t>b8e48ff1-b932-59a2-8804-4419ba054cfc</t>
  </si>
  <si>
    <t>DZH318Z0BDL6/001Q</t>
  </si>
  <si>
    <t>b8f8676e-051c-54bb-b655-92fb0f9077ca</t>
  </si>
  <si>
    <t>DZH318Z08M9K/00D5</t>
  </si>
  <si>
    <t>b91ac40a-160f-5d85-8b1c-fd8a717b6924</t>
  </si>
  <si>
    <t>DZH318Z092S8/00QN</t>
  </si>
  <si>
    <t>b91cbc07-8bca-5cce-8b87-ac775b98698f</t>
  </si>
  <si>
    <t>DZH318Z08M9X/0087</t>
  </si>
  <si>
    <t>b94c8fc7-e476-5b51-bc25-25cfab183a97</t>
  </si>
  <si>
    <t>DZH318Z092SG/001C</t>
  </si>
  <si>
    <t>DS15 v2 Spot</t>
  </si>
  <si>
    <t>b957176d-d0e5-5d16-8fd0-d9af013bdab3</t>
  </si>
  <si>
    <t>DZH318Z0BQ4C/04D2</t>
  </si>
  <si>
    <t>D12/DS12</t>
  </si>
  <si>
    <t>b963aed7-0fbe-46f2-9e6c-24bd975b6bc0</t>
  </si>
  <si>
    <t>DZH318Z0BPVW/003V</t>
  </si>
  <si>
    <t>b96d36f3-9c85-5bbf-85d2-e14eafc69cbd</t>
  </si>
  <si>
    <t>DZH318Z0K9JH/01G4</t>
  </si>
  <si>
    <t>DZH318Z0K9JH/02VN</t>
  </si>
  <si>
    <t>DZH318Z0K9JH/02VF</t>
  </si>
  <si>
    <t>D16a v4</t>
  </si>
  <si>
    <t>D16a v4/D16as v4</t>
  </si>
  <si>
    <t>b96fd43d-8335-4209-8018-68f7b8548761</t>
  </si>
  <si>
    <t>DZH318Z0CM94/002L</t>
  </si>
  <si>
    <t>b9726fc4-5668-5b14-8910-9efe71700ab9</t>
  </si>
  <si>
    <t>DZH318Z0CSHM/001K</t>
  </si>
  <si>
    <t>b97cb028-e0d3-53b7-9f4c-dc9074ab044a</t>
  </si>
  <si>
    <t>DZH318Z0BPWD/014T</t>
  </si>
  <si>
    <t>b9914d23-dc91-5ab8-9c82-66d6e9e908a7</t>
  </si>
  <si>
    <t>Cold GRS Iterative Write Operations</t>
  </si>
  <si>
    <t>b9964e7e-dd11-520b-9c15-b103d63cf68a</t>
  </si>
  <si>
    <t>b998c4e2-7fae-5228-b6cf-6941cb346f16</t>
  </si>
  <si>
    <t>DZH318Z08W2R/004K</t>
  </si>
  <si>
    <t>b99e18b3-75f7-5a57-abca-a066fc509260</t>
  </si>
  <si>
    <t>DZH318Z0CF0K/0015</t>
  </si>
  <si>
    <t>b99e5f37-8fe1-572b-83da-12b5c2ef2a70</t>
  </si>
  <si>
    <t>DZH318Z08M9F/00JQ</t>
  </si>
  <si>
    <t>SAP_HANA_On_Azure_S96</t>
  </si>
  <si>
    <t>S96</t>
  </si>
  <si>
    <t>S96 Instance</t>
  </si>
  <si>
    <t>b9a4657c-606d-47d8-b817-01d6a301152e</t>
  </si>
  <si>
    <t>DZH318Z0BNWL/0046</t>
  </si>
  <si>
    <t>DZH318Z0BNWL/0098</t>
  </si>
  <si>
    <t>DZH318Z0BNWL/0095</t>
  </si>
  <si>
    <t>Standard_D48ps_v5 Low Priority</t>
  </si>
  <si>
    <t>D48ps v5 Low Priority</t>
  </si>
  <si>
    <t>b9b1183a-039b-5591-8470-8e5a728ad72a</t>
  </si>
  <si>
    <t>DZH318Z092SB/001L</t>
  </si>
  <si>
    <t>bc04ac08-9628-43f0-93d1-d430b93421d8</t>
  </si>
  <si>
    <t>DZH318Z0BQ4C/00NW</t>
  </si>
  <si>
    <t>b9c045a9-1165-5f1d-be12-6d3ec770fe67</t>
  </si>
  <si>
    <t>DZH318Z092S1/0047</t>
  </si>
  <si>
    <t>b9f79b32-c9db-4ce2-976a-9e7aaae5170c</t>
  </si>
  <si>
    <t>Cool LRS Data Write</t>
  </si>
  <si>
    <t>b9fd285b-fa40-4954-ab77-56b6a1c4eeea</t>
  </si>
  <si>
    <t>b9fe63d8-3f15-44b4-be96-f03ffcec94eb</t>
  </si>
  <si>
    <t>ba0972de-7513-4b68-9a45-36d1ed46b9b2</t>
  </si>
  <si>
    <t>DZH318Z0BPW5/004Q</t>
  </si>
  <si>
    <t>ba09b24c-0562-53b8-9ff2-04eb45066765</t>
  </si>
  <si>
    <t>DZH318Z08NQZ/00B5</t>
  </si>
  <si>
    <t>ba0b701e-af8f-5ee6-b0a3-9ba2874b5fee</t>
  </si>
  <si>
    <t>DZH318Z0BPVN/01ML</t>
  </si>
  <si>
    <t>ba0bc3f7-1dc2-59c1-8ea3-848cc9e41b59</t>
  </si>
  <si>
    <t>DZH318Z0BQ4W/05BM</t>
  </si>
  <si>
    <t>ba1839f1-50d2-509c-a397-aa67e3caf516</t>
  </si>
  <si>
    <t>DZH318Z0K9KC/00CW</t>
  </si>
  <si>
    <t>100 TB Device Standard Shipping</t>
  </si>
  <si>
    <t>2018-09-24T00:00:00Z</t>
  </si>
  <si>
    <t>ba2694b1-bea0-4c37-b537-35ef6b0f7cbb</t>
  </si>
  <si>
    <t>ba2aa10e-2283-56c5-949e-e7e79e440663</t>
  </si>
  <si>
    <t>DZH318Z0CSHK/002Z</t>
  </si>
  <si>
    <t>ba34159b-b582-5c12-bb26-1b0cd75e038d</t>
  </si>
  <si>
    <t>DZH318Z0BPRT/0151</t>
  </si>
  <si>
    <t>ba399c8b-f42e-57af-9056-f8be92ae81f8</t>
  </si>
  <si>
    <t>DZH318Z0D1L7/00GM</t>
  </si>
  <si>
    <t>ba3c1d71-ac69-5dfa-a390-aa23d3e0969f</t>
  </si>
  <si>
    <t>ba4ac43b-150e-431f-8e71-00d4e8f457d8</t>
  </si>
  <si>
    <t>E1 Disk Mounts</t>
  </si>
  <si>
    <t>ba5b7ff5-4adc-5e30-9c4d-19610efdd3f3</t>
  </si>
  <si>
    <t>ba611664-10c0-5363-a298-f0dc6eba50dd</t>
  </si>
  <si>
    <t>DZH318Z0CGPD/0011</t>
  </si>
  <si>
    <t>Standard vCPU Active Usage</t>
  </si>
  <si>
    <t>ba69f1c7-e68f-56b1-bc7e-79aa26713625</t>
  </si>
  <si>
    <t>ba6bd925-4dc1-5577-9d8c-06552e545560</t>
  </si>
  <si>
    <t>DZH318Z096T1/04PJ</t>
  </si>
  <si>
    <t>ba72e93f-f59b-5587-87a3-13bab1f1ec85</t>
  </si>
  <si>
    <t>DZH318Z0BPVW/00KB</t>
  </si>
  <si>
    <t>ba7d45bf-e797-5b82-9b44-cd59763609a5</t>
  </si>
  <si>
    <t>DZH318Z093X0/00L4</t>
  </si>
  <si>
    <t>DZH318Z093X0/03KT</t>
  </si>
  <si>
    <t>DZH318Z093X0/03KS</t>
  </si>
  <si>
    <t>ba7fe98c-20de-5a16-bea6-33823fea494a</t>
  </si>
  <si>
    <t>ba8df7a8-d3aa-51c3-9ab7-7cbdc4ee0e2f</t>
  </si>
  <si>
    <t>DZH318Z0DF4B/0016</t>
  </si>
  <si>
    <t>Standard_D64plds_v5 Low Priority</t>
  </si>
  <si>
    <t>D64plds v5 Low Priority</t>
  </si>
  <si>
    <t>ba95e9b3-ece4-5177-a03f-aa0e3231314a</t>
  </si>
  <si>
    <t>DZH318Z092QL/000F</t>
  </si>
  <si>
    <t>baa3b29d-c50b-410e-8ce1-7674202ec46f</t>
  </si>
  <si>
    <t>DZH318Z0BPWK/003H</t>
  </si>
  <si>
    <t>baaf30be-cf0b-510a-8837-8698857d3bbe</t>
  </si>
  <si>
    <t>DZH318Z0BPW5/013J</t>
  </si>
  <si>
    <t>SAP_HANA_On_Azure_S960m</t>
  </si>
  <si>
    <t>S960m</t>
  </si>
  <si>
    <t>S960m Instance</t>
  </si>
  <si>
    <t>bab9360e-be5a-4bb6-95bd-4b05a416d674</t>
  </si>
  <si>
    <t>DZH318Z0BNWL/0048</t>
  </si>
  <si>
    <t>DZH318Z0BNWL/009V</t>
  </si>
  <si>
    <t>bac02e34-efc3-4591-8b72-95b224611243</t>
  </si>
  <si>
    <t>DZH318Z0BPWK/003J</t>
  </si>
  <si>
    <t>bac40025-5e5d-53cd-8a14-b3b1cfb53bdf</t>
  </si>
  <si>
    <t>DZH318Z0BPVJ/0174</t>
  </si>
  <si>
    <t>bad44386-c053-5366-9d32-41f5abcb685a</t>
  </si>
  <si>
    <t>DZH318Z0CSHK/00JS</t>
  </si>
  <si>
    <t>DZH318Z0BQPS/0063</t>
  </si>
  <si>
    <t>baec334e-2791-5a93-a444-4b5402160afd</t>
  </si>
  <si>
    <t>DZH318Z093X0/00KQ</t>
  </si>
  <si>
    <t>DZH318Z093X0/03KG</t>
  </si>
  <si>
    <t>DZH318Z093X0/03KF</t>
  </si>
  <si>
    <t>Archive GRS Blob Inventory</t>
  </si>
  <si>
    <t>baf175d8-a89b-59db-93d5-8103f7fbe7e6</t>
  </si>
  <si>
    <t>baffebed-0ef0-5d29-8ca2-31021974aa3c</t>
  </si>
  <si>
    <t>DZH318Z093WX/00KC</t>
  </si>
  <si>
    <t>bb05a675-afdd-589b-bb78-4b9661906de0</t>
  </si>
  <si>
    <t>bb0da0be-0539-555a-bf33-93092239f9a5</t>
  </si>
  <si>
    <t>DZH318Z0CSHB/005T</t>
  </si>
  <si>
    <t>Standard_DC96ads_v5 Spot</t>
  </si>
  <si>
    <t>DC96ads v5 Spot</t>
  </si>
  <si>
    <t>bb1e57a1-324c-534a-86a9-76d69f7a47c3</t>
  </si>
  <si>
    <t>DZH318Z09B5X/000G</t>
  </si>
  <si>
    <t>bb20ba32-252b-5422-9b77-01aa1dee3d87</t>
  </si>
  <si>
    <t>DZH318Z09B5Z/000K</t>
  </si>
  <si>
    <t>bb2d85c5-a315-5bd7-aee7-fccd438ba7d8</t>
  </si>
  <si>
    <t>DZH318Z0BQPS/00BV</t>
  </si>
  <si>
    <t>bb3ead43-2806-57c6-9077-8a0f64766de9</t>
  </si>
  <si>
    <t>bb419c4a-51cc-5eac-824f-33ad10a9e0e0</t>
  </si>
  <si>
    <t>DZH318Z08W2P/0061</t>
  </si>
  <si>
    <t>Standard_D4s_v5 Low Priority</t>
  </si>
  <si>
    <t>D4s v5 Low Priority</t>
  </si>
  <si>
    <t>bb41ae6e-a2b8-5a8b-b736-e3dc3c5c2768</t>
  </si>
  <si>
    <t>DZH318Z08M9W/004S</t>
  </si>
  <si>
    <t>bb4d7e6b-4bec-45b4-8c6e-03fb74c646ef</t>
  </si>
  <si>
    <t>DZH318Z0BQ4Z/003Q</t>
  </si>
  <si>
    <t>bb6f0cf1-f013-5f30-8da7-15c3d90bd344</t>
  </si>
  <si>
    <t>DZH318Z0CSHC/00DN</t>
  </si>
  <si>
    <t>bb6fc33c-6c1e-5e77-94b5-aeb72d8aaac2</t>
  </si>
  <si>
    <t>DZH318Z0BQ4B/00X2</t>
  </si>
  <si>
    <t>bb9a7ae1-a827-4a0c-94cd-072547735f40</t>
  </si>
  <si>
    <t>DZH318Z0BQ4J/005W</t>
  </si>
  <si>
    <t>D32 v3</t>
  </si>
  <si>
    <t>D32 v3/D32s v3</t>
  </si>
  <si>
    <t>DZH318Z0BQ4K/00MJ</t>
  </si>
  <si>
    <t>DZH318Z0BQ4K/00C2</t>
  </si>
  <si>
    <t>DZH318Z0BQ4K/00C3</t>
  </si>
  <si>
    <t>bbb5ecf0-4f9f-512f-a785-6c41c3ff2dc0</t>
  </si>
  <si>
    <t>DZH318Z0CM95/004L</t>
  </si>
  <si>
    <t>bbb70622-b453-5a2d-a044-13e45e233ab4</t>
  </si>
  <si>
    <t>DZH318Z0BPWD/014C</t>
  </si>
  <si>
    <t>bbb974c2-0d74-4eca-8269-dc046fcb8901</t>
  </si>
  <si>
    <t>bbbc6a5d-b8f8-522c-9cdc-5558ee2945ba</t>
  </si>
  <si>
    <t>DZH318Z0BDL6/001K</t>
  </si>
  <si>
    <t>backup_standard_grs_data_stored_1pb</t>
  </si>
  <si>
    <t>Standard - 1 PB GRS</t>
  </si>
  <si>
    <t>DZH318Z0JC81/00JQ</t>
  </si>
  <si>
    <t>DZH318Z0JC81/00JR</t>
  </si>
  <si>
    <t>bbdafb7a-fd6e-52a0-9288-4e07573d5d38</t>
  </si>
  <si>
    <t>DZH318Z0BQM3/006L</t>
  </si>
  <si>
    <t>M64s_v2 Low Priority</t>
  </si>
  <si>
    <t>bbe4795b-1162-5ba3-bc5d-0c0c598216d0</t>
  </si>
  <si>
    <t>DZH318Z0BX63/028S</t>
  </si>
  <si>
    <t>bbed637e-22c2-5de2-8dbf-338d4a4f988f</t>
  </si>
  <si>
    <t>DZH318Z0D1LH/00HL</t>
  </si>
  <si>
    <t>bbed7e2f-1e8d-5ec8-97eb-505770df7fad</t>
  </si>
  <si>
    <t>DZH318Z093X0/00KH</t>
  </si>
  <si>
    <t>bbf1a935-bea8-55c6-bdd0-3aa82e336fa5</t>
  </si>
  <si>
    <t>DZH318Z0BX5L/03LZ</t>
  </si>
  <si>
    <t>Cool_RA-GRS_Data_Stored_10 Pb</t>
  </si>
  <si>
    <t>Cool - 10 PB RA-GRS</t>
  </si>
  <si>
    <t>Cool - 10 PB RA-GRS Data Stored</t>
  </si>
  <si>
    <t>DZH318Z0CLSK/0187</t>
  </si>
  <si>
    <t>DZH318Z0CLSK/0173</t>
  </si>
  <si>
    <t>bbf6e5b9-c290-5296-98a2-ce25d284af10</t>
  </si>
  <si>
    <t>DZH318Z0K1LH/001J</t>
  </si>
  <si>
    <t>bbf76dbc-e5b2-424d-90b6-f78ea3caebb9</t>
  </si>
  <si>
    <t>DZH318Z0BQP2/000R</t>
  </si>
  <si>
    <t>DZH318Z0BQ34/00PD</t>
  </si>
  <si>
    <t>bc072f37-0717-534c-a743-15af75edfe0c</t>
  </si>
  <si>
    <t>DZH318Z0D1MV/00G0</t>
  </si>
  <si>
    <t>bc0e073f-c83c-5153-84f9-c23029751594</t>
  </si>
  <si>
    <t>DZH318Z0CSHC/00CX</t>
  </si>
  <si>
    <t>bc236382-b871-5044-8cd8-315eae8fb805</t>
  </si>
  <si>
    <t>DZH318Z0BQP2/005K</t>
  </si>
  <si>
    <t>DZH318Z0BX63/01BZ</t>
  </si>
  <si>
    <t>bc2b6903-4ffb-5486-8fdc-78659351c526</t>
  </si>
  <si>
    <t>DZH318Z08M9H/0002</t>
  </si>
  <si>
    <t>bc398a0f-9e01-5e70-9710-b12c66482959</t>
  </si>
  <si>
    <t>DZH318Z096SR/0148</t>
  </si>
  <si>
    <t>bc4e084f-dfc9-50cc-a97e-8a6ec9121ef8</t>
  </si>
  <si>
    <t>bc590a62-da6e-5ced-ae66-e9c8fd14a1b8</t>
  </si>
  <si>
    <t>DZH318Z0BDCH/008F</t>
  </si>
  <si>
    <t>bc595fbc-2497-5dbe-8f74-d520ecbceb15</t>
  </si>
  <si>
    <t>DZH318Z08MC2/00K2</t>
  </si>
  <si>
    <t>bc5f2764-c75c-5228-a832-1d5c99192f00</t>
  </si>
  <si>
    <t>DZH318Z0K9JL/002D</t>
  </si>
  <si>
    <t>bc674552-586f-593d-9d48-b9edb70a4ab6</t>
  </si>
  <si>
    <t>DZH318Z092SH/00GB</t>
  </si>
  <si>
    <t>bc6f2ee6-d99e-4377-95a1-47dd31664356</t>
  </si>
  <si>
    <t>Cold RA-GZRS Iterative Read Operations</t>
  </si>
  <si>
    <t>bc74d17f-e560-5f3c-88a4-3fea0cf7967b</t>
  </si>
  <si>
    <t>bc79de99-7c5d-508b-9292-9b97fbe4ec1e</t>
  </si>
  <si>
    <t>DZH318Z093X0/00MG</t>
  </si>
  <si>
    <t>Standard_D32ls_v5</t>
  </si>
  <si>
    <t>D32ls v5 Low Priority</t>
  </si>
  <si>
    <t>bc7d9233-bbc4-5b83-a103-8b92a36202c1</t>
  </si>
  <si>
    <t>DZH318Z08M9K/00DJ</t>
  </si>
  <si>
    <t>Msmv2MedMem Type1</t>
  </si>
  <si>
    <t>bc7d946f-4e45-59e3-8187-71383a851cc2</t>
  </si>
  <si>
    <t>DZH318Z0CTQD/0072</t>
  </si>
  <si>
    <t>DZH318Z0CTQD/0071</t>
  </si>
  <si>
    <t>DZH318Z0CTQD/006V</t>
  </si>
  <si>
    <t>bc80d955-8045-4214-89b7-52b5eefd921f</t>
  </si>
  <si>
    <t>DZH318Z0BPWJ/000R</t>
  </si>
  <si>
    <t>DS5 v2 Spot</t>
  </si>
  <si>
    <t>bc9af390-3998-51e6-b603-ff9a7b809949</t>
  </si>
  <si>
    <t>DZH318Z0BQ4C/03QC</t>
  </si>
  <si>
    <t>bcb96736-4128-5d13-bc2c-8909488ed7bd</t>
  </si>
  <si>
    <t>DZH318Z0BX63/023X</t>
  </si>
  <si>
    <t>M128s</t>
  </si>
  <si>
    <t>bce3b716-2d63-4170-9cc7-518e8d319428</t>
  </si>
  <si>
    <t>DZH318Z0BPW5/002X</t>
  </si>
  <si>
    <t>DZH318Z0BX63/01M3</t>
  </si>
  <si>
    <t>bcf467e2-f7a5-4216-b48f-8f1cdb4b6055</t>
  </si>
  <si>
    <t>bd01f35b-0a90-424b-a10f-a4dd2d13b05d</t>
  </si>
  <si>
    <t>DZH318Z0BQM3/000Q</t>
  </si>
  <si>
    <t>bd0669fc-5bde-56af-8b51-eb05de80a33b</t>
  </si>
  <si>
    <t>DZH318Z08M9W/004P</t>
  </si>
  <si>
    <t>DZH318Z08M9W/01XJ</t>
  </si>
  <si>
    <t>DZH318Z08M9W/01X7</t>
  </si>
  <si>
    <t>E16-8ds v4 Spot</t>
  </si>
  <si>
    <t>bd0f6b9a-34b8-56ef-a461-b448d12391ba</t>
  </si>
  <si>
    <t>DZH318Z0CSHK/00BW</t>
  </si>
  <si>
    <t>bd12da55-89d0-58eb-b944-5e56fd2415f0</t>
  </si>
  <si>
    <t>bd1fd9c1-8913-5157-95f3-685e641027f7</t>
  </si>
  <si>
    <t>DZH318Z0K9KD/01KR</t>
  </si>
  <si>
    <t>bd221846-4a01-531e-9077-424ede7e6878</t>
  </si>
  <si>
    <t>DZH318Z093WZ/00JR</t>
  </si>
  <si>
    <t>bd2369e7-25a3-50e8-8637-f79a2832ea16</t>
  </si>
  <si>
    <t>DZH318Z093WX/00JC</t>
  </si>
  <si>
    <t>DZH318Z0BQ4C/029D</t>
  </si>
  <si>
    <t>bd4f067d-92c5-5253-a8cf-cb9e4d2bea22</t>
  </si>
  <si>
    <t>DZH318Z0BQ4P/015W</t>
  </si>
  <si>
    <t>Standard_D4pls_v5 Low Priority</t>
  </si>
  <si>
    <t>D4pls v5 Low Priority</t>
  </si>
  <si>
    <t>bd6e94ac-67dc-5a0b-88f4-413bbc315f89</t>
  </si>
  <si>
    <t>DZH318Z092S1/004F</t>
  </si>
  <si>
    <t>bd77e7cd-8e9b-5e9e-b337-1bcd7567fdb0</t>
  </si>
  <si>
    <t>DZH318Z0BX5L/023L</t>
  </si>
  <si>
    <t>bd8de354-cb50-51f5-b657-ff966e286b30</t>
  </si>
  <si>
    <t>DZH318Z08M9R/00CN</t>
  </si>
  <si>
    <t>bda07ab0-e669-5feb-a6a1-7d65363b579f</t>
  </si>
  <si>
    <t>DZH318Z0K1LF/0021</t>
  </si>
  <si>
    <t>bda6e057-00cd-5301-b9b4-b90149d7af26</t>
  </si>
  <si>
    <t>DZH318Z0BQ4S/00VG</t>
  </si>
  <si>
    <t>DZH318Z0BPWH/00GQ</t>
  </si>
  <si>
    <t>bdcaf660-7a99-5bd3-9618-97b4e0c594b4</t>
  </si>
  <si>
    <t>DZH318Z0K9K9/01GN</t>
  </si>
  <si>
    <t>F1 Low Priority</t>
  </si>
  <si>
    <t>F1/F1s Low Priority</t>
  </si>
  <si>
    <t>DZH318Z0BPVT/003H</t>
  </si>
  <si>
    <t>bdd3fba7-3d1a-4b98-bb02-f9cd1911148e</t>
  </si>
  <si>
    <t>bdda8762-851d-5bc9-9a49-f1c04956e6f4</t>
  </si>
  <si>
    <t>DZH318Z08W2P/004S</t>
  </si>
  <si>
    <t>bde4f7d8-87ce-5b24-bc92-59698373bde7</t>
  </si>
  <si>
    <t>DZH318Z093WZ/00LP</t>
  </si>
  <si>
    <t>bdf8d3cd-f95c-53a3-8a02-23d03fc40ac2</t>
  </si>
  <si>
    <t>DZH318Z0CSHK/00CW</t>
  </si>
  <si>
    <t>DZH318Z0CSHK/020J</t>
  </si>
  <si>
    <t>DZH318Z0CSHK/020F</t>
  </si>
  <si>
    <t>bdff9769-aef1-4493-a831-38947caaf8a5</t>
  </si>
  <si>
    <t>Standard_D8pds_v5 Low Priority</t>
  </si>
  <si>
    <t>D8pds v5 Low Priority</t>
  </si>
  <si>
    <t>be0d1469-8e77-5c83-82c4-db485628c354</t>
  </si>
  <si>
    <t>DZH318Z092SC/002P</t>
  </si>
  <si>
    <t>be193c75-10fc-52e1-bac4-8ec41e0ae3e4</t>
  </si>
  <si>
    <t>DZH318Z08NR0/00GF</t>
  </si>
  <si>
    <t>DZH318Z0CM94/002Q</t>
  </si>
  <si>
    <t>F4s Spot</t>
  </si>
  <si>
    <t>be2406dc-ab40-52e3-ae77-00f9a15139fe</t>
  </si>
  <si>
    <t>DZH318Z0BQ4P/015T</t>
  </si>
  <si>
    <t>Standard_E32d_v5 Spot</t>
  </si>
  <si>
    <t>E32d v5 Spot</t>
  </si>
  <si>
    <t>be2bc309-3f41-5bd9-a95a-419de75ca476</t>
  </si>
  <si>
    <t>DZH318Z08M9R/00D0</t>
  </si>
  <si>
    <t>be2bf606-3c42-5446-ad5f-e3aa4273f50f</t>
  </si>
  <si>
    <t>DZH318Z0CM2D/01KV</t>
  </si>
  <si>
    <t>DZH318Z0CM2D/01KN</t>
  </si>
  <si>
    <t>DZH318Z0CM2D/01KQ</t>
  </si>
  <si>
    <t>be32a8be-2c37-5840-8df5-5be89cf18d8a</t>
  </si>
  <si>
    <t>DZH318Z0K9JL/0021</t>
  </si>
  <si>
    <t>be3b8c64-4533-5112-b3b5-5472a6b5522e</t>
  </si>
  <si>
    <t>DZH318Z0BP44/002T</t>
  </si>
  <si>
    <t>be446766-b9b1-4bbc-93c8-ec1a76fb57c8</t>
  </si>
  <si>
    <t>DZH318Z0CHCB/0006</t>
  </si>
  <si>
    <t>Cool GZRS List Operations</t>
  </si>
  <si>
    <t>be56d69c-e489-5886-b6ae-78aa34b3e199</t>
  </si>
  <si>
    <t>be60dc05-17c3-5a04-a0a8-15d76d86c260</t>
  </si>
  <si>
    <t>SAP_HANA_On_Azure_S224om</t>
  </si>
  <si>
    <t>S224om</t>
  </si>
  <si>
    <t>S224om Instance</t>
  </si>
  <si>
    <t>be7244af-2e79-4aa4-b0b6-4c0115b6c7b7</t>
  </si>
  <si>
    <t>DZH318Z0BNWL/00N4</t>
  </si>
  <si>
    <t>DZH318Z0BNWL/00N6</t>
  </si>
  <si>
    <t>DZH318Z0BNWL/00N2</t>
  </si>
  <si>
    <t>be826493-4a5b-506d-998f-3440f86a35ba</t>
  </si>
  <si>
    <t>DZH318Z0CSHC/00C9</t>
  </si>
  <si>
    <t>be83e10e-743f-5851-a8ec-429a6edc72d5</t>
  </si>
  <si>
    <t>DZH318Z08NRF/00GW</t>
  </si>
  <si>
    <t>be8a7744-55b0-5f49-b599-6bf5e02e844e</t>
  </si>
  <si>
    <t>DZH318Z092SG/0021</t>
  </si>
  <si>
    <t>Premium ZRS Iterative Read Operations</t>
  </si>
  <si>
    <t>be8bd3c4-f5ff-5b71-8802-a04df20cd665</t>
  </si>
  <si>
    <t>be8e8f27-9d47-5e07-a09c-4592f518b29a</t>
  </si>
  <si>
    <t>DZH318Z09B5X/000J</t>
  </si>
  <si>
    <t>E32-8s v5</t>
  </si>
  <si>
    <t>DZH318Z096SR/014Q</t>
  </si>
  <si>
    <t>DZH318Z096SR/09L0</t>
  </si>
  <si>
    <t>DZH318Z096SR/09KM</t>
  </si>
  <si>
    <t>beaa854f-c378-569a-a485-fdcd98bc6a91</t>
  </si>
  <si>
    <t>DZH318Z08Q75/001J</t>
  </si>
  <si>
    <t>DZH318Z08Q75/005S</t>
  </si>
  <si>
    <t>DZH318Z08Q75/005T</t>
  </si>
  <si>
    <t>AN36</t>
  </si>
  <si>
    <t>ANRN36</t>
  </si>
  <si>
    <t>beb23687-3b38-5708-9968-1273b29cbef6</t>
  </si>
  <si>
    <t>DZH318Z0DV4D/0001</t>
  </si>
  <si>
    <t>DZH318Z0DV4D/002T</t>
  </si>
  <si>
    <t>DZH318Z0DV4D/002S</t>
  </si>
  <si>
    <t>bec1207b-8c7c-5fc3-adfa-18d4cb38b499</t>
  </si>
  <si>
    <t>DZH318Z09LQN/0037</t>
  </si>
  <si>
    <t>bed58d3d-dbcd-585c-a1f0-e511a022ec03</t>
  </si>
  <si>
    <t>DZH318Z093WZ/00PN</t>
  </si>
  <si>
    <t>DZH318Z093WZ/03MT</t>
  </si>
  <si>
    <t>DZH318Z093WZ/03MM</t>
  </si>
  <si>
    <t>App_Service_I5_v2_windows</t>
  </si>
  <si>
    <t>bed5f550-f917-58b2-bcc7-cda1240bd651</t>
  </si>
  <si>
    <t>DZH318Z0DCR5/00V2</t>
  </si>
  <si>
    <t>DZH318Z0DCR5/00V6</t>
  </si>
  <si>
    <t>DZH318Z0DCR5/00V4</t>
  </si>
  <si>
    <t>bed9b132-17ec-5db8-ac68-7eed68da3c35</t>
  </si>
  <si>
    <t>DZH318Z0K9JK/00VR</t>
  </si>
  <si>
    <t>DZH318Z0K9JK/0267</t>
  </si>
  <si>
    <t>DZH318Z0K9JK/0268</t>
  </si>
  <si>
    <t>SAP_HANA_On_Azure_S672om</t>
  </si>
  <si>
    <t>S672om</t>
  </si>
  <si>
    <t>S672om Instance</t>
  </si>
  <si>
    <t>bee568bd-b689-484f-9836-2f1812be307f</t>
  </si>
  <si>
    <t>DZH318Z0BNWL/00X3</t>
  </si>
  <si>
    <t>DZH318Z0BNWL/01C0</t>
  </si>
  <si>
    <t>DZH318Z0BNWL/01C2</t>
  </si>
  <si>
    <t>beea5a48-8d0c-5694-b086-fdaba0e46ef1</t>
  </si>
  <si>
    <t>DZH318Z096SN/02T8</t>
  </si>
  <si>
    <t>D2ds v5</t>
  </si>
  <si>
    <t>bef6da6d-8eb5-5df4-9285-b4c0214b1da6</t>
  </si>
  <si>
    <t>DZH318Z08MC6/00BC</t>
  </si>
  <si>
    <t>DZH318Z08MC6/01VK</t>
  </si>
  <si>
    <t>DZH318Z08MC6/01VH</t>
  </si>
  <si>
    <t>befb9497-c80f-5a61-bf86-b5ca9306e5a0</t>
  </si>
  <si>
    <t>DZH318Z0CM2C/003Z</t>
  </si>
  <si>
    <t>M192is_v2 Low Priority</t>
  </si>
  <si>
    <t>befbcddd-e684-5c85-9fdc-1e56fe6943bd</t>
  </si>
  <si>
    <t>DZH318Z0BX5L/034S</t>
  </si>
  <si>
    <t>befc59ed-41e1-53f5-ad2c-9578093b36df</t>
  </si>
  <si>
    <t>Always Ready Total Executions</t>
  </si>
  <si>
    <t>bf16dee5-54de-5959-afd8-0ddb8638b6e0</t>
  </si>
  <si>
    <t>bf229ad0-9fc1-5c31-831d-1086570b93ab</t>
  </si>
  <si>
    <t>DZH318Z09B6C/000G</t>
  </si>
  <si>
    <t>DZH318Z09B6C/006D</t>
  </si>
  <si>
    <t>DZH318Z09B6C/006F</t>
  </si>
  <si>
    <t>ND40rs v2</t>
  </si>
  <si>
    <t>bf2f1dce-2cf7-4123-9ea1-123cad5a9a58</t>
  </si>
  <si>
    <t>DZH318Z0CGPP/0006</t>
  </si>
  <si>
    <t>Standard_NV6ads_A10_v5 Low Priority</t>
  </si>
  <si>
    <t>NV6ads A10 v5 Low Priority</t>
  </si>
  <si>
    <t>bf49e0e4-70ce-5141-9307-fcc48a1820f9</t>
  </si>
  <si>
    <t>DZH318Z09JCN/00DZ</t>
  </si>
  <si>
    <t>Azure_App_Service_Premium_v3_Plan_Linux_P3_v3</t>
  </si>
  <si>
    <t>bf4c1982-75df-5652-8d73-03796b6a9d2c</t>
  </si>
  <si>
    <t>DZH318Z0DCR6/001R</t>
  </si>
  <si>
    <t>DZH318Z0DCR6/005J</t>
  </si>
  <si>
    <t>DZH318Z0DCR6/005G</t>
  </si>
  <si>
    <t>bf876e1f-0877-58d3-8b54-8642e1f06763</t>
  </si>
  <si>
    <t>DZH318Z0BQ34/0365</t>
  </si>
  <si>
    <t>E64s v4 Low Priority</t>
  </si>
  <si>
    <t>bf89e48f-3ca6-50a3-9954-f22a5cacb066</t>
  </si>
  <si>
    <t>DZH318Z0CSHL/0017</t>
  </si>
  <si>
    <t>bf90c8c8-e054-53b8-9da4-6a4cf4439ee3</t>
  </si>
  <si>
    <t>DZH318Z0K9JD/01N1</t>
  </si>
  <si>
    <t>bf96a56a-1837-4a71-905b-6291b29877f4</t>
  </si>
  <si>
    <t>DZH318Z0CGPC/0002</t>
  </si>
  <si>
    <t>DZH318Z0CGPC/000T</t>
  </si>
  <si>
    <t>DZH318Z0BQ51/00H1</t>
  </si>
  <si>
    <t>AMLFS-Durable-Premium-125</t>
  </si>
  <si>
    <t>bfb12b18-5426-576f-9a82-226d72eabfad</t>
  </si>
  <si>
    <t>DZH318Z0JPR7/000D</t>
  </si>
  <si>
    <t>bfbf308b-562f-54d7-80c2-4c68bdffd763</t>
  </si>
  <si>
    <t>DZH318Z0BXNX/00KT</t>
  </si>
  <si>
    <t>bfc35dca-5b6b-5f01-ba7f-2c019ea94a8a</t>
  </si>
  <si>
    <t>DZH318Z092SB/00J3</t>
  </si>
  <si>
    <t>Standard_D32ds_v5 Spot</t>
  </si>
  <si>
    <t>D32ds v5 Spot</t>
  </si>
  <si>
    <t>bfd37240-18cf-585b-ae1e-f5c7cd757afb</t>
  </si>
  <si>
    <t>DZH318Z08MC6/00DM</t>
  </si>
  <si>
    <t>bfe0c3c1-86b4-50e2-b23b-5c619c59237b</t>
  </si>
  <si>
    <t>DZH318Z093WZ/00L6</t>
  </si>
  <si>
    <t>SAP_HANA_On_Azure_S192xm</t>
  </si>
  <si>
    <t>S192xm</t>
  </si>
  <si>
    <t>S192xm Instance</t>
  </si>
  <si>
    <t>c003b39b-019e-4f79-a54e-825d34b78a04</t>
  </si>
  <si>
    <t>DZH318Z0BNWL/0049</t>
  </si>
  <si>
    <t>DZH318Z0BNWL/009N</t>
  </si>
  <si>
    <t>DZH318Z0BNWL/009M</t>
  </si>
  <si>
    <t>c0054287-b99d-51b0-aa00-3bc01dee8e5e</t>
  </si>
  <si>
    <t>DZH318Z0CM92/00ZK</t>
  </si>
  <si>
    <t>D8s v3 Low Priority</t>
  </si>
  <si>
    <t>dcc8f281-80d0-4c78-b94e-5019db4e799b</t>
  </si>
  <si>
    <t>DZH318Z0BQ50/00S1</t>
  </si>
  <si>
    <t>RA-GRS Write Operations - Free</t>
  </si>
  <si>
    <t>c026b7d0-f3d3-5992-b4df-f1c6cd28b3b6</t>
  </si>
  <si>
    <t>DZH318Z0CCGS/001S</t>
  </si>
  <si>
    <t>c038bacf-f287-589f-ba32-dac296928d74</t>
  </si>
  <si>
    <t>DZH318Z0K1N4/0026</t>
  </si>
  <si>
    <t>da474b08-3f69-46f9-85b0-f56ee038c81d</t>
  </si>
  <si>
    <t>c04d56a6-0c73-562f-aed9-9146b3bd5c4e</t>
  </si>
  <si>
    <t>DZH318Z0BPW8/0076</t>
  </si>
  <si>
    <t>c04db4fe-ded6-5cc9-89bf-16c5a08e3375</t>
  </si>
  <si>
    <t>DZH318Z0BX5L/069Z</t>
  </si>
  <si>
    <t>DZH318Z0BX5L/06PM</t>
  </si>
  <si>
    <t>DZH318Z0BX5L/06PL</t>
  </si>
  <si>
    <t>c04e5d97-2de2-5244-b91a-1e57a0a49a61</t>
  </si>
  <si>
    <t>DZH318Z0CSHJ/0051</t>
  </si>
  <si>
    <t>DZH318Z0CSHJ/00ZG</t>
  </si>
  <si>
    <t>DZH318Z0CSHJ/00Z8</t>
  </si>
  <si>
    <t>c058bd94-e852-5f09-b6c5-4aafbd2b3352</t>
  </si>
  <si>
    <t>DZH318Z0BDL6/001G</t>
  </si>
  <si>
    <t>D12 v2/DS12 v2 Low Priority</t>
  </si>
  <si>
    <t>DZH318Z0BPVM/00PD</t>
  </si>
  <si>
    <t>c085aa3d-b2ab-4c40-9e8d-99baf4ce1023</t>
  </si>
  <si>
    <t>DZH318Z0BQ4R/00GF</t>
  </si>
  <si>
    <t>c08a17d4-0c40-50c7-b339-d77a9982726e</t>
  </si>
  <si>
    <t>DZH318Z0CSHK/00HL</t>
  </si>
  <si>
    <t>DZH318Z0CSHK/020R</t>
  </si>
  <si>
    <t>DZH318Z0CSHK/020Q</t>
  </si>
  <si>
    <t>DZH318Z0BQ4K/00X1</t>
  </si>
  <si>
    <t>SAP_HANA_On_Azure_S896m</t>
  </si>
  <si>
    <t>S896m</t>
  </si>
  <si>
    <t>S896m Instance</t>
  </si>
  <si>
    <t>c0984d47-29ed-4a15-8857-1a77dbb91608</t>
  </si>
  <si>
    <t>DZH318Z0BNWL/00X7</t>
  </si>
  <si>
    <t>DZH318Z0BNWL/01BX</t>
  </si>
  <si>
    <t>DZH318Z0BNWL/01BZ</t>
  </si>
  <si>
    <t>D11 v2/DS11 v2 Low Priority</t>
  </si>
  <si>
    <t>DZH318Z0BPVM/008T</t>
  </si>
  <si>
    <t>c0ab3d46-2069-5395-abd1-85b4a2076ac0</t>
  </si>
  <si>
    <t>DZH318Z0CSHL/0023</t>
  </si>
  <si>
    <t>DZH318Z0CSHL/02WV</t>
  </si>
  <si>
    <t>DZH318Z0CSHL/02WS</t>
  </si>
  <si>
    <t>Standard_DC96as_cc_v5 Low Priority</t>
  </si>
  <si>
    <t>DC96ascc v5 Low Priority</t>
  </si>
  <si>
    <t>c0aec48e-f75e-5890-b22f-e763932306af</t>
  </si>
  <si>
    <t>DZH318Z0BDL6/001B</t>
  </si>
  <si>
    <t>Standard_NV72ads_A10_v5 Low Priority</t>
  </si>
  <si>
    <t>NV72ads A10 v5 Low Priority</t>
  </si>
  <si>
    <t>c0d85503-0063-537d-a6dd-f978fa46518e</t>
  </si>
  <si>
    <t>DZH318Z09JCN/00DG</t>
  </si>
  <si>
    <t>c0fa7610-3405-42da-93df-c34c8e350be8</t>
  </si>
  <si>
    <t>DZH318Z0BPWB/00C4</t>
  </si>
  <si>
    <t>HB60-30rs Spot</t>
  </si>
  <si>
    <t>c0fb4d76-a330-5bbe-b175-fd66c58bf1d6</t>
  </si>
  <si>
    <t>DZH318Z0BXNZ/00F2</t>
  </si>
  <si>
    <t>c1016b15-67c3-5fa6-8a54-140cf6e85c71</t>
  </si>
  <si>
    <t>DZH318Z09B6C/000B</t>
  </si>
  <si>
    <t>d8214254-0a1b-43c1-b05b-581e21dffd0a</t>
  </si>
  <si>
    <t>c1118862-8da3-5645-b475-682d26e88833</t>
  </si>
  <si>
    <t>DZH318Z093WZ/00KQ</t>
  </si>
  <si>
    <t>B8pls v2 Spot</t>
  </si>
  <si>
    <t>c115513d-614f-55e4-845b-1d6cbeed2c4a</t>
  </si>
  <si>
    <t>DZH318Z0K9JK/00L0</t>
  </si>
  <si>
    <t>ae64446c-5ad8-45da-9a2e-703b0e9abc79</t>
  </si>
  <si>
    <t>c12039b1-d2eb-4626-adcc-888ed63b40e0</t>
  </si>
  <si>
    <t>DZH318Z0CM94/001D</t>
  </si>
  <si>
    <t>c1232dcb-9f41-574f-bb1a-dc53c7361335</t>
  </si>
  <si>
    <t>DZH318Z0K9KD/01L9</t>
  </si>
  <si>
    <t>c12b8d84-0d53-5d36-84cf-69a7ad021623</t>
  </si>
  <si>
    <t>DZH318Z096SN/00RS</t>
  </si>
  <si>
    <t>DZH318Z096SN/056Q</t>
  </si>
  <si>
    <t>DZH318Z096SN/056R</t>
  </si>
  <si>
    <t>D48ds v4 Spot</t>
  </si>
  <si>
    <t>c13e048c-f405-5eca-a5bb-808233b2a817</t>
  </si>
  <si>
    <t>DZH318Z0CSHH/000W</t>
  </si>
  <si>
    <t>c13ef7ed-e78e-41ca-98b8-935c27f7520a</t>
  </si>
  <si>
    <t>DZH318Z0BQ4T/0046</t>
  </si>
  <si>
    <t>Standard_NV6ads_A10_v5 Spot</t>
  </si>
  <si>
    <t>NV6ads A10 v5 Spot</t>
  </si>
  <si>
    <t>c14cb7a5-5db6-5c34-a3fa-dc7bf3df0267</t>
  </si>
  <si>
    <t>DZH318Z09JCM/00D7</t>
  </si>
  <si>
    <t>c152f0de-fe05-548d-8ef9-96622801cbdf</t>
  </si>
  <si>
    <t>DZH318Z092R4/00BQ</t>
  </si>
  <si>
    <t>E16-8s v3</t>
  </si>
  <si>
    <t>DZH318Z0BQ4R/01MC</t>
  </si>
  <si>
    <t>DZH318Z0BQ4R/01LD</t>
  </si>
  <si>
    <t>DZH318Z0BQ4R/01LC</t>
  </si>
  <si>
    <t>Standard_D4ds_v5 Spot</t>
  </si>
  <si>
    <t>D4ds v5 Spot</t>
  </si>
  <si>
    <t>c169654a-d298-5dd8-aa53-30aaa4d4b010</t>
  </si>
  <si>
    <t>DZH318Z08MC6/00NW</t>
  </si>
  <si>
    <t>c16e64a6-8dcd-5b1e-8c17-2e259902f0fe</t>
  </si>
  <si>
    <t>DZH318Z0K9JF/0258</t>
  </si>
  <si>
    <t>c16f7619-aaee-534f-927b-3c283726d491</t>
  </si>
  <si>
    <t>DZH318Z09TH1/000R</t>
  </si>
  <si>
    <t>Standard_E64_v5 Spot</t>
  </si>
  <si>
    <t>E64 v5 Spot</t>
  </si>
  <si>
    <t>c17b6b95-6653-5765-9cf6-207d522a2feb</t>
  </si>
  <si>
    <t>DZH318Z08M9J/0034</t>
  </si>
  <si>
    <t>ZRS List Operations</t>
  </si>
  <si>
    <t>c182a672-fc7b-4b98-9191-951d44929c2e</t>
  </si>
  <si>
    <t>P80 ZRS</t>
  </si>
  <si>
    <t>P80 ZRS Disk</t>
  </si>
  <si>
    <t>c1969aa8-ee10-5de5-bb8e-25e0024641c8</t>
  </si>
  <si>
    <t>DZH318Z0BP04/02D6</t>
  </si>
  <si>
    <t>c1a2a56b-5981-531f-9cad-37b8ef8c1eda</t>
  </si>
  <si>
    <t>DZH318Z0K9JF/025K</t>
  </si>
  <si>
    <t>c1a9ac40-b07d-529a-a1c8-23726d856161</t>
  </si>
  <si>
    <t>DZH318Z08M9B/00DP</t>
  </si>
  <si>
    <t>c1af48a6-9dcc-5d11-8538-0b50f837d9dd</t>
  </si>
  <si>
    <t>DZH318Z0BPVM/01SJ</t>
  </si>
  <si>
    <t>c1b85019-0cb4-53e8-a7b3-e4cac1f8a85b</t>
  </si>
  <si>
    <t>DZH318Z092S8/00RP</t>
  </si>
  <si>
    <t>c1c08298-6d1e-54ec-877d-b0780b92a84c</t>
  </si>
  <si>
    <t>DZH318Z0BDLC/002T</t>
  </si>
  <si>
    <t>DZH318Z0BX5L/023K</t>
  </si>
  <si>
    <t>c1c5e71c-6595-5dca-92a5-7c551d5545e2</t>
  </si>
  <si>
    <t>DZH318Z08W2R/003L</t>
  </si>
  <si>
    <t>DZH318Z08W2R/00WB</t>
  </si>
  <si>
    <t>DZH318Z08W2R/00W6</t>
  </si>
  <si>
    <t>c1d57772-d6fa-5e56-81a1-f1e64721563c</t>
  </si>
  <si>
    <t>DZH318Z09B60/000F</t>
  </si>
  <si>
    <t>M128m Low Priority</t>
  </si>
  <si>
    <t>c1e99001-7ccd-5a41-a9c5-2816bc6dded6</t>
  </si>
  <si>
    <t>DZH318Z0BPW5/0457</t>
  </si>
  <si>
    <t>c1f30af0-7cc5-598a-823a-3ba839d17b26</t>
  </si>
  <si>
    <t>DZH318Z0K9JM/009N</t>
  </si>
  <si>
    <t>DZH318Z0BPW5/00BZ</t>
  </si>
  <si>
    <t>c1f66de4-b72b-5357-a666-3436b72181c9</t>
  </si>
  <si>
    <t>DZH318Z08LV0/006K</t>
  </si>
  <si>
    <t>DZH318Z0CM29/002Z</t>
  </si>
  <si>
    <t>DZH318Z0CM29/0090</t>
  </si>
  <si>
    <t>DZH318Z0CM29/008V</t>
  </si>
  <si>
    <t>c20c8ce5-f420-54ed-83a5-eaf08b7181d0</t>
  </si>
  <si>
    <t>DZH318Z0BX5L/03LX</t>
  </si>
  <si>
    <t>DZH318Z0BX5L/03M0</t>
  </si>
  <si>
    <t>DZH318Z0BX5L/03M2</t>
  </si>
  <si>
    <t>c217ae13-0892-58bc-a179-09a6c4ac6187</t>
  </si>
  <si>
    <t>DZH318Z0CGPM/000Z</t>
  </si>
  <si>
    <t>E32ds v5</t>
  </si>
  <si>
    <t>DZH318Z096SL/04HS</t>
  </si>
  <si>
    <t>E16-4as v5 Spot</t>
  </si>
  <si>
    <t>c221f981-e26e-59df-b60c-ff6bb40f041a</t>
  </si>
  <si>
    <t>DZH318Z093XK/00LP</t>
  </si>
  <si>
    <t>c22f6ddc-6c59-5491-8b21-912e41ff5f22</t>
  </si>
  <si>
    <t>DZH318Z0CSHK/00BR</t>
  </si>
  <si>
    <t>DZH318Z0CSHK/020M</t>
  </si>
  <si>
    <t>DZH318Z0CSHK/020H</t>
  </si>
  <si>
    <t>c235cb72-c16d-5376-8660-0eb7e22712f2</t>
  </si>
  <si>
    <t>DZH318Z08MC2/00JJ</t>
  </si>
  <si>
    <t>DZH318Z08MC2/01QJ</t>
  </si>
  <si>
    <t>DZH318Z08MC2/01Q6</t>
  </si>
  <si>
    <t>c23604c6-ed4b-5286-9d6a-f552dee28c22</t>
  </si>
  <si>
    <t>DZH318Z0BDL4/003D</t>
  </si>
  <si>
    <t>c23d4ea3-6703-50b4-a993-b22b7d0b625d</t>
  </si>
  <si>
    <t>DZH318Z08M9V/00HZ</t>
  </si>
  <si>
    <t>c2408bc4-7cb9-5ddb-846c-7b4153f13a75</t>
  </si>
  <si>
    <t>DZH318Z0BPW1/00ZZ</t>
  </si>
  <si>
    <t>DZH318Z0BQ4R/01GJ</t>
  </si>
  <si>
    <t>M32ls</t>
  </si>
  <si>
    <t>c24b4426-7163-41cf-8917-f31e637044ec</t>
  </si>
  <si>
    <t>DZH318Z0BQ4W/00NP</t>
  </si>
  <si>
    <t>DZH318Z0BQ4W/00P3</t>
  </si>
  <si>
    <t>DZH318Z0BQ4W/00NR</t>
  </si>
  <si>
    <t>c2641bc7-b57c-5ca7-b951-056b4dea14c3</t>
  </si>
  <si>
    <t>DZH318Z093XK/00KW</t>
  </si>
  <si>
    <t>DZH318Z0BQ4R/029D</t>
  </si>
  <si>
    <t>DZH318Z0BQ4R/029B</t>
  </si>
  <si>
    <t>DZH318Z0BQ4R/029C</t>
  </si>
  <si>
    <t>E16ds v5</t>
  </si>
  <si>
    <t>DZH318Z096SL/04JR</t>
  </si>
  <si>
    <t>c286c2bd-4d3c-5a36-8402-849ffcadda9a</t>
  </si>
  <si>
    <t>c2954969-cd6c-5039-82e4-4403847f1a63</t>
  </si>
  <si>
    <t>DZH318Z0K1LG/001L</t>
  </si>
  <si>
    <t>DZH318Z0BQ4W/005K</t>
  </si>
  <si>
    <t>DZH318Z0BQ4W/005F</t>
  </si>
  <si>
    <t>DZH318Z0BQ4W/005H</t>
  </si>
  <si>
    <t>M208ms v2 Spot</t>
  </si>
  <si>
    <t>c2a76106-2b00-5fd9-b435-f9bfaafebec8</t>
  </si>
  <si>
    <t>DZH318Z0BX5L/003X</t>
  </si>
  <si>
    <t>Easv4_Type1</t>
  </si>
  <si>
    <t>Easv4 Type1</t>
  </si>
  <si>
    <t>c2a8736d-40d6-5211-aa91-cc231e717c28</t>
  </si>
  <si>
    <t>DZH318Z0CXSZ/0003</t>
  </si>
  <si>
    <t>DZH318Z0CXSZ/0009</t>
  </si>
  <si>
    <t>DZH318Z0CXSZ/000F</t>
  </si>
  <si>
    <t>DSv3 Series Dedicated Host</t>
  </si>
  <si>
    <t>Dsv3_Type3</t>
  </si>
  <si>
    <t>Dsv3 Type3</t>
  </si>
  <si>
    <t>c2b5975e-d339-55fe-ab3b-2ca44121ece1</t>
  </si>
  <si>
    <t>DZH318Z0C622</t>
  </si>
  <si>
    <t>DZH318Z0C622/00GV</t>
  </si>
  <si>
    <t>DZH318Z0C622/00GT</t>
  </si>
  <si>
    <t>DZH318Z0C622/00GS</t>
  </si>
  <si>
    <t>E16ds v5 Spot</t>
  </si>
  <si>
    <t>c2b9e353-da75-5193-87b2-31c2ec4511bd</t>
  </si>
  <si>
    <t>DZH318Z096SL/07T5</t>
  </si>
  <si>
    <t>da0eb6a4-06ac-4033-89b7-a192dcd8ae5b</t>
  </si>
  <si>
    <t>DZH318Z0BQ4C/014H</t>
  </si>
  <si>
    <t>c2c10884-13d2-5d09-b1eb-f25c66a9115a</t>
  </si>
  <si>
    <t>DZH318Z08MC6/000B</t>
  </si>
  <si>
    <t>c2c8788b-de5d-53f9-9fe5-5c892f530ea0</t>
  </si>
  <si>
    <t>DZH318Z08M9V/00HW</t>
  </si>
  <si>
    <t>DZH318Z0BQ4P/00JZ</t>
  </si>
  <si>
    <t>DZH318Z0BQ4P/007J</t>
  </si>
  <si>
    <t>DZH318Z0BQ4P/007K</t>
  </si>
  <si>
    <t>c2eca610-ba26-5cca-8ba8-8f36688e25cb</t>
  </si>
  <si>
    <t>DZH318Z096SN/02T0</t>
  </si>
  <si>
    <t>c2f7144a-c1ff-548e-87c6-ac50a196e047</t>
  </si>
  <si>
    <t>DZH318Z0CSHL/0024</t>
  </si>
  <si>
    <t>DZH318Z0CSHL/02XD</t>
  </si>
  <si>
    <t>DZH318Z0CSHL/02XC</t>
  </si>
  <si>
    <t>c3025b28-2aa4-52e4-9e5f-c62fae5a045b</t>
  </si>
  <si>
    <t>DZH318Z0CSHL/001T</t>
  </si>
  <si>
    <t>DZH318Z0CSHL/02WR</t>
  </si>
  <si>
    <t>DZH318Z0CSHL/02WT</t>
  </si>
  <si>
    <t>c3034f71-60e2-4658-95f9-78b0b1ac7838</t>
  </si>
  <si>
    <t>DZH318Z0BQM3/000G</t>
  </si>
  <si>
    <t>DZH318Z0BQM3/000S</t>
  </si>
  <si>
    <t>DZH318Z0BQM3/000J</t>
  </si>
  <si>
    <t>c3128202-321b-5662-b5ef-c539310337d7</t>
  </si>
  <si>
    <t>DZH318Z0D1LH/00H6</t>
  </si>
  <si>
    <t>c32c3ff1-1d05-5f25-9352-15b37a076946</t>
  </si>
  <si>
    <t>DZH318Z0BDL9/006N</t>
  </si>
  <si>
    <t>E48 v3</t>
  </si>
  <si>
    <t>c32ff255-dc13-42d2-9b88-38a114e0bf88</t>
  </si>
  <si>
    <t>DZH318Z0BPWF/00R3</t>
  </si>
  <si>
    <t>c3338a86-f715-59b6-8199-5b1fc105bcde</t>
  </si>
  <si>
    <t>DZH318Z08NRD/00B2</t>
  </si>
  <si>
    <t>Standard_P3_mv3_Windows</t>
  </si>
  <si>
    <t>P3mv3</t>
  </si>
  <si>
    <t>P3mv3 App</t>
  </si>
  <si>
    <t>c349a54f-abd7-5792-bcf7-311413331510</t>
  </si>
  <si>
    <t>DZH318Z0DCR7/00LD</t>
  </si>
  <si>
    <t>DZH318Z0DCR7/00WW</t>
  </si>
  <si>
    <t>DZH318Z0DCR7/00WM</t>
  </si>
  <si>
    <t>c34b11e2-87d5-5931-a178-fdabda91cee3</t>
  </si>
  <si>
    <t>c34ef3b9-edd1-58e4-a001-6f12959b76d8</t>
  </si>
  <si>
    <t>DZH318Z0BQ4W/04CX</t>
  </si>
  <si>
    <t>c359386b-2c28-59c6-bc74-ad59bef5e4dd</t>
  </si>
  <si>
    <t>DZH318Z092S1/004V</t>
  </si>
  <si>
    <t>DZH318Z0BQ50/00RD</t>
  </si>
  <si>
    <t>DZH318Z0BQ50/00C6</t>
  </si>
  <si>
    <t>DZH318Z0BQ50/00C5</t>
  </si>
  <si>
    <t>A4m v2 Spot</t>
  </si>
  <si>
    <t>c3708f1a-90cd-5c8a-9560-cb9c2f3c790b</t>
  </si>
  <si>
    <t>DZH318Z0BPRJ/00V9</t>
  </si>
  <si>
    <t>c38bf961-95e1-419a-8446-fb12d5f1e457</t>
  </si>
  <si>
    <t>DZH318Z0BQ4W/00KX</t>
  </si>
  <si>
    <t>c395360c-6dbb-4fcd-97d2-90f7462c3563</t>
  </si>
  <si>
    <t>Archive ZRS Blob Inventory</t>
  </si>
  <si>
    <t>c3ab120b-bff2-57c4-aa97-b0d7062f4cdd</t>
  </si>
  <si>
    <t>c3b513bf-f0f7-5536-a42f-4ea957df6075</t>
  </si>
  <si>
    <t>DZH318Z08M99/00LZ</t>
  </si>
  <si>
    <t>c3b72aaa-7e15-5df2-b589-b887ebd7d5cc</t>
  </si>
  <si>
    <t>DZH318Z09LQN/0030</t>
  </si>
  <si>
    <t>c3bf2db1-6276-4eba-944c-6617b160e395</t>
  </si>
  <si>
    <t>DZH318Z0BPW5/006T</t>
  </si>
  <si>
    <t>c3bf78ed-a958-53bd-a504-efd65fc23481</t>
  </si>
  <si>
    <t>DZH318Z093WZ/00LN</t>
  </si>
  <si>
    <t>DZH318Z093WZ/03N0</t>
  </si>
  <si>
    <t>DZH318Z093WZ/03MZ</t>
  </si>
  <si>
    <t>c3ca0d62-5858-5602-bdbb-6281b9b20536</t>
  </si>
  <si>
    <t>DZH318Z0K9JK/0083</t>
  </si>
  <si>
    <t>DZH318Z0K9JK/025S</t>
  </si>
  <si>
    <t>DZH318Z0K9JK/025T</t>
  </si>
  <si>
    <t>E96a v4 Low Priority</t>
  </si>
  <si>
    <t>E96a v4/E96as v4 Low Priority</t>
  </si>
  <si>
    <t>DZH318Z0CM95/004M</t>
  </si>
  <si>
    <t>c3daaf85-901c-5cb0-981a-8ff566dc761d</t>
  </si>
  <si>
    <t>DZH318Z0CM95/004T</t>
  </si>
  <si>
    <t>c3f95d76-2e5b-4c2e-93a2-67d46732caef</t>
  </si>
  <si>
    <t>DZH318Z0BP44/000V</t>
  </si>
  <si>
    <t>c402462e-7f4e-583a-9d0d-8752bd6e649e</t>
  </si>
  <si>
    <t>DZH318Z0CSHC/00C4</t>
  </si>
  <si>
    <t>c409045e-ae30-520b-9544-721c7c2660ec</t>
  </si>
  <si>
    <t>DZH318Z0K9JH/01FB</t>
  </si>
  <si>
    <t>DZH318Z0K9JH/02V7</t>
  </si>
  <si>
    <t>DZH318Z0K9JH/02V5</t>
  </si>
  <si>
    <t>Dsv4_Type2</t>
  </si>
  <si>
    <t>Dsv4 Type2</t>
  </si>
  <si>
    <t>c41bd991-6523-5f3a-bfe1-dd496fa94351</t>
  </si>
  <si>
    <t>DZH318Z0DB0X/00FV</t>
  </si>
  <si>
    <t>DZH318Z0DB0X/00H5</t>
  </si>
  <si>
    <t>DZH318Z0DB0X/00H6</t>
  </si>
  <si>
    <t>Standard Import Service Fee</t>
  </si>
  <si>
    <t>d0dccaaf-3de9-4c7a-ba97-f83551b90126</t>
  </si>
  <si>
    <t>c4271530-dd1b-5b1b-ac33-3daa143dcdb6</t>
  </si>
  <si>
    <t>DZH318Z096SL/07WP</t>
  </si>
  <si>
    <t>c427d96b-5ae3-4a8b-a9c5-70273c403328</t>
  </si>
  <si>
    <t>DZH318Z0BPW8/002K</t>
  </si>
  <si>
    <t>c429f5d9-29d0-573c-b7c1-ea5d6e69f40d</t>
  </si>
  <si>
    <t>DZH318Z0D1L4/0083</t>
  </si>
  <si>
    <t>c42c5658-148c-5e64-9cff-758c6cbb3bfd</t>
  </si>
  <si>
    <t>DZH318Z0CSHM/002T</t>
  </si>
  <si>
    <t>c44c5b3e-0c0a-5c8d-b698-b9d4d640af3a</t>
  </si>
  <si>
    <t>F2s Low Priority</t>
  </si>
  <si>
    <t>DZH318Z0BQ4P/00C7</t>
  </si>
  <si>
    <t>c46224de-afa9-5dce-8d01-f9cc30b011f4</t>
  </si>
  <si>
    <t>DZH318Z08W0R/0037</t>
  </si>
  <si>
    <t>c463b38f-a01f-5054-8251-e93a1298d765</t>
  </si>
  <si>
    <t>c46d14ea-df00-5334-b2ad-f358107fb260</t>
  </si>
  <si>
    <t>DZH318Z0CCGS/001P</t>
  </si>
  <si>
    <t>c47cc06a-0227-45f4-8895-21f0e4845b3f</t>
  </si>
  <si>
    <t>c496ca77-d140-5fc4-9120-512e911f8a16</t>
  </si>
  <si>
    <t>DZH318Z093X0/00L6</t>
  </si>
  <si>
    <t>c4978d38-d40b-50f6-9253-202a0b1bdc42</t>
  </si>
  <si>
    <t>DZH318Z08NRF/00H2</t>
  </si>
  <si>
    <t>DZH318Z08NRF/00L2</t>
  </si>
  <si>
    <t>DZH318Z08NRF/00L3</t>
  </si>
  <si>
    <t>c4a41f89-65b7-5f92-acc1-c41b6311a8c6</t>
  </si>
  <si>
    <t>DZH318Z093WX/00KF</t>
  </si>
  <si>
    <t>f8c1132a-7c22-4895-8191-04771a105572</t>
  </si>
  <si>
    <t>DZH318Z0BQ50/00NC</t>
  </si>
  <si>
    <t>c4bfade9-2d39-53a3-91a0-6048cf1d7d65</t>
  </si>
  <si>
    <t>c4c064b7-cf51-57c7-9994-e809e966c4e3</t>
  </si>
  <si>
    <t>DZH318Z096SN/02SZ</t>
  </si>
  <si>
    <t>Hot_ZRS_Data_Stored_10 TB</t>
  </si>
  <si>
    <t>Hot ZRS - 10 TB</t>
  </si>
  <si>
    <t>Hot ZRS - 10 TB Data Stored</t>
  </si>
  <si>
    <t>DZH318Z08T98/00D9</t>
  </si>
  <si>
    <t>DZH318Z08T98/00DF</t>
  </si>
  <si>
    <t>c4c316fe-3a9f-5c62-97b5-6a61141362b0</t>
  </si>
  <si>
    <t>DZH318Z09B6C/0009</t>
  </si>
  <si>
    <t>c4c43528-cb68-53dd-96f8-6614b7281aee</t>
  </si>
  <si>
    <t>DZH318Z0BQ4C/054F</t>
  </si>
  <si>
    <t>c4cf756d-b8ce-5256-befb-648b1141ab11</t>
  </si>
  <si>
    <t>DZH318Z092S9/00L1</t>
  </si>
  <si>
    <t>DZH318Z092S9/00XT</t>
  </si>
  <si>
    <t>DZH318Z092S9/00XQ</t>
  </si>
  <si>
    <t>D8pds v5</t>
  </si>
  <si>
    <t>c4d3adaf-a0ed-5a6d-9ade-b92864f797a0</t>
  </si>
  <si>
    <t>DZH318Z092SC/0033</t>
  </si>
  <si>
    <t>c4e417ba-ec05-5a40-9d33-91c2fc2b316f</t>
  </si>
  <si>
    <t>DZH318Z092QW/0014</t>
  </si>
  <si>
    <t>c4e980c8-a8f7-5a51-99b5-31678db10b44</t>
  </si>
  <si>
    <t>DZH318Z096T1/04MR</t>
  </si>
  <si>
    <t>c4f82d58-449d-57a2-af57-4ae55014a7f2</t>
  </si>
  <si>
    <t>DZH318Z0BDLB/005C</t>
  </si>
  <si>
    <t>DZH318Z0CM92/0036</t>
  </si>
  <si>
    <t>c5011ce6-50e2-553d-b499-f8d2a99206a9</t>
  </si>
  <si>
    <t>DZH318Z092S1/004N</t>
  </si>
  <si>
    <t>c514fd11-e009-5929-9361-e556a04a7f01</t>
  </si>
  <si>
    <t>DZH318Z092SH/00FV</t>
  </si>
  <si>
    <t>c51b5250-a5aa-56f1-a324-44fc788a0eb5</t>
  </si>
  <si>
    <t>DZH318Z08M9J/004J</t>
  </si>
  <si>
    <t>DZH318Z08M9J/02DV</t>
  </si>
  <si>
    <t>DZH318Z08M9J/02DW</t>
  </si>
  <si>
    <t>c51d78dd-280e-5f75-a6a8-a05c4ad5a569</t>
  </si>
  <si>
    <t>DZH318Z09LQP/0036</t>
  </si>
  <si>
    <t>DZH318Z09LQP/00K5</t>
  </si>
  <si>
    <t>DZH318Z09LQP/00K6</t>
  </si>
  <si>
    <t>c51fa4bb-60f3-5ac3-932e-ad17b1b2d155</t>
  </si>
  <si>
    <t>DZH318Z08MC6/00LC</t>
  </si>
  <si>
    <t>GZRS Protocol Operations</t>
  </si>
  <si>
    <t>c527181c-a0be-4a34-8e80-7b7aa9b37127</t>
  </si>
  <si>
    <t>c53bd3fb-c579-5ef8-9f7a-847f038ce6ed</t>
  </si>
  <si>
    <t>DZH318Z0BQM3/006S</t>
  </si>
  <si>
    <t>c54d8e67-8231-5a07-8d8b-7076113ce908</t>
  </si>
  <si>
    <t>DZH318Z0BQPW/02SS</t>
  </si>
  <si>
    <t>c572b12e-d7c6-5850-8e12-1ff42de587dc</t>
  </si>
  <si>
    <t>DZH318Z09B60/0004</t>
  </si>
  <si>
    <t>c58fcc44-37a2-5532-8a7d-d270dd935093</t>
  </si>
  <si>
    <t>DZH318Z0BDLC/0024</t>
  </si>
  <si>
    <t>F4 Low Priority</t>
  </si>
  <si>
    <t>F4/F4s Low Priority</t>
  </si>
  <si>
    <t>DZH318Z0BQ51/00MB</t>
  </si>
  <si>
    <t>c5ac67b9-449b-5ba8-8e82-669a4e5289f5</t>
  </si>
  <si>
    <t>DZH318Z08M9K/00DW</t>
  </si>
  <si>
    <t>DZH318Z0BQPW/01T5</t>
  </si>
  <si>
    <t>c5c42db6-4a6c-5957-a39f-c83bc5e6ccf3</t>
  </si>
  <si>
    <t>DZH318Z0K1LH/001Q</t>
  </si>
  <si>
    <t>c5c574b2-2132-5ab5-bd05-4b310fa9c821</t>
  </si>
  <si>
    <t>DZH318Z0BDCH/0087</t>
  </si>
  <si>
    <t>c5ee225e-3a7a-5ba0-b19e-aa5face51200</t>
  </si>
  <si>
    <t>DZH318Z08MC2/00JL</t>
  </si>
  <si>
    <t>c5fe40f2-d643-5fad-93d2-a3a0a60f68c6</t>
  </si>
  <si>
    <t>DZH318Z08M9H/0087</t>
  </si>
  <si>
    <t>c60b9183-1ed7-4ea9-8e05-21ec5f061cb2</t>
  </si>
  <si>
    <t>DZH318Z0BXN8/000M</t>
  </si>
  <si>
    <t>E32 v3 Spot</t>
  </si>
  <si>
    <t>E32 v3/E32s v3 Spot</t>
  </si>
  <si>
    <t>c61cc41c-f45a-597e-ad26-d6bb8ccccabc</t>
  </si>
  <si>
    <t>DZH318Z0BQ4L/0231</t>
  </si>
  <si>
    <t>DC8as v5</t>
  </si>
  <si>
    <t>c63e6670-ef31-5366-84e0-97b83c80303a</t>
  </si>
  <si>
    <t>DZH318Z09B6B/0006</t>
  </si>
  <si>
    <t>c655d78f-bdb5-549b-836b-866550e07c6f</t>
  </si>
  <si>
    <t>DZH318Z08M99/00L2</t>
  </si>
  <si>
    <t>c65a3e2c-a389-5675-a47b-259b3365eebe</t>
  </si>
  <si>
    <t>DZH318Z08MC6/0005</t>
  </si>
  <si>
    <t>DZH318Z08MC6/01VJ</t>
  </si>
  <si>
    <t>DZH318Z08MC6/01VC</t>
  </si>
  <si>
    <t>c684f6b2-3a82-5d5a-9e69-b9a653a4d3db</t>
  </si>
  <si>
    <t>DZH318Z0D1LH/00GQ</t>
  </si>
  <si>
    <t>c68660ee-d2b5-5330-86bb-03718062b1fb</t>
  </si>
  <si>
    <t>DZH318Z09B60/000J</t>
  </si>
  <si>
    <t>c689be23-72c9-4573-acdf-b0c712627e51</t>
  </si>
  <si>
    <t>DZH318Z0BPWC/000H</t>
  </si>
  <si>
    <t>DZH318Z0BX5L/01XL</t>
  </si>
  <si>
    <t>c6b36b5a-8b67-5a27-be03-17bb44e0b0e5</t>
  </si>
  <si>
    <t>DZH318Z093WX/00L2</t>
  </si>
  <si>
    <t>Cross Region Replication Minutes</t>
  </si>
  <si>
    <t>c6b4a50d-2fcc-5c50-a195-773b37f2b54d</t>
  </si>
  <si>
    <t>P60 ZRS</t>
  </si>
  <si>
    <t>P60 ZRS Disk</t>
  </si>
  <si>
    <t>c6c535e3-7e47-59fd-bfe0-6d19bbc967be</t>
  </si>
  <si>
    <t>DZH318Z0BP0W/0127</t>
  </si>
  <si>
    <t>c6c7d217-3549-4a5f-a45d-ce4c58f4efd6</t>
  </si>
  <si>
    <t>DZH318Z0BPWG/003G</t>
  </si>
  <si>
    <t>DZH318Z096SL/04JQ</t>
  </si>
  <si>
    <t>DC64ascc v5</t>
  </si>
  <si>
    <t>c6ce8aeb-996d-5d42-8689-b9cc77d0c11b</t>
  </si>
  <si>
    <t>DZH318Z0BDL6/001C</t>
  </si>
  <si>
    <t>c6d0a1b8-0071-5a6d-b9ce-99d686fdfaad</t>
  </si>
  <si>
    <t>DZH318Z09B5Z/0004</t>
  </si>
  <si>
    <t>c6d1f1ce-27f0-4839-a8bd-2bcfdc61a6c6</t>
  </si>
  <si>
    <t>DZH318Z0BQNH/0005</t>
  </si>
  <si>
    <t>Azure App Service Free Plan - Linux</t>
  </si>
  <si>
    <t>a90aec9f-eecb-42c7-8421-9b96716996dc</t>
  </si>
  <si>
    <t>DZH318Z0C1K2</t>
  </si>
  <si>
    <t>DZH318Z0C1K2/000C</t>
  </si>
  <si>
    <t>c6dae91c-6f41-54d5-9f12-85a836edae93</t>
  </si>
  <si>
    <t>DZH318Z0BQ4B/00XB</t>
  </si>
  <si>
    <t>c6db13a2-b668-5bfa-9685-68daa68bd25c</t>
  </si>
  <si>
    <t>DZH318Z092S1/004C</t>
  </si>
  <si>
    <t>D16ds v4</t>
  </si>
  <si>
    <t>c6e6d452-f2c5-5557-94af-3dce560a07b4</t>
  </si>
  <si>
    <t>DZH318Z0CSHM/002Z</t>
  </si>
  <si>
    <t>DZH318Z0CSHM/00WK</t>
  </si>
  <si>
    <t>DZH318Z0CSHM/00WF</t>
  </si>
  <si>
    <t>c6e96f6e-9b85-5b88-8f02-9275b43b51ab</t>
  </si>
  <si>
    <t>DZH318Z092QW/004B</t>
  </si>
  <si>
    <t>c6f41167-74cf-5f34-b21c-438c2f602e60</t>
  </si>
  <si>
    <t>DZH318Z0CSHK/009Q</t>
  </si>
  <si>
    <t>c706ad8a-bf85-5601-b3ef-d04f92390a92</t>
  </si>
  <si>
    <t>DZH318Z092R4/00DC</t>
  </si>
  <si>
    <t>DZH318Z0BQPW/00DX</t>
  </si>
  <si>
    <t>c729d29e-5f00-5095-a364-f8ea2bc6fecf</t>
  </si>
  <si>
    <t>DZH318Z0BQPW/01CF</t>
  </si>
  <si>
    <t>c73ae37f-2253-5cf1-b04e-a0e52c07b798</t>
  </si>
  <si>
    <t>DZH318Z09JCN/00DD</t>
  </si>
  <si>
    <t>c74081ba-d0f4-522d-a86f-caf52418281a</t>
  </si>
  <si>
    <t>DZH318Z0CSHM/000F</t>
  </si>
  <si>
    <t>Archive_GRS_Data_Stored_1 Pb</t>
  </si>
  <si>
    <t>Archive - 1 PB GRS</t>
  </si>
  <si>
    <t>Archive - 1 PB GRS Data Stored</t>
  </si>
  <si>
    <t>DZH318Z0CLSK/01DG</t>
  </si>
  <si>
    <t>DZH318Z0CLSK/01D3</t>
  </si>
  <si>
    <t>c771d726-b20e-54e3-a33d-0ed8e868e196</t>
  </si>
  <si>
    <t>DZH318Z0CSHB/008V</t>
  </si>
  <si>
    <t>c79a5010-aea4-59c1-8b97-734a89175a5b</t>
  </si>
  <si>
    <t>DZH318Z0BXNX/00JQ</t>
  </si>
  <si>
    <t>c79d91d3-0d8d-53f5-b5b3-fa8c352bc763</t>
  </si>
  <si>
    <t>DZH318Z0BPW5/021K</t>
  </si>
  <si>
    <t>M208-52s_v2</t>
  </si>
  <si>
    <t>DZH318Z0BX5L/02L0</t>
  </si>
  <si>
    <t>DZH318Z0BX5L/02KG</t>
  </si>
  <si>
    <t>DZH318Z0BX5L/02JC</t>
  </si>
  <si>
    <t>c7ada647-fd87-54f0-8680-34b6d8375e41</t>
  </si>
  <si>
    <t>c7aeb8a4-b08a-529d-adc1-8f25ed8c4e0e</t>
  </si>
  <si>
    <t>DZH318Z093XK/00LC</t>
  </si>
  <si>
    <t>c7b4d7df-1d1d-545b-bdec-5f09d498b878</t>
  </si>
  <si>
    <t>DZH318Z093XK/00L2</t>
  </si>
  <si>
    <t>c7c75a30-c472-5e6b-ba18-1b7c6921571b</t>
  </si>
  <si>
    <t>c7ce71d8-9b2b-5661-bca7-c9a1d0ebf5d9</t>
  </si>
  <si>
    <t>DZH318Z09B60/000K</t>
  </si>
  <si>
    <t>Standard_EC4as_cc_v5 Spot</t>
  </si>
  <si>
    <t>EC4ascc v5 Spot</t>
  </si>
  <si>
    <t>c7cf3d67-8b03-5a21-b0b0-9c001efa1ffb</t>
  </si>
  <si>
    <t>DZH318Z0BDLC/0039</t>
  </si>
  <si>
    <t>c7dc7a4e-984e-5dff-b154-6bae38c016bc</t>
  </si>
  <si>
    <t>DZH318Z08W0T/006M</t>
  </si>
  <si>
    <t>c7e6564a-c58e-5286-950b-958ea8c3f848</t>
  </si>
  <si>
    <t>DZH318Z08MC6/0079</t>
  </si>
  <si>
    <t>c7e86d3a-d982-51f7-9667-c3b3331dd4c3</t>
  </si>
  <si>
    <t>DZH318Z0BQ4L/022S</t>
  </si>
  <si>
    <t>c7f56104-62e8-5eda-ae63-1cefe5467e7e</t>
  </si>
  <si>
    <t>DZH318Z0CSHB/005N</t>
  </si>
  <si>
    <t>M416s v2 Spot</t>
  </si>
  <si>
    <t>c7f6b00d-07df-5a86-bf1e-8d64a614821e</t>
  </si>
  <si>
    <t>DZH318Z0BX63/001X</t>
  </si>
  <si>
    <t>DZH318Z096T1/04HK</t>
  </si>
  <si>
    <t>c7f91acc-1d56-52c5-a3bb-5f22e0d97597</t>
  </si>
  <si>
    <t>DZH318Z08NR7/005K</t>
  </si>
  <si>
    <t>DZH318Z096SR/014C</t>
  </si>
  <si>
    <t>DZH318Z096SR/09PL</t>
  </si>
  <si>
    <t>DZH318Z096SR/09PJ</t>
  </si>
  <si>
    <t>c8110fb6-231d-5844-9528-0c6df7d2a36f</t>
  </si>
  <si>
    <t>DZH318Z0K9JK/00QD</t>
  </si>
  <si>
    <t>DZH318Z0K9JK/025V</t>
  </si>
  <si>
    <t>DZH318Z0K9JK/025P</t>
  </si>
  <si>
    <t>c8248daf-12e8-555d-8cdb-05ed105ed766</t>
  </si>
  <si>
    <t>DZH318Z08M9L/00F8</t>
  </si>
  <si>
    <t>c825e5eb-56ef-4301-8edd-f057e76d9127</t>
  </si>
  <si>
    <t>Azure ModSim WB User Pack</t>
  </si>
  <si>
    <t>10-Pack</t>
  </si>
  <si>
    <t>10-Pack ETX</t>
  </si>
  <si>
    <t>c8381037-5caa-5bac-b164-d26b3dee6305</t>
  </si>
  <si>
    <t>DZH318Z0F4ST</t>
  </si>
  <si>
    <t>DZH318Z0F4ST/0002</t>
  </si>
  <si>
    <t>DZH318Z0BPWD/0088</t>
  </si>
  <si>
    <t>c84367e6-41ce-5cc2-a33a-e43cd592d945</t>
  </si>
  <si>
    <t>DZH318Z08M9T/0001</t>
  </si>
  <si>
    <t>Standard_D8ps_v5 Spot</t>
  </si>
  <si>
    <t>D8ps v5 Spot</t>
  </si>
  <si>
    <t>c84aaaf7-07a4-511f-978d-41945c08fbbd</t>
  </si>
  <si>
    <t>DZH318Z092SB/004S</t>
  </si>
  <si>
    <t>DZH318Z0CM29/0032</t>
  </si>
  <si>
    <t>DZH318Z0CM29/008G</t>
  </si>
  <si>
    <t>DZH318Z0CM29/008F</t>
  </si>
  <si>
    <t>c8522d31-cbf3-5ef2-8b3f-d8f732ca24cd</t>
  </si>
  <si>
    <t>DZH318Z0CSHK/001X</t>
  </si>
  <si>
    <t>c8549898-b879-4bb5-9667-15d2e801529a</t>
  </si>
  <si>
    <t>DZH318Z0BPRJ/008R</t>
  </si>
  <si>
    <t>c8552d2a-5d77-5cb5-8a03-4b7023fc2fdd</t>
  </si>
  <si>
    <t>DZH318Z09B66/0005</t>
  </si>
  <si>
    <t>c85718d9-f0e3-52cf-bad0-62bcf3fd9991</t>
  </si>
  <si>
    <t>DZH318Z0BP44/00B8</t>
  </si>
  <si>
    <t>c85dc4d6-209d-52ff-a2ad-72b8105b8bbc</t>
  </si>
  <si>
    <t>DZH318Z0BQPW/01G9</t>
  </si>
  <si>
    <t>c8609769-7946-45f9-873a-016b0082b8d2</t>
  </si>
  <si>
    <t>DZH318Z0BPWJ/0018</t>
  </si>
  <si>
    <t>c861356a-d5d7-50d9-89f5-f5a95614d034</t>
  </si>
  <si>
    <t>DZH318Z0BQ4R/047B</t>
  </si>
  <si>
    <t>c86eb94b-5883-57d4-b7db-9640ac7243de</t>
  </si>
  <si>
    <t>DZH318Z0C0XC/0032</t>
  </si>
  <si>
    <t>c873357e-1b94-5059-ac76-6aace08aa32c</t>
  </si>
  <si>
    <t>DZH318Z096T1/07PW</t>
  </si>
  <si>
    <t>backup_standard_grs_data_stored_100tb</t>
  </si>
  <si>
    <t>Standard - 100 TB GRS</t>
  </si>
  <si>
    <t>DZH318Z0JC81/00JV</t>
  </si>
  <si>
    <t>DZH318Z0JC81/00JT</t>
  </si>
  <si>
    <t>c88d7bda-a7ba-504c-8f98-cf04ab240d77</t>
  </si>
  <si>
    <t>DZH318Z0BX5L/0318</t>
  </si>
  <si>
    <t>DZH318Z0BX5L/031D</t>
  </si>
  <si>
    <t>DZH318Z0BX5L/0319</t>
  </si>
  <si>
    <t>HB176-96rsv4 Low Priority</t>
  </si>
  <si>
    <t>c8947922-3638-5ada-8fb3-b8f22b269d7c</t>
  </si>
  <si>
    <t>DZH318Z0K1LH/001R</t>
  </si>
  <si>
    <t>c8999a96-2734-5bf4-a0a0-d1d4c57e0ebd</t>
  </si>
  <si>
    <t>DZH318Z093XK/02WS</t>
  </si>
  <si>
    <t>c8a8717b-175c-4c34-ba5b-ccbb7d0fe4c3</t>
  </si>
  <si>
    <t>DZH318Z0BQ4W/00FT</t>
  </si>
  <si>
    <t>Hot ZRS Read Operations</t>
  </si>
  <si>
    <t>f8f7b1ae-6f4c-41f4-bfd0-bd43bfacaf91</t>
  </si>
  <si>
    <t>Easv5 Series DedicatedHost</t>
  </si>
  <si>
    <t>Easv5_Type1</t>
  </si>
  <si>
    <t>Easv5 Type1</t>
  </si>
  <si>
    <t>c8c2d289-de53-5fb6-8ff4-d7cae2794642</t>
  </si>
  <si>
    <t>DZH318Z092QF</t>
  </si>
  <si>
    <t>DZH318Z092QF/0001</t>
  </si>
  <si>
    <t>DZH318Z092QF/001Q</t>
  </si>
  <si>
    <t>DZH318Z092QF/001K</t>
  </si>
  <si>
    <t>ZRS Read Additional IO</t>
  </si>
  <si>
    <t>ea2c628c-e85f-41c6-93fd-83c8645be2b2</t>
  </si>
  <si>
    <t>E64-32ds v5 Spot</t>
  </si>
  <si>
    <t>c8d651ce-b3a7-5133-990a-21674a63b91a</t>
  </si>
  <si>
    <t>DZH318Z096SN/02TC</t>
  </si>
  <si>
    <t>c8f71403-64df-5ced-bf3f-295ef2028bbe</t>
  </si>
  <si>
    <t>DZH318Z0D1L7/00GK</t>
  </si>
  <si>
    <t>E8s v3 Low Priority</t>
  </si>
  <si>
    <t>DZH318Z0BPVN/008M</t>
  </si>
  <si>
    <t>P15 LRS Disk Mount</t>
  </si>
  <si>
    <t>c908304a-9561-43f7-9eb9-98ba815c75d6</t>
  </si>
  <si>
    <t>DZH318Z0BQ34/01CR</t>
  </si>
  <si>
    <t>DZH318Z0BQ34/00HJ</t>
  </si>
  <si>
    <t>DZH318Z0BQ34/00HK</t>
  </si>
  <si>
    <t>c9171eee-50ce-5812-a31c-6957b5ea4f01</t>
  </si>
  <si>
    <t>DZH318Z0CSHJ/000P</t>
  </si>
  <si>
    <t>DZH318Z0CSHJ/00WD</t>
  </si>
  <si>
    <t>DZH318Z0CSHJ/00TB</t>
  </si>
  <si>
    <t>c92cf3b2-e3c2-5847-8809-0b7870cc995d</t>
  </si>
  <si>
    <t>DZH318Z093XK/00LG</t>
  </si>
  <si>
    <t>D48 v3/D48s v3</t>
  </si>
  <si>
    <t>c933b89f-ba82-4a0d-a111-83ea37eb94fc</t>
  </si>
  <si>
    <t>DZH318Z0BQ4K/01BZ</t>
  </si>
  <si>
    <t>DZH318Z0BQ4K/01BW</t>
  </si>
  <si>
    <t>DZH318Z0BQ4K/01BX</t>
  </si>
  <si>
    <t>c93d83c6-3607-5339-b2e2-e722ad7f6760</t>
  </si>
  <si>
    <t>DZH318Z0BQPS/00NS</t>
  </si>
  <si>
    <t>D16s v3 Spot</t>
  </si>
  <si>
    <t>c972abd3-9c6c-5dd4-b768-7bde3e989c6a</t>
  </si>
  <si>
    <t>DZH318Z0BPWD/014H</t>
  </si>
  <si>
    <t>DZH318Z0BPVW/0076</t>
  </si>
  <si>
    <t>DZH318Z096SN/00T0</t>
  </si>
  <si>
    <t>c98a5319-ef0d-590b-907f-61eb5ca85d19</t>
  </si>
  <si>
    <t>DZH318Z092S1/004Q</t>
  </si>
  <si>
    <t>c99057cc-6c34-5b59-b41b-8fc6e56e4822</t>
  </si>
  <si>
    <t>DZH318Z08Q75/0027</t>
  </si>
  <si>
    <t>DZH318Z08Q75/0064</t>
  </si>
  <si>
    <t>DZH318Z08Q75/0063</t>
  </si>
  <si>
    <t>c9906b8f-9fa4-43e1-997e-ee4a6cf65502</t>
  </si>
  <si>
    <t>DZH318Z0BPVJ/00FS</t>
  </si>
  <si>
    <t>DZH318Z0BQ34/0154</t>
  </si>
  <si>
    <t>c9951445-362d-45d3-bca3-c4c73f86dd74</t>
  </si>
  <si>
    <t>DZH318Z0BPVZ/000Z</t>
  </si>
  <si>
    <t>c9a21260-d9d9-5b9b-93cf-7d03950b6304</t>
  </si>
  <si>
    <t>DZH318Z092SD/00DL</t>
  </si>
  <si>
    <t>E16ps v5</t>
  </si>
  <si>
    <t>c9c7e203-bdcb-5368-80b0-af4355c5ad16</t>
  </si>
  <si>
    <t>DZH318Z092S8/00R3</t>
  </si>
  <si>
    <t>B4s v2 Spot</t>
  </si>
  <si>
    <t>c9d6e409-462e-5eda-92ed-4731169868f4</t>
  </si>
  <si>
    <t>DZH318Z0K9KD/01L0</t>
  </si>
  <si>
    <t>c9e05bf4-f53d-5bc4-9726-b3136715928a</t>
  </si>
  <si>
    <t>DZH318Z093WX/00HM</t>
  </si>
  <si>
    <t>c9e8f6c6-c503-5926-b664-50820f10b95e</t>
  </si>
  <si>
    <t>DZH318Z08M9R/00D4</t>
  </si>
  <si>
    <t>Standard_D2_v2_Promo</t>
  </si>
  <si>
    <t>D2 v2/DS2 v2 - Expired</t>
  </si>
  <si>
    <t>DZH318Z0BPSP/00GN</t>
  </si>
  <si>
    <t>c9ee3890-d524-567f-8821-153ec141b6b5</t>
  </si>
  <si>
    <t>DZH318Z08M9T/0010</t>
  </si>
  <si>
    <t>c9f0e938-2794-53d8-85aa-d9a3af9a05ad</t>
  </si>
  <si>
    <t>DZH318Z0DS6S/0008</t>
  </si>
  <si>
    <t>c9fc3d03-180a-5318-96a6-e81b5c0be180</t>
  </si>
  <si>
    <t>DZH318Z0CGPD/000Z</t>
  </si>
  <si>
    <t>DZH318Z0CGPD/001M</t>
  </si>
  <si>
    <t>DZH318Z0CGPD/0017</t>
  </si>
  <si>
    <t>ca0583cb-5136-53f7-8d15-59b96ac60840</t>
  </si>
  <si>
    <t>DZH318Z08Q75/0042</t>
  </si>
  <si>
    <t>DZH318Z08Q75/005Z</t>
  </si>
  <si>
    <t>DZH318Z08Q75/0060</t>
  </si>
  <si>
    <t>ca1abbca-7110-4bd1-ae63-fcbe038fde4a</t>
  </si>
  <si>
    <t>DZH318Z0BPRJ/000H</t>
  </si>
  <si>
    <t>ca1e35b6-5c2a-5249-9919-73cca4c67d73</t>
  </si>
  <si>
    <t>DZH318Z0CSHL/002C</t>
  </si>
  <si>
    <t>ca216672-d889-57a6-937f-178e3521e5af</t>
  </si>
  <si>
    <t>DZH318Z0CSHK/001Z</t>
  </si>
  <si>
    <t>Standard_EC96iads_v5 Low Priority</t>
  </si>
  <si>
    <t>EC96iads_v5 Low Priority</t>
  </si>
  <si>
    <t>ca370207-51fb-56ba-bcd2-9a0dfc4e2676</t>
  </si>
  <si>
    <t>DZH318Z09B62/000W</t>
  </si>
  <si>
    <t>ca3e9ca0-0c4e-5a2e-90e8-d0b37a9cef16</t>
  </si>
  <si>
    <t>DZH318Z08M9X/008W</t>
  </si>
  <si>
    <t>DZH318Z08M9X/01VK</t>
  </si>
  <si>
    <t>DZH318Z08M9X/01V2</t>
  </si>
  <si>
    <t>ca4b9eb9-28a4-5b77-bb25-f295522a3732</t>
  </si>
  <si>
    <t>DZH318Z08M9F/00HF</t>
  </si>
  <si>
    <t>E64-16as_v4</t>
  </si>
  <si>
    <t>ca60fc10-ea50-51e3-b2bc-3366558d8d9f</t>
  </si>
  <si>
    <t>DZH318Z0CM92/00Z9</t>
  </si>
  <si>
    <t>ca7a671a-8c7d-491f-b077-4dbcec78f483</t>
  </si>
  <si>
    <t>DZH318Z0BQNM/0032</t>
  </si>
  <si>
    <t>ca84e96e-5e0a-56b3-9451-bf9b34bd964a</t>
  </si>
  <si>
    <t>DZH318Z0D1LH/00HC</t>
  </si>
  <si>
    <t>ca978214-cb6d-5c47-8906-fe19c3a83c53</t>
  </si>
  <si>
    <t>DZH318Z08NRP/005M</t>
  </si>
  <si>
    <t>caa15792-96e0-4b7b-a210-ffe1c6f473f7</t>
  </si>
  <si>
    <t>ed4deaec-a388-45a0-9874-9a3a785115f4</t>
  </si>
  <si>
    <t>DZH318Z0BQPW/00L7</t>
  </si>
  <si>
    <t>cab6bf74-2d1d-5a78-9bea-74786246f52f</t>
  </si>
  <si>
    <t>DZH318Z096T1/04QL</t>
  </si>
  <si>
    <t>cabc3c85-1e24-5166-8cf0-5c44e23a70e5</t>
  </si>
  <si>
    <t>DZH318Z0BDL7/005N</t>
  </si>
  <si>
    <t>cac7b423-90e1-5a9f-826c-148300321244</t>
  </si>
  <si>
    <t>DZH318Z0BQ4R/00F0</t>
  </si>
  <si>
    <t>cae23b6b-4599-5dbe-82b5-23d2d4d41cf2</t>
  </si>
  <si>
    <t>DZH318Z08M9B/00FB</t>
  </si>
  <si>
    <t>DZH318Z08M9B/01TQ</t>
  </si>
  <si>
    <t>DZH318Z08M9B/01TN</t>
  </si>
  <si>
    <t>DZH318Z0CM2B/0003</t>
  </si>
  <si>
    <t>DZH318Z0CM2B/006Z</t>
  </si>
  <si>
    <t>DZH318Z0CM2B/006T</t>
  </si>
  <si>
    <t>caf5e347-e38f-52d2-b2cd-51665e3dc65c</t>
  </si>
  <si>
    <t>DZH318Z0K9JD/01NB</t>
  </si>
  <si>
    <t>DZH318Z0BQ4C/01Q4</t>
  </si>
  <si>
    <t>DZH318Z0BQ4C/01Q3</t>
  </si>
  <si>
    <t>DZH318Z0BQ4C/01Q2</t>
  </si>
  <si>
    <t>cafb6507-c15a-527e-be79-ec71934d1e3a</t>
  </si>
  <si>
    <t>DZH318Z0CGPD/000W</t>
  </si>
  <si>
    <t>DZH318Z0BPVL/004L</t>
  </si>
  <si>
    <t>cb231d73-5583-52d1-96e5-9f16364de9f6</t>
  </si>
  <si>
    <t>DZH318Z0D1L7/00F4</t>
  </si>
  <si>
    <t>DZH318Z0CGR8/000R</t>
  </si>
  <si>
    <t>DZH318Z0CGR8/001H</t>
  </si>
  <si>
    <t>DZH318Z0CGR8/001C</t>
  </si>
  <si>
    <t>NC24rs v3</t>
  </si>
  <si>
    <t>cb44ff15-6d0e-4d14-b033-6942b70c90ee</t>
  </si>
  <si>
    <t>DZH318Z0BP4M/0001</t>
  </si>
  <si>
    <t>cb91a0f8-3d6c-56f1-b49b-9fd9fc9f53c5</t>
  </si>
  <si>
    <t>DZH318Z0BPVL/00XH</t>
  </si>
  <si>
    <t>E96-48ads v5 Spot</t>
  </si>
  <si>
    <t>cb9393a6-6865-5cf6-8288-3038791f21e8</t>
  </si>
  <si>
    <t>DZH318Z093X0/00KZ</t>
  </si>
  <si>
    <t>DZH318Z0BX5L/0232</t>
  </si>
  <si>
    <t>DZH318Z0BX5L/023J</t>
  </si>
  <si>
    <t>DZH318Z0BX5L/01R7</t>
  </si>
  <si>
    <t>cb9fd0c6-61c3-5350-b7c7-ca4e533f351e</t>
  </si>
  <si>
    <t>DZH318Z08W0Q/0067</t>
  </si>
  <si>
    <t>ND24rs Spot</t>
  </si>
  <si>
    <t>cba7af52-fb98-58aa-ba01-42a32f7c10bc</t>
  </si>
  <si>
    <t>DZH318Z0BPX4/001N</t>
  </si>
  <si>
    <t>cbbc75ad-9e9b-53d6-865f-92a815497f11</t>
  </si>
  <si>
    <t>DZH318Z09B6C/0003</t>
  </si>
  <si>
    <t>cbc8dac4-00c4-5f73-aa0a-b939db35c128</t>
  </si>
  <si>
    <t>DZH318Z0BPW1/010H</t>
  </si>
  <si>
    <t>cbc9a52b-43b1-5436-8e98-aacd2ab66118</t>
  </si>
  <si>
    <t>DZH318Z0BDCH/008M</t>
  </si>
  <si>
    <t>M32dms_v2 Spot</t>
  </si>
  <si>
    <t>cbd102d4-b50b-59bd-87d5-56c7c27e3253</t>
  </si>
  <si>
    <t>DZH318Z08LV0/004P</t>
  </si>
  <si>
    <t>cbdfa9d1-523f-51fe-804b-c53240286fe5</t>
  </si>
  <si>
    <t>DZH318Z0BX5L/031C</t>
  </si>
  <si>
    <t>Azure VM</t>
  </si>
  <si>
    <t>Azure VM Protected Instances</t>
  </si>
  <si>
    <t>cbe92596-7f61-5f48-ba3d-d624aa141eaf</t>
  </si>
  <si>
    <t>DZH318Z0BP05/002J</t>
  </si>
  <si>
    <t>cbf040bd-86b1-5963-af58-b206170f5a57</t>
  </si>
  <si>
    <t>DZH318Z08NR0/00GJ</t>
  </si>
  <si>
    <t>cc1ffee2-7751-5aa2-8958-99d9e9441c9c</t>
  </si>
  <si>
    <t>DZH318Z0BDL9/0069</t>
  </si>
  <si>
    <t>cc33f154-c0e2-5bc3-8549-58b5817ee9e3</t>
  </si>
  <si>
    <t>DZH318Z092S9/00BX</t>
  </si>
  <si>
    <t>DZH318Z092S9/00XS</t>
  </si>
  <si>
    <t>DZH318Z092S9/00XM</t>
  </si>
  <si>
    <t>cc3828bc-3778-57da-aaf7-fb7d5236a2b9</t>
  </si>
  <si>
    <t>Standard_FX48mds Low Priority</t>
  </si>
  <si>
    <t>FX48mds Low Priority</t>
  </si>
  <si>
    <t>cc38bc40-a160-56a2-9920-9495679c1f93</t>
  </si>
  <si>
    <t>DZH318Z08Q75/000W</t>
  </si>
  <si>
    <t>DZH318Z0BQPW/028Q</t>
  </si>
  <si>
    <t>cc4a9db9-5c40-57be-b3ff-608645e4739c</t>
  </si>
  <si>
    <t>DZH318Z09JCM/00DD</t>
  </si>
  <si>
    <t>Cross Region Replication - US East to US South Central</t>
  </si>
  <si>
    <t>Cross Region Replication - US East to US South Central Minutes</t>
  </si>
  <si>
    <t>cc4b4b2a-869e-5e34-aa18-1d891300121e</t>
  </si>
  <si>
    <t>DZH318Z0BXV9/00XN</t>
  </si>
  <si>
    <t>Azure_App_Service_Premium_v3_Plan_Linux_P1_v3</t>
  </si>
  <si>
    <t>cc850c00-f902-5960-a359-f3cd3abfccf5</t>
  </si>
  <si>
    <t>DZH318Z0DCR6/001P</t>
  </si>
  <si>
    <t>DZH318Z0DCR6/005Q</t>
  </si>
  <si>
    <t>DZH318Z0DCR6/005H</t>
  </si>
  <si>
    <t>cc8faca3-ddeb-56c1-bfd4-f5fd33eed065</t>
  </si>
  <si>
    <t>DZH318Z0CM93/004P</t>
  </si>
  <si>
    <t>cc8fdea9-8024-5d3f-bf69-0a5d47c200e3</t>
  </si>
  <si>
    <t>DZH318Z09B5Z/0002</t>
  </si>
  <si>
    <t>cca4bbbc-4b04-5ba0-bc87-bf4d3dccc5b4</t>
  </si>
  <si>
    <t>DZH318Z08MC5/00GS</t>
  </si>
  <si>
    <t>ccb8bb40-b88a-53ab-829c-91e5c6788f50</t>
  </si>
  <si>
    <t>DZH318Z092SC/0039</t>
  </si>
  <si>
    <t>ccb91d1c-2648-5bfc-9d42-fe9d1ebedd3a</t>
  </si>
  <si>
    <t>DZH318Z0BX5L/03QX</t>
  </si>
  <si>
    <t>DZH318Z0BQ4W/01CF</t>
  </si>
  <si>
    <t>DZH318Z0BQ4W/01CS</t>
  </si>
  <si>
    <t>DZH318Z0BQ4W/01CJ</t>
  </si>
  <si>
    <t>P2</t>
  </si>
  <si>
    <t>P2 App</t>
  </si>
  <si>
    <t>7a3b96e3-1c68-4506-86d8-224b89b3347f</t>
  </si>
  <si>
    <t>DZH318Z0BQJN/004G</t>
  </si>
  <si>
    <t>E48 v4 Low Priority</t>
  </si>
  <si>
    <t>ccda2c69-d816-58d0-ba85-ead91c85bb3e</t>
  </si>
  <si>
    <t>DZH318Z0D1L3/00L8</t>
  </si>
  <si>
    <t>ccdb3484-0424-5b75-b7b2-e8121d387bb7</t>
  </si>
  <si>
    <t>DZH318Z0BDL4/003W</t>
  </si>
  <si>
    <t>Azure_App_Service_Premium_v3_Plan_Linux_P1mv3</t>
  </si>
  <si>
    <t>ccdb9104-a625-55ea-9c56-91ff33577d57</t>
  </si>
  <si>
    <t>DZH318Z0DCR6/00L9</t>
  </si>
  <si>
    <t>DZH318Z0DCR6/00XM</t>
  </si>
  <si>
    <t>DZH318Z0DCR6/00XG</t>
  </si>
  <si>
    <t>cce1e621-4e74-527d-91e4-e9bf0dfba55b</t>
  </si>
  <si>
    <t>DZH318Z0D1L7/00FC</t>
  </si>
  <si>
    <t>DZH318Z0D1L7/01HM</t>
  </si>
  <si>
    <t>DZH318Z0D1L7/01HK</t>
  </si>
  <si>
    <t>ccf049f1-5273-5572-91ae-bf9db308a420</t>
  </si>
  <si>
    <t>DZH318Z08Q74/002J</t>
  </si>
  <si>
    <t>ccf3229b-e826-5ccd-a5d2-f0c3e2f20c56</t>
  </si>
  <si>
    <t>ccf33191-7926-5acc-9704-8daae2e25792</t>
  </si>
  <si>
    <t>DZH318Z0BQ4X/01PS</t>
  </si>
  <si>
    <t>ccf67f3b-f628-5472-a2a9-bb2e66b63892</t>
  </si>
  <si>
    <t>DZH318Z0K9K9/01F8</t>
  </si>
  <si>
    <t>D32ls v5 Spot</t>
  </si>
  <si>
    <t>ccf97f20-c4f7-5447-ae0d-3e4a78c0fd27</t>
  </si>
  <si>
    <t>DZH318Z08M9L/00DS</t>
  </si>
  <si>
    <t>ccfb95fe-375a-5cb6-9b26-1d1f6f6f3ded</t>
  </si>
  <si>
    <t>DZH318Z08W2R/0052</t>
  </si>
  <si>
    <t>cd203db2-5f43-55a0-9910-0cd53c8cc216</t>
  </si>
  <si>
    <t>DZH318Z0CSHJ/003T</t>
  </si>
  <si>
    <t>cd25c34b-7d95-5c72-b49d-a654a456eb88</t>
  </si>
  <si>
    <t>DZH318Z08W0T/006B</t>
  </si>
  <si>
    <t>E32-16ds v5 Low Priority</t>
  </si>
  <si>
    <t>DZH318Z096SN/00RK</t>
  </si>
  <si>
    <t>cd5d9b51-4358-584d-8d15-602070266dad</t>
  </si>
  <si>
    <t>DZH318Z0BQPW/03DN</t>
  </si>
  <si>
    <t>cd5e48af-6749-5a32-a27a-b829bebc0f8d</t>
  </si>
  <si>
    <t>D48s v3 Low Priority</t>
  </si>
  <si>
    <t>e39e33dc-d4e3-4a36-888b-ba325960d86d</t>
  </si>
  <si>
    <t>DZH318Z0BQ50/01CV</t>
  </si>
  <si>
    <t>DZH318Z096SL/04G3</t>
  </si>
  <si>
    <t>S6 Disks</t>
  </si>
  <si>
    <t>cd737e94-b758-46ae-8b9b-9c0b41ebae74</t>
  </si>
  <si>
    <t>cd83a5ad-46b4-54ba-96a8-df953e2cbe28</t>
  </si>
  <si>
    <t>DZH318Z0BPX4/001Z</t>
  </si>
  <si>
    <t>cd8ef74e-1d87-5af8-8930-91106ee7d18e</t>
  </si>
  <si>
    <t>DZH318Z0CF0K/001C</t>
  </si>
  <si>
    <t>ND6s Low Priority</t>
  </si>
  <si>
    <t>cd90cedb-0f1a-4a0e-b4cb-0482afae9eb0</t>
  </si>
  <si>
    <t>DZH318Z0BQ5B/002L</t>
  </si>
  <si>
    <t>Standard_L8s_v3 Low Priority</t>
  </si>
  <si>
    <t>L8s v3 Low Priority</t>
  </si>
  <si>
    <t>cd91faff-172c-56a7-98e6-3b2dc246c056</t>
  </si>
  <si>
    <t>DZH318Z08NRP/0072</t>
  </si>
  <si>
    <t>cd94737f-f091-5050-bca6-babe1830c16f</t>
  </si>
  <si>
    <t>DZH318Z08M9T/00M1</t>
  </si>
  <si>
    <t>cdb63b79-9690-55d3-a03e-5809ab6e4dcd</t>
  </si>
  <si>
    <t>DZH318Z0BPVM/01CK</t>
  </si>
  <si>
    <t>cdc042cb-e763-44f3-a3af-f01606b52cd8</t>
  </si>
  <si>
    <t>DZH318Z0BXW6/0087</t>
  </si>
  <si>
    <t>cdd41b90-5f4d-53de-97e9-1db2aabf5aa2</t>
  </si>
  <si>
    <t>ce09c3ec-7340-552b-a715-326fa030520e</t>
  </si>
  <si>
    <t>DZH318Z0CP07/006M</t>
  </si>
  <si>
    <t>Standard_FX4mds Spot</t>
  </si>
  <si>
    <t>FX4mds Spot</t>
  </si>
  <si>
    <t>ce2a1b41-9df6-508c-9d97-14d8df743490</t>
  </si>
  <si>
    <t>DZH318Z08Q75/001K</t>
  </si>
  <si>
    <t>ce3610fc-9ca4-5591-bfd8-6d2105d39659</t>
  </si>
  <si>
    <t>DZH318Z08M9R/00CB</t>
  </si>
  <si>
    <t>ce3fff98-0de3-5bd2-af92-5ab27f2d7e90</t>
  </si>
  <si>
    <t>DZH318Z0BPVM/00LM</t>
  </si>
  <si>
    <t>ce636740-982c-5b04-beb0-dcbb1972a9cf</t>
  </si>
  <si>
    <t>ce6d21e6-f699-5882-bb62-2811fc324587</t>
  </si>
  <si>
    <t>DZH318Z096T1/07Q4</t>
  </si>
  <si>
    <t>ce6f0d25-9c61-583a-9318-6f9dfa93ffc4</t>
  </si>
  <si>
    <t>DZH318Z09B66/000J</t>
  </si>
  <si>
    <t>ce73cf17-c870-504d-adde-de5e4578ffc2</t>
  </si>
  <si>
    <t>DZH318Z0K1LF/000X</t>
  </si>
  <si>
    <t>DZH318Z0K1LF/00BS</t>
  </si>
  <si>
    <t>DZH318Z0K1LF/00B7</t>
  </si>
  <si>
    <t>DZH318Z0K1LF/00BB</t>
  </si>
  <si>
    <t>ce92577e-4209-4248-a16c-ecc92abff1d3</t>
  </si>
  <si>
    <t>DZH318Z0BQP2/000Q</t>
  </si>
  <si>
    <t>DZH318Z096SR/0134</t>
  </si>
  <si>
    <t>DZH318Z096SR/09MD</t>
  </si>
  <si>
    <t>DZH318Z096SR/09M8</t>
  </si>
  <si>
    <t>cea2ab84-3a8f-5e2e-84a4-5f875d766c8e</t>
  </si>
  <si>
    <t>Standard_DS5_v2_Promo</t>
  </si>
  <si>
    <t>DS5 v2 - Expired</t>
  </si>
  <si>
    <t>f84af284-f4c3-4d24-8ccd-25c68c3f920c</t>
  </si>
  <si>
    <t>DZH318Z0BPSQ/0027</t>
  </si>
  <si>
    <t>ceda4852-059d-58ff-bf20-09e1f4bb9706</t>
  </si>
  <si>
    <t>DZH318Z092S1/0040</t>
  </si>
  <si>
    <t>cedc222e-3839-531e-b5ff-10e786a38f4c</t>
  </si>
  <si>
    <t>cedd4fbb-7e76-5f8d-b9e6-cf5385a923da</t>
  </si>
  <si>
    <t>DZH318Z09B5X/000F</t>
  </si>
  <si>
    <t>cee02d3f-4eb1-47a5-a5bc-1b458f8910b8</t>
  </si>
  <si>
    <t>DZH318Z0BX63/01JM</t>
  </si>
  <si>
    <t>ceeb4ada-6f48-5e05-885f-0c0ba738e3ce</t>
  </si>
  <si>
    <t>DZH318Z0D1L3/00L2</t>
  </si>
  <si>
    <t>cef1465e-0131-5baa-9b74-eafb341f27ab</t>
  </si>
  <si>
    <t>DZH318Z08LV1/006N</t>
  </si>
  <si>
    <t>cef24dbe-3848-589f-9cea-6e297296fa65</t>
  </si>
  <si>
    <t>DZH318Z0CSHK/00JF</t>
  </si>
  <si>
    <t>cefb100d-27a1-5a54-b2ae-64bc645feb38</t>
  </si>
  <si>
    <t>DZH318Z09JCN/00DH</t>
  </si>
  <si>
    <t>DZH318Z09JCN/00NB</t>
  </si>
  <si>
    <t>DZH318Z09JCN/00NC</t>
  </si>
  <si>
    <t>cf17a469-5ba4-52f7-add8-d1b86a71e55e</t>
  </si>
  <si>
    <t>DZH318Z096SN/02T6</t>
  </si>
  <si>
    <t>EC8adscc v5</t>
  </si>
  <si>
    <t>cf1f0af6-3398-5c42-b66b-2dc320e3dfb6</t>
  </si>
  <si>
    <t>DZH318Z0BDCH/008N</t>
  </si>
  <si>
    <t>DZH318Z0BPVL/004F</t>
  </si>
  <si>
    <t>D64s v3 Low Priority</t>
  </si>
  <si>
    <t>DZH318Z0BPWD/0021</t>
  </si>
  <si>
    <t>Standard Lifecycle Transactions</t>
  </si>
  <si>
    <t>cf57e981-7643-4d9c-b2e6-d2b84cef2f81</t>
  </si>
  <si>
    <t>cf64c470-a287-5429-8dd7-756a877824a0</t>
  </si>
  <si>
    <t>DZH318Z0BQ50/0230</t>
  </si>
  <si>
    <t>cf65f0cd-3162-5426-b6b4-f2520e1383a9</t>
  </si>
  <si>
    <t>DZH318Z0CSHK/00BN</t>
  </si>
  <si>
    <t>E4pds v5</t>
  </si>
  <si>
    <t>cf66136a-f024-5407-95ff-c9b7af795b52</t>
  </si>
  <si>
    <t>DZH318Z092SH/00G2</t>
  </si>
  <si>
    <t>DZH318Z092SH/00Z0</t>
  </si>
  <si>
    <t>DZH318Z092SH/00XX</t>
  </si>
  <si>
    <t>P2 ZRS</t>
  </si>
  <si>
    <t>P2 ZRS Disk</t>
  </si>
  <si>
    <t>cf89a5ee-7368-56a8-9d75-7db96d69b666</t>
  </si>
  <si>
    <t>DZH318Z0BP04/02D8</t>
  </si>
  <si>
    <t>S30 LRS</t>
  </si>
  <si>
    <t>DZH318Z0BP0L/0051</t>
  </si>
  <si>
    <t>I3mv2</t>
  </si>
  <si>
    <t>I3mv2 App</t>
  </si>
  <si>
    <t>cfa02c55-0e65-537d-bb16-f602aaaf8512</t>
  </si>
  <si>
    <t>DZH318Z0DCR2/01C7</t>
  </si>
  <si>
    <t>DZH318Z0DCR2/01ML</t>
  </si>
  <si>
    <t>DZH318Z0DCR2/01MM</t>
  </si>
  <si>
    <t>cfbb9dd0-5a44-5390-a21a-fac1fc03062f</t>
  </si>
  <si>
    <t>DZH318Z0CSHC/001K</t>
  </si>
  <si>
    <t>E8ps v5</t>
  </si>
  <si>
    <t>cfbcf755-4fb1-5837-a69c-255f06fb3a19</t>
  </si>
  <si>
    <t>DZH318Z092S9/00JT</t>
  </si>
  <si>
    <t>DZH318Z092S9/00XV</t>
  </si>
  <si>
    <t>DZH318Z092S9/00XR</t>
  </si>
  <si>
    <t>cfce0807-01a8-541c-8ed3-12a2a2393a80</t>
  </si>
  <si>
    <t>cfcfeade-6780-4073-9a99-26e2f0a55b59</t>
  </si>
  <si>
    <t>DZH318Z0BPW5/0091</t>
  </si>
  <si>
    <t>NVSv3 Series Dedicated Host</t>
  </si>
  <si>
    <t>NVsv3_Type1</t>
  </si>
  <si>
    <t>NVsv3 Type1</t>
  </si>
  <si>
    <t>cfd6bcdf-463e-55ca-9cd8-8f385e25b0d5</t>
  </si>
  <si>
    <t>DZH318Z0D21C</t>
  </si>
  <si>
    <t>DZH318Z0D21C/000X</t>
  </si>
  <si>
    <t>DZH318Z0D21C/000L</t>
  </si>
  <si>
    <t>DZH318Z0D21C/0001</t>
  </si>
  <si>
    <t>cfffcd85-17da-4cdb-b947-a7813266628f</t>
  </si>
  <si>
    <t>DZH318Z0BXNG/0006</t>
  </si>
  <si>
    <t>d00da4ad-8f1e-571f-b112-88e9512eb747</t>
  </si>
  <si>
    <t>DZH318Z0BPRJ/016X</t>
  </si>
  <si>
    <t>E80ids v4 Spot</t>
  </si>
  <si>
    <t>d03bb61a-1972-5be8-8931-1383152be7db</t>
  </si>
  <si>
    <t>DZH318Z0CSHB/02DN</t>
  </si>
  <si>
    <t>E32a v4 Spot</t>
  </si>
  <si>
    <t>E32a v4/E32as v4 Spot</t>
  </si>
  <si>
    <t>d040109b-e54d-542f-b7c0-2b4c0bfe3e56</t>
  </si>
  <si>
    <t>DZH318Z0CM29/005B</t>
  </si>
  <si>
    <t>d040fa5d-92d7-528f-881b-2b8398cdc0ff</t>
  </si>
  <si>
    <t>DZH318Z0K9JK/00MH</t>
  </si>
  <si>
    <t>DZH318Z0K9JK/025Z</t>
  </si>
  <si>
    <t>DZH318Z0K9JK/025X</t>
  </si>
  <si>
    <t>d05234a8-b67d-53b3-b664-2f56a59af1cb</t>
  </si>
  <si>
    <t>d057806b-cdf9-59e4-911d-ec6ceca30825</t>
  </si>
  <si>
    <t>DZH318Z0K9JF/0260</t>
  </si>
  <si>
    <t>d070688e-ed8d-5ac1-9a81-b0f3230101e4</t>
  </si>
  <si>
    <t>DZH318Z0BDCG/0027</t>
  </si>
  <si>
    <t>d076123d-9f73-54a8-a29b-4d947ec6a23d</t>
  </si>
  <si>
    <t>DZH318Z0981Z/000X</t>
  </si>
  <si>
    <t>DZH318Z0981Z/0015</t>
  </si>
  <si>
    <t>DZH318Z0981Z/000R</t>
  </si>
  <si>
    <t>Cross Region Replication - US East to US West 3 Days</t>
  </si>
  <si>
    <t>d07c88f6-40c9-5585-a12a-139217f895f8</t>
  </si>
  <si>
    <t>d08a2ece-74a7-56b0-8308-63acd07b582f</t>
  </si>
  <si>
    <t>DZH318Z08LV1/002B</t>
  </si>
  <si>
    <t>M128s_v2 Low Priority</t>
  </si>
  <si>
    <t>d0951b2e-54f2-5800-a6dd-6d1eefe3e2f0</t>
  </si>
  <si>
    <t>DZH318Z0BX5L/03DF</t>
  </si>
  <si>
    <t>d09848e0-a066-564f-8a2b-ac23532facfc</t>
  </si>
  <si>
    <t>DZH318Z0BQ4Z/008V</t>
  </si>
  <si>
    <t>d09bad62-24ae-5b66-8ca9-98e5cb59197e</t>
  </si>
  <si>
    <t>DZH318Z0CSHK/002M</t>
  </si>
  <si>
    <t>DZH318Z0CSHK/0204</t>
  </si>
  <si>
    <t>DZH318Z0CSHK/0203</t>
  </si>
  <si>
    <t>d09f4cb0-0dc1-5da4-b3ee-981e3762485c</t>
  </si>
  <si>
    <t>DZH318Z093XK/00MN</t>
  </si>
  <si>
    <t>d0a517b1-7ca7-5789-92c5-8c9db906447e</t>
  </si>
  <si>
    <t>DZH318Z0D1L6/00C0</t>
  </si>
  <si>
    <t>d0aa6c39-1588-50f2-a285-373b17cfb705</t>
  </si>
  <si>
    <t>DZH318Z092SF/00LP</t>
  </si>
  <si>
    <t>d0b11b9c-a70f-5ed6-808f-162580593c8a</t>
  </si>
  <si>
    <t>DZH318Z093X0/00MF</t>
  </si>
  <si>
    <t>d0b7af45-3d37-4c6d-8978-2a4f42f3fb5e</t>
  </si>
  <si>
    <t>DZH318Z0BQ4B/00BJ</t>
  </si>
  <si>
    <t>DZH318Z0BQ4B/006R</t>
  </si>
  <si>
    <t>DZH318Z0BQ4B/006T</t>
  </si>
  <si>
    <t>d0c8988d-9ec6-5d3a-a72a-f67c54042939</t>
  </si>
  <si>
    <t>d0d88812-74cc-5a1c-971e-917f4a6b0a9a</t>
  </si>
  <si>
    <t>DZH318Z0CSHM/0032</t>
  </si>
  <si>
    <t>d0ed5d73-8f33-5d93-be6a-83f77ebdb207</t>
  </si>
  <si>
    <t>DZH318Z0D1L7/00FX</t>
  </si>
  <si>
    <t>DZH318Z0D1L7/01HC</t>
  </si>
  <si>
    <t>DZH318Z0D1L7/01H3</t>
  </si>
  <si>
    <t>d0ef68a7-6943-5e41-a6a8-ddf0805c9b15</t>
  </si>
  <si>
    <t>DZH318Z0CGPC/0008</t>
  </si>
  <si>
    <t>d0f3fb17-17f6-5327-91f8-e1067c340f12</t>
  </si>
  <si>
    <t>DZH318Z0BDL4/003X</t>
  </si>
  <si>
    <t>DZH318Z096SN/00SC</t>
  </si>
  <si>
    <t>DZH318Z096SN/057Z</t>
  </si>
  <si>
    <t>DZH318Z096SN/057W</t>
  </si>
  <si>
    <t>d10d7086-9771-4cfa-b049-3287c97c5f1d</t>
  </si>
  <si>
    <t>d126150d-12a2-5d4e-a67b-0c46b697f43c</t>
  </si>
  <si>
    <t>DZH318Z08M9Q/001K</t>
  </si>
  <si>
    <t>DZH318Z096T1/04KN</t>
  </si>
  <si>
    <t>d137ea1d-e1b7-5806-a7f4-f160255ff640</t>
  </si>
  <si>
    <t>DZH318Z0K9JL/001V</t>
  </si>
  <si>
    <t>D8 v3</t>
  </si>
  <si>
    <t>D8 v3/D8s v3</t>
  </si>
  <si>
    <t>DZH318Z0BPVL/00FG</t>
  </si>
  <si>
    <t>d13cc073-5e1e-5653-ba87-ca0f80a96585</t>
  </si>
  <si>
    <t>DZH318Z09B62/000C</t>
  </si>
  <si>
    <t>d13cc477-6293-5930-b877-00f240f39041</t>
  </si>
  <si>
    <t>DZH318Z0CSHB/009L</t>
  </si>
  <si>
    <t>eab6e740-ff78-4164-8523-164936523edb</t>
  </si>
  <si>
    <t>DZH318Z0CM92/001H</t>
  </si>
  <si>
    <t>d148f0f8-aed0-5ac8-8ba5-2500047f3492</t>
  </si>
  <si>
    <t>DZH318Z08NR8/0027</t>
  </si>
  <si>
    <t>d150b345-94b9-5f37-83a2-87c1d3b50b4e</t>
  </si>
  <si>
    <t>DZH318Z0K9JF/025S</t>
  </si>
  <si>
    <t>DZH318Z0BPW4/005L</t>
  </si>
  <si>
    <t>d1579f92-7a9c-58ff-9b4b-78926af73067</t>
  </si>
  <si>
    <t>d175bd7a-2450-555f-be89-fac7fa144641</t>
  </si>
  <si>
    <t>DZH318Z08NR7/006W</t>
  </si>
  <si>
    <t>DZH318Z08NR7/01JH</t>
  </si>
  <si>
    <t>DZH318Z08NR7/01JL</t>
  </si>
  <si>
    <t>d176e7f3-45dd-5cc5-addf-7b8e449730f2</t>
  </si>
  <si>
    <t>DZH318Z0CM92/00ZV</t>
  </si>
  <si>
    <t>DZH318Z0BX5L/001G</t>
  </si>
  <si>
    <t>Standard_E64bds_v5 Low Priority</t>
  </si>
  <si>
    <t>E64bds v5 Low Priority</t>
  </si>
  <si>
    <t>d1a0aae0-0bc1-5fc7-b733-a68845b6f4a5</t>
  </si>
  <si>
    <t>DZH318Z09LQN/001R</t>
  </si>
  <si>
    <t>d1a55e70-9d43-5ae4-9cee-f049e1338099</t>
  </si>
  <si>
    <t>DZH318Z0BQ4S/00VZ</t>
  </si>
  <si>
    <t>d1b574bb-76d5-5043-bb85-fb33064d686f</t>
  </si>
  <si>
    <t>DZH318Z08MC2/00J6</t>
  </si>
  <si>
    <t>d1c25787-8488-5301-b6e6-e7e554ac559a</t>
  </si>
  <si>
    <t>DZH318Z092SD/00DV</t>
  </si>
  <si>
    <t>DZH318Z092SD/00TL</t>
  </si>
  <si>
    <t>DZH318Z092SD/00TK</t>
  </si>
  <si>
    <t>E8d v4 Low Priority</t>
  </si>
  <si>
    <t>d1c3cf30-09d2-5f86-aa25-89b07792f5af</t>
  </si>
  <si>
    <t>DZH318Z0D1L5/00PZ</t>
  </si>
  <si>
    <t>d1cd2cc3-263c-50de-810a-2c9f46fff051</t>
  </si>
  <si>
    <t>DZH318Z0BX63/0284</t>
  </si>
  <si>
    <t>Standard_D64ds_v5 Spot</t>
  </si>
  <si>
    <t>D64ds v5 Spot</t>
  </si>
  <si>
    <t>d1cf8447-7672-5e15-b75f-2acd186dda25</t>
  </si>
  <si>
    <t>DZH318Z08MC6/0007</t>
  </si>
  <si>
    <t>2019-09-06T00:00:00Z</t>
  </si>
  <si>
    <t>d1d527c5-fe15-460b-97ab-a873c5824dc6</t>
  </si>
  <si>
    <t>d1d5c92e-11d9-5c90-905a-94cfa8850a12</t>
  </si>
  <si>
    <t>DZH318Z08W0R/003F</t>
  </si>
  <si>
    <t>d1d5c986-6139-5aea-ad61-2e7c50cdff3a</t>
  </si>
  <si>
    <t>DZH318Z096SL/04HV</t>
  </si>
  <si>
    <t>Archive_GRS_Data_Stored_100 Tb</t>
  </si>
  <si>
    <t>Archive - 100 TB GRS</t>
  </si>
  <si>
    <t>Archive - 100 TB GRS Data Stored</t>
  </si>
  <si>
    <t>DZH318Z0CLSK/01CH</t>
  </si>
  <si>
    <t>DZH318Z0CLSK/01CN</t>
  </si>
  <si>
    <t>d1f42063-03ee-5863-8da2-2e2bcb4efcb9</t>
  </si>
  <si>
    <t>DZH318Z08W2R/004G</t>
  </si>
  <si>
    <t>d209e91f-6279-4b1c-8f64-b314d10edbcc</t>
  </si>
  <si>
    <t>DZH318Z0BPWJ/0004</t>
  </si>
  <si>
    <t>d20a359b-673c-550d-97b3-663e0170facc</t>
  </si>
  <si>
    <t>DZH318Z0CSHM/0036</t>
  </si>
  <si>
    <t>d20b3a4f-039b-5233-aa93-cb6ecaf8f466</t>
  </si>
  <si>
    <t>DZH318Z08M9H/00PQ</t>
  </si>
  <si>
    <t>d215899f-82a3-5fa1-9e0c-6c38a7f1035e</t>
  </si>
  <si>
    <t>DZH318Z08NR9/0048</t>
  </si>
  <si>
    <t>d21bf23b-cdb7-5319-abf0-abfe708597d3</t>
  </si>
  <si>
    <t>DZH318Z08M9K/00D7</t>
  </si>
  <si>
    <t>d22f7142-402e-5731-9145-e237c1e9f3df</t>
  </si>
  <si>
    <t>DZH318Z092S8/00RB</t>
  </si>
  <si>
    <t>SAP_HANA_On_Azure_S384xm</t>
  </si>
  <si>
    <t>S384xm</t>
  </si>
  <si>
    <t>S384xm Instance</t>
  </si>
  <si>
    <t>d23b0d47-a4ed-4a46-ac13-7d69cf790e3b</t>
  </si>
  <si>
    <t>DZH318Z0BNWL/0042</t>
  </si>
  <si>
    <t>DZH318Z0BNWL/00BG</t>
  </si>
  <si>
    <t>d23e3209-a855-5c69-b6f1-d509f825bd5e</t>
  </si>
  <si>
    <t>DZH318Z0CSHC/002J</t>
  </si>
  <si>
    <t>D48ls v5</t>
  </si>
  <si>
    <t>d26b538a-51f1-58ba-a20c-99fef3bf0b63</t>
  </si>
  <si>
    <t>DZH318Z08M9L/00DB</t>
  </si>
  <si>
    <t>DZH318Z08M9L/01T9</t>
  </si>
  <si>
    <t>DZH318Z08M9L/01TB</t>
  </si>
  <si>
    <t>d27ddd2f-f58f-57e0-a6de-c5c8405e669e</t>
  </si>
  <si>
    <t>d28a184b-7458-53d0-9993-7a33a6d747e5</t>
  </si>
  <si>
    <t>DZH318Z08M9Q/001P</t>
  </si>
  <si>
    <t>d295a0c1-03d9-51ae-961d-774e01f2e2fa</t>
  </si>
  <si>
    <t>DZH318Z0BQ4W/04PQ</t>
  </si>
  <si>
    <t>d29cff8d-a3bc-526d-9d1b-aca03602bf09</t>
  </si>
  <si>
    <t>DZH318Z08W0R/004S</t>
  </si>
  <si>
    <t>DS12-2 v2 Low Priority</t>
  </si>
  <si>
    <t>DZH318Z0BQ4C/01RT</t>
  </si>
  <si>
    <t>DZH318Z0BQ4R/025V</t>
  </si>
  <si>
    <t>Premium LRS Provisioned Capacity</t>
  </si>
  <si>
    <t>d2a8dbd0-6bd6-532c-a000-3b1a1b0b06dd</t>
  </si>
  <si>
    <t>d2be2080-b63a-565c-b62f-789560582486</t>
  </si>
  <si>
    <t>DZH318Z093WZ/00KJ</t>
  </si>
  <si>
    <t>d2c1eafc-5cca-4258-9156-8ee985d02eec</t>
  </si>
  <si>
    <t>d2c45458-54ac-544f-8162-1b6e845b79e5</t>
  </si>
  <si>
    <t>DZH318Z08W0R/004J</t>
  </si>
  <si>
    <t>d2c8fd40-5259-5ee2-ad61-396b132e232d</t>
  </si>
  <si>
    <t>DZH318Z0BQPW/02Q8</t>
  </si>
  <si>
    <t>d2ce5664-1140-52d3-8370-749d6cd46226</t>
  </si>
  <si>
    <t>DZH318Z0K1LF/0017</t>
  </si>
  <si>
    <t>DZH318Z0BPW5/00BL</t>
  </si>
  <si>
    <t>d2d30207-1c21-5839-9646-635c31071a80</t>
  </si>
  <si>
    <t>DZH318Z0K9JK/00T2</t>
  </si>
  <si>
    <t>d2d57463-924c-4ee2-853e-99d697a2c960</t>
  </si>
  <si>
    <t>DZH318Z0BQ35/00NW</t>
  </si>
  <si>
    <t>DZH318Z0BQ35/002B</t>
  </si>
  <si>
    <t>DZH318Z0BQ35/002G</t>
  </si>
  <si>
    <t>D48 v3/D48s v3 Low Priority</t>
  </si>
  <si>
    <t>d2ed544c-4703-4315-9de4-7d1fbf18365e</t>
  </si>
  <si>
    <t>DZH318Z0BPVL/00NJ</t>
  </si>
  <si>
    <t>d2f07d0f-4aaf-5cb0-8c9a-455b62f07d01</t>
  </si>
  <si>
    <t>DZH318Z096SN/02T5</t>
  </si>
  <si>
    <t>d2f0cf7a-3b38-512b-84c0-405974c8d70d</t>
  </si>
  <si>
    <t>DZH318Z0BQ4R/00GG</t>
  </si>
  <si>
    <t>DZH318Z0BQ4R/009V</t>
  </si>
  <si>
    <t>DZH318Z0BQ4R/009W</t>
  </si>
  <si>
    <t>d30e05af-56f8-4031-ac01-be61ea105934</t>
  </si>
  <si>
    <t>DZH318Z0BQM3/001D</t>
  </si>
  <si>
    <t>d333352f-7de8-4929-b0ca-47cb99975b75</t>
  </si>
  <si>
    <t>DZH318Z0BQ4X/005C</t>
  </si>
  <si>
    <t>DZH318Z0BQ4X/003J</t>
  </si>
  <si>
    <t>DZH318Z0BQ4X/003M</t>
  </si>
  <si>
    <t>DZH318Z0CM2B/003H</t>
  </si>
  <si>
    <t>DZH318Z0CM2B/005G</t>
  </si>
  <si>
    <t>DZH318Z0CM2B/0059</t>
  </si>
  <si>
    <t>d3582109-45e1-5e46-8e38-0e3c61c09d99</t>
  </si>
  <si>
    <t>DZH318Z0BPVX/004W</t>
  </si>
  <si>
    <t>d361175b-a15c-5912-858e-a5eaa74920d7</t>
  </si>
  <si>
    <t>DZH318Z08M9B/00DQ</t>
  </si>
  <si>
    <t>d3725378-bb0e-57a5-8c17-a3af0c8a9bf3</t>
  </si>
  <si>
    <t>DZH318Z096SL/05BC</t>
  </si>
  <si>
    <t>DCadsv5 series DedicatedHost</t>
  </si>
  <si>
    <t>DCadsv5 Type 1</t>
  </si>
  <si>
    <t>d3729008-12b9-5235-ab15-31deab54a513</t>
  </si>
  <si>
    <t>DZH318Z09B61</t>
  </si>
  <si>
    <t>DZH318Z09B61/0001</t>
  </si>
  <si>
    <t>DZH318Z09B61/000J</t>
  </si>
  <si>
    <t>DZH318Z09B61/000H</t>
  </si>
  <si>
    <t>d373d04b-d163-5332-acaf-c5749b412546</t>
  </si>
  <si>
    <t>DZH318Z0K1LG/0005</t>
  </si>
  <si>
    <t>LRS Early Premium Tier Down</t>
  </si>
  <si>
    <t>d374f225-8219-59e4-a4dc-98ea7e443879</t>
  </si>
  <si>
    <t>d38e833a-dfda-5b1d-89e4-a41c329e3551</t>
  </si>
  <si>
    <t>DZH318Z09B6B/000J</t>
  </si>
  <si>
    <t>Hot_LRS_Data_Stored_100 Tb</t>
  </si>
  <si>
    <t>Hot - 100 TB LRS</t>
  </si>
  <si>
    <t>Hot - 100 TB LRS Data Stored</t>
  </si>
  <si>
    <t>DZH318Z0CLSK/00SW</t>
  </si>
  <si>
    <t>DZH318Z0CLSK/00PZ</t>
  </si>
  <si>
    <t>d39b1d19-c6b6-5252-a4a2-5f3d2bcdac64</t>
  </si>
  <si>
    <t>DZH318Z0BDL4/003G</t>
  </si>
  <si>
    <t>D32ls v5</t>
  </si>
  <si>
    <t>d39d9023-050c-54ee-b365-97eb3d4cb1ae</t>
  </si>
  <si>
    <t>DZH318Z08M9L/00DW</t>
  </si>
  <si>
    <t>DZH318Z08M9L/01TM</t>
  </si>
  <si>
    <t>DZH318Z08M9L/01TK</t>
  </si>
  <si>
    <t>E48s v5 Spot</t>
  </si>
  <si>
    <t>d3ae378f-18ee-5dfc-93e9-adc000ccacc5</t>
  </si>
  <si>
    <t>DZH318Z096T1/07PM</t>
  </si>
  <si>
    <t>d3b44ab1-3d3c-507a-8874-2ab5beebab75</t>
  </si>
  <si>
    <t>DZH318Z0BDLC/0027</t>
  </si>
  <si>
    <t>NV8as v4 Spot</t>
  </si>
  <si>
    <t>d3ea412c-cdd2-5bff-ac4a-5992c275239f</t>
  </si>
  <si>
    <t>DZH318Z0CGPM/000V</t>
  </si>
  <si>
    <t>Cool_RA-GRS_Data_Stored_100 Tb</t>
  </si>
  <si>
    <t>Cool - 100 TB RA-GRS</t>
  </si>
  <si>
    <t>Cool - 100 TB RA-GRS Data Stored</t>
  </si>
  <si>
    <t>DZH318Z0CLSK/0159</t>
  </si>
  <si>
    <t>DZH318Z0CLSK/014B</t>
  </si>
  <si>
    <t>d3eeeafb-2c2a-5e58-b081-a4f28c6989f9</t>
  </si>
  <si>
    <t>d3efbb64-7b93-4454-8fe0-0ebbe2341d7b</t>
  </si>
  <si>
    <t>d41cf785-1d7a-4c4a-8767-9e9ae214cc4f</t>
  </si>
  <si>
    <t>d441ec23-66b5-52fa-a1ce-6061abe773d6</t>
  </si>
  <si>
    <t>DZH318Z093XK/00LL</t>
  </si>
  <si>
    <t>Cross Region Replication - US East to US South Central Days</t>
  </si>
  <si>
    <t>d44404ab-2d16-5f6b-acbb-58069b6bca09</t>
  </si>
  <si>
    <t>DZH318Z0BQ4C/00TW</t>
  </si>
  <si>
    <t>DZH318Z0BQ4C/008T</t>
  </si>
  <si>
    <t>DZH318Z0BQ4C/0095</t>
  </si>
  <si>
    <t>d47bab3d-8b24-511f-a18d-ed7594a9ce69</t>
  </si>
  <si>
    <t>DZH318Z0BQ50/022B</t>
  </si>
  <si>
    <t>d48d680f-cfff-5261-a877-2de3e1fe5fc8</t>
  </si>
  <si>
    <t>DZH318Z09B6C/000R</t>
  </si>
  <si>
    <t>DZH318Z09B6C/006J</t>
  </si>
  <si>
    <t>DZH318Z09B6C/006C</t>
  </si>
  <si>
    <t>d48e31eb-468a-5582-9c1b-a63454130895</t>
  </si>
  <si>
    <t>DZH318Z09B66/000K</t>
  </si>
  <si>
    <t>DZH318Z0BPWD/00P3</t>
  </si>
  <si>
    <t>d495525c-cf70-517c-8fd6-a630bb4c269c</t>
  </si>
  <si>
    <t>DZH318Z0CGPD/000T</t>
  </si>
  <si>
    <t>D1 Spot</t>
  </si>
  <si>
    <t>D1/DS1 Spot</t>
  </si>
  <si>
    <t>d49783f8-c35e-536c-904c-601fa3a074b9</t>
  </si>
  <si>
    <t>DZH318Z0BPVW/00KC</t>
  </si>
  <si>
    <t>d4ae5612-d10c-570c-b560-ecd5fad38eea</t>
  </si>
  <si>
    <t>DZH318Z09B60/000G</t>
  </si>
  <si>
    <t>d4b46e19-a63a-46e1-8379-5b39310b2365</t>
  </si>
  <si>
    <t>DZH318Z0BPVV/0040</t>
  </si>
  <si>
    <t>d4b523b9-2068-577b-a861-be97bdc7c52d</t>
  </si>
  <si>
    <t>DZH318Z08M9T/00MJ</t>
  </si>
  <si>
    <t>DC16adscc v5</t>
  </si>
  <si>
    <t>d4c714a8-3f46-5056-94a1-e50c805d4bd0</t>
  </si>
  <si>
    <t>DZH318Z0BDL7/005D</t>
  </si>
  <si>
    <t>d4c77b45-7b0d-5c7f-b639-545b2ba38c04</t>
  </si>
  <si>
    <t>DZH318Z092SD/00DR</t>
  </si>
  <si>
    <t>d4d39992-28e6-4488-acb6-4be02eaae3c3</t>
  </si>
  <si>
    <t>d4d57625-9e28-4d71-acfb-9c9eff0b2098</t>
  </si>
  <si>
    <t>DZH318Z0BQ5T/001W</t>
  </si>
  <si>
    <t>d4d94f1c-2220-5a32-90db-a79ff6b0172b</t>
  </si>
  <si>
    <t>DZH318Z0CSHB/00DN</t>
  </si>
  <si>
    <t>d4ef02bb-4d63-50b8-96ac-dff396c4d0c3</t>
  </si>
  <si>
    <t>DZH318Z0BXNZ/00CX</t>
  </si>
  <si>
    <t>d4f60213-05cc-5ca7-85f2-a2e2170c5ba1</t>
  </si>
  <si>
    <t>DZH318Z092R4/00BK</t>
  </si>
  <si>
    <t>DZH318Z0BX63/01M5</t>
  </si>
  <si>
    <t>NDasr A100 v4 Series Dedicated Host</t>
  </si>
  <si>
    <t>NDasrA100v4_Type1</t>
  </si>
  <si>
    <t>NDasrA100v4 Type1</t>
  </si>
  <si>
    <t>d4f7ef68-bec9-55fb-b231-e9628d5cfd20</t>
  </si>
  <si>
    <t>DZH318Z0K6N9</t>
  </si>
  <si>
    <t>DZH318Z0K6N9/000M</t>
  </si>
  <si>
    <t>DZH318Z0K6N9/0016</t>
  </si>
  <si>
    <t>DZH318Z0K6N9/0019</t>
  </si>
  <si>
    <t>d50bf920-6d07-51c6-9c27-a3377f582895</t>
  </si>
  <si>
    <t>DZH318Z0D1L5/00Q2</t>
  </si>
  <si>
    <t>DZH318Z0D1L5/00Q9</t>
  </si>
  <si>
    <t>DZH318Z0D1L5/00Q8</t>
  </si>
  <si>
    <t>d511fd05-7d42-5d67-98ef-a02b9df72501</t>
  </si>
  <si>
    <t>DZH318Z093WX/00K3</t>
  </si>
  <si>
    <t>DZH318Z0BQ4C/029B</t>
  </si>
  <si>
    <t>DZH318Z0BQ4C/029G</t>
  </si>
  <si>
    <t>DZH318Z0BQ4C/029C</t>
  </si>
  <si>
    <t>Cool_GZRS_Data_Stored_10 Pb</t>
  </si>
  <si>
    <t>Cool - 10 PB GZRS</t>
  </si>
  <si>
    <t>Cool - 10 PB GZRS Data Stored</t>
  </si>
  <si>
    <t>DZH318Z0CLSK/0189</t>
  </si>
  <si>
    <t>DZH318Z0CLSK/017L</t>
  </si>
  <si>
    <t>App_Service_I6_v2_windows</t>
  </si>
  <si>
    <t>I6 v2</t>
  </si>
  <si>
    <t>I6 v2 App</t>
  </si>
  <si>
    <t>d5217eef-a25e-5c28-a99a-d2a2332129ac</t>
  </si>
  <si>
    <t>DZH318Z0DCR5/00V3</t>
  </si>
  <si>
    <t>DZH318Z0DCR5/00V5</t>
  </si>
  <si>
    <t>DZH318Z0DCR5/00V7</t>
  </si>
  <si>
    <t>d5230eed-8c64-5b0a-b006-22be812c5946</t>
  </si>
  <si>
    <t>DZH318Z09B5Z/0006</t>
  </si>
  <si>
    <t>d532106e-07e7-5e18-a723-b21acd8039f6</t>
  </si>
  <si>
    <t>DZH318Z092SH/00G6</t>
  </si>
  <si>
    <t>d5402b91-b575-520b-81e3-febe032c16d6</t>
  </si>
  <si>
    <t>DZH318Z0D1LH/00H7</t>
  </si>
  <si>
    <t>D16lds v5</t>
  </si>
  <si>
    <t>d5577e33-cb22-59f9-a599-c348a8f0c7b2</t>
  </si>
  <si>
    <t>DZH318Z08M99/00M0</t>
  </si>
  <si>
    <t>d55af9fd-10ed-56ae-a45f-6d9a9330af37</t>
  </si>
  <si>
    <t>DZH318Z08W2P/005W</t>
  </si>
  <si>
    <t>d55bdbbb-3c3c-530b-a8ea-c8bb376332b8</t>
  </si>
  <si>
    <t>DZH318Z08M9R/00CL</t>
  </si>
  <si>
    <t>d55c18ef-6060-54f0-aa5a-04d24b430934</t>
  </si>
  <si>
    <t>DZH318Z0CSHC/002Z</t>
  </si>
  <si>
    <t>d566d07d-626e-5ac4-bdba-8e38963d2fb2</t>
  </si>
  <si>
    <t>DZH318Z09JCN/00DL</t>
  </si>
  <si>
    <t>DZH318Z09JCN/00NH</t>
  </si>
  <si>
    <t>DZH318Z09JCN/00NJ</t>
  </si>
  <si>
    <t>d577a2db-1982-5920-b4be-478a3547a45f</t>
  </si>
  <si>
    <t>DZH318Z0BQ4X/01PR</t>
  </si>
  <si>
    <t>HB120rs v2 Spot</t>
  </si>
  <si>
    <t>d5844647-dd72-5275-b812-ed8bc9953a08</t>
  </si>
  <si>
    <t>DZH318Z0CGPN/000D</t>
  </si>
  <si>
    <t>d58f59e7-6f5d-50cc-b495-3dede762517a</t>
  </si>
  <si>
    <t>DZH318Z0K1LH/001K</t>
  </si>
  <si>
    <t>Standard_D4pds_v5 Low Priority</t>
  </si>
  <si>
    <t>D4pds v5 Low Priority</t>
  </si>
  <si>
    <t>d5952647-cab1-5b25-8720-0bd0703fe310</t>
  </si>
  <si>
    <t>DZH318Z092SC/002W</t>
  </si>
  <si>
    <t>DZH318Z0CM2B/001P</t>
  </si>
  <si>
    <t>d5a02176-811c-47bd-94ae-16e27c0ae5a5</t>
  </si>
  <si>
    <t>DZH318Z0BPVM/008W</t>
  </si>
  <si>
    <t>d5b77b66-f28b-4d0f-80e0-1c3d8ba33af3</t>
  </si>
  <si>
    <t>DZH318Z0BPVM/0035</t>
  </si>
  <si>
    <t>d5bba456-6a50-5c77-b235-cf5d39c342d9</t>
  </si>
  <si>
    <t>DZH318Z08M9K/00DB</t>
  </si>
  <si>
    <t>d5bf3da7-5959-52a5-bdcb-271a3db69c5c</t>
  </si>
  <si>
    <t>DZH318Z0BP0W/0126</t>
  </si>
  <si>
    <t>d5d23244-f9d4-5002-bb2f-b7c76f0f3957</t>
  </si>
  <si>
    <t>E30 ZRS</t>
  </si>
  <si>
    <t>d5dba7d3-edf9-55b8-baee-ee1e1567ea25</t>
  </si>
  <si>
    <t>DZH318Z0BP88/01B3</t>
  </si>
  <si>
    <t>d5ed2816-9517-5485-b66b-37a8d5cd437f</t>
  </si>
  <si>
    <t>DZH318Z0BQ4C/0517</t>
  </si>
  <si>
    <t>d5f88138-769e-576c-b9ad-ffab98d25c8b</t>
  </si>
  <si>
    <t>DZH318Z09B6C/0005</t>
  </si>
  <si>
    <t>DZH318Z09B6C/006N</t>
  </si>
  <si>
    <t>DZH318Z09B6C/006M</t>
  </si>
  <si>
    <t>DZH318Z0BQ50/00RF</t>
  </si>
  <si>
    <t>d5fd46b2-a790-540e-b2c1-aaf403beaf96</t>
  </si>
  <si>
    <t>DZH318Z08M9K/00DZ</t>
  </si>
  <si>
    <t>d60429b2-aeff-52de-8528-3ff08fe347d3</t>
  </si>
  <si>
    <t>d60f0e2a-1df1-59d6-80ee-6e4dc0ed654f</t>
  </si>
  <si>
    <t>DZH318Z09LQP/0024</t>
  </si>
  <si>
    <t>AMLFS-Durable-Premium-40</t>
  </si>
  <si>
    <t>d60f4aba-68b5-5995-9bc2-7424636e9de5</t>
  </si>
  <si>
    <t>DZH318Z0JPR7/0038</t>
  </si>
  <si>
    <t>E32a v4</t>
  </si>
  <si>
    <t>E32a v4/E32as v4</t>
  </si>
  <si>
    <t>DZH318Z0CM29/002J</t>
  </si>
  <si>
    <t>DZH318Z0CM29/0083</t>
  </si>
  <si>
    <t>DZH318Z0CM29/0089</t>
  </si>
  <si>
    <t>DZH318Z0BX63/000N</t>
  </si>
  <si>
    <t>d6309eee-64fe-5571-8c02-813b480a6857</t>
  </si>
  <si>
    <t>DZH318Z0BDL9/0065</t>
  </si>
  <si>
    <t>d6315b7c-2431-59d5-a65a-f7b1283b98e1</t>
  </si>
  <si>
    <t>DZH318Z0BQ4R/047F</t>
  </si>
  <si>
    <t>d6359572-393a-56f8-ba10-a4436257d74e</t>
  </si>
  <si>
    <t>DZH318Z08NR0/00H5</t>
  </si>
  <si>
    <t>d64168bb-fd3f-5c20-9a03-61df02a0fcde</t>
  </si>
  <si>
    <t>DZH318Z0BXNG/00DS</t>
  </si>
  <si>
    <t>d650be14-6bb7-57bc-85f6-62ece54a9521</t>
  </si>
  <si>
    <t>DZH318Z08W0T/006H</t>
  </si>
  <si>
    <t>SAP_HANA_On_Azure_S768xm</t>
  </si>
  <si>
    <t>S768xm</t>
  </si>
  <si>
    <t>S768xm Instance</t>
  </si>
  <si>
    <t>d65d3351-2443-4bca-89ee-5c5cd85e594d</t>
  </si>
  <si>
    <t>DZH318Z0BNWL/0047</t>
  </si>
  <si>
    <t>DZH318Z0BNWL/0099</t>
  </si>
  <si>
    <t>d66818a5-8339-5ca6-9a6b-3b546563c9f9</t>
  </si>
  <si>
    <t>DZH318Z0CGPD/0012</t>
  </si>
  <si>
    <t>d698959b-e1a0-59a5-b2a3-dd19c8de83e3</t>
  </si>
  <si>
    <t>d6a723e6-bf2b-502c-9297-18eb3f446d03</t>
  </si>
  <si>
    <t>DZH318Z0K9JL/001X</t>
  </si>
  <si>
    <t>NP10s</t>
  </si>
  <si>
    <t>d6a74aad-3189-457d-8933-e06e4c3f0c47</t>
  </si>
  <si>
    <t>DZH318Z0CHL7/0002</t>
  </si>
  <si>
    <t>d6a9c387-9dc5-517c-b0df-27e2bdc9cbcd</t>
  </si>
  <si>
    <t>DZH318Z09B62/0004</t>
  </si>
  <si>
    <t>d6ace280-a953-5f88-b0fb-cba4e2e69a5b</t>
  </si>
  <si>
    <t>DZH318Z093WZ/00PQ</t>
  </si>
  <si>
    <t>DZH318Z093WZ/03M8</t>
  </si>
  <si>
    <t>DZH318Z093WZ/03M7</t>
  </si>
  <si>
    <t>d6bffd34-3060-5b6f-a28c-f19d3336399f</t>
  </si>
  <si>
    <t>DZH318Z08W2P/005S</t>
  </si>
  <si>
    <t>d6c6f193-d325-4198-8b81-05cab0aa4205</t>
  </si>
  <si>
    <t>DZH318Z0BP44/0018</t>
  </si>
  <si>
    <t>d6d2e1b1-e3e9-5cd6-b79e-730725512c59</t>
  </si>
  <si>
    <t>d6d390b3-f566-496c-a32c-0df494c02f49</t>
  </si>
  <si>
    <t>DZH318Z0BPVV/00B4</t>
  </si>
  <si>
    <t>DZH318Z0CGPN/008Q</t>
  </si>
  <si>
    <t>DZH318Z096SL/04JS</t>
  </si>
  <si>
    <t>d7071aa7-4e3c-5045-a457-df4a330eb724</t>
  </si>
  <si>
    <t>DZH318Z0CSHK/00B4</t>
  </si>
  <si>
    <t>d70af1cb-19c7-5f09-a63f-312bc1872c00</t>
  </si>
  <si>
    <t>d70d5de5-78bc-4b53-979d-db56c9fe8517</t>
  </si>
  <si>
    <t>DZH318Z0BPWK/0072</t>
  </si>
  <si>
    <t>d716eb82-0c7b-4fb3-90ec-bb77250f4f98</t>
  </si>
  <si>
    <t>d71d9fff-e35c-41bb-915d-8ce8380e877f</t>
  </si>
  <si>
    <t>DZH318Z0BPVV/0087</t>
  </si>
  <si>
    <t>Cold RA-GZRS Data Returned for Query Acceleration</t>
  </si>
  <si>
    <t>d729c6ca-a1de-51c1-a3d5-d562694cd51d</t>
  </si>
  <si>
    <t>d7434e77-a5e6-5cee-9dce-dba1330d9be6</t>
  </si>
  <si>
    <t>DZH318Z08KCH/0004</t>
  </si>
  <si>
    <t>d7529c06-f8dc-521c-b987-593e57b8e987</t>
  </si>
  <si>
    <t>d78bb123-010f-4f1a-9eb0-db6e59930729</t>
  </si>
  <si>
    <t>DZH318Z0BPX4/0018</t>
  </si>
  <si>
    <t>DZH318Z0BPW5/01HK</t>
  </si>
  <si>
    <t>d795dd71-3f99-5234-86c3-62088bab9ea0</t>
  </si>
  <si>
    <t>DZH318Z092QW/003C</t>
  </si>
  <si>
    <t>d79ec830-98a8-56ad-a0df-d5c2217b5114</t>
  </si>
  <si>
    <t>DZH318Z0D1L6/00C9</t>
  </si>
  <si>
    <t>DZH318Z096SN/00SB</t>
  </si>
  <si>
    <t>DZH318Z096SN/0589</t>
  </si>
  <si>
    <t>DZH318Z096SN/058B</t>
  </si>
  <si>
    <t>d7aac988-a3bc-58b1-a82e-4086c409d744</t>
  </si>
  <si>
    <t>DZH318Z0CSHC/00CS</t>
  </si>
  <si>
    <t>d7b69084-ee37-44cd-8805-bad5817a062e</t>
  </si>
  <si>
    <t>DZH318Z0BPVT/008L</t>
  </si>
  <si>
    <t>d7c231bd-81c3-5fca-9041-4d2f2dd2dd7e</t>
  </si>
  <si>
    <t>DZH318Z0CSHB/009K</t>
  </si>
  <si>
    <t>M32ms_v2 Spot</t>
  </si>
  <si>
    <t>d7f568af-0a58-519a-86ce-9f54f3fd1898</t>
  </si>
  <si>
    <t>DZH318Z0BX5L/03R1</t>
  </si>
  <si>
    <t>d8097520-71b3-5650-b05a-dd03f9614da4</t>
  </si>
  <si>
    <t>DZH318Z0CSHM/0035</t>
  </si>
  <si>
    <t>d8212ac2-ae24-5d08-9d82-8a82ceda53d4</t>
  </si>
  <si>
    <t>DZH318Z0BP0W/0111</t>
  </si>
  <si>
    <t>standard_DC4ds_v3 Low Priority</t>
  </si>
  <si>
    <t>DC4ds_v3 Low Priority</t>
  </si>
  <si>
    <t>d8215f67-828a-5ee3-88d5-c7f944339224</t>
  </si>
  <si>
    <t>DZH318Z08NRD/00B5</t>
  </si>
  <si>
    <t>d82236c4-3dea-5095-a116-61d797a4457c</t>
  </si>
  <si>
    <t>DZH318Z08MC5/00GL</t>
  </si>
  <si>
    <t>d822ad33-757b-4f4b-b295-6df428943d23</t>
  </si>
  <si>
    <t>DZH318Z0BQM3/001J</t>
  </si>
  <si>
    <t>DZH318Z0BQM3/001F</t>
  </si>
  <si>
    <t>DZH318Z0BQM3/001H</t>
  </si>
  <si>
    <t>DZH318Z0BPVW/000F</t>
  </si>
  <si>
    <t>d840cfc0-0364-47c4-a0e4-9e48bb8dbddd</t>
  </si>
  <si>
    <t>DZH318Z0BQ4X/005Q</t>
  </si>
  <si>
    <t>Cross Region Replication - US East to US West Hours</t>
  </si>
  <si>
    <t>d84187c2-0a61-5954-871b-62d1d0fdd824</t>
  </si>
  <si>
    <t>d848f556-7d7e-5869-b02b-eca1c6e62a01</t>
  </si>
  <si>
    <t>DZH318Z08W0T/006P</t>
  </si>
  <si>
    <t>d849839f-7043-5d81-ab62-4bd659d2314c</t>
  </si>
  <si>
    <t>DZH318Z08W0R/0001</t>
  </si>
  <si>
    <t>d84faa5a-7459-502a-bc7d-2f90ae0d24ce</t>
  </si>
  <si>
    <t>DZH318Z0CSHC/001J</t>
  </si>
  <si>
    <t>DZH318Z0BPW5/023N</t>
  </si>
  <si>
    <t>d8658f2d-cb34-546f-a53e-ce9e63d90588</t>
  </si>
  <si>
    <t>DZH318Z0BDCH/008D</t>
  </si>
  <si>
    <t>d87ecdf2-cd13-515d-8fff-789538263329</t>
  </si>
  <si>
    <t>DZH318Z0BPVL/00XG</t>
  </si>
  <si>
    <t>d88d66b2-272f-5216-956c-1fc1de73e10f</t>
  </si>
  <si>
    <t>DZH318Z0CSHK/041L</t>
  </si>
  <si>
    <t>DZH318Z096SN/00RM</t>
  </si>
  <si>
    <t>DZH318Z096SN/056T</t>
  </si>
  <si>
    <t>DZH318Z096SN/056V</t>
  </si>
  <si>
    <t>Cool_ZRS_Data_Stored_100 TB</t>
  </si>
  <si>
    <t>Cool ZRS - 100 TB</t>
  </si>
  <si>
    <t>Cool ZRS - 100 TB Data Stored</t>
  </si>
  <si>
    <t>DZH318Z08T98/00D7</t>
  </si>
  <si>
    <t>DZH318Z08T98/00CJ</t>
  </si>
  <si>
    <t>RA-GRS List and Create Container Operations</t>
  </si>
  <si>
    <t>Hot_GZRS_Data_Stored_1 Pb</t>
  </si>
  <si>
    <t>Hot - 1 PB GZRS</t>
  </si>
  <si>
    <t>Hot - 1 PB GZRS Data Stored</t>
  </si>
  <si>
    <t>DZH318Z0CLSK/013K</t>
  </si>
  <si>
    <t>DZH318Z0CLSK/013V</t>
  </si>
  <si>
    <t>GZRS List Operations</t>
  </si>
  <si>
    <t>d8be411b-0bc9-426e-b444-f5fd624a4253</t>
  </si>
  <si>
    <t>d8c53b92-82b4-5242-b3ab-bf569d07c1f2</t>
  </si>
  <si>
    <t>DZH318Z08MC6/000C</t>
  </si>
  <si>
    <t>DZH318Z08MC6/01VN</t>
  </si>
  <si>
    <t>DZH318Z08MC6/01V9</t>
  </si>
  <si>
    <t>Standard_E2bds_v5 Spot</t>
  </si>
  <si>
    <t>E2bds v5 Spot</t>
  </si>
  <si>
    <t>d8c66618-ed01-51bd-b6a1-e013d1d41138</t>
  </si>
  <si>
    <t>DZH318Z09LQN/007S</t>
  </si>
  <si>
    <t>d8c85ac0-443a-5213-acfb-3e7634c22e65</t>
  </si>
  <si>
    <t>DZH318Z09LR4/0013</t>
  </si>
  <si>
    <t>d8cd81ba-94eb-4532-9619-0752e07ac6db</t>
  </si>
  <si>
    <t>D15 v2 Spot</t>
  </si>
  <si>
    <t>D15 v2/DS15 v2 Spot</t>
  </si>
  <si>
    <t>d8d40a98-3623-5294-96a1-47559a2f5a52</t>
  </si>
  <si>
    <t>DZH318Z0BPVM/01B3</t>
  </si>
  <si>
    <t>d8fc2443-cc0a-5757-a527-ca92bab2020d</t>
  </si>
  <si>
    <t>DZH318Z09LR4/000Q</t>
  </si>
  <si>
    <t>d8feed11-a05c-504c-9f1b-4360198d6c05</t>
  </si>
  <si>
    <t>DZH318Z093X0/00N5</t>
  </si>
  <si>
    <t>DZH318Z093X0/03KW</t>
  </si>
  <si>
    <t>DZH318Z093X0/03KB</t>
  </si>
  <si>
    <t>d91a9680-1f02-5b33-8184-6a4155952358</t>
  </si>
  <si>
    <t>DZH318Z0CM94/003H</t>
  </si>
  <si>
    <t>d926f435-4f7e-59ca-9443-b0a143f7c2e4</t>
  </si>
  <si>
    <t>DZH318Z0CSHC/00CL</t>
  </si>
  <si>
    <t>d92b08ca-485a-5c31-8139-eecfe5375555</t>
  </si>
  <si>
    <t>DZH318Z08MC5/00GQ</t>
  </si>
  <si>
    <t>d93312e9-91da-5cee-b26f-18f429f2975b</t>
  </si>
  <si>
    <t>DZH318Z0DS6S/0001</t>
  </si>
  <si>
    <t>d947d9b6-56f3-5e0f-9e7b-bf13fb9fc004</t>
  </si>
  <si>
    <t>DZH318Z0D1L2/00TP</t>
  </si>
  <si>
    <t>d94cf558-7761-459e-8c0d-42bd387eb9a7</t>
  </si>
  <si>
    <t>DZH318Z0CHCB/0002</t>
  </si>
  <si>
    <t>DZH318Z0CHCB/002P</t>
  </si>
  <si>
    <t>DZH318Z0CHCB/002C</t>
  </si>
  <si>
    <t>d95ba780-3c8f-5a33-a820-c3bde321f61e</t>
  </si>
  <si>
    <t>d95d221b-aa8d-480e-9e95-17664ec1a1ac</t>
  </si>
  <si>
    <t>DZH318Z0BPVN/01LG</t>
  </si>
  <si>
    <t>DZH318Z0CM93/001K</t>
  </si>
  <si>
    <t>d9767a6e-c20f-5dee-98a5-8cc5e80dc298</t>
  </si>
  <si>
    <t>d988b3fd-50ed-5c6f-8c3f-9d5678fca58f</t>
  </si>
  <si>
    <t>d995b01e-6f5c-54a1-a15f-b46aff45c720</t>
  </si>
  <si>
    <t>DZH318Z0D1L6/00C3</t>
  </si>
  <si>
    <t>d998203c-c5fb-5374-985d-cda8dac15ffc</t>
  </si>
  <si>
    <t>d9a21b40-aa7b-5173-87d8-cdff8540adca</t>
  </si>
  <si>
    <t>Disk Delete Operations - Free</t>
  </si>
  <si>
    <t>ff01cd49-9161-4c97-bfed-32096b1c3b6e</t>
  </si>
  <si>
    <t>d9b31dec-21cb-5c59-9c55-948683362f23</t>
  </si>
  <si>
    <t>DZH318Z09B6B/000H</t>
  </si>
  <si>
    <t>DZH318Z0BPVM/0081</t>
  </si>
  <si>
    <t>d9bdff84-475a-52ed-abd9-03419efe7e92</t>
  </si>
  <si>
    <t>DZH318Z0BDL4/003Z</t>
  </si>
  <si>
    <t>d9d8936c-aab6-5aee-a2a1-4aacc1cfb69f</t>
  </si>
  <si>
    <t>DZH318Z0K9JK/00QM</t>
  </si>
  <si>
    <t>DZH318Z096T1/04JT</t>
  </si>
  <si>
    <t>d9ed3c64-f8d5-5562-948f-2558ef2acdc2</t>
  </si>
  <si>
    <t>DZH318Z0BPW5/011L</t>
  </si>
  <si>
    <t>d9ee7ffc-92c5-5bce-989b-d15853387d42</t>
  </si>
  <si>
    <t>d9f95779-fc7a-547d-a1e8-96ca6a674259</t>
  </si>
  <si>
    <t>DZH318Z09B66/000L</t>
  </si>
  <si>
    <t>d9fdff5e-8825-5ef7-b231-1ea7f442d414</t>
  </si>
  <si>
    <t>DZH318Z092S8/00RD</t>
  </si>
  <si>
    <t>da001631-2873-4ce9-9e68-ced0bd3e554b</t>
  </si>
  <si>
    <t>DZH318Z0BQ34/00QL</t>
  </si>
  <si>
    <t>da1104a9-10f7-579e-8f8f-54151182763f</t>
  </si>
  <si>
    <t>da14b4af-33b2-5f17-9527-f0ddd23723d5</t>
  </si>
  <si>
    <t>da19ff2a-d33c-5cd9-b741-4fd5faa8f99e</t>
  </si>
  <si>
    <t>DZH318Z09B66/000D</t>
  </si>
  <si>
    <t>da1b0944-56d9-5ec8-a4f8-867e4e68bd1f</t>
  </si>
  <si>
    <t>8b78bc2f-b9e7-490b-b4b1-fefd13b41be8</t>
  </si>
  <si>
    <t>da21230b-c984-5b6a-a656-a991a1684478</t>
  </si>
  <si>
    <t>DZH318Z09LR5/006C</t>
  </si>
  <si>
    <t>DZH318Z09LR5/00Q5</t>
  </si>
  <si>
    <t>DZH318Z09LR5/00Q6</t>
  </si>
  <si>
    <t>da38e7ee-5939-5f99-a32d-e7f872dd7f40</t>
  </si>
  <si>
    <t>DZH318Z08M9B/00F4</t>
  </si>
  <si>
    <t>DZH318Z08M9B/01SR</t>
  </si>
  <si>
    <t>DZH318Z08M9B/01S9</t>
  </si>
  <si>
    <t>da39eb3b-f35d-4ba9-b7d8-183617c115a8</t>
  </si>
  <si>
    <t>DZH318Z0BPVV/005L</t>
  </si>
  <si>
    <t>da3a865a-4638-50b6-9809-7091ea41fb1c</t>
  </si>
  <si>
    <t>DZH318Z0D1L7/00FL</t>
  </si>
  <si>
    <t>da45bb79-751e-5411-9c4f-2122791ebccb</t>
  </si>
  <si>
    <t>da4823ad-97cd-50ee-895f-a0264b88484d</t>
  </si>
  <si>
    <t>DZH318Z08Q74/002G</t>
  </si>
  <si>
    <t>Azure_App_Service_Premium_v3_Plan_Linux_P3mv3</t>
  </si>
  <si>
    <t>da4bcf0a-27e3-5d3e-8449-866e5bb963f7</t>
  </si>
  <si>
    <t>DZH318Z0DCR6/00L8</t>
  </si>
  <si>
    <t>DZH318Z0DCR6/00XB</t>
  </si>
  <si>
    <t>DZH318Z0DCR6/00X7</t>
  </si>
  <si>
    <t>da58efea-5e7d-585e-9c24-b36599c66b88</t>
  </si>
  <si>
    <t>da6cecd8-b4b4-5158-8c22-7754a49763fc</t>
  </si>
  <si>
    <t>DZH318Z0BX5L/034R</t>
  </si>
  <si>
    <t>DZH318Z0BX5L/034Q</t>
  </si>
  <si>
    <t>DZH318Z0BX5L/034N</t>
  </si>
  <si>
    <t>Hot_RA-GZRS_Data_Stored_100 Tb</t>
  </si>
  <si>
    <t>Hot - 100 TB RA-GZRS</t>
  </si>
  <si>
    <t>Hot - 100 TB RA-GZRS Data Stored</t>
  </si>
  <si>
    <t>DZH318Z0CLSK/00SF</t>
  </si>
  <si>
    <t>DZH318Z0CLSK/00PS</t>
  </si>
  <si>
    <t>da74e579-799f-5aa0-a8b3-184a09ff88e1</t>
  </si>
  <si>
    <t>DZH318Z092S1/003H</t>
  </si>
  <si>
    <t>da7a9566-504d-52a1-be2b-f2ea212a6f06</t>
  </si>
  <si>
    <t>da848501-4b6c-599d-8237-fad75e9f0284</t>
  </si>
  <si>
    <t>DZH318Z093WZ/00K7</t>
  </si>
  <si>
    <t>DZH318Z093WZ/03LC</t>
  </si>
  <si>
    <t>DZH318Z093WZ/03LB</t>
  </si>
  <si>
    <t>DZH318Z0CM92/003T</t>
  </si>
  <si>
    <t>Premium ZRS Provisioned Capacity Unit</t>
  </si>
  <si>
    <t>daa0a0c0-ee8d-56e8-8a94-b416fd9ef4a9</t>
  </si>
  <si>
    <t>daaef426-3fff-55af-b11e-2c77d428b913</t>
  </si>
  <si>
    <t>DZH318Z08W2Q/004B</t>
  </si>
  <si>
    <t>dab44cb8-b923-5f46-855e-7113c172dc02</t>
  </si>
  <si>
    <t>DZH318Z093XK/00LD</t>
  </si>
  <si>
    <t>dad78dc6-181f-52d7-8bc6-0cc7cefd3a16</t>
  </si>
  <si>
    <t>DZH318Z093X0/0441</t>
  </si>
  <si>
    <t>DZH318Z0CM95/0035</t>
  </si>
  <si>
    <t>E96s v5 Low Priority</t>
  </si>
  <si>
    <t>DZH318Z096SR/013B</t>
  </si>
  <si>
    <t>dae8fbe9-fff4-5913-b66a-e94757cbb82b</t>
  </si>
  <si>
    <t>DZH318Z09B62/000H</t>
  </si>
  <si>
    <t>DZH318Z0BQPW/004X</t>
  </si>
  <si>
    <t>dafcd871-9459-5175-83d2-e181263b073a</t>
  </si>
  <si>
    <t>DZH318Z0BDL6/001L</t>
  </si>
  <si>
    <t>db0142f2-9451-486b-8979-f8a295e5d3e9</t>
  </si>
  <si>
    <t>DZH318Z0BQM2/0003</t>
  </si>
  <si>
    <t>DZH318Z0BQM2/0002</t>
  </si>
  <si>
    <t>DZH318Z0BQM2/0001</t>
  </si>
  <si>
    <t>db0676f0-f229-50ea-8dd9-8d5c76350766</t>
  </si>
  <si>
    <t>DZH318Z093XK/00MH</t>
  </si>
  <si>
    <t>db12ff59-fb66-5096-ac5d-1c1ac57d37f3</t>
  </si>
  <si>
    <t>DZH318Z0BQ4W/047P</t>
  </si>
  <si>
    <t>db22408d-850a-5ffc-bec2-6670c02b6bc0</t>
  </si>
  <si>
    <t>DZH318Z0BPRB/00LT</t>
  </si>
  <si>
    <t>db36fade-1f96-58fa-befa-95469fe13019</t>
  </si>
  <si>
    <t>DZH318Z092SB/00JZ</t>
  </si>
  <si>
    <t>db5253ec-4de1-5e2d-8fef-0a60bd843b05</t>
  </si>
  <si>
    <t>DZH318Z0BPW4/00HW</t>
  </si>
  <si>
    <t>Cross Region Replication Hours</t>
  </si>
  <si>
    <t>db52b596-8cb3-5f73-8448-5e3296850277</t>
  </si>
  <si>
    <t>db667004-cbb2-5138-a37f-ada8b388b78c</t>
  </si>
  <si>
    <t>DZH318Z08NQZ/009T</t>
  </si>
  <si>
    <t>DZH318Z096SL/04J8</t>
  </si>
  <si>
    <t>db71132d-9e6c-5af5-8529-6bc668c1d059</t>
  </si>
  <si>
    <t>db8c0962-f3f8-5b44-99aa-f3c7c1e668c8</t>
  </si>
  <si>
    <t>DZH318Z08M9W/004T</t>
  </si>
  <si>
    <t>DZH318Z08M9W/01X9</t>
  </si>
  <si>
    <t>DZH318Z08M9W/01X3</t>
  </si>
  <si>
    <t>db8d1a01-616a-44e4-a633-7854d51a2282</t>
  </si>
  <si>
    <t>DZH318Z0BPWC/0018</t>
  </si>
  <si>
    <t>db8d4d30-a7ea-5078-831d-4a2df66a6c45</t>
  </si>
  <si>
    <t>DZH318Z0BDLB/0064</t>
  </si>
  <si>
    <t>DZH318Z0CBTJ/010J</t>
  </si>
  <si>
    <t>Always Ready Baseline</t>
  </si>
  <si>
    <t>dbc8089b-e7e2-56d1-8330-1bd398ed7e42</t>
  </si>
  <si>
    <t>Standard_NC96ads_A100_v4 Low Priority</t>
  </si>
  <si>
    <t>NC96ads_A100_v4 Low Priority</t>
  </si>
  <si>
    <t>dbd28797-d1ae-57c4-911a-2b0d78cce5f2</t>
  </si>
  <si>
    <t>DZH318Z09TGJ/000S</t>
  </si>
  <si>
    <t>DZH318Z096SR/014J</t>
  </si>
  <si>
    <t>dbe95160-d652-48a4-8d45-6b2764c9b66c</t>
  </si>
  <si>
    <t>DZH318Z0BQ5B/002G</t>
  </si>
  <si>
    <t>dbee1cae-593c-4218-b14b-adff3fdd0320</t>
  </si>
  <si>
    <t>ea707600-186b-4d34-a865-32e6a56f08a5</t>
  </si>
  <si>
    <t>dc1309fc-6a0d-5529-b393-9671c226a5e4</t>
  </si>
  <si>
    <t>DZH318Z092QW/001P</t>
  </si>
  <si>
    <t>dc1450c0-aae8-5047-9313-febdde3b7b61</t>
  </si>
  <si>
    <t>DZH318Z0CSHC/02D9</t>
  </si>
  <si>
    <t>dc215786-88d3-5948-bbc3-247d4c4b59a8</t>
  </si>
  <si>
    <t>DZH318Z0BQ4R/047G</t>
  </si>
  <si>
    <t>Standard_L64as_v3 Spot</t>
  </si>
  <si>
    <t>L64as v3 Spot</t>
  </si>
  <si>
    <t>dc21bdfa-548e-563d-9591-0415c36f1c41</t>
  </si>
  <si>
    <t>DZH318Z08NR9/0051</t>
  </si>
  <si>
    <t>dc382966-16cb-449c-ba86-579f921d0d93</t>
  </si>
  <si>
    <t>DZH318Z0CM95/0032</t>
  </si>
  <si>
    <t>dc39f026-81ca-5c40-aeca-333d7c8dec54</t>
  </si>
  <si>
    <t>DZH318Z09LQN/00L1</t>
  </si>
  <si>
    <t>dc472dc7-66e1-508d-b6f8-863878fbfaae</t>
  </si>
  <si>
    <t>DZH318Z0BPW4/00KK</t>
  </si>
  <si>
    <t>dc4bda51-756b-50b8-b9f9-a712fc1de0a4</t>
  </si>
  <si>
    <t>DZH318Z092QW/008H</t>
  </si>
  <si>
    <t>dc5437d3-2af5-5dfe-aaae-d9f19288f008</t>
  </si>
  <si>
    <t>DZH318Z093WX/00JL</t>
  </si>
  <si>
    <t>dc576f53-493e-5b8d-be83-e34e6774f2ab</t>
  </si>
  <si>
    <t>DZH318Z0CSHB/000G</t>
  </si>
  <si>
    <t>dc58f4c0-7cb3-55a3-adc0-7d81415424db</t>
  </si>
  <si>
    <t>DZH318Z0CM92/00ZW</t>
  </si>
  <si>
    <t>dc5b0b45-322e-4032-86b5-eb594e27a188</t>
  </si>
  <si>
    <t>DZH318Z0BXWP/001C</t>
  </si>
  <si>
    <t>DZH318Z096SN/00SX</t>
  </si>
  <si>
    <t>DZH318Z096SN/058Z</t>
  </si>
  <si>
    <t>DZH318Z096SN/058X</t>
  </si>
  <si>
    <t>Ddsv4_Type 1</t>
  </si>
  <si>
    <t>Ddsv4 Type 1</t>
  </si>
  <si>
    <t>dc64c625-4559-5b9b-bfed-80fccee5b61e</t>
  </si>
  <si>
    <t>DZH318Z0DFW0/0028</t>
  </si>
  <si>
    <t>DZH318Z0DFW0/002D</t>
  </si>
  <si>
    <t>DZH318Z0DFW0/0029</t>
  </si>
  <si>
    <t>D4a v4</t>
  </si>
  <si>
    <t>D4a v4/D4as v4</t>
  </si>
  <si>
    <t>DZH318Z0CM94/001B</t>
  </si>
  <si>
    <t>E64as v5 Low Priority</t>
  </si>
  <si>
    <t>dc927ab6-2366-5423-9b9f-9b72ac8845a9</t>
  </si>
  <si>
    <t>DZH318Z093WZ/00KH</t>
  </si>
  <si>
    <t>dc977091-8366-5e9d-a74c-c3d00bdf5709</t>
  </si>
  <si>
    <t>dc9c4574-75c9-5f33-a0cc-f72fb46d731d</t>
  </si>
  <si>
    <t>DZH318Z093X0/00KM</t>
  </si>
  <si>
    <t>dca12835-54c5-5ed0-b26d-802909549af8</t>
  </si>
  <si>
    <t>DZH318Z092QW/0015</t>
  </si>
  <si>
    <t>dcb0d433-f45a-59db-a53d-02b859a72d8f</t>
  </si>
  <si>
    <t>DZH318Z08NRD/009P</t>
  </si>
  <si>
    <t>dcb5b5fa-0e42-5cca-b20a-436eae57ec95</t>
  </si>
  <si>
    <t>DZH318Z092QW/0064</t>
  </si>
  <si>
    <t>dcbabc0b-bc14-457d-878f-caaa9dc638a7</t>
  </si>
  <si>
    <t>dcbd36a3-062f-537f-a04c-86da9fc19973</t>
  </si>
  <si>
    <t>dcbe33f9-839e-573e-97e1-a88e37c3539b</t>
  </si>
  <si>
    <t>DZH318Z0K9KD/01LK</t>
  </si>
  <si>
    <t>dcc0f1f7-4381-5523-b57e-327a36ffe3f2</t>
  </si>
  <si>
    <t>DZH318Z0CP07/006R</t>
  </si>
  <si>
    <t>DZH318Z0BQ4K/00K9</t>
  </si>
  <si>
    <t>dcc94f65-52f6-5a54-9f89-293682165d30</t>
  </si>
  <si>
    <t>DZH318Z092S9/00GC</t>
  </si>
  <si>
    <t>DZH318Z092S9/00XL</t>
  </si>
  <si>
    <t>DZH318Z092S9/00XD</t>
  </si>
  <si>
    <t>DZH318Z0BQ4C/01Q9</t>
  </si>
  <si>
    <t>D32s v3 Spot</t>
  </si>
  <si>
    <t>dce522b7-54c2-5623-ae6c-e36626efe55d</t>
  </si>
  <si>
    <t>DZH318Z0BPWD/0153</t>
  </si>
  <si>
    <t>dcec0929-289a-5153-b735-7ec4d5a884e9</t>
  </si>
  <si>
    <t>DZH318Z08M9J/0025</t>
  </si>
  <si>
    <t>dd004374-a37f-470c-adde-2a7b864eec2e</t>
  </si>
  <si>
    <t>dd072e51-3c48-45c8-8aa7-bb06040df231</t>
  </si>
  <si>
    <t>DZH318Z0BPVM/00LL</t>
  </si>
  <si>
    <t>DZH318Z0BPVL/006M</t>
  </si>
  <si>
    <t>dd0f42c6-e41c-5fda-aea2-a2ff195463f1</t>
  </si>
  <si>
    <t>DZH318Z08W2P/006W</t>
  </si>
  <si>
    <t>dd1a042a-b8f2-519e-93b2-f45869aa0667</t>
  </si>
  <si>
    <t>Data Box Gateway</t>
  </si>
  <si>
    <t>e816af5d-3bff-41a2-90c8-6be26d017a40</t>
  </si>
  <si>
    <t>DZH318Z0BZ31</t>
  </si>
  <si>
    <t>DZH318Z0BZ31/0005</t>
  </si>
  <si>
    <t>dd3989d3-b4e6-5244-ad53-66a69988126f</t>
  </si>
  <si>
    <t>DZH318Z0BPRT/0152</t>
  </si>
  <si>
    <t>dd3a7516-8abf-48c7-a4be-5a493dca2900</t>
  </si>
  <si>
    <t>DZH318Z0BXW7/0019</t>
  </si>
  <si>
    <t>dd550769-73a7-5c01-a383-517c19b6a69e</t>
  </si>
  <si>
    <t>B1 App</t>
  </si>
  <si>
    <t>ba302f7a-078b-4141-a636-a76315ba44ce</t>
  </si>
  <si>
    <t>DZH318Z0BQJK/003F</t>
  </si>
  <si>
    <t>dd8793c1-2a0b-5e12-afb1-147423c536af</t>
  </si>
  <si>
    <t>DZH318Z0K1LH/001S</t>
  </si>
  <si>
    <t>dd8ff118-40d0-5b82-a0b9-3812ab0309be</t>
  </si>
  <si>
    <t>DZH318Z0CSHJ/0010</t>
  </si>
  <si>
    <t>DZH318Z0CM95/002V</t>
  </si>
  <si>
    <t>DZH318Z0BQ4K/00K8</t>
  </si>
  <si>
    <t>DZH318Z0BQ4K/0092</t>
  </si>
  <si>
    <t>DZH318Z0BQ4K/0093</t>
  </si>
  <si>
    <t>ddb0ef49-baaa-552b-abb4-83515d62e84a</t>
  </si>
  <si>
    <t>DZH318Z0BDLB/005Q</t>
  </si>
  <si>
    <t>E16bds v5</t>
  </si>
  <si>
    <t>ddbb41f6-e231-5134-94d3-80ca5997e367</t>
  </si>
  <si>
    <t>DZH318Z09LQN/004G</t>
  </si>
  <si>
    <t>ddd32bb6-54d1-54c7-bc32-686b36390f5e</t>
  </si>
  <si>
    <t>DZH318Z0BQ50/0228</t>
  </si>
  <si>
    <t>standard_DC2s_v3 Spot</t>
  </si>
  <si>
    <t>DC2s_v3 Spot</t>
  </si>
  <si>
    <t>ddd4871d-4c4e-544a-a6bd-36ce0ca31a68</t>
  </si>
  <si>
    <t>DZH318Z08NR0/00GH</t>
  </si>
  <si>
    <t>ddd4cb62-9e90-56cf-a02a-ee499909c7d7</t>
  </si>
  <si>
    <t>DZH318Z092QW/0093</t>
  </si>
  <si>
    <t>ddd79c21-04ea-5ab4-bfc8-2e45896f0242</t>
  </si>
  <si>
    <t>DZH318Z08W0Q/0016</t>
  </si>
  <si>
    <t>dde46e2d-0013-5ea9-b259-2b8639e90097</t>
  </si>
  <si>
    <t>DZH318Z0K9JD/01NR</t>
  </si>
  <si>
    <t>dde9ee54-d209-5034-a0f1-7602dfdf9018</t>
  </si>
  <si>
    <t>DZH318Z0D1L7/00GZ</t>
  </si>
  <si>
    <t>DZH318Z0CBTJ/010K</t>
  </si>
  <si>
    <t>ddffc5ee-4df4-55f7-92f7-4f6a21dcd8aa</t>
  </si>
  <si>
    <t>DZH318Z0BPVL/00XX</t>
  </si>
  <si>
    <t>de02e3f5-7d1e-5fe6-b38b-fa8fee838887</t>
  </si>
  <si>
    <t>de0ad589-ab70-5fe6-9ae8-97e4334cf55e</t>
  </si>
  <si>
    <t>DZH318Z0K1LH/001W</t>
  </si>
  <si>
    <t>de1c080b-df55-5442-9f8b-767271cc031b</t>
  </si>
  <si>
    <t>DZH318Z0K9KD/01L1</t>
  </si>
  <si>
    <t>de1c516d-2239-5aff-879b-b49f4f172d5b</t>
  </si>
  <si>
    <t>DZH318Z09B60/000B</t>
  </si>
  <si>
    <t>de26e09d-50fe-5a1d-a905-2ec3d2a7009a</t>
  </si>
  <si>
    <t>de3a0c0c-9ba5-56c4-a154-1fbcecb05996</t>
  </si>
  <si>
    <t>DZH318Z08Q74/002H</t>
  </si>
  <si>
    <t>de454453-6ab7-5a85-b6ce-6bc8e11eb3d5</t>
  </si>
  <si>
    <t>DZH318Z09B68/000K</t>
  </si>
  <si>
    <t>de45af47-af5b-550d-a668-12ed4adae79f</t>
  </si>
  <si>
    <t>de6119d9-204b-5438-84fe-c1064c04e856</t>
  </si>
  <si>
    <t>DZH318Z0K9JK/00PN</t>
  </si>
  <si>
    <t>DZH318Z096SN/00S7</t>
  </si>
  <si>
    <t>DZH318Z096SN/057Q</t>
  </si>
  <si>
    <t>DZH318Z096SN/057P</t>
  </si>
  <si>
    <t>de6da6ac-bb9b-58e5-aac2-eadd381a81c9</t>
  </si>
  <si>
    <t>DZH318Z08NQZ/009R</t>
  </si>
  <si>
    <t>de82a0b4-3ac4-57cf-b551-27d04f0372e7</t>
  </si>
  <si>
    <t>DZH318Z09B62/000B</t>
  </si>
  <si>
    <t>DZH318Z09B62/008W</t>
  </si>
  <si>
    <t>DZH318Z09B62/008S</t>
  </si>
  <si>
    <t>de861ec0-2087-527a-a361-86fcd2eb1ccf</t>
  </si>
  <si>
    <t>DZH318Z08M9B/00F2</t>
  </si>
  <si>
    <t>DZH318Z08M9B/01TF</t>
  </si>
  <si>
    <t>DZH318Z08M9B/01TC</t>
  </si>
  <si>
    <t>de8aacf5-51e7-5b69-b2ef-2ff3dd72b4b8</t>
  </si>
  <si>
    <t>DZH318Z0CM2D/004L</t>
  </si>
  <si>
    <t>E20ds v4 Spot</t>
  </si>
  <si>
    <t>de93108f-53fd-5fa5-89b0-6920c27ede25</t>
  </si>
  <si>
    <t>DZH318Z0CSHB/0058</t>
  </si>
  <si>
    <t>dea2393e-6030-5334-9c7c-5645f236e37e</t>
  </si>
  <si>
    <t>DZH318Z0K9JD/01NN</t>
  </si>
  <si>
    <t>E15 Disk Mounts</t>
  </si>
  <si>
    <t>debed887-de2b-5770-ae35-0c7f092eeaaf</t>
  </si>
  <si>
    <t>dec3d9bd-d665-4608-aef0-4c44aa7e6c44</t>
  </si>
  <si>
    <t>DZH318Z0BPWC/0023</t>
  </si>
  <si>
    <t>dee2e38e-25fe-5049-964a-6bfc66191570</t>
  </si>
  <si>
    <t>DZH318Z092SF/00KX</t>
  </si>
  <si>
    <t>D4as v4 Low Priority</t>
  </si>
  <si>
    <t>DZH318Z0CM2C/0019</t>
  </si>
  <si>
    <t>deebcafb-dce8-563f-a32d-036103976403</t>
  </si>
  <si>
    <t>DZH318Z08W0T/006Z</t>
  </si>
  <si>
    <t>defbd942-aca8-5932-95a5-eb1abb7f2459</t>
  </si>
  <si>
    <t>DZH318Z08W2R/002C</t>
  </si>
  <si>
    <t>DZH318Z08W2R/00W8</t>
  </si>
  <si>
    <t>DZH318Z08W2R/00W4</t>
  </si>
  <si>
    <t>defdf152-558c-5d34-96b8-f53adf782c18</t>
  </si>
  <si>
    <t>DZH318Z0BXNZ/00CW</t>
  </si>
  <si>
    <t>DZH318Z0BXNZ/00D4</t>
  </si>
  <si>
    <t>DZH318Z0BXNZ/00D6</t>
  </si>
  <si>
    <t>df17b08b-b568-52f5-84c3-a2bfc1c69773</t>
  </si>
  <si>
    <t>DZH318Z092QW/0098</t>
  </si>
  <si>
    <t>df45a02b-0ad2-5642-844c-c324a5f19220</t>
  </si>
  <si>
    <t>DZH318Z092SB/001W</t>
  </si>
  <si>
    <t>df4b051d-bedd-5210-af57-c4b1f8b5364e</t>
  </si>
  <si>
    <t>DZH318Z09B66/000P</t>
  </si>
  <si>
    <t>NetApp_Premium_100 TiB</t>
  </si>
  <si>
    <t>Premium - 100 TiB</t>
  </si>
  <si>
    <t>Premium - 100 TiB Capacity</t>
  </si>
  <si>
    <t>DZH318Z08G4K/007H</t>
  </si>
  <si>
    <t>df539f30-0b06-513f-9f01-f495237fc712</t>
  </si>
  <si>
    <t>DZH318Z08M9K/00DR</t>
  </si>
  <si>
    <t>df560436-c554-4773-bfb6-9cc73c7ed611</t>
  </si>
  <si>
    <t>DZH318Z0BQ4J/0071</t>
  </si>
  <si>
    <t>Premium vCPU Duration</t>
  </si>
  <si>
    <t>df5a0f19-e5ba-4d46-95cd-0fb29c69e7cd</t>
  </si>
  <si>
    <t>Standard_DS3_v2_Promo</t>
  </si>
  <si>
    <t>DS3 v2 - Expired</t>
  </si>
  <si>
    <t>DZH318Z0BPSQ/00GH</t>
  </si>
  <si>
    <t>df6951d7-005b-5056-9df4-c9178c07178f</t>
  </si>
  <si>
    <t>df6c5097-6796-5e1b-a098-7f8a6d023149</t>
  </si>
  <si>
    <t>DZH318Z0BPRT/0153</t>
  </si>
  <si>
    <t>DZH318Z0BQ4C/00RK</t>
  </si>
  <si>
    <t>DZH318Z0BQ4C/00LJ</t>
  </si>
  <si>
    <t>DZH318Z0BQ4C/00LK</t>
  </si>
  <si>
    <t>df854a45-4904-54bf-a8dd-a478162dd154</t>
  </si>
  <si>
    <t>DZH318Z092QW/001X</t>
  </si>
  <si>
    <t>df8938c3-cb9e-53d1-a239-449725d055bf</t>
  </si>
  <si>
    <t>DZH318Z09LR5/005Z</t>
  </si>
  <si>
    <t>DZH318Z09LR5/00PV</t>
  </si>
  <si>
    <t>DZH318Z09LR5/00PQ</t>
  </si>
  <si>
    <t>df8b2c46-3e86-5166-b6c4-5dc47eb8c1a2</t>
  </si>
  <si>
    <t>DZH318Z092QL/000Q</t>
  </si>
  <si>
    <t>NC6s v2 Low Priority</t>
  </si>
  <si>
    <t>df8ca041-11de-4d74-8bd4-a9a55ae1e04a</t>
  </si>
  <si>
    <t>DZH318Z0BPW7/000S</t>
  </si>
  <si>
    <t>df9e258b-5d4c-563c-9b53-5234b792c6a6</t>
  </si>
  <si>
    <t>DZH318Z0BDL4/003L</t>
  </si>
  <si>
    <t>dfa54f3f-8934-5de1-a8e3-cac61a7abab8</t>
  </si>
  <si>
    <t>DZH318Z08W0R/0043</t>
  </si>
  <si>
    <t>S90 LRS</t>
  </si>
  <si>
    <t>DZH318Z0BP0L/00F7</t>
  </si>
  <si>
    <t>dfae3059-53a9-576f-bfbc-e39b93a4929a</t>
  </si>
  <si>
    <t>DZH318Z0CM92/00ZJ</t>
  </si>
  <si>
    <t>dfb115b8-3d5b-5313-824d-c9afa546b544</t>
  </si>
  <si>
    <t>dfbe419d-47d2-5589-b0ad-e23b4308ccdb</t>
  </si>
  <si>
    <t>Cool RA-GZRS Early Delete</t>
  </si>
  <si>
    <t>dfcb48ee-24f5-5184-8ce0-60d7e52c0c57</t>
  </si>
  <si>
    <t>dfde21e5-4bf1-5e51-8f32-81a5cd4fdeb5</t>
  </si>
  <si>
    <t>DZH318Z08NQZ/00B6</t>
  </si>
  <si>
    <t>dfdefd2a-37be-49d8-b3a1-a101104ccdbc</t>
  </si>
  <si>
    <t>dfdf9060-ccae-5859-9ff0-4769e3110b2f</t>
  </si>
  <si>
    <t>DZH318Z0CGPD/000V</t>
  </si>
  <si>
    <t>dfe6672b-7b4f-46cd-8751-173b88a9e56b</t>
  </si>
  <si>
    <t>DZH318Z0BQM3/0057</t>
  </si>
  <si>
    <t>e0186824-7ee7-501e-b533-b892f90acfed</t>
  </si>
  <si>
    <t>DZH318Z08M9J/002L</t>
  </si>
  <si>
    <t>e0269803-8343-5048-815a-91ca9b535f51</t>
  </si>
  <si>
    <t>DZH318Z08M9H/00VM</t>
  </si>
  <si>
    <t>e03387ba-b968-5ee7-a6f9-8c6c15711c65</t>
  </si>
  <si>
    <t>DZH318Z092QJ/00DZ</t>
  </si>
  <si>
    <t>SSH File Transfer Protocol RA-GZRS</t>
  </si>
  <si>
    <t>e04027bc-5da3-5b9c-8824-249e5947f3f8</t>
  </si>
  <si>
    <t>DZH318Z0CBTJ/01TL</t>
  </si>
  <si>
    <t>e049b779-b8dd-57fa-b681-5ef48b06fe3d</t>
  </si>
  <si>
    <t>DZH318Z08NR9/004C</t>
  </si>
  <si>
    <t>DZH318Z08NR9/01G6</t>
  </si>
  <si>
    <t>DZH318Z08NR9/01G5</t>
  </si>
  <si>
    <t>DZH318Z0CM92/001Q</t>
  </si>
  <si>
    <t>e059812f-72a2-51ae-a61c-0cbde89a54fc</t>
  </si>
  <si>
    <t>DZH318Z08M9K/00DD</t>
  </si>
  <si>
    <t>e0619e21-faff-5962-b88f-894c6c6a0b62</t>
  </si>
  <si>
    <t>DZH318Z0K9JF/0251</t>
  </si>
  <si>
    <t>DZH318Z0BQPW/00L4</t>
  </si>
  <si>
    <t>DZH318Z0BQ34/0102</t>
  </si>
  <si>
    <t>P50 LRS Disk Mount</t>
  </si>
  <si>
    <t>e07c5068-afe1-44ac-92ae-352bc2b1a92d</t>
  </si>
  <si>
    <t>e07cbf38-3a1f-52b4-97e5-88effde760ee</t>
  </si>
  <si>
    <t>e09cdd2f-5782-5203-a965-ce590a169f26</t>
  </si>
  <si>
    <t>DZH318Z0BXND/000L</t>
  </si>
  <si>
    <t>e0a8b5da-433d-5214-84d3-0d8a7ffc483e</t>
  </si>
  <si>
    <t>DZH318Z0CSHM/003P</t>
  </si>
  <si>
    <t>DZH318Z0CSHM/00WT</t>
  </si>
  <si>
    <t>DZH318Z0CSHM/00WS</t>
  </si>
  <si>
    <t>e0b49eee-ab23-59c1-9728-5ae57154b844</t>
  </si>
  <si>
    <t>DZH318Z092QW/0042</t>
  </si>
  <si>
    <t>DZH318Z0BQ4W/005L</t>
  </si>
  <si>
    <t>e0de4faf-7c80-5f34-9c0f-9cc19dc82ff5</t>
  </si>
  <si>
    <t>DZH318Z09LR5/000J</t>
  </si>
  <si>
    <t>DZH318Z0BQ4R/01WL</t>
  </si>
  <si>
    <t>ND96asr A100 v4 Spot</t>
  </si>
  <si>
    <t>e0f05591-fa67-5766-bdf5-6501fc6cee46</t>
  </si>
  <si>
    <t>DZH318Z0DS6S/0012</t>
  </si>
  <si>
    <t>DZH318Z0BQ4R/029F</t>
  </si>
  <si>
    <t>e125cd8d-d140-514a-85a5-42401c343984</t>
  </si>
  <si>
    <t>Msmv2_Type1</t>
  </si>
  <si>
    <t>Msmv2 Type1</t>
  </si>
  <si>
    <t>e12e1e6e-08f7-5590-b235-3b905877ed94</t>
  </si>
  <si>
    <t>DZH318Z0CTQD/000R</t>
  </si>
  <si>
    <t>DZH318Z0CTQD/000S</t>
  </si>
  <si>
    <t>DZH318Z0CTQD/0012</t>
  </si>
  <si>
    <t>e133423b-3fac-436c-b061-6b5ffa79b890</t>
  </si>
  <si>
    <t>DZH318Z0BPWK/00BB</t>
  </si>
  <si>
    <t>E20 ZRS</t>
  </si>
  <si>
    <t>e1341a8d-c3a9-5b63-bcc5-95a7424bc5f6</t>
  </si>
  <si>
    <t>DZH318Z0BP88/018Q</t>
  </si>
  <si>
    <t>e13c47ae-0a5f-5134-b836-e05692533650</t>
  </si>
  <si>
    <t>e13d42e5-be93-5a91-825a-31f1c1ec918c</t>
  </si>
  <si>
    <t>DZH318Z0CSHJ/0011</t>
  </si>
  <si>
    <t>DZH318Z0CSHJ/00XM</t>
  </si>
  <si>
    <t>DZH318Z0CSHJ/00XP</t>
  </si>
  <si>
    <t>e13f234d-0670-584e-8510-412dd35cc4a1</t>
  </si>
  <si>
    <t>DZH318Z096SR/0140</t>
  </si>
  <si>
    <t>e14d19c0-dc14-5093-853a-4dab0f563da7</t>
  </si>
  <si>
    <t>DZH318Z0K1N4/0048</t>
  </si>
  <si>
    <t>DZH318Z0K1N4/009P</t>
  </si>
  <si>
    <t>DZH318Z0K1N4/009R</t>
  </si>
  <si>
    <t>DZH318Z0K1N4/009Q</t>
  </si>
  <si>
    <t>e15e12d3-fe86-5546-898b-9a0d42d21dc8</t>
  </si>
  <si>
    <t>DZH318Z09B60/0010</t>
  </si>
  <si>
    <t>e16082af-fed9-5d33-a64a-805d1d339b88</t>
  </si>
  <si>
    <t>DZH318Z093XK/00L4</t>
  </si>
  <si>
    <t>e169d13e-6a31-5ea2-8303-be3e7839ae6a</t>
  </si>
  <si>
    <t>DZH318Z08NR0/00GN</t>
  </si>
  <si>
    <t>DZH318Z08NR0/00JW</t>
  </si>
  <si>
    <t>DZH318Z08NR0/00JZ</t>
  </si>
  <si>
    <t>e1755a47-3254-514b-8855-6119b38ff939</t>
  </si>
  <si>
    <t>DZH318Z0K9KD/01L3</t>
  </si>
  <si>
    <t>e17d4696-0bfd-5f3d-a61b-573f337969f4</t>
  </si>
  <si>
    <t>DZH318Z0K9KC/00BS</t>
  </si>
  <si>
    <t>e181f90a-c09b-5f1c-bacd-32af1dd5f95e</t>
  </si>
  <si>
    <t>DZH318Z08LV1/00BN</t>
  </si>
  <si>
    <t>DZH318Z08LV1/00BL</t>
  </si>
  <si>
    <t>DZH318Z08LV1/00BC</t>
  </si>
  <si>
    <t>Standard_DC16ads_v5 Low Priority</t>
  </si>
  <si>
    <t>DC16ads v5 Low Priority</t>
  </si>
  <si>
    <t>e1887076-b4f5-5f22-acbb-a2da20e9b4a3</t>
  </si>
  <si>
    <t>DZH318Z09B5X/000Q</t>
  </si>
  <si>
    <t>e188a35c-36a3-5bb0-ba04-e2f47e567c20</t>
  </si>
  <si>
    <t>DZH318Z0DCR5/01NG</t>
  </si>
  <si>
    <t>DZH318Z0DCR5/01WW</t>
  </si>
  <si>
    <t>DZH318Z0DCR5/01WV</t>
  </si>
  <si>
    <t>e193f03f-895f-5b8a-98d5-0f9068287013</t>
  </si>
  <si>
    <t>DZH318Z0K9KD/01LB</t>
  </si>
  <si>
    <t>Dsv3_Type4</t>
  </si>
  <si>
    <t>Dsv3 Type4</t>
  </si>
  <si>
    <t>e19fe387-54b3-5470-8498-ff1afcc086f5</t>
  </si>
  <si>
    <t>DZH318Z0C622/0165</t>
  </si>
  <si>
    <t>DZH318Z0C622/0161</t>
  </si>
  <si>
    <t>DZH318Z0C622/015S</t>
  </si>
  <si>
    <t>e1b64358-0838-5369-ac4c-a0c3ad1bba8f</t>
  </si>
  <si>
    <t>DZH318Z0BP04/02DJ</t>
  </si>
  <si>
    <t>e1bf8eab-4234-476b-a561-363c81969335</t>
  </si>
  <si>
    <t>DZH318Z0BQ4J/0088</t>
  </si>
  <si>
    <t>FXmds Type1 Low Priority</t>
  </si>
  <si>
    <t>e1c336dc-7444-53ee-8dfd-fdf6b1b9f5f8</t>
  </si>
  <si>
    <t>DZH318Z0981Z/000S</t>
  </si>
  <si>
    <t>DZH318Z0BX5L/023G</t>
  </si>
  <si>
    <t>DZH318Z0BX5L/023B</t>
  </si>
  <si>
    <t>DZH318Z0BX5L/0238</t>
  </si>
  <si>
    <t>e1d9a449-f627-5656-8443-3cb9f1ea4f5a</t>
  </si>
  <si>
    <t>DZH318Z0BPW5/01Q0</t>
  </si>
  <si>
    <t>Hot_GRS_Data_Stored_10 Pb</t>
  </si>
  <si>
    <t>Hot - 10 PB GRS</t>
  </si>
  <si>
    <t>Hot - 10 PB GRS Data Stored</t>
  </si>
  <si>
    <t>DZH318Z0CLSK/011J</t>
  </si>
  <si>
    <t>DZH318Z0CLSK/011D</t>
  </si>
  <si>
    <t>Standard_D8plds_v5 Spot</t>
  </si>
  <si>
    <t>D8plds v5 Spot</t>
  </si>
  <si>
    <t>e1eaffaa-85b7-5e7a-81aa-382727ac9a90</t>
  </si>
  <si>
    <t>DZH318Z092QL/0018</t>
  </si>
  <si>
    <t>e1f1099c-cc5e-5924-8b57-fa9f33e36da3</t>
  </si>
  <si>
    <t>DZH318Z09B5Z/0003</t>
  </si>
  <si>
    <t>DZH318Z09B5Z/0015</t>
  </si>
  <si>
    <t>DZH318Z09B5Z/000Z</t>
  </si>
  <si>
    <t>e1f6a189-2602-5353-a788-16d04b5ac7f1</t>
  </si>
  <si>
    <t>e1f8e991-a6f4-55a5-b5c6-7f50885f4634</t>
  </si>
  <si>
    <t>DZH318Z09LR4/0020</t>
  </si>
  <si>
    <t>e200074b-e83a-591b-a59f-6f4ebf3a3462</t>
  </si>
  <si>
    <t>e200550b-afe9-5e83-ba37-8954db55352d</t>
  </si>
  <si>
    <t>DZH318Z0D1MV/00FR</t>
  </si>
  <si>
    <t>D8 v4 Spot</t>
  </si>
  <si>
    <t>e201ad32-4d6f-5145-9fef-fed7b965b562</t>
  </si>
  <si>
    <t>DZH318Z0D1MV/00FH</t>
  </si>
  <si>
    <t>e2136b16-c5cf-5826-8754-0c25cd857966</t>
  </si>
  <si>
    <t>DZH318Z09LR4/004H</t>
  </si>
  <si>
    <t>e215472e-7b33-53e5-9c9d-b6bc98da5440</t>
  </si>
  <si>
    <t>DZH318Z08M9Q/001S</t>
  </si>
  <si>
    <t>e21f9b0d-207d-5d66-9059-9285bd15322c</t>
  </si>
  <si>
    <t>e2211e41-912d-52d0-be50-53a2d7673c46</t>
  </si>
  <si>
    <t>e24463ad-3e1c-5f5e-a58b-21f8eb63ce2a</t>
  </si>
  <si>
    <t>DZH318Z092SB/00JK</t>
  </si>
  <si>
    <t>e24914a7-fb65-5953-bc5f-a777298b0fad</t>
  </si>
  <si>
    <t>DZH318Z0BXNG/000T</t>
  </si>
  <si>
    <t>e2650bb4-bcfb-4a70-a956-d8e060e3810f</t>
  </si>
  <si>
    <t>DZH318Z0BPW9/00PM</t>
  </si>
  <si>
    <t>e267b1ec-8946-489a-a534-b613dc0d2aac</t>
  </si>
  <si>
    <t>DZH318Z0BPWG/001T</t>
  </si>
  <si>
    <t>GZRS Metadata</t>
  </si>
  <si>
    <t>e2868421-9ea7-51c0-a5b5-dd1b5d6604ba</t>
  </si>
  <si>
    <t>e2a0382e-c58e-5c61-adb3-60b3370273b2</t>
  </si>
  <si>
    <t>DZH318Z093XK/00N9</t>
  </si>
  <si>
    <t>e2a42c01-9a81-4657-9132-026145f4351f</t>
  </si>
  <si>
    <t>e2a6d242-0a73-5c54-9e76-277cdaa91138</t>
  </si>
  <si>
    <t>e2b949ba-07d3-50c7-a745-97b5db62010c</t>
  </si>
  <si>
    <t>DZH318Z0CF0K/001F</t>
  </si>
  <si>
    <t>e2c08563-abb9-5d0f-a32b-93ceba56b1a3</t>
  </si>
  <si>
    <t>DZH318Z0BPW8/0067</t>
  </si>
  <si>
    <t>e2db439e-2c23-57fc-89a6-7366ac7166dd</t>
  </si>
  <si>
    <t>DZH318Z0D1L7/00FR</t>
  </si>
  <si>
    <t>e2ee3c3f-4c5a-5214-8eb3-844aa4848b77</t>
  </si>
  <si>
    <t>DZH318Z0BPW4/002C</t>
  </si>
  <si>
    <t>e318c174-812a-57a6-8fa7-7716f9d4d702</t>
  </si>
  <si>
    <t>DZH318Z0CSHH/004Z</t>
  </si>
  <si>
    <t>e31be56f-5ac9-49f8-8ace-67334e26a2c8</t>
  </si>
  <si>
    <t>DZH318Z0BPVX/000C</t>
  </si>
  <si>
    <t>DZH318Z0BQ4P/00FQ</t>
  </si>
  <si>
    <t>DZH318Z0BQ4P/007B</t>
  </si>
  <si>
    <t>DZH318Z0BQ4P/007C</t>
  </si>
  <si>
    <t>DZH318Z0BX63/01BV</t>
  </si>
  <si>
    <t>Cross Region Replication - US East to US South Central Hours</t>
  </si>
  <si>
    <t>e337d23d-6da5-525f-8b75-37ac076a4055</t>
  </si>
  <si>
    <t>F16 Low Priority</t>
  </si>
  <si>
    <t>F16/F16s Low Priority</t>
  </si>
  <si>
    <t>DZH318Z0BQ51/00C9</t>
  </si>
  <si>
    <t>GZRS Write Additional IO</t>
  </si>
  <si>
    <t>f4250a0c-07c1-482c-a05e-745f322f8280</t>
  </si>
  <si>
    <t>e358dc64-c646-5b59-b2c1-18e9225762aa</t>
  </si>
  <si>
    <t>DZH318Z0BQ34/02VP</t>
  </si>
  <si>
    <t>e359bf4b-c92e-5f7d-8457-622f5b66f331</t>
  </si>
  <si>
    <t>DZH318Z0BPW8/006X</t>
  </si>
  <si>
    <t>e3631818-d7b4-57b2-9605-591ecb3c055d</t>
  </si>
  <si>
    <t>DZH318Z08MC5/00H6</t>
  </si>
  <si>
    <t>e367b1bc-1e72-5600-99e1-dafeae74626f</t>
  </si>
  <si>
    <t>DZH318Z08W2Q/004D</t>
  </si>
  <si>
    <t>DZH318Z0BQ4W/05BS</t>
  </si>
  <si>
    <t>DZH318Z0BQ4W/05BH</t>
  </si>
  <si>
    <t>DZH318Z0BQ4W/05B8</t>
  </si>
  <si>
    <t>DZH318Z0CBTJ/010C</t>
  </si>
  <si>
    <t>E112ibs v5</t>
  </si>
  <si>
    <t>e3701f5a-2dc0-5ac3-bc5b-a55dc08b0aa5</t>
  </si>
  <si>
    <t>DZH318Z09LR4/00KR</t>
  </si>
  <si>
    <t>e37282fe-0451-5802-a468-c404f06b6037</t>
  </si>
  <si>
    <t>DZH318Z08LV0/000J</t>
  </si>
  <si>
    <t>e3755b58-54a3-5236-bf8f-1e84d102779b</t>
  </si>
  <si>
    <t>DZH318Z08NR8/002N</t>
  </si>
  <si>
    <t>2018-04-27T00:00:00Z</t>
  </si>
  <si>
    <t>e37a38b6-6d74-461a-b675-903c88a3da38</t>
  </si>
  <si>
    <t>DZH318Z0BP0L/01CM</t>
  </si>
  <si>
    <t>84bf1569-7285-4a22-85ac-9cfffe93950b</t>
  </si>
  <si>
    <t>e38b95e4-858d-53a4-a0dc-8631333c7b73</t>
  </si>
  <si>
    <t>DZH318Z093XK/00L5</t>
  </si>
  <si>
    <t>DZH318Z0BQ4K/01C0</t>
  </si>
  <si>
    <t>e3a5dbd1-1822-5955-9d64-08069c42dcd4</t>
  </si>
  <si>
    <t>DZH318Z093WZ/00K1</t>
  </si>
  <si>
    <t>e3c375a7-d495-576b-a3e9-a7861abfac4c</t>
  </si>
  <si>
    <t>DZH318Z0CM93/0037</t>
  </si>
  <si>
    <t>e3ccc284-9355-54ab-a3cd-446f6c75fddc</t>
  </si>
  <si>
    <t>DZH318Z0K9JL/001Z</t>
  </si>
  <si>
    <t>e3dc1dc2-495c-4966-bd01-39ee2aa4a7a2</t>
  </si>
  <si>
    <t>DZH318Z0BP44/0020</t>
  </si>
  <si>
    <t>DZH318Z0BQ50/022V</t>
  </si>
  <si>
    <t>P10 LRS Disk Mount</t>
  </si>
  <si>
    <t>e3f77356-fa69-5e14-970d-df18cf19d27b</t>
  </si>
  <si>
    <t>e3fbfaf4-bbea-52e5-8d09-f6889802c162</t>
  </si>
  <si>
    <t>DZH318Z08KCJ/0038</t>
  </si>
  <si>
    <t>e3ff9f57-2845-5cc5-a4dd-e74342a042f6</t>
  </si>
  <si>
    <t>DZH318Z0CSHL/000M</t>
  </si>
  <si>
    <t>DZH318Z0CSHL/02T1</t>
  </si>
  <si>
    <t>DZH318Z0CSHL/02SB</t>
  </si>
  <si>
    <t>e407d103-af72-509c-a397-37eaa9706c2a</t>
  </si>
  <si>
    <t>DZH318Z092SB/001M</t>
  </si>
  <si>
    <t>DZH318Z0CM94/002D</t>
  </si>
  <si>
    <t>e40d2e0a-0dbc-5820-bd73-bd016c4f1289</t>
  </si>
  <si>
    <t>DZH318Z092SF/00LR</t>
  </si>
  <si>
    <t>DZH318Z092SF/00T7</t>
  </si>
  <si>
    <t>DZH318Z092SF/00T4</t>
  </si>
  <si>
    <t>DZH318Z0BQ4L/01LL</t>
  </si>
  <si>
    <t>e41c0dc6-9337-49a0-88a8-68df68c0b6b5</t>
  </si>
  <si>
    <t>DZH318Z0BPVJ/00R1</t>
  </si>
  <si>
    <t>e4218e6b-26d7-593b-b625-dc447530b826</t>
  </si>
  <si>
    <t>DZH318Z0BQPW/01GD</t>
  </si>
  <si>
    <t>e4262006-cd66-5ec6-a112-46e59199fb58</t>
  </si>
  <si>
    <t>DZH318Z092QL/000K</t>
  </si>
  <si>
    <t>Hot_RA-GRS_Data_Stored_10 Pb</t>
  </si>
  <si>
    <t>Hot - 10 PB RA-GRS</t>
  </si>
  <si>
    <t>Hot - 10 PB RA-GRS Data Stored</t>
  </si>
  <si>
    <t>DZH318Z0CLSK/010W</t>
  </si>
  <si>
    <t>DZH318Z0CLSK/010S</t>
  </si>
  <si>
    <t>9f1d9ff8-fff6-428d-9762-22d61aaa4bce</t>
  </si>
  <si>
    <t>P60 LRS Disk</t>
  </si>
  <si>
    <t>e44f294e-6aa5-4624-a8af-bc6742c0a309</t>
  </si>
  <si>
    <t>DZH318Z0BP04/00VP</t>
  </si>
  <si>
    <t>e45b7912-95d1-45bc-9d05-88fe71ddbe2c</t>
  </si>
  <si>
    <t>DZH318Z0BQ4R/02RN</t>
  </si>
  <si>
    <t>DZH318Z0BQ4R/02NP</t>
  </si>
  <si>
    <t>DZH318Z0BQ4R/02NN</t>
  </si>
  <si>
    <t>DS4 v2 Low Priority</t>
  </si>
  <si>
    <t>DZH318Z0BQ4C/016Z</t>
  </si>
  <si>
    <t>e46d4486-0654-5631-880a-751b60f1ef66</t>
  </si>
  <si>
    <t>DZH318Z092S9/00QF</t>
  </si>
  <si>
    <t>DZH318Z092S9/00XK</t>
  </si>
  <si>
    <t>DZH318Z092S9/00XF</t>
  </si>
  <si>
    <t>ND24s Spot</t>
  </si>
  <si>
    <t>e474ffe4-db29-5b99-a36f-e83dbf599778</t>
  </si>
  <si>
    <t>DZH318Z0BQ5B/0033</t>
  </si>
  <si>
    <t>e4877e87-b6d9-5dec-95c3-68ea2d5fc99b</t>
  </si>
  <si>
    <t>DZH318Z0BPRB/00LW</t>
  </si>
  <si>
    <t>e48ee7cd-da65-54fc-8b0b-dcc07699ffa3</t>
  </si>
  <si>
    <t>DZH318Z09B62/000G</t>
  </si>
  <si>
    <t>e49a0f37-ba05-569e-8c1e-a470eeda6b60</t>
  </si>
  <si>
    <t>DZH318Z0CSHC/007N</t>
  </si>
  <si>
    <t>e4a0baad-49ab-5fab-a1ff-ddee59cf276f</t>
  </si>
  <si>
    <t>DZH318Z0K1N4/0032</t>
  </si>
  <si>
    <t>e4abbb10-23a3-51f2-8d22-bc076ccfdca3</t>
  </si>
  <si>
    <t>DZH318Z09TH1/0007</t>
  </si>
  <si>
    <t>e4abf933-36bd-5a81-8665-1e25256b1701</t>
  </si>
  <si>
    <t>DZH318Z092S2/00FN</t>
  </si>
  <si>
    <t>e4bb2b63-593b-5c09-ae6d-54513d6a5ce8</t>
  </si>
  <si>
    <t>DZH318Z0D1LH/00HP</t>
  </si>
  <si>
    <t>e4bc0df9-c069-55b3-a966-348a3702a906</t>
  </si>
  <si>
    <t>DZH318Z0BQ4C/057Z</t>
  </si>
  <si>
    <t>e4c1eb6c-8e09-4d5c-af45-c09e38f56ae6</t>
  </si>
  <si>
    <t>DZH318Z0BQNM/004L</t>
  </si>
  <si>
    <t>E50 Disk Mounts</t>
  </si>
  <si>
    <t>e4ce315e-98ef-5bc1-89b8-5a655ecaed7e</t>
  </si>
  <si>
    <t>e4df42b6-6525-4a71-abab-e3f294c89971</t>
  </si>
  <si>
    <t>DZH318Z0BQM3/0028</t>
  </si>
  <si>
    <t>e4e6a332-ffad-5478-9831-8d44c88c81ab</t>
  </si>
  <si>
    <t>DZH318Z096SN/02TL</t>
  </si>
  <si>
    <t>e4e8bb2a-5710-5fe8-ad2a-0fda35bb6ce2</t>
  </si>
  <si>
    <t>DZH318Z08M9X/007Q</t>
  </si>
  <si>
    <t>DZH318Z08M9X/01VV</t>
  </si>
  <si>
    <t>DZH318Z08M9X/01VZ</t>
  </si>
  <si>
    <t>e4e8d2c7-19e2-5078-a6ca-754633883a2c</t>
  </si>
  <si>
    <t>DZH318Z0BPVX/004X</t>
  </si>
  <si>
    <t>e4ef0d74-1832-5649-a2b7-5febf2b76c66</t>
  </si>
  <si>
    <t>DZH318Z08M9B/00DJ</t>
  </si>
  <si>
    <t>e4f4d953-abab-5582-a1d0-71a16dbd0cf3</t>
  </si>
  <si>
    <t>DZH318Z092QL/000N</t>
  </si>
  <si>
    <t>DZH318Z096T1/04HQ</t>
  </si>
  <si>
    <t>e4f9afc2-74d4-5682-afc0-ce8184fa135f</t>
  </si>
  <si>
    <t>DZH318Z09LR4/0033</t>
  </si>
  <si>
    <t>e4fb59fc-d907-5cb6-9e0f-ec4512d8b6e2</t>
  </si>
  <si>
    <t>DZH318Z0BPRB/00LM</t>
  </si>
  <si>
    <t>DZH318Z0BPVN/008L</t>
  </si>
  <si>
    <t>e50edd44-6048-5c01-b206-cb4036c823ff</t>
  </si>
  <si>
    <t>DZH318Z092QJ/00FC</t>
  </si>
  <si>
    <t>e50fc525-8e79-4df0-baae-c18216d4d5ba</t>
  </si>
  <si>
    <t>DZH318Z0BQNH/007V</t>
  </si>
  <si>
    <t>e5106db4-0284-50ff-b24e-56137ecb225f</t>
  </si>
  <si>
    <t>DZH318Z0CM2D/004F</t>
  </si>
  <si>
    <t>backup_standard_lrs_data_stored_100tb</t>
  </si>
  <si>
    <t>Standard - 100 TB LRS</t>
  </si>
  <si>
    <t>DZH318Z0JC81/00HP</t>
  </si>
  <si>
    <t>DZH318Z0JC81/00GL</t>
  </si>
  <si>
    <t>e51a64c4-af7b-5a70-b5ac-6fc6fe5842a7</t>
  </si>
  <si>
    <t>DZH318Z0K1LG/002L</t>
  </si>
  <si>
    <t>e523ddd9-3089-5638-9d0f-0ba6fe5b613b</t>
  </si>
  <si>
    <t>DZH318Z08M9X/007S</t>
  </si>
  <si>
    <t>DZH318Z08M9X/01W1</t>
  </si>
  <si>
    <t>DZH318Z08M9X/01W0</t>
  </si>
  <si>
    <t>DZH318Z0CM2B/0029</t>
  </si>
  <si>
    <t>DZH318Z0CM2B/005L</t>
  </si>
  <si>
    <t>DZH318Z0CM2B/004X</t>
  </si>
  <si>
    <t>e5277901-146b-53a2-95ce-2c991c78eec5</t>
  </si>
  <si>
    <t>DZH318Z093WX/00K4</t>
  </si>
  <si>
    <t>e52a724d-9b23-55c2-8948-867843be0d32</t>
  </si>
  <si>
    <t>DZH318Z08M9W/006D</t>
  </si>
  <si>
    <t>DZH318Z096T1/04H4</t>
  </si>
  <si>
    <t>Standard_DC64as_cc_v5 Spot</t>
  </si>
  <si>
    <t>DC64ascc v5 Spot</t>
  </si>
  <si>
    <t>e55ecfcd-8e8b-5d7f-a7bd-83479f518164</t>
  </si>
  <si>
    <t>DZH318Z0BDL4/0041</t>
  </si>
  <si>
    <t>e55fc983-e53a-5c4f-84cd-0b20314bb78c</t>
  </si>
  <si>
    <t>e5610b6f-2b14-5105-82d0-19941a75398b</t>
  </si>
  <si>
    <t>DZH318Z0CSHC/0001</t>
  </si>
  <si>
    <t>e5642b52-3e1c-5bfd-96b3-b92a28875651</t>
  </si>
  <si>
    <t>DZH318Z08NR9/003Z</t>
  </si>
  <si>
    <t>e56ad2ac-0d00-5c0d-9bd7-794b483dc23f</t>
  </si>
  <si>
    <t>DZH318Z08MC6/00DF</t>
  </si>
  <si>
    <t>DZH318Z08MC6/01VM</t>
  </si>
  <si>
    <t>DZH318Z08MC6/01VL</t>
  </si>
  <si>
    <t>Standard_D4s_v5 Spot</t>
  </si>
  <si>
    <t>D4s v5 Spot</t>
  </si>
  <si>
    <t>e56d3914-5195-5568-9554-f97cb2805e34</t>
  </si>
  <si>
    <t>DZH318Z08M9T/00F5</t>
  </si>
  <si>
    <t>e56e0132-a502-417f-bb42-258db3a4ad59</t>
  </si>
  <si>
    <t>DZH318Z0BPWG/000T</t>
  </si>
  <si>
    <t>e56ebad5-57fd-5e07-96d7-4add15861d9e</t>
  </si>
  <si>
    <t>DZH318Z0CSHB/004S</t>
  </si>
  <si>
    <t>e57fcc00-efaf-5661-b117-80b5f1333774</t>
  </si>
  <si>
    <t>DZH318Z08NRP/0067</t>
  </si>
  <si>
    <t>e585d93d-11ac-5010-8b95-b42b4cad1aae</t>
  </si>
  <si>
    <t>e5872f1b-4e71-4684-a60e-690f024fdb3b</t>
  </si>
  <si>
    <t>DZH318Z0BQ4X/004J</t>
  </si>
  <si>
    <t>DZH318Z0BQ4X/003G</t>
  </si>
  <si>
    <t>DZH318Z0BQ4X/003H</t>
  </si>
  <si>
    <t>e5886c54-b5ec-5e37-bff5-1f4b2184ee92</t>
  </si>
  <si>
    <t>DZH318Z0BX5L/03QZ</t>
  </si>
  <si>
    <t>DZH318Z0BX5L/03R0</t>
  </si>
  <si>
    <t>DZH318Z0BX5L/03Q9</t>
  </si>
  <si>
    <t>e58c5e8f-04ef-5b6f-8989-0df3e418849a</t>
  </si>
  <si>
    <t>DZH318Z096T1/07PZ</t>
  </si>
  <si>
    <t>DZH318Z0BQ4S/00GT</t>
  </si>
  <si>
    <t>DZH318Z0BQ4S/0075</t>
  </si>
  <si>
    <t>DZH318Z0BQ4S/001S</t>
  </si>
  <si>
    <t>Standard_DC4ads_v5 Low Priority</t>
  </si>
  <si>
    <t>DC4ads v5 Low Priority</t>
  </si>
  <si>
    <t>e5928525-4162-5e5d-a1a5-ed30bd5a7e38</t>
  </si>
  <si>
    <t>DZH318Z09B5Z/000S</t>
  </si>
  <si>
    <t>e59e8d06-f2b3-573b-8695-2e492419ddb0</t>
  </si>
  <si>
    <t>DZH318Z08NQZ/00B4</t>
  </si>
  <si>
    <t>e5c6b473-ccd4-5608-978e-7a0f79f924c6</t>
  </si>
  <si>
    <t>Standard_B1s</t>
  </si>
  <si>
    <t>B1s</t>
  </si>
  <si>
    <t>e5d2dca6-ab7b-4a73-bba7-202798e84cd4</t>
  </si>
  <si>
    <t>DZH318Z0BQNH/0056</t>
  </si>
  <si>
    <t>e5f5ae59-fb00-5f7b-8990-ae97c9190597</t>
  </si>
  <si>
    <t>DZH318Z0CM92/00Z8</t>
  </si>
  <si>
    <t>e5fe0737-a37e-5232-abca-c924e1b46f93</t>
  </si>
  <si>
    <t>e6101436-aa72-506a-b5d9-63ecb6ee8676</t>
  </si>
  <si>
    <t>DZH318Z0D1LH/00HG</t>
  </si>
  <si>
    <t>e61e60d8-bc74-46bf-95d3-f6739060603e</t>
  </si>
  <si>
    <t>DZH318Z0BPW7/000R</t>
  </si>
  <si>
    <t>M128-64ms Spot</t>
  </si>
  <si>
    <t>e631198e-9a4c-559c-8e3c-000a0ffb4304</t>
  </si>
  <si>
    <t>DZH318Z0BQ4W/04T8</t>
  </si>
  <si>
    <t>DS12-1 v2 Spot</t>
  </si>
  <si>
    <t>e644c90b-a271-554d-90a2-1a929b46f8c3</t>
  </si>
  <si>
    <t>DZH318Z0BQ4C/04RW</t>
  </si>
  <si>
    <t>e65a53b4-b680-585c-876a-9a4a0cc879e8</t>
  </si>
  <si>
    <t>DZH318Z09LQP/0033</t>
  </si>
  <si>
    <t>e65abadc-5a30-4aba-b014-f1ee54bf4bf6</t>
  </si>
  <si>
    <t>DZH318Z0BPRT/0062</t>
  </si>
  <si>
    <t>e677719e-0ae7-489b-be30-0a57e5d98133</t>
  </si>
  <si>
    <t>DZH318Z0BP0W/00C9</t>
  </si>
  <si>
    <t>e6863fe4-0265-5ad7-a54d-e1d1face2a9a</t>
  </si>
  <si>
    <t>DZH318Z0CSHC/00BD</t>
  </si>
  <si>
    <t>DZH318Z0BQ4R/00S3</t>
  </si>
  <si>
    <t>e69142f1-75b1-4064-9c63-e968703f5ae8</t>
  </si>
  <si>
    <t>DZH318Z0BPW6/009J</t>
  </si>
  <si>
    <t>e699792b-92e0-5256-b776-a61de8e8fc01</t>
  </si>
  <si>
    <t>DZH318Z0BX5L/06B1</t>
  </si>
  <si>
    <t>e69db34a-fd08-583d-9b6e-b14d065b1b50</t>
  </si>
  <si>
    <t>e6a0412a-4f88-598d-9759-c2d54c505d48</t>
  </si>
  <si>
    <t>DZH318Z092QW/006F</t>
  </si>
  <si>
    <t>e6a22c31-58a9-58ac-9bbb-77845bcfa550</t>
  </si>
  <si>
    <t>DZH318Z09LR5/00Z5</t>
  </si>
  <si>
    <t>4 TB ANF Ultra LRS</t>
  </si>
  <si>
    <t>4 TB ANF Ultra LRS Capacity</t>
  </si>
  <si>
    <t>e6a3fd6f-0657-5ec7-ac8f-19dea628b48c</t>
  </si>
  <si>
    <t>DZH318Z0F4KT/0006</t>
  </si>
  <si>
    <t>e6a5d578-e0a1-55fe-8233-3ca39c6ac1fb</t>
  </si>
  <si>
    <t>DZH318Z0K9JF/024V</t>
  </si>
  <si>
    <t>e6c0fc4f-b3e8-5eb2-8011-13ec765e6b2c</t>
  </si>
  <si>
    <t>DZH318Z0BQPW/028V</t>
  </si>
  <si>
    <t>e6cfd996-0568-56ab-a7a3-eedb324524aa</t>
  </si>
  <si>
    <t>DZH318Z0BDCH/0083</t>
  </si>
  <si>
    <t>Disk Write Operations</t>
  </si>
  <si>
    <t>e6db5214-cd1d-4cdd-9ab4-02cf97369e69</t>
  </si>
  <si>
    <t>e6df1602-5bb5-5d00-9079-80e9be7138c1</t>
  </si>
  <si>
    <t>DZH318Z0D1L4/008H</t>
  </si>
  <si>
    <t>Ultra LRS Provisioned Capacity</t>
  </si>
  <si>
    <t>e6e6add1-4a1c-46a7-b59c-50d80554cc03</t>
  </si>
  <si>
    <t>e708be61-1b45-5486-b440-88d13c55b822</t>
  </si>
  <si>
    <t>e70e87bb-b3c7-562a-8c84-dfc9d3a8314d</t>
  </si>
  <si>
    <t>DZH318Z0BX63/022C</t>
  </si>
  <si>
    <t>e71093f4-6141-5f8c-ba86-4f2364a01c4a</t>
  </si>
  <si>
    <t>DZH318Z08NRD/009R</t>
  </si>
  <si>
    <t>e72174d8-11f7-5243-949b-c4e60e760187</t>
  </si>
  <si>
    <t>DZH318Z0CSHK/00BX</t>
  </si>
  <si>
    <t>DZH318Z0CSHK/020C</t>
  </si>
  <si>
    <t>DZH318Z0CSHK/01ZM</t>
  </si>
  <si>
    <t>e735729f-78ca-5709-bee3-c24d21446837</t>
  </si>
  <si>
    <t>DZH318Z0D1L4/007R</t>
  </si>
  <si>
    <t>e73b7a59-e30d-558c-a66e-62970317d264</t>
  </si>
  <si>
    <t>e757fe4f-913e-542c-801f-b9f778d1ea5f</t>
  </si>
  <si>
    <t>DZH318Z0K1LF/001T</t>
  </si>
  <si>
    <t>DZH318Z0BPVT/001B</t>
  </si>
  <si>
    <t>e7655b50-7ce5-51fa-9a84-d37c3c4fc27e</t>
  </si>
  <si>
    <t>DZH318Z093XK/00LT</t>
  </si>
  <si>
    <t>e76a7b28-b2c1-582f-83d7-d8666de44aeb</t>
  </si>
  <si>
    <t>DZH318Z0K9K9/01FB</t>
  </si>
  <si>
    <t>e78f9967-7398-5958-9d5d-a49dd6276b5b</t>
  </si>
  <si>
    <t>DZH318Z0CSHL/005K</t>
  </si>
  <si>
    <t>e7b4c99a-3254-58b0-aa61-593bd90ba6c4</t>
  </si>
  <si>
    <t>e7b876c6-91c6-5873-b8a1-a8827f65d650</t>
  </si>
  <si>
    <t>App_Service_I4_v2_linux</t>
  </si>
  <si>
    <t>e7b92231-4b7b-5499-91dc-3c3f98e0391c</t>
  </si>
  <si>
    <t>DZH318Z0DCR2/00M0</t>
  </si>
  <si>
    <t>DZH318Z0DCR2/00LX</t>
  </si>
  <si>
    <t>DZH318Z0DCR2/00LW</t>
  </si>
  <si>
    <t>e7bb1f0a-07ea-5f94-b0b1-ac796be35ba2</t>
  </si>
  <si>
    <t>DZH318Z0BDL6/0017</t>
  </si>
  <si>
    <t>e7bdf53d-c9b6-55c1-b4eb-a8fc86206cd8</t>
  </si>
  <si>
    <t>DZH318Z0BQ5B/003J</t>
  </si>
  <si>
    <t>DZH318Z0CM92/001Z</t>
  </si>
  <si>
    <t>Azure_App_Service_Premium_v3_Plan_Linux_P0_v3</t>
  </si>
  <si>
    <t>e7c5a806-2f52-574c-8c69-4ef3c857002b</t>
  </si>
  <si>
    <t>DZH318Z0DCR6/00LW</t>
  </si>
  <si>
    <t>DZH318Z0DCR6/00WG</t>
  </si>
  <si>
    <t>DZH318Z0DCR6/00WF</t>
  </si>
  <si>
    <t>DZH318Z0BPVN/006Q</t>
  </si>
  <si>
    <t>e7e29c96-c869-5e56-957f-42db3b225cde</t>
  </si>
  <si>
    <t>DZH318Z0CM95/004X</t>
  </si>
  <si>
    <t>e7e4d225-c521-4771-ada0-94c787ace59f</t>
  </si>
  <si>
    <t>DZH318Z0BPW6/00GS</t>
  </si>
  <si>
    <t>E8-2ds v5 Low Priority</t>
  </si>
  <si>
    <t>DZH318Z096SN/00SZ</t>
  </si>
  <si>
    <t>E16as v5 Spot</t>
  </si>
  <si>
    <t>e8042185-181f-5a07-bdda-5a72a376156f</t>
  </si>
  <si>
    <t>DZH318Z093WZ/00LK</t>
  </si>
  <si>
    <t>e8118ca1-2f03-537c-b0e3-4f2b4b5a3b3f</t>
  </si>
  <si>
    <t>e81d06e3-8fcb-51bf-a633-e8951283c3e0</t>
  </si>
  <si>
    <t>DZH318Z0BPVT/00NG</t>
  </si>
  <si>
    <t>e822a688-94d6-51c8-885b-8a6899acd58d</t>
  </si>
  <si>
    <t>DZH318Z092SF/00LH</t>
  </si>
  <si>
    <t>e8235c76-5160-566f-9018-ad0dca6cc76a</t>
  </si>
  <si>
    <t>DZH318Z0CSHM/002N</t>
  </si>
  <si>
    <t>DZH318Z0CSHM/00WP</t>
  </si>
  <si>
    <t>DZH318Z0CSHM/00WQ</t>
  </si>
  <si>
    <t>e82e69a0-3b88-51ab-92bc-4012c2f09fce</t>
  </si>
  <si>
    <t>DZH318Z08M9J/002K</t>
  </si>
  <si>
    <t>P70 ZRS</t>
  </si>
  <si>
    <t>P70 ZRS Disk</t>
  </si>
  <si>
    <t>e8305538-7c29-50cd-8688-2230940c5c07</t>
  </si>
  <si>
    <t>DZH318Z0BP04/02D3</t>
  </si>
  <si>
    <t>e84ddc17-f706-5610-b470-5685c30d88d9</t>
  </si>
  <si>
    <t>DZH318Z0BXND/000F</t>
  </si>
  <si>
    <t>e8533939-23cd-5b5f-abdb-056baf342f51</t>
  </si>
  <si>
    <t>DZH318Z08Q75/003J</t>
  </si>
  <si>
    <t>DZH318Z0BQ4W/05BR</t>
  </si>
  <si>
    <t>e86b67f5-47b7-5d2e-8947-51f85276f51f</t>
  </si>
  <si>
    <t>DZH318Z0BQPS/0064</t>
  </si>
  <si>
    <t>e88e811f-cd80-446b-843e-3457d6d89dd2</t>
  </si>
  <si>
    <t>DZH318Z0BPRT/006L</t>
  </si>
  <si>
    <t>e8bbd55c-3700-4d4d-9940-1a785f5b3a2c</t>
  </si>
  <si>
    <t>DZH318Z0BPVJ/00CT</t>
  </si>
  <si>
    <t>e8bcf3e5-540e-55e1-a992-9639786ecd99</t>
  </si>
  <si>
    <t>DZH318Z093WX/00J5</t>
  </si>
  <si>
    <t>e8beed6f-eaf2-54fc-bfe1-fe7f0fb7c7e9</t>
  </si>
  <si>
    <t>DZH318Z093WZ/0441</t>
  </si>
  <si>
    <t>e8e95c47-45e1-56be-ab4c-f16b323f373a</t>
  </si>
  <si>
    <t>DZH318Z0BQ34/02VH</t>
  </si>
  <si>
    <t>e8ed4836-2a14-40a2-8200-c3bd2fc41879</t>
  </si>
  <si>
    <t>DZH318Z0BPWF/00H3</t>
  </si>
  <si>
    <t>NC24s v3</t>
  </si>
  <si>
    <t>e8f73a62-b403-498b-887a-b8251542301c</t>
  </si>
  <si>
    <t>DZH318Z0BP4M/0006</t>
  </si>
  <si>
    <t>DZH318Z0CM2B/001R</t>
  </si>
  <si>
    <t>DZH318Z0CM2B/006G</t>
  </si>
  <si>
    <t>DZH318Z0CM2B/0069</t>
  </si>
  <si>
    <t>e908ff99-e174-5ac8-94aa-725e33268a1a</t>
  </si>
  <si>
    <t>DZH318Z0D1L4/008R</t>
  </si>
  <si>
    <t>e90e2cf5-573b-5476-8d16-70985f1a15b0</t>
  </si>
  <si>
    <t>DZH318Z0BQ4B/00TS</t>
  </si>
  <si>
    <t>e9147f40-3b67-5f70-9ac0-0ef7cf4c3469</t>
  </si>
  <si>
    <t>e917bd58-636f-539d-a2a2-26bcafaab99b</t>
  </si>
  <si>
    <t>DZH318Z0BPW5/043J</t>
  </si>
  <si>
    <t>DZH318Z0CM29/0006</t>
  </si>
  <si>
    <t>e94efc5b-c7b7-5e63-aaea-d4f223fbbb57</t>
  </si>
  <si>
    <t>DZH318Z092S1/004J</t>
  </si>
  <si>
    <t>e9526633-301e-5768-9306-ad890f57b909</t>
  </si>
  <si>
    <t>DZH318Z09LQP/0070</t>
  </si>
  <si>
    <t>Cross Region Replication - US East to US West 2 Days</t>
  </si>
  <si>
    <t>e953cdae-438b-5bfc-a7cd-be706e30bec4</t>
  </si>
  <si>
    <t>DZH318Z096SN/00S4</t>
  </si>
  <si>
    <t>e97dca07-1f43-5088-8035-c1fdda788923</t>
  </si>
  <si>
    <t>DZH318Z0BX63/002R</t>
  </si>
  <si>
    <t>e984a716-5219-5496-815b-4b5cac4c542c</t>
  </si>
  <si>
    <t>e986add9-9bb5-5b51-9ea9-6895e75d8edb</t>
  </si>
  <si>
    <t>DZH318Z0CSHC/02D5</t>
  </si>
  <si>
    <t>e9967d1f-9abf-5146-a398-af6469b52af3</t>
  </si>
  <si>
    <t>DZH318Z0BX5L/023N</t>
  </si>
  <si>
    <t>e9a5923e-1e33-5c73-8dd2-b6a4269df9cd</t>
  </si>
  <si>
    <t>DZH318Z093XK/00QR</t>
  </si>
  <si>
    <t>DZH318Z0BQPW/00KS</t>
  </si>
  <si>
    <t>e9ac7c59-f110-49a5-8711-7382750ec1d4</t>
  </si>
  <si>
    <t>DZH318Z0BPW8/0017</t>
  </si>
  <si>
    <t>d6eb6e09-ee00-4672-aa66-ed1219c1113d</t>
  </si>
  <si>
    <t>HX176-48rs Spot</t>
  </si>
  <si>
    <t>e9b2e811-bff4-516b-87b2-190c88a8ba96</t>
  </si>
  <si>
    <t>DZH318Z0K1LG/000F</t>
  </si>
  <si>
    <t>e9b7cbad-edf7-53b6-a5d2-9fda4ff9ed6d</t>
  </si>
  <si>
    <t>DZH318Z0BXNZ/00F5</t>
  </si>
  <si>
    <t>DZH318Z0BXNZ/00F3</t>
  </si>
  <si>
    <t>DZH318Z0BXNZ/00F4</t>
  </si>
  <si>
    <t>e9e09e16-2c66-5efd-84f0-e769d809f322</t>
  </si>
  <si>
    <t>DZH318Z0CSHK/001Q</t>
  </si>
  <si>
    <t>e9e66c28-5d0c-55ba-bde9-206e85a0bf76</t>
  </si>
  <si>
    <t>ea025e28-3278-52ed-8ce5-68007bbfbe37</t>
  </si>
  <si>
    <t>DZH318Z0BPW5/01HQ</t>
  </si>
  <si>
    <t>Esv5 Series DedicatedHost</t>
  </si>
  <si>
    <t>Esv5_Type1</t>
  </si>
  <si>
    <t>Esv5 Type1</t>
  </si>
  <si>
    <t>ea0be533-5f7b-5ca2-92da-6bd86f36cea8</t>
  </si>
  <si>
    <t>DZH318Z09V9H</t>
  </si>
  <si>
    <t>DZH318Z09V9H/0006</t>
  </si>
  <si>
    <t>DZH318Z09V9H/0019</t>
  </si>
  <si>
    <t>DZH318Z09V9H/0017</t>
  </si>
  <si>
    <t>DZH318Z0BX63/01C5</t>
  </si>
  <si>
    <t>E32-8s v4 Low Priority</t>
  </si>
  <si>
    <t>ea1533c1-203a-5665-9f3a-20c021a2c9f4</t>
  </si>
  <si>
    <t>DZH318Z0CSHL/001P</t>
  </si>
  <si>
    <t>ea17adb4-448a-5791-aac2-270593fd2355</t>
  </si>
  <si>
    <t>ea1d84e1-3804-5a61-9c27-4a3eaede5031</t>
  </si>
  <si>
    <t>DZH318Z08M9W/004R</t>
  </si>
  <si>
    <t>DZH318Z0BQ50/00H5</t>
  </si>
  <si>
    <t>DZH318Z0BQ4W/01CH</t>
  </si>
  <si>
    <t>ea467e06-c53a-41bc-8cf3-3d1787ef6c17</t>
  </si>
  <si>
    <t>DZH318Z0BQ4S/00FD</t>
  </si>
  <si>
    <t>DZH318Z0BQ4S/007H</t>
  </si>
  <si>
    <t>DZH318Z0BQ4S/007L</t>
  </si>
  <si>
    <t>ea57eb40-ede3-5259-bbc0-5b83f05f127d</t>
  </si>
  <si>
    <t>DZH318Z0CM2D/01JR</t>
  </si>
  <si>
    <t>DZH318Z0CM2D/01J7</t>
  </si>
  <si>
    <t>DZH318Z0CM2D/01JD</t>
  </si>
  <si>
    <t>ea6ea38b-c6a7-5424-bd0c-f4f28bddf53e</t>
  </si>
  <si>
    <t>DZH318Z09B5X/000D</t>
  </si>
  <si>
    <t>E20as v5 Spot</t>
  </si>
  <si>
    <t>ea908019-38da-59fa-837e-3d47e24b4af9</t>
  </si>
  <si>
    <t>DZH318Z093XK/00NB</t>
  </si>
  <si>
    <t>AV64</t>
  </si>
  <si>
    <t>AV64 Node</t>
  </si>
  <si>
    <t>ea9ee87a-02a8-5368-8a6b-cc376dc99f33</t>
  </si>
  <si>
    <t>DZH318Z0D45Q/00J2</t>
  </si>
  <si>
    <t>DZH318Z0D45Q/00MF</t>
  </si>
  <si>
    <t>DZH318Z0D45Q/00MB</t>
  </si>
  <si>
    <t>DZH318Z0BX5L/01XK</t>
  </si>
  <si>
    <t>DZH318Z0BX5L/01XJ</t>
  </si>
  <si>
    <t>DZH318Z0BX5L/01WX</t>
  </si>
  <si>
    <t>eaa85100-6995-53d2-8794-0917f3b75f04</t>
  </si>
  <si>
    <t>DZH318Z0K1LF/0016</t>
  </si>
  <si>
    <t>eaafdc2f-a81f-561e-a823-6434a8536af3</t>
  </si>
  <si>
    <t>DZH318Z096T1/07Q1</t>
  </si>
  <si>
    <t>DZH318Z0CM95/002S</t>
  </si>
  <si>
    <t>DZH318Z0BQ4W/002F</t>
  </si>
  <si>
    <t>DZH318Z0BQ4W/0021</t>
  </si>
  <si>
    <t>DZH318Z0BQ4W/001R</t>
  </si>
  <si>
    <t>eace969b-2fe5-5511-b7d3-7ce69dc6141d</t>
  </si>
  <si>
    <t>DZH318Z093XK/00NC</t>
  </si>
  <si>
    <t>eadabe51-a287-439d-a811-4e2dd2f64168</t>
  </si>
  <si>
    <t>DZH318Z0BPVZ/000T</t>
  </si>
  <si>
    <t>DZH318Z0CGPN/008W</t>
  </si>
  <si>
    <t>Cool_GRS_Data_Stored_1 Pb</t>
  </si>
  <si>
    <t>Cool - 1 PB GRS</t>
  </si>
  <si>
    <t>Cool - 1 PB GRS Data Stored</t>
  </si>
  <si>
    <t>DZH318Z0CLSK/01BP</t>
  </si>
  <si>
    <t>DZH318Z0CLSK/019X</t>
  </si>
  <si>
    <t>eb01f686-8378-5c62-86c4-e3b0f582b7e7</t>
  </si>
  <si>
    <t>DZH318Z0DCR5/01NF</t>
  </si>
  <si>
    <t>DZH318Z0DCR5/01WX</t>
  </si>
  <si>
    <t>DZH318Z0DCR5/01WT</t>
  </si>
  <si>
    <t>DZH318Z096T1/04NC</t>
  </si>
  <si>
    <t>eb15d479-7281-5d18-8f72-2231864a1f26</t>
  </si>
  <si>
    <t>eb3ca83a-ba16-4c2a-ac55-9c7712c922bf</t>
  </si>
  <si>
    <t>DZH318Z0BPRB/003P</t>
  </si>
  <si>
    <t>eb4ce1b8-da49-5416-bd7c-f86db25f2c4b</t>
  </si>
  <si>
    <t>DZH318Z0BDCG/002Z</t>
  </si>
  <si>
    <t>eb4d43c3-615d-52c1-8049-5d2359087c4b</t>
  </si>
  <si>
    <t>DZH318Z08NR8/002T</t>
  </si>
  <si>
    <t>eb4f2d5f-9292-5790-b90d-16bdb1ffad27</t>
  </si>
  <si>
    <t>DZH318Z08MC2/00JZ</t>
  </si>
  <si>
    <t>eb561b79-ccdc-5b21-ac08-c71607612080</t>
  </si>
  <si>
    <t>DZH318Z092S9/00KZ</t>
  </si>
  <si>
    <t>eb71fed6-117a-5149-9ba8-9428e164471a</t>
  </si>
  <si>
    <t>DZH318Z0BDL9/007M</t>
  </si>
  <si>
    <t>eb72028d-4adc-46f5-97aa-0f9b69c7444d</t>
  </si>
  <si>
    <t>DZH318Z0BPRT/00M7</t>
  </si>
  <si>
    <t>eb7b3225-bd06-5dea-be72-051dd4da74d7</t>
  </si>
  <si>
    <t>DZH318Z08Q74/002W</t>
  </si>
  <si>
    <t>eb80c604-7272-4218-a552-0ccf7d01126c</t>
  </si>
  <si>
    <t>4 TB ANF Std LRS</t>
  </si>
  <si>
    <t>4 TB ANF Std LRS Capacity</t>
  </si>
  <si>
    <t>eb8c387c-ac2b-5ff2-b2b8-e13977f3a1c5</t>
  </si>
  <si>
    <t>DZH318Z0F4KT/0007</t>
  </si>
  <si>
    <t>eb914a15-ab85-5128-9c5d-333e8f01fec2</t>
  </si>
  <si>
    <t>DZH318Z08W2P/006G</t>
  </si>
  <si>
    <t>eb9c3cc1-8cf0-5e0a-b5f8-b3eef61b0dd5</t>
  </si>
  <si>
    <t>DZH318Z0BX5L/01C4</t>
  </si>
  <si>
    <t>Cool_GZRS_Data_Stored_100 TB</t>
  </si>
  <si>
    <t>Cool GZRS - 100 TB</t>
  </si>
  <si>
    <t>Cool GZRS - 100 TB Data Stored</t>
  </si>
  <si>
    <t>DZH318Z08T98/00DN</t>
  </si>
  <si>
    <t>DZH318Z08T98/00DR</t>
  </si>
  <si>
    <t>ebcda605-4012-5061-afff-2a7487726dc3</t>
  </si>
  <si>
    <t>DZH318Z096SR/014S</t>
  </si>
  <si>
    <t>ebd43dd0-0006-5b67-9235-206399c5710f</t>
  </si>
  <si>
    <t>DZH318Z092QW/008Z</t>
  </si>
  <si>
    <t>ebe17d2b-8ef9-5834-9182-b0e212bf0bbe</t>
  </si>
  <si>
    <t>DZH318Z092SG/001Q</t>
  </si>
  <si>
    <t>ebe7b100-ef39-5ed7-92e5-4bc7484ec870</t>
  </si>
  <si>
    <t>App_Service_I3_v2_windows</t>
  </si>
  <si>
    <t>ebf0648c-bb17-5fe5-81da-054ddd190d19</t>
  </si>
  <si>
    <t>DZH318Z0DCR5/003J</t>
  </si>
  <si>
    <t>DZH318Z0DCR5/00BL</t>
  </si>
  <si>
    <t>DZH318Z0DCR5/00BB</t>
  </si>
  <si>
    <t>ec0909f1-1da6-473a-806c-c647b6c167ce</t>
  </si>
  <si>
    <t>DZH318Z0BQ4Z/004S</t>
  </si>
  <si>
    <t>ec1df864-d1fc-5d43-a667-9b69a72642ff</t>
  </si>
  <si>
    <t>DZH318Z09LQN/001W</t>
  </si>
  <si>
    <t>ec218141-399a-52bc-b184-5f6b71cce7c3</t>
  </si>
  <si>
    <t>DZH318Z0CSHC/0030</t>
  </si>
  <si>
    <t>ec2457ae-8775-48bf-8bdc-f1c94e96eb56</t>
  </si>
  <si>
    <t>DZH318Z0BPVJ/00K1</t>
  </si>
  <si>
    <t>ec257989-9a4e-5b8f-9950-d94c1feebdcc</t>
  </si>
  <si>
    <t>DZH318Z093WX/00HW</t>
  </si>
  <si>
    <t>0f521674-5ebd-4679-bd97-8bc2ac4a9040</t>
  </si>
  <si>
    <t>ec30569e-fbe1-4bfd-a44a-377e13e8a67d</t>
  </si>
  <si>
    <t>DZH318Z0C0XC/000D</t>
  </si>
  <si>
    <t>ec3ce961-09ed-4329-bbdd-1e2cf0ccdce3</t>
  </si>
  <si>
    <t>DZH318Z0BQ4W/00D5</t>
  </si>
  <si>
    <t>DZH318Z0BQ4W/00D8</t>
  </si>
  <si>
    <t>DZH318Z0BQ4W/00DC</t>
  </si>
  <si>
    <t>DZH318Z0BPW5/01PS</t>
  </si>
  <si>
    <t>ec5e2e16-1809-56f6-942f-22cc7db8e392</t>
  </si>
  <si>
    <t>DZH318Z08M9H/00VH</t>
  </si>
  <si>
    <t>ec6b3bf1-270a-56b9-95fc-dd764bee8d62</t>
  </si>
  <si>
    <t>DZH318Z08MC5/00H0</t>
  </si>
  <si>
    <t>eca488a6-fb60-5f58-aa88-9b7f3d1076eb</t>
  </si>
  <si>
    <t>DZH318Z0CM2B/003G</t>
  </si>
  <si>
    <t>eca83029-cdf8-5f95-bfb8-332ee0bffc93</t>
  </si>
  <si>
    <t>DZH318Z093X0/00N6</t>
  </si>
  <si>
    <t>DZH318Z093X0/03LL</t>
  </si>
  <si>
    <t>DZH318Z093X0/03L9</t>
  </si>
  <si>
    <t>ecafa78f-76c2-5ccc-af7f-1f475866a930</t>
  </si>
  <si>
    <t>ecb1de0c-3a83-4596-af7d-14b0f8e37edd</t>
  </si>
  <si>
    <t>DZH318Z0BP0W/00C6</t>
  </si>
  <si>
    <t>DZH318Z096SL/04FR</t>
  </si>
  <si>
    <t>ecbc2e48-d24d-5d75-91dd-3bad631eac55</t>
  </si>
  <si>
    <t>DZH318Z0CSHK/0015</t>
  </si>
  <si>
    <t>DZH318Z0CSHK/01ZZ</t>
  </si>
  <si>
    <t>DZH318Z0CSHK/0201</t>
  </si>
  <si>
    <t>ecd351d5-aae5-4ef9-b531-2ce295abc376</t>
  </si>
  <si>
    <t>DZH318Z0BPW5/0094</t>
  </si>
  <si>
    <t>ece0c117-e25b-51a9-8374-10bc2a20106e</t>
  </si>
  <si>
    <t>DZH318Z09B6B/0002</t>
  </si>
  <si>
    <t>ece48870-55b1-54ae-8bbc-8d75ba3b97c6</t>
  </si>
  <si>
    <t>DZH318Z093WZ/00LG</t>
  </si>
  <si>
    <t>DZH318Z096T1/04KB</t>
  </si>
  <si>
    <t>ed070b66-f50e-5d45-ae03-8dbceb8eb47f</t>
  </si>
  <si>
    <t>DZH318Z0CSHM/0029</t>
  </si>
  <si>
    <t>ed0e0929-86a2-5ab0-abdb-8cd29a5ca9ac</t>
  </si>
  <si>
    <t>DZH318Z08M9L/00DN</t>
  </si>
  <si>
    <t>DZH318Z08M9L/01TL</t>
  </si>
  <si>
    <t>DZH318Z08M9L/01TJ</t>
  </si>
  <si>
    <t>ed0ff7ab-24e2-5bc9-96ce-1a472c13f540</t>
  </si>
  <si>
    <t>DZH318Z08NRF/00H6</t>
  </si>
  <si>
    <t>DZH318Z08NRF/00L0</t>
  </si>
  <si>
    <t>DZH318Z08NRF/00KW</t>
  </si>
  <si>
    <t>ed110faa-2f66-54d2-a156-87e740032749</t>
  </si>
  <si>
    <t>ed1abbc7-802a-5430-8550-610c813c3633</t>
  </si>
  <si>
    <t>DZH318Z0BP0W/0122</t>
  </si>
  <si>
    <t>E96 v5</t>
  </si>
  <si>
    <t>ed245767-254c-5053-b9ba-83b35634e0a6</t>
  </si>
  <si>
    <t>DZH318Z08M9H/0069</t>
  </si>
  <si>
    <t>ed2683f8-3219-430d-ac0c-ca367e6339ae</t>
  </si>
  <si>
    <t>DZH318Z0CHL7/0001</t>
  </si>
  <si>
    <t>ed498308-537e-5337-a5a1-ab230f96d6b8</t>
  </si>
  <si>
    <t>DZH318Z0CM92/00Z7</t>
  </si>
  <si>
    <t>ed4bddf3-4550-5cd4-887f-fc3523517d49</t>
  </si>
  <si>
    <t>D3 v2/DS3 v2</t>
  </si>
  <si>
    <t>DZH318Z0BPVM/00R9</t>
  </si>
  <si>
    <t>ed5a5157-dbbb-40f8-9b7d-aaae88afbec3</t>
  </si>
  <si>
    <t>DZH318Z0BPW8/003L</t>
  </si>
  <si>
    <t>ed6c7e76-b549-5125-8b86-c117cf1a220f</t>
  </si>
  <si>
    <t>DZH318Z08M9H/002J</t>
  </si>
  <si>
    <t>ed785fc9-7edc-599c-b01d-40d8337d766d</t>
  </si>
  <si>
    <t>DZH318Z093X0/00LH</t>
  </si>
  <si>
    <t>DZH318Z0BPVL/001F</t>
  </si>
  <si>
    <t>eda87e50-fac3-5f83-b4bb-5581b0004bbf</t>
  </si>
  <si>
    <t>DZH318Z0CSHB/00B2</t>
  </si>
  <si>
    <t>E3 Disk Mounts</t>
  </si>
  <si>
    <t>edb67451-efba-54d5-8d91-760b85038c5d</t>
  </si>
  <si>
    <t>edbf6fc6-c347-413c-9613-abb3adfcb683</t>
  </si>
  <si>
    <t>edd69915-1324-4e8d-a22f-c13277777b0a</t>
  </si>
  <si>
    <t>DZH318Z0BPVZ/000V</t>
  </si>
  <si>
    <t>edd7f019-ce83-5daa-9823-3213b8e28cff</t>
  </si>
  <si>
    <t>DZH318Z08M9H/00LR</t>
  </si>
  <si>
    <t>D2s v3</t>
  </si>
  <si>
    <t>DZH318Z0BQ50/00VV</t>
  </si>
  <si>
    <t>DZH318Z0BQ50/009V</t>
  </si>
  <si>
    <t>DZH318Z0BQ50/009W</t>
  </si>
  <si>
    <t>ee066b7a-3729-5d5a-9a77-2ff29efafe0b</t>
  </si>
  <si>
    <t>DZH318Z0BX63/0020</t>
  </si>
  <si>
    <t>ee08da27-917d-55e6-96e9-34612ccd9f54</t>
  </si>
  <si>
    <t>DZH318Z09B5Z/000R</t>
  </si>
  <si>
    <t>ee0acf14-42c9-58c0-bd7b-e96ccc63d9dd</t>
  </si>
  <si>
    <t>DZH318Z09LQN/0062</t>
  </si>
  <si>
    <t>ee0e9d7c-42dc-503b-9b23-9a4e0cbda038</t>
  </si>
  <si>
    <t>DZH318Z09LQP/002X</t>
  </si>
  <si>
    <t>ee106248-d32f-5574-b16c-0eece328beee</t>
  </si>
  <si>
    <t>DZH318Z0K9K9/01FF</t>
  </si>
  <si>
    <t>ee2144ac-dae0-5976-a93f-5f064360a64b</t>
  </si>
  <si>
    <t>DZH318Z0BQPW/01M7</t>
  </si>
  <si>
    <t>ee25cec8-a86f-5fae-9387-c2d8ecb0d4c5</t>
  </si>
  <si>
    <t>DZH318Z0DS6S/001C</t>
  </si>
  <si>
    <t>ee3e77ee-c860-5320-a558-dc5ab18f8e19</t>
  </si>
  <si>
    <t>DZH318Z092R4/00CN</t>
  </si>
  <si>
    <t>ee418279-e7e1-50ff-97f0-49f6c9bd0f31</t>
  </si>
  <si>
    <t>DZH318Z093WZ/00KX</t>
  </si>
  <si>
    <t>ee44e954-b43d-4b6a-914c-dda05ea82967</t>
  </si>
  <si>
    <t>DZH318Z096T1/04NB</t>
  </si>
  <si>
    <t>Burst Enablement LRS</t>
  </si>
  <si>
    <t>LRS Burst Enablement</t>
  </si>
  <si>
    <t>ee4b05ab-b390-5762-a9f9-1471a3c293e7</t>
  </si>
  <si>
    <t>DZH318Z0BP04/01T6</t>
  </si>
  <si>
    <t>ee59125a-6992-5abf-8231-177aa336341f</t>
  </si>
  <si>
    <t>DZH318Z08M9F/00JJ</t>
  </si>
  <si>
    <t>DZH318Z0CGPN/008J</t>
  </si>
  <si>
    <t>ee78797f-e513-5e93-a859-60a1b6b61d01</t>
  </si>
  <si>
    <t>DZH318Z092S9/00G9</t>
  </si>
  <si>
    <t>ee8c6733-3f97-579e-86ed-2937c99a6c6b</t>
  </si>
  <si>
    <t>DZH318Z0K9JK/00KQ</t>
  </si>
  <si>
    <t>DZH318Z0K9JK/025Q</t>
  </si>
  <si>
    <t>DZH318Z0K9JK/025R</t>
  </si>
  <si>
    <t>DZH318Z0BPVL/00NH</t>
  </si>
  <si>
    <t>Premium Double Encrypted</t>
  </si>
  <si>
    <t>Premium Double Encrypted Capacity</t>
  </si>
  <si>
    <t>eea517d5-fdd4-5395-8f14-ad2d9c4348a1</t>
  </si>
  <si>
    <t>DZH318Z0BXV9/00H0</t>
  </si>
  <si>
    <t>eea595f3-ceee-506b-9d1b-0b3fe595c4c4</t>
  </si>
  <si>
    <t>DZH318Z08NR9/004S</t>
  </si>
  <si>
    <t>DZH318Z08NR9/01G9</t>
  </si>
  <si>
    <t>DZH318Z08NR9/01GB</t>
  </si>
  <si>
    <t>eebf61a6-168c-50d3-aeb7-03ece74b9d22</t>
  </si>
  <si>
    <t>DZH318Z0DS6T/001Z</t>
  </si>
  <si>
    <t>eec07fd6-6c4d-5533-ae4b-d3aa48c89fa5</t>
  </si>
  <si>
    <t>DZH318Z092S9/00D7</t>
  </si>
  <si>
    <t>DZH318Z092S9/00XN</t>
  </si>
  <si>
    <t>DZH318Z092S9/00XP</t>
  </si>
  <si>
    <t>DZH318Z0BPWD/00FN</t>
  </si>
  <si>
    <t>eed131b4-d3f6-4c5d-aa88-55d133a8fa5d</t>
  </si>
  <si>
    <t>DZH318Z0BPW9/00PR</t>
  </si>
  <si>
    <t>eedc40b6-3bcf-59cc-b19e-916f6963602e</t>
  </si>
  <si>
    <t>DZH318Z0BDLB/0062</t>
  </si>
  <si>
    <t>eee58498-7d98-5aec-82e0-6930a10da0cc</t>
  </si>
  <si>
    <t>DZH318Z096SN/01QG</t>
  </si>
  <si>
    <t>DZH318Z096SN/064T</t>
  </si>
  <si>
    <t>DZH318Z096SN/064Q</t>
  </si>
  <si>
    <t>eeeea93b-7576-5b98-9308-6fbb162172cd</t>
  </si>
  <si>
    <t>eefa972a-2165-5cfb-906e-b52adbb8322b</t>
  </si>
  <si>
    <t>DZH318Z093XK/00N8</t>
  </si>
  <si>
    <t>ef1b1cc8-d767-5485-b7c2-683d9c326ab1</t>
  </si>
  <si>
    <t>DZH318Z0D1L3/00L9</t>
  </si>
  <si>
    <t>ef2ec9c4-1c6c-5b4a-a1c2-b1734dd65eb1</t>
  </si>
  <si>
    <t>DZH318Z093WZ/00KP</t>
  </si>
  <si>
    <t>Standard_DC4as_v5 Low Priority</t>
  </si>
  <si>
    <t>DC4as v5 Low Priority</t>
  </si>
  <si>
    <t>ef39a662-981b-5822-9afa-9c9bd3db7bf6</t>
  </si>
  <si>
    <t>DZH318Z09B6B/000C</t>
  </si>
  <si>
    <t>ef429128-0084-55e7-afe5-0fe43dd45d59</t>
  </si>
  <si>
    <t>ef44e083-f585-5c41-914b-fb624fe8721a</t>
  </si>
  <si>
    <t>DZH318Z092SH/00G8</t>
  </si>
  <si>
    <t>ef4bbbf5-b00e-575d-b51f-695e81f35df0</t>
  </si>
  <si>
    <t>ef50ecc4-79a5-5f93-91b6-aa4a33c0ec70</t>
  </si>
  <si>
    <t>DZH318Z0CM29/0056</t>
  </si>
  <si>
    <t>DZH318Z0CBTJ/010G</t>
  </si>
  <si>
    <t>ef6a483a-07c0-5f1b-891a-581d749c8691</t>
  </si>
  <si>
    <t>DZH318Z08NR8/0032</t>
  </si>
  <si>
    <t>DZH318Z0BPVN/01MX</t>
  </si>
  <si>
    <t>Archive_RA-GRS_Data_Stored_100 Tb</t>
  </si>
  <si>
    <t>Archive - 100 TB RA-GRS</t>
  </si>
  <si>
    <t>Archive - 100 TB RA-GRS Data Stored</t>
  </si>
  <si>
    <t>DZH318Z0CLSK/01BZ</t>
  </si>
  <si>
    <t>DZH318Z0CLSK/01C3</t>
  </si>
  <si>
    <t>efacbb97-5d12-5f9d-b6ed-cd6c63244e90</t>
  </si>
  <si>
    <t>DZH318Z0K1LG/001F</t>
  </si>
  <si>
    <t>efbc6637-2645-5c9b-a1ce-b735cf3c019e</t>
  </si>
  <si>
    <t>DZH318Z0BX63/00V7</t>
  </si>
  <si>
    <t>efc57e24-e84b-5150-9cb9-523180bb4111</t>
  </si>
  <si>
    <t>DZH318Z09B66/0003</t>
  </si>
  <si>
    <t>efc8cce3-94b4-51cf-86e3-e6cb7a5caf27</t>
  </si>
  <si>
    <t>efd4211d-2e36-4e3b-85a8-36c4f2b3f319</t>
  </si>
  <si>
    <t>efd546cd-00f6-4515-8054-fe0d0291d1fb</t>
  </si>
  <si>
    <t>DZH318Z0BPVX/0016</t>
  </si>
  <si>
    <t>E70 Disk Mounts</t>
  </si>
  <si>
    <t>eff69655-d3b6-5c42-9e3e-2811a26ed842</t>
  </si>
  <si>
    <t>eff7c652-3999-5339-a1cf-08326d4f0024</t>
  </si>
  <si>
    <t>DZH318Z0K9JH/01F4</t>
  </si>
  <si>
    <t>eff874fe-9ba5-5d84-bd75-8267e107601c</t>
  </si>
  <si>
    <t>DZH318Z0CGR8/000M</t>
  </si>
  <si>
    <t>f0000f83-9e76-4f50-a9dc-20a0e5eacb73</t>
  </si>
  <si>
    <t>DZH318Z0BPWC/0029</t>
  </si>
  <si>
    <t>f010edbb-9256-53fc-b457-4cc68e5967a4</t>
  </si>
  <si>
    <t>DZH318Z08M99/00DB</t>
  </si>
  <si>
    <t>f016ac6d-6b1d-54f6-87ff-5a670dc62523</t>
  </si>
  <si>
    <t>DZH318Z08M9T/00CX</t>
  </si>
  <si>
    <t>f0174975-acd1-5140-bd1e-81b357ff6683</t>
  </si>
  <si>
    <t>DZH318Z093WZ/00KN</t>
  </si>
  <si>
    <t>E48 v3/E48s v3</t>
  </si>
  <si>
    <t>DZH318Z0BQ4L/01LK</t>
  </si>
  <si>
    <t>DZH318Z0BQ4L/01LH</t>
  </si>
  <si>
    <t>DZH318Z0BQ4L/01LJ</t>
  </si>
  <si>
    <t>f027276c-da11-5400-821f-9826ff634c61</t>
  </si>
  <si>
    <t>DZH318Z08M9J/0033</t>
  </si>
  <si>
    <t>DZH318Z08M9J/02D4</t>
  </si>
  <si>
    <t>DZH318Z08M9J/02CW</t>
  </si>
  <si>
    <t>f0380b13-b84d-5944-828f-5cf7556d142f</t>
  </si>
  <si>
    <t>f03d38d8-8041-4410-828f-5d85b5a5ad36</t>
  </si>
  <si>
    <t>DZH318Z0BPWB/00B5</t>
  </si>
  <si>
    <t>f044a3aa-8480-5f39-985b-1478b79aabc9</t>
  </si>
  <si>
    <t>f04897df-51b9-5eed-98df-76b75ab0d60c</t>
  </si>
  <si>
    <t>f04ac4f3-3f27-4fdc-b95e-0f1ea57cfe84</t>
  </si>
  <si>
    <t>f05582fa-8be7-5fc1-bf12-1c64ca5b750c</t>
  </si>
  <si>
    <t>DZH318Z0BQ4C/04WH</t>
  </si>
  <si>
    <t>DZH318Z08KCH/000Q</t>
  </si>
  <si>
    <t>f06355aa-5075-5aac-9deb-d64543197048</t>
  </si>
  <si>
    <t>DZH318Z0BPVN/01MV</t>
  </si>
  <si>
    <t>f06fc987-79a7-464a-b382-a4e3b231190f</t>
  </si>
  <si>
    <t>DZH318Z0BQ4T/002V</t>
  </si>
  <si>
    <t>f0701472-5640-52a8-9f51-6728cb2546d4</t>
  </si>
  <si>
    <t>DZH318Z08LV1/0081</t>
  </si>
  <si>
    <t>DZH318Z0BQPW/029T</t>
  </si>
  <si>
    <t>f08b7241-ed87-528a-b893-07fe8dd9b454</t>
  </si>
  <si>
    <t>DZH318Z092SD/00F9</t>
  </si>
  <si>
    <t>f098646d-0d94-4ae8-a46d-fa45c5aba64e</t>
  </si>
  <si>
    <t>DZH318Z0BQM3/0026</t>
  </si>
  <si>
    <t>DZH318Z0BQM3/0025</t>
  </si>
  <si>
    <t>DZH318Z0BQM3/0027</t>
  </si>
  <si>
    <t>f09e160c-ebdb-5c00-bd9c-cec8fca1df53</t>
  </si>
  <si>
    <t>f0a4bd05-25b6-5998-bb0a-5195fddc1b27</t>
  </si>
  <si>
    <t>DZH318Z08NRD/00B9</t>
  </si>
  <si>
    <t>f0aedb40-17a8-5e47-b8ec-7b2197209aa3</t>
  </si>
  <si>
    <t>DZH318Z092QJ/00F3</t>
  </si>
  <si>
    <t>f0b8c89e-08e0-56bc-9c52-099adbe00de7</t>
  </si>
  <si>
    <t>DZH318Z092QJ/00DN</t>
  </si>
  <si>
    <t>f0bb0a74-8fdc-5d22-9610-c151353a7381</t>
  </si>
  <si>
    <t>DZH318Z08W0R/003W</t>
  </si>
  <si>
    <t>f0bd5ff6-05ee-45d5-a4ff-e020e457739e</t>
  </si>
  <si>
    <t>DZH318Z0BXW9/001K</t>
  </si>
  <si>
    <t>f0bd8331-11d7-5f3f-94b7-83c4997c9710</t>
  </si>
  <si>
    <t>f0be78fb-3d6f-5ca9-bddf-4c1691fe8e72</t>
  </si>
  <si>
    <t>DZH318Z08W0Q/0019</t>
  </si>
  <si>
    <t>f0cc2692-c264-5bdf-9bbe-28137cf9702c</t>
  </si>
  <si>
    <t>E32-16s v4 Spot</t>
  </si>
  <si>
    <t>f0d304f3-a0a0-53be-81a0-a180834d6644</t>
  </si>
  <si>
    <t>DZH318Z0CSHC/002G</t>
  </si>
  <si>
    <t>f0ddfff6-c1c6-52ae-bcd8-4b03b0755e44</t>
  </si>
  <si>
    <t>f0e5e677-08cb-56d0-86da-e7784db547ba</t>
  </si>
  <si>
    <t>DZH318Z09B68/000W</t>
  </si>
  <si>
    <t>f0ec5ae3-50bc-5d5b-95b7-1ff0becdef73</t>
  </si>
  <si>
    <t>DZH318Z08LV0/005K</t>
  </si>
  <si>
    <t>f0f3dc0b-8529-5da1-a981-cd3ec08d92e9</t>
  </si>
  <si>
    <t>DZH318Z09JCN/00DV</t>
  </si>
  <si>
    <t>NC24s v3 Spot</t>
  </si>
  <si>
    <t>f10636d4-dcbc-52c9-a8c5-70132c79d168</t>
  </si>
  <si>
    <t>DZH318Z0BP4M/005W</t>
  </si>
  <si>
    <t>f12351a0-ec0a-5d66-b7a7-680f243e7c71</t>
  </si>
  <si>
    <t>DZH318Z092S2/00FR</t>
  </si>
  <si>
    <t>f13b8f6e-30e7-5dab-9185-2f0fde1f1b5f</t>
  </si>
  <si>
    <t>DZH318Z0K9K9/01H1</t>
  </si>
  <si>
    <t>Cold GZRS List and Create Container Operations</t>
  </si>
  <si>
    <t>f13c6a48-e749-5a2a-bc88-10000572c036</t>
  </si>
  <si>
    <t>f13db240-c3d5-5e86-8e8d-05851b3f0bd4</t>
  </si>
  <si>
    <t>DZH318Z0BDL7/0058</t>
  </si>
  <si>
    <t>f13e8312-167c-5325-a8d4-c9598ca408ac</t>
  </si>
  <si>
    <t>f13fc55f-d6ec-53e5-8eb8-9a78eb7e4673</t>
  </si>
  <si>
    <t>DZH318Z0BDCH/008H</t>
  </si>
  <si>
    <t>f1458011-2f9a-5944-aefd-6ae4e859e935</t>
  </si>
  <si>
    <t>DZH318Z0K9KC/00C9</t>
  </si>
  <si>
    <t>f166f9b2-ddff-57e5-a30b-cd6061f515ed</t>
  </si>
  <si>
    <t>DZH318Z08Q74/002N</t>
  </si>
  <si>
    <t>f16a2592-834b-53e9-b06b-097902565b94</t>
  </si>
  <si>
    <t>DZH318Z08M9R/00C7</t>
  </si>
  <si>
    <t>DZH318Z08M9R/02BF</t>
  </si>
  <si>
    <t>DZH318Z08M9R/02BP</t>
  </si>
  <si>
    <t>Standard_D14_v2_Promo</t>
  </si>
  <si>
    <t>D14 v2/DS14 v2 - Expired</t>
  </si>
  <si>
    <t>DZH318Z0BPSP/0019</t>
  </si>
  <si>
    <t>f17a7c36-da00-5889-b6b2-fec805d035e9</t>
  </si>
  <si>
    <t>DZH318Z08M9V/00HB</t>
  </si>
  <si>
    <t>f1800b11-b4c6-5e88-ae68-9453150efbbc</t>
  </si>
  <si>
    <t>f1883392-23f9-5fd2-aec4-22a83e386159</t>
  </si>
  <si>
    <t>DZH318Z0K9JK/00HR</t>
  </si>
  <si>
    <t>f1a72612-8b8c-55a6-b5df-e74566afeefc</t>
  </si>
  <si>
    <t>DZH318Z093WX/00J2</t>
  </si>
  <si>
    <t>f1ad7ac3-15cd-5e3a-a822-a72146142dc9</t>
  </si>
  <si>
    <t>DZH318Z0CSHB/0033</t>
  </si>
  <si>
    <t>f1ae4f02-e67d-5730-8d9e-418e90ee6da5</t>
  </si>
  <si>
    <t>DZH318Z0BPX4/0020</t>
  </si>
  <si>
    <t>f1b3a645-357e-52c0-ba8d-415b64ff4608</t>
  </si>
  <si>
    <t>DZH318Z08MC5/00GZ</t>
  </si>
  <si>
    <t>f1b853f3-60a3-5e2e-90c2-4b209eab6c0b</t>
  </si>
  <si>
    <t>DZH318Z0CSHL/001K</t>
  </si>
  <si>
    <t>f1d96979-7d75-4216-8529-3a75564f1c97</t>
  </si>
  <si>
    <t>DZH318Z0BPW5/006S</t>
  </si>
  <si>
    <t>DZH318Z0BPVN/006L</t>
  </si>
  <si>
    <t>2017-04-01T00:00:00Z</t>
  </si>
  <si>
    <t>f1e5322e-47ee-4285-8858-5921f306821e</t>
  </si>
  <si>
    <t>DZH318Z0BP0W/00FR</t>
  </si>
  <si>
    <t>f2089fbd-4a22-467f-8f83-f5da94483b83</t>
  </si>
  <si>
    <t>DZH318Z0BPRJ/00B8</t>
  </si>
  <si>
    <t>f21fb9f8-2719-5a2e-a085-24fbd1a0ed10</t>
  </si>
  <si>
    <t>DZH318Z092SD/00F5</t>
  </si>
  <si>
    <t>E16pds v5</t>
  </si>
  <si>
    <t>f222bebb-9263-53ce-8ca4-ab1c250d0057</t>
  </si>
  <si>
    <t>DZH318Z092SG/001D</t>
  </si>
  <si>
    <t>f22a1177-06af-53cb-9ac1-af98c05ed36e</t>
  </si>
  <si>
    <t>DZH318Z0CGR8/00D5</t>
  </si>
  <si>
    <t>f22c2714-c31a-5c52-a26a-b03d16c7068c</t>
  </si>
  <si>
    <t>DZH318Z0D1L5/00PV</t>
  </si>
  <si>
    <t>f25141d7-3581-5178-bf56-f53e24d15a83</t>
  </si>
  <si>
    <t>DZH318Z0K9JK/00HP</t>
  </si>
  <si>
    <t>f2516b1f-1b79-426a-920f-bae23aca382a</t>
  </si>
  <si>
    <t>f26100e6-ebca-5c57-a3e9-b52692229acf</t>
  </si>
  <si>
    <t>DZH318Z08NQZ/00B0</t>
  </si>
  <si>
    <t>f2736a39-3858-443b-aeec-6c16ce709edc</t>
  </si>
  <si>
    <t>f2823588-8f42-50ec-b568-9d764ec14bea</t>
  </si>
  <si>
    <t>DZH318Z0BQ50/022M</t>
  </si>
  <si>
    <t>f284a92e-ddb4-595b-8e0d-b18973bf8074</t>
  </si>
  <si>
    <t>DZH318Z09B5Z/0008</t>
  </si>
  <si>
    <t>DZH318Z09B5Z/0011</t>
  </si>
  <si>
    <t>DZH318Z09B5Z/000T</t>
  </si>
  <si>
    <t>DZH318Z0BQ50/01CT</t>
  </si>
  <si>
    <t>DZH318Z0BQ50/01CS</t>
  </si>
  <si>
    <t>DZH318Z0BQ50/01CR</t>
  </si>
  <si>
    <t>f2a3d4ba-ceb9-5234-aa14-ae0bc9f7ec39</t>
  </si>
  <si>
    <t>DZH318Z0CSHK/001N</t>
  </si>
  <si>
    <t>DZH318Z0CSHK/01ZQ</t>
  </si>
  <si>
    <t>DZH318Z0CSHK/0202</t>
  </si>
  <si>
    <t>f2ad7755-5724-4777-bdc7-af5879d8cf65</t>
  </si>
  <si>
    <t>DZH318Z0BPRJ/0037</t>
  </si>
  <si>
    <t>DZH318Z0CM95/0031</t>
  </si>
  <si>
    <t>f2c59736-d60d-4421-aa62-628c8b7862b9</t>
  </si>
  <si>
    <t>DZH318Z0BXND/0006</t>
  </si>
  <si>
    <t>100 TB Lost or Damaged Device</t>
  </si>
  <si>
    <t>c3ea978d-6a0a-4632-b094-4fffcafcb057</t>
  </si>
  <si>
    <t>f2e4bb42-2c49-56b8-b857-2d56e880d068</t>
  </si>
  <si>
    <t>DZH318Z0CSHH/003B</t>
  </si>
  <si>
    <t>f3028b12-53ed-5556-9638-c688e210a5d2</t>
  </si>
  <si>
    <t>DZH318Z08NR7/006V</t>
  </si>
  <si>
    <t>f3080043-6182-508a-9d95-3fec44e5082b</t>
  </si>
  <si>
    <t>DZH318Z0BDL9/006V</t>
  </si>
  <si>
    <t>App_Service_I6_v2_linux</t>
  </si>
  <si>
    <t>f3104263-72b3-5a75-b7ec-460b78a552f0</t>
  </si>
  <si>
    <t>DZH318Z0DCR2/00LP</t>
  </si>
  <si>
    <t>DZH318Z0DCR2/00LR</t>
  </si>
  <si>
    <t>DZH318Z0DCR2/00LQ</t>
  </si>
  <si>
    <t>f32111be-092e-5974-bbf9-1a6a46c6d2d0</t>
  </si>
  <si>
    <t>DZH318Z08NRF/00GH</t>
  </si>
  <si>
    <t>f32bd919-c119-4152-9b2d-cb2034b336a7</t>
  </si>
  <si>
    <t>DZH318Z0BPWJ/001J</t>
  </si>
  <si>
    <t>f3418666-ddfa-5231-b4ee-4971a6bea263</t>
  </si>
  <si>
    <t>DZH318Z092QW/005D</t>
  </si>
  <si>
    <t>f347d1fb-49c3-5795-829b-40da45b27b91</t>
  </si>
  <si>
    <t>DZH318Z08M9F/00HN</t>
  </si>
  <si>
    <t>f348ff63-0016-59bb-9948-aa8b6bf6cf44</t>
  </si>
  <si>
    <t>DZH318Z0BX63/02BB</t>
  </si>
  <si>
    <t>f34c4c15-338a-5661-8852-fd626acc323f</t>
  </si>
  <si>
    <t>f35a562a-0731-5b68-8772-fb2c6f6a5228</t>
  </si>
  <si>
    <t>DZH318Z0K9KC/00C0</t>
  </si>
  <si>
    <t>f35d3209-9864-4f37-bc5d-08382da81a46</t>
  </si>
  <si>
    <t>DZH318Z0BQ4W/00KK</t>
  </si>
  <si>
    <t>DZH318Z0BQ4W/00K3</t>
  </si>
  <si>
    <t>DZH318Z0BQ4W/00K4</t>
  </si>
  <si>
    <t>f35dfce9-ca7f-5be1-8e0b-67c4191d247d</t>
  </si>
  <si>
    <t>DZH318Z0K9KD/01KV</t>
  </si>
  <si>
    <t>f362e1ad-b947-5209-9069-7f5238b65a9a</t>
  </si>
  <si>
    <t>DZH318Z08LV1/0028</t>
  </si>
  <si>
    <t>f363d73a-80a7-517b-a063-804710aee461</t>
  </si>
  <si>
    <t>DZH318Z093WZ/00L3</t>
  </si>
  <si>
    <t>DZH318Z093WZ/03M2</t>
  </si>
  <si>
    <t>DZH318Z093WZ/03M3</t>
  </si>
  <si>
    <t>DZH318Z0CGPN/008K</t>
  </si>
  <si>
    <t>f36908ea-1c6b-5939-be4b-ce94ef37ec1b</t>
  </si>
  <si>
    <t>DZH318Z08M9B/00DM</t>
  </si>
  <si>
    <t>f36a18ba-31a1-591c-8fcd-49578c6f2a27</t>
  </si>
  <si>
    <t>DZH318Z0BQM2/0095</t>
  </si>
  <si>
    <t>f3740fd8-230f-5582-8d3c-09f68b5d48d6</t>
  </si>
  <si>
    <t>DZH318Z096SN/02SW</t>
  </si>
  <si>
    <t>f378527d-14a4-5b94-a43a-a200fa2e586a</t>
  </si>
  <si>
    <t>DZH318Z0CM2D/000K</t>
  </si>
  <si>
    <t>DZH318Z0CM2D/007B</t>
  </si>
  <si>
    <t>DZH318Z0CM2D/007C</t>
  </si>
  <si>
    <t>f38015a2-f9a8-58ee-9c93-e5f6bdba34f8</t>
  </si>
  <si>
    <t>DZH318Z0BDCH/008G</t>
  </si>
  <si>
    <t>f3a65de6-f322-554e-bbca-c1ad1b8e5bc1</t>
  </si>
  <si>
    <t>DZH318Z0D1L3/00L5</t>
  </si>
  <si>
    <t>f3baab1d-21c0-5b7e-ae97-40538690ad29</t>
  </si>
  <si>
    <t>DZH318Z0D1L5/00PQ</t>
  </si>
  <si>
    <t>f3d4dac1-2fbb-50cb-aff7-bc64c3ded8ac</t>
  </si>
  <si>
    <t>DZH318Z093WZ/00M0</t>
  </si>
  <si>
    <t>DZH318Z093WZ/03MX</t>
  </si>
  <si>
    <t>DZH318Z093WZ/03MW</t>
  </si>
  <si>
    <t>Standard Memory Active Usage</t>
  </si>
  <si>
    <t>f3d673ac-8004-5c9e-a541-8c9eaac1dfea</t>
  </si>
  <si>
    <t>f3d8c722-a8e9-516b-a1de-4f1c3e0e2769</t>
  </si>
  <si>
    <t>DZH318Z08M9J/002W</t>
  </si>
  <si>
    <t>f3e00e02-74a0-507d-b3e6-01d9f5d2615d</t>
  </si>
  <si>
    <t>DZH318Z0BDLB/005Z</t>
  </si>
  <si>
    <t>DZH318Z0BQ4L/00JW</t>
  </si>
  <si>
    <t>f3fa1883-a53b-50da-a9ca-06801d05a42b</t>
  </si>
  <si>
    <t>DZH318Z08W2P/0066</t>
  </si>
  <si>
    <t>DZH318Z096T1/04LT</t>
  </si>
  <si>
    <t>f405a01f-7b9e-5c62-bd8b-7b6ae41fdfd8</t>
  </si>
  <si>
    <t>DZH318Z0BX5L/0044</t>
  </si>
  <si>
    <t>E20s v4 Low Priority</t>
  </si>
  <si>
    <t>f407ac35-662e-5bc2-a00d-d0469157fcef</t>
  </si>
  <si>
    <t>DZH318Z0CSHL/0027</t>
  </si>
  <si>
    <t>f4139ed9-b4d9-5478-b9ff-1019da586c28</t>
  </si>
  <si>
    <t>f4164518-365e-54e0-9ab4-c04ca1b8da9d</t>
  </si>
  <si>
    <t>DZH318Z0CP07/006L</t>
  </si>
  <si>
    <t>Cool_RA-GRS_Data_Stored_1 Pb</t>
  </si>
  <si>
    <t>Cool - 1 PB RA-GRS</t>
  </si>
  <si>
    <t>Cool - 1 PB RA-GRS Data Stored</t>
  </si>
  <si>
    <t>DZH318Z0CLSK/01B8</t>
  </si>
  <si>
    <t>DZH318Z0CLSK/019P</t>
  </si>
  <si>
    <t>f419bcba-2b29-50a4-bb94-8b5b25353dd4</t>
  </si>
  <si>
    <t>DZH318Z09B5X/0001</t>
  </si>
  <si>
    <t>f41a27a9-b81f-5c5f-8e58-30d086330198</t>
  </si>
  <si>
    <t>DZH318Z092QW/003D</t>
  </si>
  <si>
    <t>f41dbeb1-73f1-5641-92d5-f1e4b0c4ea88</t>
  </si>
  <si>
    <t>DZH318Z0BDCG/001P</t>
  </si>
  <si>
    <t>f42302b0-6ed7-5101-bb9f-955da5f5b340</t>
  </si>
  <si>
    <t>DZH318Z0BP88/027G</t>
  </si>
  <si>
    <t>f42e1d9c-e268-51fc-8daa-da4bac6030d3</t>
  </si>
  <si>
    <t>DZH318Z092S1/0046</t>
  </si>
  <si>
    <t>Hot_LRS_Data_Stored_1 Pb</t>
  </si>
  <si>
    <t>Hot - 1 PB LRS</t>
  </si>
  <si>
    <t>Hot - 1 PB LRS Data Stored</t>
  </si>
  <si>
    <t>DZH318Z0CLSK/0136</t>
  </si>
  <si>
    <t>DZH318Z0CLSK/013F</t>
  </si>
  <si>
    <t>f454cc51-8fa7-50d8-8f66-75887dc6cb7f</t>
  </si>
  <si>
    <t>DZH318Z0BQ4W/01PR</t>
  </si>
  <si>
    <t>DZH318Z0BQ4W/01PV</t>
  </si>
  <si>
    <t>DZH318Z0BQ4W/01PT</t>
  </si>
  <si>
    <t>DZH318Z0CM2B/0027</t>
  </si>
  <si>
    <t>Standard_EC96as_cc_v5 Low Priority</t>
  </si>
  <si>
    <t>EC96ascc v5 Low Priority</t>
  </si>
  <si>
    <t>f46d73f3-62ae-55fc-85fd-a262939d0c00</t>
  </si>
  <si>
    <t>DZH318Z0BDLC/0003</t>
  </si>
  <si>
    <t>f471b617-dc44-52b4-83a7-f49b53421f80</t>
  </si>
  <si>
    <t>DZH318Z092SB/0021</t>
  </si>
  <si>
    <t>f4798806-f76e-4a79-bb4a-4106f95ac4a2</t>
  </si>
  <si>
    <t>DZH318Z0BQP2/0032</t>
  </si>
  <si>
    <t>f481400f-fffd-53d2-8b0c-abab241725d8</t>
  </si>
  <si>
    <t>DZH318Z09B60/0008</t>
  </si>
  <si>
    <t>f486ac31-7456-54c7-a401-c0ba5fba73c9</t>
  </si>
  <si>
    <t>DZH318Z096T1/05CB</t>
  </si>
  <si>
    <t>SAP_HANA_On_Azure_S1344</t>
  </si>
  <si>
    <t>S1344</t>
  </si>
  <si>
    <t>S1344 Instance</t>
  </si>
  <si>
    <t>f48aab19-e6fe-566a-b01e-1ac65a4178eb</t>
  </si>
  <si>
    <t>DZH318Z0BNWL/01P9</t>
  </si>
  <si>
    <t>DZH318Z0BNWL/01PJ</t>
  </si>
  <si>
    <t>DZH318Z0BNWL/01PF</t>
  </si>
  <si>
    <t>f48dfbb2-b498-5baa-af16-f2f030dc718f</t>
  </si>
  <si>
    <t>DZH318Z08M9J/002F</t>
  </si>
  <si>
    <t>f492dc20-b918-5643-9360-dd28b04e0eb7</t>
  </si>
  <si>
    <t>DZH318Z09JCN/00DF</t>
  </si>
  <si>
    <t>DZH318Z09JCN/00NK</t>
  </si>
  <si>
    <t>DZH318Z09JCN/00NG</t>
  </si>
  <si>
    <t>f493fd19-03af-5d34-ad65-78c2818b6e25</t>
  </si>
  <si>
    <t>DZH318Z092R4/00BX</t>
  </si>
  <si>
    <t>f4a9d982-d159-433b-a3d6-5358a060859b</t>
  </si>
  <si>
    <t>DZH318Z0BPVZ/000F</t>
  </si>
  <si>
    <t>f4d272ac-d9b1-5706-a09e-1fadb8f2ec10</t>
  </si>
  <si>
    <t>DZH318Z08KCH/0011</t>
  </si>
  <si>
    <t>f4d6571e-209b-5468-b15c-e11791d6efc2</t>
  </si>
  <si>
    <t>DZH318Z0F5HH/0008</t>
  </si>
  <si>
    <t>f4d7a5a5-1b67-45ea-b1a0-282fbdd34b05</t>
  </si>
  <si>
    <t>DZH318Z0BQ35/00SV</t>
  </si>
  <si>
    <t>DZH318Z0BQ35/002C</t>
  </si>
  <si>
    <t>DZH318Z0BQ35/0025</t>
  </si>
  <si>
    <t>f4de8f11-c76c-553c-97fe-0e1081359498</t>
  </si>
  <si>
    <t>DZH318Z092SB/001R</t>
  </si>
  <si>
    <t>f4e21654-e8d5-541b-93ef-00b11b256697</t>
  </si>
  <si>
    <t>DZH318Z08M9W/0069</t>
  </si>
  <si>
    <t>DZH318Z0BQ4W/005C</t>
  </si>
  <si>
    <t>DZH318Z0BQ4W/005B</t>
  </si>
  <si>
    <t>DZH318Z0BQ4W/005G</t>
  </si>
  <si>
    <t>f4f41cfa-8649-506d-aff0-bb791f676ad6</t>
  </si>
  <si>
    <t>DZH318Z09B5X/000P</t>
  </si>
  <si>
    <t>f4f8aaf5-2239-500d-bad6-ee32a10b2773</t>
  </si>
  <si>
    <t>DZH318Z0BDL7/0056</t>
  </si>
  <si>
    <t>f50a33be-eccc-5e05-a593-10a19b456a67</t>
  </si>
  <si>
    <t>f5116700-9ec9-5291-aa90-215df5a8e778</t>
  </si>
  <si>
    <t>DZH318Z0CSHB/003Q</t>
  </si>
  <si>
    <t>f51a143a-a083-4c1f-8bd0-678abb8bddf0</t>
  </si>
  <si>
    <t>DZH318Z0CM95/002R</t>
  </si>
  <si>
    <t>f52ce348-ee68-5235-b6af-1d71dff4e71a</t>
  </si>
  <si>
    <t>DZH318Z08LV0/006L</t>
  </si>
  <si>
    <t>f531c06a-c2aa-4d9a-87e4-b0ee5219128c</t>
  </si>
  <si>
    <t>DZH318Z0BPW1/00CR</t>
  </si>
  <si>
    <t>f535fe42-3430-5f92-b225-6be1583f5676</t>
  </si>
  <si>
    <t>DZH318Z0BX63/022D</t>
  </si>
  <si>
    <t>f537a8db-b4c2-5d62-9380-dd1512749ca9</t>
  </si>
  <si>
    <t>f5477a25-2edc-5518-be31-ef8732a035c3</t>
  </si>
  <si>
    <t>DZH318Z0BQPW/01TC</t>
  </si>
  <si>
    <t>f5496025-28f8-5388-aa53-f6065736097c</t>
  </si>
  <si>
    <t>DZH318Z0CSHC/001H</t>
  </si>
  <si>
    <t>f54a5699-c876-599e-8a5d-3ea2a66fc74a</t>
  </si>
  <si>
    <t>DZH318Z09B66/000X</t>
  </si>
  <si>
    <t>DZH318Z0CM29/0051</t>
  </si>
  <si>
    <t>f558b622-0942-4738-9dd7-e52a8cee1fc3</t>
  </si>
  <si>
    <t>f5595f66-8c43-4cd3-bcd8-6c45e17b3b3d</t>
  </si>
  <si>
    <t>DZH318Z0BQ5T/0024</t>
  </si>
  <si>
    <t>f56eed23-c747-50fd-aa4f-96e763d89f95</t>
  </si>
  <si>
    <t>DZH318Z08NRP/006N</t>
  </si>
  <si>
    <t>f57b24de-0c2a-5fcb-be79-0c30a8dab02e</t>
  </si>
  <si>
    <t>DZH318Z08LV1/007M</t>
  </si>
  <si>
    <t>DZH318Z096SN/00S2</t>
  </si>
  <si>
    <t>DZH318Z096SN/057H</t>
  </si>
  <si>
    <t>DZH318Z096SN/057B</t>
  </si>
  <si>
    <t>f589276c-0073-5a70-8bdf-fa3704da2eef</t>
  </si>
  <si>
    <t>DZH318Z08W0T/006V</t>
  </si>
  <si>
    <t>DZH318Z08W0T/00W0</t>
  </si>
  <si>
    <t>DZH318Z08W0T/00VN</t>
  </si>
  <si>
    <t>f5a2856f-4f45-543a-a352-a305d9409038</t>
  </si>
  <si>
    <t>DZH318Z0BDLB/005B</t>
  </si>
  <si>
    <t>f5a9a6e5-539d-5096-996a-5e04caa0575f</t>
  </si>
  <si>
    <t>DZH318Z093WX/00K9</t>
  </si>
  <si>
    <t>f5b3990c-140b-5fe2-807c-4b5a79adbc2c</t>
  </si>
  <si>
    <t>DZH318Z09B68/0007</t>
  </si>
  <si>
    <t>DZH318Z09B68/005D</t>
  </si>
  <si>
    <t>DZH318Z09B68/005F</t>
  </si>
  <si>
    <t>f5c366a4-2cc0-53fc-acd6-dfbf7ffe9711</t>
  </si>
  <si>
    <t>DZH318Z0BQ4X/01Q0</t>
  </si>
  <si>
    <t>Cool_LRS_Data_Stored_1 Pb</t>
  </si>
  <si>
    <t>Cool - 1 PB LRS</t>
  </si>
  <si>
    <t>Cool - 1 PB LRS Data Stored</t>
  </si>
  <si>
    <t>DZH318Z0CLSK/01BG</t>
  </si>
  <si>
    <t>DZH318Z0CLSK/019C</t>
  </si>
  <si>
    <t>DZH318Z0BPVN/01MR</t>
  </si>
  <si>
    <t>f5ffed5b-871d-498f-9065-7e6604b16967</t>
  </si>
  <si>
    <t>f60ae2a1-e4fa-526d-8985-46895a064d01</t>
  </si>
  <si>
    <t>DZH318Z0BPWH/015Q</t>
  </si>
  <si>
    <t>f60c1834-0402-5d14-9335-ccc4728ba607</t>
  </si>
  <si>
    <t>DZH318Z092S8/005Z</t>
  </si>
  <si>
    <t>f60cc1bf-1763-43b9-9f22-df1ddf80caa8</t>
  </si>
  <si>
    <t>DZH318Z0BPW1/00CV</t>
  </si>
  <si>
    <t>f610533f-02bf-57db-987e-22d331860334</t>
  </si>
  <si>
    <t>DZH318Z0CSHC/000V</t>
  </si>
  <si>
    <t>f612d431-67c0-5cc4-aff5-0fe5c5897b89</t>
  </si>
  <si>
    <t>DZH318Z0BPW1/0102</t>
  </si>
  <si>
    <t>f616375e-9c02-5b14-be19-49e7e13f0692</t>
  </si>
  <si>
    <t>DZH318Z0CSHK/009M</t>
  </si>
  <si>
    <t>f61769f0-6f93-4181-b335-61fc6f70e891</t>
  </si>
  <si>
    <t>DZH318Z0BPW6/003H</t>
  </si>
  <si>
    <t>f622d4a8-8deb-5973-ae8e-d69c63f7bcdd</t>
  </si>
  <si>
    <t>DZH318Z09LQP/003N</t>
  </si>
  <si>
    <t>DZH318Z09LQP/00K8</t>
  </si>
  <si>
    <t>DZH318Z09LQP/00KB</t>
  </si>
  <si>
    <t>DZH318Z0BQPW/00L5</t>
  </si>
  <si>
    <t>f626f21c-7fe9-5472-88a2-32b86ffa121e</t>
  </si>
  <si>
    <t>DZH318Z0BX63/01C6</t>
  </si>
  <si>
    <t>f62df625-e117-5c91-840d-06cacf9221da</t>
  </si>
  <si>
    <t>DZH318Z0CSHC/0031</t>
  </si>
  <si>
    <t>f6340b33-e7da-5b07-9c51-e12b6fe7844f</t>
  </si>
  <si>
    <t>DZH318Z09B62/000X</t>
  </si>
  <si>
    <t>Standard_DC48as_v5 Low Priority</t>
  </si>
  <si>
    <t>DC48as v5 Low Priority</t>
  </si>
  <si>
    <t>f634fd1f-5dc8-5946-aaeb-0abda1f4a1c2</t>
  </si>
  <si>
    <t>DZH318Z09B6C/000K</t>
  </si>
  <si>
    <t>f63b5d67-509d-4855-8b9f-9edb9afe2c7e</t>
  </si>
  <si>
    <t>DZH318Z0BPRT/003N</t>
  </si>
  <si>
    <t>App_Service_Isolated_Plan_Stamp_Fee_Linux</t>
  </si>
  <si>
    <t>f646e788-10c1-426a-a21c-39abf8fefe54</t>
  </si>
  <si>
    <t>DZH318Z0BXW6/001N</t>
  </si>
  <si>
    <t>DZH318Z0BXW6/004V</t>
  </si>
  <si>
    <t>f6572104-e101-5735-8ba1-f4ee26d28c88</t>
  </si>
  <si>
    <t>DZH318Z0BQ4L/022W</t>
  </si>
  <si>
    <t>f65e8a2e-5cc6-5bd9-ac08-49c756515e87</t>
  </si>
  <si>
    <t>f6654a96-461b-5970-8135-c99b31291915</t>
  </si>
  <si>
    <t>DZH318Z0CM2C/0041</t>
  </si>
  <si>
    <t>f6710b40-f471-4a60-a8af-d1b6d56dc510</t>
  </si>
  <si>
    <t>DZH318Z0BQ4X/0059</t>
  </si>
  <si>
    <t>DZH318Z0BQ4X/003K</t>
  </si>
  <si>
    <t>DZH318Z0BQ4X/003L</t>
  </si>
  <si>
    <t>f675c9d7-24f5-58bb-a6ba-b9b79100555a</t>
  </si>
  <si>
    <t>DZH318Z0BP4M/005S</t>
  </si>
  <si>
    <t>f68ea5e3-d5a4-5ed3-b44f-19c19689a1cd</t>
  </si>
  <si>
    <t>DZH318Z093WZ/00N9</t>
  </si>
  <si>
    <t>f692a7ec-2e59-4d12-b702-915ca34dbd34</t>
  </si>
  <si>
    <t>P20 LRS Disk Mount</t>
  </si>
  <si>
    <t>f6a19ddf-4dac-4027-8f05-3788be89839e</t>
  </si>
  <si>
    <t>f6a1a612-cf69-592a-a382-ca7af7407dd9</t>
  </si>
  <si>
    <t>DZH318Z096SL/07SW</t>
  </si>
  <si>
    <t>f6aba938-67ec-5f34-874e-98d625a2a7d9</t>
  </si>
  <si>
    <t>DZH318Z08M9V/00G9</t>
  </si>
  <si>
    <t>f6b61a80-a089-5190-9091-5b0407f22b52</t>
  </si>
  <si>
    <t>DZH318Z092SG/0031</t>
  </si>
  <si>
    <t>f6c178d7-06fd-59a1-879b-c00ca6760f71</t>
  </si>
  <si>
    <t>DZH318Z09JCM/00CV</t>
  </si>
  <si>
    <t>f6c26095-64d3-5ecd-938a-c677b0e7d18a</t>
  </si>
  <si>
    <t>DZH318Z08W2P/0009</t>
  </si>
  <si>
    <t>f6cb5fd9-564b-56ab-8824-1583f2f1b491</t>
  </si>
  <si>
    <t>DZH318Z09LR5/00Z4</t>
  </si>
  <si>
    <t>DZH318Z09LR5/02V0</t>
  </si>
  <si>
    <t>DZH318Z09LR5/02TZ</t>
  </si>
  <si>
    <t>f6cd35dc-6752-59c3-9055-6e4cf241d587</t>
  </si>
  <si>
    <t>f6d27d8b-f0f4-572c-abc7-e6257b5c3b92</t>
  </si>
  <si>
    <t>DZH318Z0D1MV/00FX</t>
  </si>
  <si>
    <t>f6d4b9f0-c3cc-5d8a-b686-941a61eb1e47</t>
  </si>
  <si>
    <t>f6d64d8f-c0a6-5984-808b-2052d500e71d</t>
  </si>
  <si>
    <t>DZH318Z092SH/00FN</t>
  </si>
  <si>
    <t>DZH318Z092SH/00XW</t>
  </si>
  <si>
    <t>DZH318Z092SH/00XT</t>
  </si>
  <si>
    <t>DZH318Z0BPVW/000K</t>
  </si>
  <si>
    <t>DZH318Z0CM93/001P</t>
  </si>
  <si>
    <t>f6dc0e93-1169-5254-9c00-75038c8b747f</t>
  </si>
  <si>
    <t>DZH318Z0D1MV/00FS</t>
  </si>
  <si>
    <t>f6ff7799-241d-5918-b34c-a92dc7a371b5</t>
  </si>
  <si>
    <t>DZH318Z0BQ4R/047M</t>
  </si>
  <si>
    <t>f703817b-36b8-50d9-8ac0-9a5e6e627a44</t>
  </si>
  <si>
    <t>DZH318Z0K9KC/00C3</t>
  </si>
  <si>
    <t>f713a9ab-56ba-55f6-ba87-b0016c007d7d</t>
  </si>
  <si>
    <t>DZH318Z0CGPN/002Q</t>
  </si>
  <si>
    <t>f714ee27-3fad-552c-9d61-bd17341b3940</t>
  </si>
  <si>
    <t>DZH318Z09B5Z/000P</t>
  </si>
  <si>
    <t>DZH318Z0BX63/01C3</t>
  </si>
  <si>
    <t>f719dbd6-9f3a-5241-8225-77deb2849b93</t>
  </si>
  <si>
    <t>DZH318Z093WX/00HX</t>
  </si>
  <si>
    <t>f731f81c-54b9-5bb1-94c6-5888685fadad</t>
  </si>
  <si>
    <t>DZH318Z08M9W/005T</t>
  </si>
  <si>
    <t>D16s v5</t>
  </si>
  <si>
    <t>f733a169-c875-53c7-ac71-83cfdc1d9e07</t>
  </si>
  <si>
    <t>DZH318Z08M9T/00BM</t>
  </si>
  <si>
    <t>f7372b3d-6920-56cb-b36e-ceabd42f961f</t>
  </si>
  <si>
    <t>f7452a8c-8d85-5b83-ae97-7b553ea92399</t>
  </si>
  <si>
    <t>DZH318Z096SN/02SX</t>
  </si>
  <si>
    <t>f74569c1-43c3-5a60-8e43-0c25523c576d</t>
  </si>
  <si>
    <t>DZH318Z0K9KD/01LS</t>
  </si>
  <si>
    <t>f74e1af9-e3e6-5f2f-919d-1d1bd235d607</t>
  </si>
  <si>
    <t>f7536274-752a-5e65-809e-0811512375f1</t>
  </si>
  <si>
    <t>DZH318Z08W2Q/0042</t>
  </si>
  <si>
    <t>f7546ae5-c849-56c3-8aa6-2c005430863e</t>
  </si>
  <si>
    <t>DZH318Z093XK/00QV</t>
  </si>
  <si>
    <t>f770e76a-88cf-5109-87b1-e8467b5ea252</t>
  </si>
  <si>
    <t>DZH318Z0BQ4W/04WM</t>
  </si>
  <si>
    <t>f7725235-5e17-5548-bcff-bd4775494bb4</t>
  </si>
  <si>
    <t>DZH318Z0K9K9/01H2</t>
  </si>
  <si>
    <t>f788d8da-8980-591a-8683-bfdf0f5a3cfe</t>
  </si>
  <si>
    <t>DZH318Z0K1LH/001M</t>
  </si>
  <si>
    <t>f78c139a-d4bd-535b-a797-c31ad35e6c50</t>
  </si>
  <si>
    <t>DZH318Z08NR8/002G</t>
  </si>
  <si>
    <t>f7b28c37-e171-4921-94f7-61a61a1732eb</t>
  </si>
  <si>
    <t>DZH318Z0BZ0N/0008</t>
  </si>
  <si>
    <t>f7b30b13-a01f-5e64-8b04-fbcd0ed2ec3e</t>
  </si>
  <si>
    <t>DZH318Z0BPWH/00V1</t>
  </si>
  <si>
    <t>f7bc5e6c-4535-56a1-b7a3-5218b1364039</t>
  </si>
  <si>
    <t>DZH318Z092QW/005B</t>
  </si>
  <si>
    <t>f7cb7e72-8296-5e1f-9113-0a33438d5b04</t>
  </si>
  <si>
    <t>DZH318Z08M9Q/001H</t>
  </si>
  <si>
    <t>f7cfd81b-89d8-5afd-ac79-a9dbfa85c828</t>
  </si>
  <si>
    <t>DZH318Z0BXNX/00KP</t>
  </si>
  <si>
    <t>f7d60544-a262-5628-814f-efa0a563798d</t>
  </si>
  <si>
    <t>DZH318Z0K9JD/01NL</t>
  </si>
  <si>
    <t>f7d656db-7e3b-50d7-8abe-b679a1001ccc</t>
  </si>
  <si>
    <t>DZH318Z0BX5L/01C1</t>
  </si>
  <si>
    <t>DZH318Z0BX5L/01C0</t>
  </si>
  <si>
    <t>DZH318Z0BX5L/01BX</t>
  </si>
  <si>
    <t>f7d6a345-4a42-44e4-9e2e-e9e0c457eab3</t>
  </si>
  <si>
    <t>Lasv3 Series DedicatedHost</t>
  </si>
  <si>
    <t>Lasv3_Type1</t>
  </si>
  <si>
    <t>Lasv3 Type1</t>
  </si>
  <si>
    <t>f7d76a3c-400f-5b1b-a29a-2ee755add72f</t>
  </si>
  <si>
    <t>DZH318Z08NRB</t>
  </si>
  <si>
    <t>DZH318Z08NRB/0004</t>
  </si>
  <si>
    <t>DZH318Z08NRB/002N</t>
  </si>
  <si>
    <t>DZH318Z08NRB/002M</t>
  </si>
  <si>
    <t>f7eb60f0-2c85-4a33-a724-c7934315ad10</t>
  </si>
  <si>
    <t>f7f1c8df-c138-59f9-9a72-7201c4446648</t>
  </si>
  <si>
    <t>DZH318Z092SF/00LZ</t>
  </si>
  <si>
    <t>f7f5e4f4-e646-4c1b-9a18-9a4eeb87783f</t>
  </si>
  <si>
    <t>DZH318Z0BQ35/01FJ</t>
  </si>
  <si>
    <t>DZH318Z0BQ35/01M4</t>
  </si>
  <si>
    <t>DZH318Z0BQ35/01M3</t>
  </si>
  <si>
    <t>f8141382-7351-589f-809c-f89456789f7a</t>
  </si>
  <si>
    <t>DZH318Z096SL/04J2</t>
  </si>
  <si>
    <t>f82490a5-bc24-5e30-ba99-31854b6f2276</t>
  </si>
  <si>
    <t>DZH318Z0BDLC/0037</t>
  </si>
  <si>
    <t>f82fd6a7-d268-53a0-8e02-5da953f8d601</t>
  </si>
  <si>
    <t>DZH318Z0CSHK/00JG</t>
  </si>
  <si>
    <t>DZH318Z0CSHK/020W</t>
  </si>
  <si>
    <t>DZH318Z0CSHK/020V</t>
  </si>
  <si>
    <t>DZH318Z0BQ34/014W</t>
  </si>
  <si>
    <t>DZH318Z0BQ34/00HQ</t>
  </si>
  <si>
    <t>DZH318Z0BQ34/00HR</t>
  </si>
  <si>
    <t>f83ce4d2-bde2-48cb-a811-f3cf14498c89</t>
  </si>
  <si>
    <t>DZH318Z0BP44/001Z</t>
  </si>
  <si>
    <t>Standard_D5_v2_Promo</t>
  </si>
  <si>
    <t>D5 v2/DS5 v2 - Expired</t>
  </si>
  <si>
    <t>DZH318Z0BPSP/00CT</t>
  </si>
  <si>
    <t>f850efc6-cbaa-5e6c-8f54-bbda54ca997f</t>
  </si>
  <si>
    <t>DZH318Z0DF49/001C</t>
  </si>
  <si>
    <t>f85469b2-dc14-464c-876c-7f5a4a003f9b</t>
  </si>
  <si>
    <t>DZH318Z0CHL7/0005</t>
  </si>
  <si>
    <t>f85be4fe-5374-57b4-af2d-06e50b68f8e8</t>
  </si>
  <si>
    <t>DZH318Z096SL/07SZ</t>
  </si>
  <si>
    <t>f8616a12-be2f-5dd6-9bb8-f00c762e2026</t>
  </si>
  <si>
    <t>DZH318Z09B6C/000P</t>
  </si>
  <si>
    <t>f86784c3-e819-57a1-bc9e-403736869d76</t>
  </si>
  <si>
    <t>DZH318Z09B60/000T</t>
  </si>
  <si>
    <t>f86d406c-a11d-44ab-a678-80208f856939</t>
  </si>
  <si>
    <t>DZH318Z0BQNM/0045</t>
  </si>
  <si>
    <t>f8767643-3c54-5dec-a435-bee288856685</t>
  </si>
  <si>
    <t>DZH318Z0K9JM/009L</t>
  </si>
  <si>
    <t>f8b09255-d2d6-5622-87fc-b6ba6b6b2c04</t>
  </si>
  <si>
    <t>DZH318Z0CM2D/01JV</t>
  </si>
  <si>
    <t>DZH318Z0CM2D/01JB</t>
  </si>
  <si>
    <t>DZH318Z0CM2D/01J9</t>
  </si>
  <si>
    <t>f8c07d50-7453-50a3-bf9f-63ae36d9eb87</t>
  </si>
  <si>
    <t>DZH318Z0BDLB/0061</t>
  </si>
  <si>
    <t>DZH318Z0BQ4K/00P7</t>
  </si>
  <si>
    <t>f8d965a8-3ab9-5e92-874e-11500d6d592b</t>
  </si>
  <si>
    <t>DZH318Z092R4/00BB</t>
  </si>
  <si>
    <t>f8dcc6ef-d13c-5dbf-8856-00d634285e45</t>
  </si>
  <si>
    <t>DZH318Z096SL/07T6</t>
  </si>
  <si>
    <t>f8e5b73e-407c-5d88-bc5b-58361d4c295f</t>
  </si>
  <si>
    <t>DZH318Z0K9K9/01H7</t>
  </si>
  <si>
    <t>DZH318Z0K9K9/031N</t>
  </si>
  <si>
    <t>DZH318Z0K9K9/031Q</t>
  </si>
  <si>
    <t>DZH318Z0K9K9/031P</t>
  </si>
  <si>
    <t>Hot_GZRS_Data_Stored_100 Tb</t>
  </si>
  <si>
    <t>Hot - 100 TB GZRS</t>
  </si>
  <si>
    <t>Hot - 100 TB GZRS Data Stored</t>
  </si>
  <si>
    <t>DZH318Z0CLSK/00T9</t>
  </si>
  <si>
    <t>DZH318Z0CLSK/00QJ</t>
  </si>
  <si>
    <t>f8fc7add-3928-5fe8-b00c-ccf4a5a0c98a</t>
  </si>
  <si>
    <t>DZH318Z092QW/002B</t>
  </si>
  <si>
    <t>f90b82a4-47d7-558c-b3c4-010508c8c126</t>
  </si>
  <si>
    <t>DZH318Z08NRD/009Q</t>
  </si>
  <si>
    <t>f912c0e7-b7d9-5b2e-9681-107655a8bd14</t>
  </si>
  <si>
    <t>DZH318Z08M9W/005R</t>
  </si>
  <si>
    <t>f944158a-e456-5c47-b935-a38edfc439aa</t>
  </si>
  <si>
    <t>DZH318Z0CF0K/000Z</t>
  </si>
  <si>
    <t>f948f41c-67cb-5881-96ca-52b70a4afeb9</t>
  </si>
  <si>
    <t>DZH318Z0CSHJ/000Q</t>
  </si>
  <si>
    <t>DZH318Z0CSHJ/00WZ</t>
  </si>
  <si>
    <t>DZH318Z0CSHJ/00WV</t>
  </si>
  <si>
    <t>DZH318Z0BX5L/02L1</t>
  </si>
  <si>
    <t>f94f4015-d68f-50af-87a4-38ba52a525d5</t>
  </si>
  <si>
    <t>DZH318Z0DCR2/01C5</t>
  </si>
  <si>
    <t>DZH318Z0DCR2/01MJ</t>
  </si>
  <si>
    <t>DZH318Z0DCR2/01MD</t>
  </si>
  <si>
    <t>f956a2ab-9c00-58d8-98ff-8a844a8d6175</t>
  </si>
  <si>
    <t>DZH318Z0CGPM/0016</t>
  </si>
  <si>
    <t>f9762b14-5e33-4846-8282-7e04a2a65723</t>
  </si>
  <si>
    <t>DZH318Z0BPW1/00GG</t>
  </si>
  <si>
    <t>f9985551-0928-4da0-a9b9-62972f05fe72</t>
  </si>
  <si>
    <t>DZH318Z0BPWB/009X</t>
  </si>
  <si>
    <t>f99e4624-b3b7-5ec1-b043-24d2af3b315b</t>
  </si>
  <si>
    <t>DZH318Z0BQ51/0166</t>
  </si>
  <si>
    <t>DZH318Z0CM92/0018</t>
  </si>
  <si>
    <t>f9b813bd-043c-5e38-b1e2-fc1be723d43e</t>
  </si>
  <si>
    <t>DZH318Z08M9R/00CS</t>
  </si>
  <si>
    <t>f9bc55cc-18ac-51b1-a043-6a85aef48f6d</t>
  </si>
  <si>
    <t>DZH318Z0BQ4B/00XG</t>
  </si>
  <si>
    <t>DZH318Z096T1/04QV</t>
  </si>
  <si>
    <t>f9c45122-2ec1-432c-92d3-32d7bb5de82a</t>
  </si>
  <si>
    <t>DZH318Z0BPRJ/00GH</t>
  </si>
  <si>
    <t>ECadsv5 series DedicatedHost</t>
  </si>
  <si>
    <t>ECadsv5 Type 1</t>
  </si>
  <si>
    <t>f9c92108-4c67-5c1b-b601-38082da3cae9</t>
  </si>
  <si>
    <t>DZH318Z09B63</t>
  </si>
  <si>
    <t>DZH318Z09B63/0001</t>
  </si>
  <si>
    <t>DZH318Z09B63/000T</t>
  </si>
  <si>
    <t>DZH318Z09B63/000S</t>
  </si>
  <si>
    <t>DZH318Z096SN/00RF</t>
  </si>
  <si>
    <t>DZH318Z096SN/059D</t>
  </si>
  <si>
    <t>DZH318Z096SN/0597</t>
  </si>
  <si>
    <t>f9cfd8d6-7d35-5fd3-ae77-ec24a30608b2</t>
  </si>
  <si>
    <t>DZH318Z093X0/00L7</t>
  </si>
  <si>
    <t>DZH318Z093X0/03KR</t>
  </si>
  <si>
    <t>DZH318Z093X0/03KQ</t>
  </si>
  <si>
    <t>VMware_CloudSimple_CS36</t>
  </si>
  <si>
    <t>CS36</t>
  </si>
  <si>
    <t>CS36 Node</t>
  </si>
  <si>
    <t>f9d373aa-42d1-4b0c-bae9-f0050f39d803</t>
  </si>
  <si>
    <t>DZH318Z0C1RB/0002</t>
  </si>
  <si>
    <t>f9d61fec-c11b-55fe-be25-a9af3125cde6</t>
  </si>
  <si>
    <t>DZH318Z093XK/00M3</t>
  </si>
  <si>
    <t>f9f27461-5f9f-565c-9188-a2e703142e53</t>
  </si>
  <si>
    <t>DZH318Z0CGPD/0013</t>
  </si>
  <si>
    <t>DZH318Z0CGPD/003Z</t>
  </si>
  <si>
    <t>DZH318Z0CGPD/0040</t>
  </si>
  <si>
    <t>f9f94ea5-60f0-507a-b0ba-44457ccaace7</t>
  </si>
  <si>
    <t>DZH318Z096SR/0144</t>
  </si>
  <si>
    <t>fa04eb3d-aded-57bb-b1f5-b71bef1531e6</t>
  </si>
  <si>
    <t>DZH318Z0D1L6/00CP</t>
  </si>
  <si>
    <t>fa0a0aa7-5ee1-5d16-a6b7-229bfc6dd6b4</t>
  </si>
  <si>
    <t>DZH318Z08M9X/008V</t>
  </si>
  <si>
    <t>fa11a49d-1ddf-552e-8d63-94d55f409f55</t>
  </si>
  <si>
    <t>DZH318Z092SH/00GC</t>
  </si>
  <si>
    <t>DZH318Z092SH/00Z1</t>
  </si>
  <si>
    <t>DZH318Z092SH/00Z2</t>
  </si>
  <si>
    <t>fa14b52f-7be0-5c65-98b7-b6dea8759908</t>
  </si>
  <si>
    <t>DZH318Z0C0XC/0033</t>
  </si>
  <si>
    <t>fa1c0df4-1596-5d86-a20c-ea4161a5ba5b</t>
  </si>
  <si>
    <t>DZH318Z08MC5/00GW</t>
  </si>
  <si>
    <t>fa2f9e1e-8a22-58c9-8005-ca02e59d9796</t>
  </si>
  <si>
    <t>fa3871e5-cd13-586d-8583-a188268912a8</t>
  </si>
  <si>
    <t>DZH318Z08M9J/003B</t>
  </si>
  <si>
    <t>fa38c059-7dc8-5f3e-bd3a-0bdd0c53ecaa</t>
  </si>
  <si>
    <t>DZH318Z0BX63/024C</t>
  </si>
  <si>
    <t>c80a3636-2edb-4248-bcb1-04ef818a75ac</t>
  </si>
  <si>
    <t>E64-32ds v4</t>
  </si>
  <si>
    <t>fa3f8cb0-544e-59fb-9528-a3747e9f2e1d</t>
  </si>
  <si>
    <t>DZH318Z0CSHK/001T</t>
  </si>
  <si>
    <t>DZH318Z0CSHK/01ZW</t>
  </si>
  <si>
    <t>DZH318Z0CSHK/01ZX</t>
  </si>
  <si>
    <t>fa50954e-13f8-5153-9da7-577292d2db8e</t>
  </si>
  <si>
    <t>DZH318Z08W2Q/004N</t>
  </si>
  <si>
    <t>fa532837-9c59-5dfe-bc06-363fb716b51e</t>
  </si>
  <si>
    <t>DZH318Z09LR5/002L</t>
  </si>
  <si>
    <t>DZH318Z096T1/04LV</t>
  </si>
  <si>
    <t>E8-2ds v4 Low Priority</t>
  </si>
  <si>
    <t>fa71b334-45d1-5db5-a559-2d7b512de674</t>
  </si>
  <si>
    <t>DZH318Z0CSHK/00GG</t>
  </si>
  <si>
    <t>fa7bceff-8315-5429-b562-617a10425f1f</t>
  </si>
  <si>
    <t>DS12</t>
  </si>
  <si>
    <t>DZH318Z0BPW4/0016</t>
  </si>
  <si>
    <t>fa83f3e2-c4ad-59b5-943b-da461596223b</t>
  </si>
  <si>
    <t>DZH318Z0DF4B/0013</t>
  </si>
  <si>
    <t>fa8c2dcb-a7ea-5f62-a3bf-c639dc1decdc</t>
  </si>
  <si>
    <t>DZH318Z08W2R/003J</t>
  </si>
  <si>
    <t>DZH318Z08W2R/00W9</t>
  </si>
  <si>
    <t>DZH318Z08W2R/00W5</t>
  </si>
  <si>
    <t>fa9662f0-39a3-4d7d-8cfa-dcc8d4dea1de</t>
  </si>
  <si>
    <t>fa983304-b1cf-5b27-ac09-6ddeb5becd65</t>
  </si>
  <si>
    <t>DZH318Z0D1L7/00F8</t>
  </si>
  <si>
    <t>fa9def9e-c2f8-55d3-905c-b4d9584dcec6</t>
  </si>
  <si>
    <t>DZH318Z08M9R/00DG</t>
  </si>
  <si>
    <t>faa2e390-a690-5f4f-b104-1a3103dd4d73</t>
  </si>
  <si>
    <t>DZH318Z093XK/00MX</t>
  </si>
  <si>
    <t>faa656b1-57f0-5f23-8a51-89fd1639723e</t>
  </si>
  <si>
    <t>DZH318Z0CSHK/00DK</t>
  </si>
  <si>
    <t>faa80879-c637-5061-aca0-2bea97937f26</t>
  </si>
  <si>
    <t>DZH318Z0K9KC/00C6</t>
  </si>
  <si>
    <t>faa95ccb-9626-5271-bdf0-3850eb44114b</t>
  </si>
  <si>
    <t>DZH318Z0D1L2/00TN</t>
  </si>
  <si>
    <t>DZH318Z0D1L2/00TL</t>
  </si>
  <si>
    <t>DZH318Z0D1L2/00T7</t>
  </si>
  <si>
    <t>fab59e9d-6f1a-571c-8a35-a25d6fdeaebc</t>
  </si>
  <si>
    <t>DZH318Z0K9K9/01H0</t>
  </si>
  <si>
    <t>fab75a13-ca47-582a-94bf-f3e1424b6fa6</t>
  </si>
  <si>
    <t>DZH318Z08NRF/00GM</t>
  </si>
  <si>
    <t>fac4a471-97bf-5f14-90ef-f6068a3581eb</t>
  </si>
  <si>
    <t>DZH318Z09B6B/000P</t>
  </si>
  <si>
    <t>facbca81-2074-5be6-ac36-e5c4819f4781</t>
  </si>
  <si>
    <t>DZH318Z0BPWD/014M</t>
  </si>
  <si>
    <t>ZRS Write Additional IO</t>
  </si>
  <si>
    <t>fadbfad8-8847-4b16-96fb-74fc6eba027d</t>
  </si>
  <si>
    <t>fade0085-514b-4eac-ab85-4f21a25952b2</t>
  </si>
  <si>
    <t>DZH318Z0BQM2/0006</t>
  </si>
  <si>
    <t>DZH318Z0BQM2/0004</t>
  </si>
  <si>
    <t>DZH318Z0BQM2/0005</t>
  </si>
  <si>
    <t>faf8ced5-b0c6-5600-89ba-9b5b4a075b51</t>
  </si>
  <si>
    <t>DZH318Z0BP04/02DB</t>
  </si>
  <si>
    <t>Cool_GRS_Data_Stored_10 Pb</t>
  </si>
  <si>
    <t>Cool - 10 PB GRS</t>
  </si>
  <si>
    <t>Cool - 10 PB GRS Data Stored</t>
  </si>
  <si>
    <t>DZH318Z0CLSK/018N</t>
  </si>
  <si>
    <t>DZH318Z0CLSK/017R</t>
  </si>
  <si>
    <t>Ddsv5 Series DedicatedHost</t>
  </si>
  <si>
    <t>Ddsv5_Type1</t>
  </si>
  <si>
    <t>Ddsv5 Type1</t>
  </si>
  <si>
    <t>Type 1</t>
  </si>
  <si>
    <t>fb03a066-1da5-5723-a4ae-4ea6cd625d0d</t>
  </si>
  <si>
    <t>DZH318Z09V93</t>
  </si>
  <si>
    <t>DZH318Z09V93/000G</t>
  </si>
  <si>
    <t>DZH318Z09V93/001D</t>
  </si>
  <si>
    <t>DZH318Z09V93/0019</t>
  </si>
  <si>
    <t>S30 Disks</t>
  </si>
  <si>
    <t>fb0d8f36-e6c7-44f5-b92d-a4b90c1f4c47</t>
  </si>
  <si>
    <t>fb0f4581-ea33-596a-b68b-02d1eee87aad</t>
  </si>
  <si>
    <t>fb1c576b-0019-5dd1-bf2b-c056dfb3247e</t>
  </si>
  <si>
    <t>DZH318Z0CM92/00ZP</t>
  </si>
  <si>
    <t>fb201192-fbd4-5826-b044-c057615a2932</t>
  </si>
  <si>
    <t>DZH318Z092R4/00D9</t>
  </si>
  <si>
    <t>fb47ac16-c43f-5232-b38f-a36524662752</t>
  </si>
  <si>
    <t>DZH318Z08M9K/00D9</t>
  </si>
  <si>
    <t>DZH318Z0BQ4S/00FF</t>
  </si>
  <si>
    <t>fb58daf0-ca29-51be-bade-3048c8f8e2a2</t>
  </si>
  <si>
    <t>DZH318Z09LR4/004B</t>
  </si>
  <si>
    <t>fb6c55c0-2ab2-51a1-a3ec-18db83c45a65</t>
  </si>
  <si>
    <t>DZH318Z0CSHC/000W</t>
  </si>
  <si>
    <t>Hot_GRS_Data_Stored_100 Tb</t>
  </si>
  <si>
    <t>Hot - 100 TB GRS</t>
  </si>
  <si>
    <t>Hot - 100 TB GRS Data Stored</t>
  </si>
  <si>
    <t>DZH318Z0CLSK/00TD</t>
  </si>
  <si>
    <t>DZH318Z0CLSK/00QK</t>
  </si>
  <si>
    <t>fb9bbe7f-f36e-5b97-bcaf-1ead06bd24d2</t>
  </si>
  <si>
    <t>DZH318Z0BPW5/025W</t>
  </si>
  <si>
    <t>Standard vCPU Duration</t>
  </si>
  <si>
    <t>fb9d8583-df76-4ba2-a6a0-2f174afb7232</t>
  </si>
  <si>
    <t>fba2090f-4b77-5c45-b26f-943c825dac19</t>
  </si>
  <si>
    <t>DZH318Z0K1LF/0020</t>
  </si>
  <si>
    <t>DZH318Z0K1LF/00BN</t>
  </si>
  <si>
    <t>DZH318Z0K1LF/00BJ</t>
  </si>
  <si>
    <t>DZH318Z0K1LF/00BG</t>
  </si>
  <si>
    <t>fbac9731-f337-51ed-bb02-9913a165cec2</t>
  </si>
  <si>
    <t>DZH318Z0CM2D/01JM</t>
  </si>
  <si>
    <t>VS36 Trial Node</t>
  </si>
  <si>
    <t>fbade11e-7248-42ba-af54-e8111d745c2e</t>
  </si>
  <si>
    <t>fbaf7cbf-c532-5f70-bae8-55aa24e94378</t>
  </si>
  <si>
    <t>DZH318Z0K9JL/0023</t>
  </si>
  <si>
    <t>DZH318Z0CM29/0027</t>
  </si>
  <si>
    <t>fbbb8340-f0b0-5081-9ca3-4f4c6d55c0f6</t>
  </si>
  <si>
    <t>DZH318Z08M9R/00CQ</t>
  </si>
  <si>
    <t>DZH318Z0BQPS/00CM</t>
  </si>
  <si>
    <t>fbd4db26-9a80-4f3e-aa14-4f2c79525ee5</t>
  </si>
  <si>
    <t>fbd775ff-c71e-554a-8804-90c65f050304</t>
  </si>
  <si>
    <t>DZH318Z09JCM/00D8</t>
  </si>
  <si>
    <t>DZH318Z0CBTJ/0108</t>
  </si>
  <si>
    <t>fbdc91c6-47fa-5049-b2fc-39fa8062d7eb</t>
  </si>
  <si>
    <t>DZH318Z0CSHC/004K</t>
  </si>
  <si>
    <t>fbdf3212-9dfe-5d59-821b-501f1ef62c94</t>
  </si>
  <si>
    <t>DZH318Z08W0Q/001F</t>
  </si>
  <si>
    <t>fbe20033-473f-5076-9afc-b61bda31651a</t>
  </si>
  <si>
    <t>DZH318Z08NR7/0051</t>
  </si>
  <si>
    <t>DZH318Z08NR7/01J4</t>
  </si>
  <si>
    <t>DZH318Z08NR7/01J1</t>
  </si>
  <si>
    <t>S40 Disks</t>
  </si>
  <si>
    <t>fbfdf856-b572-46c7-98ec-9e8b0ead1140</t>
  </si>
  <si>
    <t>fc036959-aa7f-5868-859b-695be61f5a7a</t>
  </si>
  <si>
    <t>DZH318Z08W0T/006F</t>
  </si>
  <si>
    <t>fc0c0ddc-7fa0-42c2-8104-77f5dd0a46cc</t>
  </si>
  <si>
    <t>DZH318Z0BQ4X/005D</t>
  </si>
  <si>
    <t>fc28ea78-dda1-5d9c-9a4d-3e135192337d</t>
  </si>
  <si>
    <t>DZH318Z093XK/00LF</t>
  </si>
  <si>
    <t>DZH318Z0CM93/001N</t>
  </si>
  <si>
    <t>fc507c8d-6d83-5d85-96d7-f311e08608cc</t>
  </si>
  <si>
    <t>DZH318Z08NRD/009W</t>
  </si>
  <si>
    <t>S20 Disks</t>
  </si>
  <si>
    <t>fc533bfd-7e66-4562-8c31-8007e95cb422</t>
  </si>
  <si>
    <t>fc78e116-efb8-5cba-ba39-a88d7d7cfdb9</t>
  </si>
  <si>
    <t>DZH318Z0CM93/004G</t>
  </si>
  <si>
    <t>fc89257b-7dca-5e3f-ab07-2023db195ae2</t>
  </si>
  <si>
    <t>DZH318Z0BQPW/03DM</t>
  </si>
  <si>
    <t>fc902997-75af-5de8-80db-0949302de63e</t>
  </si>
  <si>
    <t>DZH318Z0BPVN/01L9</t>
  </si>
  <si>
    <t>fc954928-244c-5024-afbb-1ba01d009fcd</t>
  </si>
  <si>
    <t>DZH318Z09B6C/0001</t>
  </si>
  <si>
    <t>fc9c78b6-8ff0-5b8d-8fc1-3963f6f5f323</t>
  </si>
  <si>
    <t>DZH318Z093XK/00M4</t>
  </si>
  <si>
    <t>fcb54447-a3df-580b-b1dc-315952581b1a</t>
  </si>
  <si>
    <t>DZH318Z0CM2D/01JT</t>
  </si>
  <si>
    <t>DZH318Z0BQ4R/0168</t>
  </si>
  <si>
    <t>fcd51df7-456f-534d-8c72-516d3b96ae85</t>
  </si>
  <si>
    <t>DZH318Z0K9JD/01NJ</t>
  </si>
  <si>
    <t>fcd63f6d-c53a-5112-b592-2e0639b3a680</t>
  </si>
  <si>
    <t>DZH318Z0BQ4L/0233</t>
  </si>
  <si>
    <t>fcd96a32-8c2c-5ef4-853a-4a6c1bd4b57d</t>
  </si>
  <si>
    <t>DZH318Z0K9JF/025T</t>
  </si>
  <si>
    <t>fce3c759-e35d-53f0-91a5-6f2e9659c504</t>
  </si>
  <si>
    <t>DZH318Z0BDLB/0065</t>
  </si>
  <si>
    <t>fce5c868-6ab5-5223-bdae-d03e815a6945</t>
  </si>
  <si>
    <t>DZH318Z0BPVL/00XP</t>
  </si>
  <si>
    <t>E6 Disks - Free</t>
  </si>
  <si>
    <t>f11f85af-6913-4096-aa7a-eb08e20a2e93</t>
  </si>
  <si>
    <t>DZH318Z0BQ4C/02L3</t>
  </si>
  <si>
    <t>DZH318Z0BQ4C/02KX</t>
  </si>
  <si>
    <t>DZH318Z0BQ4C/02K3</t>
  </si>
  <si>
    <t>DZH318Z0BQ4B/008F</t>
  </si>
  <si>
    <t>fd2f9799-e79a-5251-989c-dfc9efc7a7d1</t>
  </si>
  <si>
    <t>DZH318Z08M9B/00DF</t>
  </si>
  <si>
    <t>DZH318Z08M9B/01SF</t>
  </si>
  <si>
    <t>DZH318Z08M9B/01SB</t>
  </si>
  <si>
    <t>fd3325ff-ec54-4476-bceb-9205fc5811fa</t>
  </si>
  <si>
    <t>DZH318Z0BPWF/00H4</t>
  </si>
  <si>
    <t>DZH318Z0BPVN/01MM</t>
  </si>
  <si>
    <t>fd478d48-0449-588d-bc1c-b5f96a21b017</t>
  </si>
  <si>
    <t>DZH318Z09B6B/000F</t>
  </si>
  <si>
    <t>DZH318Z096SR/0142</t>
  </si>
  <si>
    <t>DZH318Z096SR/09VB</t>
  </si>
  <si>
    <t>DZH318Z096SR/09V9</t>
  </si>
  <si>
    <t>DZH318Z0BQ4W/005D</t>
  </si>
  <si>
    <t>fd6ed91d-1857-50ae-a65b-d9661e234643</t>
  </si>
  <si>
    <t>DZH318Z08M9B/00F8</t>
  </si>
  <si>
    <t>DZH318Z08M9B/01SL</t>
  </si>
  <si>
    <t>DZH318Z08M9B/01SG</t>
  </si>
  <si>
    <t>fd758e20-49fd-58d7-9f09-3830663764e9</t>
  </si>
  <si>
    <t>DZH318Z0BDCH/0084</t>
  </si>
  <si>
    <t>DZH318Z0BQ4S/00CR</t>
  </si>
  <si>
    <t>DZH318Z0BQ4S/006S</t>
  </si>
  <si>
    <t>DZH318Z0BQ4S/007C</t>
  </si>
  <si>
    <t>DZH318Z0BPWD/014R</t>
  </si>
  <si>
    <t>fda1cbf3-9607-449d-afb3-2eb15bbb0ca3</t>
  </si>
  <si>
    <t>DZH318Z0BXW9/001J</t>
  </si>
  <si>
    <t>fdb58dbe-e801-5f73-9d57-4666a3c4e98c</t>
  </si>
  <si>
    <t>fdc0f814-7be0-5d34-b735-72113270c711</t>
  </si>
  <si>
    <t>DZH318Z09B66/000S</t>
  </si>
  <si>
    <t>fdf274c0-9a8b-4f13-9c09-358a1968dc48</t>
  </si>
  <si>
    <t>DZH318Z0BQNH/00N9</t>
  </si>
  <si>
    <t>fdfbbbff-437e-5248-82b5-0c5f6707967c</t>
  </si>
  <si>
    <t>DZH318Z08NRD/00B0</t>
  </si>
  <si>
    <t>fe05a17d-112d-556e-84dc-ea0e3e0f3aad</t>
  </si>
  <si>
    <t>fe081f5f-8727-58da-8174-cfa5a406f60c</t>
  </si>
  <si>
    <t>DZH318Z0BQPW/01GG</t>
  </si>
  <si>
    <t>fe161e1a-03ef-51e3-8eda-f5480365bda8</t>
  </si>
  <si>
    <t>DZH318Z0K9JH/01FL</t>
  </si>
  <si>
    <t>DZH318Z0CM93/0027</t>
  </si>
  <si>
    <t>fe4d649b-b9f8-5c07-b160-3cb7d0ee6c35</t>
  </si>
  <si>
    <t>DZH318Z092R4/00DD</t>
  </si>
  <si>
    <t>fe4e10b9-004a-4b73-96ac-412d2b5dc098</t>
  </si>
  <si>
    <t>DZH318Z0BXNS/0008</t>
  </si>
  <si>
    <t>fe53b5e7-516e-52c9-a8d1-72f8dc6f17dd</t>
  </si>
  <si>
    <t>fe54849a-b34e-5060-bf00-40fed9dab428</t>
  </si>
  <si>
    <t>DZH318Z09LQN/0078</t>
  </si>
  <si>
    <t>fe57292b-81ba-412a-b0d4-a18ca5b07b6d</t>
  </si>
  <si>
    <t>fe5cc4b8-fb43-5188-a76d-8780fd6eca98</t>
  </si>
  <si>
    <t>DZH318Z08M9W/0062</t>
  </si>
  <si>
    <t>DZH318Z08M9W/01X5</t>
  </si>
  <si>
    <t>DZH318Z08M9W/01X6</t>
  </si>
  <si>
    <t>fe6e78ff-0209-5f85-8cc9-3415e50b279a</t>
  </si>
  <si>
    <t>DZH318Z0CGPD/000X</t>
  </si>
  <si>
    <t>Backup Capacity</t>
  </si>
  <si>
    <t>fe786db3-a4ca-5818-a311-6f3cea4eb266</t>
  </si>
  <si>
    <t>DZH318Z0BXV9/007X</t>
  </si>
  <si>
    <t>fe7ca73e-9d61-5ba4-92d5-03d0bcd63a34</t>
  </si>
  <si>
    <t>DZH318Z092SH/00FR</t>
  </si>
  <si>
    <t>DZH318Z092SH/00XH</t>
  </si>
  <si>
    <t>DZH318Z092SH/00XJ</t>
  </si>
  <si>
    <t>fe7dec82-97c3-5edd-afb6-bdbcd873b5bc</t>
  </si>
  <si>
    <t>fe7e9ee3-4c0b-50fe-8be2-76c230e1e918</t>
  </si>
  <si>
    <t>DZH318Z092SF/00LT</t>
  </si>
  <si>
    <t>DZH318Z092SF/00T8</t>
  </si>
  <si>
    <t>DZH318Z092SF/00T3</t>
  </si>
  <si>
    <t>fe8083fa-7fbc-5f39-8180-6c1a68ef4b81</t>
  </si>
  <si>
    <t>DZH318Z0BXNX/00JX</t>
  </si>
  <si>
    <t>DZH318Z0BXNX/00JF</t>
  </si>
  <si>
    <t>DZH318Z0BXNX/00GP</t>
  </si>
  <si>
    <t>fe877433-a91b-5e5e-a7c7-4b3969bd6790</t>
  </si>
  <si>
    <t>DZH318Z09B6C/0008</t>
  </si>
  <si>
    <t>DZH318Z09B6C/006L</t>
  </si>
  <si>
    <t>DZH318Z09B6C/006K</t>
  </si>
  <si>
    <t>fea2396e-d671-5852-8f77-4b5cf01a70d0</t>
  </si>
  <si>
    <t>DZH318Z0K9JM/0099</t>
  </si>
  <si>
    <t>fea850d3-821a-59c8-a051-e6cf4356fa0a</t>
  </si>
  <si>
    <t>DZH318Z0BX63/0203</t>
  </si>
  <si>
    <t>fea9f629-6381-5507-b5c3-fe46caf5024d</t>
  </si>
  <si>
    <t>DZH318Z0CSHL/003Z</t>
  </si>
  <si>
    <t>feb7f946-0bda-54c2-847f-8b60593cf6c8</t>
  </si>
  <si>
    <t>DZH318Z0K9JH/01KP</t>
  </si>
  <si>
    <t>DZH318Z0K9JH/02VJ</t>
  </si>
  <si>
    <t>DZH318Z0K9JH/02V3</t>
  </si>
  <si>
    <t>febec11a-778c-5327-adc5-5147d3916597</t>
  </si>
  <si>
    <t>DZH318Z09B68/0008</t>
  </si>
  <si>
    <t>fee2fdf5-8de3-508d-8686-222ec4c61c28</t>
  </si>
  <si>
    <t>DZH318Z0BPRT/01GZ</t>
  </si>
  <si>
    <t>feee4248-fd01-5e51-933d-210bfe60ac84</t>
  </si>
  <si>
    <t>DZH318Z0BPWD/0148</t>
  </si>
  <si>
    <t>fefbd390-413c-5d1c-981e-9ea6bba9f862</t>
  </si>
  <si>
    <t>DZH318Z09JCM/00D0</t>
  </si>
  <si>
    <t>feffa92d-af64-4844-bbe2-d4085b38bc93</t>
  </si>
  <si>
    <t>DZH318Z0BPW5/005Q</t>
  </si>
  <si>
    <t>Cool GRS List Operations</t>
  </si>
  <si>
    <t>ff0a39b5-1e6c-4551-98e9-b07c5e9fb125</t>
  </si>
  <si>
    <t>DZH318Z0BX5L/023D</t>
  </si>
  <si>
    <t>DZH318Z0BX5L/0237</t>
  </si>
  <si>
    <t>DZH318Z0BX5L/0239</t>
  </si>
  <si>
    <t>ff2972c3-eea9-5c63-a1ab-73156ed99eea</t>
  </si>
  <si>
    <t>DZH318Z092QJ/00F5</t>
  </si>
  <si>
    <t>ff2c7142-7ee1-4988-9fb1-c8160ef8c0a3</t>
  </si>
  <si>
    <t>DZH318Z0BPWC/001B</t>
  </si>
  <si>
    <t>DZH318Z0BPVN/01N0</t>
  </si>
  <si>
    <t>ff43fb58-9ce7-53a9-85d7-d2322042123c</t>
  </si>
  <si>
    <t>DZH318Z096SR/0143</t>
  </si>
  <si>
    <t>ff4f37d3-8a5c-49dd-9303-a9547f7d598f</t>
  </si>
  <si>
    <t>DZH318Z0BPW6/009P</t>
  </si>
  <si>
    <t>8de34d2b-d93c-4a10-9c21-5e9308001143</t>
  </si>
  <si>
    <t>ff7ae82b-553e-5ea8-a4fd-3ef3ceda86fb</t>
  </si>
  <si>
    <t>ff7b4c6a-62e1-5bc9-ae6a-31b814ba626d</t>
  </si>
  <si>
    <t>DZH318Z08M9X/0081</t>
  </si>
  <si>
    <t>ff84a3da-0d8b-5cf4-980c-ccc4d72e5c9e</t>
  </si>
  <si>
    <t>DZH318Z0CSHH/006J</t>
  </si>
  <si>
    <t>Hot GRS List Operations</t>
  </si>
  <si>
    <t>ff8b9487-6c42-4de6-99a7-0a45773c1a50</t>
  </si>
  <si>
    <t>ff9571fc-0328-5479-94ac-4983a3e19986</t>
  </si>
  <si>
    <t>DZH318Z08NRF/00GT</t>
  </si>
  <si>
    <t>DZH318Z08NRF/00KX</t>
  </si>
  <si>
    <t>DZH318Z08NRF/00KZ</t>
  </si>
  <si>
    <t>P1 LRS Disk Mount</t>
  </si>
  <si>
    <t>ff9d31b5-3dfc-5351-8917-1d881d42e392</t>
  </si>
  <si>
    <t>ffb11c55-1935-4d9b-ad92-577622d96aee</t>
  </si>
  <si>
    <t>DZH318Z0BQP2/0028</t>
  </si>
  <si>
    <t>ffbab141-e888-5b4b-9bfb-c8652e77e566</t>
  </si>
  <si>
    <t>DZH318Z0CSHB/00CJ</t>
  </si>
  <si>
    <t>ffc4b7b6-4c75-578a-a920-80d8941db5f6</t>
  </si>
  <si>
    <t>DZH318Z093XK/00MD</t>
  </si>
  <si>
    <t>ffc4ec00-2f85-534a-8594-8d288f7a2d2c</t>
  </si>
  <si>
    <t>DZH318Z0CSHB/002D</t>
  </si>
  <si>
    <t>ffd066a7-9638-43a6-b4ca-309f309b0f03</t>
  </si>
  <si>
    <t>DZH318Z0BPVV/0009</t>
  </si>
  <si>
    <t>ffdd318a-400a-55b4-9c98-2b437701b317</t>
  </si>
  <si>
    <t>DZH318Z093X0/00MW</t>
  </si>
  <si>
    <t>DZH318Z093X0/03LF</t>
  </si>
  <si>
    <t>DZH318Z093X0/03L7</t>
  </si>
  <si>
    <t>fff32149-1e95-55f1-bc0c-041adf8266f5</t>
  </si>
  <si>
    <t>DZH318Z08MC2/00J9</t>
  </si>
  <si>
    <t>fff89876-3c34-4d61-b53a-0533a8cbb8af</t>
  </si>
  <si>
    <t>DZH318Z0BPW1/00GH</t>
  </si>
  <si>
    <t>fff8ed0c-9db0-5ba8-b478-686b7a87ec68</t>
  </si>
  <si>
    <t>DZH318Z0CSHK/003B</t>
  </si>
  <si>
    <t>RetirementDateUtc</t>
  </si>
  <si>
    <t>basicAFamily</t>
  </si>
  <si>
    <t>virtualMachines</t>
  </si>
  <si>
    <t>All Others</t>
  </si>
  <si>
    <t>A</t>
  </si>
  <si>
    <t>V1</t>
  </si>
  <si>
    <t>x64</t>
  </si>
  <si>
    <t>IaaS</t>
  </si>
  <si>
    <t>standardA0_A7Family</t>
  </si>
  <si>
    <t>IaaS,PaaS</t>
  </si>
  <si>
    <t>A1_v2</t>
  </si>
  <si>
    <t>standardAv2Family</t>
  </si>
  <si>
    <t>v2</t>
  </si>
  <si>
    <t>PaaS,IaaS</t>
  </si>
  <si>
    <t>A2m_v2</t>
  </si>
  <si>
    <t>A2_v2</t>
  </si>
  <si>
    <t>A4m_v2</t>
  </si>
  <si>
    <t>A4_v2</t>
  </si>
  <si>
    <t>A8m_v2</t>
  </si>
  <si>
    <t>A8_v2</t>
  </si>
  <si>
    <t>standardBSFamily</t>
  </si>
  <si>
    <t>B</t>
  </si>
  <si>
    <t>V1,V2</t>
  </si>
  <si>
    <t>B16als_v2</t>
  </si>
  <si>
    <t>standardBasv2Family</t>
  </si>
  <si>
    <t>B16as_v2</t>
  </si>
  <si>
    <t>B16ls_v2</t>
  </si>
  <si>
    <t>standardBsv2Family</t>
  </si>
  <si>
    <t>B16pls_v2</t>
  </si>
  <si>
    <t>standardBpsv2Family</t>
  </si>
  <si>
    <t>Arm64</t>
  </si>
  <si>
    <t>B16ps_v2</t>
  </si>
  <si>
    <t>B16s_v2</t>
  </si>
  <si>
    <t>B2als_v2</t>
  </si>
  <si>
    <t>B2as_v2</t>
  </si>
  <si>
    <t>B2ats_v2</t>
  </si>
  <si>
    <t>B2ls_v2</t>
  </si>
  <si>
    <t>B2pls_v2</t>
  </si>
  <si>
    <t>B2ps_v2</t>
  </si>
  <si>
    <t>B2pts_v2</t>
  </si>
  <si>
    <t>B2s_v2</t>
  </si>
  <si>
    <t>B2ts_v2</t>
  </si>
  <si>
    <t>B32als_v2</t>
  </si>
  <si>
    <t>B32as_v2</t>
  </si>
  <si>
    <t>B32ls_v2</t>
  </si>
  <si>
    <t>B32s_v2</t>
  </si>
  <si>
    <t>B4als_v2</t>
  </si>
  <si>
    <t>B4as_v2</t>
  </si>
  <si>
    <t>B4ls_v2</t>
  </si>
  <si>
    <t>B4pls_v2</t>
  </si>
  <si>
    <t>B4ps_v2</t>
  </si>
  <si>
    <t>B4s_v2</t>
  </si>
  <si>
    <t>B8als_v2</t>
  </si>
  <si>
    <t>B8as_v2</t>
  </si>
  <si>
    <t>B8ls_v2</t>
  </si>
  <si>
    <t>B8pls_v2</t>
  </si>
  <si>
    <t>B8ps_v2</t>
  </si>
  <si>
    <t>B8s_v2</t>
  </si>
  <si>
    <t>standardDFamily</t>
  </si>
  <si>
    <t>D</t>
  </si>
  <si>
    <t>D11_v2</t>
  </si>
  <si>
    <t>standardDv2Family</t>
  </si>
  <si>
    <t>D11_v2_Promo</t>
  </si>
  <si>
    <t>standardDv2PromoFamily</t>
  </si>
  <si>
    <t>_Promo</t>
  </si>
  <si>
    <t>D12_v2</t>
  </si>
  <si>
    <t>D12_v2_Promo</t>
  </si>
  <si>
    <t>D13_v2</t>
  </si>
  <si>
    <t>D13_v2_Promo</t>
  </si>
  <si>
    <t>D14_v2</t>
  </si>
  <si>
    <t>D14_v2_Promo</t>
  </si>
  <si>
    <t>D15_v2</t>
  </si>
  <si>
    <t>D16ads_v5</t>
  </si>
  <si>
    <t>standardDADSv5Family</t>
  </si>
  <si>
    <t>v5</t>
  </si>
  <si>
    <t>D16as_v4</t>
  </si>
  <si>
    <t>standardDASv4Family</t>
  </si>
  <si>
    <t>v4</t>
  </si>
  <si>
    <t>D16as_v5</t>
  </si>
  <si>
    <t>standardDASv5Family</t>
  </si>
  <si>
    <t>D16a_v4</t>
  </si>
  <si>
    <t>standardDAv4Family</t>
  </si>
  <si>
    <t>D16ds_v4</t>
  </si>
  <si>
    <t>standardDDSv4Family</t>
  </si>
  <si>
    <t>D16ds_v5</t>
  </si>
  <si>
    <t>standardDDSv5Family</t>
  </si>
  <si>
    <t>D16d_v4</t>
  </si>
  <si>
    <t>standardDDv4Family</t>
  </si>
  <si>
    <t>D16d_v5</t>
  </si>
  <si>
    <t>standardDDv5Family</t>
  </si>
  <si>
    <t>D16lds_v5</t>
  </si>
  <si>
    <t>standardDLDSv5Family</t>
  </si>
  <si>
    <t>D16ls_v5</t>
  </si>
  <si>
    <t>standardDLSv5Family</t>
  </si>
  <si>
    <t>D16pds_v5</t>
  </si>
  <si>
    <t>standardDPDSv5Family</t>
  </si>
  <si>
    <t>V2</t>
  </si>
  <si>
    <t>D16plds_v5</t>
  </si>
  <si>
    <t>standardDPLDSv5Family</t>
  </si>
  <si>
    <t>D16pls_v5</t>
  </si>
  <si>
    <t>standardDPLSv5Family</t>
  </si>
  <si>
    <t>D16ps_v5</t>
  </si>
  <si>
    <t>standardDPSv5Family</t>
  </si>
  <si>
    <t>D16s_v3</t>
  </si>
  <si>
    <t>standardDSv3Family</t>
  </si>
  <si>
    <t>v3</t>
  </si>
  <si>
    <t>D16s_v4</t>
  </si>
  <si>
    <t>standardDSv4Family</t>
  </si>
  <si>
    <t>D16s_v5</t>
  </si>
  <si>
    <t>standardDSv5Family</t>
  </si>
  <si>
    <t>D16_v3</t>
  </si>
  <si>
    <t>standardDv3Family</t>
  </si>
  <si>
    <t>D16_v4</t>
  </si>
  <si>
    <t>standardDv4Family</t>
  </si>
  <si>
    <t>D16_v5</t>
  </si>
  <si>
    <t>standardDv5Family</t>
  </si>
  <si>
    <t>D1_v2</t>
  </si>
  <si>
    <t>D2ads_v5</t>
  </si>
  <si>
    <t>D2as_v4</t>
  </si>
  <si>
    <t>D2as_v5</t>
  </si>
  <si>
    <t>D2a_v4</t>
  </si>
  <si>
    <t>D2ds_v4</t>
  </si>
  <si>
    <t>D2ds_v5</t>
  </si>
  <si>
    <t>D2d_v4</t>
  </si>
  <si>
    <t>D2d_v5</t>
  </si>
  <si>
    <t>D2lds_v5</t>
  </si>
  <si>
    <t>D2ls_v5</t>
  </si>
  <si>
    <t>D2pds_v5</t>
  </si>
  <si>
    <t>D2plds_v5</t>
  </si>
  <si>
    <t>D2pls_v5</t>
  </si>
  <si>
    <t>D2ps_v5</t>
  </si>
  <si>
    <t>D2s_v3</t>
  </si>
  <si>
    <t>D2s_v4</t>
  </si>
  <si>
    <t>D2s_v5</t>
  </si>
  <si>
    <t>D2_v2</t>
  </si>
  <si>
    <t>D2_v2_Promo</t>
  </si>
  <si>
    <t>D2_v3</t>
  </si>
  <si>
    <t>D2_v4</t>
  </si>
  <si>
    <t>D2_v5</t>
  </si>
  <si>
    <t>D32ads_v5</t>
  </si>
  <si>
    <t>D32as_v4</t>
  </si>
  <si>
    <t>D32as_v5</t>
  </si>
  <si>
    <t>D32a_v4</t>
  </si>
  <si>
    <t>D32ds_v4</t>
  </si>
  <si>
    <t>D32ds_v5</t>
  </si>
  <si>
    <t>D32d_v4</t>
  </si>
  <si>
    <t>D32d_v5</t>
  </si>
  <si>
    <t>D32lds_v5</t>
  </si>
  <si>
    <t>D32ls_v5</t>
  </si>
  <si>
    <t>D32pds_v5</t>
  </si>
  <si>
    <t>D32plds_v5</t>
  </si>
  <si>
    <t>D32pls_v5</t>
  </si>
  <si>
    <t>D32ps_v5</t>
  </si>
  <si>
    <t>D32s_v3</t>
  </si>
  <si>
    <t>D32s_v4</t>
  </si>
  <si>
    <t>D32s_v5</t>
  </si>
  <si>
    <t>D32_v3</t>
  </si>
  <si>
    <t>D32_v4</t>
  </si>
  <si>
    <t>D32_v5</t>
  </si>
  <si>
    <t>D3_v2</t>
  </si>
  <si>
    <t>D3_v2_Promo</t>
  </si>
  <si>
    <t>D48ads_v5</t>
  </si>
  <si>
    <t>D48as_v4</t>
  </si>
  <si>
    <t>D48as_v5</t>
  </si>
  <si>
    <t>D48a_v4</t>
  </si>
  <si>
    <t>D48ds_v4</t>
  </si>
  <si>
    <t>D48ds_v5</t>
  </si>
  <si>
    <t>D48d_v4</t>
  </si>
  <si>
    <t>D48d_v5</t>
  </si>
  <si>
    <t>D48lds_v5</t>
  </si>
  <si>
    <t>D48ls_v5</t>
  </si>
  <si>
    <t>D48pds_v5</t>
  </si>
  <si>
    <t>D48plds_v5</t>
  </si>
  <si>
    <t>D48pls_v5</t>
  </si>
  <si>
    <t>D48ps_v5</t>
  </si>
  <si>
    <t>D48s_v3</t>
  </si>
  <si>
    <t>D48s_v4</t>
  </si>
  <si>
    <t>D48s_v5</t>
  </si>
  <si>
    <t>D48_v3</t>
  </si>
  <si>
    <t>D48_v4</t>
  </si>
  <si>
    <t>D48_v5</t>
  </si>
  <si>
    <t>D4ads_v5</t>
  </si>
  <si>
    <t>D4as_v4</t>
  </si>
  <si>
    <t>D4as_v5</t>
  </si>
  <si>
    <t>D4a_v4</t>
  </si>
  <si>
    <t>D4ds_v4</t>
  </si>
  <si>
    <t>D4ds_v5</t>
  </si>
  <si>
    <t>D4d_v4</t>
  </si>
  <si>
    <t>D4d_v5</t>
  </si>
  <si>
    <t>D4lds_v5</t>
  </si>
  <si>
    <t>D4ls_v5</t>
  </si>
  <si>
    <t>D4pds_v5</t>
  </si>
  <si>
    <t>D4plds_v5</t>
  </si>
  <si>
    <t>D4pls_v5</t>
  </si>
  <si>
    <t>D4ps_v5</t>
  </si>
  <si>
    <t>D4s_v3</t>
  </si>
  <si>
    <t>D4s_v4</t>
  </si>
  <si>
    <t>D4s_v5</t>
  </si>
  <si>
    <t>D4_v2</t>
  </si>
  <si>
    <t>D4_v2_Promo</t>
  </si>
  <si>
    <t>D4_v3</t>
  </si>
  <si>
    <t>D4_v4</t>
  </si>
  <si>
    <t>D4_v5</t>
  </si>
  <si>
    <t>D5_v2</t>
  </si>
  <si>
    <t>D5_v2_Promo</t>
  </si>
  <si>
    <t>D64ads_v5</t>
  </si>
  <si>
    <t>D64as_v4</t>
  </si>
  <si>
    <t>D64as_v5</t>
  </si>
  <si>
    <t>D64a_v4</t>
  </si>
  <si>
    <t>D64ds_v4</t>
  </si>
  <si>
    <t>D64ds_v5</t>
  </si>
  <si>
    <t>D64d_v4</t>
  </si>
  <si>
    <t>D64d_v5</t>
  </si>
  <si>
    <t>D64lds_v5</t>
  </si>
  <si>
    <t>D64ls_v5</t>
  </si>
  <si>
    <t>D64pds_v5</t>
  </si>
  <si>
    <t>D64plds_v5</t>
  </si>
  <si>
    <t>D64pls_v5</t>
  </si>
  <si>
    <t>D64ps_v5</t>
  </si>
  <si>
    <t>D64s_v3</t>
  </si>
  <si>
    <t>D64s_v4</t>
  </si>
  <si>
    <t>D64s_v5</t>
  </si>
  <si>
    <t>D64_v3</t>
  </si>
  <si>
    <t>D64_v4</t>
  </si>
  <si>
    <t>D64_v5</t>
  </si>
  <si>
    <t>D8ads_v5</t>
  </si>
  <si>
    <t>D8as_v4</t>
  </si>
  <si>
    <t>D8as_v5</t>
  </si>
  <si>
    <t>D8a_v4</t>
  </si>
  <si>
    <t>D8ds_v4</t>
  </si>
  <si>
    <t>D8ds_v5</t>
  </si>
  <si>
    <t>D8d_v4</t>
  </si>
  <si>
    <t>D8d_v5</t>
  </si>
  <si>
    <t>D8lds_v5</t>
  </si>
  <si>
    <t>D8ls_v5</t>
  </si>
  <si>
    <t>D8pds_v5</t>
  </si>
  <si>
    <t>D8plds_v5</t>
  </si>
  <si>
    <t>D8pls_v5</t>
  </si>
  <si>
    <t>D8ps_v5</t>
  </si>
  <si>
    <t>D8s_v3</t>
  </si>
  <si>
    <t>D8s_v4</t>
  </si>
  <si>
    <t>D8s_v5</t>
  </si>
  <si>
    <t>D8_v3</t>
  </si>
  <si>
    <t>D8_v4</t>
  </si>
  <si>
    <t>D8_v5</t>
  </si>
  <si>
    <t>D96ads_v5</t>
  </si>
  <si>
    <t>D96as_v4</t>
  </si>
  <si>
    <t>D96as_v5</t>
  </si>
  <si>
    <t>D96a_v4</t>
  </si>
  <si>
    <t>D96ds_v5</t>
  </si>
  <si>
    <t>D96d_v5</t>
  </si>
  <si>
    <t>D96lds_v5</t>
  </si>
  <si>
    <t>D96ls_v5</t>
  </si>
  <si>
    <t>D96s_v5</t>
  </si>
  <si>
    <t>D96_v5</t>
  </si>
  <si>
    <t>DC16ads_cc_v5</t>
  </si>
  <si>
    <t>standardDCADCCV5Family</t>
  </si>
  <si>
    <t>C</t>
  </si>
  <si>
    <t>DC16ads_v5</t>
  </si>
  <si>
    <t>standardDCADSv5Family</t>
  </si>
  <si>
    <t>SNP</t>
  </si>
  <si>
    <t>DC16as_cc_v5</t>
  </si>
  <si>
    <t>standardDCACCV5Family</t>
  </si>
  <si>
    <t>DC16as_v5</t>
  </si>
  <si>
    <t>standardDCASv5Family</t>
  </si>
  <si>
    <t>standardDDCSv3Family</t>
  </si>
  <si>
    <t>standardDCSv3Family</t>
  </si>
  <si>
    <t>DC1s_v2</t>
  </si>
  <si>
    <t>standardDCSv2Family</t>
  </si>
  <si>
    <t>DC2ads_v5</t>
  </si>
  <si>
    <t>DC2as_v5</t>
  </si>
  <si>
    <t>standardDCSFamily</t>
  </si>
  <si>
    <t>DC2s_v2</t>
  </si>
  <si>
    <t>DC32ads_cc_v5</t>
  </si>
  <si>
    <t>DC32ads_v5</t>
  </si>
  <si>
    <t>DC32as_cc_v5</t>
  </si>
  <si>
    <t>DC32as_v5</t>
  </si>
  <si>
    <t>DC48ads_cc_v5</t>
  </si>
  <si>
    <t>DC48ads_v5</t>
  </si>
  <si>
    <t>DC48as_cc_v5</t>
  </si>
  <si>
    <t>DC48as_v5</t>
  </si>
  <si>
    <t>DC4ads_cc_v5</t>
  </si>
  <si>
    <t>DC4ads_v5</t>
  </si>
  <si>
    <t>DC4as_cc_v5</t>
  </si>
  <si>
    <t>DC4as_v5</t>
  </si>
  <si>
    <t>DC4s_v2</t>
  </si>
  <si>
    <t>DC64ads_cc_v5</t>
  </si>
  <si>
    <t>DC64ads_v5</t>
  </si>
  <si>
    <t>DC64as_cc_v5</t>
  </si>
  <si>
    <t>DC64as_v5</t>
  </si>
  <si>
    <t>DC8ads_cc_v5</t>
  </si>
  <si>
    <t>DC8ads_v5</t>
  </si>
  <si>
    <t>DC8as_cc_v5</t>
  </si>
  <si>
    <t>DC8as_v5</t>
  </si>
  <si>
    <t>DC8_v2</t>
  </si>
  <si>
    <t>DC96ads_cc_v5</t>
  </si>
  <si>
    <t>DC96ads_v5</t>
  </si>
  <si>
    <t>DC96as_cc_v5</t>
  </si>
  <si>
    <t>DC96as_v5</t>
  </si>
  <si>
    <t>standardDSFamily</t>
  </si>
  <si>
    <t>S</t>
  </si>
  <si>
    <t>DS11-1_v2</t>
  </si>
  <si>
    <t>standardDSv2Family</t>
  </si>
  <si>
    <t>DS11_v2</t>
  </si>
  <si>
    <t>DS11_v2_Promo</t>
  </si>
  <si>
    <t>standardDSv2PromoFamily</t>
  </si>
  <si>
    <t>DS12-1_v2</t>
  </si>
  <si>
    <t>DS12-2_v2</t>
  </si>
  <si>
    <t>DS12_v2</t>
  </si>
  <si>
    <t>DS12_v2_Promo</t>
  </si>
  <si>
    <t>DS13-2_v2</t>
  </si>
  <si>
    <t>DS13-4_v2</t>
  </si>
  <si>
    <t>DS13_v2</t>
  </si>
  <si>
    <t>DS13_v2_Promo</t>
  </si>
  <si>
    <t>DS14-4_v2</t>
  </si>
  <si>
    <t>DS14-8_v2</t>
  </si>
  <si>
    <t>DS14_v2</t>
  </si>
  <si>
    <t>DS14_v2_Promo</t>
  </si>
  <si>
    <t>DS15_v2</t>
  </si>
  <si>
    <t>DS1_v2</t>
  </si>
  <si>
    <t>DS2_v2</t>
  </si>
  <si>
    <t>DS2_v2_Promo</t>
  </si>
  <si>
    <t>DS3_v2</t>
  </si>
  <si>
    <t>DS3_v2_Promo</t>
  </si>
  <si>
    <t>DS4_v2</t>
  </si>
  <si>
    <t>DS4_v2_Promo</t>
  </si>
  <si>
    <t>DS5_v2</t>
  </si>
  <si>
    <t>DS5_v2_Promo</t>
  </si>
  <si>
    <t>E104ids_v5</t>
  </si>
  <si>
    <t>standardEIDSv5Family</t>
  </si>
  <si>
    <t>Best Practices Only</t>
  </si>
  <si>
    <t>E</t>
  </si>
  <si>
    <t>E104id_v5</t>
  </si>
  <si>
    <t>standardEIDv5Family</t>
  </si>
  <si>
    <t>E104is_v5</t>
  </si>
  <si>
    <t>standardEISv5Family</t>
  </si>
  <si>
    <t>E104i_v5</t>
  </si>
  <si>
    <t>standardEIv5Family</t>
  </si>
  <si>
    <t>E112iads_v5</t>
  </si>
  <si>
    <t>standardEIADSv5Family</t>
  </si>
  <si>
    <t>E112ias_v5</t>
  </si>
  <si>
    <t>standardEIASv5Family</t>
  </si>
  <si>
    <t>E112ibds_v5</t>
  </si>
  <si>
    <t>standardEIBDSv5Family</t>
  </si>
  <si>
    <t>NVMe</t>
  </si>
  <si>
    <t>E112ibs_v5</t>
  </si>
  <si>
    <t>standardEIBSv5Family</t>
  </si>
  <si>
    <t>E16-4ads_v5</t>
  </si>
  <si>
    <t>standardEADSv5Family</t>
  </si>
  <si>
    <t>standardEASv4Family</t>
  </si>
  <si>
    <t>E16-4as_v5</t>
  </si>
  <si>
    <t>standardEASv5Family</t>
  </si>
  <si>
    <t>E16-4ds_v4</t>
  </si>
  <si>
    <t>standardEDSv4Family</t>
  </si>
  <si>
    <t>E16-4ds_v5</t>
  </si>
  <si>
    <t>standardEDSv5Family</t>
  </si>
  <si>
    <t>E16-4s_v3</t>
  </si>
  <si>
    <t>standardESv3Family</t>
  </si>
  <si>
    <t>E16-4s_v4</t>
  </si>
  <si>
    <t>standardESv4Family</t>
  </si>
  <si>
    <t>E16-4s_v5</t>
  </si>
  <si>
    <t>standardESv5Family</t>
  </si>
  <si>
    <t>E16-8ads_v5</t>
  </si>
  <si>
    <t>E16-8as_v5</t>
  </si>
  <si>
    <t>E16-8ds_v4</t>
  </si>
  <si>
    <t>E16-8ds_v5</t>
  </si>
  <si>
    <t>E16-8s_v3</t>
  </si>
  <si>
    <t>E16-8s_v4</t>
  </si>
  <si>
    <t>E16-8s_v5</t>
  </si>
  <si>
    <t>E16ads_v5</t>
  </si>
  <si>
    <t>E16as_v4</t>
  </si>
  <si>
    <t>E16as_v5</t>
  </si>
  <si>
    <t>E16a_v4</t>
  </si>
  <si>
    <t>standardEAv4Family</t>
  </si>
  <si>
    <t>E16bds_v5</t>
  </si>
  <si>
    <t>standardEBDSv5Family</t>
  </si>
  <si>
    <t>SCSI,NVMe</t>
  </si>
  <si>
    <t>E16bs_v5</t>
  </si>
  <si>
    <t>standardEBSv5Family</t>
  </si>
  <si>
    <t>E16ds_v4</t>
  </si>
  <si>
    <t>E16ds_v5</t>
  </si>
  <si>
    <t>E16d_v4</t>
  </si>
  <si>
    <t>standardEDv4Family</t>
  </si>
  <si>
    <t>E16d_v5</t>
  </si>
  <si>
    <t>standardEDv5Family</t>
  </si>
  <si>
    <t>E16pds_v5</t>
  </si>
  <si>
    <t>standardEPDSv5Family</t>
  </si>
  <si>
    <t>E16ps_v5</t>
  </si>
  <si>
    <t>standardEPSv5Family</t>
  </si>
  <si>
    <t>E16s_v3</t>
  </si>
  <si>
    <t>E16s_v4</t>
  </si>
  <si>
    <t>E16s_v5</t>
  </si>
  <si>
    <t>E16_v3</t>
  </si>
  <si>
    <t>standardEv3Family</t>
  </si>
  <si>
    <t>E16_v4</t>
  </si>
  <si>
    <t>standardEv4Family</t>
  </si>
  <si>
    <t>E16_v5</t>
  </si>
  <si>
    <t>standardEv5Family</t>
  </si>
  <si>
    <t>E20ads_v5</t>
  </si>
  <si>
    <t>E20as_v4</t>
  </si>
  <si>
    <t>E20as_v5</t>
  </si>
  <si>
    <t>E20a_v4</t>
  </si>
  <si>
    <t>E20ds_v4</t>
  </si>
  <si>
    <t>E20ds_v5</t>
  </si>
  <si>
    <t>E20d_v4</t>
  </si>
  <si>
    <t>E20d_v5</t>
  </si>
  <si>
    <t>E20pds_v5</t>
  </si>
  <si>
    <t>E20ps_v5</t>
  </si>
  <si>
    <t>E20s_v3</t>
  </si>
  <si>
    <t>E20s_v4</t>
  </si>
  <si>
    <t>E20s_v5</t>
  </si>
  <si>
    <t>E20_v3</t>
  </si>
  <si>
    <t>E20_v4</t>
  </si>
  <si>
    <t>E20_v5</t>
  </si>
  <si>
    <t>E2ads_v5</t>
  </si>
  <si>
    <t>E2as_v4</t>
  </si>
  <si>
    <t>E2as_v5</t>
  </si>
  <si>
    <t>E2a_v4</t>
  </si>
  <si>
    <t>E2bds_v5</t>
  </si>
  <si>
    <t>E2bs_v5</t>
  </si>
  <si>
    <t>E2ds_v4</t>
  </si>
  <si>
    <t>E2ds_v5</t>
  </si>
  <si>
    <t>E2d_v4</t>
  </si>
  <si>
    <t>E2d_v5</t>
  </si>
  <si>
    <t>E2pds_v5</t>
  </si>
  <si>
    <t>E2ps_v5</t>
  </si>
  <si>
    <t>E2s_v3</t>
  </si>
  <si>
    <t>E2s_v4</t>
  </si>
  <si>
    <t>E2s_v5</t>
  </si>
  <si>
    <t>E2_v3</t>
  </si>
  <si>
    <t>E2_v4</t>
  </si>
  <si>
    <t>E2_v5</t>
  </si>
  <si>
    <t>E32-16ads_v5</t>
  </si>
  <si>
    <t>E32-16as_v5</t>
  </si>
  <si>
    <t>E32-16ds_v4</t>
  </si>
  <si>
    <t>E32-16ds_v5</t>
  </si>
  <si>
    <t>E32-16s_v3</t>
  </si>
  <si>
    <t>E32-16s_v4</t>
  </si>
  <si>
    <t>E32-16s_v5</t>
  </si>
  <si>
    <t>E32-8ads_v5</t>
  </si>
  <si>
    <t>E32-8as_v5</t>
  </si>
  <si>
    <t>E32-8ds_v4</t>
  </si>
  <si>
    <t>E32-8ds_v5</t>
  </si>
  <si>
    <t>E32-8s_v3</t>
  </si>
  <si>
    <t>E32-8s_v4</t>
  </si>
  <si>
    <t>E32-8s_v5</t>
  </si>
  <si>
    <t>E32ads_v5</t>
  </si>
  <si>
    <t>E32as_v4</t>
  </si>
  <si>
    <t>E32as_v5</t>
  </si>
  <si>
    <t>E32a_v4</t>
  </si>
  <si>
    <t>E32bds_v5</t>
  </si>
  <si>
    <t>E32bs_v5</t>
  </si>
  <si>
    <t>E32ds_v4</t>
  </si>
  <si>
    <t>E32ds_v5</t>
  </si>
  <si>
    <t>E32d_v4</t>
  </si>
  <si>
    <t>E32d_v5</t>
  </si>
  <si>
    <t>E32pds_v5</t>
  </si>
  <si>
    <t>E32ps_v5</t>
  </si>
  <si>
    <t>E32s_v3</t>
  </si>
  <si>
    <t>E32s_v4</t>
  </si>
  <si>
    <t>E32s_v5</t>
  </si>
  <si>
    <t>E32_v3</t>
  </si>
  <si>
    <t>E32_v4</t>
  </si>
  <si>
    <t>E32_v5</t>
  </si>
  <si>
    <t>E4-2ads_v5</t>
  </si>
  <si>
    <t>E4-2as_v5</t>
  </si>
  <si>
    <t>E4-2ds_v4</t>
  </si>
  <si>
    <t>E4-2ds_v5</t>
  </si>
  <si>
    <t>E4-2s_v3</t>
  </si>
  <si>
    <t>E4-2s_v4</t>
  </si>
  <si>
    <t>E4-2s_v5</t>
  </si>
  <si>
    <t>E48ads_v5</t>
  </si>
  <si>
    <t>E48as_v4</t>
  </si>
  <si>
    <t>E48as_v5</t>
  </si>
  <si>
    <t>E48a_v4</t>
  </si>
  <si>
    <t>E48bds_v5</t>
  </si>
  <si>
    <t>E48bs_v5</t>
  </si>
  <si>
    <t>E48ds_v4</t>
  </si>
  <si>
    <t>E48ds_v5</t>
  </si>
  <si>
    <t>E48d_v4</t>
  </si>
  <si>
    <t>E48d_v5</t>
  </si>
  <si>
    <t>E48s_v3</t>
  </si>
  <si>
    <t>E48s_v4</t>
  </si>
  <si>
    <t>E48s_v5</t>
  </si>
  <si>
    <t>E48_v3</t>
  </si>
  <si>
    <t>E48_v4</t>
  </si>
  <si>
    <t>E48_v5</t>
  </si>
  <si>
    <t>E4ads_v5</t>
  </si>
  <si>
    <t>E4as_v4</t>
  </si>
  <si>
    <t>E4as_v5</t>
  </si>
  <si>
    <t>E4a_v4</t>
  </si>
  <si>
    <t>E4bds_v5</t>
  </si>
  <si>
    <t>E4bs_v5</t>
  </si>
  <si>
    <t>E4ds_v4</t>
  </si>
  <si>
    <t>E4ds_v5</t>
  </si>
  <si>
    <t>E4d_v4</t>
  </si>
  <si>
    <t>E4d_v5</t>
  </si>
  <si>
    <t>E4pds_v5</t>
  </si>
  <si>
    <t>E4ps_v5</t>
  </si>
  <si>
    <t>E4s_v3</t>
  </si>
  <si>
    <t>E4s_v4</t>
  </si>
  <si>
    <t>E4s_v5</t>
  </si>
  <si>
    <t>E4_v3</t>
  </si>
  <si>
    <t>E4_v4</t>
  </si>
  <si>
    <t>E4_v5</t>
  </si>
  <si>
    <t>E64-16ads_v5</t>
  </si>
  <si>
    <t>E64-16as_v5</t>
  </si>
  <si>
    <t>E64-16ds_v4</t>
  </si>
  <si>
    <t>E64-16ds_v5</t>
  </si>
  <si>
    <t>E64-16s_v3</t>
  </si>
  <si>
    <t>E64-16s_v4</t>
  </si>
  <si>
    <t>E64-16s_v5</t>
  </si>
  <si>
    <t>E64-32ads_v5</t>
  </si>
  <si>
    <t>E64-32as_v5</t>
  </si>
  <si>
    <t>E64-32ds_v4</t>
  </si>
  <si>
    <t>E64-32ds_v5</t>
  </si>
  <si>
    <t>E64-32s_v3</t>
  </si>
  <si>
    <t>E64-32s_v4</t>
  </si>
  <si>
    <t>E64-32s_v5</t>
  </si>
  <si>
    <t>E64ads_v5</t>
  </si>
  <si>
    <t>E64as_v4</t>
  </si>
  <si>
    <t>E64as_v5</t>
  </si>
  <si>
    <t>E64a_v4</t>
  </si>
  <si>
    <t>E64bds_v5</t>
  </si>
  <si>
    <t>E64bs_v5</t>
  </si>
  <si>
    <t>E64ds_v4</t>
  </si>
  <si>
    <t>E64ds_v5</t>
  </si>
  <si>
    <t>E64d_v4</t>
  </si>
  <si>
    <t>E64d_v5</t>
  </si>
  <si>
    <t>E64is_v3</t>
  </si>
  <si>
    <t>standardEISv3Family</t>
  </si>
  <si>
    <t>E64i_v3</t>
  </si>
  <si>
    <t>standardEIv3Family</t>
  </si>
  <si>
    <t>E64s_v3</t>
  </si>
  <si>
    <t>E64s_v4</t>
  </si>
  <si>
    <t>E64s_v5</t>
  </si>
  <si>
    <t>E64_v3</t>
  </si>
  <si>
    <t>E64_v4</t>
  </si>
  <si>
    <t>E64_v5</t>
  </si>
  <si>
    <t>E8-2ads_v5</t>
  </si>
  <si>
    <t>E8-2as_v5</t>
  </si>
  <si>
    <t>E8-2ds_v4</t>
  </si>
  <si>
    <t>E8-2ds_v5</t>
  </si>
  <si>
    <t>E8-2s_v3</t>
  </si>
  <si>
    <t>E8-2s_v4</t>
  </si>
  <si>
    <t>E8-2s_v5</t>
  </si>
  <si>
    <t>E8-4ads_v5</t>
  </si>
  <si>
    <t>E8-4as_v5</t>
  </si>
  <si>
    <t>E8-4ds_v4</t>
  </si>
  <si>
    <t>E8-4ds_v5</t>
  </si>
  <si>
    <t>E8-4s_v3</t>
  </si>
  <si>
    <t>E8-4s_v4</t>
  </si>
  <si>
    <t>E8-4s_v5</t>
  </si>
  <si>
    <t>E80ids_v4</t>
  </si>
  <si>
    <t>standardXEIDSv4Family</t>
  </si>
  <si>
    <t>E80is_v4</t>
  </si>
  <si>
    <t>standardXEISv4Family</t>
  </si>
  <si>
    <t>E8ads_v5</t>
  </si>
  <si>
    <t>E8as_v4</t>
  </si>
  <si>
    <t>E8as_v5</t>
  </si>
  <si>
    <t>E8a_v4</t>
  </si>
  <si>
    <t>E8bds_v5</t>
  </si>
  <si>
    <t>E8bs_v5</t>
  </si>
  <si>
    <t>E8ds_v4</t>
  </si>
  <si>
    <t>E8ds_v5</t>
  </si>
  <si>
    <t>E8d_v4</t>
  </si>
  <si>
    <t>E8d_v5</t>
  </si>
  <si>
    <t>E8pds_v5</t>
  </si>
  <si>
    <t>E8ps_v5</t>
  </si>
  <si>
    <t>E8s_v3</t>
  </si>
  <si>
    <t>E8s_v4</t>
  </si>
  <si>
    <t>E8s_v5</t>
  </si>
  <si>
    <t>E8_v3</t>
  </si>
  <si>
    <t>E8_v4</t>
  </si>
  <si>
    <t>E8_v5</t>
  </si>
  <si>
    <t>E96-24ads_v5</t>
  </si>
  <si>
    <t>E96-24as_v5</t>
  </si>
  <si>
    <t>E96-24ds_v5</t>
  </si>
  <si>
    <t>E96-24s_v5</t>
  </si>
  <si>
    <t>E96-48ads_v5</t>
  </si>
  <si>
    <t>E96-48as_v5</t>
  </si>
  <si>
    <t>E96-48ds_v5</t>
  </si>
  <si>
    <t>E96-48s_v5</t>
  </si>
  <si>
    <t>E96ads_v5</t>
  </si>
  <si>
    <t>E96as_v4</t>
  </si>
  <si>
    <t>E96as_v5</t>
  </si>
  <si>
    <t>E96a_v4</t>
  </si>
  <si>
    <t>E96bds_v5</t>
  </si>
  <si>
    <t>E96bs_v5</t>
  </si>
  <si>
    <t>E96ds_v5</t>
  </si>
  <si>
    <t>E96d_v5</t>
  </si>
  <si>
    <t>Standard_E96ias_v4</t>
  </si>
  <si>
    <t>E96ias_v4</t>
  </si>
  <si>
    <t>standardEIASv4Family</t>
  </si>
  <si>
    <t>E96s_v5</t>
  </si>
  <si>
    <t>E96_v5</t>
  </si>
  <si>
    <t>EC16ads_cc_v5</t>
  </si>
  <si>
    <t>standardECADCCV5Family</t>
  </si>
  <si>
    <t>standardECADSv5Family</t>
  </si>
  <si>
    <t>EC16as_cc_v5</t>
  </si>
  <si>
    <t>standardECACCV5Family</t>
  </si>
  <si>
    <t>standardECASv5Family</t>
  </si>
  <si>
    <t>EC20ads_cc_v5</t>
  </si>
  <si>
    <t>EC20as_cc_v5</t>
  </si>
  <si>
    <t>EC32ads_cc_v5</t>
  </si>
  <si>
    <t>EC32as_cc_v5</t>
  </si>
  <si>
    <t>EC48ads_cc_v5</t>
  </si>
  <si>
    <t>EC48as_cc_v5</t>
  </si>
  <si>
    <t>EC4ads_cc_v5</t>
  </si>
  <si>
    <t>EC4as_cc_v5</t>
  </si>
  <si>
    <t>EC64ads_cc_v5</t>
  </si>
  <si>
    <t>EC64as_cc_v5</t>
  </si>
  <si>
    <t>EC8ads_cc_v5</t>
  </si>
  <si>
    <t>EC8as_cc_v5</t>
  </si>
  <si>
    <t>EC96ads_cc_v5</t>
  </si>
  <si>
    <t>EC96as_cc_v5</t>
  </si>
  <si>
    <t>standardECIADSv5Family</t>
  </si>
  <si>
    <t>standardECIASv5Family</t>
  </si>
  <si>
    <t>standardFFamily</t>
  </si>
  <si>
    <t>F</t>
  </si>
  <si>
    <t>standardFSFamily</t>
  </si>
  <si>
    <t>F16s_v2</t>
  </si>
  <si>
    <t>standardFSv2Family</t>
  </si>
  <si>
    <t>F2s_v2</t>
  </si>
  <si>
    <t>F32s_v2</t>
  </si>
  <si>
    <t>F48s_v2</t>
  </si>
  <si>
    <t>F4s_v2</t>
  </si>
  <si>
    <t>F64s_v2</t>
  </si>
  <si>
    <t>F72s_v2</t>
  </si>
  <si>
    <t>F8s_v2</t>
  </si>
  <si>
    <t>standardFXMDVSFamily</t>
  </si>
  <si>
    <t>X</t>
  </si>
  <si>
    <t>Standard_G1</t>
  </si>
  <si>
    <t>G1</t>
  </si>
  <si>
    <t>standardGFamily</t>
  </si>
  <si>
    <t>G</t>
  </si>
  <si>
    <t>Standard_G2</t>
  </si>
  <si>
    <t>G2</t>
  </si>
  <si>
    <t>Standard_G3</t>
  </si>
  <si>
    <t>G3</t>
  </si>
  <si>
    <t>Standard_G4</t>
  </si>
  <si>
    <t>G4</t>
  </si>
  <si>
    <t>HB120-16rs_v2</t>
  </si>
  <si>
    <t>standardHBrsv2Family</t>
  </si>
  <si>
    <t>H</t>
  </si>
  <si>
    <t>standardHBv3Family</t>
  </si>
  <si>
    <t>HB120-32rs_v2</t>
  </si>
  <si>
    <t>HB120-64rs_v2</t>
  </si>
  <si>
    <t>HB120-96rs_v2</t>
  </si>
  <si>
    <t>HB120rs_v2</t>
  </si>
  <si>
    <t>HB176-144rs_v4</t>
  </si>
  <si>
    <t>standardHBv4Family</t>
  </si>
  <si>
    <t>HB176-24rs_v4</t>
  </si>
  <si>
    <t>HB176-48rs_v4</t>
  </si>
  <si>
    <t>HB176-96rs_v4</t>
  </si>
  <si>
    <t>HB176rs_v4</t>
  </si>
  <si>
    <t>standardHBSFamily</t>
  </si>
  <si>
    <t>standardHCSFamily</t>
  </si>
  <si>
    <t>standardHXFamily</t>
  </si>
  <si>
    <t>L16as_v3</t>
  </si>
  <si>
    <t>standardLASv3Family</t>
  </si>
  <si>
    <t>L</t>
  </si>
  <si>
    <t>L16s_v2</t>
  </si>
  <si>
    <t>standardLSv2Family</t>
  </si>
  <si>
    <t>L16s_v3</t>
  </si>
  <si>
    <t>standardLSv3Family</t>
  </si>
  <si>
    <t>L32as_v3</t>
  </si>
  <si>
    <t>L32s_v2</t>
  </si>
  <si>
    <t>L32s_v3</t>
  </si>
  <si>
    <t>L48as_v3</t>
  </si>
  <si>
    <t>L48s_v2</t>
  </si>
  <si>
    <t>L48s_v3</t>
  </si>
  <si>
    <t>L64as_v3</t>
  </si>
  <si>
    <t>L64s_v2</t>
  </si>
  <si>
    <t>L64s_v3</t>
  </si>
  <si>
    <t>L80as_v3</t>
  </si>
  <si>
    <t>L80s_v2</t>
  </si>
  <si>
    <t>L80s_v3</t>
  </si>
  <si>
    <t>L8as_v3</t>
  </si>
  <si>
    <t>L8s_v2</t>
  </si>
  <si>
    <t>L8s_v3</t>
  </si>
  <si>
    <t>standardMSFamily</t>
  </si>
  <si>
    <t>M</t>
  </si>
  <si>
    <t>standardMDSMediumMemoryv2Family</t>
  </si>
  <si>
    <t>standardMSMediumMemoryv2Family</t>
  </si>
  <si>
    <t>standardMIDSMediumMemoryv2Family</t>
  </si>
  <si>
    <t>standardMISMediumMemoryv2Family</t>
  </si>
  <si>
    <t>M208ms_v2</t>
  </si>
  <si>
    <t>standardMSv2Family</t>
  </si>
  <si>
    <t>M208s_v2</t>
  </si>
  <si>
    <t>M416ms_v2</t>
  </si>
  <si>
    <t>M416s_8_v2</t>
  </si>
  <si>
    <t>_8</t>
  </si>
  <si>
    <t>M416s_v2</t>
  </si>
  <si>
    <t>standardNCFamily</t>
  </si>
  <si>
    <t>N</t>
  </si>
  <si>
    <t>NC12s_v2</t>
  </si>
  <si>
    <t>standardNCSv2Family</t>
  </si>
  <si>
    <t>NC12s_v3</t>
  </si>
  <si>
    <t>standardNCSv3Family</t>
  </si>
  <si>
    <t>Standard_NC12_Promo</t>
  </si>
  <si>
    <t>NC12_Promo</t>
  </si>
  <si>
    <t>standardNCPromoFamily</t>
  </si>
  <si>
    <t>_P</t>
  </si>
  <si>
    <t>Standard_NC16ads_A10_v4</t>
  </si>
  <si>
    <t>NC16ads_A10_v4</t>
  </si>
  <si>
    <t>StandardNCADSA10v4Family</t>
  </si>
  <si>
    <t>_A10</t>
  </si>
  <si>
    <t>NC16as_T4_v3</t>
  </si>
  <si>
    <t>Standard NCASv3_T4 Family</t>
  </si>
  <si>
    <t>_T4</t>
  </si>
  <si>
    <t>StandardNCADSA100v4Family</t>
  </si>
  <si>
    <t>_A100</t>
  </si>
  <si>
    <t>NC24rs_v2</t>
  </si>
  <si>
    <t>NC24rs_v3</t>
  </si>
  <si>
    <t>Standard_NC24r_Promo</t>
  </si>
  <si>
    <t>NC24r_Promo</t>
  </si>
  <si>
    <t>NC24s_v2</t>
  </si>
  <si>
    <t>NC24s_v3</t>
  </si>
  <si>
    <t>Standard_NC24_Promo</t>
  </si>
  <si>
    <t>NC24_Promo</t>
  </si>
  <si>
    <t>Standard_NC32ads_A10_v4</t>
  </si>
  <si>
    <t>NC32ads_A10_v4</t>
  </si>
  <si>
    <t>NC4as_T4_v3</t>
  </si>
  <si>
    <t>NC64as_T4_v3</t>
  </si>
  <si>
    <t>NC6s_v2</t>
  </si>
  <si>
    <t>NC6s_v3</t>
  </si>
  <si>
    <t>Standard_NC6_Promo</t>
  </si>
  <si>
    <t>NC6_Promo</t>
  </si>
  <si>
    <t>Standard_NC8ads_A10_v4</t>
  </si>
  <si>
    <t>NC8ads_A10_v4</t>
  </si>
  <si>
    <t>NC8as_T4_v3</t>
  </si>
  <si>
    <t>standardNDSFamily</t>
  </si>
  <si>
    <t>ND40rs_v2</t>
  </si>
  <si>
    <t>standardNDSv2Family</t>
  </si>
  <si>
    <t>Standard_ND40s_v3</t>
  </si>
  <si>
    <t>ND40s_v3</t>
  </si>
  <si>
    <t>standardNDSv3Family</t>
  </si>
  <si>
    <t>ND96amsr_A100_v4</t>
  </si>
  <si>
    <t>standard NDAMSv4_A100Family</t>
  </si>
  <si>
    <t>ND96asr_v4</t>
  </si>
  <si>
    <t>Standard NDASv4_A100 Family</t>
  </si>
  <si>
    <t>standardNPSFamily</t>
  </si>
  <si>
    <t>P</t>
  </si>
  <si>
    <t>standardNVFamily</t>
  </si>
  <si>
    <t>V</t>
  </si>
  <si>
    <t>NV12ads_A10_v5</t>
  </si>
  <si>
    <t>StandardNVADSA10v5Family</t>
  </si>
  <si>
    <t>Standard_NV12s_v2</t>
  </si>
  <si>
    <t>NV12s_v2</t>
  </si>
  <si>
    <t>standardNVSv2Family</t>
  </si>
  <si>
    <t>NV12s_v3</t>
  </si>
  <si>
    <t>standardNVSv3Family</t>
  </si>
  <si>
    <t>Standard_NV12_Promo</t>
  </si>
  <si>
    <t>NV12_Promo</t>
  </si>
  <si>
    <t>standardNVPromoFamily</t>
  </si>
  <si>
    <t>NV16as_v4</t>
  </si>
  <si>
    <t>standardNVSv4Family</t>
  </si>
  <si>
    <t>NV18ads_A10_v5</t>
  </si>
  <si>
    <t>Standard_NV24s_v2</t>
  </si>
  <si>
    <t>NV24s_v2</t>
  </si>
  <si>
    <t>NV24s_v3</t>
  </si>
  <si>
    <t>Standard_NV24_Promo</t>
  </si>
  <si>
    <t>NV24_Promo</t>
  </si>
  <si>
    <t>NV32as_v4</t>
  </si>
  <si>
    <t>NV36adms_A10_v5</t>
  </si>
  <si>
    <t>NV36ads_A10_v5</t>
  </si>
  <si>
    <t>NV48s_v3</t>
  </si>
  <si>
    <t>NV4as_v4</t>
  </si>
  <si>
    <t>NV6ads_A10_v5</t>
  </si>
  <si>
    <t>Standard_NV6s_v2</t>
  </si>
  <si>
    <t>NV6s_v2</t>
  </si>
  <si>
    <t>Standard_NV6_Promo</t>
  </si>
  <si>
    <t>NV6_Promo</t>
  </si>
  <si>
    <t>NV72ads_A10_v5</t>
  </si>
  <si>
    <t>NV8as_v4</t>
  </si>
  <si>
    <t>standardPBSFamily</t>
  </si>
  <si>
    <t>PlatformFaultDomainCount</t>
  </si>
  <si>
    <t>PremiumV2_LRS</t>
  </si>
  <si>
    <t>disks</t>
  </si>
  <si>
    <t>1, 2, 3, 4, 8, 16, 32, 64, 128, 256, 512, 1024, 2048, 3072, 4096, 5120, 6144, 7168, 8192, 9216, 10240, 11264, 12288, 13312, 14336, 15360, 16384, 17408, 18432, 19456, 20480, 21504, 22528, 23552,24576,25600,26624,27648,28672,29696,30720,31744,32768,33792,34816,35840,36864,37888,38912,39936,40960,41984,43008,44032,45056,46080,47104,48128,49152,50176,51200,52224,53248,54272,55296,56320,57344,58368,59392,60416,61440,62464,63488,64512,65536</t>
  </si>
  <si>
    <t>Premium_LRS</t>
  </si>
  <si>
    <t>P10</t>
  </si>
  <si>
    <t>P15</t>
  </si>
  <si>
    <t>P20</t>
  </si>
  <si>
    <t>P30</t>
  </si>
  <si>
    <t>P40</t>
  </si>
  <si>
    <t>P50</t>
  </si>
  <si>
    <t>P6</t>
  </si>
  <si>
    <t>P60</t>
  </si>
  <si>
    <t>P70</t>
  </si>
  <si>
    <t>P80</t>
  </si>
  <si>
    <t>Premium_ZRS</t>
  </si>
  <si>
    <t>StandardSSD_LRS</t>
  </si>
  <si>
    <t>E1</t>
  </si>
  <si>
    <t>E10</t>
  </si>
  <si>
    <t>E15</t>
  </si>
  <si>
    <t>E2</t>
  </si>
  <si>
    <t>E20</t>
  </si>
  <si>
    <t>E3</t>
  </si>
  <si>
    <t>E30</t>
  </si>
  <si>
    <t>E4</t>
  </si>
  <si>
    <t>E40</t>
  </si>
  <si>
    <t>E50</t>
  </si>
  <si>
    <t>E6</t>
  </si>
  <si>
    <t>E60</t>
  </si>
  <si>
    <t>E70</t>
  </si>
  <si>
    <t>E80</t>
  </si>
  <si>
    <t>StandardSSD_ZRS</t>
  </si>
  <si>
    <t>Standard_LRS</t>
  </si>
  <si>
    <t>S10</t>
  </si>
  <si>
    <t>S15</t>
  </si>
  <si>
    <t>S20</t>
  </si>
  <si>
    <t>S30</t>
  </si>
  <si>
    <t>S4</t>
  </si>
  <si>
    <t>S40</t>
  </si>
  <si>
    <t>S50</t>
  </si>
  <si>
    <t>S6</t>
  </si>
  <si>
    <t>S60</t>
  </si>
  <si>
    <t>S70</t>
  </si>
  <si>
    <t>S80</t>
  </si>
  <si>
    <t>UltraSSD_LRS</t>
  </si>
  <si>
    <t>U</t>
  </si>
  <si>
    <t>4, 8, 16, 32, 64, 128, 256, 512, 1024, 2048, 3072, 4096, 5120, 6144, 7168, 8192, 9216, 10240, 11264, 12288, 13312, 14336, 15360, 16384, 17408, 18432, 19456, 20480, 21504, 22528, 23552,24576,25600,26624,27648,28672,29696,30720,31744,32768,33792,34816,35840,36864,37888,38912,39936,40960,41984,43008,44032,45056,46080,47104,48128,49152,50176,51200,52224,53248,54272,55296,56320,57344,58368,59392,60416,61440,62464,63488,64512,65536</t>
  </si>
  <si>
    <t>DBS,DBT,DBU,DBV,DBW,DBX,DBY,DBZ</t>
  </si>
  <si>
    <t>Tier:Ultra</t>
  </si>
  <si>
    <t>Elastic SAN (Preview)</t>
  </si>
  <si>
    <t>Base:59,392GB/Addl:0GB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</si>
</sst>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409]#,##0"/>
    <numFmt numFmtId="167" formatCode="#,##0,,"/>
    <numFmt numFmtId="168" formatCode="&quot;$&quot;#,##0"/>
  </numFmts>
  <fonts count="8"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
      <u/>
      <sz val="11"/>
      <color theme="10"/>
      <name val="Calibri"/>
      <family val="2"/>
      <scheme val="minor"/>
    </font>
    <font>
      <sz val="8"/>
      <name val="Calibri"/>
      <family val="2"/>
      <scheme val="minor"/>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0" applyNumberFormat="0" applyFill="0" applyBorder="0" applyAlignment="0" applyProtection="0"/>
  </cellStyleXfs>
  <cellXfs count="29">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5" fontId="0" fillId="0" borderId="0" xfId="1" applyNumberFormat="1" applyFont="1"/>
    <xf numFmtId="9" fontId="0" fillId="0" borderId="0" xfId="2" applyFont="1"/>
    <xf numFmtId="166" fontId="0" fillId="0" borderId="0" xfId="1" applyNumberFormat="1" applyFont="1"/>
    <xf numFmtId="167" fontId="0" fillId="0" borderId="0" xfId="0" applyNumberFormat="1"/>
    <xf numFmtId="168" fontId="0" fillId="0" borderId="0" xfId="0" applyNumberFormat="1"/>
    <xf numFmtId="11" fontId="0" fillId="0" borderId="0" xfId="0" applyNumberFormat="1"/>
    <xf numFmtId="14" fontId="0" fillId="0" borderId="0" xfId="0" applyNumberFormat="1"/>
    <xf numFmtId="0" fontId="6" fillId="0" borderId="0" xfId="3"/>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xf numFmtId="0" fontId="0" fillId="2" borderId="0" xfId="0" applyFill="1" applyAlignment="1">
      <alignment horizontal="left" vertical="top" wrapText="1"/>
    </xf>
  </cellXfs>
  <cellStyles count="4">
    <cellStyle name="Comma" xfId="1" builtinId="3"/>
    <cellStyle name="Hyperlink" xfId="3" builtinId="8"/>
    <cellStyle name="Normal" xfId="0" builtinId="0"/>
    <cellStyle name="Percent" xfId="2" builtinId="5"/>
  </cellStyles>
  <dxfs count="115">
    <dxf>
      <fill>
        <patternFill patternType="solid">
          <fgColor indexed="64"/>
          <bgColor rgb="FFFF7C80"/>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3" formatCode="#,##0"/>
      <fill>
        <patternFill patternType="solid">
          <fgColor indexed="64"/>
          <bgColor theme="5" tint="0.59999389629810485"/>
        </patternFill>
      </fill>
    </dxf>
    <dxf>
      <numFmt numFmtId="165" formatCode="_(* #,##0_);_(* \(#,##0\);_(* &quot;-&quot;??_);_(@_)"/>
    </dxf>
    <dxf>
      <numFmt numFmtId="166" formatCode="[$$-409]#,##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3" formatCode="#,##0"/>
    </dxf>
    <dxf>
      <numFmt numFmtId="3" formatCode="#,##0"/>
    </dxf>
    <dxf>
      <numFmt numFmtId="167" formatCode="#,##0,,"/>
    </dxf>
    <dxf>
      <numFmt numFmtId="3" formatCode="#,##0"/>
    </dxf>
    <dxf>
      <numFmt numFmtId="3" formatCode="#,##0"/>
    </dxf>
    <dxf>
      <numFmt numFmtId="168" formatCode="&quot;$&quot;#,##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alignment horizontal="general" vertical="bottom" textRotation="0" wrapText="0" indent="0" justifyLastLine="0" shrinkToFit="0" readingOrder="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9.xml"/><Relationship Id="rId23" Type="http://schemas.openxmlformats.org/officeDocument/2006/relationships/customXml" Target="../customXml/item1.xml"/><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18" totalsRowCount="1">
  <autoFilter ref="A3:Z17"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4" totalsRowDxfId="113"/>
    <tableColumn id="7" xr3:uid="{2AA813B1-C2C9-4C0D-951A-F33C6F780A46}" name="DB Time (mins)" totalsRowFunction="sum" dataDxfId="112" totalsRowDxfId="111"/>
    <tableColumn id="8" xr3:uid="{1357CE89-D2D8-4B0D-ADB4-4726A8A9357B}" name="DB CPU" totalsRowFunction="sum" dataDxfId="110" totalsRowDxfId="109"/>
    <tableColumn id="9" xr3:uid="{A0BD86B8-EC6A-4379-95AD-4C3A0AF21023}" name="CPUs" totalsRowFunction="sum" dataDxfId="108" totalsRowDxfId="107"/>
    <tableColumn id="10" xr3:uid="{86C2D852-3F34-4445-AA1E-E70EC6A527F3}" name="Cores" totalsRowFunction="sum" dataDxfId="106" totalsRowDxfId="105"/>
    <tableColumn id="11" xr3:uid="{643C3C65-26DC-4A21-B74B-385B8CB6B167}" name="Memory (GB)" totalsRowFunction="sum" dataDxfId="104" totalsRowDxfId="103"/>
    <tableColumn id="12" xr3:uid="{8C782AAD-F0F2-4790-BD63-006D2350277D}" name="% Busy CPU" totalsRowFunction="sum" dataDxfId="102" totalsRowDxfId="101"/>
    <tableColumn id="13" xr3:uid="{4F188F55-0B0F-440E-99D5-D60CBA42682C}" name="SGA Use (MB)" totalsRowFunction="sum" dataDxfId="100" totalsRowDxfId="99"/>
    <tableColumn id="14" xr3:uid="{24D979AD-9CC1-42B5-9B8D-CD03F9E2DC80}" name="PGA Use (MB)" totalsRowFunction="sum" dataDxfId="98" totalsRowDxfId="97"/>
    <tableColumn id="15" xr3:uid="{95DCA768-192F-4D2F-AF60-D403D97F0A90}" name="Read Throughput (MB/s)" totalsRowFunction="sum" dataDxfId="96" totalsRowDxfId="95"/>
    <tableColumn id="16" xr3:uid="{7CFBE247-7716-47D7-AA1E-43B18DC1B36E}" name="Write Throughput (MB/s)" totalsRowFunction="sum" dataDxfId="94" totalsRowDxfId="93"/>
    <tableColumn id="17" xr3:uid="{8F9E69BE-E9E8-4120-AE08-A4C0F20CA96C}" name="Read IOPS" totalsRowFunction="sum" dataDxfId="92" totalsRowDxfId="91"/>
    <tableColumn id="18" xr3:uid="{5CBE1032-BA84-4C03-ABEB-78D9CDA2B042}" name="Write IOPS" totalsRowFunction="sum" dataDxfId="90" totalsRowDxfId="89"/>
    <tableColumn id="19" xr3:uid="{2D8A81A0-D8E7-4004-809B-3CF8ED76A402}" name="Total Throughput (MB/s)" totalsRowFunction="sum" dataDxfId="88" totalsRowDxfId="87">
      <calculatedColumnFormula>AWRData[[#This Row],[Read Throughput (MB/s)]]+AWRData[[#This Row],[Write Throughput (MB/s)]]</calculatedColumnFormula>
    </tableColumn>
    <tableColumn id="20" xr3:uid="{7DC34EE6-F242-4CF9-ADC1-447D4448E486}" name="Total IOPS" totalsRowFunction="sum" dataDxfId="86" totalsRowDxfId="85">
      <calculatedColumnFormula>AWRData[[#This Row],[Read IOPS]]+AWRData[[#This Row],[Write IOPS]]</calculatedColumnFormula>
    </tableColumn>
    <tableColumn id="21" xr3:uid="{26A3D41C-85CA-4619-9B07-F344CD1EEF71}" name="CPU Total Capacity (sec)" totalsRowFunction="sum" dataDxfId="84" totalsRowDxfId="83">
      <calculatedColumnFormula>(AWRData[[#This Row],[Elapsed Time (mins)]]*60)+AWRData[[#This Row],[CPUs]]</calculatedColumnFormula>
    </tableColumn>
    <tableColumn id="22" xr3:uid="{F3DCD22F-107D-47B2-9CF3-FC53A0FBE19F}" name="Observed Memory Use (GB)" totalsRowFunction="sum" dataDxfId="82" totalsRowDxfId="81">
      <calculatedColumnFormula>(AWRData[[#This Row],[SGA Use (MB)]]+AWRData[[#This Row],[PGA Use (MB)]])/1024</calculatedColumnFormula>
    </tableColumn>
    <tableColumn id="23" xr3:uid="{18C7C344-BE79-4EC2-B878-82E98124EEB6}" name="Source CPU HT Factor" totalsRowFunction="sum" dataDxfId="80" totalsRowDxfId="79">
      <calculatedColumnFormula>AWRData[[#This Row],[CPUs]]/AWRData[[#This Row],[Cores]]</calculatedColumnFormula>
    </tableColumn>
    <tableColumn id="24" xr3:uid="{405C741A-A3FF-4A5F-B0E9-C1B39F550C3D}" name="Average Active Sessions" totalsRowFunction="sum" dataDxfId="78" totalsRowDxfId="77">
      <calculatedColumnFormula>AWRData[[#This Row],[DB Time (mins)]]/AWRData[[#This Row],[Elapsed Time (mins)]]</calculatedColumnFormula>
    </tableColumn>
    <tableColumn id="25" xr3:uid="{9EDF9B89-A879-4BA9-8249-E1ABB9BDD8CF}" name="AWR Report File" dataDxfId="76"/>
    <tableColumn id="26" xr3:uid="{C1A43E91-6BCA-499A-A250-8AC718A7C344}" name="Report Type" dataDxfId="75"/>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22:G37" totalsRowCount="1">
  <autoFilter ref="A22:G36"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4" totalsRowDxfId="73">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2" totalsRowDxfId="71">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70" totalsRowDxfId="69">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8" totalsRowDxfId="67">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6" totalsRowDxfId="65">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41:F51" totalsRowCount="1">
  <autoFilter ref="A41:F50"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4" totalsRowDxfId="63">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2" totalsRowDxfId="61">
      <calculatedColumnFormula>IF(HostSummary[[#This Row],[Host Name]]="","",SUMIFS(AWRData[Observed Memory Use (GB)],AWRData[Host Name],HostSummary[[#This Row],[Host Name]]))</calculatedColumnFormula>
    </tableColumn>
    <tableColumn id="4" xr3:uid="{B81A12B3-0713-49F9-860B-E3B4F37044D1}" name="Observed IOPS" totalsRowFunction="sum" dataDxfId="60" totalsRowDxfId="59">
      <calculatedColumnFormula>IF(HostSummary[[#This Row],[Host Name]]="","",SUMIFS(AWRData[Total IOPS],AWRData[Host Name],HostSummary[[#This Row],[Host Name]]))</calculatedColumnFormula>
    </tableColumn>
    <tableColumn id="5" xr3:uid="{C6EEE4F6-5246-4420-9A71-7B38ACBA606D}" name="Observed Throughput (MB/s)" totalsRowFunction="sum" dataDxfId="58" totalsRowDxfId="57">
      <calculatedColumnFormula>IF(HostSummary[[#This Row],[Host Name]]="","",SUMIFS(AWRData[Total Throughput (MB/s)],AWRData[Host Name],HostSummary[[#This Row],[Host Name]]))</calculatedColumnFormula>
    </tableColumn>
    <tableColumn id="6" xr3:uid="{739F7763-777A-4FAB-97F2-CE8ED97D34D0}" name="Observed vCPUs" totalsRowFunction="sum" dataDxfId="56" totalsRowDxfId="55">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55:L64" totalsRowCount="1">
  <autoFilter ref="A55:L63" xr:uid="{D3B0BE37-05C6-4A02-98D0-4AD1239441E5}"/>
  <tableColumns count="12">
    <tableColumn id="11" xr3:uid="{CACD3033-22EB-4205-9E47-C2FA2355E2B2}" name="Azure Server Name" totalsRowLabel="Total" dataDxfId="54"/>
    <tableColumn id="1" xr3:uid="{7A983043-6808-45EA-A336-220B8E5A3D1D}" name="DB Name"/>
    <tableColumn id="2" xr3:uid="{92E07AAF-4C20-4F07-8D51-3AB60A9F50B0}" name="%DB Time of Elapsed Time _x000a_(aka Avg Active Sessions or &quot;AAS&quot;)" totalsRowFunction="sum" dataDxfId="53" totalsRowDxfId="20">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52" totalsRowDxfId="19">
      <calculatedColumnFormula>IF(DBSummary[[#This Row],[DB Name]]="","",SUMIFS(AWRData[Observed Memory Use (GB)],AWRData[DB Name],DBSummary[[#This Row],[DB Name]]))</calculatedColumnFormula>
    </tableColumn>
    <tableColumn id="4" xr3:uid="{36214BD1-A664-41F7-96D2-0550E8718EC7}" name="Estimated RAM _x000a_On Azure" totalsRowFunction="sum" dataDxfId="51" totalsRowDxfId="18">
      <calculatedColumnFormula>IF(DBSummary[[#This Row],[DB Name]]="","",DBSummary[[#This Row],[Observed memory 
use (GB)]]*peakRamFactor)</calculatedColumnFormula>
    </tableColumn>
    <tableColumn id="5" xr3:uid="{502B5A16-6862-47EA-9430-E45F1A7FE154}" name="Observed _x000a_IOPS" totalsRowFunction="sum" dataDxfId="50" totalsRowDxfId="17">
      <calculatedColumnFormula>IF(DBSummary[[#This Row],[DB Name]]="","",SUMIFS(AWRData[Total IOPS],AWRData[DB Name],DBSummary[[#This Row],[DB Name]]))</calculatedColumnFormula>
    </tableColumn>
    <tableColumn id="6" xr3:uid="{90D2EE84-2A9A-4511-B8FF-6A454B7B0CCC}" name="Observed _x000a_Throughput _x000a_(MB/s)" totalsRowFunction="sum" dataDxfId="49" totalsRowDxfId="16">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8" totalsRowDxfId="15">
      <calculatedColumnFormula>IF(DBSummary[[#This Row],[DB Name]]="","",DBSummary[[#This Row],[Observed 
IOPS]]*peakIOFactor)</calculatedColumnFormula>
    </tableColumn>
    <tableColumn id="8" xr3:uid="{EAFA3705-FA43-4444-ACD3-26B3AE58AECB}" name="Estimated Throughput (MB/s) _x000a_On Azure for peak load" totalsRowFunction="sum" dataDxfId="47" totalsRowDxfId="14">
      <calculatedColumnFormula>IF(DBSummary[[#This Row],[DB Name]]="","",DBSummary[[#This Row],[Observed 
Throughput 
(MB/s)]]*peakIOFactor)</calculatedColumnFormula>
    </tableColumn>
    <tableColumn id="9" xr3:uid="{48EF9B5A-D482-4DEA-8339-3B3077EF29B9}" name="Observed _x000a_Azure vCPUs" totalsRowFunction="sum" dataDxfId="46" totalsRowDxfId="13">
      <calculatedColumnFormula>IF(DBSummary[[#This Row],[DB Name]]="","",SUMIFS(InstSummary[Observed vCPUs],InstSummary[DB Name],DBSummary[[#This Row],[DB Name]]))</calculatedColumnFormula>
    </tableColumn>
    <tableColumn id="10" xr3:uid="{86DFB9D4-448E-4048-8AA0-24D17218788C}" name="Estimated vCPUs _x000a_On Azure _x000a_for peak load" totalsRowFunction="sum" dataDxfId="45" totalsRowDxfId="12">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21" totalsRowDxfId="1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L17" totalsRowShown="0">
  <autoFilter ref="A14:L17" xr:uid="{24055F50-FE07-4750-ABA9-86938491743C}"/>
  <tableColumns count="12">
    <tableColumn id="6" xr3:uid="{A8A0A25E-EEC2-4F86-91F1-A78596A56247}" name="Azure Server Name"/>
    <tableColumn id="1" xr3:uid="{DB3B0AEF-9E99-40B4-B1EB-DBCE2356ABB1}" name="name" dataCellStyle="Hyperlink"/>
    <tableColumn id="2" xr3:uid="{B954BD9C-735F-4677-B187-8F6CFA85E0AF}" name="monthlyCost" dataDxfId="44"/>
    <tableColumn id="3" xr3:uid="{DEED157C-54E3-459C-83F0-1690B048FFA9}" name="vCPUs"/>
    <tableColumn id="4" xr3:uid="{038C9217-913A-4F22-B802-919132901DC7}" name="MemoryGB" dataDxfId="43"/>
    <tableColumn id="7" xr3:uid="{FC6ED0C4-3DC5-4276-BAED-D8E6EE160621}" name="UncachedDiskIOPS" dataDxfId="42"/>
    <tableColumn id="8" xr3:uid="{F9D34E64-97D3-4F62-8ABD-A6EC4D4577CE}" name="UncachedDiskMBytesPerSecond" dataDxfId="41"/>
    <tableColumn id="9" xr3:uid="{722D958B-1F16-4C14-9BCE-FD461C58B6A1}" name="MaxDataDiskCount"/>
    <tableColumn id="10" xr3:uid="{31F750BC-B49E-4FAD-AD27-408D970CB282}" name="PremiumIO"/>
    <tableColumn id="11" xr3:uid="{BBEF3C53-1C50-4ABA-9E7B-3CFDE468CF9A}" name="UltraSSDAvailable"/>
    <tableColumn id="12" xr3:uid="{6A529B04-4C81-4E99-BAA4-581D1FC7C30C}" name="AcceleratedNetworkingEnabled"/>
    <tableColumn id="16" xr3:uid="{DA6E64CF-2F6A-445E-92B6-55C51D003C3F}" name="MaxNetworkInterfaces"/>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40"/>
    <tableColumn id="12" xr3:uid="{4AE24669-3CB1-49A1-8393-B3A789B0C3D7}" name="Databases" dataDxfId="39"/>
    <tableColumn id="2" xr3:uid="{A5C93801-DDDD-431B-A77D-F2BFC8CDEA25}" name="%DB Time of Elapsed Time _x000a_(aka Avg Active Sessions or &quot;AAS&quot;)" totalsRowFunction="sum" dataDxfId="38" totalsRowDxfId="10">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37" totalsRowDxfId="9">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36" totalsRowDxfId="8">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35" totalsRowDxfId="7">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34" totalsRowDxfId="6">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33" totalsRowDxfId="5">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32" totalsRowDxfId="4">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31" totalsRowDxfId="3">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30" totalsRowDxfId="2">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29" totalsRowDxfId="1">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21:J23" totalsRowShown="0">
  <autoFilter ref="A21:J23"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28" dataCellStyle="Comma"/>
    <tableColumn id="4" xr3:uid="{63F72964-A929-4DD9-A68A-17207AEF999E}" name="Disk Size (GB)/Instance" dataDxfId="27" dataCellStyle="Comma"/>
    <tableColumn id="5" xr3:uid="{E6CE5E8E-D5B9-4AF5-9077-C8BEE6A607C4}" name="Throughput (MB/s)/Instance" dataDxfId="26" dataCellStyle="Comma"/>
    <tableColumn id="7" xr3:uid="{CB82F9F4-6FC2-4133-B345-4A9AC5028B2F}" name="Disk Size (GB)" dataDxfId="25" dataCellStyle="Comma">
      <calculatedColumnFormula>StorageRecommendations[[#This Row],['# of Instances]]*StorageRecommendations[[#This Row],[Disk Size (GB)/Instance]]</calculatedColumnFormula>
    </tableColumn>
    <tableColumn id="8" xr3:uid="{7521CAC3-E725-4CC2-B1E5-DFD4959AE2A5}" name="Throughput (MB/s)" dataDxfId="24" dataCellStyle="Comma">
      <calculatedColumnFormula>StorageRecommendations[[#This Row],['# of Instances]]*StorageRecommendations[[#This Row],[Throughput (MB/s)/Instance]]</calculatedColumnFormula>
    </tableColumn>
    <tableColumn id="9" xr3:uid="{99F4A509-49E6-4CAB-8AEA-D85F15810D38}" name="Cost/Month" dataDxfId="23" dataCellStyle="Comma"/>
    <tableColumn id="10" xr3:uid="{A63D31AA-7E4D-4635-AA50-5B9DB883453B}" name="Notes" dataDxfId="22"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F779" totalsRowShown="0">
  <autoFilter ref="A1:BF779" xr:uid="{DC906E0A-E8EC-4B2D-986D-6AC28326CF76}">
    <filterColumn colId="7">
      <filters>
        <filter val="Best Practices Only"/>
      </filters>
    </filterColumn>
  </autoFilter>
  <tableColumns count="58">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TrustedLaunchDisabled"/>
    <tableColumn id="51" xr3:uid="{2CD684E9-91FD-4258-BDA9-000237631D48}" name="HibernationSupport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RetirementDateUtc"/>
    <tableColumn id="57" xr3:uid="{92B9F600-A19E-4820-8061-53BE15E16569}" name="MaxWriteAcceleratorDisksAllowed"/>
    <tableColumn id="58" xr3:uid="{28A350B9-8291-47E4-8031-5E369845BF1F}"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M70" totalsRowShown="0">
  <autoFilter ref="A1:AM70" xr:uid="{FA4EAD43-B517-46A3-A36F-1EE99C7C17F2}">
    <filterColumn colId="7">
      <filters>
        <filter val="Best Practices Only"/>
      </filters>
    </filterColumn>
  </autoFilter>
  <tableColumns count="39">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PlatformFaultDomainCount"/>
    <tableColumn id="27" xr3:uid="{06D4E4F9-FA3A-45AF-90B9-9BEDDBA5726A}" name="MaxIOps"/>
    <tableColumn id="28" xr3:uid="{90F3EAD8-DA78-4969-9A33-9B03BD9AE8AF}" name="MinIOps"/>
    <tableColumn id="29" xr3:uid="{31E28F1E-DECB-4E89-9330-E085780147E1}" name="MaxBandwidthMBps"/>
    <tableColumn id="30" xr3:uid="{0B3DCFEB-0ECF-4549-B1C5-F2C0F10DD6A0}" name="MinBandwidthMBps"/>
    <tableColumn id="31" xr3:uid="{A28DA902-2333-41FE-A3BA-9811FD8F1A22}" name="MaxBurstIops"/>
    <tableColumn id="32" xr3:uid="{430983EA-88EA-4096-AF7C-35DCD27B72E0}" name="MaxBurstBandwidthMBps"/>
    <tableColumn id="33" xr3:uid="{D171405A-6962-481C-8D15-43C0A6C59134}" name="MaxBurstDurationInMin"/>
    <tableColumn id="34" xr3:uid="{7F0A7BBD-51A0-4CE0-A273-E49BB91E9568}" name="BurstCreditBucketSizeInIO"/>
    <tableColumn id="35" xr3:uid="{0D91A530-0057-40AD-9212-3B1D8105B776}" name="BurstCreditBucketSizeInGiB"/>
    <tableColumn id="36" xr3:uid="{3D9C807C-A816-42CE-AD36-C2CC60CC272E}" name="MaxZonalFaultDomainCount"/>
    <tableColumn id="37" xr3:uid="{BD71993D-1C65-48FA-A1D6-B88269A34846}" name="MaxBandwidthMBpsPerformancePlus"/>
    <tableColumn id="39" xr3:uid="{DC26AF79-D253-4564-AC12-50E0AFCC57C8}"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T11204" totalsRowShown="0">
  <autoFilter ref="A1:T11204" xr:uid="{04DD5A96-81FA-4B2F-A5CA-D9545EE1CCF5}"/>
  <tableColumns count="20">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serviceId"/>
    <tableColumn id="20" xr3:uid="{93C391B3-F428-41A2-9EFD-F47271A5ABA2}" name="isPrimaryMeterReg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64"/>
  <sheetViews>
    <sheetView topLeftCell="A40" zoomScaleNormal="100" workbookViewId="0">
      <selection activeCell="A61" sqref="A61"/>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21" t="s">
        <v>158</v>
      </c>
      <c r="C1" s="21"/>
      <c r="D1" s="21"/>
      <c r="E1" s="21"/>
      <c r="F1" s="21"/>
      <c r="G1" s="21"/>
      <c r="H1" s="21"/>
      <c r="I1" s="21"/>
      <c r="J1" s="21"/>
      <c r="K1" s="21"/>
      <c r="L1" s="21"/>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171</v>
      </c>
    </row>
    <row r="4" spans="1:26" x14ac:dyDescent="0.25">
      <c r="A4">
        <v>1</v>
      </c>
      <c r="B4" t="s">
        <v>192</v>
      </c>
      <c r="C4" t="s">
        <v>193</v>
      </c>
      <c r="D4" t="s">
        <v>194</v>
      </c>
      <c r="E4" t="s">
        <v>195</v>
      </c>
      <c r="F4" s="2">
        <v>4319.92</v>
      </c>
      <c r="G4" s="2">
        <v>7389.87</v>
      </c>
      <c r="H4" s="2">
        <v>321484.48</v>
      </c>
      <c r="I4" s="2">
        <v>32</v>
      </c>
      <c r="J4" s="2">
        <v>16</v>
      </c>
      <c r="K4" s="2">
        <v>503.4</v>
      </c>
      <c r="L4" s="3">
        <v>0.28199999999999997</v>
      </c>
      <c r="M4" s="2">
        <v>38912</v>
      </c>
      <c r="N4" s="2">
        <v>2897.3</v>
      </c>
      <c r="O4" s="2">
        <v>211.679</v>
      </c>
      <c r="P4" s="2">
        <v>19.352</v>
      </c>
      <c r="Q4" s="2">
        <v>635.30999999999995</v>
      </c>
      <c r="R4" s="2">
        <v>88.13</v>
      </c>
      <c r="S4" s="2">
        <f>AWRData[[#This Row],[Read Throughput (MB/s)]]+AWRData[[#This Row],[Write Throughput (MB/s)]]</f>
        <v>231.03100000000001</v>
      </c>
      <c r="T4" s="2">
        <f>AWRData[[#This Row],[Read IOPS]]+AWRData[[#This Row],[Write IOPS]]</f>
        <v>723.43999999999994</v>
      </c>
      <c r="U4" s="2">
        <f>(AWRData[[#This Row],[Elapsed Time (mins)]]*60)+AWRData[[#This Row],[CPUs]]</f>
        <v>259227.2</v>
      </c>
      <c r="V4" s="2">
        <f>(AWRData[[#This Row],[SGA Use (MB)]]+AWRData[[#This Row],[PGA Use (MB)]])/1024</f>
        <v>40.829394531250003</v>
      </c>
      <c r="W4" s="2">
        <f>AWRData[[#This Row],[CPUs]]/AWRData[[#This Row],[Cores]]</f>
        <v>2</v>
      </c>
      <c r="X4" s="4">
        <f>AWRData[[#This Row],[DB Time (mins)]]/AWRData[[#This Row],[Elapsed Time (mins)]]</f>
        <v>1.7106497342543381</v>
      </c>
      <c r="Y4" t="s">
        <v>196</v>
      </c>
      <c r="Z4" s="2" t="s">
        <v>197</v>
      </c>
    </row>
    <row r="5" spans="1:26" x14ac:dyDescent="0.25">
      <c r="A5">
        <v>1</v>
      </c>
      <c r="B5" t="s">
        <v>192</v>
      </c>
      <c r="C5" t="s">
        <v>198</v>
      </c>
      <c r="D5" t="s">
        <v>199</v>
      </c>
      <c r="E5" t="s">
        <v>195</v>
      </c>
      <c r="F5" s="2">
        <v>4320.07</v>
      </c>
      <c r="G5" s="2">
        <v>15319.59</v>
      </c>
      <c r="H5" s="2">
        <v>612535.75</v>
      </c>
      <c r="I5" s="2">
        <v>32</v>
      </c>
      <c r="J5" s="2">
        <v>16</v>
      </c>
      <c r="K5" s="2">
        <v>503.4</v>
      </c>
      <c r="L5" s="3">
        <v>0.36199999999999999</v>
      </c>
      <c r="M5" s="2">
        <v>25600</v>
      </c>
      <c r="N5" s="2">
        <v>5367.1</v>
      </c>
      <c r="O5" s="2">
        <v>328.07400000000001</v>
      </c>
      <c r="P5" s="2">
        <v>17.899999999999999</v>
      </c>
      <c r="Q5" s="2">
        <v>3341.91</v>
      </c>
      <c r="R5" s="2">
        <v>164.95</v>
      </c>
      <c r="S5" s="2">
        <f>AWRData[[#This Row],[Read Throughput (MB/s)]]+AWRData[[#This Row],[Write Throughput (MB/s)]]</f>
        <v>345.97399999999999</v>
      </c>
      <c r="T5" s="2">
        <f>AWRData[[#This Row],[Read IOPS]]+AWRData[[#This Row],[Write IOPS]]</f>
        <v>3506.8599999999997</v>
      </c>
      <c r="U5" s="2">
        <f>(AWRData[[#This Row],[Elapsed Time (mins)]]*60)+AWRData[[#This Row],[CPUs]]</f>
        <v>259236.19999999998</v>
      </c>
      <c r="V5" s="2">
        <f>(AWRData[[#This Row],[SGA Use (MB)]]+AWRData[[#This Row],[PGA Use (MB)]])/1024</f>
        <v>30.241308593749999</v>
      </c>
      <c r="W5" s="2">
        <f>AWRData[[#This Row],[CPUs]]/AWRData[[#This Row],[Cores]]</f>
        <v>2</v>
      </c>
      <c r="X5" s="4">
        <f>AWRData[[#This Row],[DB Time (mins)]]/AWRData[[#This Row],[Elapsed Time (mins)]]</f>
        <v>3.5461439282233855</v>
      </c>
      <c r="Y5" t="s">
        <v>200</v>
      </c>
      <c r="Z5" s="2" t="s">
        <v>197</v>
      </c>
    </row>
    <row r="6" spans="1:26" x14ac:dyDescent="0.25">
      <c r="A6">
        <v>1</v>
      </c>
      <c r="B6" t="s">
        <v>201</v>
      </c>
      <c r="C6" t="s">
        <v>202</v>
      </c>
      <c r="D6" t="s">
        <v>203</v>
      </c>
      <c r="E6" t="s">
        <v>204</v>
      </c>
      <c r="F6" s="2">
        <v>8640.18</v>
      </c>
      <c r="G6" s="2">
        <v>29147.65</v>
      </c>
      <c r="H6" s="2">
        <v>1311522.1299999999</v>
      </c>
      <c r="I6" s="2">
        <v>28</v>
      </c>
      <c r="J6" s="2">
        <v>28</v>
      </c>
      <c r="K6" s="2">
        <v>294.65700195312502</v>
      </c>
      <c r="L6" s="3">
        <v>0.17019999999999999</v>
      </c>
      <c r="M6" s="2">
        <v>179200</v>
      </c>
      <c r="N6" s="2">
        <v>25600</v>
      </c>
      <c r="O6" s="2">
        <v>385.95</v>
      </c>
      <c r="P6" s="2">
        <v>12.11</v>
      </c>
      <c r="Q6" s="2">
        <v>857.77</v>
      </c>
      <c r="R6" s="2">
        <v>328.04</v>
      </c>
      <c r="S6" s="2">
        <f>AWRData[[#This Row],[Read Throughput (MB/s)]]+AWRData[[#This Row],[Write Throughput (MB/s)]]</f>
        <v>398.06</v>
      </c>
      <c r="T6" s="2">
        <f>AWRData[[#This Row],[Read IOPS]]+AWRData[[#This Row],[Write IOPS]]</f>
        <v>1185.81</v>
      </c>
      <c r="U6" s="2">
        <f>(AWRData[[#This Row],[Elapsed Time (mins)]]*60)+AWRData[[#This Row],[CPUs]]</f>
        <v>518438.80000000005</v>
      </c>
      <c r="V6" s="2">
        <f>(AWRData[[#This Row],[SGA Use (MB)]]+AWRData[[#This Row],[PGA Use (MB)]])/1024</f>
        <v>200</v>
      </c>
      <c r="W6" s="2">
        <f>AWRData[[#This Row],[CPUs]]/AWRData[[#This Row],[Cores]]</f>
        <v>1</v>
      </c>
      <c r="X6" s="4">
        <f>AWRData[[#This Row],[DB Time (mins)]]/AWRData[[#This Row],[Elapsed Time (mins)]]</f>
        <v>3.373500320595173</v>
      </c>
      <c r="Y6" t="s">
        <v>205</v>
      </c>
      <c r="Z6" s="2" t="s">
        <v>206</v>
      </c>
    </row>
    <row r="7" spans="1:26" x14ac:dyDescent="0.25">
      <c r="A7">
        <v>2</v>
      </c>
      <c r="B7" t="s">
        <v>201</v>
      </c>
      <c r="C7" t="s">
        <v>202</v>
      </c>
      <c r="D7" t="s">
        <v>207</v>
      </c>
      <c r="E7" t="s">
        <v>208</v>
      </c>
      <c r="F7" s="2">
        <v>8640.18</v>
      </c>
      <c r="G7" s="2">
        <v>29596.92</v>
      </c>
      <c r="H7" s="2">
        <v>1338269.8700000001</v>
      </c>
      <c r="I7" s="2">
        <v>28</v>
      </c>
      <c r="J7" s="2">
        <v>28</v>
      </c>
      <c r="K7" s="2">
        <v>294.65700195312502</v>
      </c>
      <c r="L7" s="3">
        <v>0.16850000000000001</v>
      </c>
      <c r="M7" s="2">
        <v>179200</v>
      </c>
      <c r="N7" s="2">
        <v>25600</v>
      </c>
      <c r="O7" s="2">
        <v>343.42</v>
      </c>
      <c r="P7" s="2">
        <v>10.72</v>
      </c>
      <c r="Q7" s="2">
        <v>881.48</v>
      </c>
      <c r="R7" s="2">
        <v>304.41000000000003</v>
      </c>
      <c r="S7" s="2">
        <f>AWRData[[#This Row],[Read Throughput (MB/s)]]+AWRData[[#This Row],[Write Throughput (MB/s)]]</f>
        <v>354.14000000000004</v>
      </c>
      <c r="T7" s="2">
        <f>AWRData[[#This Row],[Read IOPS]]+AWRData[[#This Row],[Write IOPS]]</f>
        <v>1185.8900000000001</v>
      </c>
      <c r="U7" s="2">
        <f>(AWRData[[#This Row],[Elapsed Time (mins)]]*60)+AWRData[[#This Row],[CPUs]]</f>
        <v>518438.80000000005</v>
      </c>
      <c r="V7" s="2">
        <f>(AWRData[[#This Row],[SGA Use (MB)]]+AWRData[[#This Row],[PGA Use (MB)]])/1024</f>
        <v>200</v>
      </c>
      <c r="W7" s="2">
        <f>AWRData[[#This Row],[CPUs]]/AWRData[[#This Row],[Cores]]</f>
        <v>1</v>
      </c>
      <c r="X7" s="4">
        <f>AWRData[[#This Row],[DB Time (mins)]]/AWRData[[#This Row],[Elapsed Time (mins)]]</f>
        <v>3.425498079901113</v>
      </c>
      <c r="Y7" t="s">
        <v>205</v>
      </c>
      <c r="Z7" s="2" t="s">
        <v>206</v>
      </c>
    </row>
    <row r="8" spans="1:26" x14ac:dyDescent="0.25">
      <c r="A8">
        <v>1</v>
      </c>
      <c r="B8" t="s">
        <v>201</v>
      </c>
      <c r="C8" t="s">
        <v>209</v>
      </c>
      <c r="D8" t="s">
        <v>210</v>
      </c>
      <c r="E8" t="s">
        <v>204</v>
      </c>
      <c r="F8" s="2">
        <v>10080.25</v>
      </c>
      <c r="G8" s="2">
        <v>2336.4299999999998</v>
      </c>
      <c r="H8" s="2">
        <v>82061.05</v>
      </c>
      <c r="I8" s="2">
        <v>28</v>
      </c>
      <c r="J8" s="2">
        <v>28</v>
      </c>
      <c r="K8" s="2">
        <v>294.65700195312502</v>
      </c>
      <c r="L8" s="3">
        <v>0.18099999999999999</v>
      </c>
      <c r="M8" s="2">
        <v>15360</v>
      </c>
      <c r="N8" s="2">
        <v>7168</v>
      </c>
      <c r="O8" s="2">
        <v>8.48</v>
      </c>
      <c r="P8" s="2">
        <v>0.51</v>
      </c>
      <c r="Q8" s="2">
        <v>30.09</v>
      </c>
      <c r="R8" s="2">
        <v>40.9</v>
      </c>
      <c r="S8" s="2">
        <f>AWRData[[#This Row],[Read Throughput (MB/s)]]+AWRData[[#This Row],[Write Throughput (MB/s)]]</f>
        <v>8.99</v>
      </c>
      <c r="T8" s="2">
        <f>AWRData[[#This Row],[Read IOPS]]+AWRData[[#This Row],[Write IOPS]]</f>
        <v>70.989999999999995</v>
      </c>
      <c r="U8" s="2">
        <f>(AWRData[[#This Row],[Elapsed Time (mins)]]*60)+AWRData[[#This Row],[CPUs]]</f>
        <v>604843</v>
      </c>
      <c r="V8" s="2">
        <f>(AWRData[[#This Row],[SGA Use (MB)]]+AWRData[[#This Row],[PGA Use (MB)]])/1024</f>
        <v>22</v>
      </c>
      <c r="W8" s="2">
        <f>AWRData[[#This Row],[CPUs]]/AWRData[[#This Row],[Cores]]</f>
        <v>1</v>
      </c>
      <c r="X8" s="4">
        <f>AWRData[[#This Row],[DB Time (mins)]]/AWRData[[#This Row],[Elapsed Time (mins)]]</f>
        <v>0.23178294189132212</v>
      </c>
      <c r="Y8" t="s">
        <v>211</v>
      </c>
      <c r="Z8" s="2" t="s">
        <v>206</v>
      </c>
    </row>
    <row r="9" spans="1:26" x14ac:dyDescent="0.25">
      <c r="A9">
        <v>2</v>
      </c>
      <c r="B9" t="s">
        <v>201</v>
      </c>
      <c r="C9" t="s">
        <v>209</v>
      </c>
      <c r="D9" t="s">
        <v>212</v>
      </c>
      <c r="E9" t="s">
        <v>208</v>
      </c>
      <c r="F9" s="2">
        <v>10080.25</v>
      </c>
      <c r="G9" s="2">
        <v>2237.38</v>
      </c>
      <c r="H9" s="2">
        <v>80472.88</v>
      </c>
      <c r="I9" s="2">
        <v>28</v>
      </c>
      <c r="J9" s="2">
        <v>28</v>
      </c>
      <c r="K9" s="2">
        <v>294.65700195312502</v>
      </c>
      <c r="L9" s="3">
        <v>0.17519999999999999</v>
      </c>
      <c r="M9" s="2">
        <v>15360</v>
      </c>
      <c r="N9" s="2">
        <v>7168</v>
      </c>
      <c r="O9" s="2">
        <v>9.36</v>
      </c>
      <c r="P9" s="2">
        <v>0.53</v>
      </c>
      <c r="Q9" s="2">
        <v>24.08</v>
      </c>
      <c r="R9" s="2">
        <v>42.3</v>
      </c>
      <c r="S9" s="2">
        <f>AWRData[[#This Row],[Read Throughput (MB/s)]]+AWRData[[#This Row],[Write Throughput (MB/s)]]</f>
        <v>9.8899999999999988</v>
      </c>
      <c r="T9" s="2">
        <f>AWRData[[#This Row],[Read IOPS]]+AWRData[[#This Row],[Write IOPS]]</f>
        <v>66.38</v>
      </c>
      <c r="U9" s="2">
        <f>(AWRData[[#This Row],[Elapsed Time (mins)]]*60)+AWRData[[#This Row],[CPUs]]</f>
        <v>604843</v>
      </c>
      <c r="V9" s="2">
        <f>(AWRData[[#This Row],[SGA Use (MB)]]+AWRData[[#This Row],[PGA Use (MB)]])/1024</f>
        <v>22</v>
      </c>
      <c r="W9" s="2">
        <f>AWRData[[#This Row],[CPUs]]/AWRData[[#This Row],[Cores]]</f>
        <v>1</v>
      </c>
      <c r="X9" s="4">
        <f>AWRData[[#This Row],[DB Time (mins)]]/AWRData[[#This Row],[Elapsed Time (mins)]]</f>
        <v>0.2219567967064309</v>
      </c>
      <c r="Y9" t="s">
        <v>211</v>
      </c>
      <c r="Z9" s="2" t="s">
        <v>206</v>
      </c>
    </row>
    <row r="10" spans="1:26" x14ac:dyDescent="0.25">
      <c r="A10">
        <v>1</v>
      </c>
      <c r="B10" t="s">
        <v>201</v>
      </c>
      <c r="C10" t="s">
        <v>213</v>
      </c>
      <c r="D10" t="s">
        <v>214</v>
      </c>
      <c r="E10" t="s">
        <v>215</v>
      </c>
      <c r="F10" s="2">
        <v>10079.92</v>
      </c>
      <c r="G10" s="2">
        <v>273897.7</v>
      </c>
      <c r="H10" s="2">
        <v>14014367.619999999</v>
      </c>
      <c r="I10" s="2">
        <v>92</v>
      </c>
      <c r="J10" s="2">
        <v>92</v>
      </c>
      <c r="K10" s="2">
        <v>708.19377929687505</v>
      </c>
      <c r="L10" s="3">
        <v>0.2964</v>
      </c>
      <c r="M10" s="2">
        <v>512000</v>
      </c>
      <c r="N10" s="2">
        <v>5120</v>
      </c>
      <c r="O10" s="2">
        <v>284.01</v>
      </c>
      <c r="P10" s="2">
        <v>89.55</v>
      </c>
      <c r="Q10" s="2">
        <v>2351.29</v>
      </c>
      <c r="R10" s="2">
        <v>1598.61</v>
      </c>
      <c r="S10" s="2">
        <f>AWRData[[#This Row],[Read Throughput (MB/s)]]+AWRData[[#This Row],[Write Throughput (MB/s)]]</f>
        <v>373.56</v>
      </c>
      <c r="T10" s="2">
        <f>AWRData[[#This Row],[Read IOPS]]+AWRData[[#This Row],[Write IOPS]]</f>
        <v>3949.8999999999996</v>
      </c>
      <c r="U10" s="2">
        <f>(AWRData[[#This Row],[Elapsed Time (mins)]]*60)+AWRData[[#This Row],[CPUs]]</f>
        <v>604887.19999999995</v>
      </c>
      <c r="V10" s="2">
        <f>(AWRData[[#This Row],[SGA Use (MB)]]+AWRData[[#This Row],[PGA Use (MB)]])/1024</f>
        <v>505</v>
      </c>
      <c r="W10" s="2">
        <f>AWRData[[#This Row],[CPUs]]/AWRData[[#This Row],[Cores]]</f>
        <v>1</v>
      </c>
      <c r="X10" s="4">
        <f>AWRData[[#This Row],[DB Time (mins)]]/AWRData[[#This Row],[Elapsed Time (mins)]]</f>
        <v>27.172606528623245</v>
      </c>
      <c r="Y10" t="s">
        <v>216</v>
      </c>
      <c r="Z10" s="2" t="s">
        <v>206</v>
      </c>
    </row>
    <row r="11" spans="1:26" x14ac:dyDescent="0.25">
      <c r="A11">
        <v>2</v>
      </c>
      <c r="B11" t="s">
        <v>201</v>
      </c>
      <c r="C11" t="s">
        <v>213</v>
      </c>
      <c r="D11" t="s">
        <v>217</v>
      </c>
      <c r="E11" t="s">
        <v>218</v>
      </c>
      <c r="F11" s="2">
        <v>10079.92</v>
      </c>
      <c r="G11" s="2">
        <v>291497.24</v>
      </c>
      <c r="H11" s="2">
        <v>15087258.220000001</v>
      </c>
      <c r="I11" s="2">
        <v>92</v>
      </c>
      <c r="J11" s="2">
        <v>92</v>
      </c>
      <c r="K11" s="2">
        <v>708.19377929687505</v>
      </c>
      <c r="L11" s="3">
        <v>0.31709999999999999</v>
      </c>
      <c r="M11" s="2">
        <v>512000</v>
      </c>
      <c r="N11" s="2">
        <v>5120</v>
      </c>
      <c r="O11" s="2">
        <v>268.37</v>
      </c>
      <c r="P11" s="2">
        <v>89.26</v>
      </c>
      <c r="Q11" s="2">
        <v>2677.84</v>
      </c>
      <c r="R11" s="2">
        <v>1607.49</v>
      </c>
      <c r="S11" s="2">
        <f>AWRData[[#This Row],[Read Throughput (MB/s)]]+AWRData[[#This Row],[Write Throughput (MB/s)]]</f>
        <v>357.63</v>
      </c>
      <c r="T11" s="2">
        <f>AWRData[[#This Row],[Read IOPS]]+AWRData[[#This Row],[Write IOPS]]</f>
        <v>4285.33</v>
      </c>
      <c r="U11" s="2">
        <f>(AWRData[[#This Row],[Elapsed Time (mins)]]*60)+AWRData[[#This Row],[CPUs]]</f>
        <v>604887.19999999995</v>
      </c>
      <c r="V11" s="2">
        <f>(AWRData[[#This Row],[SGA Use (MB)]]+AWRData[[#This Row],[PGA Use (MB)]])/1024</f>
        <v>505</v>
      </c>
      <c r="W11" s="2">
        <f>AWRData[[#This Row],[CPUs]]/AWRData[[#This Row],[Cores]]</f>
        <v>1</v>
      </c>
      <c r="X11" s="4">
        <f>AWRData[[#This Row],[DB Time (mins)]]/AWRData[[#This Row],[Elapsed Time (mins)]]</f>
        <v>28.918606496876958</v>
      </c>
      <c r="Y11" t="s">
        <v>216</v>
      </c>
      <c r="Z11" s="2" t="s">
        <v>206</v>
      </c>
    </row>
    <row r="12" spans="1:26" x14ac:dyDescent="0.25">
      <c r="A12">
        <v>1</v>
      </c>
      <c r="B12" t="s">
        <v>201</v>
      </c>
      <c r="C12" t="s">
        <v>219</v>
      </c>
      <c r="D12" t="s">
        <v>220</v>
      </c>
      <c r="E12" t="s">
        <v>221</v>
      </c>
      <c r="F12" s="2">
        <v>8640.33</v>
      </c>
      <c r="G12" s="2">
        <v>5091.91</v>
      </c>
      <c r="H12" s="2">
        <v>212175.56</v>
      </c>
      <c r="I12" s="2">
        <v>16</v>
      </c>
      <c r="J12" s="2">
        <v>16</v>
      </c>
      <c r="K12" s="2">
        <v>117.469599609375</v>
      </c>
      <c r="L12" s="3">
        <v>0.1135</v>
      </c>
      <c r="M12" s="2">
        <v>15360</v>
      </c>
      <c r="N12" s="2">
        <v>5024</v>
      </c>
      <c r="O12" s="2">
        <v>35.58</v>
      </c>
      <c r="P12" s="2">
        <v>6.2</v>
      </c>
      <c r="Q12" s="2">
        <v>471.86</v>
      </c>
      <c r="R12" s="2">
        <v>86.18</v>
      </c>
      <c r="S12" s="2">
        <f>AWRData[[#This Row],[Read Throughput (MB/s)]]+AWRData[[#This Row],[Write Throughput (MB/s)]]</f>
        <v>41.78</v>
      </c>
      <c r="T12" s="2">
        <f>AWRData[[#This Row],[Read IOPS]]+AWRData[[#This Row],[Write IOPS]]</f>
        <v>558.04</v>
      </c>
      <c r="U12" s="2">
        <f>(AWRData[[#This Row],[Elapsed Time (mins)]]*60)+AWRData[[#This Row],[CPUs]]</f>
        <v>518435.8</v>
      </c>
      <c r="V12" s="2">
        <f>(AWRData[[#This Row],[SGA Use (MB)]]+AWRData[[#This Row],[PGA Use (MB)]])/1024</f>
        <v>19.90625</v>
      </c>
      <c r="W12" s="2">
        <f>AWRData[[#This Row],[CPUs]]/AWRData[[#This Row],[Cores]]</f>
        <v>1</v>
      </c>
      <c r="X12" s="4">
        <f>AWRData[[#This Row],[DB Time (mins)]]/AWRData[[#This Row],[Elapsed Time (mins)]]</f>
        <v>0.58931892647618778</v>
      </c>
      <c r="Y12" t="s">
        <v>222</v>
      </c>
      <c r="Z12" s="2" t="s">
        <v>206</v>
      </c>
    </row>
    <row r="13" spans="1:26" x14ac:dyDescent="0.25">
      <c r="A13">
        <v>2</v>
      </c>
      <c r="B13" t="s">
        <v>201</v>
      </c>
      <c r="C13" t="s">
        <v>219</v>
      </c>
      <c r="D13" t="s">
        <v>223</v>
      </c>
      <c r="E13" t="s">
        <v>224</v>
      </c>
      <c r="F13" s="2">
        <v>8640.33</v>
      </c>
      <c r="G13" s="2">
        <v>2924.13</v>
      </c>
      <c r="H13" s="2">
        <v>135982.51</v>
      </c>
      <c r="I13" s="2">
        <v>16</v>
      </c>
      <c r="J13" s="2">
        <v>16</v>
      </c>
      <c r="K13" s="2">
        <v>117.469599609375</v>
      </c>
      <c r="L13" s="3">
        <v>9.7799999999999998E-2</v>
      </c>
      <c r="M13" s="2">
        <v>25600</v>
      </c>
      <c r="N13" s="2">
        <v>5056</v>
      </c>
      <c r="O13" s="2">
        <v>23.63</v>
      </c>
      <c r="P13" s="2">
        <v>0.91</v>
      </c>
      <c r="Q13" s="2">
        <v>177.97</v>
      </c>
      <c r="R13" s="2">
        <v>26.65</v>
      </c>
      <c r="S13" s="2">
        <f>AWRData[[#This Row],[Read Throughput (MB/s)]]+AWRData[[#This Row],[Write Throughput (MB/s)]]</f>
        <v>24.54</v>
      </c>
      <c r="T13" s="2">
        <f>AWRData[[#This Row],[Read IOPS]]+AWRData[[#This Row],[Write IOPS]]</f>
        <v>204.62</v>
      </c>
      <c r="U13" s="2">
        <f>(AWRData[[#This Row],[Elapsed Time (mins)]]*60)+AWRData[[#This Row],[CPUs]]</f>
        <v>518435.8</v>
      </c>
      <c r="V13" s="2">
        <f>(AWRData[[#This Row],[SGA Use (MB)]]+AWRData[[#This Row],[PGA Use (MB)]])/1024</f>
        <v>29.9375</v>
      </c>
      <c r="W13" s="2">
        <f>AWRData[[#This Row],[CPUs]]/AWRData[[#This Row],[Cores]]</f>
        <v>1</v>
      </c>
      <c r="X13" s="4">
        <f>AWRData[[#This Row],[DB Time (mins)]]/AWRData[[#This Row],[Elapsed Time (mins)]]</f>
        <v>0.33842804615101507</v>
      </c>
      <c r="Y13" t="s">
        <v>222</v>
      </c>
      <c r="Z13" s="2" t="s">
        <v>206</v>
      </c>
    </row>
    <row r="14" spans="1:26" x14ac:dyDescent="0.25">
      <c r="A14">
        <v>1</v>
      </c>
      <c r="B14" t="s">
        <v>201</v>
      </c>
      <c r="C14" t="s">
        <v>225</v>
      </c>
      <c r="D14" t="s">
        <v>226</v>
      </c>
      <c r="E14" t="s">
        <v>221</v>
      </c>
      <c r="F14" s="2">
        <v>8640.02</v>
      </c>
      <c r="G14" s="2">
        <v>817.91</v>
      </c>
      <c r="H14" s="2">
        <v>33147.17</v>
      </c>
      <c r="I14" s="2">
        <v>16</v>
      </c>
      <c r="J14" s="2">
        <v>16</v>
      </c>
      <c r="K14" s="2">
        <v>117.469599609375</v>
      </c>
      <c r="L14" s="3">
        <v>0.1135</v>
      </c>
      <c r="M14" s="2">
        <v>15360</v>
      </c>
      <c r="N14" s="2">
        <v>7168</v>
      </c>
      <c r="O14" s="2">
        <v>22.24</v>
      </c>
      <c r="P14" s="2">
        <v>0.18</v>
      </c>
      <c r="Q14" s="2">
        <v>85</v>
      </c>
      <c r="R14" s="2">
        <v>7.82</v>
      </c>
      <c r="S14" s="2">
        <f>AWRData[[#This Row],[Read Throughput (MB/s)]]+AWRData[[#This Row],[Write Throughput (MB/s)]]</f>
        <v>22.419999999999998</v>
      </c>
      <c r="T14" s="2">
        <f>AWRData[[#This Row],[Read IOPS]]+AWRData[[#This Row],[Write IOPS]]</f>
        <v>92.82</v>
      </c>
      <c r="U14" s="2">
        <f>(AWRData[[#This Row],[Elapsed Time (mins)]]*60)+AWRData[[#This Row],[CPUs]]</f>
        <v>518417.2</v>
      </c>
      <c r="V14" s="2">
        <f>(AWRData[[#This Row],[SGA Use (MB)]]+AWRData[[#This Row],[PGA Use (MB)]])/1024</f>
        <v>22</v>
      </c>
      <c r="W14" s="2">
        <f>AWRData[[#This Row],[CPUs]]/AWRData[[#This Row],[Cores]]</f>
        <v>1</v>
      </c>
      <c r="X14" s="4">
        <f>AWRData[[#This Row],[DB Time (mins)]]/AWRData[[#This Row],[Elapsed Time (mins)]]</f>
        <v>9.4665290126643223E-2</v>
      </c>
      <c r="Y14" t="s">
        <v>227</v>
      </c>
      <c r="Z14" s="2" t="s">
        <v>206</v>
      </c>
    </row>
    <row r="15" spans="1:26" x14ac:dyDescent="0.25">
      <c r="A15">
        <v>2</v>
      </c>
      <c r="B15" t="s">
        <v>201</v>
      </c>
      <c r="C15" t="s">
        <v>225</v>
      </c>
      <c r="D15" t="s">
        <v>228</v>
      </c>
      <c r="E15" t="s">
        <v>224</v>
      </c>
      <c r="F15" s="2">
        <v>8640.02</v>
      </c>
      <c r="G15" s="2">
        <v>903.68</v>
      </c>
      <c r="H15" s="2">
        <v>32361.08</v>
      </c>
      <c r="I15" s="2">
        <v>16</v>
      </c>
      <c r="J15" s="2">
        <v>16</v>
      </c>
      <c r="K15" s="2">
        <v>117.469599609375</v>
      </c>
      <c r="L15" s="3">
        <v>9.7799999999999998E-2</v>
      </c>
      <c r="M15" s="2">
        <v>15360</v>
      </c>
      <c r="N15" s="2">
        <v>7168</v>
      </c>
      <c r="O15" s="2">
        <v>29.32</v>
      </c>
      <c r="P15" s="2">
        <v>0.19</v>
      </c>
      <c r="Q15" s="2">
        <v>132.49</v>
      </c>
      <c r="R15" s="2">
        <v>7.57</v>
      </c>
      <c r="S15" s="2">
        <f>AWRData[[#This Row],[Read Throughput (MB/s)]]+AWRData[[#This Row],[Write Throughput (MB/s)]]</f>
        <v>29.51</v>
      </c>
      <c r="T15" s="2">
        <f>AWRData[[#This Row],[Read IOPS]]+AWRData[[#This Row],[Write IOPS]]</f>
        <v>140.06</v>
      </c>
      <c r="U15" s="2">
        <f>(AWRData[[#This Row],[Elapsed Time (mins)]]*60)+AWRData[[#This Row],[CPUs]]</f>
        <v>518417.2</v>
      </c>
      <c r="V15" s="2">
        <f>(AWRData[[#This Row],[SGA Use (MB)]]+AWRData[[#This Row],[PGA Use (MB)]])/1024</f>
        <v>22</v>
      </c>
      <c r="W15" s="2">
        <f>AWRData[[#This Row],[CPUs]]/AWRData[[#This Row],[Cores]]</f>
        <v>1</v>
      </c>
      <c r="X15" s="4">
        <f>AWRData[[#This Row],[DB Time (mins)]]/AWRData[[#This Row],[Elapsed Time (mins)]]</f>
        <v>0.10459235048067017</v>
      </c>
      <c r="Y15" t="s">
        <v>227</v>
      </c>
      <c r="Z15" s="2" t="s">
        <v>206</v>
      </c>
    </row>
    <row r="16" spans="1:26" x14ac:dyDescent="0.25">
      <c r="A16">
        <v>1</v>
      </c>
      <c r="B16" t="s">
        <v>201</v>
      </c>
      <c r="C16" t="s">
        <v>229</v>
      </c>
      <c r="D16" t="s">
        <v>230</v>
      </c>
      <c r="E16" t="s">
        <v>231</v>
      </c>
      <c r="F16" s="2">
        <v>8639.7999999999993</v>
      </c>
      <c r="G16" s="2">
        <v>107040.94</v>
      </c>
      <c r="H16" s="2">
        <v>931627.22</v>
      </c>
      <c r="I16" s="2">
        <v>18</v>
      </c>
      <c r="J16" s="2">
        <v>18</v>
      </c>
      <c r="K16" s="2">
        <v>235.69404296875001</v>
      </c>
      <c r="L16" s="3">
        <v>0.2034</v>
      </c>
      <c r="M16" s="2">
        <v>153600</v>
      </c>
      <c r="N16" s="2">
        <v>5120</v>
      </c>
      <c r="O16" s="2">
        <v>48.56</v>
      </c>
      <c r="P16" s="2">
        <v>16.39</v>
      </c>
      <c r="Q16" s="2">
        <v>576.04</v>
      </c>
      <c r="R16" s="2">
        <v>1033.56</v>
      </c>
      <c r="S16" s="2">
        <f>AWRData[[#This Row],[Read Throughput (MB/s)]]+AWRData[[#This Row],[Write Throughput (MB/s)]]</f>
        <v>64.95</v>
      </c>
      <c r="T16" s="2">
        <f>AWRData[[#This Row],[Read IOPS]]+AWRData[[#This Row],[Write IOPS]]</f>
        <v>1609.6</v>
      </c>
      <c r="U16" s="2">
        <f>(AWRData[[#This Row],[Elapsed Time (mins)]]*60)+AWRData[[#This Row],[CPUs]]</f>
        <v>518405.99999999994</v>
      </c>
      <c r="V16" s="2">
        <f>(AWRData[[#This Row],[SGA Use (MB)]]+AWRData[[#This Row],[PGA Use (MB)]])/1024</f>
        <v>155</v>
      </c>
      <c r="W16" s="2">
        <f>AWRData[[#This Row],[CPUs]]/AWRData[[#This Row],[Cores]]</f>
        <v>1</v>
      </c>
      <c r="X16" s="4">
        <f>AWRData[[#This Row],[DB Time (mins)]]/AWRData[[#This Row],[Elapsed Time (mins)]]</f>
        <v>12.389284474177645</v>
      </c>
      <c r="Y16" t="s">
        <v>232</v>
      </c>
      <c r="Z16" s="2" t="s">
        <v>206</v>
      </c>
    </row>
    <row r="17" spans="1:26" x14ac:dyDescent="0.25">
      <c r="A17">
        <v>2</v>
      </c>
      <c r="B17" t="s">
        <v>201</v>
      </c>
      <c r="C17" t="s">
        <v>229</v>
      </c>
      <c r="D17" t="s">
        <v>233</v>
      </c>
      <c r="E17" t="s">
        <v>234</v>
      </c>
      <c r="F17" s="2">
        <v>8639.7999999999993</v>
      </c>
      <c r="G17" s="2">
        <v>115071.54</v>
      </c>
      <c r="H17" s="2">
        <v>1008821.19</v>
      </c>
      <c r="I17" s="2">
        <v>18</v>
      </c>
      <c r="J17" s="2">
        <v>18</v>
      </c>
      <c r="K17" s="2">
        <v>235.69404296875001</v>
      </c>
      <c r="L17" s="3">
        <v>0.20580000000000001</v>
      </c>
      <c r="M17" s="2">
        <v>153600</v>
      </c>
      <c r="N17" s="2">
        <v>5120</v>
      </c>
      <c r="O17" s="2">
        <v>39.24</v>
      </c>
      <c r="P17" s="2">
        <v>16.260000000000002</v>
      </c>
      <c r="Q17" s="2">
        <v>373.66</v>
      </c>
      <c r="R17" s="2">
        <v>962.34</v>
      </c>
      <c r="S17" s="2">
        <f>AWRData[[#This Row],[Read Throughput (MB/s)]]+AWRData[[#This Row],[Write Throughput (MB/s)]]</f>
        <v>55.5</v>
      </c>
      <c r="T17" s="2">
        <f>AWRData[[#This Row],[Read IOPS]]+AWRData[[#This Row],[Write IOPS]]</f>
        <v>1336</v>
      </c>
      <c r="U17" s="2">
        <f>(AWRData[[#This Row],[Elapsed Time (mins)]]*60)+AWRData[[#This Row],[CPUs]]</f>
        <v>518405.99999999994</v>
      </c>
      <c r="V17" s="2">
        <f>(AWRData[[#This Row],[SGA Use (MB)]]+AWRData[[#This Row],[PGA Use (MB)]])/1024</f>
        <v>155</v>
      </c>
      <c r="W17" s="2">
        <f>AWRData[[#This Row],[CPUs]]/AWRData[[#This Row],[Cores]]</f>
        <v>1</v>
      </c>
      <c r="X17" s="4">
        <f>AWRData[[#This Row],[DB Time (mins)]]/AWRData[[#This Row],[Elapsed Time (mins)]]</f>
        <v>13.318773582721823</v>
      </c>
      <c r="Y17" t="s">
        <v>232</v>
      </c>
      <c r="Z17" s="2" t="s">
        <v>206</v>
      </c>
    </row>
    <row r="18" spans="1:26" x14ac:dyDescent="0.25">
      <c r="A18" t="s">
        <v>9</v>
      </c>
      <c r="F18" s="2">
        <f>SUBTOTAL(109,AWRData[Elapsed Time (mins)])</f>
        <v>118080.99000000002</v>
      </c>
      <c r="G18" s="2">
        <f>SUBTOTAL(109,AWRData[DB Time (mins)])</f>
        <v>883272.89000000013</v>
      </c>
      <c r="H18" s="2">
        <f>SUBTOTAL(109,AWRData[DB CPU])</f>
        <v>35202086.729999997</v>
      </c>
      <c r="I18" s="2">
        <f>SUBTOTAL(109,AWRData[CPUs])</f>
        <v>460</v>
      </c>
      <c r="J18" s="2">
        <f>SUBTOTAL(109,AWRData[Cores])</f>
        <v>428</v>
      </c>
      <c r="K18" s="2">
        <f>SUBTOTAL(109,AWRData[Memory (GB)])</f>
        <v>4543.0820507812514</v>
      </c>
      <c r="L18" s="3">
        <f>SUBTOTAL(109,AWRData[% Busy CPU])</f>
        <v>2.7841999999999998</v>
      </c>
      <c r="M18" s="2">
        <f>SUBTOTAL(109,AWRData[SGA Use (MB)])</f>
        <v>1856512</v>
      </c>
      <c r="N18" s="2">
        <f>SUBTOTAL(109,AWRData[PGA Use (MB)])</f>
        <v>118696.4</v>
      </c>
      <c r="O18" s="2">
        <f>SUBTOTAL(109,AWRData[Read Throughput (MB/s)])</f>
        <v>2037.9129999999998</v>
      </c>
      <c r="P18" s="2">
        <f>SUBTOTAL(109,AWRData[Write Throughput (MB/s)])</f>
        <v>280.06200000000001</v>
      </c>
      <c r="Q18" s="2">
        <f>SUBTOTAL(109,AWRData[Read IOPS])</f>
        <v>12616.79</v>
      </c>
      <c r="R18" s="2">
        <f>SUBTOTAL(109,AWRData[Write IOPS])</f>
        <v>6298.9499999999989</v>
      </c>
      <c r="S18" s="2">
        <f>SUBTOTAL(109,AWRData[Total Throughput (MB/s)])</f>
        <v>2317.9750000000004</v>
      </c>
      <c r="T18" s="2">
        <f>SUBTOTAL(109,AWRData[Total IOPS])</f>
        <v>18915.739999999998</v>
      </c>
      <c r="U18" s="2">
        <f>SUBTOTAL(109,AWRData[CPU Total Capacity (sec)])</f>
        <v>7085319.4000000004</v>
      </c>
      <c r="V18" s="2">
        <f>SUBTOTAL(109,AWRData[Observed Memory Use (GB)])</f>
        <v>1928.9144531249999</v>
      </c>
      <c r="W18" s="2">
        <f>SUBTOTAL(109,AWRData[Source CPU HT Factor])</f>
        <v>16</v>
      </c>
      <c r="X18" s="4">
        <f>SUBTOTAL(109,AWRData[Average Active Sessions])</f>
        <v>95.435807497205928</v>
      </c>
    </row>
    <row r="20" spans="1:26" ht="36.75" customHeight="1" x14ac:dyDescent="0.25">
      <c r="A20" s="9" t="s">
        <v>84</v>
      </c>
      <c r="B20" s="21" t="s">
        <v>159</v>
      </c>
      <c r="C20" s="21"/>
      <c r="D20" s="21"/>
      <c r="E20" s="21"/>
      <c r="F20" s="21"/>
      <c r="G20" s="21"/>
      <c r="H20" s="21"/>
      <c r="I20" s="21"/>
      <c r="J20" s="21"/>
      <c r="K20" s="21"/>
      <c r="L20" s="21"/>
    </row>
    <row r="21" spans="1:26" ht="18.75" x14ac:dyDescent="0.3">
      <c r="A21" s="1" t="s">
        <v>35</v>
      </c>
    </row>
    <row r="22" spans="1:26" x14ac:dyDescent="0.25">
      <c r="A22" t="s">
        <v>12</v>
      </c>
      <c r="B22" t="s">
        <v>13</v>
      </c>
      <c r="C22" t="s">
        <v>36</v>
      </c>
      <c r="D22" t="s">
        <v>37</v>
      </c>
      <c r="E22" t="s">
        <v>38</v>
      </c>
      <c r="F22" t="s">
        <v>39</v>
      </c>
      <c r="G22" t="s">
        <v>40</v>
      </c>
    </row>
    <row r="23" spans="1:26" x14ac:dyDescent="0.25">
      <c r="A23" t="s">
        <v>193</v>
      </c>
      <c r="B23" t="s">
        <v>194</v>
      </c>
      <c r="C23" s="3">
        <f>IF(InstSummary[[#This Row],[Instance Name]]="","",SUMIFS(AWRData[DB Time (mins)],AWRData[Instance Name],InstSummary[[#This Row],[Instance Name]])/SUMIFS(AWRData[Elapsed Time (mins)],AWRData[Instance Name],InstSummary[[#This Row],[Instance Name]]))</f>
        <v>1.7106497342543381</v>
      </c>
      <c r="D23" s="2">
        <f>IF(InstSummary[[#This Row],[Instance Name]]="","",SUMIFS(AWRData[Observed Memory Use (GB)],AWRData[Instance Name],InstSummary[[#This Row],[Instance Name]]))</f>
        <v>40.829394531250003</v>
      </c>
      <c r="E23" s="2">
        <f>IF(InstSummary[[#This Row],[Instance Name]]="","",SUMIFS(AWRData[Total IOPS],AWRData[Instance Name],InstSummary[[#This Row],[Instance Name]]))</f>
        <v>723.43999999999994</v>
      </c>
      <c r="F23" s="2">
        <f>IF(InstSummary[[#This Row],[Instance Name]]="","",SUMIFS(AWRData[Total Throughput (MB/s)],AWRData[Instance Name],InstSummary[[#This Row],[Instance Name]]))</f>
        <v>231.03100000000001</v>
      </c>
      <c r="G23" s="4">
        <f>IF(InstSummary[[#This Row],[Instance Name]]="","",InstSummary[[#This Row],[%DB Time of Elapsed Time (aka Avg Active Sessions or "AAS")]]*(vCPUHTFactor/SUMIFS(AWRData[Source CPU HT Factor],AWRData[Instance Name],InstSummary[[#This Row],[Instance Name]])))</f>
        <v>1.7106497342543381</v>
      </c>
    </row>
    <row r="24" spans="1:26" x14ac:dyDescent="0.25">
      <c r="A24" t="s">
        <v>198</v>
      </c>
      <c r="B24" t="s">
        <v>199</v>
      </c>
      <c r="C24" s="3">
        <f>IF(InstSummary[[#This Row],[Instance Name]]="","",SUMIFS(AWRData[DB Time (mins)],AWRData[Instance Name],InstSummary[[#This Row],[Instance Name]])/SUMIFS(AWRData[Elapsed Time (mins)],AWRData[Instance Name],InstSummary[[#This Row],[Instance Name]]))</f>
        <v>3.5461439282233855</v>
      </c>
      <c r="D24" s="2">
        <f>IF(InstSummary[[#This Row],[Instance Name]]="","",SUMIFS(AWRData[Observed Memory Use (GB)],AWRData[Instance Name],InstSummary[[#This Row],[Instance Name]]))</f>
        <v>30.241308593749999</v>
      </c>
      <c r="E24" s="2">
        <f>IF(InstSummary[[#This Row],[Instance Name]]="","",SUMIFS(AWRData[Total IOPS],AWRData[Instance Name],InstSummary[[#This Row],[Instance Name]]))</f>
        <v>3506.8599999999997</v>
      </c>
      <c r="F24" s="2">
        <f>IF(InstSummary[[#This Row],[Instance Name]]="","",SUMIFS(AWRData[Total Throughput (MB/s)],AWRData[Instance Name],InstSummary[[#This Row],[Instance Name]]))</f>
        <v>345.97399999999999</v>
      </c>
      <c r="G24" s="4">
        <f>IF(InstSummary[[#This Row],[Instance Name]]="","",InstSummary[[#This Row],[%DB Time of Elapsed Time (aka Avg Active Sessions or "AAS")]]*(vCPUHTFactor/SUMIFS(AWRData[Source CPU HT Factor],AWRData[Instance Name],InstSummary[[#This Row],[Instance Name]])))</f>
        <v>3.5461439282233855</v>
      </c>
    </row>
    <row r="25" spans="1:26" x14ac:dyDescent="0.25">
      <c r="A25" t="s">
        <v>202</v>
      </c>
      <c r="B25" t="s">
        <v>203</v>
      </c>
      <c r="C25" s="3">
        <f>IF(InstSummary[[#This Row],[Instance Name]]="","",SUMIFS(AWRData[DB Time (mins)],AWRData[Instance Name],InstSummary[[#This Row],[Instance Name]])/SUMIFS(AWRData[Elapsed Time (mins)],AWRData[Instance Name],InstSummary[[#This Row],[Instance Name]]))</f>
        <v>3.373500320595173</v>
      </c>
      <c r="D25" s="2">
        <f>IF(InstSummary[[#This Row],[Instance Name]]="","",SUMIFS(AWRData[Observed Memory Use (GB)],AWRData[Instance Name],InstSummary[[#This Row],[Instance Name]]))</f>
        <v>200</v>
      </c>
      <c r="E25" s="2">
        <f>IF(InstSummary[[#This Row],[Instance Name]]="","",SUMIFS(AWRData[Total IOPS],AWRData[Instance Name],InstSummary[[#This Row],[Instance Name]]))</f>
        <v>1185.81</v>
      </c>
      <c r="F25" s="2">
        <f>IF(InstSummary[[#This Row],[Instance Name]]="","",SUMIFS(AWRData[Total Throughput (MB/s)],AWRData[Instance Name],InstSummary[[#This Row],[Instance Name]]))</f>
        <v>398.06</v>
      </c>
      <c r="G25" s="4">
        <f>IF(InstSummary[[#This Row],[Instance Name]]="","",InstSummary[[#This Row],[%DB Time of Elapsed Time (aka Avg Active Sessions or "AAS")]]*(vCPUHTFactor/SUMIFS(AWRData[Source CPU HT Factor],AWRData[Instance Name],InstSummary[[#This Row],[Instance Name]])))</f>
        <v>6.747000641190346</v>
      </c>
    </row>
    <row r="26" spans="1:26" x14ac:dyDescent="0.25">
      <c r="A26" t="s">
        <v>202</v>
      </c>
      <c r="B26" t="s">
        <v>207</v>
      </c>
      <c r="C26" s="3">
        <f>IF(InstSummary[[#This Row],[Instance Name]]="","",SUMIFS(AWRData[DB Time (mins)],AWRData[Instance Name],InstSummary[[#This Row],[Instance Name]])/SUMIFS(AWRData[Elapsed Time (mins)],AWRData[Instance Name],InstSummary[[#This Row],[Instance Name]]))</f>
        <v>3.425498079901113</v>
      </c>
      <c r="D26" s="2">
        <f>IF(InstSummary[[#This Row],[Instance Name]]="","",SUMIFS(AWRData[Observed Memory Use (GB)],AWRData[Instance Name],InstSummary[[#This Row],[Instance Name]]))</f>
        <v>200</v>
      </c>
      <c r="E26" s="2">
        <f>IF(InstSummary[[#This Row],[Instance Name]]="","",SUMIFS(AWRData[Total IOPS],AWRData[Instance Name],InstSummary[[#This Row],[Instance Name]]))</f>
        <v>1185.8900000000001</v>
      </c>
      <c r="F26" s="2">
        <f>IF(InstSummary[[#This Row],[Instance Name]]="","",SUMIFS(AWRData[Total Throughput (MB/s)],AWRData[Instance Name],InstSummary[[#This Row],[Instance Name]]))</f>
        <v>354.14000000000004</v>
      </c>
      <c r="G26" s="4">
        <f>IF(InstSummary[[#This Row],[Instance Name]]="","",InstSummary[[#This Row],[%DB Time of Elapsed Time (aka Avg Active Sessions or "AAS")]]*(vCPUHTFactor/SUMIFS(AWRData[Source CPU HT Factor],AWRData[Instance Name],InstSummary[[#This Row],[Instance Name]])))</f>
        <v>6.850996159802226</v>
      </c>
    </row>
    <row r="27" spans="1:26" x14ac:dyDescent="0.25">
      <c r="A27" t="s">
        <v>209</v>
      </c>
      <c r="B27" t="s">
        <v>210</v>
      </c>
      <c r="C27" s="3">
        <f>IF(InstSummary[[#This Row],[Instance Name]]="","",SUMIFS(AWRData[DB Time (mins)],AWRData[Instance Name],InstSummary[[#This Row],[Instance Name]])/SUMIFS(AWRData[Elapsed Time (mins)],AWRData[Instance Name],InstSummary[[#This Row],[Instance Name]]))</f>
        <v>0.23178294189132212</v>
      </c>
      <c r="D27" s="2">
        <f>IF(InstSummary[[#This Row],[Instance Name]]="","",SUMIFS(AWRData[Observed Memory Use (GB)],AWRData[Instance Name],InstSummary[[#This Row],[Instance Name]]))</f>
        <v>22</v>
      </c>
      <c r="E27" s="2">
        <f>IF(InstSummary[[#This Row],[Instance Name]]="","",SUMIFS(AWRData[Total IOPS],AWRData[Instance Name],InstSummary[[#This Row],[Instance Name]]))</f>
        <v>70.989999999999995</v>
      </c>
      <c r="F27" s="2">
        <f>IF(InstSummary[[#This Row],[Instance Name]]="","",SUMIFS(AWRData[Total Throughput (MB/s)],AWRData[Instance Name],InstSummary[[#This Row],[Instance Name]]))</f>
        <v>8.99</v>
      </c>
      <c r="G27" s="4">
        <f>IF(InstSummary[[#This Row],[Instance Name]]="","",InstSummary[[#This Row],[%DB Time of Elapsed Time (aka Avg Active Sessions or "AAS")]]*(vCPUHTFactor/SUMIFS(AWRData[Source CPU HT Factor],AWRData[Instance Name],InstSummary[[#This Row],[Instance Name]])))</f>
        <v>0.46356588378264424</v>
      </c>
    </row>
    <row r="28" spans="1:26" x14ac:dyDescent="0.25">
      <c r="A28" t="s">
        <v>209</v>
      </c>
      <c r="B28" t="s">
        <v>212</v>
      </c>
      <c r="C28" s="3">
        <f>IF(InstSummary[[#This Row],[Instance Name]]="","",SUMIFS(AWRData[DB Time (mins)],AWRData[Instance Name],InstSummary[[#This Row],[Instance Name]])/SUMIFS(AWRData[Elapsed Time (mins)],AWRData[Instance Name],InstSummary[[#This Row],[Instance Name]]))</f>
        <v>0.2219567967064309</v>
      </c>
      <c r="D28" s="2">
        <f>IF(InstSummary[[#This Row],[Instance Name]]="","",SUMIFS(AWRData[Observed Memory Use (GB)],AWRData[Instance Name],InstSummary[[#This Row],[Instance Name]]))</f>
        <v>22</v>
      </c>
      <c r="E28" s="2">
        <f>IF(InstSummary[[#This Row],[Instance Name]]="","",SUMIFS(AWRData[Total IOPS],AWRData[Instance Name],InstSummary[[#This Row],[Instance Name]]))</f>
        <v>66.38</v>
      </c>
      <c r="F28" s="2">
        <f>IF(InstSummary[[#This Row],[Instance Name]]="","",SUMIFS(AWRData[Total Throughput (MB/s)],AWRData[Instance Name],InstSummary[[#This Row],[Instance Name]]))</f>
        <v>9.8899999999999988</v>
      </c>
      <c r="G28" s="4">
        <f>IF(InstSummary[[#This Row],[Instance Name]]="","",InstSummary[[#This Row],[%DB Time of Elapsed Time (aka Avg Active Sessions or "AAS")]]*(vCPUHTFactor/SUMIFS(AWRData[Source CPU HT Factor],AWRData[Instance Name],InstSummary[[#This Row],[Instance Name]])))</f>
        <v>0.4439135934128618</v>
      </c>
    </row>
    <row r="29" spans="1:26" x14ac:dyDescent="0.25">
      <c r="A29" t="s">
        <v>213</v>
      </c>
      <c r="B29" t="s">
        <v>214</v>
      </c>
      <c r="C29" s="3">
        <f>IF(InstSummary[[#This Row],[Instance Name]]="","",SUMIFS(AWRData[DB Time (mins)],AWRData[Instance Name],InstSummary[[#This Row],[Instance Name]])/SUMIFS(AWRData[Elapsed Time (mins)],AWRData[Instance Name],InstSummary[[#This Row],[Instance Name]]))</f>
        <v>27.172606528623245</v>
      </c>
      <c r="D29" s="2">
        <f>IF(InstSummary[[#This Row],[Instance Name]]="","",SUMIFS(AWRData[Observed Memory Use (GB)],AWRData[Instance Name],InstSummary[[#This Row],[Instance Name]]))</f>
        <v>505</v>
      </c>
      <c r="E29" s="2">
        <f>IF(InstSummary[[#This Row],[Instance Name]]="","",SUMIFS(AWRData[Total IOPS],AWRData[Instance Name],InstSummary[[#This Row],[Instance Name]]))</f>
        <v>3949.8999999999996</v>
      </c>
      <c r="F29" s="2">
        <f>IF(InstSummary[[#This Row],[Instance Name]]="","",SUMIFS(AWRData[Total Throughput (MB/s)],AWRData[Instance Name],InstSummary[[#This Row],[Instance Name]]))</f>
        <v>373.56</v>
      </c>
      <c r="G29" s="4">
        <f>IF(InstSummary[[#This Row],[Instance Name]]="","",InstSummary[[#This Row],[%DB Time of Elapsed Time (aka Avg Active Sessions or "AAS")]]*(vCPUHTFactor/SUMIFS(AWRData[Source CPU HT Factor],AWRData[Instance Name],InstSummary[[#This Row],[Instance Name]])))</f>
        <v>54.34521305724649</v>
      </c>
    </row>
    <row r="30" spans="1:26" x14ac:dyDescent="0.25">
      <c r="A30" t="s">
        <v>213</v>
      </c>
      <c r="B30" t="s">
        <v>217</v>
      </c>
      <c r="C30" s="3">
        <f>IF(InstSummary[[#This Row],[Instance Name]]="","",SUMIFS(AWRData[DB Time (mins)],AWRData[Instance Name],InstSummary[[#This Row],[Instance Name]])/SUMIFS(AWRData[Elapsed Time (mins)],AWRData[Instance Name],InstSummary[[#This Row],[Instance Name]]))</f>
        <v>28.918606496876958</v>
      </c>
      <c r="D30" s="2">
        <f>IF(InstSummary[[#This Row],[Instance Name]]="","",SUMIFS(AWRData[Observed Memory Use (GB)],AWRData[Instance Name],InstSummary[[#This Row],[Instance Name]]))</f>
        <v>505</v>
      </c>
      <c r="E30" s="2">
        <f>IF(InstSummary[[#This Row],[Instance Name]]="","",SUMIFS(AWRData[Total IOPS],AWRData[Instance Name],InstSummary[[#This Row],[Instance Name]]))</f>
        <v>4285.33</v>
      </c>
      <c r="F30" s="2">
        <f>IF(InstSummary[[#This Row],[Instance Name]]="","",SUMIFS(AWRData[Total Throughput (MB/s)],AWRData[Instance Name],InstSummary[[#This Row],[Instance Name]]))</f>
        <v>357.63</v>
      </c>
      <c r="G30" s="4">
        <f>IF(InstSummary[[#This Row],[Instance Name]]="","",InstSummary[[#This Row],[%DB Time of Elapsed Time (aka Avg Active Sessions or "AAS")]]*(vCPUHTFactor/SUMIFS(AWRData[Source CPU HT Factor],AWRData[Instance Name],InstSummary[[#This Row],[Instance Name]])))</f>
        <v>57.837212993753916</v>
      </c>
    </row>
    <row r="31" spans="1:26" x14ac:dyDescent="0.25">
      <c r="A31" t="s">
        <v>219</v>
      </c>
      <c r="B31" t="s">
        <v>220</v>
      </c>
      <c r="C31" s="3">
        <f>IF(InstSummary[[#This Row],[Instance Name]]="","",SUMIFS(AWRData[DB Time (mins)],AWRData[Instance Name],InstSummary[[#This Row],[Instance Name]])/SUMIFS(AWRData[Elapsed Time (mins)],AWRData[Instance Name],InstSummary[[#This Row],[Instance Name]]))</f>
        <v>0.58931892647618778</v>
      </c>
      <c r="D31" s="2">
        <f>IF(InstSummary[[#This Row],[Instance Name]]="","",SUMIFS(AWRData[Observed Memory Use (GB)],AWRData[Instance Name],InstSummary[[#This Row],[Instance Name]]))</f>
        <v>19.90625</v>
      </c>
      <c r="E31" s="2">
        <f>IF(InstSummary[[#This Row],[Instance Name]]="","",SUMIFS(AWRData[Total IOPS],AWRData[Instance Name],InstSummary[[#This Row],[Instance Name]]))</f>
        <v>558.04</v>
      </c>
      <c r="F31" s="2">
        <f>IF(InstSummary[[#This Row],[Instance Name]]="","",SUMIFS(AWRData[Total Throughput (MB/s)],AWRData[Instance Name],InstSummary[[#This Row],[Instance Name]]))</f>
        <v>41.78</v>
      </c>
      <c r="G31" s="4">
        <f>IF(InstSummary[[#This Row],[Instance Name]]="","",InstSummary[[#This Row],[%DB Time of Elapsed Time (aka Avg Active Sessions or "AAS")]]*(vCPUHTFactor/SUMIFS(AWRData[Source CPU HT Factor],AWRData[Instance Name],InstSummary[[#This Row],[Instance Name]])))</f>
        <v>1.1786378529523756</v>
      </c>
    </row>
    <row r="32" spans="1:26" x14ac:dyDescent="0.25">
      <c r="A32" t="s">
        <v>219</v>
      </c>
      <c r="B32" t="s">
        <v>223</v>
      </c>
      <c r="C32" s="3">
        <f>IF(InstSummary[[#This Row],[Instance Name]]="","",SUMIFS(AWRData[DB Time (mins)],AWRData[Instance Name],InstSummary[[#This Row],[Instance Name]])/SUMIFS(AWRData[Elapsed Time (mins)],AWRData[Instance Name],InstSummary[[#This Row],[Instance Name]]))</f>
        <v>0.33842804615101507</v>
      </c>
      <c r="D32" s="2">
        <f>IF(InstSummary[[#This Row],[Instance Name]]="","",SUMIFS(AWRData[Observed Memory Use (GB)],AWRData[Instance Name],InstSummary[[#This Row],[Instance Name]]))</f>
        <v>29.9375</v>
      </c>
      <c r="E32" s="2">
        <f>IF(InstSummary[[#This Row],[Instance Name]]="","",SUMIFS(AWRData[Total IOPS],AWRData[Instance Name],InstSummary[[#This Row],[Instance Name]]))</f>
        <v>204.62</v>
      </c>
      <c r="F32" s="2">
        <f>IF(InstSummary[[#This Row],[Instance Name]]="","",SUMIFS(AWRData[Total Throughput (MB/s)],AWRData[Instance Name],InstSummary[[#This Row],[Instance Name]]))</f>
        <v>24.54</v>
      </c>
      <c r="G32" s="4">
        <f>IF(InstSummary[[#This Row],[Instance Name]]="","",InstSummary[[#This Row],[%DB Time of Elapsed Time (aka Avg Active Sessions or "AAS")]]*(vCPUHTFactor/SUMIFS(AWRData[Source CPU HT Factor],AWRData[Instance Name],InstSummary[[#This Row],[Instance Name]])))</f>
        <v>0.67685609230203014</v>
      </c>
    </row>
    <row r="33" spans="1:12" x14ac:dyDescent="0.25">
      <c r="A33" t="s">
        <v>225</v>
      </c>
      <c r="B33" t="s">
        <v>226</v>
      </c>
      <c r="C33" s="3">
        <f>IF(InstSummary[[#This Row],[Instance Name]]="","",SUMIFS(AWRData[DB Time (mins)],AWRData[Instance Name],InstSummary[[#This Row],[Instance Name]])/SUMIFS(AWRData[Elapsed Time (mins)],AWRData[Instance Name],InstSummary[[#This Row],[Instance Name]]))</f>
        <v>9.4665290126643223E-2</v>
      </c>
      <c r="D33" s="2">
        <f>IF(InstSummary[[#This Row],[Instance Name]]="","",SUMIFS(AWRData[Observed Memory Use (GB)],AWRData[Instance Name],InstSummary[[#This Row],[Instance Name]]))</f>
        <v>22</v>
      </c>
      <c r="E33" s="2">
        <f>IF(InstSummary[[#This Row],[Instance Name]]="","",SUMIFS(AWRData[Total IOPS],AWRData[Instance Name],InstSummary[[#This Row],[Instance Name]]))</f>
        <v>92.82</v>
      </c>
      <c r="F33" s="2">
        <f>IF(InstSummary[[#This Row],[Instance Name]]="","",SUMIFS(AWRData[Total Throughput (MB/s)],AWRData[Instance Name],InstSummary[[#This Row],[Instance Name]]))</f>
        <v>22.419999999999998</v>
      </c>
      <c r="G33" s="4">
        <f>IF(InstSummary[[#This Row],[Instance Name]]="","",InstSummary[[#This Row],[%DB Time of Elapsed Time (aka Avg Active Sessions or "AAS")]]*(vCPUHTFactor/SUMIFS(AWRData[Source CPU HT Factor],AWRData[Instance Name],InstSummary[[#This Row],[Instance Name]])))</f>
        <v>0.18933058025328645</v>
      </c>
    </row>
    <row r="34" spans="1:12" x14ac:dyDescent="0.25">
      <c r="A34" t="s">
        <v>225</v>
      </c>
      <c r="B34" t="s">
        <v>228</v>
      </c>
      <c r="C34" s="3">
        <f>IF(InstSummary[[#This Row],[Instance Name]]="","",SUMIFS(AWRData[DB Time (mins)],AWRData[Instance Name],InstSummary[[#This Row],[Instance Name]])/SUMIFS(AWRData[Elapsed Time (mins)],AWRData[Instance Name],InstSummary[[#This Row],[Instance Name]]))</f>
        <v>0.10459235048067017</v>
      </c>
      <c r="D34" s="2">
        <f>IF(InstSummary[[#This Row],[Instance Name]]="","",SUMIFS(AWRData[Observed Memory Use (GB)],AWRData[Instance Name],InstSummary[[#This Row],[Instance Name]]))</f>
        <v>22</v>
      </c>
      <c r="E34" s="2">
        <f>IF(InstSummary[[#This Row],[Instance Name]]="","",SUMIFS(AWRData[Total IOPS],AWRData[Instance Name],InstSummary[[#This Row],[Instance Name]]))</f>
        <v>140.06</v>
      </c>
      <c r="F34" s="2">
        <f>IF(InstSummary[[#This Row],[Instance Name]]="","",SUMIFS(AWRData[Total Throughput (MB/s)],AWRData[Instance Name],InstSummary[[#This Row],[Instance Name]]))</f>
        <v>29.51</v>
      </c>
      <c r="G34" s="4">
        <f>IF(InstSummary[[#This Row],[Instance Name]]="","",InstSummary[[#This Row],[%DB Time of Elapsed Time (aka Avg Active Sessions or "AAS")]]*(vCPUHTFactor/SUMIFS(AWRData[Source CPU HT Factor],AWRData[Instance Name],InstSummary[[#This Row],[Instance Name]])))</f>
        <v>0.20918470096134034</v>
      </c>
    </row>
    <row r="35" spans="1:12" x14ac:dyDescent="0.25">
      <c r="A35" t="s">
        <v>229</v>
      </c>
      <c r="B35" t="s">
        <v>230</v>
      </c>
      <c r="C35" s="3">
        <f>IF(InstSummary[[#This Row],[Instance Name]]="","",SUMIFS(AWRData[DB Time (mins)],AWRData[Instance Name],InstSummary[[#This Row],[Instance Name]])/SUMIFS(AWRData[Elapsed Time (mins)],AWRData[Instance Name],InstSummary[[#This Row],[Instance Name]]))</f>
        <v>12.389284474177645</v>
      </c>
      <c r="D35" s="2">
        <f>IF(InstSummary[[#This Row],[Instance Name]]="","",SUMIFS(AWRData[Observed Memory Use (GB)],AWRData[Instance Name],InstSummary[[#This Row],[Instance Name]]))</f>
        <v>155</v>
      </c>
      <c r="E35" s="2">
        <f>IF(InstSummary[[#This Row],[Instance Name]]="","",SUMIFS(AWRData[Total IOPS],AWRData[Instance Name],InstSummary[[#This Row],[Instance Name]]))</f>
        <v>1609.6</v>
      </c>
      <c r="F35" s="2">
        <f>IF(InstSummary[[#This Row],[Instance Name]]="","",SUMIFS(AWRData[Total Throughput (MB/s)],AWRData[Instance Name],InstSummary[[#This Row],[Instance Name]]))</f>
        <v>64.95</v>
      </c>
      <c r="G35" s="4">
        <f>IF(InstSummary[[#This Row],[Instance Name]]="","",InstSummary[[#This Row],[%DB Time of Elapsed Time (aka Avg Active Sessions or "AAS")]]*(vCPUHTFactor/SUMIFS(AWRData[Source CPU HT Factor],AWRData[Instance Name],InstSummary[[#This Row],[Instance Name]])))</f>
        <v>24.778568948355289</v>
      </c>
    </row>
    <row r="36" spans="1:12" x14ac:dyDescent="0.25">
      <c r="A36" t="s">
        <v>229</v>
      </c>
      <c r="B36" t="s">
        <v>233</v>
      </c>
      <c r="C36" s="3">
        <f>IF(InstSummary[[#This Row],[Instance Name]]="","",SUMIFS(AWRData[DB Time (mins)],AWRData[Instance Name],InstSummary[[#This Row],[Instance Name]])/SUMIFS(AWRData[Elapsed Time (mins)],AWRData[Instance Name],InstSummary[[#This Row],[Instance Name]]))</f>
        <v>13.318773582721823</v>
      </c>
      <c r="D36" s="2">
        <f>IF(InstSummary[[#This Row],[Instance Name]]="","",SUMIFS(AWRData[Observed Memory Use (GB)],AWRData[Instance Name],InstSummary[[#This Row],[Instance Name]]))</f>
        <v>155</v>
      </c>
      <c r="E36" s="2">
        <f>IF(InstSummary[[#This Row],[Instance Name]]="","",SUMIFS(AWRData[Total IOPS],AWRData[Instance Name],InstSummary[[#This Row],[Instance Name]]))</f>
        <v>1336</v>
      </c>
      <c r="F36" s="2">
        <f>IF(InstSummary[[#This Row],[Instance Name]]="","",SUMIFS(AWRData[Total Throughput (MB/s)],AWRData[Instance Name],InstSummary[[#This Row],[Instance Name]]))</f>
        <v>55.5</v>
      </c>
      <c r="G36" s="4">
        <f>IF(InstSummary[[#This Row],[Instance Name]]="","",InstSummary[[#This Row],[%DB Time of Elapsed Time (aka Avg Active Sessions or "AAS")]]*(vCPUHTFactor/SUMIFS(AWRData[Source CPU HT Factor],AWRData[Instance Name],InstSummary[[#This Row],[Instance Name]])))</f>
        <v>26.637547165443646</v>
      </c>
    </row>
    <row r="37" spans="1:12" x14ac:dyDescent="0.25">
      <c r="A37" t="s">
        <v>9</v>
      </c>
      <c r="C37" s="3">
        <f>SUBTOTAL(109,InstSummary[%DB Time of Elapsed Time (aka Avg Active Sessions or "AAS")])</f>
        <v>95.435807497205928</v>
      </c>
      <c r="D37" s="2">
        <f>SUBTOTAL(109,InstSummary[Observed memory use (GB)])</f>
        <v>1928.9144531249999</v>
      </c>
      <c r="E37" s="2">
        <f>SUBTOTAL(109,InstSummary[Observed IOPS])</f>
        <v>18915.739999999998</v>
      </c>
      <c r="F37" s="2">
        <f>SUBTOTAL(109,InstSummary[Observed Throughput (MB/s)])</f>
        <v>2317.9750000000004</v>
      </c>
      <c r="G37" s="4">
        <f>SUBTOTAL(109,InstSummary[Observed vCPUs])</f>
        <v>185.61482133193414</v>
      </c>
    </row>
    <row r="39" spans="1:12" ht="36.75" customHeight="1" x14ac:dyDescent="0.25">
      <c r="A39" s="9" t="s">
        <v>85</v>
      </c>
      <c r="B39" s="21" t="s">
        <v>160</v>
      </c>
      <c r="C39" s="21"/>
      <c r="D39" s="21"/>
      <c r="E39" s="21"/>
      <c r="F39" s="21"/>
      <c r="G39" s="21"/>
      <c r="H39" s="21"/>
      <c r="I39" s="21"/>
      <c r="J39" s="21"/>
      <c r="K39" s="21"/>
      <c r="L39" s="21"/>
    </row>
    <row r="40" spans="1:12" ht="18.75" x14ac:dyDescent="0.3">
      <c r="A40" s="1" t="s">
        <v>41</v>
      </c>
    </row>
    <row r="41" spans="1:12" x14ac:dyDescent="0.25">
      <c r="A41" t="s">
        <v>14</v>
      </c>
      <c r="B41" t="s">
        <v>36</v>
      </c>
      <c r="C41" t="s">
        <v>37</v>
      </c>
      <c r="D41" t="s">
        <v>38</v>
      </c>
      <c r="E41" t="s">
        <v>39</v>
      </c>
      <c r="F41" t="s">
        <v>40</v>
      </c>
    </row>
    <row r="42" spans="1:12" x14ac:dyDescent="0.25">
      <c r="A42" t="s">
        <v>195</v>
      </c>
      <c r="B42" s="3">
        <f>IF(HostSummary[[#This Row],[Host Name]]="","",SUMIFS(AWRData[DB Time (mins)],AWRData[Host Name],HostSummary[[#This Row],[Host Name]])/SUMIFS(AWRData[Elapsed Time (mins)],AWRData[Host Name],HostSummary[[#This Row],[Host Name]]))</f>
        <v>2.6284127643666255</v>
      </c>
      <c r="C42" s="2">
        <f>IF(HostSummary[[#This Row],[Host Name]]="","",SUMIFS(AWRData[Observed Memory Use (GB)],AWRData[Host Name],HostSummary[[#This Row],[Host Name]]))</f>
        <v>71.070703124999994</v>
      </c>
      <c r="D42" s="2">
        <f>IF(HostSummary[[#This Row],[Host Name]]="","",SUMIFS(AWRData[Total IOPS],AWRData[Host Name],HostSummary[[#This Row],[Host Name]]))</f>
        <v>4230.2999999999993</v>
      </c>
      <c r="E42" s="2">
        <f>IF(HostSummary[[#This Row],[Host Name]]="","",SUMIFS(AWRData[Total Throughput (MB/s)],AWRData[Host Name],HostSummary[[#This Row],[Host Name]]))</f>
        <v>577.005</v>
      </c>
      <c r="F42" s="2">
        <f>IF(HostSummary[[#This Row],[Host Name]]="","",ROUND(HostSummary[[#This Row],[%DB Time of Elapsed Time (aka Avg Active Sessions or "AAS")]]+0.5,0)*(vCPUHTFactor/AVERAGEIFS(AWRData[Source CPU HT Factor],AWRData[Host Name],HostSummary[[#This Row],[Host Name]])))</f>
        <v>3</v>
      </c>
    </row>
    <row r="43" spans="1:12" x14ac:dyDescent="0.25">
      <c r="A43" t="s">
        <v>204</v>
      </c>
      <c r="B43" s="3">
        <f>IF(HostSummary[[#This Row],[Host Name]]="","",SUMIFS(AWRData[DB Time (mins)],AWRData[Host Name],HostSummary[[#This Row],[Host Name]])/SUMIFS(AWRData[Elapsed Time (mins)],AWRData[Host Name],HostSummary[[#This Row],[Host Name]]))</f>
        <v>1.681803249177503</v>
      </c>
      <c r="C43" s="2">
        <f>IF(HostSummary[[#This Row],[Host Name]]="","",SUMIFS(AWRData[Observed Memory Use (GB)],AWRData[Host Name],HostSummary[[#This Row],[Host Name]]))</f>
        <v>222</v>
      </c>
      <c r="D43" s="2">
        <f>IF(HostSummary[[#This Row],[Host Name]]="","",SUMIFS(AWRData[Total IOPS],AWRData[Host Name],HostSummary[[#This Row],[Host Name]]))</f>
        <v>1256.8</v>
      </c>
      <c r="E43" s="2">
        <f>IF(HostSummary[[#This Row],[Host Name]]="","",SUMIFS(AWRData[Total Throughput (MB/s)],AWRData[Host Name],HostSummary[[#This Row],[Host Name]]))</f>
        <v>407.05</v>
      </c>
      <c r="F43" s="2">
        <f>IF(HostSummary[[#This Row],[Host Name]]="","",ROUND(HostSummary[[#This Row],[%DB Time of Elapsed Time (aka Avg Active Sessions or "AAS")]]+0.5,0)*(vCPUHTFactor/AVERAGEIFS(AWRData[Source CPU HT Factor],AWRData[Host Name],HostSummary[[#This Row],[Host Name]])))</f>
        <v>4</v>
      </c>
    </row>
    <row r="44" spans="1:12" x14ac:dyDescent="0.25">
      <c r="A44" t="s">
        <v>208</v>
      </c>
      <c r="B44" s="3">
        <f>IF(HostSummary[[#This Row],[Host Name]]="","",SUMIFS(AWRData[DB Time (mins)],AWRData[Host Name],HostSummary[[#This Row],[Host Name]])/SUMIFS(AWRData[Elapsed Time (mins)],AWRData[Host Name],HostSummary[[#This Row],[Host Name]]))</f>
        <v>1.7005111527886911</v>
      </c>
      <c r="C44" s="2">
        <f>IF(HostSummary[[#This Row],[Host Name]]="","",SUMIFS(AWRData[Observed Memory Use (GB)],AWRData[Host Name],HostSummary[[#This Row],[Host Name]]))</f>
        <v>222</v>
      </c>
      <c r="D44" s="2">
        <f>IF(HostSummary[[#This Row],[Host Name]]="","",SUMIFS(AWRData[Total IOPS],AWRData[Host Name],HostSummary[[#This Row],[Host Name]]))</f>
        <v>1252.27</v>
      </c>
      <c r="E44" s="2">
        <f>IF(HostSummary[[#This Row],[Host Name]]="","",SUMIFS(AWRData[Total Throughput (MB/s)],AWRData[Host Name],HostSummary[[#This Row],[Host Name]]))</f>
        <v>364.03000000000003</v>
      </c>
      <c r="F44" s="2">
        <f>IF(HostSummary[[#This Row],[Host Name]]="","",ROUND(HostSummary[[#This Row],[%DB Time of Elapsed Time (aka Avg Active Sessions or "AAS")]]+0.5,0)*(vCPUHTFactor/AVERAGEIFS(AWRData[Source CPU HT Factor],AWRData[Host Name],HostSummary[[#This Row],[Host Name]])))</f>
        <v>4</v>
      </c>
    </row>
    <row r="45" spans="1:12" x14ac:dyDescent="0.25">
      <c r="A45" t="s">
        <v>215</v>
      </c>
      <c r="B45" s="3">
        <f>IF(HostSummary[[#This Row],[Host Name]]="","",SUMIFS(AWRData[DB Time (mins)],AWRData[Host Name],HostSummary[[#This Row],[Host Name]])/SUMIFS(AWRData[Elapsed Time (mins)],AWRData[Host Name],HostSummary[[#This Row],[Host Name]]))</f>
        <v>27.172606528623245</v>
      </c>
      <c r="C45" s="2">
        <f>IF(HostSummary[[#This Row],[Host Name]]="","",SUMIFS(AWRData[Observed Memory Use (GB)],AWRData[Host Name],HostSummary[[#This Row],[Host Name]]))</f>
        <v>505</v>
      </c>
      <c r="D45" s="2">
        <f>IF(HostSummary[[#This Row],[Host Name]]="","",SUMIFS(AWRData[Total IOPS],AWRData[Host Name],HostSummary[[#This Row],[Host Name]]))</f>
        <v>3949.8999999999996</v>
      </c>
      <c r="E45" s="2">
        <f>IF(HostSummary[[#This Row],[Host Name]]="","",SUMIFS(AWRData[Total Throughput (MB/s)],AWRData[Host Name],HostSummary[[#This Row],[Host Name]]))</f>
        <v>373.56</v>
      </c>
      <c r="F45" s="2">
        <f>IF(HostSummary[[#This Row],[Host Name]]="","",ROUND(HostSummary[[#This Row],[%DB Time of Elapsed Time (aka Avg Active Sessions or "AAS")]]+0.5,0)*(vCPUHTFactor/AVERAGEIFS(AWRData[Source CPU HT Factor],AWRData[Host Name],HostSummary[[#This Row],[Host Name]])))</f>
        <v>56</v>
      </c>
    </row>
    <row r="46" spans="1:12" x14ac:dyDescent="0.25">
      <c r="A46" t="s">
        <v>218</v>
      </c>
      <c r="B46" s="3">
        <f>IF(HostSummary[[#This Row],[Host Name]]="","",SUMIFS(AWRData[DB Time (mins)],AWRData[Host Name],HostSummary[[#This Row],[Host Name]])/SUMIFS(AWRData[Elapsed Time (mins)],AWRData[Host Name],HostSummary[[#This Row],[Host Name]]))</f>
        <v>28.918606496876958</v>
      </c>
      <c r="C46" s="2">
        <f>IF(HostSummary[[#This Row],[Host Name]]="","",SUMIFS(AWRData[Observed Memory Use (GB)],AWRData[Host Name],HostSummary[[#This Row],[Host Name]]))</f>
        <v>505</v>
      </c>
      <c r="D46" s="2">
        <f>IF(HostSummary[[#This Row],[Host Name]]="","",SUMIFS(AWRData[Total IOPS],AWRData[Host Name],HostSummary[[#This Row],[Host Name]]))</f>
        <v>4285.33</v>
      </c>
      <c r="E46" s="2">
        <f>IF(HostSummary[[#This Row],[Host Name]]="","",SUMIFS(AWRData[Total Throughput (MB/s)],AWRData[Host Name],HostSummary[[#This Row],[Host Name]]))</f>
        <v>357.63</v>
      </c>
      <c r="F46" s="2">
        <f>IF(HostSummary[[#This Row],[Host Name]]="","",ROUND(HostSummary[[#This Row],[%DB Time of Elapsed Time (aka Avg Active Sessions or "AAS")]]+0.5,0)*(vCPUHTFactor/AVERAGEIFS(AWRData[Source CPU HT Factor],AWRData[Host Name],HostSummary[[#This Row],[Host Name]])))</f>
        <v>58</v>
      </c>
    </row>
    <row r="47" spans="1:12" x14ac:dyDescent="0.25">
      <c r="A47" t="s">
        <v>221</v>
      </c>
      <c r="B47" s="3">
        <f>IF(HostSummary[[#This Row],[Host Name]]="","",SUMIFS(AWRData[DB Time (mins)],AWRData[Host Name],HostSummary[[#This Row],[Host Name]])/SUMIFS(AWRData[Elapsed Time (mins)],AWRData[Host Name],HostSummary[[#This Row],[Host Name]]))</f>
        <v>0.34199654520886441</v>
      </c>
      <c r="C47" s="2">
        <f>IF(HostSummary[[#This Row],[Host Name]]="","",SUMIFS(AWRData[Observed Memory Use (GB)],AWRData[Host Name],HostSummary[[#This Row],[Host Name]]))</f>
        <v>41.90625</v>
      </c>
      <c r="D47" s="2">
        <f>IF(HostSummary[[#This Row],[Host Name]]="","",SUMIFS(AWRData[Total IOPS],AWRData[Host Name],HostSummary[[#This Row],[Host Name]]))</f>
        <v>650.8599999999999</v>
      </c>
      <c r="E47" s="2">
        <f>IF(HostSummary[[#This Row],[Host Name]]="","",SUMIFS(AWRData[Total Throughput (MB/s)],AWRData[Host Name],HostSummary[[#This Row],[Host Name]]))</f>
        <v>64.2</v>
      </c>
      <c r="F47" s="2">
        <f>IF(HostSummary[[#This Row],[Host Name]]="","",ROUND(HostSummary[[#This Row],[%DB Time of Elapsed Time (aka Avg Active Sessions or "AAS")]]+0.5,0)*(vCPUHTFactor/AVERAGEIFS(AWRData[Source CPU HT Factor],AWRData[Host Name],HostSummary[[#This Row],[Host Name]])))</f>
        <v>2</v>
      </c>
    </row>
    <row r="48" spans="1:12" x14ac:dyDescent="0.25">
      <c r="A48" t="s">
        <v>224</v>
      </c>
      <c r="B48" s="3">
        <f>IF(HostSummary[[#This Row],[Host Name]]="","",SUMIFS(AWRData[DB Time (mins)],AWRData[Host Name],HostSummary[[#This Row],[Host Name]])/SUMIFS(AWRData[Elapsed Time (mins)],AWRData[Host Name],HostSummary[[#This Row],[Host Name]]))</f>
        <v>0.22151229575789844</v>
      </c>
      <c r="C48" s="2">
        <f>IF(HostSummary[[#This Row],[Host Name]]="","",SUMIFS(AWRData[Observed Memory Use (GB)],AWRData[Host Name],HostSummary[[#This Row],[Host Name]]))</f>
        <v>51.9375</v>
      </c>
      <c r="D48" s="2">
        <f>IF(HostSummary[[#This Row],[Host Name]]="","",SUMIFS(AWRData[Total IOPS],AWRData[Host Name],HostSummary[[#This Row],[Host Name]]))</f>
        <v>344.68</v>
      </c>
      <c r="E48" s="2">
        <f>IF(HostSummary[[#This Row],[Host Name]]="","",SUMIFS(AWRData[Total Throughput (MB/s)],AWRData[Host Name],HostSummary[[#This Row],[Host Name]]))</f>
        <v>54.05</v>
      </c>
      <c r="F48" s="2">
        <f>IF(HostSummary[[#This Row],[Host Name]]="","",ROUND(HostSummary[[#This Row],[%DB Time of Elapsed Time (aka Avg Active Sessions or "AAS")]]+0.5,0)*(vCPUHTFactor/AVERAGEIFS(AWRData[Source CPU HT Factor],AWRData[Host Name],HostSummary[[#This Row],[Host Name]])))</f>
        <v>2</v>
      </c>
    </row>
    <row r="49" spans="1:12" x14ac:dyDescent="0.25">
      <c r="A49" t="s">
        <v>231</v>
      </c>
      <c r="B49" s="3">
        <f>IF(HostSummary[[#This Row],[Host Name]]="","",SUMIFS(AWRData[DB Time (mins)],AWRData[Host Name],HostSummary[[#This Row],[Host Name]])/SUMIFS(AWRData[Elapsed Time (mins)],AWRData[Host Name],HostSummary[[#This Row],[Host Name]]))</f>
        <v>12.389284474177645</v>
      </c>
      <c r="C49" s="2">
        <f>IF(HostSummary[[#This Row],[Host Name]]="","",SUMIFS(AWRData[Observed Memory Use (GB)],AWRData[Host Name],HostSummary[[#This Row],[Host Name]]))</f>
        <v>155</v>
      </c>
      <c r="D49" s="2">
        <f>IF(HostSummary[[#This Row],[Host Name]]="","",SUMIFS(AWRData[Total IOPS],AWRData[Host Name],HostSummary[[#This Row],[Host Name]]))</f>
        <v>1609.6</v>
      </c>
      <c r="E49" s="2">
        <f>IF(HostSummary[[#This Row],[Host Name]]="","",SUMIFS(AWRData[Total Throughput (MB/s)],AWRData[Host Name],HostSummary[[#This Row],[Host Name]]))</f>
        <v>64.95</v>
      </c>
      <c r="F49" s="2">
        <f>IF(HostSummary[[#This Row],[Host Name]]="","",ROUND(HostSummary[[#This Row],[%DB Time of Elapsed Time (aka Avg Active Sessions or "AAS")]]+0.5,0)*(vCPUHTFactor/AVERAGEIFS(AWRData[Source CPU HT Factor],AWRData[Host Name],HostSummary[[#This Row],[Host Name]])))</f>
        <v>26</v>
      </c>
    </row>
    <row r="50" spans="1:12" x14ac:dyDescent="0.25">
      <c r="A50" t="s">
        <v>234</v>
      </c>
      <c r="B50" s="3">
        <f>IF(HostSummary[[#This Row],[Host Name]]="","",SUMIFS(AWRData[DB Time (mins)],AWRData[Host Name],HostSummary[[#This Row],[Host Name]])/SUMIFS(AWRData[Elapsed Time (mins)],AWRData[Host Name],HostSummary[[#This Row],[Host Name]]))</f>
        <v>13.318773582721823</v>
      </c>
      <c r="C50" s="2">
        <f>IF(HostSummary[[#This Row],[Host Name]]="","",SUMIFS(AWRData[Observed Memory Use (GB)],AWRData[Host Name],HostSummary[[#This Row],[Host Name]]))</f>
        <v>155</v>
      </c>
      <c r="D50" s="2">
        <f>IF(HostSummary[[#This Row],[Host Name]]="","",SUMIFS(AWRData[Total IOPS],AWRData[Host Name],HostSummary[[#This Row],[Host Name]]))</f>
        <v>1336</v>
      </c>
      <c r="E50" s="2">
        <f>IF(HostSummary[[#This Row],[Host Name]]="","",SUMIFS(AWRData[Total Throughput (MB/s)],AWRData[Host Name],HostSummary[[#This Row],[Host Name]]))</f>
        <v>55.5</v>
      </c>
      <c r="F50" s="2">
        <f>IF(HostSummary[[#This Row],[Host Name]]="","",ROUND(HostSummary[[#This Row],[%DB Time of Elapsed Time (aka Avg Active Sessions or "AAS")]]+0.5,0)*(vCPUHTFactor/AVERAGEIFS(AWRData[Source CPU HT Factor],AWRData[Host Name],HostSummary[[#This Row],[Host Name]])))</f>
        <v>28</v>
      </c>
    </row>
    <row r="51" spans="1:12" x14ac:dyDescent="0.25">
      <c r="A51" t="s">
        <v>9</v>
      </c>
      <c r="B51" s="3">
        <f>SUBTOTAL(109,HostSummary[%DB Time of Elapsed Time (aka Avg Active Sessions or "AAS")])</f>
        <v>88.373507089699245</v>
      </c>
      <c r="C51" s="2">
        <f>SUBTOTAL(109,HostSummary[Observed memory use (GB)])</f>
        <v>1928.9144531249999</v>
      </c>
      <c r="D51" s="2">
        <f>SUBTOTAL(109,HostSummary[Observed IOPS])</f>
        <v>18915.739999999998</v>
      </c>
      <c r="E51" s="2">
        <f>SUBTOTAL(109,HostSummary[Observed Throughput (MB/s)])</f>
        <v>2317.9749999999999</v>
      </c>
      <c r="F51" s="2">
        <f>SUBTOTAL(109,HostSummary[Observed vCPUs])</f>
        <v>183</v>
      </c>
    </row>
    <row r="53" spans="1:12" ht="149.25" customHeight="1" x14ac:dyDescent="0.25">
      <c r="A53" s="9" t="s">
        <v>86</v>
      </c>
      <c r="B53" s="21" t="s">
        <v>170</v>
      </c>
      <c r="C53" s="21"/>
      <c r="D53" s="21"/>
      <c r="E53" s="21"/>
      <c r="F53" s="21"/>
      <c r="G53" s="21"/>
      <c r="H53" s="21"/>
      <c r="I53" s="21"/>
      <c r="J53" s="21"/>
      <c r="K53" s="21"/>
      <c r="L53" s="21"/>
    </row>
    <row r="54" spans="1:12" ht="18.75" x14ac:dyDescent="0.3">
      <c r="A54" s="1" t="s">
        <v>42</v>
      </c>
    </row>
    <row r="55" spans="1:12" ht="90" x14ac:dyDescent="0.25">
      <c r="A55" t="s">
        <v>64</v>
      </c>
      <c r="B55" t="s">
        <v>12</v>
      </c>
      <c r="C55" s="5" t="s">
        <v>65</v>
      </c>
      <c r="D55" s="5" t="s">
        <v>67</v>
      </c>
      <c r="E55" s="5" t="s">
        <v>68</v>
      </c>
      <c r="F55" s="5" t="s">
        <v>69</v>
      </c>
      <c r="G55" s="5" t="s">
        <v>72</v>
      </c>
      <c r="H55" s="5" t="s">
        <v>73</v>
      </c>
      <c r="I55" s="5" t="s">
        <v>70</v>
      </c>
      <c r="J55" s="5" t="s">
        <v>71</v>
      </c>
      <c r="K55" s="5" t="s">
        <v>74</v>
      </c>
      <c r="L55" s="5" t="s">
        <v>75</v>
      </c>
    </row>
    <row r="56" spans="1:12" x14ac:dyDescent="0.25">
      <c r="A56" s="10" t="s">
        <v>235</v>
      </c>
      <c r="B56" t="s">
        <v>193</v>
      </c>
      <c r="C56" s="3">
        <f>IF(DBSummary[[#This Row],[DB Name]]="","",SUMIFS(AWRData[DB Time (mins)],AWRData[DB Name],DBSummary[[#This Row],[DB Name]])/SUMIFS(AWRData[Elapsed Time (mins)],AWRData[DB Name],DBSummary[[#This Row],[DB Name]]))</f>
        <v>1.7106497342543381</v>
      </c>
      <c r="D56" s="2">
        <f>IF(DBSummary[[#This Row],[DB Name]]="","",SUMIFS(AWRData[Observed Memory Use (GB)],AWRData[DB Name],DBSummary[[#This Row],[DB Name]]))</f>
        <v>40.829394531250003</v>
      </c>
      <c r="E56" s="2">
        <f>IF(DBSummary[[#This Row],[DB Name]]="","",DBSummary[[#This Row],[Observed memory 
use (GB)]]*peakRamFactor)</f>
        <v>81.658789062500006</v>
      </c>
      <c r="F56" s="2">
        <f>IF(DBSummary[[#This Row],[DB Name]]="","",SUMIFS(AWRData[Total IOPS],AWRData[DB Name],DBSummary[[#This Row],[DB Name]]))</f>
        <v>723.43999999999994</v>
      </c>
      <c r="G56" s="2">
        <f>IF(DBSummary[[#This Row],[DB Name]]="","",SUMIFS(AWRData[Total Throughput (MB/s)],AWRData[DB Name],DBSummary[[#This Row],[DB Name]]))</f>
        <v>231.03100000000001</v>
      </c>
      <c r="H56" s="2">
        <f>IF(DBSummary[[#This Row],[DB Name]]="","",DBSummary[[#This Row],[Observed 
IOPS]]*peakIOFactor)</f>
        <v>1446.8799999999999</v>
      </c>
      <c r="I56" s="2">
        <f>IF(DBSummary[[#This Row],[DB Name]]="","",DBSummary[[#This Row],[Observed 
Throughput 
(MB/s)]]*peakIOFactor)</f>
        <v>462.06200000000001</v>
      </c>
      <c r="J56" s="2">
        <f>IF(DBSummary[[#This Row],[DB Name]]="","",SUMIFS(InstSummary[Observed vCPUs],InstSummary[DB Name],DBSummary[[#This Row],[DB Name]]))</f>
        <v>1.7106497342543381</v>
      </c>
      <c r="K56" s="2">
        <f>IF(DBSummary[[#This Row],[DB Name]]="","",IF(SUMIFS(AWRData[% Busy CPU],AWRData[DB Name],DBSummary[[#This Row],[DB Name]])&lt;busyCPUThreshold,peakCPUFactor*DBSummary[[#This Row],[Observed 
Azure vCPUs]],(busyCPUFactor*peakCPUFactor)*DBSummary[[#This Row],[Observed 
Azure vCPUs]]))</f>
        <v>3.4212994685086762</v>
      </c>
      <c r="L56" s="10">
        <v>600</v>
      </c>
    </row>
    <row r="57" spans="1:12" x14ac:dyDescent="0.25">
      <c r="A57" s="10" t="s">
        <v>235</v>
      </c>
      <c r="B57" t="s">
        <v>198</v>
      </c>
      <c r="C57" s="3">
        <f>IF(DBSummary[[#This Row],[DB Name]]="","",SUMIFS(AWRData[DB Time (mins)],AWRData[DB Name],DBSummary[[#This Row],[DB Name]])/SUMIFS(AWRData[Elapsed Time (mins)],AWRData[DB Name],DBSummary[[#This Row],[DB Name]]))</f>
        <v>3.5461439282233855</v>
      </c>
      <c r="D57" s="2">
        <f>IF(DBSummary[[#This Row],[DB Name]]="","",SUMIFS(AWRData[Observed Memory Use (GB)],AWRData[DB Name],DBSummary[[#This Row],[DB Name]]))</f>
        <v>30.241308593749999</v>
      </c>
      <c r="E57" s="2">
        <f>IF(DBSummary[[#This Row],[DB Name]]="","",DBSummary[[#This Row],[Observed memory 
use (GB)]]*peakRamFactor)</f>
        <v>60.482617187499997</v>
      </c>
      <c r="F57" s="2">
        <f>IF(DBSummary[[#This Row],[DB Name]]="","",SUMIFS(AWRData[Total IOPS],AWRData[DB Name],DBSummary[[#This Row],[DB Name]]))</f>
        <v>3506.8599999999997</v>
      </c>
      <c r="G57" s="2">
        <f>IF(DBSummary[[#This Row],[DB Name]]="","",SUMIFS(AWRData[Total Throughput (MB/s)],AWRData[DB Name],DBSummary[[#This Row],[DB Name]]))</f>
        <v>345.97399999999999</v>
      </c>
      <c r="H57" s="2">
        <f>IF(DBSummary[[#This Row],[DB Name]]="","",DBSummary[[#This Row],[Observed 
IOPS]]*peakIOFactor)</f>
        <v>7013.7199999999993</v>
      </c>
      <c r="I57" s="2">
        <f>IF(DBSummary[[#This Row],[DB Name]]="","",DBSummary[[#This Row],[Observed 
Throughput 
(MB/s)]]*peakIOFactor)</f>
        <v>691.94799999999998</v>
      </c>
      <c r="J57" s="2">
        <f>IF(DBSummary[[#This Row],[DB Name]]="","",SUMIFS(InstSummary[Observed vCPUs],InstSummary[DB Name],DBSummary[[#This Row],[DB Name]]))</f>
        <v>3.5461439282233855</v>
      </c>
      <c r="K57" s="2">
        <f>IF(DBSummary[[#This Row],[DB Name]]="","",IF(SUMIFS(AWRData[% Busy CPU],AWRData[DB Name],DBSummary[[#This Row],[DB Name]])&lt;busyCPUThreshold,peakCPUFactor*DBSummary[[#This Row],[Observed 
Azure vCPUs]],(busyCPUFactor*peakCPUFactor)*DBSummary[[#This Row],[Observed 
Azure vCPUs]]))</f>
        <v>7.0922878564467711</v>
      </c>
      <c r="L57" s="10">
        <v>180</v>
      </c>
    </row>
    <row r="58" spans="1:12" x14ac:dyDescent="0.25">
      <c r="A58" s="10" t="s">
        <v>235</v>
      </c>
      <c r="B58" t="s">
        <v>202</v>
      </c>
      <c r="C58" s="3">
        <f>IF(DBSummary[[#This Row],[DB Name]]="","",SUMIFS(AWRData[DB Time (mins)],AWRData[DB Name],DBSummary[[#This Row],[DB Name]])/SUMIFS(AWRData[Elapsed Time (mins)],AWRData[DB Name],DBSummary[[#This Row],[DB Name]]))</f>
        <v>3.399499200248143</v>
      </c>
      <c r="D58" s="2">
        <f>IF(DBSummary[[#This Row],[DB Name]]="","",SUMIFS(AWRData[Observed Memory Use (GB)],AWRData[DB Name],DBSummary[[#This Row],[DB Name]]))</f>
        <v>400</v>
      </c>
      <c r="E58" s="2">
        <f>IF(DBSummary[[#This Row],[DB Name]]="","",DBSummary[[#This Row],[Observed memory 
use (GB)]]*peakRamFactor)</f>
        <v>800</v>
      </c>
      <c r="F58" s="2">
        <f>IF(DBSummary[[#This Row],[DB Name]]="","",SUMIFS(AWRData[Total IOPS],AWRData[DB Name],DBSummary[[#This Row],[DB Name]]))</f>
        <v>2371.6999999999998</v>
      </c>
      <c r="G58" s="2">
        <f>IF(DBSummary[[#This Row],[DB Name]]="","",SUMIFS(AWRData[Total Throughput (MB/s)],AWRData[DB Name],DBSummary[[#This Row],[DB Name]]))</f>
        <v>752.2</v>
      </c>
      <c r="H58" s="2">
        <f>IF(DBSummary[[#This Row],[DB Name]]="","",DBSummary[[#This Row],[Observed 
IOPS]]*peakIOFactor)</f>
        <v>4743.3999999999996</v>
      </c>
      <c r="I58" s="2">
        <f>IF(DBSummary[[#This Row],[DB Name]]="","",DBSummary[[#This Row],[Observed 
Throughput 
(MB/s)]]*peakIOFactor)</f>
        <v>1504.4</v>
      </c>
      <c r="J58" s="2">
        <f>IF(DBSummary[[#This Row],[DB Name]]="","",SUMIFS(InstSummary[Observed vCPUs],InstSummary[DB Name],DBSummary[[#This Row],[DB Name]]))</f>
        <v>13.597996800992572</v>
      </c>
      <c r="K58" s="2">
        <f>IF(DBSummary[[#This Row],[DB Name]]="","",IF(SUMIFS(AWRData[% Busy CPU],AWRData[DB Name],DBSummary[[#This Row],[DB Name]])&lt;busyCPUThreshold,peakCPUFactor*DBSummary[[#This Row],[Observed 
Azure vCPUs]],(busyCPUFactor*peakCPUFactor)*DBSummary[[#This Row],[Observed 
Azure vCPUs]]))</f>
        <v>27.195993601985144</v>
      </c>
      <c r="L58" s="10">
        <v>5000</v>
      </c>
    </row>
    <row r="59" spans="1:12" x14ac:dyDescent="0.25">
      <c r="A59" s="10" t="s">
        <v>235</v>
      </c>
      <c r="B59" t="s">
        <v>209</v>
      </c>
      <c r="C59" s="3">
        <f>IF(DBSummary[[#This Row],[DB Name]]="","",SUMIFS(AWRData[DB Time (mins)],AWRData[DB Name],DBSummary[[#This Row],[DB Name]])/SUMIFS(AWRData[Elapsed Time (mins)],AWRData[DB Name],DBSummary[[#This Row],[DB Name]]))</f>
        <v>0.22686986929887648</v>
      </c>
      <c r="D59" s="2">
        <f>IF(DBSummary[[#This Row],[DB Name]]="","",SUMIFS(AWRData[Observed Memory Use (GB)],AWRData[DB Name],DBSummary[[#This Row],[DB Name]]))</f>
        <v>44</v>
      </c>
      <c r="E59" s="2">
        <f>IF(DBSummary[[#This Row],[DB Name]]="","",DBSummary[[#This Row],[Observed memory 
use (GB)]]*peakRamFactor)</f>
        <v>88</v>
      </c>
      <c r="F59" s="2">
        <f>IF(DBSummary[[#This Row],[DB Name]]="","",SUMIFS(AWRData[Total IOPS],AWRData[DB Name],DBSummary[[#This Row],[DB Name]]))</f>
        <v>137.37</v>
      </c>
      <c r="G59" s="2">
        <f>IF(DBSummary[[#This Row],[DB Name]]="","",SUMIFS(AWRData[Total Throughput (MB/s)],AWRData[DB Name],DBSummary[[#This Row],[DB Name]]))</f>
        <v>18.88</v>
      </c>
      <c r="H59" s="2">
        <f>IF(DBSummary[[#This Row],[DB Name]]="","",DBSummary[[#This Row],[Observed 
IOPS]]*peakIOFactor)</f>
        <v>274.74</v>
      </c>
      <c r="I59" s="2">
        <f>IF(DBSummary[[#This Row],[DB Name]]="","",DBSummary[[#This Row],[Observed 
Throughput 
(MB/s)]]*peakIOFactor)</f>
        <v>37.76</v>
      </c>
      <c r="J59" s="2">
        <f>IF(DBSummary[[#This Row],[DB Name]]="","",SUMIFS(InstSummary[Observed vCPUs],InstSummary[DB Name],DBSummary[[#This Row],[DB Name]]))</f>
        <v>0.90747947719550603</v>
      </c>
      <c r="K59" s="2">
        <f>IF(DBSummary[[#This Row],[DB Name]]="","",IF(SUMIFS(AWRData[% Busy CPU],AWRData[DB Name],DBSummary[[#This Row],[DB Name]])&lt;busyCPUThreshold,peakCPUFactor*DBSummary[[#This Row],[Observed 
Azure vCPUs]],(busyCPUFactor*peakCPUFactor)*DBSummary[[#This Row],[Observed 
Azure vCPUs]]))</f>
        <v>1.8149589543910121</v>
      </c>
      <c r="L59" s="10">
        <v>800</v>
      </c>
    </row>
    <row r="60" spans="1:12" x14ac:dyDescent="0.25">
      <c r="A60" s="10" t="s">
        <v>235</v>
      </c>
      <c r="B60" t="s">
        <v>213</v>
      </c>
      <c r="C60" s="3">
        <f>IF(DBSummary[[#This Row],[DB Name]]="","",SUMIFS(AWRData[DB Time (mins)],AWRData[DB Name],DBSummary[[#This Row],[DB Name]])/SUMIFS(AWRData[Elapsed Time (mins)],AWRData[DB Name],DBSummary[[#This Row],[DB Name]]))</f>
        <v>28.045606512750098</v>
      </c>
      <c r="D60" s="2">
        <f>IF(DBSummary[[#This Row],[DB Name]]="","",SUMIFS(AWRData[Observed Memory Use (GB)],AWRData[DB Name],DBSummary[[#This Row],[DB Name]]))</f>
        <v>1010</v>
      </c>
      <c r="E60" s="2">
        <f>IF(DBSummary[[#This Row],[DB Name]]="","",DBSummary[[#This Row],[Observed memory 
use (GB)]]*peakRamFactor)</f>
        <v>2020</v>
      </c>
      <c r="F60" s="2">
        <f>IF(DBSummary[[#This Row],[DB Name]]="","",SUMIFS(AWRData[Total IOPS],AWRData[DB Name],DBSummary[[#This Row],[DB Name]]))</f>
        <v>8235.23</v>
      </c>
      <c r="G60" s="2">
        <f>IF(DBSummary[[#This Row],[DB Name]]="","",SUMIFS(AWRData[Total Throughput (MB/s)],AWRData[DB Name],DBSummary[[#This Row],[DB Name]]))</f>
        <v>731.19</v>
      </c>
      <c r="H60" s="2">
        <f>IF(DBSummary[[#This Row],[DB Name]]="","",DBSummary[[#This Row],[Observed 
IOPS]]*peakIOFactor)</f>
        <v>16470.46</v>
      </c>
      <c r="I60" s="2">
        <f>IF(DBSummary[[#This Row],[DB Name]]="","",DBSummary[[#This Row],[Observed 
Throughput 
(MB/s)]]*peakIOFactor)</f>
        <v>1462.38</v>
      </c>
      <c r="J60" s="2">
        <f>IF(DBSummary[[#This Row],[DB Name]]="","",SUMIFS(InstSummary[Observed vCPUs],InstSummary[DB Name],DBSummary[[#This Row],[DB Name]]))</f>
        <v>112.18242605100041</v>
      </c>
      <c r="K60" s="2">
        <f>IF(DBSummary[[#This Row],[DB Name]]="","",IF(SUMIFS(AWRData[% Busy CPU],AWRData[DB Name],DBSummary[[#This Row],[DB Name]])&lt;busyCPUThreshold,peakCPUFactor*DBSummary[[#This Row],[Observed 
Azure vCPUs]],(busyCPUFactor*peakCPUFactor)*DBSummary[[#This Row],[Observed 
Azure vCPUs]]))</f>
        <v>224.36485210200081</v>
      </c>
      <c r="L60" s="10">
        <v>15000</v>
      </c>
    </row>
    <row r="61" spans="1:12" x14ac:dyDescent="0.25">
      <c r="A61" s="10" t="s">
        <v>235</v>
      </c>
      <c r="B61" t="s">
        <v>219</v>
      </c>
      <c r="C61" s="3">
        <f>IF(DBSummary[[#This Row],[DB Name]]="","",SUMIFS(AWRData[DB Time (mins)],AWRData[DB Name],DBSummary[[#This Row],[DB Name]])/SUMIFS(AWRData[Elapsed Time (mins)],AWRData[DB Name],DBSummary[[#This Row],[DB Name]]))</f>
        <v>0.46387348631360142</v>
      </c>
      <c r="D61" s="2">
        <f>IF(DBSummary[[#This Row],[DB Name]]="","",SUMIFS(AWRData[Observed Memory Use (GB)],AWRData[DB Name],DBSummary[[#This Row],[DB Name]]))</f>
        <v>49.84375</v>
      </c>
      <c r="E61" s="2">
        <f>IF(DBSummary[[#This Row],[DB Name]]="","",DBSummary[[#This Row],[Observed memory 
use (GB)]]*peakRamFactor)</f>
        <v>99.6875</v>
      </c>
      <c r="F61" s="2">
        <f>IF(DBSummary[[#This Row],[DB Name]]="","",SUMIFS(AWRData[Total IOPS],AWRData[DB Name],DBSummary[[#This Row],[DB Name]]))</f>
        <v>762.66</v>
      </c>
      <c r="G61" s="2">
        <f>IF(DBSummary[[#This Row],[DB Name]]="","",SUMIFS(AWRData[Total Throughput (MB/s)],AWRData[DB Name],DBSummary[[#This Row],[DB Name]]))</f>
        <v>66.319999999999993</v>
      </c>
      <c r="H61" s="2">
        <f>IF(DBSummary[[#This Row],[DB Name]]="","",DBSummary[[#This Row],[Observed 
IOPS]]*peakIOFactor)</f>
        <v>1525.32</v>
      </c>
      <c r="I61" s="2">
        <f>IF(DBSummary[[#This Row],[DB Name]]="","",DBSummary[[#This Row],[Observed 
Throughput 
(MB/s)]]*peakIOFactor)</f>
        <v>132.63999999999999</v>
      </c>
      <c r="J61" s="2">
        <f>IF(DBSummary[[#This Row],[DB Name]]="","",SUMIFS(InstSummary[Observed vCPUs],InstSummary[DB Name],DBSummary[[#This Row],[DB Name]]))</f>
        <v>1.8554939452544057</v>
      </c>
      <c r="K61" s="2">
        <f>IF(DBSummary[[#This Row],[DB Name]]="","",IF(SUMIFS(AWRData[% Busy CPU],AWRData[DB Name],DBSummary[[#This Row],[DB Name]])&lt;busyCPUThreshold,peakCPUFactor*DBSummary[[#This Row],[Observed 
Azure vCPUs]],(busyCPUFactor*peakCPUFactor)*DBSummary[[#This Row],[Observed 
Azure vCPUs]]))</f>
        <v>3.7109878905088114</v>
      </c>
      <c r="L61" s="10">
        <v>180</v>
      </c>
    </row>
    <row r="62" spans="1:12" x14ac:dyDescent="0.25">
      <c r="A62" s="10" t="s">
        <v>235</v>
      </c>
      <c r="B62" t="s">
        <v>225</v>
      </c>
      <c r="C62" s="3">
        <f>IF(DBSummary[[#This Row],[DB Name]]="","",SUMIFS(AWRData[DB Time (mins)],AWRData[DB Name],DBSummary[[#This Row],[DB Name]])/SUMIFS(AWRData[Elapsed Time (mins)],AWRData[DB Name],DBSummary[[#This Row],[DB Name]]))</f>
        <v>9.962882030365669E-2</v>
      </c>
      <c r="D62" s="2">
        <f>IF(DBSummary[[#This Row],[DB Name]]="","",SUMIFS(AWRData[Observed Memory Use (GB)],AWRData[DB Name],DBSummary[[#This Row],[DB Name]]))</f>
        <v>44</v>
      </c>
      <c r="E62" s="2">
        <f>IF(DBSummary[[#This Row],[DB Name]]="","",DBSummary[[#This Row],[Observed memory 
use (GB)]]*peakRamFactor)</f>
        <v>88</v>
      </c>
      <c r="F62" s="2">
        <f>IF(DBSummary[[#This Row],[DB Name]]="","",SUMIFS(AWRData[Total IOPS],AWRData[DB Name],DBSummary[[#This Row],[DB Name]]))</f>
        <v>232.88</v>
      </c>
      <c r="G62" s="2">
        <f>IF(DBSummary[[#This Row],[DB Name]]="","",SUMIFS(AWRData[Total Throughput (MB/s)],AWRData[DB Name],DBSummary[[#This Row],[DB Name]]))</f>
        <v>51.93</v>
      </c>
      <c r="H62" s="2">
        <f>IF(DBSummary[[#This Row],[DB Name]]="","",DBSummary[[#This Row],[Observed 
IOPS]]*peakIOFactor)</f>
        <v>465.76</v>
      </c>
      <c r="I62" s="2">
        <f>IF(DBSummary[[#This Row],[DB Name]]="","",DBSummary[[#This Row],[Observed 
Throughput 
(MB/s)]]*peakIOFactor)</f>
        <v>103.86</v>
      </c>
      <c r="J62" s="2">
        <f>IF(DBSummary[[#This Row],[DB Name]]="","",SUMIFS(InstSummary[Observed vCPUs],InstSummary[DB Name],DBSummary[[#This Row],[DB Name]]))</f>
        <v>0.39851528121462676</v>
      </c>
      <c r="K62" s="2">
        <f>IF(DBSummary[[#This Row],[DB Name]]="","",IF(SUMIFS(AWRData[% Busy CPU],AWRData[DB Name],DBSummary[[#This Row],[DB Name]])&lt;busyCPUThreshold,peakCPUFactor*DBSummary[[#This Row],[Observed 
Azure vCPUs]],(busyCPUFactor*peakCPUFactor)*DBSummary[[#This Row],[Observed 
Azure vCPUs]]))</f>
        <v>0.79703056242925352</v>
      </c>
      <c r="L62" s="10">
        <v>400</v>
      </c>
    </row>
    <row r="63" spans="1:12" x14ac:dyDescent="0.25">
      <c r="A63" s="10" t="s">
        <v>235</v>
      </c>
      <c r="B63" t="s">
        <v>229</v>
      </c>
      <c r="C63" s="3">
        <f>IF(DBSummary[[#This Row],[DB Name]]="","",SUMIFS(AWRData[DB Time (mins)],AWRData[DB Name],DBSummary[[#This Row],[DB Name]])/SUMIFS(AWRData[Elapsed Time (mins)],AWRData[DB Name],DBSummary[[#This Row],[DB Name]]))</f>
        <v>12.854029028449732</v>
      </c>
      <c r="D63" s="2">
        <f>IF(DBSummary[[#This Row],[DB Name]]="","",SUMIFS(AWRData[Observed Memory Use (GB)],AWRData[DB Name],DBSummary[[#This Row],[DB Name]]))</f>
        <v>310</v>
      </c>
      <c r="E63" s="2">
        <f>IF(DBSummary[[#This Row],[DB Name]]="","",DBSummary[[#This Row],[Observed memory 
use (GB)]]*peakRamFactor)</f>
        <v>620</v>
      </c>
      <c r="F63" s="2">
        <f>IF(DBSummary[[#This Row],[DB Name]]="","",SUMIFS(AWRData[Total IOPS],AWRData[DB Name],DBSummary[[#This Row],[DB Name]]))</f>
        <v>2945.6</v>
      </c>
      <c r="G63" s="2">
        <f>IF(DBSummary[[#This Row],[DB Name]]="","",SUMIFS(AWRData[Total Throughput (MB/s)],AWRData[DB Name],DBSummary[[#This Row],[DB Name]]))</f>
        <v>120.45</v>
      </c>
      <c r="H63" s="2">
        <f>IF(DBSummary[[#This Row],[DB Name]]="","",DBSummary[[#This Row],[Observed 
IOPS]]*peakIOFactor)</f>
        <v>5891.2</v>
      </c>
      <c r="I63" s="2">
        <f>IF(DBSummary[[#This Row],[DB Name]]="","",DBSummary[[#This Row],[Observed 
Throughput 
(MB/s)]]*peakIOFactor)</f>
        <v>240.9</v>
      </c>
      <c r="J63" s="2">
        <f>IF(DBSummary[[#This Row],[DB Name]]="","",SUMIFS(InstSummary[Observed vCPUs],InstSummary[DB Name],DBSummary[[#This Row],[DB Name]]))</f>
        <v>51.416116113798935</v>
      </c>
      <c r="K63" s="2">
        <f>IF(DBSummary[[#This Row],[DB Name]]="","",IF(SUMIFS(AWRData[% Busy CPU],AWRData[DB Name],DBSummary[[#This Row],[DB Name]])&lt;busyCPUThreshold,peakCPUFactor*DBSummary[[#This Row],[Observed 
Azure vCPUs]],(busyCPUFactor*peakCPUFactor)*DBSummary[[#This Row],[Observed 
Azure vCPUs]]))</f>
        <v>102.83223222759787</v>
      </c>
      <c r="L63" s="10">
        <v>5000</v>
      </c>
    </row>
    <row r="64" spans="1:12" x14ac:dyDescent="0.25">
      <c r="A64" t="s">
        <v>9</v>
      </c>
      <c r="C64" s="3">
        <f>SUBTOTAL(109,DBSummary[%DB Time of Elapsed Time 
(aka Avg Active Sessions or "AAS")])</f>
        <v>50.346300579841831</v>
      </c>
      <c r="D64" s="2">
        <f>SUBTOTAL(109,DBSummary[Observed memory 
use (GB)])</f>
        <v>1928.9144531249999</v>
      </c>
      <c r="E64" s="2">
        <f>SUBTOTAL(109,DBSummary[Estimated RAM 
On Azure])</f>
        <v>3857.8289062499998</v>
      </c>
      <c r="F64" s="2">
        <f>SUBTOTAL(109,DBSummary[Observed 
IOPS])</f>
        <v>18915.739999999998</v>
      </c>
      <c r="G64" s="2">
        <f>SUBTOTAL(109,DBSummary[Observed 
Throughput 
(MB/s)])</f>
        <v>2317.9749999999999</v>
      </c>
      <c r="H64" s="2">
        <f>SUBTOTAL(109,DBSummary[Estimated IOPS 
On Azure 
for peak load])</f>
        <v>37831.479999999996</v>
      </c>
      <c r="I64" s="2">
        <f>SUBTOTAL(109,DBSummary[Estimated Throughput (MB/s) 
On Azure for peak load])</f>
        <v>4635.95</v>
      </c>
      <c r="J64" s="2">
        <f>SUBTOTAL(109,DBSummary[Observed 
Azure vCPUs])</f>
        <v>185.61482133193419</v>
      </c>
      <c r="K64" s="2">
        <f>SUBTOTAL(109,DBSummary[Estimated vCPUs 
On Azure 
for peak load])</f>
        <v>371.22964266386839</v>
      </c>
      <c r="L64" s="2">
        <f>SUBTOTAL(109,DBSummary[Estimated
Storage Size
(GiB)])</f>
        <v>27160</v>
      </c>
    </row>
  </sheetData>
  <mergeCells count="4">
    <mergeCell ref="B1:L1"/>
    <mergeCell ref="B20:L20"/>
    <mergeCell ref="B39:L39"/>
    <mergeCell ref="B53:L53"/>
  </mergeCells>
  <conditionalFormatting sqref="A4:Z17">
    <cfRule type="expression" dxfId="0"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3"/>
  <sheetViews>
    <sheetView tabSelected="1" workbookViewId="0">
      <pane xSplit="2" topLeftCell="C1" activePane="topRight" state="frozenSplit"/>
      <selection pane="topRight" activeCell="G17" sqref="G17"/>
    </sheetView>
  </sheetViews>
  <sheetFormatPr defaultRowHeight="15" x14ac:dyDescent="0.25"/>
  <cols>
    <col min="1" max="11" width="20.7109375" customWidth="1"/>
    <col min="12" max="12" width="22.42578125" customWidth="1"/>
    <col min="13" max="22" width="11.7109375" customWidth="1"/>
    <col min="23" max="43" width="11.7109375" style="6" customWidth="1"/>
    <col min="44" max="99" width="30.7109375" style="6" customWidth="1"/>
  </cols>
  <sheetData>
    <row r="1" spans="1:100" s="7" customFormat="1" ht="60" customHeight="1" x14ac:dyDescent="0.25">
      <c r="A1" s="22"/>
      <c r="B1" s="22"/>
      <c r="C1" s="12"/>
      <c r="D1" s="8"/>
      <c r="E1" s="8"/>
      <c r="F1" s="8"/>
      <c r="G1" s="8"/>
      <c r="H1" s="8"/>
      <c r="I1" s="8"/>
      <c r="J1" s="8"/>
      <c r="K1" s="8"/>
    </row>
    <row r="2" spans="1:100" s="7" customFormat="1" ht="93" customHeight="1" x14ac:dyDescent="0.25">
      <c r="A2" s="22"/>
      <c r="B2" s="22"/>
      <c r="C2" s="8"/>
      <c r="D2" s="8"/>
      <c r="E2" s="8"/>
      <c r="F2" s="8"/>
      <c r="G2" s="8"/>
      <c r="H2" s="8"/>
      <c r="I2" s="8"/>
      <c r="J2" s="8"/>
      <c r="K2" s="8"/>
    </row>
    <row r="3" spans="1:100" ht="18.75" x14ac:dyDescent="0.3">
      <c r="A3" s="1"/>
    </row>
    <row r="4" spans="1:100" ht="36.75" customHeight="1" x14ac:dyDescent="0.25">
      <c r="A4" s="27" t="s">
        <v>87</v>
      </c>
      <c r="B4" s="27"/>
      <c r="C4" s="26"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79 VM SKUs and 30 managed disk SKUs currently selected by filters . Note that each virtual machine and each storage recommendation is an alternative option. You should use one VM and one storage option for each 'Azure Server Name' </v>
      </c>
      <c r="D4" s="26"/>
      <c r="E4" s="26"/>
      <c r="F4" s="26"/>
      <c r="G4" s="26"/>
      <c r="H4" s="26"/>
      <c r="I4" s="26"/>
      <c r="J4" s="26"/>
      <c r="K4" s="26"/>
      <c r="L4" s="26"/>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4" t="s">
        <v>188</v>
      </c>
      <c r="D6" s="24"/>
      <c r="E6" s="24"/>
      <c r="F6" s="24"/>
      <c r="G6" s="24"/>
      <c r="H6" s="24"/>
      <c r="I6" s="24"/>
      <c r="J6" s="24"/>
      <c r="K6" s="24"/>
      <c r="L6" s="24"/>
    </row>
    <row r="7" spans="1:100" ht="60" x14ac:dyDescent="0.25">
      <c r="A7" t="s">
        <v>64</v>
      </c>
      <c r="B7" t="s">
        <v>162</v>
      </c>
      <c r="C7" s="5" t="s">
        <v>65</v>
      </c>
      <c r="D7" s="5" t="s">
        <v>67</v>
      </c>
      <c r="E7" s="5" t="s">
        <v>68</v>
      </c>
      <c r="F7" s="5" t="s">
        <v>69</v>
      </c>
      <c r="G7" s="5" t="s">
        <v>72</v>
      </c>
      <c r="H7" s="5" t="s">
        <v>73</v>
      </c>
      <c r="I7" s="5" t="s">
        <v>70</v>
      </c>
      <c r="J7" s="5" t="s">
        <v>71</v>
      </c>
      <c r="K7" s="5" t="s">
        <v>74</v>
      </c>
      <c r="L7" s="5" t="s">
        <v>75</v>
      </c>
      <c r="W7"/>
      <c r="CV7" s="6"/>
    </row>
    <row r="8" spans="1:100" x14ac:dyDescent="0.25">
      <c r="A8" s="2" t="s">
        <v>235</v>
      </c>
      <c r="B8" s="2" t="s">
        <v>20012</v>
      </c>
      <c r="C8" s="4">
        <f>IF(AzureServerSummary[[#This Row],[Azure Server Name]]="","",SUMIFS(DBSummary[%DB Time of Elapsed Time 
(aka Avg Active Sessions or "AAS")],DBSummary[Azure Server Name],AzureServerSummary[[#This Row],[Azure Server Name]]))</f>
        <v>50.346300579841831</v>
      </c>
      <c r="D8" s="2">
        <f>IF(AzureServerSummary[[#This Row],[Azure Server Name]]="","",SUMIFS(DBSummary[Observed memory 
use (GB)],DBSummary[Azure Server Name],AzureServerSummary[[#This Row],[Azure Server Name]]))</f>
        <v>1928.9144531249999</v>
      </c>
      <c r="E8" s="2">
        <f>IF(AzureServerSummary[[#This Row],[Azure Server Name]]="","",SUMIFS(DBSummary[Estimated RAM 
On Azure],DBSummary[Azure Server Name],AzureServerSummary[[#This Row],[Azure Server Name]]))</f>
        <v>3857.8289062499998</v>
      </c>
      <c r="F8" s="2">
        <f>IF(AzureServerSummary[[#This Row],[Azure Server Name]]="","",SUMIFS(DBSummary[Observed 
IOPS],DBSummary[Azure Server Name],AzureServerSummary[[#This Row],[Azure Server Name]]))</f>
        <v>18915.739999999998</v>
      </c>
      <c r="G8" s="2">
        <f>IF(AzureServerSummary[[#This Row],[Azure Server Name]]="","",SUMIFS(DBSummary[Observed 
Throughput 
(MB/s)],DBSummary[Azure Server Name],AzureServerSummary[[#This Row],[Azure Server Name]]))</f>
        <v>2317.9749999999999</v>
      </c>
      <c r="H8" s="2">
        <f>IF(AzureServerSummary[[#This Row],[Azure Server Name]]="","",SUMIFS(DBSummary[Estimated IOPS 
On Azure 
for peak load],DBSummary[Azure Server Name],AzureServerSummary[[#This Row],[Azure Server Name]]))</f>
        <v>37831.479999999996</v>
      </c>
      <c r="I8" s="2">
        <f>IF(AzureServerSummary[[#This Row],[Azure Server Name]]="","",SUMIFS(DBSummary[Estimated Throughput (MB/s) 
On Azure for peak load],DBSummary[Azure Server Name],AzureServerSummary[[#This Row],[Azure Server Name]]))</f>
        <v>4635.95</v>
      </c>
      <c r="J8" s="2">
        <f>IF(AzureServerSummary[[#This Row],[Azure Server Name]]="","",SUMIFS(DBSummary[Observed 
Azure vCPUs],DBSummary[Azure Server Name],AzureServerSummary[[#This Row],[Azure Server Name]]))</f>
        <v>185.61482133193419</v>
      </c>
      <c r="K8" s="2">
        <f>IF(AzureServerSummary[[#This Row],[Azure Server Name]]="","",SUMIFS(DBSummary[Estimated vCPUs 
On Azure 
for peak load],DBSummary[Azure Server Name],AzureServerSummary[[#This Row],[Azure Server Name]]))</f>
        <v>371.22964266386839</v>
      </c>
      <c r="L8" s="2">
        <f>IF(AzureServerSummary[[#This Row],[Azure Server Name]]="","",SUMIFS(DBSummary[Estimated
Storage Size
(GiB)],DBSummary[Azure Server Name],AzureServerSummary[[#This Row],[Azure Server Name]]))</f>
        <v>27160</v>
      </c>
      <c r="W8"/>
      <c r="CV8" s="6"/>
    </row>
    <row r="9" spans="1:100" x14ac:dyDescent="0.25">
      <c r="A9" t="s">
        <v>9</v>
      </c>
      <c r="C9" s="4">
        <f>SUBTOTAL(109,AzureServerSummary[%DB Time of Elapsed Time 
(aka Avg Active Sessions or "AAS")])</f>
        <v>50.346300579841831</v>
      </c>
      <c r="D9" s="2">
        <f>SUBTOTAL(109,AzureServerSummary[Observed memory 
use (GB)])</f>
        <v>1928.9144531249999</v>
      </c>
      <c r="E9" s="2">
        <f>SUBTOTAL(109,AzureServerSummary[Estimated RAM 
On Azure])</f>
        <v>3857.8289062499998</v>
      </c>
      <c r="F9" s="2">
        <f>SUBTOTAL(109,AzureServerSummary[Observed 
IOPS])</f>
        <v>18915.739999999998</v>
      </c>
      <c r="G9" s="2">
        <f>SUBTOTAL(109,AzureServerSummary[Observed 
Throughput 
(MB/s)])</f>
        <v>2317.9749999999999</v>
      </c>
      <c r="H9" s="2">
        <f>SUBTOTAL(109,AzureServerSummary[Estimated IOPS 
On Azure 
for peak load])</f>
        <v>37831.479999999996</v>
      </c>
      <c r="I9" s="2">
        <f>SUBTOTAL(109,AzureServerSummary[Estimated Throughput (MB/s) 
On Azure for peak load])</f>
        <v>4635.95</v>
      </c>
      <c r="J9" s="2">
        <f>SUBTOTAL(109,AzureServerSummary[Observed 
Azure vCPUs])</f>
        <v>185.61482133193419</v>
      </c>
      <c r="K9" s="2">
        <f>SUBTOTAL(109,AzureServerSummary[Estimated vCPUs 
On Azure 
for peak load])</f>
        <v>371.22964266386839</v>
      </c>
      <c r="L9" s="2">
        <f>SUBTOTAL(109,AzureServerSummary[Estimated
Storage Size
(GiB)])</f>
        <v>27160</v>
      </c>
      <c r="W9"/>
      <c r="CV9" s="6"/>
    </row>
    <row r="11" spans="1:100" ht="18.75" x14ac:dyDescent="0.3">
      <c r="A11" s="1"/>
    </row>
    <row r="12" spans="1:100" ht="18.75" customHeight="1" x14ac:dyDescent="0.25">
      <c r="A12" s="23" t="s">
        <v>163</v>
      </c>
      <c r="B12" s="23"/>
      <c r="C12" s="28" t="s">
        <v>191</v>
      </c>
      <c r="D12" s="28"/>
      <c r="E12" s="28"/>
      <c r="F12" s="28"/>
      <c r="G12" s="28"/>
      <c r="H12" s="28"/>
      <c r="I12" s="28"/>
      <c r="J12" s="28"/>
      <c r="K12" s="28"/>
      <c r="L12" s="28"/>
      <c r="W12"/>
      <c r="X12"/>
      <c r="Y12"/>
      <c r="Z12"/>
      <c r="AA12"/>
      <c r="AB12"/>
      <c r="AC12"/>
      <c r="AD12"/>
      <c r="AE12"/>
      <c r="AF12"/>
      <c r="AG12"/>
      <c r="AH12"/>
      <c r="AI12"/>
      <c r="AJ12"/>
      <c r="AK12"/>
      <c r="AL12"/>
      <c r="AM12"/>
      <c r="AN12"/>
      <c r="AO12"/>
      <c r="AP12"/>
      <c r="AQ12"/>
    </row>
    <row r="13" spans="1:100" x14ac:dyDescent="0.25">
      <c r="A13" s="23"/>
      <c r="B13" s="23"/>
      <c r="C13" s="28"/>
      <c r="D13" s="28"/>
      <c r="E13" s="28"/>
      <c r="F13" s="28"/>
      <c r="G13" s="28"/>
      <c r="H13" s="28"/>
      <c r="I13" s="28"/>
      <c r="J13" s="28"/>
      <c r="K13" s="28"/>
      <c r="L13" s="28"/>
      <c r="W13"/>
      <c r="X13"/>
      <c r="Y13"/>
      <c r="Z13"/>
      <c r="AA13"/>
      <c r="AB13"/>
      <c r="AC13"/>
      <c r="AD13"/>
      <c r="AE13"/>
      <c r="AF13"/>
      <c r="AG13"/>
      <c r="AH13"/>
      <c r="AI13"/>
      <c r="AJ13"/>
      <c r="AK13"/>
      <c r="AL13"/>
      <c r="AM13"/>
      <c r="AN13"/>
      <c r="AO13"/>
      <c r="AP13"/>
      <c r="AQ13"/>
    </row>
    <row r="14" spans="1:100" x14ac:dyDescent="0.25">
      <c r="A14" t="s">
        <v>64</v>
      </c>
      <c r="B14" t="s">
        <v>43</v>
      </c>
      <c r="C14" t="s">
        <v>88</v>
      </c>
      <c r="D14" t="s">
        <v>48</v>
      </c>
      <c r="E14" t="s">
        <v>50</v>
      </c>
      <c r="F14" t="s">
        <v>56</v>
      </c>
      <c r="G14" t="s">
        <v>189</v>
      </c>
      <c r="H14" t="s">
        <v>51</v>
      </c>
      <c r="I14" t="s">
        <v>52</v>
      </c>
      <c r="J14" t="s">
        <v>63</v>
      </c>
      <c r="K14" t="s">
        <v>61</v>
      </c>
      <c r="L14" t="s">
        <v>62</v>
      </c>
      <c r="W14"/>
      <c r="CV14" s="6"/>
    </row>
    <row r="15" spans="1:100" x14ac:dyDescent="0.25">
      <c r="A15" t="s">
        <v>235</v>
      </c>
      <c r="B15" s="20" t="s">
        <v>4040</v>
      </c>
      <c r="C15" s="17">
        <v>72379.5</v>
      </c>
      <c r="D15">
        <v>416</v>
      </c>
      <c r="E15" s="2">
        <v>11400</v>
      </c>
      <c r="F15" s="2">
        <v>80000</v>
      </c>
      <c r="G15" s="16">
        <v>2000000000</v>
      </c>
      <c r="H15">
        <v>64</v>
      </c>
      <c r="I15" t="b">
        <v>1</v>
      </c>
      <c r="J15" t="b">
        <v>1</v>
      </c>
      <c r="K15" t="b">
        <v>1</v>
      </c>
      <c r="L15">
        <v>8</v>
      </c>
      <c r="W15"/>
      <c r="CV15" s="6"/>
    </row>
    <row r="16" spans="1:100" x14ac:dyDescent="0.25">
      <c r="A16" t="s">
        <v>235</v>
      </c>
      <c r="B16" s="20" t="s">
        <v>8659</v>
      </c>
      <c r="C16" s="17">
        <v>48260.3</v>
      </c>
      <c r="D16">
        <v>416</v>
      </c>
      <c r="E16" s="2">
        <v>7600</v>
      </c>
      <c r="F16" s="2">
        <v>80000</v>
      </c>
      <c r="G16" s="16">
        <v>2000000000</v>
      </c>
      <c r="H16">
        <v>64</v>
      </c>
      <c r="I16" t="b">
        <v>1</v>
      </c>
      <c r="J16" t="b">
        <v>1</v>
      </c>
      <c r="K16" t="b">
        <v>1</v>
      </c>
      <c r="L16">
        <v>8</v>
      </c>
      <c r="W16"/>
      <c r="CV16" s="6"/>
    </row>
    <row r="17" spans="1:100" x14ac:dyDescent="0.25">
      <c r="A17" t="s">
        <v>235</v>
      </c>
      <c r="B17" s="20" t="s">
        <v>3738</v>
      </c>
      <c r="C17" s="17">
        <v>36193.4</v>
      </c>
      <c r="D17">
        <v>416</v>
      </c>
      <c r="E17" s="2">
        <v>5700</v>
      </c>
      <c r="F17" s="2">
        <v>80000</v>
      </c>
      <c r="G17" s="16">
        <v>2000000000</v>
      </c>
      <c r="H17">
        <v>64</v>
      </c>
      <c r="I17" t="b">
        <v>1</v>
      </c>
      <c r="J17" t="b">
        <v>1</v>
      </c>
      <c r="K17" t="b">
        <v>1</v>
      </c>
      <c r="L17">
        <v>8</v>
      </c>
      <c r="W17"/>
      <c r="CV17" s="6"/>
    </row>
    <row r="18" spans="1:100" x14ac:dyDescent="0.25">
      <c r="W18"/>
    </row>
    <row r="19" spans="1:100" ht="18.75" x14ac:dyDescent="0.3">
      <c r="A19" s="1"/>
    </row>
    <row r="20" spans="1:100" ht="18.75" x14ac:dyDescent="0.3">
      <c r="A20" s="25" t="s">
        <v>82</v>
      </c>
      <c r="B20" s="25"/>
      <c r="C20" s="25"/>
      <c r="D20" s="25"/>
      <c r="E20" s="25"/>
      <c r="F20" s="25"/>
      <c r="G20" s="25"/>
      <c r="H20" s="25"/>
      <c r="I20" s="25"/>
      <c r="J20" s="25"/>
      <c r="K20" s="1"/>
      <c r="L20" s="1"/>
      <c r="M20" s="1"/>
      <c r="N20" s="1"/>
      <c r="O20" s="1"/>
      <c r="P20" s="1"/>
      <c r="Q20" s="1"/>
      <c r="R20" s="1"/>
      <c r="S20" s="1"/>
      <c r="T20" s="1"/>
      <c r="U20" s="1"/>
      <c r="V20" s="1"/>
    </row>
    <row r="21" spans="1:100" x14ac:dyDescent="0.25">
      <c r="A21" t="s">
        <v>64</v>
      </c>
      <c r="B21" t="s">
        <v>76</v>
      </c>
      <c r="C21" t="s">
        <v>173</v>
      </c>
      <c r="D21" t="s">
        <v>77</v>
      </c>
      <c r="E21" t="s">
        <v>78</v>
      </c>
      <c r="F21" t="s">
        <v>79</v>
      </c>
      <c r="G21" t="s">
        <v>80</v>
      </c>
      <c r="H21" t="s">
        <v>81</v>
      </c>
      <c r="I21" t="s">
        <v>161</v>
      </c>
      <c r="J21" t="s">
        <v>190</v>
      </c>
    </row>
    <row r="22" spans="1:100" x14ac:dyDescent="0.25">
      <c r="A22" t="s">
        <v>235</v>
      </c>
      <c r="B22" t="s">
        <v>615</v>
      </c>
      <c r="C22" t="s">
        <v>20013</v>
      </c>
      <c r="D22" s="13">
        <v>2</v>
      </c>
      <c r="E22" s="13">
        <v>19456</v>
      </c>
      <c r="F22" s="13">
        <v>2432</v>
      </c>
      <c r="G22" s="13">
        <f>StorageRecommendations[[#This Row],['# of Instances]]*StorageRecommendations[[#This Row],[Disk Size (GB)/Instance]]</f>
        <v>38912</v>
      </c>
      <c r="H22" s="13">
        <f>StorageRecommendations[[#This Row],['# of Instances]]*StorageRecommendations[[#This Row],[Throughput (MB/s)/Instance]]</f>
        <v>4864</v>
      </c>
      <c r="I22" s="15">
        <v>15282.29888</v>
      </c>
      <c r="J22" s="13"/>
    </row>
    <row r="23" spans="1:100" x14ac:dyDescent="0.25">
      <c r="A23" t="s">
        <v>235</v>
      </c>
      <c r="B23" t="s">
        <v>20014</v>
      </c>
      <c r="C23" t="s">
        <v>20015</v>
      </c>
      <c r="D23" s="13">
        <v>1</v>
      </c>
      <c r="E23" s="13">
        <v>59392</v>
      </c>
      <c r="F23" s="13">
        <v>4640</v>
      </c>
      <c r="G23" s="13">
        <f>StorageRecommendations[[#This Row],['# of Instances]]*StorageRecommendations[[#This Row],[Disk Size (GB)/Instance]]</f>
        <v>59392</v>
      </c>
      <c r="H23" s="13">
        <f>StorageRecommendations[[#This Row],['# of Instances]]*StorageRecommendations[[#This Row],[Throughput (MB/s)/Instance]]</f>
        <v>4640</v>
      </c>
      <c r="I23" s="15">
        <v>4750.3599999999997</v>
      </c>
      <c r="J23" s="13"/>
    </row>
  </sheetData>
  <mergeCells count="8">
    <mergeCell ref="A1:B2"/>
    <mergeCell ref="A12:B13"/>
    <mergeCell ref="C6:L6"/>
    <mergeCell ref="A20:B20"/>
    <mergeCell ref="C4:L4"/>
    <mergeCell ref="A4:B4"/>
    <mergeCell ref="C20:J20"/>
    <mergeCell ref="C12:L13"/>
  </mergeCells>
  <phoneticPr fontId="7" type="noConversion"/>
  <hyperlinks>
    <hyperlink ref="B15" location="AzureVmSkus!$A$703:$BF$703" display="Standard_M416ms_v2" xr:uid="{49E428BF-1967-4F7A-9791-79B126DA0DCA}"/>
    <hyperlink ref="B16" location="AzureVmSkus!$A$704:$BF$704" display="Standard_M416s_8_v2" xr:uid="{7B80FCBC-F9CD-4D6B-993A-5914A775E238}"/>
    <hyperlink ref="B17" location="AzureVmSkus!$A$705:$BF$705" display="Standard_M416s_v2" xr:uid="{83B6DAA1-82D7-4A62-8A56-DAFD9B5F3C59}"/>
  </hyperlink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election activeCell="B12" sqref="B12"/>
    </sheetView>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166</v>
      </c>
      <c r="B8">
        <v>0</v>
      </c>
    </row>
    <row r="9" spans="1:2" x14ac:dyDescent="0.25">
      <c r="A9" t="s">
        <v>172</v>
      </c>
      <c r="B9">
        <v>1000</v>
      </c>
    </row>
    <row r="10" spans="1:2" x14ac:dyDescent="0.25">
      <c r="A10" t="s">
        <v>167</v>
      </c>
      <c r="B10" s="14">
        <v>0.7</v>
      </c>
    </row>
    <row r="11" spans="1:2" x14ac:dyDescent="0.25">
      <c r="A11" t="s">
        <v>168</v>
      </c>
      <c r="B11" s="3">
        <v>1.5</v>
      </c>
    </row>
    <row r="12" spans="1:2" x14ac:dyDescent="0.25">
      <c r="A12" t="s">
        <v>169</v>
      </c>
      <c r="B12" s="3">
        <v>0.7</v>
      </c>
    </row>
  </sheetData>
  <pageMargins left="0.7" right="0.7" top="0.75" bottom="0.75" header="0.3" footer="0.3"/>
  <pageSetup orientation="portrait" horizontalDpi="4294967294"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F779"/>
  <sheetViews>
    <sheetView workbookViewId="0">
      <selection activeCell="A324" sqref="A324:BF324"/>
    </sheetView>
  </sheetViews>
  <sheetFormatPr defaultColWidth="25.85546875" defaultRowHeight="15" x14ac:dyDescent="0.25"/>
  <sheetData>
    <row r="1" spans="1:58" x14ac:dyDescent="0.25">
      <c r="A1" t="s">
        <v>43</v>
      </c>
      <c r="B1" t="s">
        <v>44</v>
      </c>
      <c r="C1" t="s">
        <v>45</v>
      </c>
      <c r="D1" t="s">
        <v>46</v>
      </c>
      <c r="E1" t="s">
        <v>89</v>
      </c>
      <c r="F1" t="s">
        <v>90</v>
      </c>
      <c r="G1" t="s">
        <v>88</v>
      </c>
      <c r="H1" t="s">
        <v>164</v>
      </c>
      <c r="I1" t="s">
        <v>48</v>
      </c>
      <c r="J1" t="s">
        <v>53</v>
      </c>
      <c r="K1" t="s">
        <v>54</v>
      </c>
      <c r="L1" t="s">
        <v>174</v>
      </c>
      <c r="M1" t="s">
        <v>175</v>
      </c>
      <c r="N1" t="s">
        <v>176</v>
      </c>
      <c r="O1" t="s">
        <v>177</v>
      </c>
      <c r="P1" t="s">
        <v>178</v>
      </c>
      <c r="Q1" t="s">
        <v>179</v>
      </c>
      <c r="R1" t="s">
        <v>180</v>
      </c>
      <c r="S1" t="s">
        <v>181</v>
      </c>
      <c r="T1" t="s">
        <v>182</v>
      </c>
      <c r="U1" t="s">
        <v>183</v>
      </c>
      <c r="V1" t="s">
        <v>184</v>
      </c>
      <c r="W1" t="s">
        <v>185</v>
      </c>
      <c r="X1" t="s">
        <v>186</v>
      </c>
      <c r="Y1" t="s">
        <v>187</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102</v>
      </c>
      <c r="AY1" t="s">
        <v>101</v>
      </c>
      <c r="AZ1" t="s">
        <v>103</v>
      </c>
      <c r="BA1" t="s">
        <v>104</v>
      </c>
      <c r="BB1" t="s">
        <v>105</v>
      </c>
      <c r="BC1" t="s">
        <v>106</v>
      </c>
      <c r="BD1" t="s">
        <v>19188</v>
      </c>
      <c r="BE1" t="s">
        <v>107</v>
      </c>
      <c r="BF1" t="s">
        <v>108</v>
      </c>
    </row>
    <row r="2" spans="1:58" hidden="1" x14ac:dyDescent="0.25">
      <c r="A2" t="s">
        <v>4963</v>
      </c>
      <c r="B2" t="s">
        <v>4964</v>
      </c>
      <c r="C2" t="s">
        <v>13946</v>
      </c>
      <c r="D2" t="s">
        <v>19189</v>
      </c>
      <c r="E2" t="s">
        <v>19190</v>
      </c>
      <c r="F2" t="s">
        <v>242</v>
      </c>
      <c r="G2">
        <v>13.14</v>
      </c>
      <c r="H2" t="s">
        <v>19191</v>
      </c>
      <c r="I2">
        <v>1</v>
      </c>
      <c r="J2">
        <v>1</v>
      </c>
      <c r="K2">
        <v>1</v>
      </c>
      <c r="L2" t="s">
        <v>19192</v>
      </c>
      <c r="N2" t="b">
        <v>0</v>
      </c>
      <c r="O2" t="b">
        <v>0</v>
      </c>
      <c r="P2" t="b">
        <v>0</v>
      </c>
      <c r="Q2" t="b">
        <v>0</v>
      </c>
      <c r="R2" t="b">
        <v>0</v>
      </c>
      <c r="S2" t="b">
        <v>0</v>
      </c>
      <c r="T2" t="b">
        <v>0</v>
      </c>
      <c r="U2" t="b">
        <v>0</v>
      </c>
      <c r="V2" t="b">
        <v>0</v>
      </c>
      <c r="Z2">
        <v>20480</v>
      </c>
      <c r="AA2">
        <v>1047552</v>
      </c>
      <c r="AB2" t="b">
        <v>1</v>
      </c>
      <c r="AC2" t="s">
        <v>19193</v>
      </c>
      <c r="AD2">
        <v>0.75</v>
      </c>
      <c r="AE2">
        <v>1</v>
      </c>
      <c r="AF2" t="s">
        <v>19194</v>
      </c>
      <c r="AG2" t="b">
        <v>0</v>
      </c>
      <c r="AH2" t="b">
        <v>0</v>
      </c>
      <c r="AI2" t="s">
        <v>19195</v>
      </c>
      <c r="AJ2">
        <v>50</v>
      </c>
      <c r="AK2" t="b">
        <v>0</v>
      </c>
      <c r="AL2" t="b">
        <v>0</v>
      </c>
      <c r="AM2" t="b">
        <v>0</v>
      </c>
      <c r="AN2" t="b">
        <v>0</v>
      </c>
      <c r="AO2" t="b">
        <v>0</v>
      </c>
      <c r="AP2">
        <v>2</v>
      </c>
    </row>
    <row r="3" spans="1:58" hidden="1" x14ac:dyDescent="0.25">
      <c r="A3" t="s">
        <v>1917</v>
      </c>
      <c r="B3" t="s">
        <v>1918</v>
      </c>
      <c r="C3" t="s">
        <v>13946</v>
      </c>
      <c r="D3" t="s">
        <v>19189</v>
      </c>
      <c r="E3" t="s">
        <v>19190</v>
      </c>
      <c r="F3" t="s">
        <v>242</v>
      </c>
      <c r="G3">
        <v>16.79</v>
      </c>
      <c r="H3" t="s">
        <v>19191</v>
      </c>
      <c r="I3">
        <v>1</v>
      </c>
      <c r="J3">
        <v>1</v>
      </c>
      <c r="K3">
        <v>1</v>
      </c>
      <c r="L3" t="s">
        <v>19192</v>
      </c>
      <c r="N3" t="b">
        <v>0</v>
      </c>
      <c r="O3" t="b">
        <v>0</v>
      </c>
      <c r="P3" t="b">
        <v>0</v>
      </c>
      <c r="Q3" t="b">
        <v>0</v>
      </c>
      <c r="R3" t="b">
        <v>0</v>
      </c>
      <c r="S3" t="b">
        <v>0</v>
      </c>
      <c r="T3" t="b">
        <v>0</v>
      </c>
      <c r="U3" t="b">
        <v>0</v>
      </c>
      <c r="V3" t="b">
        <v>0</v>
      </c>
      <c r="Z3">
        <v>40960</v>
      </c>
      <c r="AA3">
        <v>1047552</v>
      </c>
      <c r="AB3" t="b">
        <v>1</v>
      </c>
      <c r="AC3" t="s">
        <v>19193</v>
      </c>
      <c r="AD3">
        <v>1.75</v>
      </c>
      <c r="AE3">
        <v>2</v>
      </c>
      <c r="AF3" t="s">
        <v>19194</v>
      </c>
      <c r="AG3" t="b">
        <v>0</v>
      </c>
      <c r="AH3" t="b">
        <v>0</v>
      </c>
      <c r="AI3" t="s">
        <v>19195</v>
      </c>
      <c r="AJ3">
        <v>100</v>
      </c>
      <c r="AK3" t="b">
        <v>0</v>
      </c>
      <c r="AL3" t="b">
        <v>0</v>
      </c>
      <c r="AM3" t="b">
        <v>0</v>
      </c>
      <c r="AN3" t="b">
        <v>0</v>
      </c>
      <c r="AO3" t="b">
        <v>0</v>
      </c>
      <c r="AP3">
        <v>2</v>
      </c>
    </row>
    <row r="4" spans="1:58" hidden="1" x14ac:dyDescent="0.25">
      <c r="A4" t="s">
        <v>2507</v>
      </c>
      <c r="B4" t="s">
        <v>989</v>
      </c>
      <c r="C4" t="s">
        <v>13946</v>
      </c>
      <c r="D4" t="s">
        <v>19189</v>
      </c>
      <c r="E4" t="s">
        <v>19190</v>
      </c>
      <c r="F4" t="s">
        <v>242</v>
      </c>
      <c r="G4">
        <v>57.67</v>
      </c>
      <c r="H4" t="s">
        <v>19191</v>
      </c>
      <c r="I4">
        <v>2</v>
      </c>
      <c r="J4">
        <v>2</v>
      </c>
      <c r="K4">
        <v>1</v>
      </c>
      <c r="L4" t="s">
        <v>19192</v>
      </c>
      <c r="N4" t="b">
        <v>0</v>
      </c>
      <c r="O4" t="b">
        <v>0</v>
      </c>
      <c r="P4" t="b">
        <v>0</v>
      </c>
      <c r="Q4" t="b">
        <v>0</v>
      </c>
      <c r="R4" t="b">
        <v>0</v>
      </c>
      <c r="S4" t="b">
        <v>0</v>
      </c>
      <c r="T4" t="b">
        <v>0</v>
      </c>
      <c r="U4" t="b">
        <v>0</v>
      </c>
      <c r="V4" t="b">
        <v>0</v>
      </c>
      <c r="Z4">
        <v>61440</v>
      </c>
      <c r="AA4">
        <v>1047552</v>
      </c>
      <c r="AB4" t="b">
        <v>1</v>
      </c>
      <c r="AC4" t="s">
        <v>19193</v>
      </c>
      <c r="AD4">
        <v>3.5</v>
      </c>
      <c r="AE4">
        <v>4</v>
      </c>
      <c r="AF4" t="s">
        <v>19194</v>
      </c>
      <c r="AG4" t="b">
        <v>0</v>
      </c>
      <c r="AH4" t="b">
        <v>0</v>
      </c>
      <c r="AI4" t="s">
        <v>19195</v>
      </c>
      <c r="AJ4">
        <v>100</v>
      </c>
      <c r="AK4" t="b">
        <v>0</v>
      </c>
      <c r="AL4" t="b">
        <v>0</v>
      </c>
      <c r="AM4" t="b">
        <v>0</v>
      </c>
      <c r="AN4" t="b">
        <v>0</v>
      </c>
      <c r="AO4" t="b">
        <v>0</v>
      </c>
      <c r="AP4">
        <v>2</v>
      </c>
    </row>
    <row r="5" spans="1:58" hidden="1" x14ac:dyDescent="0.25">
      <c r="A5" t="s">
        <v>735</v>
      </c>
      <c r="B5" t="s">
        <v>8386</v>
      </c>
      <c r="C5" t="s">
        <v>13946</v>
      </c>
      <c r="D5" t="s">
        <v>19189</v>
      </c>
      <c r="E5" t="s">
        <v>19190</v>
      </c>
      <c r="F5" t="s">
        <v>242</v>
      </c>
      <c r="G5">
        <v>128.47999999999999</v>
      </c>
      <c r="H5" t="s">
        <v>19191</v>
      </c>
      <c r="I5">
        <v>4</v>
      </c>
      <c r="J5">
        <v>4</v>
      </c>
      <c r="K5">
        <v>1</v>
      </c>
      <c r="L5" t="s">
        <v>19192</v>
      </c>
      <c r="N5" t="b">
        <v>0</v>
      </c>
      <c r="O5" t="b">
        <v>0</v>
      </c>
      <c r="P5" t="b">
        <v>0</v>
      </c>
      <c r="Q5" t="b">
        <v>0</v>
      </c>
      <c r="R5" t="b">
        <v>0</v>
      </c>
      <c r="S5" t="b">
        <v>0</v>
      </c>
      <c r="T5" t="b">
        <v>0</v>
      </c>
      <c r="U5" t="b">
        <v>0</v>
      </c>
      <c r="V5" t="b">
        <v>0</v>
      </c>
      <c r="Z5">
        <v>122880</v>
      </c>
      <c r="AA5">
        <v>1047552</v>
      </c>
      <c r="AB5" t="b">
        <v>1</v>
      </c>
      <c r="AC5" t="s">
        <v>19193</v>
      </c>
      <c r="AD5">
        <v>7</v>
      </c>
      <c r="AE5">
        <v>8</v>
      </c>
      <c r="AF5" t="s">
        <v>19194</v>
      </c>
      <c r="AG5" t="b">
        <v>0</v>
      </c>
      <c r="AH5" t="b">
        <v>0</v>
      </c>
      <c r="AI5" t="s">
        <v>19195</v>
      </c>
      <c r="AJ5">
        <v>100</v>
      </c>
      <c r="AK5" t="b">
        <v>0</v>
      </c>
      <c r="AL5" t="b">
        <v>0</v>
      </c>
      <c r="AM5" t="b">
        <v>0</v>
      </c>
      <c r="AN5" t="b">
        <v>0</v>
      </c>
      <c r="AO5" t="b">
        <v>0</v>
      </c>
      <c r="AP5">
        <v>2</v>
      </c>
    </row>
    <row r="6" spans="1:58" hidden="1" x14ac:dyDescent="0.25">
      <c r="A6" t="s">
        <v>7744</v>
      </c>
      <c r="B6" t="s">
        <v>7460</v>
      </c>
      <c r="C6" t="s">
        <v>13946</v>
      </c>
      <c r="D6" t="s">
        <v>19189</v>
      </c>
      <c r="E6" t="s">
        <v>19190</v>
      </c>
      <c r="F6" t="s">
        <v>242</v>
      </c>
      <c r="G6">
        <v>256.95999999999998</v>
      </c>
      <c r="H6" t="s">
        <v>19191</v>
      </c>
      <c r="I6">
        <v>8</v>
      </c>
      <c r="J6">
        <v>8</v>
      </c>
      <c r="K6">
        <v>1</v>
      </c>
      <c r="L6" t="s">
        <v>19192</v>
      </c>
      <c r="N6" t="b">
        <v>0</v>
      </c>
      <c r="O6" t="b">
        <v>0</v>
      </c>
      <c r="P6" t="b">
        <v>0</v>
      </c>
      <c r="Q6" t="b">
        <v>0</v>
      </c>
      <c r="R6" t="b">
        <v>0</v>
      </c>
      <c r="S6" t="b">
        <v>0</v>
      </c>
      <c r="T6" t="b">
        <v>0</v>
      </c>
      <c r="U6" t="b">
        <v>0</v>
      </c>
      <c r="V6" t="b">
        <v>0</v>
      </c>
      <c r="Z6">
        <v>245760</v>
      </c>
      <c r="AA6">
        <v>1047552</v>
      </c>
      <c r="AB6" t="b">
        <v>1</v>
      </c>
      <c r="AC6" t="s">
        <v>19193</v>
      </c>
      <c r="AD6">
        <v>14</v>
      </c>
      <c r="AE6">
        <v>16</v>
      </c>
      <c r="AF6" t="s">
        <v>19194</v>
      </c>
      <c r="AG6" t="b">
        <v>0</v>
      </c>
      <c r="AH6" t="b">
        <v>0</v>
      </c>
      <c r="AI6" t="s">
        <v>19195</v>
      </c>
      <c r="AJ6">
        <v>100</v>
      </c>
      <c r="AK6" t="b">
        <v>0</v>
      </c>
      <c r="AL6" t="b">
        <v>0</v>
      </c>
      <c r="AM6" t="b">
        <v>0</v>
      </c>
      <c r="AN6" t="b">
        <v>0</v>
      </c>
      <c r="AO6" t="b">
        <v>0</v>
      </c>
      <c r="AP6">
        <v>2</v>
      </c>
    </row>
    <row r="7" spans="1:58" hidden="1" x14ac:dyDescent="0.25">
      <c r="A7" t="s">
        <v>8512</v>
      </c>
      <c r="B7" t="s">
        <v>4964</v>
      </c>
      <c r="C7" t="s">
        <v>1368</v>
      </c>
      <c r="D7" t="s">
        <v>19196</v>
      </c>
      <c r="E7" t="s">
        <v>19190</v>
      </c>
      <c r="F7" t="s">
        <v>242</v>
      </c>
      <c r="G7">
        <v>14.6</v>
      </c>
      <c r="H7" t="s">
        <v>19191</v>
      </c>
      <c r="I7">
        <v>1</v>
      </c>
      <c r="J7">
        <v>1</v>
      </c>
      <c r="K7">
        <v>1</v>
      </c>
      <c r="L7" t="s">
        <v>19192</v>
      </c>
      <c r="N7" t="b">
        <v>0</v>
      </c>
      <c r="O7" t="b">
        <v>0</v>
      </c>
      <c r="P7" t="b">
        <v>0</v>
      </c>
      <c r="Q7" t="b">
        <v>0</v>
      </c>
      <c r="R7" t="b">
        <v>0</v>
      </c>
      <c r="S7" t="b">
        <v>0</v>
      </c>
      <c r="T7" t="b">
        <v>0</v>
      </c>
      <c r="U7" t="b">
        <v>0</v>
      </c>
      <c r="V7" t="b">
        <v>0</v>
      </c>
      <c r="Z7">
        <v>20480</v>
      </c>
      <c r="AA7">
        <v>1047552</v>
      </c>
      <c r="AB7" t="b">
        <v>1</v>
      </c>
      <c r="AC7" t="s">
        <v>19193</v>
      </c>
      <c r="AD7">
        <v>0.75</v>
      </c>
      <c r="AE7">
        <v>1</v>
      </c>
      <c r="AF7" t="s">
        <v>19194</v>
      </c>
      <c r="AG7" t="b">
        <v>0</v>
      </c>
      <c r="AH7" t="b">
        <v>0</v>
      </c>
      <c r="AI7" t="s">
        <v>19197</v>
      </c>
      <c r="AJ7">
        <v>50</v>
      </c>
      <c r="AK7" t="b">
        <v>0</v>
      </c>
      <c r="AL7" t="b">
        <v>0</v>
      </c>
      <c r="AM7" t="b">
        <v>0</v>
      </c>
      <c r="AN7" t="b">
        <v>0</v>
      </c>
      <c r="AO7" t="b">
        <v>0</v>
      </c>
      <c r="AP7">
        <v>2</v>
      </c>
    </row>
    <row r="8" spans="1:58" hidden="1" x14ac:dyDescent="0.25">
      <c r="A8" t="s">
        <v>2246</v>
      </c>
      <c r="B8" t="s">
        <v>1918</v>
      </c>
      <c r="C8" t="s">
        <v>1368</v>
      </c>
      <c r="D8" t="s">
        <v>19196</v>
      </c>
      <c r="E8" t="s">
        <v>19190</v>
      </c>
      <c r="F8" t="s">
        <v>242</v>
      </c>
      <c r="G8">
        <v>43.8</v>
      </c>
      <c r="H8" t="s">
        <v>19191</v>
      </c>
      <c r="I8">
        <v>1</v>
      </c>
      <c r="J8">
        <v>1</v>
      </c>
      <c r="K8">
        <v>1</v>
      </c>
      <c r="L8" t="s">
        <v>19192</v>
      </c>
      <c r="N8" t="b">
        <v>0</v>
      </c>
      <c r="O8" t="b">
        <v>0</v>
      </c>
      <c r="P8" t="b">
        <v>0</v>
      </c>
      <c r="Q8" t="b">
        <v>0</v>
      </c>
      <c r="R8" t="b">
        <v>0</v>
      </c>
      <c r="S8" t="b">
        <v>0</v>
      </c>
      <c r="T8" t="b">
        <v>0</v>
      </c>
      <c r="U8" t="b">
        <v>0</v>
      </c>
      <c r="V8" t="b">
        <v>0</v>
      </c>
      <c r="Z8">
        <v>71680</v>
      </c>
      <c r="AA8">
        <v>1047552</v>
      </c>
      <c r="AB8" t="b">
        <v>1</v>
      </c>
      <c r="AC8" t="s">
        <v>19193</v>
      </c>
      <c r="AD8">
        <v>1.75</v>
      </c>
      <c r="AE8">
        <v>2</v>
      </c>
      <c r="AF8" t="s">
        <v>19194</v>
      </c>
      <c r="AG8" t="b">
        <v>0</v>
      </c>
      <c r="AH8" t="b">
        <v>0</v>
      </c>
      <c r="AI8" t="s">
        <v>19197</v>
      </c>
      <c r="AJ8">
        <v>100</v>
      </c>
      <c r="AK8" t="b">
        <v>0</v>
      </c>
      <c r="AL8" t="b">
        <v>0</v>
      </c>
      <c r="AM8" t="b">
        <v>0</v>
      </c>
      <c r="AN8" t="b">
        <v>0</v>
      </c>
      <c r="AO8" t="b">
        <v>0</v>
      </c>
      <c r="AP8">
        <v>2</v>
      </c>
    </row>
    <row r="9" spans="1:58" hidden="1" x14ac:dyDescent="0.25">
      <c r="A9" t="s">
        <v>1332</v>
      </c>
      <c r="B9" t="s">
        <v>19198</v>
      </c>
      <c r="C9" t="s">
        <v>1368</v>
      </c>
      <c r="D9" t="s">
        <v>19199</v>
      </c>
      <c r="E9" t="s">
        <v>19190</v>
      </c>
      <c r="F9" t="s">
        <v>242</v>
      </c>
      <c r="G9">
        <v>31.39</v>
      </c>
      <c r="H9" t="s">
        <v>19191</v>
      </c>
      <c r="I9">
        <v>1</v>
      </c>
      <c r="J9">
        <v>1</v>
      </c>
      <c r="K9">
        <v>1</v>
      </c>
      <c r="L9" t="s">
        <v>19192</v>
      </c>
      <c r="N9" t="b">
        <v>0</v>
      </c>
      <c r="O9" t="b">
        <v>0</v>
      </c>
      <c r="P9" t="b">
        <v>0</v>
      </c>
      <c r="Q9" t="b">
        <v>0</v>
      </c>
      <c r="R9" t="b">
        <v>0</v>
      </c>
      <c r="S9" t="b">
        <v>0</v>
      </c>
      <c r="T9" t="b">
        <v>0</v>
      </c>
      <c r="U9" t="b">
        <v>0</v>
      </c>
      <c r="V9" t="b">
        <v>0</v>
      </c>
      <c r="X9" t="s">
        <v>19200</v>
      </c>
      <c r="Z9">
        <v>10240</v>
      </c>
      <c r="AA9">
        <v>1047552</v>
      </c>
      <c r="AB9" t="b">
        <v>1</v>
      </c>
      <c r="AC9" t="s">
        <v>19193</v>
      </c>
      <c r="AD9">
        <v>2</v>
      </c>
      <c r="AE9">
        <v>2</v>
      </c>
      <c r="AF9" t="s">
        <v>19194</v>
      </c>
      <c r="AG9" t="b">
        <v>1</v>
      </c>
      <c r="AH9" t="b">
        <v>0</v>
      </c>
      <c r="AI9" t="s">
        <v>19201</v>
      </c>
      <c r="AJ9">
        <v>100</v>
      </c>
      <c r="AK9" t="b">
        <v>0</v>
      </c>
      <c r="AL9" t="b">
        <v>0</v>
      </c>
      <c r="AM9" t="b">
        <v>0</v>
      </c>
      <c r="AN9" t="b">
        <v>0</v>
      </c>
      <c r="AO9" t="b">
        <v>0</v>
      </c>
      <c r="AP9">
        <v>2</v>
      </c>
      <c r="AQ9">
        <v>1000</v>
      </c>
      <c r="AR9">
        <v>20971520</v>
      </c>
      <c r="AS9">
        <v>10485760</v>
      </c>
      <c r="AT9">
        <v>1600</v>
      </c>
      <c r="AU9">
        <v>24000000</v>
      </c>
    </row>
    <row r="10" spans="1:58" hidden="1" x14ac:dyDescent="0.25">
      <c r="A10" t="s">
        <v>988</v>
      </c>
      <c r="B10" t="s">
        <v>989</v>
      </c>
      <c r="C10" t="s">
        <v>1368</v>
      </c>
      <c r="D10" t="s">
        <v>19196</v>
      </c>
      <c r="E10" t="s">
        <v>19190</v>
      </c>
      <c r="F10" t="s">
        <v>242</v>
      </c>
      <c r="G10">
        <v>87.6</v>
      </c>
      <c r="H10" t="s">
        <v>19191</v>
      </c>
      <c r="I10">
        <v>2</v>
      </c>
      <c r="J10">
        <v>2</v>
      </c>
      <c r="K10">
        <v>1</v>
      </c>
      <c r="L10" t="s">
        <v>19192</v>
      </c>
      <c r="N10" t="b">
        <v>0</v>
      </c>
      <c r="O10" t="b">
        <v>0</v>
      </c>
      <c r="P10" t="b">
        <v>0</v>
      </c>
      <c r="Q10" t="b">
        <v>0</v>
      </c>
      <c r="R10" t="b">
        <v>0</v>
      </c>
      <c r="S10" t="b">
        <v>0</v>
      </c>
      <c r="T10" t="b">
        <v>0</v>
      </c>
      <c r="U10" t="b">
        <v>0</v>
      </c>
      <c r="V10" t="b">
        <v>0</v>
      </c>
      <c r="Z10">
        <v>138240</v>
      </c>
      <c r="AA10">
        <v>1047552</v>
      </c>
      <c r="AB10" t="b">
        <v>1</v>
      </c>
      <c r="AC10" t="s">
        <v>19193</v>
      </c>
      <c r="AD10">
        <v>3.5</v>
      </c>
      <c r="AE10">
        <v>4</v>
      </c>
      <c r="AF10" t="s">
        <v>19194</v>
      </c>
      <c r="AG10" t="b">
        <v>0</v>
      </c>
      <c r="AH10" t="b">
        <v>0</v>
      </c>
      <c r="AI10" t="s">
        <v>19201</v>
      </c>
      <c r="AJ10">
        <v>100</v>
      </c>
      <c r="AK10" t="b">
        <v>0</v>
      </c>
      <c r="AL10" t="b">
        <v>0</v>
      </c>
      <c r="AM10" t="b">
        <v>0</v>
      </c>
      <c r="AN10" t="b">
        <v>0</v>
      </c>
      <c r="AO10" t="b">
        <v>0</v>
      </c>
      <c r="AP10">
        <v>2</v>
      </c>
      <c r="AQ10">
        <v>2000</v>
      </c>
      <c r="AR10">
        <v>41943040</v>
      </c>
      <c r="AS10">
        <v>20971520</v>
      </c>
      <c r="AT10">
        <v>3200</v>
      </c>
      <c r="AU10">
        <v>48000000</v>
      </c>
    </row>
    <row r="11" spans="1:58" hidden="1" x14ac:dyDescent="0.25">
      <c r="A11" t="s">
        <v>2350</v>
      </c>
      <c r="B11" t="s">
        <v>19202</v>
      </c>
      <c r="C11" t="s">
        <v>1368</v>
      </c>
      <c r="D11" t="s">
        <v>19199</v>
      </c>
      <c r="E11" t="s">
        <v>19190</v>
      </c>
      <c r="F11" t="s">
        <v>242</v>
      </c>
      <c r="G11">
        <v>86.87</v>
      </c>
      <c r="H11" t="s">
        <v>19191</v>
      </c>
      <c r="I11">
        <v>2</v>
      </c>
      <c r="J11">
        <v>2</v>
      </c>
      <c r="K11">
        <v>1</v>
      </c>
      <c r="L11" t="s">
        <v>19192</v>
      </c>
      <c r="N11" t="b">
        <v>0</v>
      </c>
      <c r="O11" t="b">
        <v>0</v>
      </c>
      <c r="P11" t="b">
        <v>0</v>
      </c>
      <c r="Q11" t="b">
        <v>0</v>
      </c>
      <c r="R11" t="b">
        <v>0</v>
      </c>
      <c r="S11" t="b">
        <v>1</v>
      </c>
      <c r="T11" t="b">
        <v>0</v>
      </c>
      <c r="U11" t="b">
        <v>0</v>
      </c>
      <c r="V11" t="b">
        <v>0</v>
      </c>
      <c r="X11" t="s">
        <v>19200</v>
      </c>
      <c r="Z11">
        <v>20480</v>
      </c>
      <c r="AA11">
        <v>1047552</v>
      </c>
      <c r="AB11" t="b">
        <v>1</v>
      </c>
      <c r="AC11" t="s">
        <v>19193</v>
      </c>
      <c r="AD11">
        <v>16</v>
      </c>
      <c r="AE11">
        <v>4</v>
      </c>
      <c r="AF11" t="s">
        <v>19194</v>
      </c>
      <c r="AG11" t="b">
        <v>1</v>
      </c>
      <c r="AH11" t="b">
        <v>0</v>
      </c>
      <c r="AI11" t="s">
        <v>19201</v>
      </c>
      <c r="AJ11">
        <v>100</v>
      </c>
      <c r="AK11" t="b">
        <v>0</v>
      </c>
      <c r="AL11" t="b">
        <v>0</v>
      </c>
      <c r="AM11" t="b">
        <v>0</v>
      </c>
      <c r="AN11" t="b">
        <v>0</v>
      </c>
      <c r="AO11" t="b">
        <v>0</v>
      </c>
      <c r="AP11">
        <v>2</v>
      </c>
      <c r="AQ11">
        <v>2000</v>
      </c>
      <c r="AR11">
        <v>41943040</v>
      </c>
      <c r="AS11">
        <v>20971520</v>
      </c>
      <c r="AT11">
        <v>3200</v>
      </c>
      <c r="AU11">
        <v>48000000</v>
      </c>
    </row>
    <row r="12" spans="1:58" hidden="1" x14ac:dyDescent="0.25">
      <c r="A12" t="s">
        <v>6610</v>
      </c>
      <c r="B12" t="s">
        <v>19203</v>
      </c>
      <c r="C12" t="s">
        <v>1368</v>
      </c>
      <c r="D12" t="s">
        <v>19199</v>
      </c>
      <c r="E12" t="s">
        <v>19190</v>
      </c>
      <c r="F12" t="s">
        <v>242</v>
      </c>
      <c r="G12">
        <v>66.430000000000007</v>
      </c>
      <c r="H12" t="s">
        <v>19191</v>
      </c>
      <c r="I12">
        <v>2</v>
      </c>
      <c r="J12">
        <v>2</v>
      </c>
      <c r="K12">
        <v>1</v>
      </c>
      <c r="L12" t="s">
        <v>19192</v>
      </c>
      <c r="N12" t="b">
        <v>0</v>
      </c>
      <c r="O12" t="b">
        <v>0</v>
      </c>
      <c r="P12" t="b">
        <v>0</v>
      </c>
      <c r="Q12" t="b">
        <v>0</v>
      </c>
      <c r="R12" t="b">
        <v>0</v>
      </c>
      <c r="S12" t="b">
        <v>0</v>
      </c>
      <c r="T12" t="b">
        <v>0</v>
      </c>
      <c r="U12" t="b">
        <v>0</v>
      </c>
      <c r="V12" t="b">
        <v>0</v>
      </c>
      <c r="X12" t="s">
        <v>19200</v>
      </c>
      <c r="Z12">
        <v>20480</v>
      </c>
      <c r="AA12">
        <v>1047552</v>
      </c>
      <c r="AB12" t="b">
        <v>1</v>
      </c>
      <c r="AC12" t="s">
        <v>19193</v>
      </c>
      <c r="AD12">
        <v>4</v>
      </c>
      <c r="AE12">
        <v>4</v>
      </c>
      <c r="AF12" t="s">
        <v>19194</v>
      </c>
      <c r="AG12" t="b">
        <v>1</v>
      </c>
      <c r="AH12" t="b">
        <v>0</v>
      </c>
      <c r="AI12" t="s">
        <v>19201</v>
      </c>
      <c r="AJ12">
        <v>100</v>
      </c>
      <c r="AK12" t="b">
        <v>0</v>
      </c>
      <c r="AL12" t="b">
        <v>0</v>
      </c>
      <c r="AM12" t="b">
        <v>0</v>
      </c>
      <c r="AN12" t="b">
        <v>0</v>
      </c>
      <c r="AO12" t="b">
        <v>0</v>
      </c>
      <c r="AP12">
        <v>2</v>
      </c>
      <c r="AQ12">
        <v>2000</v>
      </c>
      <c r="AR12">
        <v>41943040</v>
      </c>
      <c r="AS12">
        <v>20971520</v>
      </c>
      <c r="AT12">
        <v>3200</v>
      </c>
      <c r="AU12">
        <v>48000000</v>
      </c>
    </row>
    <row r="13" spans="1:58" hidden="1" x14ac:dyDescent="0.25">
      <c r="A13" t="s">
        <v>7848</v>
      </c>
      <c r="B13" t="s">
        <v>8386</v>
      </c>
      <c r="C13" t="s">
        <v>1368</v>
      </c>
      <c r="D13" t="s">
        <v>19196</v>
      </c>
      <c r="E13" t="s">
        <v>19190</v>
      </c>
      <c r="F13" t="s">
        <v>242</v>
      </c>
      <c r="G13">
        <v>175.2</v>
      </c>
      <c r="H13" t="s">
        <v>19191</v>
      </c>
      <c r="I13">
        <v>4</v>
      </c>
      <c r="J13">
        <v>4</v>
      </c>
      <c r="K13">
        <v>1</v>
      </c>
      <c r="L13" t="s">
        <v>19192</v>
      </c>
      <c r="N13" t="b">
        <v>0</v>
      </c>
      <c r="O13" t="b">
        <v>0</v>
      </c>
      <c r="P13" t="b">
        <v>0</v>
      </c>
      <c r="Q13" t="b">
        <v>0</v>
      </c>
      <c r="R13" t="b">
        <v>0</v>
      </c>
      <c r="S13" t="b">
        <v>0</v>
      </c>
      <c r="T13" t="b">
        <v>0</v>
      </c>
      <c r="U13" t="b">
        <v>0</v>
      </c>
      <c r="V13" t="b">
        <v>0</v>
      </c>
      <c r="Z13">
        <v>291840</v>
      </c>
      <c r="AA13">
        <v>1047552</v>
      </c>
      <c r="AB13" t="b">
        <v>1</v>
      </c>
      <c r="AC13" t="s">
        <v>19193</v>
      </c>
      <c r="AD13">
        <v>7</v>
      </c>
      <c r="AE13">
        <v>8</v>
      </c>
      <c r="AF13" t="s">
        <v>19194</v>
      </c>
      <c r="AG13" t="b">
        <v>0</v>
      </c>
      <c r="AH13" t="b">
        <v>0</v>
      </c>
      <c r="AI13" t="s">
        <v>19201</v>
      </c>
      <c r="AJ13">
        <v>100</v>
      </c>
      <c r="AK13" t="b">
        <v>0</v>
      </c>
      <c r="AL13" t="b">
        <v>0</v>
      </c>
      <c r="AM13" t="b">
        <v>0</v>
      </c>
      <c r="AN13" t="b">
        <v>0</v>
      </c>
      <c r="AO13" t="b">
        <v>0</v>
      </c>
      <c r="AP13">
        <v>2</v>
      </c>
      <c r="AQ13">
        <v>4000</v>
      </c>
      <c r="AR13">
        <v>83886080</v>
      </c>
      <c r="AS13">
        <v>41943040</v>
      </c>
      <c r="AT13">
        <v>6400</v>
      </c>
      <c r="AU13">
        <v>96000000</v>
      </c>
    </row>
    <row r="14" spans="1:58" hidden="1" x14ac:dyDescent="0.25">
      <c r="A14" t="s">
        <v>5622</v>
      </c>
      <c r="B14" t="s">
        <v>7460</v>
      </c>
      <c r="C14" t="s">
        <v>1368</v>
      </c>
      <c r="D14" t="s">
        <v>19196</v>
      </c>
      <c r="E14" t="s">
        <v>19190</v>
      </c>
      <c r="F14" t="s">
        <v>242</v>
      </c>
      <c r="G14">
        <v>350.4</v>
      </c>
      <c r="H14" t="s">
        <v>19191</v>
      </c>
      <c r="I14">
        <v>8</v>
      </c>
      <c r="J14">
        <v>8</v>
      </c>
      <c r="K14">
        <v>1</v>
      </c>
      <c r="L14" t="s">
        <v>19192</v>
      </c>
      <c r="N14" t="b">
        <v>0</v>
      </c>
      <c r="O14" t="b">
        <v>0</v>
      </c>
      <c r="P14" t="b">
        <v>0</v>
      </c>
      <c r="Q14" t="b">
        <v>0</v>
      </c>
      <c r="R14" t="b">
        <v>0</v>
      </c>
      <c r="S14" t="b">
        <v>0</v>
      </c>
      <c r="T14" t="b">
        <v>0</v>
      </c>
      <c r="U14" t="b">
        <v>0</v>
      </c>
      <c r="V14" t="b">
        <v>0</v>
      </c>
      <c r="Z14">
        <v>619520</v>
      </c>
      <c r="AA14">
        <v>1047552</v>
      </c>
      <c r="AB14" t="b">
        <v>1</v>
      </c>
      <c r="AC14" t="s">
        <v>19193</v>
      </c>
      <c r="AD14">
        <v>14</v>
      </c>
      <c r="AE14">
        <v>16</v>
      </c>
      <c r="AF14" t="s">
        <v>19194</v>
      </c>
      <c r="AG14" t="b">
        <v>0</v>
      </c>
      <c r="AH14" t="b">
        <v>0</v>
      </c>
      <c r="AI14" t="s">
        <v>19197</v>
      </c>
      <c r="AJ14">
        <v>100</v>
      </c>
      <c r="AK14" t="b">
        <v>0</v>
      </c>
      <c r="AL14" t="b">
        <v>0</v>
      </c>
      <c r="AM14" t="b">
        <v>0</v>
      </c>
      <c r="AN14" t="b">
        <v>0</v>
      </c>
      <c r="AO14" t="b">
        <v>0</v>
      </c>
      <c r="AP14">
        <v>4</v>
      </c>
    </row>
    <row r="15" spans="1:58" hidden="1" x14ac:dyDescent="0.25">
      <c r="A15" t="s">
        <v>5644</v>
      </c>
      <c r="B15" t="s">
        <v>19204</v>
      </c>
      <c r="C15" t="s">
        <v>1368</v>
      </c>
      <c r="D15" t="s">
        <v>19199</v>
      </c>
      <c r="E15" t="s">
        <v>19190</v>
      </c>
      <c r="F15" t="s">
        <v>242</v>
      </c>
      <c r="G15">
        <v>173.74</v>
      </c>
      <c r="H15" t="s">
        <v>19191</v>
      </c>
      <c r="I15">
        <v>4</v>
      </c>
      <c r="J15">
        <v>4</v>
      </c>
      <c r="K15">
        <v>1</v>
      </c>
      <c r="L15" t="s">
        <v>19192</v>
      </c>
      <c r="N15" t="b">
        <v>0</v>
      </c>
      <c r="O15" t="b">
        <v>0</v>
      </c>
      <c r="P15" t="b">
        <v>0</v>
      </c>
      <c r="Q15" t="b">
        <v>0</v>
      </c>
      <c r="R15" t="b">
        <v>0</v>
      </c>
      <c r="S15" t="b">
        <v>1</v>
      </c>
      <c r="T15" t="b">
        <v>0</v>
      </c>
      <c r="U15" t="b">
        <v>0</v>
      </c>
      <c r="V15" t="b">
        <v>0</v>
      </c>
      <c r="X15" t="s">
        <v>19200</v>
      </c>
      <c r="Z15">
        <v>40960</v>
      </c>
      <c r="AA15">
        <v>1047552</v>
      </c>
      <c r="AB15" t="b">
        <v>1</v>
      </c>
      <c r="AC15" t="s">
        <v>19193</v>
      </c>
      <c r="AD15">
        <v>32</v>
      </c>
      <c r="AE15">
        <v>8</v>
      </c>
      <c r="AF15" t="s">
        <v>19194</v>
      </c>
      <c r="AG15" t="b">
        <v>1</v>
      </c>
      <c r="AH15" t="b">
        <v>0</v>
      </c>
      <c r="AI15" t="s">
        <v>19201</v>
      </c>
      <c r="AJ15">
        <v>100</v>
      </c>
      <c r="AK15" t="b">
        <v>0</v>
      </c>
      <c r="AL15" t="b">
        <v>0</v>
      </c>
      <c r="AM15" t="b">
        <v>0</v>
      </c>
      <c r="AN15" t="b">
        <v>0</v>
      </c>
      <c r="AO15" t="b">
        <v>0</v>
      </c>
      <c r="AP15">
        <v>4</v>
      </c>
      <c r="AQ15">
        <v>4000</v>
      </c>
      <c r="AR15">
        <v>83886080</v>
      </c>
      <c r="AS15">
        <v>41943040</v>
      </c>
      <c r="AT15">
        <v>6400</v>
      </c>
      <c r="AU15">
        <v>96000000</v>
      </c>
    </row>
    <row r="16" spans="1:58" hidden="1" x14ac:dyDescent="0.25">
      <c r="A16" t="s">
        <v>2421</v>
      </c>
      <c r="B16" t="s">
        <v>19205</v>
      </c>
      <c r="C16" t="s">
        <v>1368</v>
      </c>
      <c r="D16" t="s">
        <v>19199</v>
      </c>
      <c r="E16" t="s">
        <v>19190</v>
      </c>
      <c r="F16" t="s">
        <v>242</v>
      </c>
      <c r="G16">
        <v>139.43</v>
      </c>
      <c r="H16" t="s">
        <v>19191</v>
      </c>
      <c r="I16">
        <v>4</v>
      </c>
      <c r="J16">
        <v>4</v>
      </c>
      <c r="K16">
        <v>1</v>
      </c>
      <c r="L16" t="s">
        <v>19192</v>
      </c>
      <c r="N16" t="b">
        <v>0</v>
      </c>
      <c r="O16" t="b">
        <v>0</v>
      </c>
      <c r="P16" t="b">
        <v>0</v>
      </c>
      <c r="Q16" t="b">
        <v>0</v>
      </c>
      <c r="R16" t="b">
        <v>0</v>
      </c>
      <c r="S16" t="b">
        <v>0</v>
      </c>
      <c r="T16" t="b">
        <v>0</v>
      </c>
      <c r="U16" t="b">
        <v>0</v>
      </c>
      <c r="V16" t="b">
        <v>0</v>
      </c>
      <c r="X16" t="s">
        <v>19200</v>
      </c>
      <c r="Z16">
        <v>40960</v>
      </c>
      <c r="AA16">
        <v>1047552</v>
      </c>
      <c r="AB16" t="b">
        <v>1</v>
      </c>
      <c r="AC16" t="s">
        <v>19193</v>
      </c>
      <c r="AD16">
        <v>8</v>
      </c>
      <c r="AE16">
        <v>8</v>
      </c>
      <c r="AF16" t="s">
        <v>19194</v>
      </c>
      <c r="AG16" t="b">
        <v>1</v>
      </c>
      <c r="AH16" t="b">
        <v>0</v>
      </c>
      <c r="AI16" t="s">
        <v>19201</v>
      </c>
      <c r="AJ16">
        <v>100</v>
      </c>
      <c r="AK16" t="b">
        <v>0</v>
      </c>
      <c r="AL16" t="b">
        <v>0</v>
      </c>
      <c r="AM16" t="b">
        <v>0</v>
      </c>
      <c r="AN16" t="b">
        <v>0</v>
      </c>
      <c r="AO16" t="b">
        <v>0</v>
      </c>
      <c r="AP16">
        <v>4</v>
      </c>
      <c r="AQ16">
        <v>4000</v>
      </c>
      <c r="AR16">
        <v>83886080</v>
      </c>
      <c r="AS16">
        <v>41943040</v>
      </c>
      <c r="AT16">
        <v>6400</v>
      </c>
      <c r="AU16">
        <v>96000000</v>
      </c>
    </row>
    <row r="17" spans="1:50" hidden="1" x14ac:dyDescent="0.25">
      <c r="A17" t="s">
        <v>5500</v>
      </c>
      <c r="B17" t="s">
        <v>5501</v>
      </c>
      <c r="C17" t="s">
        <v>1368</v>
      </c>
      <c r="D17" t="s">
        <v>19196</v>
      </c>
      <c r="E17" t="s">
        <v>19190</v>
      </c>
      <c r="F17" t="s">
        <v>242</v>
      </c>
      <c r="G17">
        <v>182.5</v>
      </c>
      <c r="H17" t="s">
        <v>19191</v>
      </c>
      <c r="I17">
        <v>2</v>
      </c>
      <c r="J17">
        <v>2</v>
      </c>
      <c r="K17">
        <v>1</v>
      </c>
      <c r="L17" t="s">
        <v>19192</v>
      </c>
      <c r="N17" t="b">
        <v>0</v>
      </c>
      <c r="O17" t="b">
        <v>0</v>
      </c>
      <c r="P17" t="b">
        <v>0</v>
      </c>
      <c r="Q17" t="b">
        <v>0</v>
      </c>
      <c r="R17" t="b">
        <v>0</v>
      </c>
      <c r="S17" t="b">
        <v>0</v>
      </c>
      <c r="T17" t="b">
        <v>0</v>
      </c>
      <c r="U17" t="b">
        <v>0</v>
      </c>
      <c r="V17" t="b">
        <v>0</v>
      </c>
      <c r="Z17">
        <v>138240</v>
      </c>
      <c r="AA17">
        <v>1047552</v>
      </c>
      <c r="AB17" t="b">
        <v>1</v>
      </c>
      <c r="AC17" t="s">
        <v>19193</v>
      </c>
      <c r="AD17">
        <v>14</v>
      </c>
      <c r="AE17">
        <v>4</v>
      </c>
      <c r="AF17" t="s">
        <v>19194</v>
      </c>
      <c r="AG17" t="b">
        <v>0</v>
      </c>
      <c r="AH17" t="b">
        <v>0</v>
      </c>
      <c r="AI17" t="s">
        <v>19201</v>
      </c>
      <c r="AJ17">
        <v>100</v>
      </c>
      <c r="AK17" t="b">
        <v>0</v>
      </c>
      <c r="AL17" t="b">
        <v>0</v>
      </c>
      <c r="AM17" t="b">
        <v>0</v>
      </c>
      <c r="AN17" t="b">
        <v>0</v>
      </c>
      <c r="AO17" t="b">
        <v>0</v>
      </c>
      <c r="AP17">
        <v>2</v>
      </c>
      <c r="AQ17">
        <v>2000</v>
      </c>
      <c r="AR17">
        <v>41943040</v>
      </c>
      <c r="AS17">
        <v>20971520</v>
      </c>
      <c r="AT17">
        <v>3200</v>
      </c>
      <c r="AU17">
        <v>48000000</v>
      </c>
    </row>
    <row r="18" spans="1:50" hidden="1" x14ac:dyDescent="0.25">
      <c r="A18" t="s">
        <v>3891</v>
      </c>
      <c r="B18" t="s">
        <v>3892</v>
      </c>
      <c r="C18" t="s">
        <v>1368</v>
      </c>
      <c r="D18" t="s">
        <v>19196</v>
      </c>
      <c r="E18" t="s">
        <v>19190</v>
      </c>
      <c r="F18" t="s">
        <v>242</v>
      </c>
      <c r="G18">
        <v>365</v>
      </c>
      <c r="H18" t="s">
        <v>19191</v>
      </c>
      <c r="I18">
        <v>4</v>
      </c>
      <c r="J18">
        <v>4</v>
      </c>
      <c r="K18">
        <v>1</v>
      </c>
      <c r="L18" t="s">
        <v>19192</v>
      </c>
      <c r="N18" t="b">
        <v>0</v>
      </c>
      <c r="O18" t="b">
        <v>0</v>
      </c>
      <c r="P18" t="b">
        <v>0</v>
      </c>
      <c r="Q18" t="b">
        <v>0</v>
      </c>
      <c r="R18" t="b">
        <v>0</v>
      </c>
      <c r="S18" t="b">
        <v>0</v>
      </c>
      <c r="T18" t="b">
        <v>0</v>
      </c>
      <c r="U18" t="b">
        <v>0</v>
      </c>
      <c r="V18" t="b">
        <v>0</v>
      </c>
      <c r="Z18">
        <v>291840</v>
      </c>
      <c r="AA18">
        <v>1047552</v>
      </c>
      <c r="AB18" t="b">
        <v>1</v>
      </c>
      <c r="AC18" t="s">
        <v>19193</v>
      </c>
      <c r="AD18">
        <v>28</v>
      </c>
      <c r="AE18">
        <v>8</v>
      </c>
      <c r="AF18" t="s">
        <v>19194</v>
      </c>
      <c r="AG18" t="b">
        <v>0</v>
      </c>
      <c r="AH18" t="b">
        <v>0</v>
      </c>
      <c r="AI18" t="s">
        <v>19201</v>
      </c>
      <c r="AJ18">
        <v>100</v>
      </c>
      <c r="AK18" t="b">
        <v>0</v>
      </c>
      <c r="AL18" t="b">
        <v>0</v>
      </c>
      <c r="AM18" t="b">
        <v>0</v>
      </c>
      <c r="AN18" t="b">
        <v>0</v>
      </c>
      <c r="AO18" t="b">
        <v>0</v>
      </c>
      <c r="AP18">
        <v>2</v>
      </c>
      <c r="AQ18">
        <v>4000</v>
      </c>
      <c r="AR18">
        <v>83886080</v>
      </c>
      <c r="AS18">
        <v>41943040</v>
      </c>
      <c r="AT18">
        <v>6400</v>
      </c>
      <c r="AU18">
        <v>96000000</v>
      </c>
    </row>
    <row r="19" spans="1:50" hidden="1" x14ac:dyDescent="0.25">
      <c r="A19" t="s">
        <v>2960</v>
      </c>
      <c r="B19" t="s">
        <v>5159</v>
      </c>
      <c r="C19" t="s">
        <v>1368</v>
      </c>
      <c r="D19" t="s">
        <v>19196</v>
      </c>
      <c r="E19" t="s">
        <v>19190</v>
      </c>
      <c r="F19" t="s">
        <v>242</v>
      </c>
      <c r="G19">
        <v>730</v>
      </c>
      <c r="H19" t="s">
        <v>19191</v>
      </c>
      <c r="I19">
        <v>8</v>
      </c>
      <c r="J19">
        <v>8</v>
      </c>
      <c r="K19">
        <v>1</v>
      </c>
      <c r="L19" t="s">
        <v>19192</v>
      </c>
      <c r="N19" t="b">
        <v>0</v>
      </c>
      <c r="O19" t="b">
        <v>0</v>
      </c>
      <c r="P19" t="b">
        <v>0</v>
      </c>
      <c r="Q19" t="b">
        <v>0</v>
      </c>
      <c r="R19" t="b">
        <v>0</v>
      </c>
      <c r="S19" t="b">
        <v>0</v>
      </c>
      <c r="T19" t="b">
        <v>0</v>
      </c>
      <c r="U19" t="b">
        <v>0</v>
      </c>
      <c r="V19" t="b">
        <v>0</v>
      </c>
      <c r="Z19">
        <v>619520</v>
      </c>
      <c r="AA19">
        <v>1047552</v>
      </c>
      <c r="AB19" t="b">
        <v>1</v>
      </c>
      <c r="AC19" t="s">
        <v>19193</v>
      </c>
      <c r="AD19">
        <v>56</v>
      </c>
      <c r="AE19">
        <v>16</v>
      </c>
      <c r="AF19" t="s">
        <v>19194</v>
      </c>
      <c r="AG19" t="b">
        <v>0</v>
      </c>
      <c r="AH19" t="b">
        <v>0</v>
      </c>
      <c r="AI19" t="s">
        <v>19201</v>
      </c>
      <c r="AJ19">
        <v>100</v>
      </c>
      <c r="AK19" t="b">
        <v>0</v>
      </c>
      <c r="AL19" t="b">
        <v>0</v>
      </c>
      <c r="AM19" t="b">
        <v>0</v>
      </c>
      <c r="AN19" t="b">
        <v>0</v>
      </c>
      <c r="AO19" t="b">
        <v>0</v>
      </c>
      <c r="AP19">
        <v>4</v>
      </c>
      <c r="AQ19">
        <v>8000</v>
      </c>
      <c r="AR19">
        <v>167772160</v>
      </c>
      <c r="AS19">
        <v>83886080</v>
      </c>
      <c r="AT19">
        <v>12800</v>
      </c>
      <c r="AU19">
        <v>192000000</v>
      </c>
    </row>
    <row r="20" spans="1:50" hidden="1" x14ac:dyDescent="0.25">
      <c r="A20" t="s">
        <v>2598</v>
      </c>
      <c r="B20" t="s">
        <v>19206</v>
      </c>
      <c r="C20" t="s">
        <v>1368</v>
      </c>
      <c r="D20" t="s">
        <v>19199</v>
      </c>
      <c r="E20" t="s">
        <v>19190</v>
      </c>
      <c r="F20" t="s">
        <v>242</v>
      </c>
      <c r="G20">
        <v>346.75</v>
      </c>
      <c r="H20" t="s">
        <v>19191</v>
      </c>
      <c r="I20">
        <v>8</v>
      </c>
      <c r="J20">
        <v>8</v>
      </c>
      <c r="K20">
        <v>1</v>
      </c>
      <c r="L20" t="s">
        <v>19192</v>
      </c>
      <c r="N20" t="b">
        <v>0</v>
      </c>
      <c r="O20" t="b">
        <v>0</v>
      </c>
      <c r="P20" t="b">
        <v>0</v>
      </c>
      <c r="Q20" t="b">
        <v>0</v>
      </c>
      <c r="R20" t="b">
        <v>0</v>
      </c>
      <c r="S20" t="b">
        <v>1</v>
      </c>
      <c r="T20" t="b">
        <v>0</v>
      </c>
      <c r="U20" t="b">
        <v>0</v>
      </c>
      <c r="V20" t="b">
        <v>0</v>
      </c>
      <c r="X20" t="s">
        <v>19200</v>
      </c>
      <c r="Z20">
        <v>81920</v>
      </c>
      <c r="AA20">
        <v>1047552</v>
      </c>
      <c r="AB20" t="b">
        <v>1</v>
      </c>
      <c r="AC20" t="s">
        <v>19193</v>
      </c>
      <c r="AD20">
        <v>64</v>
      </c>
      <c r="AE20">
        <v>16</v>
      </c>
      <c r="AF20" t="s">
        <v>19194</v>
      </c>
      <c r="AG20" t="b">
        <v>1</v>
      </c>
      <c r="AH20" t="b">
        <v>0</v>
      </c>
      <c r="AI20" t="s">
        <v>19201</v>
      </c>
      <c r="AJ20">
        <v>100</v>
      </c>
      <c r="AK20" t="b">
        <v>0</v>
      </c>
      <c r="AL20" t="b">
        <v>0</v>
      </c>
      <c r="AM20" t="b">
        <v>0</v>
      </c>
      <c r="AN20" t="b">
        <v>0</v>
      </c>
      <c r="AO20" t="b">
        <v>0</v>
      </c>
      <c r="AP20">
        <v>8</v>
      </c>
      <c r="AQ20">
        <v>8000</v>
      </c>
      <c r="AR20">
        <v>167772160</v>
      </c>
      <c r="AS20">
        <v>83886080</v>
      </c>
      <c r="AT20">
        <v>12800</v>
      </c>
      <c r="AU20">
        <v>192000000</v>
      </c>
    </row>
    <row r="21" spans="1:50" hidden="1" x14ac:dyDescent="0.25">
      <c r="A21" t="s">
        <v>1048</v>
      </c>
      <c r="B21" t="s">
        <v>19207</v>
      </c>
      <c r="C21" t="s">
        <v>1368</v>
      </c>
      <c r="D21" t="s">
        <v>19199</v>
      </c>
      <c r="E21" t="s">
        <v>19190</v>
      </c>
      <c r="F21" t="s">
        <v>242</v>
      </c>
      <c r="G21">
        <v>292</v>
      </c>
      <c r="H21" t="s">
        <v>19191</v>
      </c>
      <c r="I21">
        <v>8</v>
      </c>
      <c r="J21">
        <v>8</v>
      </c>
      <c r="K21">
        <v>1</v>
      </c>
      <c r="L21" t="s">
        <v>19192</v>
      </c>
      <c r="N21" t="b">
        <v>0</v>
      </c>
      <c r="O21" t="b">
        <v>0</v>
      </c>
      <c r="P21" t="b">
        <v>0</v>
      </c>
      <c r="Q21" t="b">
        <v>0</v>
      </c>
      <c r="R21" t="b">
        <v>0</v>
      </c>
      <c r="S21" t="b">
        <v>0</v>
      </c>
      <c r="T21" t="b">
        <v>0</v>
      </c>
      <c r="U21" t="b">
        <v>0</v>
      </c>
      <c r="V21" t="b">
        <v>0</v>
      </c>
      <c r="X21" t="s">
        <v>19200</v>
      </c>
      <c r="Z21">
        <v>81920</v>
      </c>
      <c r="AA21">
        <v>1047552</v>
      </c>
      <c r="AB21" t="b">
        <v>1</v>
      </c>
      <c r="AC21" t="s">
        <v>19193</v>
      </c>
      <c r="AD21">
        <v>16</v>
      </c>
      <c r="AE21">
        <v>16</v>
      </c>
      <c r="AF21" t="s">
        <v>19194</v>
      </c>
      <c r="AG21" t="b">
        <v>1</v>
      </c>
      <c r="AH21" t="b">
        <v>0</v>
      </c>
      <c r="AI21" t="s">
        <v>19201</v>
      </c>
      <c r="AJ21">
        <v>100</v>
      </c>
      <c r="AK21" t="b">
        <v>0</v>
      </c>
      <c r="AL21" t="b">
        <v>0</v>
      </c>
      <c r="AM21" t="b">
        <v>0</v>
      </c>
      <c r="AN21" t="b">
        <v>0</v>
      </c>
      <c r="AO21" t="b">
        <v>0</v>
      </c>
      <c r="AP21">
        <v>8</v>
      </c>
      <c r="AQ21">
        <v>8000</v>
      </c>
      <c r="AR21">
        <v>167772160</v>
      </c>
      <c r="AS21">
        <v>83886080</v>
      </c>
      <c r="AT21">
        <v>12800</v>
      </c>
      <c r="AU21">
        <v>192000000</v>
      </c>
    </row>
    <row r="22" spans="1:50" hidden="1" x14ac:dyDescent="0.25">
      <c r="A22" t="s">
        <v>14079</v>
      </c>
      <c r="B22" t="s">
        <v>14080</v>
      </c>
      <c r="C22" t="s">
        <v>1368</v>
      </c>
      <c r="D22" t="s">
        <v>19208</v>
      </c>
      <c r="E22" t="s">
        <v>19190</v>
      </c>
      <c r="F22" t="s">
        <v>242</v>
      </c>
      <c r="G22">
        <v>364.27</v>
      </c>
      <c r="H22" t="s">
        <v>19191</v>
      </c>
      <c r="I22">
        <v>12</v>
      </c>
      <c r="J22">
        <v>12</v>
      </c>
      <c r="K22">
        <v>1</v>
      </c>
      <c r="L22" t="s">
        <v>19209</v>
      </c>
      <c r="N22" t="b">
        <v>0</v>
      </c>
      <c r="O22" t="b">
        <v>0</v>
      </c>
      <c r="P22" t="b">
        <v>0</v>
      </c>
      <c r="Q22" t="b">
        <v>0</v>
      </c>
      <c r="R22" t="b">
        <v>0</v>
      </c>
      <c r="S22" t="b">
        <v>1</v>
      </c>
      <c r="T22" t="b">
        <v>0</v>
      </c>
      <c r="U22" t="b">
        <v>0</v>
      </c>
      <c r="V22" t="b">
        <v>1</v>
      </c>
      <c r="Z22">
        <v>98304</v>
      </c>
      <c r="AA22">
        <v>1047552</v>
      </c>
      <c r="AB22" t="b">
        <v>1</v>
      </c>
      <c r="AC22" t="s">
        <v>19210</v>
      </c>
      <c r="AD22">
        <v>48</v>
      </c>
      <c r="AE22">
        <v>16</v>
      </c>
      <c r="AF22" t="s">
        <v>19194</v>
      </c>
      <c r="AG22" t="b">
        <v>0</v>
      </c>
      <c r="AH22" t="b">
        <v>1</v>
      </c>
      <c r="AI22" t="s">
        <v>19195</v>
      </c>
      <c r="AK22" t="b">
        <v>1</v>
      </c>
      <c r="AL22" t="b">
        <v>1</v>
      </c>
      <c r="AM22" t="b">
        <v>0</v>
      </c>
      <c r="AN22" t="b">
        <v>1</v>
      </c>
      <c r="AO22" t="b">
        <v>0</v>
      </c>
      <c r="AP22">
        <v>6</v>
      </c>
      <c r="AQ22">
        <v>6480</v>
      </c>
      <c r="AR22">
        <v>74956800</v>
      </c>
      <c r="AS22">
        <v>74956800</v>
      </c>
      <c r="AT22">
        <v>4320</v>
      </c>
      <c r="AU22">
        <v>50000000</v>
      </c>
      <c r="AV22">
        <v>32212254720</v>
      </c>
      <c r="AW22" t="b">
        <v>1</v>
      </c>
    </row>
    <row r="23" spans="1:50" hidden="1" x14ac:dyDescent="0.25">
      <c r="A23" t="s">
        <v>497</v>
      </c>
      <c r="B23" t="s">
        <v>19211</v>
      </c>
      <c r="C23" t="s">
        <v>1368</v>
      </c>
      <c r="D23" t="s">
        <v>19212</v>
      </c>
      <c r="E23" t="s">
        <v>19190</v>
      </c>
      <c r="F23" t="s">
        <v>242</v>
      </c>
      <c r="G23">
        <v>389.09</v>
      </c>
      <c r="H23" t="s">
        <v>19191</v>
      </c>
      <c r="I23">
        <v>16</v>
      </c>
      <c r="J23">
        <v>16</v>
      </c>
      <c r="K23">
        <v>2</v>
      </c>
      <c r="L23" t="s">
        <v>19209</v>
      </c>
      <c r="N23" t="b">
        <v>1</v>
      </c>
      <c r="O23" t="b">
        <v>0</v>
      </c>
      <c r="P23" t="b">
        <v>0</v>
      </c>
      <c r="Q23" t="b">
        <v>0</v>
      </c>
      <c r="R23" t="b">
        <v>1</v>
      </c>
      <c r="S23" t="b">
        <v>0</v>
      </c>
      <c r="T23" t="b">
        <v>0</v>
      </c>
      <c r="U23" t="b">
        <v>0</v>
      </c>
      <c r="V23" t="b">
        <v>1</v>
      </c>
      <c r="X23" t="s">
        <v>19200</v>
      </c>
      <c r="Z23">
        <v>0</v>
      </c>
      <c r="AA23">
        <v>1047552</v>
      </c>
      <c r="AB23" t="b">
        <v>1</v>
      </c>
      <c r="AC23" t="s">
        <v>19210</v>
      </c>
      <c r="AD23">
        <v>32</v>
      </c>
      <c r="AE23">
        <v>32</v>
      </c>
      <c r="AF23" t="s">
        <v>19194</v>
      </c>
      <c r="AG23" t="b">
        <v>1</v>
      </c>
      <c r="AH23" t="b">
        <v>1</v>
      </c>
      <c r="AI23" t="s">
        <v>19195</v>
      </c>
      <c r="AK23" t="b">
        <v>0</v>
      </c>
      <c r="AL23" t="b">
        <v>1</v>
      </c>
      <c r="AM23" t="b">
        <v>0</v>
      </c>
      <c r="AN23" t="b">
        <v>1</v>
      </c>
      <c r="AO23" t="b">
        <v>0</v>
      </c>
      <c r="AP23">
        <v>4</v>
      </c>
      <c r="AQ23">
        <v>38000</v>
      </c>
      <c r="AR23">
        <v>500000000</v>
      </c>
      <c r="AS23">
        <v>500000000</v>
      </c>
      <c r="AT23">
        <v>25600</v>
      </c>
      <c r="AU23">
        <v>600000000</v>
      </c>
      <c r="AW23" t="b">
        <v>1</v>
      </c>
    </row>
    <row r="24" spans="1:50" hidden="1" x14ac:dyDescent="0.25">
      <c r="A24" t="s">
        <v>7342</v>
      </c>
      <c r="B24" t="s">
        <v>19213</v>
      </c>
      <c r="C24" t="s">
        <v>1368</v>
      </c>
      <c r="D24" t="s">
        <v>19212</v>
      </c>
      <c r="E24" t="s">
        <v>19190</v>
      </c>
      <c r="F24" t="s">
        <v>242</v>
      </c>
      <c r="G24">
        <v>439.46</v>
      </c>
      <c r="H24" t="s">
        <v>19191</v>
      </c>
      <c r="I24">
        <v>16</v>
      </c>
      <c r="J24">
        <v>16</v>
      </c>
      <c r="K24">
        <v>2</v>
      </c>
      <c r="L24" t="s">
        <v>19209</v>
      </c>
      <c r="N24" t="b">
        <v>1</v>
      </c>
      <c r="O24" t="b">
        <v>0</v>
      </c>
      <c r="P24" t="b">
        <v>0</v>
      </c>
      <c r="Q24" t="b">
        <v>0</v>
      </c>
      <c r="R24" t="b">
        <v>0</v>
      </c>
      <c r="S24" t="b">
        <v>0</v>
      </c>
      <c r="T24" t="b">
        <v>0</v>
      </c>
      <c r="U24" t="b">
        <v>0</v>
      </c>
      <c r="V24" t="b">
        <v>1</v>
      </c>
      <c r="X24" t="s">
        <v>19200</v>
      </c>
      <c r="Z24">
        <v>0</v>
      </c>
      <c r="AA24">
        <v>1047552</v>
      </c>
      <c r="AB24" t="b">
        <v>1</v>
      </c>
      <c r="AC24" t="s">
        <v>19210</v>
      </c>
      <c r="AD24">
        <v>64</v>
      </c>
      <c r="AE24">
        <v>32</v>
      </c>
      <c r="AF24" t="s">
        <v>19194</v>
      </c>
      <c r="AG24" t="b">
        <v>1</v>
      </c>
      <c r="AH24" t="b">
        <v>1</v>
      </c>
      <c r="AI24" t="s">
        <v>19195</v>
      </c>
      <c r="AK24" t="b">
        <v>0</v>
      </c>
      <c r="AL24" t="b">
        <v>1</v>
      </c>
      <c r="AM24" t="b">
        <v>0</v>
      </c>
      <c r="AN24" t="b">
        <v>1</v>
      </c>
      <c r="AO24" t="b">
        <v>0</v>
      </c>
      <c r="AP24">
        <v>4</v>
      </c>
      <c r="AQ24">
        <v>75000</v>
      </c>
      <c r="AR24">
        <v>1000000000</v>
      </c>
      <c r="AS24">
        <v>1000000000</v>
      </c>
      <c r="AT24">
        <v>25600</v>
      </c>
      <c r="AU24">
        <v>600000000</v>
      </c>
      <c r="AW24" t="b">
        <v>1</v>
      </c>
    </row>
    <row r="25" spans="1:50" hidden="1" x14ac:dyDescent="0.25">
      <c r="A25" t="s">
        <v>3003</v>
      </c>
      <c r="B25" t="s">
        <v>19214</v>
      </c>
      <c r="C25" t="s">
        <v>1368</v>
      </c>
      <c r="D25" t="s">
        <v>19215</v>
      </c>
      <c r="E25" t="s">
        <v>19190</v>
      </c>
      <c r="F25" t="s">
        <v>242</v>
      </c>
      <c r="G25">
        <v>429.97</v>
      </c>
      <c r="H25" t="s">
        <v>19191</v>
      </c>
      <c r="I25">
        <v>16</v>
      </c>
      <c r="J25">
        <v>16</v>
      </c>
      <c r="K25">
        <v>2</v>
      </c>
      <c r="L25" t="s">
        <v>19209</v>
      </c>
      <c r="N25" t="b">
        <v>0</v>
      </c>
      <c r="O25" t="b">
        <v>0</v>
      </c>
      <c r="P25" t="b">
        <v>0</v>
      </c>
      <c r="Q25" t="b">
        <v>0</v>
      </c>
      <c r="R25" t="b">
        <v>1</v>
      </c>
      <c r="S25" t="b">
        <v>0</v>
      </c>
      <c r="T25" t="b">
        <v>0</v>
      </c>
      <c r="U25" t="b">
        <v>0</v>
      </c>
      <c r="V25" t="b">
        <v>1</v>
      </c>
      <c r="X25" t="s">
        <v>19200</v>
      </c>
      <c r="Z25">
        <v>0</v>
      </c>
      <c r="AA25">
        <v>1047552</v>
      </c>
      <c r="AB25" t="b">
        <v>1</v>
      </c>
      <c r="AC25" t="s">
        <v>19210</v>
      </c>
      <c r="AD25">
        <v>32</v>
      </c>
      <c r="AE25">
        <v>32</v>
      </c>
      <c r="AF25" t="s">
        <v>19194</v>
      </c>
      <c r="AG25" t="b">
        <v>1</v>
      </c>
      <c r="AH25" t="b">
        <v>1</v>
      </c>
      <c r="AI25" t="s">
        <v>19195</v>
      </c>
      <c r="AK25" t="b">
        <v>0</v>
      </c>
      <c r="AL25" t="b">
        <v>1</v>
      </c>
      <c r="AM25" t="b">
        <v>0</v>
      </c>
      <c r="AN25" t="b">
        <v>1</v>
      </c>
      <c r="AO25" t="b">
        <v>0</v>
      </c>
      <c r="AP25">
        <v>4</v>
      </c>
      <c r="AQ25">
        <v>75000</v>
      </c>
      <c r="AR25">
        <v>1000000000</v>
      </c>
      <c r="AS25">
        <v>1000000000</v>
      </c>
      <c r="AT25">
        <v>25600</v>
      </c>
      <c r="AU25">
        <v>600000000</v>
      </c>
      <c r="AW25" t="b">
        <v>1</v>
      </c>
    </row>
    <row r="26" spans="1:50" hidden="1" x14ac:dyDescent="0.25">
      <c r="A26" t="s">
        <v>11693</v>
      </c>
      <c r="B26" t="s">
        <v>11694</v>
      </c>
      <c r="C26" t="s">
        <v>1368</v>
      </c>
      <c r="D26" t="s">
        <v>19208</v>
      </c>
      <c r="E26" t="s">
        <v>19190</v>
      </c>
      <c r="F26" t="s">
        <v>242</v>
      </c>
      <c r="G26">
        <v>486.18</v>
      </c>
      <c r="H26" t="s">
        <v>19191</v>
      </c>
      <c r="I26">
        <v>16</v>
      </c>
      <c r="J26">
        <v>16</v>
      </c>
      <c r="K26">
        <v>0</v>
      </c>
      <c r="L26" t="s">
        <v>19209</v>
      </c>
      <c r="N26" t="b">
        <v>0</v>
      </c>
      <c r="O26" t="b">
        <v>0</v>
      </c>
      <c r="P26" t="b">
        <v>0</v>
      </c>
      <c r="Q26" t="b">
        <v>0</v>
      </c>
      <c r="R26" t="b">
        <v>0</v>
      </c>
      <c r="S26" t="b">
        <v>1</v>
      </c>
      <c r="T26" t="b">
        <v>0</v>
      </c>
      <c r="U26" t="b">
        <v>0</v>
      </c>
      <c r="V26" t="b">
        <v>1</v>
      </c>
      <c r="Z26">
        <v>131072</v>
      </c>
      <c r="AA26">
        <v>1047552</v>
      </c>
      <c r="AB26" t="b">
        <v>1</v>
      </c>
      <c r="AC26" t="s">
        <v>19210</v>
      </c>
      <c r="AD26">
        <v>64</v>
      </c>
      <c r="AE26">
        <v>32</v>
      </c>
      <c r="AF26" t="s">
        <v>19194</v>
      </c>
      <c r="AG26" t="b">
        <v>0</v>
      </c>
      <c r="AH26" t="b">
        <v>1</v>
      </c>
      <c r="AI26" t="s">
        <v>19195</v>
      </c>
      <c r="AK26" t="b">
        <v>1</v>
      </c>
      <c r="AL26" t="b">
        <v>1</v>
      </c>
      <c r="AM26" t="b">
        <v>0</v>
      </c>
      <c r="AN26" t="b">
        <v>1</v>
      </c>
      <c r="AO26" t="b">
        <v>0</v>
      </c>
      <c r="AP26">
        <v>8</v>
      </c>
      <c r="AQ26">
        <v>8640</v>
      </c>
      <c r="AR26">
        <v>104857600</v>
      </c>
      <c r="AS26">
        <v>104857600</v>
      </c>
      <c r="AT26">
        <v>4320</v>
      </c>
      <c r="AU26">
        <v>52428800</v>
      </c>
      <c r="AW26" t="b">
        <v>1</v>
      </c>
    </row>
    <row r="27" spans="1:50" hidden="1" x14ac:dyDescent="0.25">
      <c r="A27" t="s">
        <v>5290</v>
      </c>
      <c r="B27" t="s">
        <v>19216</v>
      </c>
      <c r="C27" t="s">
        <v>1368</v>
      </c>
      <c r="D27" t="s">
        <v>19217</v>
      </c>
      <c r="E27" t="s">
        <v>19190</v>
      </c>
      <c r="F27" t="s">
        <v>242</v>
      </c>
      <c r="G27">
        <v>347.48</v>
      </c>
      <c r="H27" t="s">
        <v>19191</v>
      </c>
      <c r="I27">
        <v>16</v>
      </c>
      <c r="J27">
        <v>16</v>
      </c>
      <c r="K27">
        <v>1</v>
      </c>
      <c r="L27" t="s">
        <v>19209</v>
      </c>
      <c r="N27" t="b">
        <v>0</v>
      </c>
      <c r="O27" t="b">
        <v>0</v>
      </c>
      <c r="P27" t="b">
        <v>0</v>
      </c>
      <c r="Q27" t="b">
        <v>0</v>
      </c>
      <c r="R27" t="b">
        <v>1</v>
      </c>
      <c r="S27" t="b">
        <v>0</v>
      </c>
      <c r="T27" t="b">
        <v>1</v>
      </c>
      <c r="U27" t="b">
        <v>0</v>
      </c>
      <c r="V27" t="b">
        <v>1</v>
      </c>
      <c r="X27" t="s">
        <v>19200</v>
      </c>
      <c r="Z27">
        <v>0</v>
      </c>
      <c r="AA27">
        <v>1047552</v>
      </c>
      <c r="AB27" t="b">
        <v>1</v>
      </c>
      <c r="AC27" t="s">
        <v>19210</v>
      </c>
      <c r="AD27">
        <v>32</v>
      </c>
      <c r="AE27">
        <v>32</v>
      </c>
      <c r="AF27" t="s">
        <v>19218</v>
      </c>
      <c r="AG27" t="b">
        <v>1</v>
      </c>
      <c r="AH27" t="b">
        <v>1</v>
      </c>
      <c r="AI27" t="s">
        <v>19195</v>
      </c>
      <c r="AK27" t="b">
        <v>0</v>
      </c>
      <c r="AL27" t="b">
        <v>1</v>
      </c>
      <c r="AM27" t="b">
        <v>0</v>
      </c>
      <c r="AN27" t="b">
        <v>1</v>
      </c>
      <c r="AO27" t="b">
        <v>0</v>
      </c>
      <c r="AP27">
        <v>4</v>
      </c>
      <c r="AQ27">
        <v>25600</v>
      </c>
      <c r="AR27">
        <v>629145600</v>
      </c>
      <c r="AS27">
        <v>629145600</v>
      </c>
      <c r="AT27">
        <v>25600</v>
      </c>
      <c r="AU27">
        <v>600000000</v>
      </c>
      <c r="AW27" t="b">
        <v>1</v>
      </c>
      <c r="AX27" t="b">
        <v>1</v>
      </c>
    </row>
    <row r="28" spans="1:50" hidden="1" x14ac:dyDescent="0.25">
      <c r="A28" t="s">
        <v>1922</v>
      </c>
      <c r="B28" t="s">
        <v>19219</v>
      </c>
      <c r="C28" t="s">
        <v>1368</v>
      </c>
      <c r="D28" t="s">
        <v>19217</v>
      </c>
      <c r="E28" t="s">
        <v>19190</v>
      </c>
      <c r="F28" t="s">
        <v>242</v>
      </c>
      <c r="G28">
        <v>392.74</v>
      </c>
      <c r="H28" t="s">
        <v>19191</v>
      </c>
      <c r="I28">
        <v>16</v>
      </c>
      <c r="J28">
        <v>16</v>
      </c>
      <c r="K28">
        <v>1</v>
      </c>
      <c r="L28" t="s">
        <v>19209</v>
      </c>
      <c r="N28" t="b">
        <v>0</v>
      </c>
      <c r="O28" t="b">
        <v>0</v>
      </c>
      <c r="P28" t="b">
        <v>0</v>
      </c>
      <c r="Q28" t="b">
        <v>0</v>
      </c>
      <c r="R28" t="b">
        <v>0</v>
      </c>
      <c r="S28" t="b">
        <v>0</v>
      </c>
      <c r="T28" t="b">
        <v>1</v>
      </c>
      <c r="U28" t="b">
        <v>0</v>
      </c>
      <c r="V28" t="b">
        <v>1</v>
      </c>
      <c r="X28" t="s">
        <v>19200</v>
      </c>
      <c r="Z28">
        <v>0</v>
      </c>
      <c r="AA28">
        <v>1047552</v>
      </c>
      <c r="AB28" t="b">
        <v>1</v>
      </c>
      <c r="AC28" t="s">
        <v>19210</v>
      </c>
      <c r="AD28">
        <v>64</v>
      </c>
      <c r="AE28">
        <v>32</v>
      </c>
      <c r="AF28" t="s">
        <v>19218</v>
      </c>
      <c r="AG28" t="b">
        <v>1</v>
      </c>
      <c r="AH28" t="b">
        <v>1</v>
      </c>
      <c r="AI28" t="s">
        <v>19195</v>
      </c>
      <c r="AK28" t="b">
        <v>0</v>
      </c>
      <c r="AL28" t="b">
        <v>1</v>
      </c>
      <c r="AM28" t="b">
        <v>0</v>
      </c>
      <c r="AN28" t="b">
        <v>1</v>
      </c>
      <c r="AO28" t="b">
        <v>0</v>
      </c>
      <c r="AP28">
        <v>4</v>
      </c>
      <c r="AQ28">
        <v>25600</v>
      </c>
      <c r="AR28">
        <v>629145600</v>
      </c>
      <c r="AS28">
        <v>629145600</v>
      </c>
      <c r="AT28">
        <v>25600</v>
      </c>
      <c r="AU28">
        <v>600000000</v>
      </c>
      <c r="AW28" t="b">
        <v>1</v>
      </c>
      <c r="AX28" t="b">
        <v>1</v>
      </c>
    </row>
    <row r="29" spans="1:50" hidden="1" x14ac:dyDescent="0.25">
      <c r="A29" t="s">
        <v>2363</v>
      </c>
      <c r="B29" t="s">
        <v>19220</v>
      </c>
      <c r="C29" t="s">
        <v>1368</v>
      </c>
      <c r="D29" t="s">
        <v>19215</v>
      </c>
      <c r="E29" t="s">
        <v>19190</v>
      </c>
      <c r="F29" t="s">
        <v>242</v>
      </c>
      <c r="G29">
        <v>486.18</v>
      </c>
      <c r="H29" t="s">
        <v>19191</v>
      </c>
      <c r="I29">
        <v>16</v>
      </c>
      <c r="J29">
        <v>16</v>
      </c>
      <c r="K29">
        <v>2</v>
      </c>
      <c r="L29" t="s">
        <v>19209</v>
      </c>
      <c r="N29" t="b">
        <v>0</v>
      </c>
      <c r="O29" t="b">
        <v>0</v>
      </c>
      <c r="P29" t="b">
        <v>0</v>
      </c>
      <c r="Q29" t="b">
        <v>0</v>
      </c>
      <c r="R29" t="b">
        <v>0</v>
      </c>
      <c r="S29" t="b">
        <v>0</v>
      </c>
      <c r="T29" t="b">
        <v>0</v>
      </c>
      <c r="U29" t="b">
        <v>0</v>
      </c>
      <c r="V29" t="b">
        <v>1</v>
      </c>
      <c r="X29" t="s">
        <v>19200</v>
      </c>
      <c r="Z29">
        <v>0</v>
      </c>
      <c r="AA29">
        <v>1047552</v>
      </c>
      <c r="AB29" t="b">
        <v>1</v>
      </c>
      <c r="AC29" t="s">
        <v>19210</v>
      </c>
      <c r="AD29">
        <v>64</v>
      </c>
      <c r="AE29">
        <v>32</v>
      </c>
      <c r="AF29" t="s">
        <v>19194</v>
      </c>
      <c r="AG29" t="b">
        <v>1</v>
      </c>
      <c r="AH29" t="b">
        <v>1</v>
      </c>
      <c r="AI29" t="s">
        <v>19195</v>
      </c>
      <c r="AK29" t="b">
        <v>0</v>
      </c>
      <c r="AL29" t="b">
        <v>1</v>
      </c>
      <c r="AM29" t="b">
        <v>0</v>
      </c>
      <c r="AN29" t="b">
        <v>1</v>
      </c>
      <c r="AO29" t="b">
        <v>0</v>
      </c>
      <c r="AP29">
        <v>4</v>
      </c>
      <c r="AQ29">
        <v>75000</v>
      </c>
      <c r="AR29">
        <v>1000000000</v>
      </c>
      <c r="AS29">
        <v>1000000000</v>
      </c>
      <c r="AT29">
        <v>25600</v>
      </c>
      <c r="AU29">
        <v>600000000</v>
      </c>
      <c r="AW29" t="b">
        <v>1</v>
      </c>
    </row>
    <row r="30" spans="1:50" hidden="1" x14ac:dyDescent="0.25">
      <c r="A30" t="s">
        <v>4171</v>
      </c>
      <c r="B30" t="s">
        <v>4172</v>
      </c>
      <c r="C30" t="s">
        <v>1368</v>
      </c>
      <c r="D30" t="s">
        <v>19208</v>
      </c>
      <c r="E30" t="s">
        <v>19190</v>
      </c>
      <c r="F30" t="s">
        <v>242</v>
      </c>
      <c r="G30">
        <v>3.7959999999999998</v>
      </c>
      <c r="H30" t="s">
        <v>19191</v>
      </c>
      <c r="I30">
        <v>1</v>
      </c>
      <c r="J30">
        <v>1</v>
      </c>
      <c r="K30">
        <v>1</v>
      </c>
      <c r="L30" t="s">
        <v>19209</v>
      </c>
      <c r="N30" t="b">
        <v>0</v>
      </c>
      <c r="O30" t="b">
        <v>0</v>
      </c>
      <c r="P30" t="b">
        <v>0</v>
      </c>
      <c r="Q30" t="b">
        <v>0</v>
      </c>
      <c r="R30" t="b">
        <v>1</v>
      </c>
      <c r="S30" t="b">
        <v>0</v>
      </c>
      <c r="T30" t="b">
        <v>0</v>
      </c>
      <c r="U30" t="b">
        <v>0</v>
      </c>
      <c r="V30" t="b">
        <v>1</v>
      </c>
      <c r="Z30">
        <v>4096</v>
      </c>
      <c r="AA30">
        <v>1047552</v>
      </c>
      <c r="AB30" t="b">
        <v>1</v>
      </c>
      <c r="AC30" t="s">
        <v>19210</v>
      </c>
      <c r="AD30">
        <v>0.5</v>
      </c>
      <c r="AE30">
        <v>2</v>
      </c>
      <c r="AF30" t="s">
        <v>19194</v>
      </c>
      <c r="AG30" t="b">
        <v>0</v>
      </c>
      <c r="AH30" t="b">
        <v>1</v>
      </c>
      <c r="AI30" t="s">
        <v>19195</v>
      </c>
      <c r="AK30" t="b">
        <v>1</v>
      </c>
      <c r="AL30" t="b">
        <v>1</v>
      </c>
      <c r="AM30" t="b">
        <v>0</v>
      </c>
      <c r="AN30" t="b">
        <v>0</v>
      </c>
      <c r="AO30" t="b">
        <v>0</v>
      </c>
      <c r="AP30">
        <v>2</v>
      </c>
      <c r="AQ30">
        <v>200</v>
      </c>
      <c r="AR30">
        <v>22528000</v>
      </c>
      <c r="AS30">
        <v>22528000</v>
      </c>
      <c r="AT30">
        <v>320</v>
      </c>
      <c r="AU30">
        <v>22500000</v>
      </c>
      <c r="AV30">
        <v>32212254720</v>
      </c>
      <c r="AW30" t="b">
        <v>1</v>
      </c>
    </row>
    <row r="31" spans="1:50" hidden="1" x14ac:dyDescent="0.25">
      <c r="A31" t="s">
        <v>9487</v>
      </c>
      <c r="B31" t="s">
        <v>9488</v>
      </c>
      <c r="C31" t="s">
        <v>1368</v>
      </c>
      <c r="D31" t="s">
        <v>19208</v>
      </c>
      <c r="E31" t="s">
        <v>19190</v>
      </c>
      <c r="F31" t="s">
        <v>242</v>
      </c>
      <c r="G31">
        <v>15.111000000000001</v>
      </c>
      <c r="H31" t="s">
        <v>19191</v>
      </c>
      <c r="I31">
        <v>1</v>
      </c>
      <c r="J31">
        <v>1</v>
      </c>
      <c r="K31">
        <v>1</v>
      </c>
      <c r="L31" t="s">
        <v>19209</v>
      </c>
      <c r="N31" t="b">
        <v>0</v>
      </c>
      <c r="O31" t="b">
        <v>0</v>
      </c>
      <c r="P31" t="b">
        <v>0</v>
      </c>
      <c r="Q31" t="b">
        <v>0</v>
      </c>
      <c r="R31" t="b">
        <v>0</v>
      </c>
      <c r="S31" t="b">
        <v>1</v>
      </c>
      <c r="T31" t="b">
        <v>0</v>
      </c>
      <c r="U31" t="b">
        <v>0</v>
      </c>
      <c r="V31" t="b">
        <v>1</v>
      </c>
      <c r="Z31">
        <v>4096</v>
      </c>
      <c r="AA31">
        <v>1047552</v>
      </c>
      <c r="AB31" t="b">
        <v>1</v>
      </c>
      <c r="AC31" t="s">
        <v>19210</v>
      </c>
      <c r="AD31">
        <v>2</v>
      </c>
      <c r="AE31">
        <v>2</v>
      </c>
      <c r="AF31" t="s">
        <v>19194</v>
      </c>
      <c r="AG31" t="b">
        <v>0</v>
      </c>
      <c r="AH31" t="b">
        <v>1</v>
      </c>
      <c r="AI31" t="s">
        <v>19195</v>
      </c>
      <c r="AK31" t="b">
        <v>1</v>
      </c>
      <c r="AL31" t="b">
        <v>1</v>
      </c>
      <c r="AM31" t="b">
        <v>0</v>
      </c>
      <c r="AN31" t="b">
        <v>0</v>
      </c>
      <c r="AO31" t="b">
        <v>0</v>
      </c>
      <c r="AP31">
        <v>2</v>
      </c>
      <c r="AQ31">
        <v>800</v>
      </c>
      <c r="AR31">
        <v>22528000</v>
      </c>
      <c r="AS31">
        <v>22528000</v>
      </c>
      <c r="AT31">
        <v>640</v>
      </c>
      <c r="AU31">
        <v>22500000</v>
      </c>
      <c r="AV31">
        <v>32212254720</v>
      </c>
      <c r="AW31" t="b">
        <v>1</v>
      </c>
    </row>
    <row r="32" spans="1:50" hidden="1" x14ac:dyDescent="0.25">
      <c r="A32" t="s">
        <v>17804</v>
      </c>
      <c r="B32" t="s">
        <v>17805</v>
      </c>
      <c r="C32" t="s">
        <v>1368</v>
      </c>
      <c r="D32" t="s">
        <v>19208</v>
      </c>
      <c r="E32" t="s">
        <v>19190</v>
      </c>
      <c r="F32" t="s">
        <v>242</v>
      </c>
      <c r="G32">
        <v>7.5919999999999996</v>
      </c>
      <c r="H32" t="s">
        <v>19191</v>
      </c>
      <c r="I32">
        <v>1</v>
      </c>
      <c r="J32">
        <v>1</v>
      </c>
      <c r="K32">
        <v>1</v>
      </c>
      <c r="L32" t="s">
        <v>19209</v>
      </c>
      <c r="N32" t="b">
        <v>0</v>
      </c>
      <c r="O32" t="b">
        <v>0</v>
      </c>
      <c r="P32" t="b">
        <v>0</v>
      </c>
      <c r="Q32" t="b">
        <v>0</v>
      </c>
      <c r="R32" t="b">
        <v>0</v>
      </c>
      <c r="S32" t="b">
        <v>0</v>
      </c>
      <c r="T32" t="b">
        <v>0</v>
      </c>
      <c r="U32" t="b">
        <v>0</v>
      </c>
      <c r="V32" t="b">
        <v>1</v>
      </c>
      <c r="Z32">
        <v>4096</v>
      </c>
      <c r="AA32">
        <v>1047552</v>
      </c>
      <c r="AB32" t="b">
        <v>1</v>
      </c>
      <c r="AC32" t="s">
        <v>19210</v>
      </c>
      <c r="AD32">
        <v>1</v>
      </c>
      <c r="AE32">
        <v>2</v>
      </c>
      <c r="AF32" t="s">
        <v>19194</v>
      </c>
      <c r="AG32" t="b">
        <v>0</v>
      </c>
      <c r="AH32" t="b">
        <v>1</v>
      </c>
      <c r="AI32" t="s">
        <v>19195</v>
      </c>
      <c r="AK32" t="b">
        <v>1</v>
      </c>
      <c r="AL32" t="b">
        <v>1</v>
      </c>
      <c r="AM32" t="b">
        <v>0</v>
      </c>
      <c r="AN32" t="b">
        <v>0</v>
      </c>
      <c r="AO32" t="b">
        <v>0</v>
      </c>
      <c r="AP32">
        <v>2</v>
      </c>
      <c r="AQ32">
        <v>400</v>
      </c>
      <c r="AR32">
        <v>22528000</v>
      </c>
      <c r="AS32">
        <v>22528000</v>
      </c>
      <c r="AT32">
        <v>320</v>
      </c>
      <c r="AU32">
        <v>22500000</v>
      </c>
      <c r="AV32">
        <v>32212254720</v>
      </c>
      <c r="AW32" t="b">
        <v>1</v>
      </c>
    </row>
    <row r="33" spans="1:50" hidden="1" x14ac:dyDescent="0.25">
      <c r="A33" t="s">
        <v>2742</v>
      </c>
      <c r="B33" t="s">
        <v>2743</v>
      </c>
      <c r="C33" t="s">
        <v>1368</v>
      </c>
      <c r="D33" t="s">
        <v>19208</v>
      </c>
      <c r="E33" t="s">
        <v>19190</v>
      </c>
      <c r="F33" t="s">
        <v>242</v>
      </c>
      <c r="G33">
        <v>607.36</v>
      </c>
      <c r="H33" t="s">
        <v>19191</v>
      </c>
      <c r="I33">
        <v>20</v>
      </c>
      <c r="J33">
        <v>20</v>
      </c>
      <c r="K33">
        <v>0</v>
      </c>
      <c r="L33" t="s">
        <v>19209</v>
      </c>
      <c r="N33" t="b">
        <v>0</v>
      </c>
      <c r="O33" t="b">
        <v>0</v>
      </c>
      <c r="P33" t="b">
        <v>0</v>
      </c>
      <c r="Q33" t="b">
        <v>0</v>
      </c>
      <c r="R33" t="b">
        <v>0</v>
      </c>
      <c r="S33" t="b">
        <v>1</v>
      </c>
      <c r="T33" t="b">
        <v>0</v>
      </c>
      <c r="U33" t="b">
        <v>0</v>
      </c>
      <c r="V33" t="b">
        <v>1</v>
      </c>
      <c r="Z33">
        <v>163840</v>
      </c>
      <c r="AA33">
        <v>1047552</v>
      </c>
      <c r="AB33" t="b">
        <v>1</v>
      </c>
      <c r="AC33" t="s">
        <v>19210</v>
      </c>
      <c r="AD33">
        <v>80</v>
      </c>
      <c r="AE33">
        <v>32</v>
      </c>
      <c r="AF33" t="s">
        <v>19194</v>
      </c>
      <c r="AG33" t="b">
        <v>0</v>
      </c>
      <c r="AH33" t="b">
        <v>1</v>
      </c>
      <c r="AI33" t="s">
        <v>19195</v>
      </c>
      <c r="AK33" t="b">
        <v>1</v>
      </c>
      <c r="AL33" t="b">
        <v>1</v>
      </c>
      <c r="AM33" t="b">
        <v>0</v>
      </c>
      <c r="AN33" t="b">
        <v>1</v>
      </c>
      <c r="AO33" t="b">
        <v>0</v>
      </c>
      <c r="AP33">
        <v>8</v>
      </c>
      <c r="AQ33">
        <v>10800</v>
      </c>
      <c r="AR33">
        <v>131072000</v>
      </c>
      <c r="AS33">
        <v>131072000</v>
      </c>
      <c r="AT33">
        <v>4320</v>
      </c>
      <c r="AU33">
        <v>52428800</v>
      </c>
      <c r="AW33" t="b">
        <v>1</v>
      </c>
    </row>
    <row r="34" spans="1:50" hidden="1" x14ac:dyDescent="0.25">
      <c r="A34" t="s">
        <v>1443</v>
      </c>
      <c r="B34" t="s">
        <v>19221</v>
      </c>
      <c r="C34" t="s">
        <v>1368</v>
      </c>
      <c r="D34" t="s">
        <v>19212</v>
      </c>
      <c r="E34" t="s">
        <v>19190</v>
      </c>
      <c r="F34" t="s">
        <v>242</v>
      </c>
      <c r="G34">
        <v>27.448</v>
      </c>
      <c r="H34" t="s">
        <v>19191</v>
      </c>
      <c r="I34">
        <v>2</v>
      </c>
      <c r="J34">
        <v>2</v>
      </c>
      <c r="K34">
        <v>2</v>
      </c>
      <c r="L34" t="s">
        <v>19209</v>
      </c>
      <c r="N34" t="b">
        <v>1</v>
      </c>
      <c r="O34" t="b">
        <v>0</v>
      </c>
      <c r="P34" t="b">
        <v>0</v>
      </c>
      <c r="Q34" t="b">
        <v>0</v>
      </c>
      <c r="R34" t="b">
        <v>1</v>
      </c>
      <c r="S34" t="b">
        <v>0</v>
      </c>
      <c r="T34" t="b">
        <v>0</v>
      </c>
      <c r="U34" t="b">
        <v>0</v>
      </c>
      <c r="V34" t="b">
        <v>1</v>
      </c>
      <c r="X34" t="s">
        <v>19200</v>
      </c>
      <c r="Z34">
        <v>0</v>
      </c>
      <c r="AA34">
        <v>1047552</v>
      </c>
      <c r="AB34" t="b">
        <v>1</v>
      </c>
      <c r="AC34" t="s">
        <v>19210</v>
      </c>
      <c r="AD34">
        <v>4</v>
      </c>
      <c r="AE34">
        <v>4</v>
      </c>
      <c r="AF34" t="s">
        <v>19194</v>
      </c>
      <c r="AG34" t="b">
        <v>1</v>
      </c>
      <c r="AH34" t="b">
        <v>1</v>
      </c>
      <c r="AI34" t="s">
        <v>19195</v>
      </c>
      <c r="AK34" t="b">
        <v>0</v>
      </c>
      <c r="AL34" t="b">
        <v>1</v>
      </c>
      <c r="AM34" t="b">
        <v>0</v>
      </c>
      <c r="AN34" t="b">
        <v>1</v>
      </c>
      <c r="AO34" t="b">
        <v>0</v>
      </c>
      <c r="AP34">
        <v>2</v>
      </c>
      <c r="AQ34">
        <v>9000</v>
      </c>
      <c r="AR34">
        <v>125000000</v>
      </c>
      <c r="AS34">
        <v>125000000</v>
      </c>
      <c r="AT34">
        <v>3750</v>
      </c>
      <c r="AU34">
        <v>85000000</v>
      </c>
      <c r="AW34" t="b">
        <v>1</v>
      </c>
    </row>
    <row r="35" spans="1:50" hidden="1" x14ac:dyDescent="0.25">
      <c r="A35" t="s">
        <v>2426</v>
      </c>
      <c r="B35" t="s">
        <v>19222</v>
      </c>
      <c r="C35" t="s">
        <v>1368</v>
      </c>
      <c r="D35" t="s">
        <v>19212</v>
      </c>
      <c r="E35" t="s">
        <v>19190</v>
      </c>
      <c r="F35" t="s">
        <v>242</v>
      </c>
      <c r="G35">
        <v>54.896000000000001</v>
      </c>
      <c r="H35" t="s">
        <v>19191</v>
      </c>
      <c r="I35">
        <v>2</v>
      </c>
      <c r="J35">
        <v>2</v>
      </c>
      <c r="K35">
        <v>2</v>
      </c>
      <c r="L35" t="s">
        <v>19209</v>
      </c>
      <c r="N35" t="b">
        <v>1</v>
      </c>
      <c r="O35" t="b">
        <v>0</v>
      </c>
      <c r="P35" t="b">
        <v>0</v>
      </c>
      <c r="Q35" t="b">
        <v>0</v>
      </c>
      <c r="R35" t="b">
        <v>0</v>
      </c>
      <c r="S35" t="b">
        <v>0</v>
      </c>
      <c r="T35" t="b">
        <v>0</v>
      </c>
      <c r="U35" t="b">
        <v>0</v>
      </c>
      <c r="V35" t="b">
        <v>1</v>
      </c>
      <c r="X35" t="s">
        <v>19200</v>
      </c>
      <c r="Z35">
        <v>0</v>
      </c>
      <c r="AA35">
        <v>1047552</v>
      </c>
      <c r="AB35" t="b">
        <v>1</v>
      </c>
      <c r="AC35" t="s">
        <v>19210</v>
      </c>
      <c r="AD35">
        <v>8</v>
      </c>
      <c r="AE35">
        <v>4</v>
      </c>
      <c r="AF35" t="s">
        <v>19194</v>
      </c>
      <c r="AG35" t="b">
        <v>1</v>
      </c>
      <c r="AH35" t="b">
        <v>1</v>
      </c>
      <c r="AI35" t="s">
        <v>19195</v>
      </c>
      <c r="AK35" t="b">
        <v>0</v>
      </c>
      <c r="AL35" t="b">
        <v>1</v>
      </c>
      <c r="AM35" t="b">
        <v>0</v>
      </c>
      <c r="AN35" t="b">
        <v>1</v>
      </c>
      <c r="AO35" t="b">
        <v>0</v>
      </c>
      <c r="AP35">
        <v>2</v>
      </c>
      <c r="AQ35">
        <v>9000</v>
      </c>
      <c r="AR35">
        <v>125000000</v>
      </c>
      <c r="AS35">
        <v>125000000</v>
      </c>
      <c r="AT35">
        <v>3750</v>
      </c>
      <c r="AU35">
        <v>85000000</v>
      </c>
      <c r="AW35" t="b">
        <v>1</v>
      </c>
    </row>
    <row r="36" spans="1:50" hidden="1" x14ac:dyDescent="0.25">
      <c r="A36" t="s">
        <v>1344</v>
      </c>
      <c r="B36" t="s">
        <v>19223</v>
      </c>
      <c r="C36" t="s">
        <v>1368</v>
      </c>
      <c r="D36" t="s">
        <v>19212</v>
      </c>
      <c r="E36" t="s">
        <v>19190</v>
      </c>
      <c r="F36" t="s">
        <v>242</v>
      </c>
      <c r="G36">
        <v>6.8620000000000001</v>
      </c>
      <c r="H36" t="s">
        <v>19191</v>
      </c>
      <c r="I36">
        <v>2</v>
      </c>
      <c r="J36">
        <v>2</v>
      </c>
      <c r="K36">
        <v>2</v>
      </c>
      <c r="L36" t="s">
        <v>19209</v>
      </c>
      <c r="N36" t="b">
        <v>1</v>
      </c>
      <c r="O36" t="b">
        <v>0</v>
      </c>
      <c r="P36" t="b">
        <v>0</v>
      </c>
      <c r="Q36" t="b">
        <v>0</v>
      </c>
      <c r="R36" t="b">
        <v>0</v>
      </c>
      <c r="S36" t="b">
        <v>0</v>
      </c>
      <c r="T36" t="b">
        <v>0</v>
      </c>
      <c r="U36" t="b">
        <v>1</v>
      </c>
      <c r="V36" t="b">
        <v>1</v>
      </c>
      <c r="X36" t="s">
        <v>19200</v>
      </c>
      <c r="Z36">
        <v>0</v>
      </c>
      <c r="AA36">
        <v>1047552</v>
      </c>
      <c r="AB36" t="b">
        <v>1</v>
      </c>
      <c r="AC36" t="s">
        <v>19210</v>
      </c>
      <c r="AD36">
        <v>1</v>
      </c>
      <c r="AE36">
        <v>4</v>
      </c>
      <c r="AF36" t="s">
        <v>19194</v>
      </c>
      <c r="AG36" t="b">
        <v>1</v>
      </c>
      <c r="AH36" t="b">
        <v>1</v>
      </c>
      <c r="AI36" t="s">
        <v>19195</v>
      </c>
      <c r="AK36" t="b">
        <v>0</v>
      </c>
      <c r="AL36" t="b">
        <v>1</v>
      </c>
      <c r="AM36" t="b">
        <v>0</v>
      </c>
      <c r="AN36" t="b">
        <v>1</v>
      </c>
      <c r="AO36" t="b">
        <v>0</v>
      </c>
      <c r="AP36">
        <v>2</v>
      </c>
      <c r="AQ36">
        <v>9000</v>
      </c>
      <c r="AR36">
        <v>125000000</v>
      </c>
      <c r="AS36">
        <v>125000000</v>
      </c>
      <c r="AT36">
        <v>3750</v>
      </c>
      <c r="AU36">
        <v>85000000</v>
      </c>
      <c r="AW36" t="b">
        <v>1</v>
      </c>
    </row>
    <row r="37" spans="1:50" hidden="1" x14ac:dyDescent="0.25">
      <c r="A37" t="s">
        <v>1098</v>
      </c>
      <c r="B37" t="s">
        <v>19224</v>
      </c>
      <c r="C37" t="s">
        <v>1368</v>
      </c>
      <c r="D37" t="s">
        <v>19215</v>
      </c>
      <c r="E37" t="s">
        <v>19190</v>
      </c>
      <c r="F37" t="s">
        <v>242</v>
      </c>
      <c r="G37">
        <v>30.367999999999999</v>
      </c>
      <c r="H37" t="s">
        <v>19191</v>
      </c>
      <c r="I37">
        <v>2</v>
      </c>
      <c r="J37">
        <v>2</v>
      </c>
      <c r="K37">
        <v>2</v>
      </c>
      <c r="L37" t="s">
        <v>19209</v>
      </c>
      <c r="N37" t="b">
        <v>0</v>
      </c>
      <c r="O37" t="b">
        <v>0</v>
      </c>
      <c r="P37" t="b">
        <v>0</v>
      </c>
      <c r="Q37" t="b">
        <v>0</v>
      </c>
      <c r="R37" t="b">
        <v>1</v>
      </c>
      <c r="S37" t="b">
        <v>0</v>
      </c>
      <c r="T37" t="b">
        <v>0</v>
      </c>
      <c r="U37" t="b">
        <v>0</v>
      </c>
      <c r="V37" t="b">
        <v>1</v>
      </c>
      <c r="X37" t="s">
        <v>19200</v>
      </c>
      <c r="Z37">
        <v>0</v>
      </c>
      <c r="AA37">
        <v>1047552</v>
      </c>
      <c r="AB37" t="b">
        <v>1</v>
      </c>
      <c r="AC37" t="s">
        <v>19210</v>
      </c>
      <c r="AD37">
        <v>4</v>
      </c>
      <c r="AE37">
        <v>4</v>
      </c>
      <c r="AF37" t="s">
        <v>19194</v>
      </c>
      <c r="AG37" t="b">
        <v>1</v>
      </c>
      <c r="AH37" t="b">
        <v>1</v>
      </c>
      <c r="AI37" t="s">
        <v>19195</v>
      </c>
      <c r="AK37" t="b">
        <v>0</v>
      </c>
      <c r="AL37" t="b">
        <v>1</v>
      </c>
      <c r="AM37" t="b">
        <v>0</v>
      </c>
      <c r="AN37" t="b">
        <v>1</v>
      </c>
      <c r="AO37" t="b">
        <v>0</v>
      </c>
      <c r="AP37">
        <v>2</v>
      </c>
      <c r="AQ37">
        <v>9000</v>
      </c>
      <c r="AR37">
        <v>125000000</v>
      </c>
      <c r="AS37">
        <v>125000000</v>
      </c>
      <c r="AT37">
        <v>3750</v>
      </c>
      <c r="AU37">
        <v>85000000</v>
      </c>
      <c r="AW37" t="b">
        <v>1</v>
      </c>
    </row>
    <row r="38" spans="1:50" hidden="1" x14ac:dyDescent="0.25">
      <c r="A38" t="s">
        <v>14479</v>
      </c>
      <c r="B38" t="s">
        <v>14480</v>
      </c>
      <c r="C38" t="s">
        <v>1368</v>
      </c>
      <c r="D38" t="s">
        <v>19208</v>
      </c>
      <c r="E38" t="s">
        <v>19190</v>
      </c>
      <c r="F38" t="s">
        <v>242</v>
      </c>
      <c r="G38">
        <v>60.735999999999997</v>
      </c>
      <c r="H38" t="s">
        <v>19191</v>
      </c>
      <c r="I38">
        <v>2</v>
      </c>
      <c r="J38">
        <v>2</v>
      </c>
      <c r="K38">
        <v>1</v>
      </c>
      <c r="L38" t="s">
        <v>19209</v>
      </c>
      <c r="N38" t="b">
        <v>0</v>
      </c>
      <c r="O38" t="b">
        <v>0</v>
      </c>
      <c r="P38" t="b">
        <v>0</v>
      </c>
      <c r="Q38" t="b">
        <v>0</v>
      </c>
      <c r="R38" t="b">
        <v>0</v>
      </c>
      <c r="S38" t="b">
        <v>1</v>
      </c>
      <c r="T38" t="b">
        <v>0</v>
      </c>
      <c r="U38" t="b">
        <v>0</v>
      </c>
      <c r="V38" t="b">
        <v>1</v>
      </c>
      <c r="Z38">
        <v>16384</v>
      </c>
      <c r="AA38">
        <v>1047552</v>
      </c>
      <c r="AB38" t="b">
        <v>1</v>
      </c>
      <c r="AC38" t="s">
        <v>19210</v>
      </c>
      <c r="AD38">
        <v>8</v>
      </c>
      <c r="AE38">
        <v>4</v>
      </c>
      <c r="AF38" t="s">
        <v>19194</v>
      </c>
      <c r="AG38" t="b">
        <v>0</v>
      </c>
      <c r="AH38" t="b">
        <v>1</v>
      </c>
      <c r="AI38" t="s">
        <v>19195</v>
      </c>
      <c r="AK38" t="b">
        <v>1</v>
      </c>
      <c r="AL38" t="b">
        <v>1</v>
      </c>
      <c r="AM38" t="b">
        <v>0</v>
      </c>
      <c r="AN38" t="b">
        <v>0</v>
      </c>
      <c r="AO38" t="b">
        <v>0</v>
      </c>
      <c r="AP38">
        <v>3</v>
      </c>
      <c r="AQ38">
        <v>2400</v>
      </c>
      <c r="AR38">
        <v>23592960</v>
      </c>
      <c r="AS38">
        <v>23592960</v>
      </c>
      <c r="AT38">
        <v>1920</v>
      </c>
      <c r="AU38">
        <v>23592960</v>
      </c>
      <c r="AW38" t="b">
        <v>1</v>
      </c>
    </row>
    <row r="39" spans="1:50" hidden="1" x14ac:dyDescent="0.25">
      <c r="A39" t="s">
        <v>1480</v>
      </c>
      <c r="B39" t="s">
        <v>19225</v>
      </c>
      <c r="C39" t="s">
        <v>1368</v>
      </c>
      <c r="D39" t="s">
        <v>19217</v>
      </c>
      <c r="E39" t="s">
        <v>19190</v>
      </c>
      <c r="F39" t="s">
        <v>242</v>
      </c>
      <c r="G39">
        <v>24.527999999999999</v>
      </c>
      <c r="H39" t="s">
        <v>19191</v>
      </c>
      <c r="I39">
        <v>2</v>
      </c>
      <c r="J39">
        <v>2</v>
      </c>
      <c r="K39">
        <v>1</v>
      </c>
      <c r="L39" t="s">
        <v>19209</v>
      </c>
      <c r="N39" t="b">
        <v>0</v>
      </c>
      <c r="O39" t="b">
        <v>0</v>
      </c>
      <c r="P39" t="b">
        <v>0</v>
      </c>
      <c r="Q39" t="b">
        <v>0</v>
      </c>
      <c r="R39" t="b">
        <v>1</v>
      </c>
      <c r="S39" t="b">
        <v>0</v>
      </c>
      <c r="T39" t="b">
        <v>1</v>
      </c>
      <c r="U39" t="b">
        <v>0</v>
      </c>
      <c r="V39" t="b">
        <v>1</v>
      </c>
      <c r="X39" t="s">
        <v>19200</v>
      </c>
      <c r="Z39">
        <v>0</v>
      </c>
      <c r="AA39">
        <v>1047552</v>
      </c>
      <c r="AB39" t="b">
        <v>1</v>
      </c>
      <c r="AC39" t="s">
        <v>19210</v>
      </c>
      <c r="AD39">
        <v>4</v>
      </c>
      <c r="AE39">
        <v>4</v>
      </c>
      <c r="AF39" t="s">
        <v>19218</v>
      </c>
      <c r="AG39" t="b">
        <v>1</v>
      </c>
      <c r="AH39" t="b">
        <v>1</v>
      </c>
      <c r="AI39" t="s">
        <v>19195</v>
      </c>
      <c r="AK39" t="b">
        <v>0</v>
      </c>
      <c r="AL39" t="b">
        <v>1</v>
      </c>
      <c r="AM39" t="b">
        <v>0</v>
      </c>
      <c r="AN39" t="b">
        <v>1</v>
      </c>
      <c r="AO39" t="b">
        <v>0</v>
      </c>
      <c r="AP39">
        <v>2</v>
      </c>
      <c r="AQ39">
        <v>3750</v>
      </c>
      <c r="AR39">
        <v>89128960</v>
      </c>
      <c r="AS39">
        <v>89128960</v>
      </c>
      <c r="AT39">
        <v>3750</v>
      </c>
      <c r="AU39">
        <v>85000000</v>
      </c>
      <c r="AW39" t="b">
        <v>1</v>
      </c>
      <c r="AX39" t="b">
        <v>1</v>
      </c>
    </row>
    <row r="40" spans="1:50" hidden="1" x14ac:dyDescent="0.25">
      <c r="A40" t="s">
        <v>848</v>
      </c>
      <c r="B40" t="s">
        <v>19226</v>
      </c>
      <c r="C40" t="s">
        <v>1368</v>
      </c>
      <c r="D40" t="s">
        <v>19217</v>
      </c>
      <c r="E40" t="s">
        <v>19190</v>
      </c>
      <c r="F40" t="s">
        <v>242</v>
      </c>
      <c r="G40">
        <v>49.055999999999997</v>
      </c>
      <c r="H40" t="s">
        <v>19191</v>
      </c>
      <c r="I40">
        <v>2</v>
      </c>
      <c r="J40">
        <v>2</v>
      </c>
      <c r="K40">
        <v>1</v>
      </c>
      <c r="L40" t="s">
        <v>19209</v>
      </c>
      <c r="N40" t="b">
        <v>0</v>
      </c>
      <c r="O40" t="b">
        <v>0</v>
      </c>
      <c r="P40" t="b">
        <v>0</v>
      </c>
      <c r="Q40" t="b">
        <v>0</v>
      </c>
      <c r="R40" t="b">
        <v>0</v>
      </c>
      <c r="S40" t="b">
        <v>0</v>
      </c>
      <c r="T40" t="b">
        <v>1</v>
      </c>
      <c r="U40" t="b">
        <v>0</v>
      </c>
      <c r="V40" t="b">
        <v>1</v>
      </c>
      <c r="X40" t="s">
        <v>19200</v>
      </c>
      <c r="Z40">
        <v>0</v>
      </c>
      <c r="AA40">
        <v>1047552</v>
      </c>
      <c r="AB40" t="b">
        <v>1</v>
      </c>
      <c r="AC40" t="s">
        <v>19210</v>
      </c>
      <c r="AD40">
        <v>8</v>
      </c>
      <c r="AE40">
        <v>4</v>
      </c>
      <c r="AF40" t="s">
        <v>19218</v>
      </c>
      <c r="AG40" t="b">
        <v>1</v>
      </c>
      <c r="AH40" t="b">
        <v>1</v>
      </c>
      <c r="AI40" t="s">
        <v>19195</v>
      </c>
      <c r="AK40" t="b">
        <v>0</v>
      </c>
      <c r="AL40" t="b">
        <v>1</v>
      </c>
      <c r="AM40" t="b">
        <v>0</v>
      </c>
      <c r="AN40" t="b">
        <v>1</v>
      </c>
      <c r="AO40" t="b">
        <v>0</v>
      </c>
      <c r="AP40">
        <v>2</v>
      </c>
      <c r="AQ40">
        <v>3750</v>
      </c>
      <c r="AR40">
        <v>89128960</v>
      </c>
      <c r="AS40">
        <v>89128960</v>
      </c>
      <c r="AT40">
        <v>3750</v>
      </c>
      <c r="AU40">
        <v>85000000</v>
      </c>
      <c r="AW40" t="b">
        <v>1</v>
      </c>
      <c r="AX40" t="b">
        <v>1</v>
      </c>
    </row>
    <row r="41" spans="1:50" hidden="1" x14ac:dyDescent="0.25">
      <c r="A41" t="s">
        <v>6682</v>
      </c>
      <c r="B41" t="s">
        <v>19227</v>
      </c>
      <c r="C41" t="s">
        <v>1368</v>
      </c>
      <c r="D41" t="s">
        <v>19217</v>
      </c>
      <c r="E41" t="s">
        <v>19190</v>
      </c>
      <c r="F41" t="s">
        <v>242</v>
      </c>
      <c r="G41">
        <v>6.1319999999999997</v>
      </c>
      <c r="H41" t="s">
        <v>19191</v>
      </c>
      <c r="I41">
        <v>2</v>
      </c>
      <c r="J41">
        <v>2</v>
      </c>
      <c r="K41">
        <v>1</v>
      </c>
      <c r="L41" t="s">
        <v>19209</v>
      </c>
      <c r="N41" t="b">
        <v>0</v>
      </c>
      <c r="O41" t="b">
        <v>0</v>
      </c>
      <c r="P41" t="b">
        <v>0</v>
      </c>
      <c r="Q41" t="b">
        <v>0</v>
      </c>
      <c r="R41" t="b">
        <v>0</v>
      </c>
      <c r="S41" t="b">
        <v>0</v>
      </c>
      <c r="T41" t="b">
        <v>1</v>
      </c>
      <c r="U41" t="b">
        <v>1</v>
      </c>
      <c r="V41" t="b">
        <v>1</v>
      </c>
      <c r="X41" t="s">
        <v>19200</v>
      </c>
      <c r="Z41">
        <v>0</v>
      </c>
      <c r="AA41">
        <v>1047552</v>
      </c>
      <c r="AB41" t="b">
        <v>1</v>
      </c>
      <c r="AC41" t="s">
        <v>19210</v>
      </c>
      <c r="AD41">
        <v>1</v>
      </c>
      <c r="AE41">
        <v>4</v>
      </c>
      <c r="AF41" t="s">
        <v>19218</v>
      </c>
      <c r="AG41" t="b">
        <v>1</v>
      </c>
      <c r="AH41" t="b">
        <v>1</v>
      </c>
      <c r="AI41" t="s">
        <v>19195</v>
      </c>
      <c r="AK41" t="b">
        <v>0</v>
      </c>
      <c r="AL41" t="b">
        <v>1</v>
      </c>
      <c r="AM41" t="b">
        <v>0</v>
      </c>
      <c r="AN41" t="b">
        <v>1</v>
      </c>
      <c r="AO41" t="b">
        <v>0</v>
      </c>
      <c r="AP41">
        <v>2</v>
      </c>
      <c r="AQ41">
        <v>3750</v>
      </c>
      <c r="AR41">
        <v>89128960</v>
      </c>
      <c r="AS41">
        <v>89128960</v>
      </c>
      <c r="AT41">
        <v>3750</v>
      </c>
      <c r="AU41">
        <v>85000000</v>
      </c>
      <c r="AW41" t="b">
        <v>1</v>
      </c>
      <c r="AX41" t="b">
        <v>1</v>
      </c>
    </row>
    <row r="42" spans="1:50" hidden="1" x14ac:dyDescent="0.25">
      <c r="A42" t="s">
        <v>5543</v>
      </c>
      <c r="B42" t="s">
        <v>5544</v>
      </c>
      <c r="C42" t="s">
        <v>1368</v>
      </c>
      <c r="D42" t="s">
        <v>19208</v>
      </c>
      <c r="E42" t="s">
        <v>19190</v>
      </c>
      <c r="F42" t="s">
        <v>242</v>
      </c>
      <c r="G42">
        <v>30.367999999999999</v>
      </c>
      <c r="H42" t="s">
        <v>19191</v>
      </c>
      <c r="I42">
        <v>2</v>
      </c>
      <c r="J42">
        <v>2</v>
      </c>
      <c r="K42">
        <v>1</v>
      </c>
      <c r="L42" t="s">
        <v>19209</v>
      </c>
      <c r="N42" t="b">
        <v>0</v>
      </c>
      <c r="O42" t="b">
        <v>0</v>
      </c>
      <c r="P42" t="b">
        <v>0</v>
      </c>
      <c r="Q42" t="b">
        <v>0</v>
      </c>
      <c r="R42" t="b">
        <v>0</v>
      </c>
      <c r="S42" t="b">
        <v>0</v>
      </c>
      <c r="T42" t="b">
        <v>0</v>
      </c>
      <c r="U42" t="b">
        <v>0</v>
      </c>
      <c r="V42" t="b">
        <v>1</v>
      </c>
      <c r="Z42">
        <v>8192</v>
      </c>
      <c r="AA42">
        <v>1047552</v>
      </c>
      <c r="AB42" t="b">
        <v>1</v>
      </c>
      <c r="AC42" t="s">
        <v>19210</v>
      </c>
      <c r="AD42">
        <v>4</v>
      </c>
      <c r="AE42">
        <v>4</v>
      </c>
      <c r="AF42" t="s">
        <v>19194</v>
      </c>
      <c r="AG42" t="b">
        <v>0</v>
      </c>
      <c r="AH42" t="b">
        <v>1</v>
      </c>
      <c r="AI42" t="s">
        <v>19195</v>
      </c>
      <c r="AK42" t="b">
        <v>1</v>
      </c>
      <c r="AL42" t="b">
        <v>1</v>
      </c>
      <c r="AM42" t="b">
        <v>0</v>
      </c>
      <c r="AN42" t="b">
        <v>0</v>
      </c>
      <c r="AO42" t="b">
        <v>0</v>
      </c>
      <c r="AP42">
        <v>3</v>
      </c>
      <c r="AQ42">
        <v>1600</v>
      </c>
      <c r="AR42">
        <v>22528000</v>
      </c>
      <c r="AS42">
        <v>22528000</v>
      </c>
      <c r="AT42">
        <v>1280</v>
      </c>
      <c r="AU42">
        <v>22500000</v>
      </c>
      <c r="AV42">
        <v>32212254720</v>
      </c>
      <c r="AW42" t="b">
        <v>1</v>
      </c>
    </row>
    <row r="43" spans="1:50" hidden="1" x14ac:dyDescent="0.25">
      <c r="A43" t="s">
        <v>4309</v>
      </c>
      <c r="B43" t="s">
        <v>19228</v>
      </c>
      <c r="C43" t="s">
        <v>1368</v>
      </c>
      <c r="D43" t="s">
        <v>19215</v>
      </c>
      <c r="E43" t="s">
        <v>19190</v>
      </c>
      <c r="F43" t="s">
        <v>242</v>
      </c>
      <c r="G43">
        <v>60.735999999999997</v>
      </c>
      <c r="H43" t="s">
        <v>19191</v>
      </c>
      <c r="I43">
        <v>2</v>
      </c>
      <c r="J43">
        <v>2</v>
      </c>
      <c r="K43">
        <v>2</v>
      </c>
      <c r="L43" t="s">
        <v>19209</v>
      </c>
      <c r="N43" t="b">
        <v>0</v>
      </c>
      <c r="O43" t="b">
        <v>0</v>
      </c>
      <c r="P43" t="b">
        <v>0</v>
      </c>
      <c r="Q43" t="b">
        <v>0</v>
      </c>
      <c r="R43" t="b">
        <v>0</v>
      </c>
      <c r="S43" t="b">
        <v>0</v>
      </c>
      <c r="T43" t="b">
        <v>0</v>
      </c>
      <c r="U43" t="b">
        <v>0</v>
      </c>
      <c r="V43" t="b">
        <v>1</v>
      </c>
      <c r="X43" t="s">
        <v>19200</v>
      </c>
      <c r="Z43">
        <v>0</v>
      </c>
      <c r="AA43">
        <v>1047552</v>
      </c>
      <c r="AB43" t="b">
        <v>1</v>
      </c>
      <c r="AC43" t="s">
        <v>19210</v>
      </c>
      <c r="AD43">
        <v>8</v>
      </c>
      <c r="AE43">
        <v>4</v>
      </c>
      <c r="AF43" t="s">
        <v>19194</v>
      </c>
      <c r="AG43" t="b">
        <v>1</v>
      </c>
      <c r="AH43" t="b">
        <v>1</v>
      </c>
      <c r="AI43" t="s">
        <v>19195</v>
      </c>
      <c r="AK43" t="b">
        <v>0</v>
      </c>
      <c r="AL43" t="b">
        <v>1</v>
      </c>
      <c r="AM43" t="b">
        <v>0</v>
      </c>
      <c r="AN43" t="b">
        <v>1</v>
      </c>
      <c r="AO43" t="b">
        <v>0</v>
      </c>
      <c r="AP43">
        <v>2</v>
      </c>
      <c r="AQ43">
        <v>9000</v>
      </c>
      <c r="AR43">
        <v>125000000</v>
      </c>
      <c r="AS43">
        <v>125000000</v>
      </c>
      <c r="AT43">
        <v>3750</v>
      </c>
      <c r="AU43">
        <v>85000000</v>
      </c>
      <c r="AW43" t="b">
        <v>1</v>
      </c>
    </row>
    <row r="44" spans="1:50" hidden="1" x14ac:dyDescent="0.25">
      <c r="A44" t="s">
        <v>3867</v>
      </c>
      <c r="B44" t="s">
        <v>19229</v>
      </c>
      <c r="C44" t="s">
        <v>1368</v>
      </c>
      <c r="D44" t="s">
        <v>19215</v>
      </c>
      <c r="E44" t="s">
        <v>19190</v>
      </c>
      <c r="F44" t="s">
        <v>242</v>
      </c>
      <c r="G44">
        <v>7.5919999999999996</v>
      </c>
      <c r="H44" t="s">
        <v>19191</v>
      </c>
      <c r="I44">
        <v>2</v>
      </c>
      <c r="J44">
        <v>2</v>
      </c>
      <c r="K44">
        <v>2</v>
      </c>
      <c r="L44" t="s">
        <v>19209</v>
      </c>
      <c r="N44" t="b">
        <v>0</v>
      </c>
      <c r="O44" t="b">
        <v>0</v>
      </c>
      <c r="P44" t="b">
        <v>0</v>
      </c>
      <c r="Q44" t="b">
        <v>0</v>
      </c>
      <c r="R44" t="b">
        <v>0</v>
      </c>
      <c r="S44" t="b">
        <v>0</v>
      </c>
      <c r="T44" t="b">
        <v>0</v>
      </c>
      <c r="U44" t="b">
        <v>1</v>
      </c>
      <c r="V44" t="b">
        <v>1</v>
      </c>
      <c r="X44" t="s">
        <v>19200</v>
      </c>
      <c r="Z44">
        <v>0</v>
      </c>
      <c r="AA44">
        <v>1047552</v>
      </c>
      <c r="AB44" t="b">
        <v>1</v>
      </c>
      <c r="AC44" t="s">
        <v>19210</v>
      </c>
      <c r="AD44">
        <v>1</v>
      </c>
      <c r="AE44">
        <v>4</v>
      </c>
      <c r="AF44" t="s">
        <v>19194</v>
      </c>
      <c r="AG44" t="b">
        <v>1</v>
      </c>
      <c r="AH44" t="b">
        <v>1</v>
      </c>
      <c r="AI44" t="s">
        <v>19195</v>
      </c>
      <c r="AK44" t="b">
        <v>0</v>
      </c>
      <c r="AL44" t="b">
        <v>1</v>
      </c>
      <c r="AM44" t="b">
        <v>0</v>
      </c>
      <c r="AN44" t="b">
        <v>1</v>
      </c>
      <c r="AO44" t="b">
        <v>0</v>
      </c>
      <c r="AP44">
        <v>2</v>
      </c>
      <c r="AQ44">
        <v>9000</v>
      </c>
      <c r="AR44">
        <v>125000000</v>
      </c>
      <c r="AS44">
        <v>125000000</v>
      </c>
      <c r="AT44">
        <v>3750</v>
      </c>
      <c r="AU44">
        <v>85000000</v>
      </c>
      <c r="AW44" t="b">
        <v>1</v>
      </c>
    </row>
    <row r="45" spans="1:50" hidden="1" x14ac:dyDescent="0.25">
      <c r="A45" t="s">
        <v>2042</v>
      </c>
      <c r="B45" t="s">
        <v>19230</v>
      </c>
      <c r="C45" t="s">
        <v>1368</v>
      </c>
      <c r="D45" t="s">
        <v>19212</v>
      </c>
      <c r="E45" t="s">
        <v>19190</v>
      </c>
      <c r="F45" t="s">
        <v>242</v>
      </c>
      <c r="G45">
        <v>777.45</v>
      </c>
      <c r="H45" t="s">
        <v>19191</v>
      </c>
      <c r="I45">
        <v>32</v>
      </c>
      <c r="J45">
        <v>32</v>
      </c>
      <c r="K45">
        <v>2</v>
      </c>
      <c r="L45" t="s">
        <v>19209</v>
      </c>
      <c r="N45" t="b">
        <v>1</v>
      </c>
      <c r="O45" t="b">
        <v>0</v>
      </c>
      <c r="P45" t="b">
        <v>0</v>
      </c>
      <c r="Q45" t="b">
        <v>0</v>
      </c>
      <c r="R45" t="b">
        <v>1</v>
      </c>
      <c r="S45" t="b">
        <v>0</v>
      </c>
      <c r="T45" t="b">
        <v>0</v>
      </c>
      <c r="U45" t="b">
        <v>0</v>
      </c>
      <c r="V45" t="b">
        <v>1</v>
      </c>
      <c r="X45" t="s">
        <v>19200</v>
      </c>
      <c r="Z45">
        <v>0</v>
      </c>
      <c r="AA45">
        <v>1047552</v>
      </c>
      <c r="AB45" t="b">
        <v>1</v>
      </c>
      <c r="AC45" t="s">
        <v>19210</v>
      </c>
      <c r="AD45">
        <v>64</v>
      </c>
      <c r="AE45">
        <v>32</v>
      </c>
      <c r="AF45" t="s">
        <v>19194</v>
      </c>
      <c r="AG45" t="b">
        <v>1</v>
      </c>
      <c r="AH45" t="b">
        <v>1</v>
      </c>
      <c r="AI45" t="s">
        <v>19195</v>
      </c>
      <c r="AK45" t="b">
        <v>0</v>
      </c>
      <c r="AL45" t="b">
        <v>1</v>
      </c>
      <c r="AM45" t="b">
        <v>0</v>
      </c>
      <c r="AN45" t="b">
        <v>1</v>
      </c>
      <c r="AO45" t="b">
        <v>0</v>
      </c>
      <c r="AP45">
        <v>4</v>
      </c>
      <c r="AQ45">
        <v>75000</v>
      </c>
      <c r="AR45">
        <v>1000000000</v>
      </c>
      <c r="AS45">
        <v>1000000000</v>
      </c>
      <c r="AT45">
        <v>51200</v>
      </c>
      <c r="AU45">
        <v>865000000</v>
      </c>
      <c r="AW45" t="b">
        <v>1</v>
      </c>
    </row>
    <row r="46" spans="1:50" hidden="1" x14ac:dyDescent="0.25">
      <c r="A46" t="s">
        <v>1857</v>
      </c>
      <c r="B46" t="s">
        <v>19231</v>
      </c>
      <c r="C46" t="s">
        <v>1368</v>
      </c>
      <c r="D46" t="s">
        <v>19212</v>
      </c>
      <c r="E46" t="s">
        <v>19190</v>
      </c>
      <c r="F46" t="s">
        <v>242</v>
      </c>
      <c r="G46">
        <v>878.19</v>
      </c>
      <c r="H46" t="s">
        <v>19191</v>
      </c>
      <c r="I46">
        <v>32</v>
      </c>
      <c r="J46">
        <v>32</v>
      </c>
      <c r="K46">
        <v>2</v>
      </c>
      <c r="L46" t="s">
        <v>19209</v>
      </c>
      <c r="N46" t="b">
        <v>1</v>
      </c>
      <c r="O46" t="b">
        <v>0</v>
      </c>
      <c r="P46" t="b">
        <v>0</v>
      </c>
      <c r="Q46" t="b">
        <v>0</v>
      </c>
      <c r="R46" t="b">
        <v>0</v>
      </c>
      <c r="S46" t="b">
        <v>0</v>
      </c>
      <c r="T46" t="b">
        <v>0</v>
      </c>
      <c r="U46" t="b">
        <v>0</v>
      </c>
      <c r="V46" t="b">
        <v>1</v>
      </c>
      <c r="X46" t="s">
        <v>19200</v>
      </c>
      <c r="Z46">
        <v>0</v>
      </c>
      <c r="AA46">
        <v>1047552</v>
      </c>
      <c r="AB46" t="b">
        <v>1</v>
      </c>
      <c r="AC46" t="s">
        <v>19210</v>
      </c>
      <c r="AD46">
        <v>128</v>
      </c>
      <c r="AE46">
        <v>32</v>
      </c>
      <c r="AF46" t="s">
        <v>19194</v>
      </c>
      <c r="AG46" t="b">
        <v>1</v>
      </c>
      <c r="AH46" t="b">
        <v>1</v>
      </c>
      <c r="AI46" t="s">
        <v>19195</v>
      </c>
      <c r="AK46" t="b">
        <v>0</v>
      </c>
      <c r="AL46" t="b">
        <v>1</v>
      </c>
      <c r="AM46" t="b">
        <v>0</v>
      </c>
      <c r="AN46" t="b">
        <v>1</v>
      </c>
      <c r="AO46" t="b">
        <v>0</v>
      </c>
      <c r="AP46">
        <v>4</v>
      </c>
      <c r="AQ46">
        <v>150000</v>
      </c>
      <c r="AR46">
        <v>2000000000</v>
      </c>
      <c r="AS46">
        <v>2000000000</v>
      </c>
      <c r="AT46">
        <v>51200</v>
      </c>
      <c r="AU46">
        <v>865000000</v>
      </c>
      <c r="AW46" t="b">
        <v>1</v>
      </c>
    </row>
    <row r="47" spans="1:50" hidden="1" x14ac:dyDescent="0.25">
      <c r="A47" t="s">
        <v>2104</v>
      </c>
      <c r="B47" t="s">
        <v>19232</v>
      </c>
      <c r="C47" t="s">
        <v>1368</v>
      </c>
      <c r="D47" t="s">
        <v>19215</v>
      </c>
      <c r="E47" t="s">
        <v>19190</v>
      </c>
      <c r="F47" t="s">
        <v>242</v>
      </c>
      <c r="G47">
        <v>860.67</v>
      </c>
      <c r="H47" t="s">
        <v>19191</v>
      </c>
      <c r="I47">
        <v>32</v>
      </c>
      <c r="J47">
        <v>32</v>
      </c>
      <c r="K47">
        <v>2</v>
      </c>
      <c r="L47" t="s">
        <v>19209</v>
      </c>
      <c r="N47" t="b">
        <v>0</v>
      </c>
      <c r="O47" t="b">
        <v>0</v>
      </c>
      <c r="P47" t="b">
        <v>0</v>
      </c>
      <c r="Q47" t="b">
        <v>0</v>
      </c>
      <c r="R47" t="b">
        <v>1</v>
      </c>
      <c r="S47" t="b">
        <v>0</v>
      </c>
      <c r="T47" t="b">
        <v>0</v>
      </c>
      <c r="U47" t="b">
        <v>0</v>
      </c>
      <c r="V47" t="b">
        <v>1</v>
      </c>
      <c r="X47" t="s">
        <v>19200</v>
      </c>
      <c r="Z47">
        <v>0</v>
      </c>
      <c r="AA47">
        <v>1047552</v>
      </c>
      <c r="AB47" t="b">
        <v>1</v>
      </c>
      <c r="AC47" t="s">
        <v>19210</v>
      </c>
      <c r="AD47">
        <v>64</v>
      </c>
      <c r="AE47">
        <v>32</v>
      </c>
      <c r="AF47" t="s">
        <v>19194</v>
      </c>
      <c r="AG47" t="b">
        <v>1</v>
      </c>
      <c r="AH47" t="b">
        <v>1</v>
      </c>
      <c r="AI47" t="s">
        <v>19195</v>
      </c>
      <c r="AK47" t="b">
        <v>0</v>
      </c>
      <c r="AL47" t="b">
        <v>1</v>
      </c>
      <c r="AM47" t="b">
        <v>0</v>
      </c>
      <c r="AN47" t="b">
        <v>1</v>
      </c>
      <c r="AO47" t="b">
        <v>0</v>
      </c>
      <c r="AP47">
        <v>4</v>
      </c>
      <c r="AQ47">
        <v>150000</v>
      </c>
      <c r="AR47">
        <v>2000000000</v>
      </c>
      <c r="AS47">
        <v>2000000000</v>
      </c>
      <c r="AT47">
        <v>51200</v>
      </c>
      <c r="AU47">
        <v>865000000</v>
      </c>
      <c r="AW47" t="b">
        <v>1</v>
      </c>
    </row>
    <row r="48" spans="1:50" hidden="1" x14ac:dyDescent="0.25">
      <c r="A48" t="s">
        <v>1891</v>
      </c>
      <c r="B48" t="s">
        <v>19233</v>
      </c>
      <c r="C48" t="s">
        <v>1368</v>
      </c>
      <c r="D48" t="s">
        <v>19215</v>
      </c>
      <c r="E48" t="s">
        <v>19190</v>
      </c>
      <c r="F48" t="s">
        <v>242</v>
      </c>
      <c r="G48">
        <v>971.63</v>
      </c>
      <c r="H48" t="s">
        <v>19191</v>
      </c>
      <c r="I48">
        <v>32</v>
      </c>
      <c r="J48">
        <v>32</v>
      </c>
      <c r="K48">
        <v>2</v>
      </c>
      <c r="L48" t="s">
        <v>19209</v>
      </c>
      <c r="N48" t="b">
        <v>0</v>
      </c>
      <c r="O48" t="b">
        <v>0</v>
      </c>
      <c r="P48" t="b">
        <v>0</v>
      </c>
      <c r="Q48" t="b">
        <v>0</v>
      </c>
      <c r="R48" t="b">
        <v>0</v>
      </c>
      <c r="S48" t="b">
        <v>0</v>
      </c>
      <c r="T48" t="b">
        <v>0</v>
      </c>
      <c r="U48" t="b">
        <v>0</v>
      </c>
      <c r="V48" t="b">
        <v>1</v>
      </c>
      <c r="X48" t="s">
        <v>19200</v>
      </c>
      <c r="Z48">
        <v>0</v>
      </c>
      <c r="AA48">
        <v>1047552</v>
      </c>
      <c r="AB48" t="b">
        <v>1</v>
      </c>
      <c r="AC48" t="s">
        <v>19210</v>
      </c>
      <c r="AD48">
        <v>128</v>
      </c>
      <c r="AE48">
        <v>32</v>
      </c>
      <c r="AF48" t="s">
        <v>19194</v>
      </c>
      <c r="AG48" t="b">
        <v>1</v>
      </c>
      <c r="AH48" t="b">
        <v>1</v>
      </c>
      <c r="AI48" t="s">
        <v>19195</v>
      </c>
      <c r="AK48" t="b">
        <v>0</v>
      </c>
      <c r="AL48" t="b">
        <v>1</v>
      </c>
      <c r="AM48" t="b">
        <v>0</v>
      </c>
      <c r="AN48" t="b">
        <v>1</v>
      </c>
      <c r="AO48" t="b">
        <v>0</v>
      </c>
      <c r="AP48">
        <v>4</v>
      </c>
      <c r="AQ48">
        <v>150000</v>
      </c>
      <c r="AR48">
        <v>2000000000</v>
      </c>
      <c r="AS48">
        <v>2000000000</v>
      </c>
      <c r="AT48">
        <v>51200</v>
      </c>
      <c r="AU48">
        <v>865000000</v>
      </c>
      <c r="AW48" t="b">
        <v>1</v>
      </c>
    </row>
    <row r="49" spans="1:50" hidden="1" x14ac:dyDescent="0.25">
      <c r="A49" t="s">
        <v>1926</v>
      </c>
      <c r="B49" t="s">
        <v>19234</v>
      </c>
      <c r="C49" t="s">
        <v>1368</v>
      </c>
      <c r="D49" t="s">
        <v>19212</v>
      </c>
      <c r="E49" t="s">
        <v>19190</v>
      </c>
      <c r="F49" t="s">
        <v>242</v>
      </c>
      <c r="G49">
        <v>97.09</v>
      </c>
      <c r="H49" t="s">
        <v>19191</v>
      </c>
      <c r="I49">
        <v>4</v>
      </c>
      <c r="J49">
        <v>4</v>
      </c>
      <c r="K49">
        <v>2</v>
      </c>
      <c r="L49" t="s">
        <v>19209</v>
      </c>
      <c r="N49" t="b">
        <v>1</v>
      </c>
      <c r="O49" t="b">
        <v>0</v>
      </c>
      <c r="P49" t="b">
        <v>0</v>
      </c>
      <c r="Q49" t="b">
        <v>0</v>
      </c>
      <c r="R49" t="b">
        <v>1</v>
      </c>
      <c r="S49" t="b">
        <v>0</v>
      </c>
      <c r="T49" t="b">
        <v>0</v>
      </c>
      <c r="U49" t="b">
        <v>0</v>
      </c>
      <c r="V49" t="b">
        <v>1</v>
      </c>
      <c r="X49" t="s">
        <v>19200</v>
      </c>
      <c r="Z49">
        <v>0</v>
      </c>
      <c r="AA49">
        <v>1047552</v>
      </c>
      <c r="AB49" t="b">
        <v>1</v>
      </c>
      <c r="AC49" t="s">
        <v>19210</v>
      </c>
      <c r="AD49">
        <v>8</v>
      </c>
      <c r="AE49">
        <v>8</v>
      </c>
      <c r="AF49" t="s">
        <v>19194</v>
      </c>
      <c r="AG49" t="b">
        <v>1</v>
      </c>
      <c r="AH49" t="b">
        <v>1</v>
      </c>
      <c r="AI49" t="s">
        <v>19195</v>
      </c>
      <c r="AK49" t="b">
        <v>0</v>
      </c>
      <c r="AL49" t="b">
        <v>1</v>
      </c>
      <c r="AM49" t="b">
        <v>0</v>
      </c>
      <c r="AN49" t="b">
        <v>1</v>
      </c>
      <c r="AO49" t="b">
        <v>0</v>
      </c>
      <c r="AP49">
        <v>3</v>
      </c>
      <c r="AQ49">
        <v>9000</v>
      </c>
      <c r="AR49">
        <v>125000000</v>
      </c>
      <c r="AS49">
        <v>125000000</v>
      </c>
      <c r="AT49">
        <v>6400</v>
      </c>
      <c r="AU49">
        <v>145000000</v>
      </c>
      <c r="AW49" t="b">
        <v>1</v>
      </c>
    </row>
    <row r="50" spans="1:50" hidden="1" x14ac:dyDescent="0.25">
      <c r="A50" t="s">
        <v>3863</v>
      </c>
      <c r="B50" t="s">
        <v>19235</v>
      </c>
      <c r="C50" t="s">
        <v>1368</v>
      </c>
      <c r="D50" t="s">
        <v>19212</v>
      </c>
      <c r="E50" t="s">
        <v>19190</v>
      </c>
      <c r="F50" t="s">
        <v>242</v>
      </c>
      <c r="G50">
        <v>109.5</v>
      </c>
      <c r="H50" t="s">
        <v>19191</v>
      </c>
      <c r="I50">
        <v>4</v>
      </c>
      <c r="J50">
        <v>4</v>
      </c>
      <c r="K50">
        <v>2</v>
      </c>
      <c r="L50" t="s">
        <v>19209</v>
      </c>
      <c r="N50" t="b">
        <v>1</v>
      </c>
      <c r="O50" t="b">
        <v>0</v>
      </c>
      <c r="P50" t="b">
        <v>0</v>
      </c>
      <c r="Q50" t="b">
        <v>0</v>
      </c>
      <c r="R50" t="b">
        <v>0</v>
      </c>
      <c r="S50" t="b">
        <v>0</v>
      </c>
      <c r="T50" t="b">
        <v>0</v>
      </c>
      <c r="U50" t="b">
        <v>0</v>
      </c>
      <c r="V50" t="b">
        <v>1</v>
      </c>
      <c r="X50" t="s">
        <v>19200</v>
      </c>
      <c r="Z50">
        <v>0</v>
      </c>
      <c r="AA50">
        <v>1047552</v>
      </c>
      <c r="AB50" t="b">
        <v>1</v>
      </c>
      <c r="AC50" t="s">
        <v>19210</v>
      </c>
      <c r="AD50">
        <v>16</v>
      </c>
      <c r="AE50">
        <v>8</v>
      </c>
      <c r="AF50" t="s">
        <v>19194</v>
      </c>
      <c r="AG50" t="b">
        <v>1</v>
      </c>
      <c r="AH50" t="b">
        <v>1</v>
      </c>
      <c r="AI50" t="s">
        <v>19195</v>
      </c>
      <c r="AK50" t="b">
        <v>0</v>
      </c>
      <c r="AL50" t="b">
        <v>1</v>
      </c>
      <c r="AM50" t="b">
        <v>0</v>
      </c>
      <c r="AN50" t="b">
        <v>1</v>
      </c>
      <c r="AO50" t="b">
        <v>0</v>
      </c>
      <c r="AP50">
        <v>3</v>
      </c>
      <c r="AQ50">
        <v>19000</v>
      </c>
      <c r="AR50">
        <v>250000000</v>
      </c>
      <c r="AS50">
        <v>250000000</v>
      </c>
      <c r="AT50">
        <v>6400</v>
      </c>
      <c r="AU50">
        <v>145000000</v>
      </c>
      <c r="AW50" t="b">
        <v>1</v>
      </c>
    </row>
    <row r="51" spans="1:50" hidden="1" x14ac:dyDescent="0.25">
      <c r="A51" t="s">
        <v>2214</v>
      </c>
      <c r="B51" t="s">
        <v>19236</v>
      </c>
      <c r="C51" t="s">
        <v>1368</v>
      </c>
      <c r="D51" t="s">
        <v>19215</v>
      </c>
      <c r="E51" t="s">
        <v>19190</v>
      </c>
      <c r="F51" t="s">
        <v>242</v>
      </c>
      <c r="G51">
        <v>107.31</v>
      </c>
      <c r="H51" t="s">
        <v>19191</v>
      </c>
      <c r="I51">
        <v>4</v>
      </c>
      <c r="J51">
        <v>4</v>
      </c>
      <c r="K51">
        <v>2</v>
      </c>
      <c r="L51" t="s">
        <v>19209</v>
      </c>
      <c r="N51" t="b">
        <v>0</v>
      </c>
      <c r="O51" t="b">
        <v>0</v>
      </c>
      <c r="P51" t="b">
        <v>0</v>
      </c>
      <c r="Q51" t="b">
        <v>0</v>
      </c>
      <c r="R51" t="b">
        <v>1</v>
      </c>
      <c r="S51" t="b">
        <v>0</v>
      </c>
      <c r="T51" t="b">
        <v>0</v>
      </c>
      <c r="U51" t="b">
        <v>0</v>
      </c>
      <c r="V51" t="b">
        <v>1</v>
      </c>
      <c r="X51" t="s">
        <v>19200</v>
      </c>
      <c r="Z51">
        <v>0</v>
      </c>
      <c r="AA51">
        <v>1047552</v>
      </c>
      <c r="AB51" t="b">
        <v>1</v>
      </c>
      <c r="AC51" t="s">
        <v>19210</v>
      </c>
      <c r="AD51">
        <v>8</v>
      </c>
      <c r="AE51">
        <v>8</v>
      </c>
      <c r="AF51" t="s">
        <v>19194</v>
      </c>
      <c r="AG51" t="b">
        <v>1</v>
      </c>
      <c r="AH51" t="b">
        <v>1</v>
      </c>
      <c r="AI51" t="s">
        <v>19195</v>
      </c>
      <c r="AK51" t="b">
        <v>0</v>
      </c>
      <c r="AL51" t="b">
        <v>1</v>
      </c>
      <c r="AM51" t="b">
        <v>0</v>
      </c>
      <c r="AN51" t="b">
        <v>1</v>
      </c>
      <c r="AO51" t="b">
        <v>0</v>
      </c>
      <c r="AP51">
        <v>3</v>
      </c>
      <c r="AQ51">
        <v>19000</v>
      </c>
      <c r="AR51">
        <v>250000000</v>
      </c>
      <c r="AS51">
        <v>250000000</v>
      </c>
      <c r="AT51">
        <v>6400</v>
      </c>
      <c r="AU51">
        <v>145000000</v>
      </c>
      <c r="AW51" t="b">
        <v>1</v>
      </c>
    </row>
    <row r="52" spans="1:50" hidden="1" x14ac:dyDescent="0.25">
      <c r="A52" t="s">
        <v>8589</v>
      </c>
      <c r="B52" t="s">
        <v>8590</v>
      </c>
      <c r="C52" t="s">
        <v>1368</v>
      </c>
      <c r="D52" t="s">
        <v>19208</v>
      </c>
      <c r="E52" t="s">
        <v>19190</v>
      </c>
      <c r="F52" t="s">
        <v>242</v>
      </c>
      <c r="G52">
        <v>121.18</v>
      </c>
      <c r="H52" t="s">
        <v>19191</v>
      </c>
      <c r="I52">
        <v>4</v>
      </c>
      <c r="J52">
        <v>4</v>
      </c>
      <c r="K52">
        <v>1</v>
      </c>
      <c r="L52" t="s">
        <v>19209</v>
      </c>
      <c r="N52" t="b">
        <v>0</v>
      </c>
      <c r="O52" t="b">
        <v>0</v>
      </c>
      <c r="P52" t="b">
        <v>0</v>
      </c>
      <c r="Q52" t="b">
        <v>0</v>
      </c>
      <c r="R52" t="b">
        <v>0</v>
      </c>
      <c r="S52" t="b">
        <v>1</v>
      </c>
      <c r="T52" t="b">
        <v>0</v>
      </c>
      <c r="U52" t="b">
        <v>0</v>
      </c>
      <c r="V52" t="b">
        <v>1</v>
      </c>
      <c r="Z52">
        <v>32768</v>
      </c>
      <c r="AA52">
        <v>1047552</v>
      </c>
      <c r="AB52" t="b">
        <v>1</v>
      </c>
      <c r="AC52" t="s">
        <v>19210</v>
      </c>
      <c r="AD52">
        <v>16</v>
      </c>
      <c r="AE52">
        <v>8</v>
      </c>
      <c r="AF52" t="s">
        <v>19194</v>
      </c>
      <c r="AG52" t="b">
        <v>0</v>
      </c>
      <c r="AH52" t="b">
        <v>1</v>
      </c>
      <c r="AI52" t="s">
        <v>19195</v>
      </c>
      <c r="AK52" t="b">
        <v>1</v>
      </c>
      <c r="AL52" t="b">
        <v>1</v>
      </c>
      <c r="AM52" t="b">
        <v>0</v>
      </c>
      <c r="AN52" t="b">
        <v>0</v>
      </c>
      <c r="AO52" t="b">
        <v>0</v>
      </c>
      <c r="AP52">
        <v>4</v>
      </c>
      <c r="AQ52">
        <v>3600</v>
      </c>
      <c r="AR52">
        <v>36700160</v>
      </c>
      <c r="AS52">
        <v>36700160</v>
      </c>
      <c r="AT52">
        <v>2880</v>
      </c>
      <c r="AU52">
        <v>36700160</v>
      </c>
      <c r="AW52" t="b">
        <v>1</v>
      </c>
    </row>
    <row r="53" spans="1:50" hidden="1" x14ac:dyDescent="0.25">
      <c r="A53" t="s">
        <v>3285</v>
      </c>
      <c r="B53" t="s">
        <v>19237</v>
      </c>
      <c r="C53" t="s">
        <v>1368</v>
      </c>
      <c r="D53" t="s">
        <v>19217</v>
      </c>
      <c r="E53" t="s">
        <v>19190</v>
      </c>
      <c r="F53" t="s">
        <v>242</v>
      </c>
      <c r="G53">
        <v>86.87</v>
      </c>
      <c r="H53" t="s">
        <v>19191</v>
      </c>
      <c r="I53">
        <v>4</v>
      </c>
      <c r="J53">
        <v>4</v>
      </c>
      <c r="K53">
        <v>1</v>
      </c>
      <c r="L53" t="s">
        <v>19209</v>
      </c>
      <c r="N53" t="b">
        <v>0</v>
      </c>
      <c r="O53" t="b">
        <v>0</v>
      </c>
      <c r="P53" t="b">
        <v>0</v>
      </c>
      <c r="Q53" t="b">
        <v>0</v>
      </c>
      <c r="R53" t="b">
        <v>1</v>
      </c>
      <c r="S53" t="b">
        <v>0</v>
      </c>
      <c r="T53" t="b">
        <v>1</v>
      </c>
      <c r="U53" t="b">
        <v>0</v>
      </c>
      <c r="V53" t="b">
        <v>1</v>
      </c>
      <c r="X53" t="s">
        <v>19200</v>
      </c>
      <c r="Z53">
        <v>0</v>
      </c>
      <c r="AA53">
        <v>1047552</v>
      </c>
      <c r="AB53" t="b">
        <v>1</v>
      </c>
      <c r="AC53" t="s">
        <v>19210</v>
      </c>
      <c r="AD53">
        <v>8</v>
      </c>
      <c r="AE53">
        <v>8</v>
      </c>
      <c r="AF53" t="s">
        <v>19218</v>
      </c>
      <c r="AG53" t="b">
        <v>1</v>
      </c>
      <c r="AH53" t="b">
        <v>1</v>
      </c>
      <c r="AI53" t="s">
        <v>19195</v>
      </c>
      <c r="AK53" t="b">
        <v>0</v>
      </c>
      <c r="AL53" t="b">
        <v>1</v>
      </c>
      <c r="AM53" t="b">
        <v>0</v>
      </c>
      <c r="AN53" t="b">
        <v>1</v>
      </c>
      <c r="AO53" t="b">
        <v>0</v>
      </c>
      <c r="AP53">
        <v>2</v>
      </c>
      <c r="AQ53">
        <v>6400</v>
      </c>
      <c r="AR53">
        <v>152043520</v>
      </c>
      <c r="AS53">
        <v>152043520</v>
      </c>
      <c r="AT53">
        <v>6400</v>
      </c>
      <c r="AU53">
        <v>145000000</v>
      </c>
      <c r="AW53" t="b">
        <v>1</v>
      </c>
      <c r="AX53" t="b">
        <v>1</v>
      </c>
    </row>
    <row r="54" spans="1:50" hidden="1" x14ac:dyDescent="0.25">
      <c r="A54" t="s">
        <v>1353</v>
      </c>
      <c r="B54" t="s">
        <v>19238</v>
      </c>
      <c r="C54" t="s">
        <v>1368</v>
      </c>
      <c r="D54" t="s">
        <v>19217</v>
      </c>
      <c r="E54" t="s">
        <v>19190</v>
      </c>
      <c r="F54" t="s">
        <v>242</v>
      </c>
      <c r="G54">
        <v>97.82</v>
      </c>
      <c r="H54" t="s">
        <v>19191</v>
      </c>
      <c r="I54">
        <v>4</v>
      </c>
      <c r="J54">
        <v>4</v>
      </c>
      <c r="K54">
        <v>1</v>
      </c>
      <c r="L54" t="s">
        <v>19209</v>
      </c>
      <c r="N54" t="b">
        <v>0</v>
      </c>
      <c r="O54" t="b">
        <v>0</v>
      </c>
      <c r="P54" t="b">
        <v>0</v>
      </c>
      <c r="Q54" t="b">
        <v>0</v>
      </c>
      <c r="R54" t="b">
        <v>0</v>
      </c>
      <c r="S54" t="b">
        <v>0</v>
      </c>
      <c r="T54" t="b">
        <v>1</v>
      </c>
      <c r="U54" t="b">
        <v>0</v>
      </c>
      <c r="V54" t="b">
        <v>1</v>
      </c>
      <c r="X54" t="s">
        <v>19200</v>
      </c>
      <c r="Z54">
        <v>0</v>
      </c>
      <c r="AA54">
        <v>1047552</v>
      </c>
      <c r="AB54" t="b">
        <v>1</v>
      </c>
      <c r="AC54" t="s">
        <v>19210</v>
      </c>
      <c r="AD54">
        <v>16</v>
      </c>
      <c r="AE54">
        <v>8</v>
      </c>
      <c r="AF54" t="s">
        <v>19218</v>
      </c>
      <c r="AG54" t="b">
        <v>1</v>
      </c>
      <c r="AH54" t="b">
        <v>1</v>
      </c>
      <c r="AI54" t="s">
        <v>19195</v>
      </c>
      <c r="AK54" t="b">
        <v>0</v>
      </c>
      <c r="AL54" t="b">
        <v>1</v>
      </c>
      <c r="AM54" t="b">
        <v>0</v>
      </c>
      <c r="AN54" t="b">
        <v>1</v>
      </c>
      <c r="AO54" t="b">
        <v>0</v>
      </c>
      <c r="AP54">
        <v>2</v>
      </c>
      <c r="AQ54">
        <v>6400</v>
      </c>
      <c r="AR54">
        <v>152043520</v>
      </c>
      <c r="AS54">
        <v>152043520</v>
      </c>
      <c r="AT54">
        <v>6400</v>
      </c>
      <c r="AU54">
        <v>145000000</v>
      </c>
      <c r="AW54" t="b">
        <v>1</v>
      </c>
      <c r="AX54" t="b">
        <v>1</v>
      </c>
    </row>
    <row r="55" spans="1:50" hidden="1" x14ac:dyDescent="0.25">
      <c r="A55" t="s">
        <v>1622</v>
      </c>
      <c r="B55" t="s">
        <v>19239</v>
      </c>
      <c r="C55" t="s">
        <v>1368</v>
      </c>
      <c r="D55" t="s">
        <v>19215</v>
      </c>
      <c r="E55" t="s">
        <v>19190</v>
      </c>
      <c r="F55" t="s">
        <v>242</v>
      </c>
      <c r="G55">
        <v>121.18</v>
      </c>
      <c r="H55" t="s">
        <v>19191</v>
      </c>
      <c r="I55">
        <v>4</v>
      </c>
      <c r="J55">
        <v>4</v>
      </c>
      <c r="K55">
        <v>2</v>
      </c>
      <c r="L55" t="s">
        <v>19209</v>
      </c>
      <c r="N55" t="b">
        <v>0</v>
      </c>
      <c r="O55" t="b">
        <v>0</v>
      </c>
      <c r="P55" t="b">
        <v>0</v>
      </c>
      <c r="Q55" t="b">
        <v>0</v>
      </c>
      <c r="R55" t="b">
        <v>0</v>
      </c>
      <c r="S55" t="b">
        <v>0</v>
      </c>
      <c r="T55" t="b">
        <v>0</v>
      </c>
      <c r="U55" t="b">
        <v>0</v>
      </c>
      <c r="V55" t="b">
        <v>1</v>
      </c>
      <c r="X55" t="s">
        <v>19200</v>
      </c>
      <c r="Z55">
        <v>0</v>
      </c>
      <c r="AA55">
        <v>1047552</v>
      </c>
      <c r="AB55" t="b">
        <v>1</v>
      </c>
      <c r="AC55" t="s">
        <v>19210</v>
      </c>
      <c r="AD55">
        <v>16</v>
      </c>
      <c r="AE55">
        <v>8</v>
      </c>
      <c r="AF55" t="s">
        <v>19194</v>
      </c>
      <c r="AG55" t="b">
        <v>1</v>
      </c>
      <c r="AH55" t="b">
        <v>1</v>
      </c>
      <c r="AI55" t="s">
        <v>19195</v>
      </c>
      <c r="AK55" t="b">
        <v>0</v>
      </c>
      <c r="AL55" t="b">
        <v>1</v>
      </c>
      <c r="AM55" t="b">
        <v>0</v>
      </c>
      <c r="AN55" t="b">
        <v>1</v>
      </c>
      <c r="AO55" t="b">
        <v>0</v>
      </c>
      <c r="AP55">
        <v>3</v>
      </c>
      <c r="AQ55">
        <v>19000</v>
      </c>
      <c r="AR55">
        <v>250000000</v>
      </c>
      <c r="AS55">
        <v>250000000</v>
      </c>
      <c r="AT55">
        <v>6400</v>
      </c>
      <c r="AU55">
        <v>145000000</v>
      </c>
      <c r="AW55" t="b">
        <v>1</v>
      </c>
    </row>
    <row r="56" spans="1:50" hidden="1" x14ac:dyDescent="0.25">
      <c r="A56" t="s">
        <v>1729</v>
      </c>
      <c r="B56" t="s">
        <v>19240</v>
      </c>
      <c r="C56" t="s">
        <v>1368</v>
      </c>
      <c r="D56" t="s">
        <v>19212</v>
      </c>
      <c r="E56" t="s">
        <v>19190</v>
      </c>
      <c r="F56" t="s">
        <v>242</v>
      </c>
      <c r="G56">
        <v>194.18</v>
      </c>
      <c r="H56" t="s">
        <v>19191</v>
      </c>
      <c r="I56">
        <v>8</v>
      </c>
      <c r="J56">
        <v>8</v>
      </c>
      <c r="K56">
        <v>2</v>
      </c>
      <c r="L56" t="s">
        <v>19209</v>
      </c>
      <c r="N56" t="b">
        <v>1</v>
      </c>
      <c r="O56" t="b">
        <v>0</v>
      </c>
      <c r="P56" t="b">
        <v>0</v>
      </c>
      <c r="Q56" t="b">
        <v>0</v>
      </c>
      <c r="R56" t="b">
        <v>1</v>
      </c>
      <c r="S56" t="b">
        <v>0</v>
      </c>
      <c r="T56" t="b">
        <v>0</v>
      </c>
      <c r="U56" t="b">
        <v>0</v>
      </c>
      <c r="V56" t="b">
        <v>1</v>
      </c>
      <c r="X56" t="s">
        <v>19200</v>
      </c>
      <c r="Z56">
        <v>0</v>
      </c>
      <c r="AA56">
        <v>1047552</v>
      </c>
      <c r="AB56" t="b">
        <v>1</v>
      </c>
      <c r="AC56" t="s">
        <v>19210</v>
      </c>
      <c r="AD56">
        <v>16</v>
      </c>
      <c r="AE56">
        <v>16</v>
      </c>
      <c r="AF56" t="s">
        <v>19194</v>
      </c>
      <c r="AG56" t="b">
        <v>1</v>
      </c>
      <c r="AH56" t="b">
        <v>1</v>
      </c>
      <c r="AI56" t="s">
        <v>19195</v>
      </c>
      <c r="AK56" t="b">
        <v>0</v>
      </c>
      <c r="AL56" t="b">
        <v>1</v>
      </c>
      <c r="AM56" t="b">
        <v>0</v>
      </c>
      <c r="AN56" t="b">
        <v>1</v>
      </c>
      <c r="AO56" t="b">
        <v>0</v>
      </c>
      <c r="AP56">
        <v>4</v>
      </c>
      <c r="AQ56">
        <v>19000</v>
      </c>
      <c r="AR56">
        <v>250000000</v>
      </c>
      <c r="AS56">
        <v>250000000</v>
      </c>
      <c r="AT56">
        <v>12800</v>
      </c>
      <c r="AU56">
        <v>290000000</v>
      </c>
      <c r="AW56" t="b">
        <v>1</v>
      </c>
    </row>
    <row r="57" spans="1:50" hidden="1" x14ac:dyDescent="0.25">
      <c r="A57" t="s">
        <v>2462</v>
      </c>
      <c r="B57" t="s">
        <v>19241</v>
      </c>
      <c r="C57" t="s">
        <v>1368</v>
      </c>
      <c r="D57" t="s">
        <v>19212</v>
      </c>
      <c r="E57" t="s">
        <v>19190</v>
      </c>
      <c r="F57" t="s">
        <v>242</v>
      </c>
      <c r="G57">
        <v>219.73</v>
      </c>
      <c r="H57" t="s">
        <v>19191</v>
      </c>
      <c r="I57">
        <v>8</v>
      </c>
      <c r="J57">
        <v>8</v>
      </c>
      <c r="K57">
        <v>2</v>
      </c>
      <c r="L57" t="s">
        <v>19209</v>
      </c>
      <c r="N57" t="b">
        <v>1</v>
      </c>
      <c r="O57" t="b">
        <v>0</v>
      </c>
      <c r="P57" t="b">
        <v>0</v>
      </c>
      <c r="Q57" t="b">
        <v>0</v>
      </c>
      <c r="R57" t="b">
        <v>0</v>
      </c>
      <c r="S57" t="b">
        <v>0</v>
      </c>
      <c r="T57" t="b">
        <v>0</v>
      </c>
      <c r="U57" t="b">
        <v>0</v>
      </c>
      <c r="V57" t="b">
        <v>1</v>
      </c>
      <c r="X57" t="s">
        <v>19200</v>
      </c>
      <c r="Z57">
        <v>0</v>
      </c>
      <c r="AA57">
        <v>1047552</v>
      </c>
      <c r="AB57" t="b">
        <v>1</v>
      </c>
      <c r="AC57" t="s">
        <v>19210</v>
      </c>
      <c r="AD57">
        <v>32</v>
      </c>
      <c r="AE57">
        <v>16</v>
      </c>
      <c r="AF57" t="s">
        <v>19194</v>
      </c>
      <c r="AG57" t="b">
        <v>1</v>
      </c>
      <c r="AH57" t="b">
        <v>1</v>
      </c>
      <c r="AI57" t="s">
        <v>19195</v>
      </c>
      <c r="AK57" t="b">
        <v>0</v>
      </c>
      <c r="AL57" t="b">
        <v>1</v>
      </c>
      <c r="AM57" t="b">
        <v>0</v>
      </c>
      <c r="AN57" t="b">
        <v>1</v>
      </c>
      <c r="AO57" t="b">
        <v>0</v>
      </c>
      <c r="AP57">
        <v>4</v>
      </c>
      <c r="AQ57">
        <v>38000</v>
      </c>
      <c r="AR57">
        <v>500000000</v>
      </c>
      <c r="AS57">
        <v>500000000</v>
      </c>
      <c r="AT57">
        <v>12800</v>
      </c>
      <c r="AU57">
        <v>290000000</v>
      </c>
      <c r="AW57" t="b">
        <v>1</v>
      </c>
    </row>
    <row r="58" spans="1:50" hidden="1" x14ac:dyDescent="0.25">
      <c r="A58" t="s">
        <v>2025</v>
      </c>
      <c r="B58" t="s">
        <v>19242</v>
      </c>
      <c r="C58" t="s">
        <v>1368</v>
      </c>
      <c r="D58" t="s">
        <v>19215</v>
      </c>
      <c r="E58" t="s">
        <v>19190</v>
      </c>
      <c r="F58" t="s">
        <v>242</v>
      </c>
      <c r="G58">
        <v>215.35</v>
      </c>
      <c r="H58" t="s">
        <v>19191</v>
      </c>
      <c r="I58">
        <v>8</v>
      </c>
      <c r="J58">
        <v>8</v>
      </c>
      <c r="K58">
        <v>2</v>
      </c>
      <c r="L58" t="s">
        <v>19209</v>
      </c>
      <c r="N58" t="b">
        <v>0</v>
      </c>
      <c r="O58" t="b">
        <v>0</v>
      </c>
      <c r="P58" t="b">
        <v>0</v>
      </c>
      <c r="Q58" t="b">
        <v>0</v>
      </c>
      <c r="R58" t="b">
        <v>1</v>
      </c>
      <c r="S58" t="b">
        <v>0</v>
      </c>
      <c r="T58" t="b">
        <v>0</v>
      </c>
      <c r="U58" t="b">
        <v>0</v>
      </c>
      <c r="V58" t="b">
        <v>1</v>
      </c>
      <c r="X58" t="s">
        <v>19200</v>
      </c>
      <c r="Z58">
        <v>0</v>
      </c>
      <c r="AA58">
        <v>1047552</v>
      </c>
      <c r="AB58" t="b">
        <v>1</v>
      </c>
      <c r="AC58" t="s">
        <v>19210</v>
      </c>
      <c r="AD58">
        <v>16</v>
      </c>
      <c r="AE58">
        <v>16</v>
      </c>
      <c r="AF58" t="s">
        <v>19194</v>
      </c>
      <c r="AG58" t="b">
        <v>1</v>
      </c>
      <c r="AH58" t="b">
        <v>1</v>
      </c>
      <c r="AI58" t="s">
        <v>19195</v>
      </c>
      <c r="AK58" t="b">
        <v>0</v>
      </c>
      <c r="AL58" t="b">
        <v>1</v>
      </c>
      <c r="AM58" t="b">
        <v>0</v>
      </c>
      <c r="AN58" t="b">
        <v>1</v>
      </c>
      <c r="AO58" t="b">
        <v>0</v>
      </c>
      <c r="AP58">
        <v>4</v>
      </c>
      <c r="AQ58">
        <v>38000</v>
      </c>
      <c r="AR58">
        <v>500000000</v>
      </c>
      <c r="AS58">
        <v>500000000</v>
      </c>
      <c r="AT58">
        <v>12800</v>
      </c>
      <c r="AU58">
        <v>290000000</v>
      </c>
      <c r="AW58" t="b">
        <v>1</v>
      </c>
    </row>
    <row r="59" spans="1:50" hidden="1" x14ac:dyDescent="0.25">
      <c r="A59" t="s">
        <v>1931</v>
      </c>
      <c r="B59" t="s">
        <v>1932</v>
      </c>
      <c r="C59" t="s">
        <v>1368</v>
      </c>
      <c r="D59" t="s">
        <v>19208</v>
      </c>
      <c r="E59" t="s">
        <v>19190</v>
      </c>
      <c r="F59" t="s">
        <v>242</v>
      </c>
      <c r="G59">
        <v>243.09</v>
      </c>
      <c r="H59" t="s">
        <v>19191</v>
      </c>
      <c r="I59">
        <v>8</v>
      </c>
      <c r="J59">
        <v>8</v>
      </c>
      <c r="K59">
        <v>1</v>
      </c>
      <c r="L59" t="s">
        <v>19209</v>
      </c>
      <c r="N59" t="b">
        <v>0</v>
      </c>
      <c r="O59" t="b">
        <v>0</v>
      </c>
      <c r="P59" t="b">
        <v>0</v>
      </c>
      <c r="Q59" t="b">
        <v>0</v>
      </c>
      <c r="R59" t="b">
        <v>0</v>
      </c>
      <c r="S59" t="b">
        <v>1</v>
      </c>
      <c r="T59" t="b">
        <v>0</v>
      </c>
      <c r="U59" t="b">
        <v>0</v>
      </c>
      <c r="V59" t="b">
        <v>1</v>
      </c>
      <c r="Z59">
        <v>65536</v>
      </c>
      <c r="AA59">
        <v>1047552</v>
      </c>
      <c r="AB59" t="b">
        <v>1</v>
      </c>
      <c r="AC59" t="s">
        <v>19210</v>
      </c>
      <c r="AD59">
        <v>32</v>
      </c>
      <c r="AE59">
        <v>16</v>
      </c>
      <c r="AF59" t="s">
        <v>19194</v>
      </c>
      <c r="AG59" t="b">
        <v>0</v>
      </c>
      <c r="AH59" t="b">
        <v>1</v>
      </c>
      <c r="AI59" t="s">
        <v>19195</v>
      </c>
      <c r="AK59" t="b">
        <v>1</v>
      </c>
      <c r="AL59" t="b">
        <v>1</v>
      </c>
      <c r="AM59" t="b">
        <v>0</v>
      </c>
      <c r="AN59" t="b">
        <v>0</v>
      </c>
      <c r="AO59" t="b">
        <v>0</v>
      </c>
      <c r="AP59">
        <v>4</v>
      </c>
      <c r="AQ59">
        <v>4320</v>
      </c>
      <c r="AR59">
        <v>52428800</v>
      </c>
      <c r="AS59">
        <v>52428800</v>
      </c>
      <c r="AT59">
        <v>4320</v>
      </c>
      <c r="AU59">
        <v>52428800</v>
      </c>
      <c r="AW59" t="b">
        <v>1</v>
      </c>
    </row>
    <row r="60" spans="1:50" hidden="1" x14ac:dyDescent="0.25">
      <c r="A60" t="s">
        <v>8414</v>
      </c>
      <c r="B60" t="s">
        <v>19243</v>
      </c>
      <c r="C60" t="s">
        <v>1368</v>
      </c>
      <c r="D60" t="s">
        <v>19217</v>
      </c>
      <c r="E60" t="s">
        <v>19190</v>
      </c>
      <c r="F60" t="s">
        <v>242</v>
      </c>
      <c r="G60">
        <v>173.74</v>
      </c>
      <c r="H60" t="s">
        <v>19191</v>
      </c>
      <c r="I60">
        <v>8</v>
      </c>
      <c r="J60">
        <v>8</v>
      </c>
      <c r="K60">
        <v>1</v>
      </c>
      <c r="L60" t="s">
        <v>19209</v>
      </c>
      <c r="N60" t="b">
        <v>0</v>
      </c>
      <c r="O60" t="b">
        <v>0</v>
      </c>
      <c r="P60" t="b">
        <v>0</v>
      </c>
      <c r="Q60" t="b">
        <v>0</v>
      </c>
      <c r="R60" t="b">
        <v>1</v>
      </c>
      <c r="S60" t="b">
        <v>0</v>
      </c>
      <c r="T60" t="b">
        <v>1</v>
      </c>
      <c r="U60" t="b">
        <v>0</v>
      </c>
      <c r="V60" t="b">
        <v>1</v>
      </c>
      <c r="X60" t="s">
        <v>19200</v>
      </c>
      <c r="Z60">
        <v>0</v>
      </c>
      <c r="AA60">
        <v>1047552</v>
      </c>
      <c r="AB60" t="b">
        <v>1</v>
      </c>
      <c r="AC60" t="s">
        <v>19210</v>
      </c>
      <c r="AD60">
        <v>16</v>
      </c>
      <c r="AE60">
        <v>16</v>
      </c>
      <c r="AF60" t="s">
        <v>19218</v>
      </c>
      <c r="AG60" t="b">
        <v>1</v>
      </c>
      <c r="AH60" t="b">
        <v>1</v>
      </c>
      <c r="AI60" t="s">
        <v>19195</v>
      </c>
      <c r="AK60" t="b">
        <v>0</v>
      </c>
      <c r="AL60" t="b">
        <v>1</v>
      </c>
      <c r="AM60" t="b">
        <v>0</v>
      </c>
      <c r="AN60" t="b">
        <v>1</v>
      </c>
      <c r="AO60" t="b">
        <v>0</v>
      </c>
      <c r="AP60">
        <v>2</v>
      </c>
      <c r="AQ60">
        <v>12800</v>
      </c>
      <c r="AR60">
        <v>304087040</v>
      </c>
      <c r="AS60">
        <v>304087040</v>
      </c>
      <c r="AT60">
        <v>12800</v>
      </c>
      <c r="AU60">
        <v>290000000</v>
      </c>
      <c r="AW60" t="b">
        <v>1</v>
      </c>
      <c r="AX60" t="b">
        <v>1</v>
      </c>
    </row>
    <row r="61" spans="1:50" hidden="1" x14ac:dyDescent="0.25">
      <c r="A61" t="s">
        <v>4422</v>
      </c>
      <c r="B61" t="s">
        <v>19244</v>
      </c>
      <c r="C61" t="s">
        <v>1368</v>
      </c>
      <c r="D61" t="s">
        <v>19217</v>
      </c>
      <c r="E61" t="s">
        <v>19190</v>
      </c>
      <c r="F61" t="s">
        <v>242</v>
      </c>
      <c r="G61">
        <v>196.37</v>
      </c>
      <c r="H61" t="s">
        <v>19191</v>
      </c>
      <c r="I61">
        <v>8</v>
      </c>
      <c r="J61">
        <v>8</v>
      </c>
      <c r="K61">
        <v>1</v>
      </c>
      <c r="L61" t="s">
        <v>19209</v>
      </c>
      <c r="N61" t="b">
        <v>0</v>
      </c>
      <c r="O61" t="b">
        <v>0</v>
      </c>
      <c r="P61" t="b">
        <v>0</v>
      </c>
      <c r="Q61" t="b">
        <v>0</v>
      </c>
      <c r="R61" t="b">
        <v>0</v>
      </c>
      <c r="S61" t="b">
        <v>0</v>
      </c>
      <c r="T61" t="b">
        <v>1</v>
      </c>
      <c r="U61" t="b">
        <v>0</v>
      </c>
      <c r="V61" t="b">
        <v>1</v>
      </c>
      <c r="X61" t="s">
        <v>19200</v>
      </c>
      <c r="Z61">
        <v>0</v>
      </c>
      <c r="AA61">
        <v>1047552</v>
      </c>
      <c r="AB61" t="b">
        <v>1</v>
      </c>
      <c r="AC61" t="s">
        <v>19210</v>
      </c>
      <c r="AD61">
        <v>32</v>
      </c>
      <c r="AE61">
        <v>16</v>
      </c>
      <c r="AF61" t="s">
        <v>19218</v>
      </c>
      <c r="AG61" t="b">
        <v>1</v>
      </c>
      <c r="AH61" t="b">
        <v>1</v>
      </c>
      <c r="AI61" t="s">
        <v>19195</v>
      </c>
      <c r="AK61" t="b">
        <v>0</v>
      </c>
      <c r="AL61" t="b">
        <v>1</v>
      </c>
      <c r="AM61" t="b">
        <v>0</v>
      </c>
      <c r="AN61" t="b">
        <v>1</v>
      </c>
      <c r="AO61" t="b">
        <v>0</v>
      </c>
      <c r="AP61">
        <v>2</v>
      </c>
      <c r="AQ61">
        <v>12800</v>
      </c>
      <c r="AR61">
        <v>304087040</v>
      </c>
      <c r="AS61">
        <v>304087040</v>
      </c>
      <c r="AT61">
        <v>12800</v>
      </c>
      <c r="AU61">
        <v>290000000</v>
      </c>
      <c r="AW61" t="b">
        <v>1</v>
      </c>
      <c r="AX61" t="b">
        <v>1</v>
      </c>
    </row>
    <row r="62" spans="1:50" hidden="1" x14ac:dyDescent="0.25">
      <c r="A62" t="s">
        <v>1107</v>
      </c>
      <c r="B62" t="s">
        <v>19245</v>
      </c>
      <c r="C62" t="s">
        <v>1368</v>
      </c>
      <c r="D62" t="s">
        <v>19215</v>
      </c>
      <c r="E62" t="s">
        <v>19190</v>
      </c>
      <c r="F62" t="s">
        <v>242</v>
      </c>
      <c r="G62">
        <v>243.09</v>
      </c>
      <c r="H62" t="s">
        <v>19191</v>
      </c>
      <c r="I62">
        <v>8</v>
      </c>
      <c r="J62">
        <v>8</v>
      </c>
      <c r="K62">
        <v>2</v>
      </c>
      <c r="L62" t="s">
        <v>19209</v>
      </c>
      <c r="N62" t="b">
        <v>0</v>
      </c>
      <c r="O62" t="b">
        <v>0</v>
      </c>
      <c r="P62" t="b">
        <v>0</v>
      </c>
      <c r="Q62" t="b">
        <v>0</v>
      </c>
      <c r="R62" t="b">
        <v>0</v>
      </c>
      <c r="S62" t="b">
        <v>0</v>
      </c>
      <c r="T62" t="b">
        <v>0</v>
      </c>
      <c r="U62" t="b">
        <v>0</v>
      </c>
      <c r="V62" t="b">
        <v>1</v>
      </c>
      <c r="X62" t="s">
        <v>19200</v>
      </c>
      <c r="Z62">
        <v>0</v>
      </c>
      <c r="AA62">
        <v>1047552</v>
      </c>
      <c r="AB62" t="b">
        <v>1</v>
      </c>
      <c r="AC62" t="s">
        <v>19210</v>
      </c>
      <c r="AD62">
        <v>32</v>
      </c>
      <c r="AE62">
        <v>16</v>
      </c>
      <c r="AF62" t="s">
        <v>19194</v>
      </c>
      <c r="AG62" t="b">
        <v>1</v>
      </c>
      <c r="AH62" t="b">
        <v>1</v>
      </c>
      <c r="AI62" t="s">
        <v>19195</v>
      </c>
      <c r="AK62" t="b">
        <v>0</v>
      </c>
      <c r="AL62" t="b">
        <v>1</v>
      </c>
      <c r="AM62" t="b">
        <v>0</v>
      </c>
      <c r="AN62" t="b">
        <v>1</v>
      </c>
      <c r="AO62" t="b">
        <v>0</v>
      </c>
      <c r="AP62">
        <v>4</v>
      </c>
      <c r="AQ62">
        <v>38000</v>
      </c>
      <c r="AR62">
        <v>500000000</v>
      </c>
      <c r="AS62">
        <v>500000000</v>
      </c>
      <c r="AT62">
        <v>12800</v>
      </c>
      <c r="AU62">
        <v>290000000</v>
      </c>
      <c r="AW62" t="b">
        <v>1</v>
      </c>
    </row>
    <row r="63" spans="1:50" hidden="1" x14ac:dyDescent="0.25">
      <c r="A63" t="s">
        <v>3292</v>
      </c>
      <c r="B63" t="s">
        <v>3293</v>
      </c>
      <c r="C63" t="s">
        <v>1368</v>
      </c>
      <c r="D63" t="s">
        <v>19246</v>
      </c>
      <c r="E63" t="s">
        <v>19190</v>
      </c>
      <c r="F63" t="s">
        <v>242</v>
      </c>
      <c r="G63">
        <v>56.21</v>
      </c>
      <c r="H63" t="s">
        <v>19191</v>
      </c>
      <c r="I63">
        <v>1</v>
      </c>
      <c r="J63">
        <v>1</v>
      </c>
      <c r="K63">
        <v>1</v>
      </c>
      <c r="L63" t="s">
        <v>19247</v>
      </c>
      <c r="N63" t="b">
        <v>0</v>
      </c>
      <c r="O63" t="b">
        <v>0</v>
      </c>
      <c r="P63" t="b">
        <v>0</v>
      </c>
      <c r="Q63" t="b">
        <v>0</v>
      </c>
      <c r="R63" t="b">
        <v>0</v>
      </c>
      <c r="S63" t="b">
        <v>0</v>
      </c>
      <c r="T63" t="b">
        <v>0</v>
      </c>
      <c r="U63" t="b">
        <v>0</v>
      </c>
      <c r="V63" t="b">
        <v>0</v>
      </c>
      <c r="Z63">
        <v>51200</v>
      </c>
      <c r="AA63">
        <v>1047552</v>
      </c>
      <c r="AB63" t="b">
        <v>1</v>
      </c>
      <c r="AC63" t="s">
        <v>19193</v>
      </c>
      <c r="AD63">
        <v>3.5</v>
      </c>
      <c r="AE63">
        <v>4</v>
      </c>
      <c r="AF63" t="s">
        <v>19194</v>
      </c>
      <c r="AG63" t="b">
        <v>1</v>
      </c>
      <c r="AH63" t="b">
        <v>0</v>
      </c>
      <c r="AI63" t="s">
        <v>19197</v>
      </c>
      <c r="AJ63">
        <v>160</v>
      </c>
      <c r="AK63" t="b">
        <v>0</v>
      </c>
      <c r="AL63" t="b">
        <v>0</v>
      </c>
      <c r="AM63" t="b">
        <v>0</v>
      </c>
      <c r="AN63" t="b">
        <v>0</v>
      </c>
      <c r="AO63" t="b">
        <v>0</v>
      </c>
      <c r="AP63">
        <v>2</v>
      </c>
      <c r="AQ63">
        <v>3000</v>
      </c>
      <c r="AR63">
        <v>48234496</v>
      </c>
      <c r="AS63">
        <v>24117248</v>
      </c>
    </row>
    <row r="64" spans="1:50" hidden="1" x14ac:dyDescent="0.25">
      <c r="A64" t="s">
        <v>1207</v>
      </c>
      <c r="B64" t="s">
        <v>1208</v>
      </c>
      <c r="C64" t="s">
        <v>1368</v>
      </c>
      <c r="D64" t="s">
        <v>19246</v>
      </c>
      <c r="E64" t="s">
        <v>19190</v>
      </c>
      <c r="F64" t="s">
        <v>242</v>
      </c>
      <c r="G64">
        <v>140.88999999999999</v>
      </c>
      <c r="H64" t="s">
        <v>19191</v>
      </c>
      <c r="I64">
        <v>2</v>
      </c>
      <c r="J64">
        <v>2</v>
      </c>
      <c r="K64">
        <v>1</v>
      </c>
      <c r="L64" t="s">
        <v>19247</v>
      </c>
      <c r="N64" t="b">
        <v>0</v>
      </c>
      <c r="O64" t="b">
        <v>0</v>
      </c>
      <c r="P64" t="b">
        <v>0</v>
      </c>
      <c r="Q64" t="b">
        <v>0</v>
      </c>
      <c r="R64" t="b">
        <v>0</v>
      </c>
      <c r="S64" t="b">
        <v>0</v>
      </c>
      <c r="T64" t="b">
        <v>0</v>
      </c>
      <c r="U64" t="b">
        <v>0</v>
      </c>
      <c r="V64" t="b">
        <v>0</v>
      </c>
      <c r="Z64">
        <v>102400</v>
      </c>
      <c r="AA64">
        <v>1047552</v>
      </c>
      <c r="AB64" t="b">
        <v>1</v>
      </c>
      <c r="AC64" t="s">
        <v>19193</v>
      </c>
      <c r="AD64">
        <v>14</v>
      </c>
      <c r="AE64">
        <v>8</v>
      </c>
      <c r="AF64" t="s">
        <v>19194</v>
      </c>
      <c r="AG64" t="b">
        <v>1</v>
      </c>
      <c r="AH64" t="b">
        <v>0</v>
      </c>
      <c r="AI64" t="s">
        <v>19197</v>
      </c>
      <c r="AJ64">
        <v>160</v>
      </c>
      <c r="AK64" t="b">
        <v>0</v>
      </c>
      <c r="AL64" t="b">
        <v>0</v>
      </c>
      <c r="AM64" t="b">
        <v>0</v>
      </c>
      <c r="AN64" t="b">
        <v>0</v>
      </c>
      <c r="AO64" t="b">
        <v>0</v>
      </c>
      <c r="AP64">
        <v>2</v>
      </c>
      <c r="AQ64">
        <v>6000</v>
      </c>
      <c r="AR64">
        <v>97517568</v>
      </c>
      <c r="AS64">
        <v>48234496</v>
      </c>
    </row>
    <row r="65" spans="1:49" hidden="1" x14ac:dyDescent="0.25">
      <c r="A65" t="s">
        <v>4557</v>
      </c>
      <c r="B65" t="s">
        <v>19248</v>
      </c>
      <c r="C65" t="s">
        <v>1368</v>
      </c>
      <c r="D65" t="s">
        <v>19249</v>
      </c>
      <c r="E65" t="s">
        <v>19190</v>
      </c>
      <c r="F65" t="s">
        <v>242</v>
      </c>
      <c r="G65">
        <v>135.05000000000001</v>
      </c>
      <c r="H65" t="s">
        <v>19191</v>
      </c>
      <c r="I65">
        <v>2</v>
      </c>
      <c r="J65">
        <v>2</v>
      </c>
      <c r="K65">
        <v>1</v>
      </c>
      <c r="L65" t="s">
        <v>19247</v>
      </c>
      <c r="N65" t="b">
        <v>0</v>
      </c>
      <c r="O65" t="b">
        <v>0</v>
      </c>
      <c r="P65" t="b">
        <v>0</v>
      </c>
      <c r="Q65" t="b">
        <v>0</v>
      </c>
      <c r="R65" t="b">
        <v>0</v>
      </c>
      <c r="S65" t="b">
        <v>0</v>
      </c>
      <c r="T65" t="b">
        <v>0</v>
      </c>
      <c r="U65" t="b">
        <v>0</v>
      </c>
      <c r="V65" t="b">
        <v>0</v>
      </c>
      <c r="X65" t="s">
        <v>19200</v>
      </c>
      <c r="Z65">
        <v>102400</v>
      </c>
      <c r="AA65">
        <v>1047552</v>
      </c>
      <c r="AB65" t="b">
        <v>1</v>
      </c>
      <c r="AC65" t="s">
        <v>19193</v>
      </c>
      <c r="AD65">
        <v>14</v>
      </c>
      <c r="AE65">
        <v>8</v>
      </c>
      <c r="AF65" t="s">
        <v>19194</v>
      </c>
      <c r="AG65" t="b">
        <v>1</v>
      </c>
      <c r="AH65" t="b">
        <v>0</v>
      </c>
      <c r="AI65" t="s">
        <v>19197</v>
      </c>
      <c r="AJ65">
        <v>210</v>
      </c>
      <c r="AK65" t="b">
        <v>0</v>
      </c>
      <c r="AL65" t="b">
        <v>0</v>
      </c>
      <c r="AM65" t="b">
        <v>0</v>
      </c>
      <c r="AN65" t="b">
        <v>1</v>
      </c>
      <c r="AO65" t="b">
        <v>0</v>
      </c>
      <c r="AP65">
        <v>2</v>
      </c>
      <c r="AQ65">
        <v>6000</v>
      </c>
      <c r="AR65">
        <v>97517568</v>
      </c>
      <c r="AS65">
        <v>48234496</v>
      </c>
    </row>
    <row r="66" spans="1:49" hidden="1" x14ac:dyDescent="0.25">
      <c r="A66" t="s">
        <v>11893</v>
      </c>
      <c r="B66" t="s">
        <v>19250</v>
      </c>
      <c r="C66" t="s">
        <v>1368</v>
      </c>
      <c r="D66" t="s">
        <v>19251</v>
      </c>
      <c r="E66" t="s">
        <v>19190</v>
      </c>
      <c r="F66" t="s">
        <v>242</v>
      </c>
      <c r="G66">
        <v>135.05000000000001</v>
      </c>
      <c r="H66" t="s">
        <v>19191</v>
      </c>
      <c r="I66">
        <v>2</v>
      </c>
      <c r="J66">
        <v>2</v>
      </c>
      <c r="K66">
        <v>1</v>
      </c>
      <c r="L66" t="s">
        <v>19247</v>
      </c>
      <c r="N66" t="b">
        <v>0</v>
      </c>
      <c r="O66" t="b">
        <v>0</v>
      </c>
      <c r="P66" t="b">
        <v>0</v>
      </c>
      <c r="Q66" t="b">
        <v>0</v>
      </c>
      <c r="R66" t="b">
        <v>0</v>
      </c>
      <c r="S66" t="b">
        <v>0</v>
      </c>
      <c r="T66" t="b">
        <v>0</v>
      </c>
      <c r="U66" t="b">
        <v>0</v>
      </c>
      <c r="V66" t="b">
        <v>0</v>
      </c>
      <c r="X66" t="s">
        <v>19200</v>
      </c>
      <c r="Y66" t="s">
        <v>19252</v>
      </c>
      <c r="Z66">
        <v>102400</v>
      </c>
      <c r="AA66">
        <v>1047552</v>
      </c>
      <c r="AB66" t="b">
        <v>1</v>
      </c>
      <c r="AC66" t="s">
        <v>19193</v>
      </c>
      <c r="AD66">
        <v>14</v>
      </c>
      <c r="AE66">
        <v>8</v>
      </c>
      <c r="AF66" t="s">
        <v>19194</v>
      </c>
      <c r="AG66" t="b">
        <v>0</v>
      </c>
      <c r="AH66" t="b">
        <v>0</v>
      </c>
      <c r="AI66" t="s">
        <v>19195</v>
      </c>
      <c r="AJ66">
        <v>210</v>
      </c>
      <c r="AK66" t="b">
        <v>0</v>
      </c>
      <c r="AL66" t="b">
        <v>0</v>
      </c>
      <c r="AM66" t="b">
        <v>0</v>
      </c>
      <c r="AN66" t="b">
        <v>1</v>
      </c>
      <c r="AO66" t="b">
        <v>0</v>
      </c>
      <c r="AP66">
        <v>2</v>
      </c>
      <c r="AQ66">
        <v>6000</v>
      </c>
      <c r="AR66">
        <v>97517568</v>
      </c>
      <c r="AS66">
        <v>48234496</v>
      </c>
    </row>
    <row r="67" spans="1:49" hidden="1" x14ac:dyDescent="0.25">
      <c r="A67" t="s">
        <v>1757</v>
      </c>
      <c r="B67" t="s">
        <v>3596</v>
      </c>
      <c r="C67" t="s">
        <v>1368</v>
      </c>
      <c r="D67" t="s">
        <v>19246</v>
      </c>
      <c r="E67" t="s">
        <v>19190</v>
      </c>
      <c r="F67" t="s">
        <v>242</v>
      </c>
      <c r="G67">
        <v>281.77999999999997</v>
      </c>
      <c r="H67" t="s">
        <v>19191</v>
      </c>
      <c r="I67">
        <v>4</v>
      </c>
      <c r="J67">
        <v>4</v>
      </c>
      <c r="K67">
        <v>1</v>
      </c>
      <c r="L67" t="s">
        <v>19247</v>
      </c>
      <c r="N67" t="b">
        <v>0</v>
      </c>
      <c r="O67" t="b">
        <v>0</v>
      </c>
      <c r="P67" t="b">
        <v>0</v>
      </c>
      <c r="Q67" t="b">
        <v>0</v>
      </c>
      <c r="R67" t="b">
        <v>0</v>
      </c>
      <c r="S67" t="b">
        <v>0</v>
      </c>
      <c r="T67" t="b">
        <v>0</v>
      </c>
      <c r="U67" t="b">
        <v>0</v>
      </c>
      <c r="V67" t="b">
        <v>0</v>
      </c>
      <c r="Z67">
        <v>204800</v>
      </c>
      <c r="AA67">
        <v>1047552</v>
      </c>
      <c r="AB67" t="b">
        <v>1</v>
      </c>
      <c r="AC67" t="s">
        <v>19193</v>
      </c>
      <c r="AD67">
        <v>28</v>
      </c>
      <c r="AE67">
        <v>16</v>
      </c>
      <c r="AF67" t="s">
        <v>19194</v>
      </c>
      <c r="AG67" t="b">
        <v>1</v>
      </c>
      <c r="AH67" t="b">
        <v>0</v>
      </c>
      <c r="AI67" t="s">
        <v>19197</v>
      </c>
      <c r="AJ67">
        <v>160</v>
      </c>
      <c r="AK67" t="b">
        <v>0</v>
      </c>
      <c r="AL67" t="b">
        <v>0</v>
      </c>
      <c r="AM67" t="b">
        <v>0</v>
      </c>
      <c r="AN67" t="b">
        <v>0</v>
      </c>
      <c r="AO67" t="b">
        <v>0</v>
      </c>
      <c r="AP67">
        <v>4</v>
      </c>
      <c r="AQ67">
        <v>12000</v>
      </c>
      <c r="AR67">
        <v>196083712</v>
      </c>
      <c r="AS67">
        <v>97517568</v>
      </c>
    </row>
    <row r="68" spans="1:49" hidden="1" x14ac:dyDescent="0.25">
      <c r="A68" t="s">
        <v>6666</v>
      </c>
      <c r="B68" t="s">
        <v>19253</v>
      </c>
      <c r="C68" t="s">
        <v>1368</v>
      </c>
      <c r="D68" t="s">
        <v>19249</v>
      </c>
      <c r="E68" t="s">
        <v>19190</v>
      </c>
      <c r="F68" t="s">
        <v>242</v>
      </c>
      <c r="G68">
        <v>270.83</v>
      </c>
      <c r="H68" t="s">
        <v>19191</v>
      </c>
      <c r="I68">
        <v>4</v>
      </c>
      <c r="J68">
        <v>4</v>
      </c>
      <c r="K68">
        <v>1</v>
      </c>
      <c r="L68" t="s">
        <v>19247</v>
      </c>
      <c r="N68" t="b">
        <v>0</v>
      </c>
      <c r="O68" t="b">
        <v>0</v>
      </c>
      <c r="P68" t="b">
        <v>0</v>
      </c>
      <c r="Q68" t="b">
        <v>0</v>
      </c>
      <c r="R68" t="b">
        <v>0</v>
      </c>
      <c r="S68" t="b">
        <v>0</v>
      </c>
      <c r="T68" t="b">
        <v>0</v>
      </c>
      <c r="U68" t="b">
        <v>0</v>
      </c>
      <c r="V68" t="b">
        <v>0</v>
      </c>
      <c r="X68" t="s">
        <v>19200</v>
      </c>
      <c r="Z68">
        <v>204800</v>
      </c>
      <c r="AA68">
        <v>1047552</v>
      </c>
      <c r="AB68" t="b">
        <v>1</v>
      </c>
      <c r="AC68" t="s">
        <v>19193</v>
      </c>
      <c r="AD68">
        <v>28</v>
      </c>
      <c r="AE68">
        <v>16</v>
      </c>
      <c r="AF68" t="s">
        <v>19194</v>
      </c>
      <c r="AG68" t="b">
        <v>1</v>
      </c>
      <c r="AH68" t="b">
        <v>0</v>
      </c>
      <c r="AI68" t="s">
        <v>19197</v>
      </c>
      <c r="AJ68">
        <v>210</v>
      </c>
      <c r="AK68" t="b">
        <v>0</v>
      </c>
      <c r="AL68" t="b">
        <v>0</v>
      </c>
      <c r="AM68" t="b">
        <v>0</v>
      </c>
      <c r="AN68" t="b">
        <v>1</v>
      </c>
      <c r="AO68" t="b">
        <v>0</v>
      </c>
      <c r="AP68">
        <v>4</v>
      </c>
      <c r="AQ68">
        <v>12000</v>
      </c>
      <c r="AR68">
        <v>196083712</v>
      </c>
      <c r="AS68">
        <v>97517568</v>
      </c>
    </row>
    <row r="69" spans="1:49" hidden="1" x14ac:dyDescent="0.25">
      <c r="A69" t="s">
        <v>14763</v>
      </c>
      <c r="B69" t="s">
        <v>19254</v>
      </c>
      <c r="C69" t="s">
        <v>1368</v>
      </c>
      <c r="D69" t="s">
        <v>19251</v>
      </c>
      <c r="E69" t="s">
        <v>19190</v>
      </c>
      <c r="F69" t="s">
        <v>242</v>
      </c>
      <c r="G69">
        <v>270.83</v>
      </c>
      <c r="H69" t="s">
        <v>19191</v>
      </c>
      <c r="I69">
        <v>4</v>
      </c>
      <c r="J69">
        <v>4</v>
      </c>
      <c r="K69">
        <v>1</v>
      </c>
      <c r="L69" t="s">
        <v>19247</v>
      </c>
      <c r="N69" t="b">
        <v>0</v>
      </c>
      <c r="O69" t="b">
        <v>0</v>
      </c>
      <c r="P69" t="b">
        <v>0</v>
      </c>
      <c r="Q69" t="b">
        <v>0</v>
      </c>
      <c r="R69" t="b">
        <v>0</v>
      </c>
      <c r="S69" t="b">
        <v>0</v>
      </c>
      <c r="T69" t="b">
        <v>0</v>
      </c>
      <c r="U69" t="b">
        <v>0</v>
      </c>
      <c r="V69" t="b">
        <v>0</v>
      </c>
      <c r="X69" t="s">
        <v>19200</v>
      </c>
      <c r="Y69" t="s">
        <v>19252</v>
      </c>
      <c r="Z69">
        <v>204800</v>
      </c>
      <c r="AA69">
        <v>1047552</v>
      </c>
      <c r="AB69" t="b">
        <v>1</v>
      </c>
      <c r="AC69" t="s">
        <v>19193</v>
      </c>
      <c r="AD69">
        <v>28</v>
      </c>
      <c r="AE69">
        <v>16</v>
      </c>
      <c r="AF69" t="s">
        <v>19194</v>
      </c>
      <c r="AG69" t="b">
        <v>0</v>
      </c>
      <c r="AH69" t="b">
        <v>0</v>
      </c>
      <c r="AI69" t="s">
        <v>19195</v>
      </c>
      <c r="AJ69">
        <v>210</v>
      </c>
      <c r="AK69" t="b">
        <v>0</v>
      </c>
      <c r="AL69" t="b">
        <v>0</v>
      </c>
      <c r="AM69" t="b">
        <v>0</v>
      </c>
      <c r="AN69" t="b">
        <v>1</v>
      </c>
      <c r="AO69" t="b">
        <v>0</v>
      </c>
      <c r="AP69">
        <v>4</v>
      </c>
      <c r="AQ69">
        <v>12000</v>
      </c>
      <c r="AR69">
        <v>196083712</v>
      </c>
      <c r="AS69">
        <v>97517568</v>
      </c>
    </row>
    <row r="70" spans="1:49" hidden="1" x14ac:dyDescent="0.25">
      <c r="A70" t="s">
        <v>4299</v>
      </c>
      <c r="B70" t="s">
        <v>4826</v>
      </c>
      <c r="C70" t="s">
        <v>1368</v>
      </c>
      <c r="D70" t="s">
        <v>19246</v>
      </c>
      <c r="E70" t="s">
        <v>19190</v>
      </c>
      <c r="F70" t="s">
        <v>242</v>
      </c>
      <c r="G70">
        <v>562.83000000000004</v>
      </c>
      <c r="H70" t="s">
        <v>19191</v>
      </c>
      <c r="I70">
        <v>8</v>
      </c>
      <c r="J70">
        <v>8</v>
      </c>
      <c r="K70">
        <v>1</v>
      </c>
      <c r="L70" t="s">
        <v>19247</v>
      </c>
      <c r="N70" t="b">
        <v>0</v>
      </c>
      <c r="O70" t="b">
        <v>0</v>
      </c>
      <c r="P70" t="b">
        <v>0</v>
      </c>
      <c r="Q70" t="b">
        <v>0</v>
      </c>
      <c r="R70" t="b">
        <v>0</v>
      </c>
      <c r="S70" t="b">
        <v>0</v>
      </c>
      <c r="T70" t="b">
        <v>0</v>
      </c>
      <c r="U70" t="b">
        <v>0</v>
      </c>
      <c r="V70" t="b">
        <v>0</v>
      </c>
      <c r="Z70">
        <v>409600</v>
      </c>
      <c r="AA70">
        <v>1047552</v>
      </c>
      <c r="AB70" t="b">
        <v>1</v>
      </c>
      <c r="AC70" t="s">
        <v>19193</v>
      </c>
      <c r="AD70">
        <v>56</v>
      </c>
      <c r="AE70">
        <v>32</v>
      </c>
      <c r="AF70" t="s">
        <v>19194</v>
      </c>
      <c r="AG70" t="b">
        <v>1</v>
      </c>
      <c r="AH70" t="b">
        <v>0</v>
      </c>
      <c r="AI70" t="s">
        <v>19197</v>
      </c>
      <c r="AJ70">
        <v>160</v>
      </c>
      <c r="AK70" t="b">
        <v>0</v>
      </c>
      <c r="AL70" t="b">
        <v>0</v>
      </c>
      <c r="AM70" t="b">
        <v>0</v>
      </c>
      <c r="AN70" t="b">
        <v>0</v>
      </c>
      <c r="AO70" t="b">
        <v>0</v>
      </c>
      <c r="AP70">
        <v>8</v>
      </c>
      <c r="AQ70">
        <v>24000</v>
      </c>
      <c r="AR70">
        <v>393216000</v>
      </c>
      <c r="AS70">
        <v>196083712</v>
      </c>
    </row>
    <row r="71" spans="1:49" hidden="1" x14ac:dyDescent="0.25">
      <c r="A71" t="s">
        <v>4468</v>
      </c>
      <c r="B71" t="s">
        <v>19255</v>
      </c>
      <c r="C71" t="s">
        <v>1368</v>
      </c>
      <c r="D71" t="s">
        <v>19249</v>
      </c>
      <c r="E71" t="s">
        <v>19190</v>
      </c>
      <c r="F71" t="s">
        <v>242</v>
      </c>
      <c r="G71">
        <v>540.92999999999995</v>
      </c>
      <c r="H71" t="s">
        <v>19191</v>
      </c>
      <c r="I71">
        <v>8</v>
      </c>
      <c r="J71">
        <v>8</v>
      </c>
      <c r="K71">
        <v>1</v>
      </c>
      <c r="L71" t="s">
        <v>19247</v>
      </c>
      <c r="N71" t="b">
        <v>0</v>
      </c>
      <c r="O71" t="b">
        <v>0</v>
      </c>
      <c r="P71" t="b">
        <v>0</v>
      </c>
      <c r="Q71" t="b">
        <v>0</v>
      </c>
      <c r="R71" t="b">
        <v>0</v>
      </c>
      <c r="S71" t="b">
        <v>0</v>
      </c>
      <c r="T71" t="b">
        <v>0</v>
      </c>
      <c r="U71" t="b">
        <v>0</v>
      </c>
      <c r="V71" t="b">
        <v>0</v>
      </c>
      <c r="X71" t="s">
        <v>19200</v>
      </c>
      <c r="Z71">
        <v>409600</v>
      </c>
      <c r="AA71">
        <v>1047552</v>
      </c>
      <c r="AB71" t="b">
        <v>1</v>
      </c>
      <c r="AC71" t="s">
        <v>19193</v>
      </c>
      <c r="AD71">
        <v>56</v>
      </c>
      <c r="AE71">
        <v>32</v>
      </c>
      <c r="AF71" t="s">
        <v>19194</v>
      </c>
      <c r="AG71" t="b">
        <v>1</v>
      </c>
      <c r="AH71" t="b">
        <v>0</v>
      </c>
      <c r="AI71" t="s">
        <v>19197</v>
      </c>
      <c r="AJ71">
        <v>210</v>
      </c>
      <c r="AK71" t="b">
        <v>0</v>
      </c>
      <c r="AL71" t="b">
        <v>0</v>
      </c>
      <c r="AM71" t="b">
        <v>0</v>
      </c>
      <c r="AN71" t="b">
        <v>1</v>
      </c>
      <c r="AO71" t="b">
        <v>0</v>
      </c>
      <c r="AP71">
        <v>8</v>
      </c>
      <c r="AQ71">
        <v>24000</v>
      </c>
      <c r="AR71">
        <v>393216000</v>
      </c>
      <c r="AS71">
        <v>196083712</v>
      </c>
    </row>
    <row r="72" spans="1:49" hidden="1" x14ac:dyDescent="0.25">
      <c r="A72" t="s">
        <v>2240</v>
      </c>
      <c r="B72" t="s">
        <v>19256</v>
      </c>
      <c r="C72" t="s">
        <v>1368</v>
      </c>
      <c r="D72" t="s">
        <v>19251</v>
      </c>
      <c r="E72" t="s">
        <v>19190</v>
      </c>
      <c r="F72" t="s">
        <v>242</v>
      </c>
      <c r="G72">
        <v>540.92999999999995</v>
      </c>
      <c r="H72" t="s">
        <v>19191</v>
      </c>
      <c r="I72">
        <v>8</v>
      </c>
      <c r="J72">
        <v>8</v>
      </c>
      <c r="K72">
        <v>1</v>
      </c>
      <c r="L72" t="s">
        <v>19247</v>
      </c>
      <c r="N72" t="b">
        <v>0</v>
      </c>
      <c r="O72" t="b">
        <v>0</v>
      </c>
      <c r="P72" t="b">
        <v>0</v>
      </c>
      <c r="Q72" t="b">
        <v>0</v>
      </c>
      <c r="R72" t="b">
        <v>0</v>
      </c>
      <c r="S72" t="b">
        <v>0</v>
      </c>
      <c r="T72" t="b">
        <v>0</v>
      </c>
      <c r="U72" t="b">
        <v>0</v>
      </c>
      <c r="V72" t="b">
        <v>0</v>
      </c>
      <c r="X72" t="s">
        <v>19200</v>
      </c>
      <c r="Y72" t="s">
        <v>19252</v>
      </c>
      <c r="Z72">
        <v>409600</v>
      </c>
      <c r="AA72">
        <v>1047552</v>
      </c>
      <c r="AB72" t="b">
        <v>1</v>
      </c>
      <c r="AC72" t="s">
        <v>19193</v>
      </c>
      <c r="AD72">
        <v>56</v>
      </c>
      <c r="AE72">
        <v>32</v>
      </c>
      <c r="AF72" t="s">
        <v>19194</v>
      </c>
      <c r="AG72" t="b">
        <v>0</v>
      </c>
      <c r="AH72" t="b">
        <v>0</v>
      </c>
      <c r="AI72" t="s">
        <v>19195</v>
      </c>
      <c r="AJ72">
        <v>210</v>
      </c>
      <c r="AK72" t="b">
        <v>0</v>
      </c>
      <c r="AL72" t="b">
        <v>0</v>
      </c>
      <c r="AM72" t="b">
        <v>0</v>
      </c>
      <c r="AN72" t="b">
        <v>1</v>
      </c>
      <c r="AO72" t="b">
        <v>0</v>
      </c>
      <c r="AP72">
        <v>8</v>
      </c>
      <c r="AQ72">
        <v>24000</v>
      </c>
      <c r="AR72">
        <v>393216000</v>
      </c>
      <c r="AS72">
        <v>196083712</v>
      </c>
    </row>
    <row r="73" spans="1:49" hidden="1" x14ac:dyDescent="0.25">
      <c r="A73" t="s">
        <v>900</v>
      </c>
      <c r="B73" t="s">
        <v>8603</v>
      </c>
      <c r="C73" t="s">
        <v>1368</v>
      </c>
      <c r="D73" t="s">
        <v>19246</v>
      </c>
      <c r="E73" t="s">
        <v>19190</v>
      </c>
      <c r="F73" t="s">
        <v>242</v>
      </c>
      <c r="G73">
        <v>1125.6600000000001</v>
      </c>
      <c r="H73" t="s">
        <v>19191</v>
      </c>
      <c r="I73">
        <v>16</v>
      </c>
      <c r="J73">
        <v>16</v>
      </c>
      <c r="K73">
        <v>1</v>
      </c>
      <c r="L73" t="s">
        <v>19247</v>
      </c>
      <c r="N73" t="b">
        <v>0</v>
      </c>
      <c r="O73" t="b">
        <v>0</v>
      </c>
      <c r="P73" t="b">
        <v>0</v>
      </c>
      <c r="Q73" t="b">
        <v>0</v>
      </c>
      <c r="R73" t="b">
        <v>0</v>
      </c>
      <c r="S73" t="b">
        <v>0</v>
      </c>
      <c r="T73" t="b">
        <v>0</v>
      </c>
      <c r="U73" t="b">
        <v>0</v>
      </c>
      <c r="V73" t="b">
        <v>0</v>
      </c>
      <c r="Z73">
        <v>819200</v>
      </c>
      <c r="AA73">
        <v>1047552</v>
      </c>
      <c r="AB73" t="b">
        <v>1</v>
      </c>
      <c r="AC73" t="s">
        <v>19193</v>
      </c>
      <c r="AD73">
        <v>112</v>
      </c>
      <c r="AE73">
        <v>64</v>
      </c>
      <c r="AF73" t="s">
        <v>19194</v>
      </c>
      <c r="AG73" t="b">
        <v>1</v>
      </c>
      <c r="AH73" t="b">
        <v>0</v>
      </c>
      <c r="AI73" t="s">
        <v>19197</v>
      </c>
      <c r="AJ73">
        <v>160</v>
      </c>
      <c r="AK73" t="b">
        <v>0</v>
      </c>
      <c r="AL73" t="b">
        <v>0</v>
      </c>
      <c r="AM73" t="b">
        <v>0</v>
      </c>
      <c r="AN73" t="b">
        <v>0</v>
      </c>
      <c r="AO73" t="b">
        <v>0</v>
      </c>
      <c r="AP73">
        <v>8</v>
      </c>
      <c r="AQ73">
        <v>48000</v>
      </c>
      <c r="AR73">
        <v>786432000</v>
      </c>
      <c r="AS73">
        <v>393216000</v>
      </c>
    </row>
    <row r="74" spans="1:49" hidden="1" x14ac:dyDescent="0.25">
      <c r="A74" t="s">
        <v>1317</v>
      </c>
      <c r="B74" t="s">
        <v>19257</v>
      </c>
      <c r="C74" t="s">
        <v>1368</v>
      </c>
      <c r="D74" t="s">
        <v>19249</v>
      </c>
      <c r="E74" t="s">
        <v>19190</v>
      </c>
      <c r="F74" t="s">
        <v>242</v>
      </c>
      <c r="G74">
        <v>1081.8599999999999</v>
      </c>
      <c r="H74" t="s">
        <v>19191</v>
      </c>
      <c r="I74">
        <v>16</v>
      </c>
      <c r="J74">
        <v>16</v>
      </c>
      <c r="K74">
        <v>1</v>
      </c>
      <c r="L74" t="s">
        <v>19247</v>
      </c>
      <c r="N74" t="b">
        <v>0</v>
      </c>
      <c r="O74" t="b">
        <v>0</v>
      </c>
      <c r="P74" t="b">
        <v>0</v>
      </c>
      <c r="Q74" t="b">
        <v>0</v>
      </c>
      <c r="R74" t="b">
        <v>0</v>
      </c>
      <c r="S74" t="b">
        <v>0</v>
      </c>
      <c r="T74" t="b">
        <v>0</v>
      </c>
      <c r="U74" t="b">
        <v>0</v>
      </c>
      <c r="V74" t="b">
        <v>0</v>
      </c>
      <c r="X74" t="s">
        <v>19200</v>
      </c>
      <c r="Z74">
        <v>819200</v>
      </c>
      <c r="AA74">
        <v>1047552</v>
      </c>
      <c r="AB74" t="b">
        <v>1</v>
      </c>
      <c r="AC74" t="s">
        <v>19193</v>
      </c>
      <c r="AD74">
        <v>112</v>
      </c>
      <c r="AE74">
        <v>64</v>
      </c>
      <c r="AF74" t="s">
        <v>19194</v>
      </c>
      <c r="AG74" t="b">
        <v>1</v>
      </c>
      <c r="AH74" t="b">
        <v>0</v>
      </c>
      <c r="AI74" t="s">
        <v>19197</v>
      </c>
      <c r="AJ74">
        <v>210</v>
      </c>
      <c r="AK74" t="b">
        <v>0</v>
      </c>
      <c r="AL74" t="b">
        <v>0</v>
      </c>
      <c r="AM74" t="b">
        <v>0</v>
      </c>
      <c r="AN74" t="b">
        <v>1</v>
      </c>
      <c r="AO74" t="b">
        <v>0</v>
      </c>
      <c r="AP74">
        <v>8</v>
      </c>
      <c r="AQ74">
        <v>48000</v>
      </c>
      <c r="AR74">
        <v>786432000</v>
      </c>
      <c r="AS74">
        <v>393216000</v>
      </c>
    </row>
    <row r="75" spans="1:49" hidden="1" x14ac:dyDescent="0.25">
      <c r="A75" t="s">
        <v>18358</v>
      </c>
      <c r="B75" t="s">
        <v>19258</v>
      </c>
      <c r="C75" t="s">
        <v>1368</v>
      </c>
      <c r="D75" t="s">
        <v>19251</v>
      </c>
      <c r="E75" t="s">
        <v>19190</v>
      </c>
      <c r="F75" t="s">
        <v>242</v>
      </c>
      <c r="G75">
        <v>1081.8599999999999</v>
      </c>
      <c r="H75" t="s">
        <v>19191</v>
      </c>
      <c r="I75">
        <v>16</v>
      </c>
      <c r="J75">
        <v>16</v>
      </c>
      <c r="K75">
        <v>1</v>
      </c>
      <c r="L75" t="s">
        <v>19247</v>
      </c>
      <c r="N75" t="b">
        <v>0</v>
      </c>
      <c r="O75" t="b">
        <v>0</v>
      </c>
      <c r="P75" t="b">
        <v>0</v>
      </c>
      <c r="Q75" t="b">
        <v>0</v>
      </c>
      <c r="R75" t="b">
        <v>0</v>
      </c>
      <c r="S75" t="b">
        <v>0</v>
      </c>
      <c r="T75" t="b">
        <v>0</v>
      </c>
      <c r="U75" t="b">
        <v>0</v>
      </c>
      <c r="V75" t="b">
        <v>0</v>
      </c>
      <c r="X75" t="s">
        <v>19200</v>
      </c>
      <c r="Y75" t="s">
        <v>19252</v>
      </c>
      <c r="Z75">
        <v>819200</v>
      </c>
      <c r="AA75">
        <v>1047552</v>
      </c>
      <c r="AB75" t="b">
        <v>1</v>
      </c>
      <c r="AC75" t="s">
        <v>19193</v>
      </c>
      <c r="AD75">
        <v>112</v>
      </c>
      <c r="AE75">
        <v>64</v>
      </c>
      <c r="AF75" t="s">
        <v>19194</v>
      </c>
      <c r="AG75" t="b">
        <v>0</v>
      </c>
      <c r="AH75" t="b">
        <v>0</v>
      </c>
      <c r="AI75" t="s">
        <v>19195</v>
      </c>
      <c r="AJ75">
        <v>210</v>
      </c>
      <c r="AK75" t="b">
        <v>0</v>
      </c>
      <c r="AL75" t="b">
        <v>0</v>
      </c>
      <c r="AM75" t="b">
        <v>0</v>
      </c>
      <c r="AN75" t="b">
        <v>1</v>
      </c>
      <c r="AO75" t="b">
        <v>0</v>
      </c>
      <c r="AP75">
        <v>8</v>
      </c>
      <c r="AQ75">
        <v>48000</v>
      </c>
      <c r="AR75">
        <v>786432000</v>
      </c>
      <c r="AS75">
        <v>393216000</v>
      </c>
    </row>
    <row r="76" spans="1:49" hidden="1" x14ac:dyDescent="0.25">
      <c r="A76" t="s">
        <v>3312</v>
      </c>
      <c r="B76" t="s">
        <v>19259</v>
      </c>
      <c r="C76" t="s">
        <v>1368</v>
      </c>
      <c r="D76" t="s">
        <v>19249</v>
      </c>
      <c r="E76" t="s">
        <v>19190</v>
      </c>
      <c r="F76" t="s">
        <v>242</v>
      </c>
      <c r="G76">
        <v>1352.69</v>
      </c>
      <c r="H76" t="s">
        <v>19191</v>
      </c>
      <c r="I76">
        <v>20</v>
      </c>
      <c r="J76">
        <v>20</v>
      </c>
      <c r="K76">
        <v>1</v>
      </c>
      <c r="L76" t="s">
        <v>19247</v>
      </c>
      <c r="N76" t="b">
        <v>0</v>
      </c>
      <c r="O76" t="b">
        <v>0</v>
      </c>
      <c r="P76" t="b">
        <v>0</v>
      </c>
      <c r="Q76" t="b">
        <v>0</v>
      </c>
      <c r="R76" t="b">
        <v>0</v>
      </c>
      <c r="S76" t="b">
        <v>0</v>
      </c>
      <c r="T76" t="b">
        <v>0</v>
      </c>
      <c r="U76" t="b">
        <v>0</v>
      </c>
      <c r="V76" t="b">
        <v>0</v>
      </c>
      <c r="X76" t="s">
        <v>19200</v>
      </c>
      <c r="Z76">
        <v>1024000</v>
      </c>
      <c r="AA76">
        <v>1047552</v>
      </c>
      <c r="AB76" t="b">
        <v>1</v>
      </c>
      <c r="AC76" t="s">
        <v>19193</v>
      </c>
      <c r="AD76">
        <v>140</v>
      </c>
      <c r="AE76">
        <v>64</v>
      </c>
      <c r="AF76" t="s">
        <v>19194</v>
      </c>
      <c r="AG76" t="b">
        <v>1</v>
      </c>
      <c r="AH76" t="b">
        <v>0</v>
      </c>
      <c r="AI76" t="s">
        <v>19197</v>
      </c>
      <c r="AJ76">
        <v>210</v>
      </c>
      <c r="AK76" t="b">
        <v>0</v>
      </c>
      <c r="AL76" t="b">
        <v>0</v>
      </c>
      <c r="AM76" t="b">
        <v>0</v>
      </c>
      <c r="AN76" t="b">
        <v>1</v>
      </c>
      <c r="AO76" t="b">
        <v>0</v>
      </c>
      <c r="AP76">
        <v>8</v>
      </c>
      <c r="AQ76">
        <v>60000</v>
      </c>
      <c r="AR76">
        <v>982515712</v>
      </c>
      <c r="AS76">
        <v>490733568</v>
      </c>
    </row>
    <row r="77" spans="1:49" hidden="1" x14ac:dyDescent="0.25">
      <c r="A77" t="s">
        <v>5717</v>
      </c>
      <c r="B77" t="s">
        <v>19260</v>
      </c>
      <c r="C77" t="s">
        <v>1368</v>
      </c>
      <c r="D77" t="s">
        <v>19261</v>
      </c>
      <c r="E77" t="s">
        <v>19190</v>
      </c>
      <c r="F77" t="s">
        <v>242</v>
      </c>
      <c r="G77">
        <v>601.52</v>
      </c>
      <c r="H77" t="s">
        <v>19191</v>
      </c>
      <c r="I77">
        <v>16</v>
      </c>
      <c r="J77">
        <v>16</v>
      </c>
      <c r="K77">
        <v>2</v>
      </c>
      <c r="L77" t="s">
        <v>19247</v>
      </c>
      <c r="N77" t="b">
        <v>1</v>
      </c>
      <c r="O77" t="b">
        <v>0</v>
      </c>
      <c r="P77" t="b">
        <v>1</v>
      </c>
      <c r="Q77" t="b">
        <v>0</v>
      </c>
      <c r="R77" t="b">
        <v>0</v>
      </c>
      <c r="S77" t="b">
        <v>0</v>
      </c>
      <c r="T77" t="b">
        <v>0</v>
      </c>
      <c r="U77" t="b">
        <v>0</v>
      </c>
      <c r="V77" t="b">
        <v>1</v>
      </c>
      <c r="X77" t="s">
        <v>19262</v>
      </c>
      <c r="Z77">
        <v>614400</v>
      </c>
      <c r="AA77">
        <v>1047552</v>
      </c>
      <c r="AB77" t="b">
        <v>1</v>
      </c>
      <c r="AC77" t="s">
        <v>19210</v>
      </c>
      <c r="AD77">
        <v>64</v>
      </c>
      <c r="AE77">
        <v>32</v>
      </c>
      <c r="AF77" t="s">
        <v>19194</v>
      </c>
      <c r="AG77" t="b">
        <v>1</v>
      </c>
      <c r="AH77" t="b">
        <v>1</v>
      </c>
      <c r="AI77" t="s">
        <v>19201</v>
      </c>
      <c r="AJ77">
        <v>230</v>
      </c>
      <c r="AK77" t="b">
        <v>1</v>
      </c>
      <c r="AL77" t="b">
        <v>1</v>
      </c>
      <c r="AM77" t="b">
        <v>0</v>
      </c>
      <c r="AN77" t="b">
        <v>1</v>
      </c>
      <c r="AO77" t="b">
        <v>0</v>
      </c>
      <c r="AP77">
        <v>8</v>
      </c>
      <c r="AQ77">
        <v>75000</v>
      </c>
      <c r="AR77">
        <v>1000000000</v>
      </c>
      <c r="AS77">
        <v>1000000000</v>
      </c>
      <c r="AT77">
        <v>25600</v>
      </c>
      <c r="AU77">
        <v>384000000</v>
      </c>
      <c r="AW77" t="b">
        <v>1</v>
      </c>
    </row>
    <row r="78" spans="1:49" hidden="1" x14ac:dyDescent="0.25">
      <c r="A78" t="s">
        <v>2207</v>
      </c>
      <c r="B78" t="s">
        <v>19263</v>
      </c>
      <c r="C78" t="s">
        <v>1368</v>
      </c>
      <c r="D78" t="s">
        <v>19264</v>
      </c>
      <c r="E78" t="s">
        <v>19190</v>
      </c>
      <c r="F78" t="s">
        <v>242</v>
      </c>
      <c r="G78">
        <v>560.64</v>
      </c>
      <c r="H78" t="s">
        <v>19191</v>
      </c>
      <c r="I78">
        <v>16</v>
      </c>
      <c r="J78">
        <v>16</v>
      </c>
      <c r="K78">
        <v>2</v>
      </c>
      <c r="L78" t="s">
        <v>19247</v>
      </c>
      <c r="N78" t="b">
        <v>1</v>
      </c>
      <c r="O78" t="b">
        <v>0</v>
      </c>
      <c r="P78" t="b">
        <v>0</v>
      </c>
      <c r="Q78" t="b">
        <v>0</v>
      </c>
      <c r="R78" t="b">
        <v>0</v>
      </c>
      <c r="S78" t="b">
        <v>0</v>
      </c>
      <c r="T78" t="b">
        <v>0</v>
      </c>
      <c r="U78" t="b">
        <v>0</v>
      </c>
      <c r="V78" t="b">
        <v>1</v>
      </c>
      <c r="X78" t="s">
        <v>19265</v>
      </c>
      <c r="Z78">
        <v>131072</v>
      </c>
      <c r="AA78">
        <v>1047552</v>
      </c>
      <c r="AB78" t="b">
        <v>1</v>
      </c>
      <c r="AC78" t="s">
        <v>19210</v>
      </c>
      <c r="AD78">
        <v>64</v>
      </c>
      <c r="AE78">
        <v>32</v>
      </c>
      <c r="AF78" t="s">
        <v>19194</v>
      </c>
      <c r="AG78" t="b">
        <v>1</v>
      </c>
      <c r="AH78" t="b">
        <v>1</v>
      </c>
      <c r="AI78" t="s">
        <v>19197</v>
      </c>
      <c r="AK78" t="b">
        <v>1</v>
      </c>
      <c r="AL78" t="b">
        <v>1</v>
      </c>
      <c r="AM78" t="b">
        <v>0</v>
      </c>
      <c r="AN78" t="b">
        <v>1</v>
      </c>
      <c r="AO78" t="b">
        <v>0</v>
      </c>
      <c r="AP78">
        <v>8</v>
      </c>
      <c r="AQ78">
        <v>32000</v>
      </c>
      <c r="AR78">
        <v>268435456</v>
      </c>
      <c r="AS78">
        <v>268435456</v>
      </c>
      <c r="AT78">
        <v>25600</v>
      </c>
      <c r="AU78">
        <v>402653184</v>
      </c>
      <c r="AV78">
        <v>429496729600</v>
      </c>
      <c r="AW78" t="b">
        <v>1</v>
      </c>
    </row>
    <row r="79" spans="1:49" hidden="1" x14ac:dyDescent="0.25">
      <c r="A79" t="s">
        <v>6432</v>
      </c>
      <c r="B79" t="s">
        <v>19266</v>
      </c>
      <c r="C79" t="s">
        <v>1368</v>
      </c>
      <c r="D79" t="s">
        <v>19267</v>
      </c>
      <c r="E79" t="s">
        <v>19190</v>
      </c>
      <c r="F79" t="s">
        <v>242</v>
      </c>
      <c r="G79">
        <v>502.24</v>
      </c>
      <c r="H79" t="s">
        <v>19191</v>
      </c>
      <c r="I79">
        <v>16</v>
      </c>
      <c r="J79">
        <v>16</v>
      </c>
      <c r="K79">
        <v>2</v>
      </c>
      <c r="L79" t="s">
        <v>19247</v>
      </c>
      <c r="N79" t="b">
        <v>1</v>
      </c>
      <c r="O79" t="b">
        <v>0</v>
      </c>
      <c r="P79" t="b">
        <v>0</v>
      </c>
      <c r="Q79" t="b">
        <v>0</v>
      </c>
      <c r="R79" t="b">
        <v>0</v>
      </c>
      <c r="S79" t="b">
        <v>0</v>
      </c>
      <c r="T79" t="b">
        <v>0</v>
      </c>
      <c r="U79" t="b">
        <v>0</v>
      </c>
      <c r="V79" t="b">
        <v>1</v>
      </c>
      <c r="X79" t="s">
        <v>19262</v>
      </c>
      <c r="Z79">
        <v>0</v>
      </c>
      <c r="AA79">
        <v>1047552</v>
      </c>
      <c r="AB79" t="b">
        <v>1</v>
      </c>
      <c r="AC79" t="s">
        <v>19210</v>
      </c>
      <c r="AD79">
        <v>64</v>
      </c>
      <c r="AE79">
        <v>32</v>
      </c>
      <c r="AF79" t="s">
        <v>19194</v>
      </c>
      <c r="AG79" t="b">
        <v>1</v>
      </c>
      <c r="AH79" t="b">
        <v>1</v>
      </c>
      <c r="AI79" t="s">
        <v>19197</v>
      </c>
      <c r="AJ79">
        <v>230</v>
      </c>
      <c r="AK79" t="b">
        <v>0</v>
      </c>
      <c r="AL79" t="b">
        <v>1</v>
      </c>
      <c r="AM79" t="b">
        <v>0</v>
      </c>
      <c r="AN79" t="b">
        <v>1</v>
      </c>
      <c r="AO79" t="b">
        <v>0</v>
      </c>
      <c r="AP79">
        <v>8</v>
      </c>
      <c r="AT79">
        <v>25600</v>
      </c>
      <c r="AU79">
        <v>402653184</v>
      </c>
      <c r="AW79" t="b">
        <v>1</v>
      </c>
    </row>
    <row r="80" spans="1:49" hidden="1" x14ac:dyDescent="0.25">
      <c r="A80" t="s">
        <v>6294</v>
      </c>
      <c r="B80" t="s">
        <v>19268</v>
      </c>
      <c r="C80" t="s">
        <v>1368</v>
      </c>
      <c r="D80" t="s">
        <v>19269</v>
      </c>
      <c r="E80" t="s">
        <v>19190</v>
      </c>
      <c r="F80" t="s">
        <v>242</v>
      </c>
      <c r="G80">
        <v>560.64</v>
      </c>
      <c r="H80" t="s">
        <v>19191</v>
      </c>
      <c r="I80">
        <v>16</v>
      </c>
      <c r="J80">
        <v>16</v>
      </c>
      <c r="K80">
        <v>2</v>
      </c>
      <c r="L80" t="s">
        <v>19247</v>
      </c>
      <c r="N80" t="b">
        <v>1</v>
      </c>
      <c r="O80" t="b">
        <v>0</v>
      </c>
      <c r="P80" t="b">
        <v>0</v>
      </c>
      <c r="Q80" t="b">
        <v>0</v>
      </c>
      <c r="R80" t="b">
        <v>0</v>
      </c>
      <c r="S80" t="b">
        <v>0</v>
      </c>
      <c r="T80" t="b">
        <v>0</v>
      </c>
      <c r="U80" t="b">
        <v>0</v>
      </c>
      <c r="V80" t="b">
        <v>0</v>
      </c>
      <c r="X80" t="s">
        <v>19265</v>
      </c>
      <c r="Z80">
        <v>409600</v>
      </c>
      <c r="AA80">
        <v>1047552</v>
      </c>
      <c r="AB80" t="b">
        <v>1</v>
      </c>
      <c r="AC80" t="s">
        <v>19210</v>
      </c>
      <c r="AD80">
        <v>64</v>
      </c>
      <c r="AE80">
        <v>32</v>
      </c>
      <c r="AF80" t="s">
        <v>19194</v>
      </c>
      <c r="AG80" t="b">
        <v>1</v>
      </c>
      <c r="AH80" t="b">
        <v>0</v>
      </c>
      <c r="AI80" t="s">
        <v>19201</v>
      </c>
      <c r="AK80" t="b">
        <v>1</v>
      </c>
      <c r="AL80" t="b">
        <v>1</v>
      </c>
      <c r="AM80" t="b">
        <v>0</v>
      </c>
      <c r="AN80" t="b">
        <v>1</v>
      </c>
      <c r="AO80" t="b">
        <v>0</v>
      </c>
      <c r="AP80">
        <v>8</v>
      </c>
      <c r="AQ80">
        <v>24000</v>
      </c>
      <c r="AR80">
        <v>393216000</v>
      </c>
      <c r="AS80">
        <v>196608000</v>
      </c>
      <c r="AT80">
        <v>25600</v>
      </c>
      <c r="AU80">
        <v>384000000</v>
      </c>
    </row>
    <row r="81" spans="1:50" hidden="1" x14ac:dyDescent="0.25">
      <c r="A81" t="s">
        <v>3301</v>
      </c>
      <c r="B81" t="s">
        <v>19270</v>
      </c>
      <c r="C81" t="s">
        <v>1368</v>
      </c>
      <c r="D81" t="s">
        <v>19271</v>
      </c>
      <c r="E81" t="s">
        <v>19190</v>
      </c>
      <c r="F81" t="s">
        <v>242</v>
      </c>
      <c r="G81">
        <v>659.92</v>
      </c>
      <c r="H81" t="s">
        <v>19191</v>
      </c>
      <c r="I81">
        <v>16</v>
      </c>
      <c r="J81">
        <v>16</v>
      </c>
      <c r="K81">
        <v>2</v>
      </c>
      <c r="L81" t="s">
        <v>19247</v>
      </c>
      <c r="N81" t="b">
        <v>0</v>
      </c>
      <c r="O81" t="b">
        <v>0</v>
      </c>
      <c r="P81" t="b">
        <v>1</v>
      </c>
      <c r="Q81" t="b">
        <v>0</v>
      </c>
      <c r="R81" t="b">
        <v>0</v>
      </c>
      <c r="S81" t="b">
        <v>0</v>
      </c>
      <c r="T81" t="b">
        <v>0</v>
      </c>
      <c r="U81" t="b">
        <v>0</v>
      </c>
      <c r="V81" t="b">
        <v>1</v>
      </c>
      <c r="X81" t="s">
        <v>19265</v>
      </c>
      <c r="Z81">
        <v>614400</v>
      </c>
      <c r="AA81">
        <v>1047552</v>
      </c>
      <c r="AB81" t="b">
        <v>1</v>
      </c>
      <c r="AC81" t="s">
        <v>19210</v>
      </c>
      <c r="AD81">
        <v>64</v>
      </c>
      <c r="AE81">
        <v>32</v>
      </c>
      <c r="AF81" t="s">
        <v>19194</v>
      </c>
      <c r="AG81" t="b">
        <v>1</v>
      </c>
      <c r="AH81" t="b">
        <v>1</v>
      </c>
      <c r="AI81" t="s">
        <v>19195</v>
      </c>
      <c r="AJ81">
        <v>195</v>
      </c>
      <c r="AK81" t="b">
        <v>1</v>
      </c>
      <c r="AL81" t="b">
        <v>1</v>
      </c>
      <c r="AM81" t="b">
        <v>0</v>
      </c>
      <c r="AN81" t="b">
        <v>1</v>
      </c>
      <c r="AO81" t="b">
        <v>0</v>
      </c>
      <c r="AP81">
        <v>8</v>
      </c>
      <c r="AQ81">
        <v>154000</v>
      </c>
      <c r="AR81">
        <v>967835648</v>
      </c>
      <c r="AS81">
        <v>484442112</v>
      </c>
      <c r="AT81">
        <v>25600</v>
      </c>
      <c r="AU81">
        <v>402653184</v>
      </c>
      <c r="AV81">
        <v>429496729600</v>
      </c>
      <c r="AW81" t="b">
        <v>1</v>
      </c>
    </row>
    <row r="82" spans="1:50" hidden="1" x14ac:dyDescent="0.25">
      <c r="A82" t="s">
        <v>892</v>
      </c>
      <c r="B82" t="s">
        <v>19272</v>
      </c>
      <c r="C82" t="s">
        <v>1368</v>
      </c>
      <c r="D82" t="s">
        <v>19273</v>
      </c>
      <c r="E82" t="s">
        <v>19190</v>
      </c>
      <c r="F82" t="s">
        <v>242</v>
      </c>
      <c r="G82">
        <v>659.92</v>
      </c>
      <c r="H82" t="s">
        <v>19191</v>
      </c>
      <c r="I82">
        <v>16</v>
      </c>
      <c r="J82">
        <v>16</v>
      </c>
      <c r="K82">
        <v>2</v>
      </c>
      <c r="L82" t="s">
        <v>19247</v>
      </c>
      <c r="N82" t="b">
        <v>0</v>
      </c>
      <c r="O82" t="b">
        <v>0</v>
      </c>
      <c r="P82" t="b">
        <v>1</v>
      </c>
      <c r="Q82" t="b">
        <v>0</v>
      </c>
      <c r="R82" t="b">
        <v>0</v>
      </c>
      <c r="S82" t="b">
        <v>0</v>
      </c>
      <c r="T82" t="b">
        <v>0</v>
      </c>
      <c r="U82" t="b">
        <v>0</v>
      </c>
      <c r="V82" t="b">
        <v>1</v>
      </c>
      <c r="X82" t="s">
        <v>19262</v>
      </c>
      <c r="Z82">
        <v>614400</v>
      </c>
      <c r="AA82">
        <v>1047552</v>
      </c>
      <c r="AB82" t="b">
        <v>1</v>
      </c>
      <c r="AC82" t="s">
        <v>19210</v>
      </c>
      <c r="AD82">
        <v>64</v>
      </c>
      <c r="AE82">
        <v>32</v>
      </c>
      <c r="AF82" t="s">
        <v>19194</v>
      </c>
      <c r="AG82" t="b">
        <v>1</v>
      </c>
      <c r="AH82" t="b">
        <v>1</v>
      </c>
      <c r="AI82" t="s">
        <v>19195</v>
      </c>
      <c r="AK82" t="b">
        <v>1</v>
      </c>
      <c r="AL82" t="b">
        <v>1</v>
      </c>
      <c r="AM82" t="b">
        <v>0</v>
      </c>
      <c r="AN82" t="b">
        <v>1</v>
      </c>
      <c r="AO82" t="b">
        <v>0</v>
      </c>
      <c r="AP82">
        <v>8</v>
      </c>
      <c r="AQ82">
        <v>154000</v>
      </c>
      <c r="AR82">
        <v>1048576000</v>
      </c>
      <c r="AS82">
        <v>1048576000</v>
      </c>
      <c r="AT82">
        <v>25600</v>
      </c>
      <c r="AU82">
        <v>629145600</v>
      </c>
      <c r="AW82" t="b">
        <v>1</v>
      </c>
    </row>
    <row r="83" spans="1:50" hidden="1" x14ac:dyDescent="0.25">
      <c r="A83" t="s">
        <v>4808</v>
      </c>
      <c r="B83" t="s">
        <v>19274</v>
      </c>
      <c r="C83" t="s">
        <v>1368</v>
      </c>
      <c r="D83" t="s">
        <v>19275</v>
      </c>
      <c r="E83" t="s">
        <v>19190</v>
      </c>
      <c r="F83" t="s">
        <v>242</v>
      </c>
      <c r="G83">
        <v>659.92</v>
      </c>
      <c r="H83" t="s">
        <v>19191</v>
      </c>
      <c r="I83">
        <v>16</v>
      </c>
      <c r="J83">
        <v>16</v>
      </c>
      <c r="K83">
        <v>2</v>
      </c>
      <c r="L83" t="s">
        <v>19247</v>
      </c>
      <c r="N83" t="b">
        <v>0</v>
      </c>
      <c r="O83" t="b">
        <v>0</v>
      </c>
      <c r="P83" t="b">
        <v>1</v>
      </c>
      <c r="Q83" t="b">
        <v>0</v>
      </c>
      <c r="R83" t="b">
        <v>0</v>
      </c>
      <c r="S83" t="b">
        <v>0</v>
      </c>
      <c r="T83" t="b">
        <v>0</v>
      </c>
      <c r="U83" t="b">
        <v>0</v>
      </c>
      <c r="V83" t="b">
        <v>0</v>
      </c>
      <c r="X83" t="s">
        <v>19265</v>
      </c>
      <c r="Z83">
        <v>614400</v>
      </c>
      <c r="AA83">
        <v>1047552</v>
      </c>
      <c r="AB83" t="b">
        <v>1</v>
      </c>
      <c r="AC83" t="s">
        <v>19210</v>
      </c>
      <c r="AD83">
        <v>64</v>
      </c>
      <c r="AE83">
        <v>32</v>
      </c>
      <c r="AF83" t="s">
        <v>19194</v>
      </c>
      <c r="AG83" t="b">
        <v>1</v>
      </c>
      <c r="AH83" t="b">
        <v>0</v>
      </c>
      <c r="AI83" t="s">
        <v>19197</v>
      </c>
      <c r="AJ83">
        <v>195</v>
      </c>
      <c r="AK83" t="b">
        <v>1</v>
      </c>
      <c r="AL83" t="b">
        <v>1</v>
      </c>
      <c r="AM83" t="b">
        <v>0</v>
      </c>
      <c r="AN83" t="b">
        <v>1</v>
      </c>
      <c r="AO83" t="b">
        <v>0</v>
      </c>
      <c r="AP83">
        <v>8</v>
      </c>
      <c r="AQ83">
        <v>154000</v>
      </c>
      <c r="AR83">
        <v>967835648</v>
      </c>
      <c r="AS83">
        <v>483393536</v>
      </c>
    </row>
    <row r="84" spans="1:50" hidden="1" x14ac:dyDescent="0.25">
      <c r="A84" t="s">
        <v>2312</v>
      </c>
      <c r="B84" t="s">
        <v>19276</v>
      </c>
      <c r="C84" t="s">
        <v>1368</v>
      </c>
      <c r="D84" t="s">
        <v>19277</v>
      </c>
      <c r="E84" t="s">
        <v>19190</v>
      </c>
      <c r="F84" t="s">
        <v>242</v>
      </c>
      <c r="G84">
        <v>659.92</v>
      </c>
      <c r="H84" t="s">
        <v>19191</v>
      </c>
      <c r="I84">
        <v>16</v>
      </c>
      <c r="J84">
        <v>16</v>
      </c>
      <c r="K84">
        <v>2</v>
      </c>
      <c r="L84" t="s">
        <v>19247</v>
      </c>
      <c r="N84" t="b">
        <v>0</v>
      </c>
      <c r="O84" t="b">
        <v>0</v>
      </c>
      <c r="P84" t="b">
        <v>1</v>
      </c>
      <c r="Q84" t="b">
        <v>0</v>
      </c>
      <c r="R84" t="b">
        <v>0</v>
      </c>
      <c r="S84" t="b">
        <v>0</v>
      </c>
      <c r="T84" t="b">
        <v>0</v>
      </c>
      <c r="U84" t="b">
        <v>0</v>
      </c>
      <c r="V84" t="b">
        <v>0</v>
      </c>
      <c r="X84" t="s">
        <v>19262</v>
      </c>
      <c r="Z84">
        <v>614400</v>
      </c>
      <c r="AA84">
        <v>1047552</v>
      </c>
      <c r="AB84" t="b">
        <v>1</v>
      </c>
      <c r="AC84" t="s">
        <v>19210</v>
      </c>
      <c r="AD84">
        <v>64</v>
      </c>
      <c r="AE84">
        <v>32</v>
      </c>
      <c r="AF84" t="s">
        <v>19194</v>
      </c>
      <c r="AG84" t="b">
        <v>1</v>
      </c>
      <c r="AH84" t="b">
        <v>0</v>
      </c>
      <c r="AI84" t="s">
        <v>19195</v>
      </c>
      <c r="AK84" t="b">
        <v>1</v>
      </c>
      <c r="AL84" t="b">
        <v>1</v>
      </c>
      <c r="AM84" t="b">
        <v>0</v>
      </c>
      <c r="AN84" t="b">
        <v>1</v>
      </c>
      <c r="AO84" t="b">
        <v>0</v>
      </c>
      <c r="AP84">
        <v>8</v>
      </c>
      <c r="AQ84">
        <v>154000</v>
      </c>
      <c r="AR84">
        <v>1048576000</v>
      </c>
      <c r="AS84">
        <v>1048576000</v>
      </c>
      <c r="AT84">
        <v>25600</v>
      </c>
      <c r="AU84">
        <v>629145600</v>
      </c>
      <c r="AW84" t="b">
        <v>1</v>
      </c>
    </row>
    <row r="85" spans="1:50" hidden="1" x14ac:dyDescent="0.25">
      <c r="A85" t="s">
        <v>2860</v>
      </c>
      <c r="B85" t="s">
        <v>19278</v>
      </c>
      <c r="C85" t="s">
        <v>1368</v>
      </c>
      <c r="D85" t="s">
        <v>19279</v>
      </c>
      <c r="E85" t="s">
        <v>19190</v>
      </c>
      <c r="F85" t="s">
        <v>242</v>
      </c>
      <c r="G85">
        <v>560.64</v>
      </c>
      <c r="H85" t="s">
        <v>19191</v>
      </c>
      <c r="I85">
        <v>16</v>
      </c>
      <c r="J85">
        <v>16</v>
      </c>
      <c r="K85">
        <v>2</v>
      </c>
      <c r="L85" t="s">
        <v>19247</v>
      </c>
      <c r="N85" t="b">
        <v>0</v>
      </c>
      <c r="O85" t="b">
        <v>0</v>
      </c>
      <c r="P85" t="b">
        <v>1</v>
      </c>
      <c r="Q85" t="b">
        <v>0</v>
      </c>
      <c r="R85" t="b">
        <v>1</v>
      </c>
      <c r="S85" t="b">
        <v>0</v>
      </c>
      <c r="T85" t="b">
        <v>0</v>
      </c>
      <c r="U85" t="b">
        <v>0</v>
      </c>
      <c r="V85" t="b">
        <v>1</v>
      </c>
      <c r="X85" t="s">
        <v>19262</v>
      </c>
      <c r="Z85">
        <v>614400</v>
      </c>
      <c r="AA85">
        <v>1047552</v>
      </c>
      <c r="AB85" t="b">
        <v>1</v>
      </c>
      <c r="AC85" t="s">
        <v>19210</v>
      </c>
      <c r="AD85">
        <v>32</v>
      </c>
      <c r="AE85">
        <v>32</v>
      </c>
      <c r="AF85" t="s">
        <v>19194</v>
      </c>
      <c r="AG85" t="b">
        <v>1</v>
      </c>
      <c r="AH85" t="b">
        <v>1</v>
      </c>
      <c r="AI85" t="s">
        <v>19195</v>
      </c>
      <c r="AK85" t="b">
        <v>1</v>
      </c>
      <c r="AL85" t="b">
        <v>1</v>
      </c>
      <c r="AM85" t="b">
        <v>0</v>
      </c>
      <c r="AN85" t="b">
        <v>1</v>
      </c>
      <c r="AO85" t="b">
        <v>0</v>
      </c>
      <c r="AP85">
        <v>8</v>
      </c>
      <c r="AQ85">
        <v>75000</v>
      </c>
      <c r="AR85">
        <v>1000000000</v>
      </c>
      <c r="AS85">
        <v>1000000000</v>
      </c>
      <c r="AT85">
        <v>25600</v>
      </c>
      <c r="AU85">
        <v>600000000</v>
      </c>
      <c r="AW85" t="b">
        <v>1</v>
      </c>
    </row>
    <row r="86" spans="1:50" hidden="1" x14ac:dyDescent="0.25">
      <c r="A86" t="s">
        <v>10998</v>
      </c>
      <c r="B86" t="s">
        <v>19280</v>
      </c>
      <c r="C86" t="s">
        <v>1368</v>
      </c>
      <c r="D86" t="s">
        <v>19281</v>
      </c>
      <c r="E86" t="s">
        <v>19190</v>
      </c>
      <c r="F86" t="s">
        <v>242</v>
      </c>
      <c r="G86">
        <v>496.4</v>
      </c>
      <c r="H86" t="s">
        <v>19191</v>
      </c>
      <c r="I86">
        <v>16</v>
      </c>
      <c r="J86">
        <v>16</v>
      </c>
      <c r="K86">
        <v>2</v>
      </c>
      <c r="L86" t="s">
        <v>19247</v>
      </c>
      <c r="N86" t="b">
        <v>0</v>
      </c>
      <c r="O86" t="b">
        <v>0</v>
      </c>
      <c r="P86" t="b">
        <v>0</v>
      </c>
      <c r="Q86" t="b">
        <v>0</v>
      </c>
      <c r="R86" t="b">
        <v>1</v>
      </c>
      <c r="S86" t="b">
        <v>0</v>
      </c>
      <c r="T86" t="b">
        <v>0</v>
      </c>
      <c r="U86" t="b">
        <v>0</v>
      </c>
      <c r="V86" t="b">
        <v>1</v>
      </c>
      <c r="X86" t="s">
        <v>19262</v>
      </c>
      <c r="Z86">
        <v>0</v>
      </c>
      <c r="AA86">
        <v>1047552</v>
      </c>
      <c r="AB86" t="b">
        <v>1</v>
      </c>
      <c r="AC86" t="s">
        <v>19210</v>
      </c>
      <c r="AD86">
        <v>32</v>
      </c>
      <c r="AE86">
        <v>32</v>
      </c>
      <c r="AF86" t="s">
        <v>19194</v>
      </c>
      <c r="AG86" t="b">
        <v>1</v>
      </c>
      <c r="AH86" t="b">
        <v>1</v>
      </c>
      <c r="AI86" t="s">
        <v>19195</v>
      </c>
      <c r="AK86" t="b">
        <v>0</v>
      </c>
      <c r="AL86" t="b">
        <v>1</v>
      </c>
      <c r="AM86" t="b">
        <v>0</v>
      </c>
      <c r="AN86" t="b">
        <v>1</v>
      </c>
      <c r="AO86" t="b">
        <v>0</v>
      </c>
      <c r="AP86">
        <v>8</v>
      </c>
      <c r="AQ86">
        <v>75000</v>
      </c>
      <c r="AR86">
        <v>1000000000</v>
      </c>
      <c r="AS86">
        <v>1000000000</v>
      </c>
      <c r="AT86">
        <v>25600</v>
      </c>
      <c r="AU86">
        <v>600000000</v>
      </c>
      <c r="AW86" t="b">
        <v>1</v>
      </c>
    </row>
    <row r="87" spans="1:50" hidden="1" x14ac:dyDescent="0.25">
      <c r="A87" t="s">
        <v>9446</v>
      </c>
      <c r="B87" t="s">
        <v>19282</v>
      </c>
      <c r="C87" t="s">
        <v>1368</v>
      </c>
      <c r="D87" t="s">
        <v>19283</v>
      </c>
      <c r="E87" t="s">
        <v>19190</v>
      </c>
      <c r="F87" t="s">
        <v>242</v>
      </c>
      <c r="G87">
        <v>527.79</v>
      </c>
      <c r="H87" t="s">
        <v>19191</v>
      </c>
      <c r="I87">
        <v>16</v>
      </c>
      <c r="J87">
        <v>16</v>
      </c>
      <c r="K87">
        <v>1</v>
      </c>
      <c r="L87" t="s">
        <v>19247</v>
      </c>
      <c r="N87" t="b">
        <v>0</v>
      </c>
      <c r="O87" t="b">
        <v>0</v>
      </c>
      <c r="P87" t="b">
        <v>1</v>
      </c>
      <c r="Q87" t="b">
        <v>0</v>
      </c>
      <c r="R87" t="b">
        <v>0</v>
      </c>
      <c r="S87" t="b">
        <v>0</v>
      </c>
      <c r="T87" t="b">
        <v>1</v>
      </c>
      <c r="U87" t="b">
        <v>0</v>
      </c>
      <c r="V87" t="b">
        <v>1</v>
      </c>
      <c r="X87" t="s">
        <v>19262</v>
      </c>
      <c r="Z87">
        <v>614400</v>
      </c>
      <c r="AA87">
        <v>1047552</v>
      </c>
      <c r="AB87" t="b">
        <v>1</v>
      </c>
      <c r="AC87" t="s">
        <v>19284</v>
      </c>
      <c r="AD87">
        <v>64</v>
      </c>
      <c r="AE87">
        <v>32</v>
      </c>
      <c r="AF87" t="s">
        <v>19218</v>
      </c>
      <c r="AG87" t="b">
        <v>1</v>
      </c>
      <c r="AH87" t="b">
        <v>1</v>
      </c>
      <c r="AI87" t="s">
        <v>19195</v>
      </c>
      <c r="AK87" t="b">
        <v>1</v>
      </c>
      <c r="AL87" t="b">
        <v>1</v>
      </c>
      <c r="AM87" t="b">
        <v>0</v>
      </c>
      <c r="AN87" t="b">
        <v>1</v>
      </c>
      <c r="AO87" t="b">
        <v>0</v>
      </c>
      <c r="AP87">
        <v>4</v>
      </c>
      <c r="AQ87">
        <v>75000</v>
      </c>
      <c r="AR87">
        <v>1000000000</v>
      </c>
      <c r="AS87">
        <v>1000000000</v>
      </c>
      <c r="AT87">
        <v>25600</v>
      </c>
      <c r="AU87">
        <v>600000000</v>
      </c>
      <c r="AV87">
        <v>429496729600</v>
      </c>
      <c r="AW87" t="b">
        <v>1</v>
      </c>
      <c r="AX87" t="b">
        <v>1</v>
      </c>
    </row>
    <row r="88" spans="1:50" hidden="1" x14ac:dyDescent="0.25">
      <c r="A88" t="s">
        <v>503</v>
      </c>
      <c r="B88" t="s">
        <v>19285</v>
      </c>
      <c r="C88" t="s">
        <v>1368</v>
      </c>
      <c r="D88" t="s">
        <v>19286</v>
      </c>
      <c r="E88" t="s">
        <v>19190</v>
      </c>
      <c r="F88" t="s">
        <v>242</v>
      </c>
      <c r="G88">
        <v>448.22</v>
      </c>
      <c r="H88" t="s">
        <v>19191</v>
      </c>
      <c r="I88">
        <v>16</v>
      </c>
      <c r="J88">
        <v>16</v>
      </c>
      <c r="K88">
        <v>1</v>
      </c>
      <c r="L88" t="s">
        <v>19247</v>
      </c>
      <c r="N88" t="b">
        <v>0</v>
      </c>
      <c r="O88" t="b">
        <v>0</v>
      </c>
      <c r="P88" t="b">
        <v>1</v>
      </c>
      <c r="Q88" t="b">
        <v>0</v>
      </c>
      <c r="R88" t="b">
        <v>1</v>
      </c>
      <c r="S88" t="b">
        <v>0</v>
      </c>
      <c r="T88" t="b">
        <v>1</v>
      </c>
      <c r="U88" t="b">
        <v>0</v>
      </c>
      <c r="V88" t="b">
        <v>1</v>
      </c>
      <c r="X88" t="s">
        <v>19262</v>
      </c>
      <c r="Z88">
        <v>614400</v>
      </c>
      <c r="AA88">
        <v>1047552</v>
      </c>
      <c r="AB88" t="b">
        <v>1</v>
      </c>
      <c r="AC88" t="s">
        <v>19284</v>
      </c>
      <c r="AD88">
        <v>32</v>
      </c>
      <c r="AE88">
        <v>32</v>
      </c>
      <c r="AF88" t="s">
        <v>19218</v>
      </c>
      <c r="AG88" t="b">
        <v>1</v>
      </c>
      <c r="AH88" t="b">
        <v>1</v>
      </c>
      <c r="AI88" t="s">
        <v>19195</v>
      </c>
      <c r="AK88" t="b">
        <v>1</v>
      </c>
      <c r="AL88" t="b">
        <v>1</v>
      </c>
      <c r="AM88" t="b">
        <v>0</v>
      </c>
      <c r="AN88" t="b">
        <v>1</v>
      </c>
      <c r="AO88" t="b">
        <v>0</v>
      </c>
      <c r="AP88">
        <v>4</v>
      </c>
      <c r="AQ88">
        <v>75000</v>
      </c>
      <c r="AR88">
        <v>1000000000</v>
      </c>
      <c r="AS88">
        <v>1000000000</v>
      </c>
      <c r="AT88">
        <v>25600</v>
      </c>
      <c r="AU88">
        <v>600000000</v>
      </c>
      <c r="AV88">
        <v>429496729600</v>
      </c>
      <c r="AW88" t="b">
        <v>1</v>
      </c>
      <c r="AX88" t="b">
        <v>1</v>
      </c>
    </row>
    <row r="89" spans="1:50" hidden="1" x14ac:dyDescent="0.25">
      <c r="A89" t="s">
        <v>1885</v>
      </c>
      <c r="B89" t="s">
        <v>19287</v>
      </c>
      <c r="C89" t="s">
        <v>1368</v>
      </c>
      <c r="D89" t="s">
        <v>19288</v>
      </c>
      <c r="E89" t="s">
        <v>19190</v>
      </c>
      <c r="F89" t="s">
        <v>242</v>
      </c>
      <c r="G89">
        <v>397.12</v>
      </c>
      <c r="H89" t="s">
        <v>19191</v>
      </c>
      <c r="I89">
        <v>16</v>
      </c>
      <c r="J89">
        <v>16</v>
      </c>
      <c r="K89">
        <v>1</v>
      </c>
      <c r="L89" t="s">
        <v>19247</v>
      </c>
      <c r="N89" t="b">
        <v>0</v>
      </c>
      <c r="O89" t="b">
        <v>0</v>
      </c>
      <c r="P89" t="b">
        <v>0</v>
      </c>
      <c r="Q89" t="b">
        <v>0</v>
      </c>
      <c r="R89" t="b">
        <v>1</v>
      </c>
      <c r="S89" t="b">
        <v>0</v>
      </c>
      <c r="T89" t="b">
        <v>1</v>
      </c>
      <c r="U89" t="b">
        <v>0</v>
      </c>
      <c r="V89" t="b">
        <v>1</v>
      </c>
      <c r="X89" t="s">
        <v>19262</v>
      </c>
      <c r="Z89">
        <v>0</v>
      </c>
      <c r="AA89">
        <v>1047552</v>
      </c>
      <c r="AB89" t="b">
        <v>1</v>
      </c>
      <c r="AC89" t="s">
        <v>19284</v>
      </c>
      <c r="AD89">
        <v>32</v>
      </c>
      <c r="AE89">
        <v>32</v>
      </c>
      <c r="AF89" t="s">
        <v>19218</v>
      </c>
      <c r="AG89" t="b">
        <v>1</v>
      </c>
      <c r="AH89" t="b">
        <v>1</v>
      </c>
      <c r="AI89" t="s">
        <v>19195</v>
      </c>
      <c r="AK89" t="b">
        <v>0</v>
      </c>
      <c r="AL89" t="b">
        <v>1</v>
      </c>
      <c r="AM89" t="b">
        <v>0</v>
      </c>
      <c r="AN89" t="b">
        <v>1</v>
      </c>
      <c r="AO89" t="b">
        <v>0</v>
      </c>
      <c r="AP89">
        <v>4</v>
      </c>
      <c r="AQ89">
        <v>75000</v>
      </c>
      <c r="AR89">
        <v>1000000000</v>
      </c>
      <c r="AS89">
        <v>1000000000</v>
      </c>
      <c r="AT89">
        <v>25600</v>
      </c>
      <c r="AU89">
        <v>600000000</v>
      </c>
      <c r="AV89">
        <v>429496729600</v>
      </c>
      <c r="AW89" t="b">
        <v>1</v>
      </c>
      <c r="AX89" t="b">
        <v>1</v>
      </c>
    </row>
    <row r="90" spans="1:50" hidden="1" x14ac:dyDescent="0.25">
      <c r="A90" t="s">
        <v>2691</v>
      </c>
      <c r="B90" t="s">
        <v>19289</v>
      </c>
      <c r="C90" t="s">
        <v>1368</v>
      </c>
      <c r="D90" t="s">
        <v>19290</v>
      </c>
      <c r="E90" t="s">
        <v>19190</v>
      </c>
      <c r="F90" t="s">
        <v>242</v>
      </c>
      <c r="G90">
        <v>449.68</v>
      </c>
      <c r="H90" t="s">
        <v>19191</v>
      </c>
      <c r="I90">
        <v>16</v>
      </c>
      <c r="J90">
        <v>16</v>
      </c>
      <c r="K90">
        <v>1</v>
      </c>
      <c r="L90" t="s">
        <v>19247</v>
      </c>
      <c r="N90" t="b">
        <v>0</v>
      </c>
      <c r="O90" t="b">
        <v>0</v>
      </c>
      <c r="P90" t="b">
        <v>0</v>
      </c>
      <c r="Q90" t="b">
        <v>0</v>
      </c>
      <c r="R90" t="b">
        <v>0</v>
      </c>
      <c r="S90" t="b">
        <v>0</v>
      </c>
      <c r="T90" t="b">
        <v>1</v>
      </c>
      <c r="U90" t="b">
        <v>0</v>
      </c>
      <c r="V90" t="b">
        <v>1</v>
      </c>
      <c r="X90" t="s">
        <v>19262</v>
      </c>
      <c r="Z90">
        <v>0</v>
      </c>
      <c r="AA90">
        <v>1047552</v>
      </c>
      <c r="AB90" t="b">
        <v>1</v>
      </c>
      <c r="AC90" t="s">
        <v>19284</v>
      </c>
      <c r="AD90">
        <v>64</v>
      </c>
      <c r="AE90">
        <v>32</v>
      </c>
      <c r="AF90" t="s">
        <v>19218</v>
      </c>
      <c r="AG90" t="b">
        <v>1</v>
      </c>
      <c r="AH90" t="b">
        <v>1</v>
      </c>
      <c r="AI90" t="s">
        <v>19195</v>
      </c>
      <c r="AK90" t="b">
        <v>0</v>
      </c>
      <c r="AL90" t="b">
        <v>1</v>
      </c>
      <c r="AM90" t="b">
        <v>0</v>
      </c>
      <c r="AN90" t="b">
        <v>1</v>
      </c>
      <c r="AO90" t="b">
        <v>0</v>
      </c>
      <c r="AP90">
        <v>4</v>
      </c>
      <c r="AQ90">
        <v>75000</v>
      </c>
      <c r="AR90">
        <v>1000000000</v>
      </c>
      <c r="AS90">
        <v>1000000000</v>
      </c>
      <c r="AT90">
        <v>25600</v>
      </c>
      <c r="AU90">
        <v>600000000</v>
      </c>
      <c r="AV90">
        <v>429496729600</v>
      </c>
      <c r="AW90" t="b">
        <v>1</v>
      </c>
      <c r="AX90" t="b">
        <v>1</v>
      </c>
    </row>
    <row r="91" spans="1:50" hidden="1" x14ac:dyDescent="0.25">
      <c r="A91" t="s">
        <v>10757</v>
      </c>
      <c r="B91" t="s">
        <v>19291</v>
      </c>
      <c r="C91" t="s">
        <v>1368</v>
      </c>
      <c r="D91" t="s">
        <v>19292</v>
      </c>
      <c r="E91" t="s">
        <v>19190</v>
      </c>
      <c r="F91" t="s">
        <v>242</v>
      </c>
      <c r="G91">
        <v>560.64</v>
      </c>
      <c r="H91" t="s">
        <v>19191</v>
      </c>
      <c r="I91">
        <v>16</v>
      </c>
      <c r="J91">
        <v>16</v>
      </c>
      <c r="K91">
        <v>2</v>
      </c>
      <c r="L91" t="s">
        <v>19247</v>
      </c>
      <c r="N91" t="b">
        <v>0</v>
      </c>
      <c r="O91" t="b">
        <v>0</v>
      </c>
      <c r="P91" t="b">
        <v>0</v>
      </c>
      <c r="Q91" t="b">
        <v>0</v>
      </c>
      <c r="R91" t="b">
        <v>0</v>
      </c>
      <c r="S91" t="b">
        <v>0</v>
      </c>
      <c r="T91" t="b">
        <v>0</v>
      </c>
      <c r="U91" t="b">
        <v>0</v>
      </c>
      <c r="V91" t="b">
        <v>1</v>
      </c>
      <c r="X91" t="s">
        <v>19293</v>
      </c>
      <c r="Z91">
        <v>131072</v>
      </c>
      <c r="AA91">
        <v>1047552</v>
      </c>
      <c r="AB91" t="b">
        <v>1</v>
      </c>
      <c r="AC91" t="s">
        <v>19210</v>
      </c>
      <c r="AD91">
        <v>64</v>
      </c>
      <c r="AE91">
        <v>32</v>
      </c>
      <c r="AF91" t="s">
        <v>19194</v>
      </c>
      <c r="AG91" t="b">
        <v>1</v>
      </c>
      <c r="AH91" t="b">
        <v>1</v>
      </c>
      <c r="AI91" t="s">
        <v>19195</v>
      </c>
      <c r="AJ91">
        <v>160</v>
      </c>
      <c r="AK91" t="b">
        <v>1</v>
      </c>
      <c r="AL91" t="b">
        <v>1</v>
      </c>
      <c r="AM91" t="b">
        <v>0</v>
      </c>
      <c r="AN91" t="b">
        <v>1</v>
      </c>
      <c r="AO91" t="b">
        <v>0</v>
      </c>
      <c r="AP91">
        <v>8</v>
      </c>
      <c r="AQ91">
        <v>32000</v>
      </c>
      <c r="AR91">
        <v>268435456</v>
      </c>
      <c r="AS91">
        <v>268435456</v>
      </c>
      <c r="AT91">
        <v>25600</v>
      </c>
      <c r="AU91">
        <v>402653184</v>
      </c>
      <c r="AV91">
        <v>429496729600</v>
      </c>
      <c r="AW91" t="b">
        <v>1</v>
      </c>
    </row>
    <row r="92" spans="1:50" hidden="1" x14ac:dyDescent="0.25">
      <c r="A92" t="s">
        <v>3729</v>
      </c>
      <c r="B92" t="s">
        <v>19294</v>
      </c>
      <c r="C92" t="s">
        <v>1368</v>
      </c>
      <c r="D92" t="s">
        <v>19295</v>
      </c>
      <c r="E92" t="s">
        <v>19190</v>
      </c>
      <c r="F92" t="s">
        <v>242</v>
      </c>
      <c r="G92">
        <v>560.64</v>
      </c>
      <c r="H92" t="s">
        <v>19191</v>
      </c>
      <c r="I92">
        <v>16</v>
      </c>
      <c r="J92">
        <v>16</v>
      </c>
      <c r="K92">
        <v>2</v>
      </c>
      <c r="L92" t="s">
        <v>19247</v>
      </c>
      <c r="N92" t="b">
        <v>0</v>
      </c>
      <c r="O92" t="b">
        <v>0</v>
      </c>
      <c r="P92" t="b">
        <v>0</v>
      </c>
      <c r="Q92" t="b">
        <v>0</v>
      </c>
      <c r="R92" t="b">
        <v>0</v>
      </c>
      <c r="S92" t="b">
        <v>0</v>
      </c>
      <c r="T92" t="b">
        <v>0</v>
      </c>
      <c r="U92" t="b">
        <v>0</v>
      </c>
      <c r="V92" t="b">
        <v>1</v>
      </c>
      <c r="X92" t="s">
        <v>19265</v>
      </c>
      <c r="Z92">
        <v>0</v>
      </c>
      <c r="AA92">
        <v>1047552</v>
      </c>
      <c r="AB92" t="b">
        <v>1</v>
      </c>
      <c r="AC92" t="s">
        <v>19210</v>
      </c>
      <c r="AD92">
        <v>64</v>
      </c>
      <c r="AE92">
        <v>32</v>
      </c>
      <c r="AF92" t="s">
        <v>19194</v>
      </c>
      <c r="AG92" t="b">
        <v>1</v>
      </c>
      <c r="AH92" t="b">
        <v>1</v>
      </c>
      <c r="AI92" t="s">
        <v>19195</v>
      </c>
      <c r="AJ92">
        <v>195</v>
      </c>
      <c r="AK92" t="b">
        <v>0</v>
      </c>
      <c r="AL92" t="b">
        <v>1</v>
      </c>
      <c r="AM92" t="b">
        <v>0</v>
      </c>
      <c r="AN92" t="b">
        <v>1</v>
      </c>
      <c r="AO92" t="b">
        <v>0</v>
      </c>
      <c r="AP92">
        <v>8</v>
      </c>
      <c r="AT92">
        <v>25600</v>
      </c>
      <c r="AU92">
        <v>402653184</v>
      </c>
      <c r="AV92">
        <v>429496729600</v>
      </c>
      <c r="AW92" t="b">
        <v>1</v>
      </c>
    </row>
    <row r="93" spans="1:50" hidden="1" x14ac:dyDescent="0.25">
      <c r="A93" t="s">
        <v>6582</v>
      </c>
      <c r="B93" t="s">
        <v>19296</v>
      </c>
      <c r="C93" t="s">
        <v>1368</v>
      </c>
      <c r="D93" t="s">
        <v>19297</v>
      </c>
      <c r="E93" t="s">
        <v>19190</v>
      </c>
      <c r="F93" t="s">
        <v>242</v>
      </c>
      <c r="G93">
        <v>560.64</v>
      </c>
      <c r="H93" t="s">
        <v>19191</v>
      </c>
      <c r="I93">
        <v>16</v>
      </c>
      <c r="J93">
        <v>16</v>
      </c>
      <c r="K93">
        <v>2</v>
      </c>
      <c r="L93" t="s">
        <v>19247</v>
      </c>
      <c r="N93" t="b">
        <v>0</v>
      </c>
      <c r="O93" t="b">
        <v>0</v>
      </c>
      <c r="P93" t="b">
        <v>0</v>
      </c>
      <c r="Q93" t="b">
        <v>0</v>
      </c>
      <c r="R93" t="b">
        <v>0</v>
      </c>
      <c r="S93" t="b">
        <v>0</v>
      </c>
      <c r="T93" t="b">
        <v>0</v>
      </c>
      <c r="U93" t="b">
        <v>0</v>
      </c>
      <c r="V93" t="b">
        <v>1</v>
      </c>
      <c r="X93" t="s">
        <v>19262</v>
      </c>
      <c r="Z93">
        <v>0</v>
      </c>
      <c r="AA93">
        <v>1047552</v>
      </c>
      <c r="AB93" t="b">
        <v>1</v>
      </c>
      <c r="AC93" t="s">
        <v>19210</v>
      </c>
      <c r="AD93">
        <v>64</v>
      </c>
      <c r="AE93">
        <v>32</v>
      </c>
      <c r="AF93" t="s">
        <v>19194</v>
      </c>
      <c r="AG93" t="b">
        <v>1</v>
      </c>
      <c r="AH93" t="b">
        <v>1</v>
      </c>
      <c r="AI93" t="s">
        <v>19195</v>
      </c>
      <c r="AK93" t="b">
        <v>0</v>
      </c>
      <c r="AL93" t="b">
        <v>1</v>
      </c>
      <c r="AM93" t="b">
        <v>0</v>
      </c>
      <c r="AN93" t="b">
        <v>1</v>
      </c>
      <c r="AO93" t="b">
        <v>0</v>
      </c>
      <c r="AP93">
        <v>8</v>
      </c>
      <c r="AQ93">
        <v>154000</v>
      </c>
      <c r="AR93">
        <v>1048576000</v>
      </c>
      <c r="AS93">
        <v>1048576000</v>
      </c>
      <c r="AT93">
        <v>25600</v>
      </c>
      <c r="AU93">
        <v>629145600</v>
      </c>
      <c r="AW93" t="b">
        <v>1</v>
      </c>
    </row>
    <row r="94" spans="1:50" hidden="1" x14ac:dyDescent="0.25">
      <c r="A94" t="s">
        <v>981</v>
      </c>
      <c r="B94" t="s">
        <v>19298</v>
      </c>
      <c r="C94" t="s">
        <v>1368</v>
      </c>
      <c r="D94" t="s">
        <v>19299</v>
      </c>
      <c r="E94" t="s">
        <v>19190</v>
      </c>
      <c r="F94" t="s">
        <v>242</v>
      </c>
      <c r="G94">
        <v>560.64</v>
      </c>
      <c r="H94" t="s">
        <v>19191</v>
      </c>
      <c r="I94">
        <v>16</v>
      </c>
      <c r="J94">
        <v>16</v>
      </c>
      <c r="K94">
        <v>2</v>
      </c>
      <c r="L94" t="s">
        <v>19247</v>
      </c>
      <c r="N94" t="b">
        <v>0</v>
      </c>
      <c r="O94" t="b">
        <v>0</v>
      </c>
      <c r="P94" t="b">
        <v>0</v>
      </c>
      <c r="Q94" t="b">
        <v>0</v>
      </c>
      <c r="R94" t="b">
        <v>0</v>
      </c>
      <c r="S94" t="b">
        <v>0</v>
      </c>
      <c r="T94" t="b">
        <v>0</v>
      </c>
      <c r="U94" t="b">
        <v>0</v>
      </c>
      <c r="V94" t="b">
        <v>0</v>
      </c>
      <c r="X94" t="s">
        <v>19293</v>
      </c>
      <c r="Z94">
        <v>409600</v>
      </c>
      <c r="AA94">
        <v>1047552</v>
      </c>
      <c r="AB94" t="b">
        <v>1</v>
      </c>
      <c r="AC94" t="s">
        <v>19193</v>
      </c>
      <c r="AD94">
        <v>64</v>
      </c>
      <c r="AE94">
        <v>32</v>
      </c>
      <c r="AF94" t="s">
        <v>19194</v>
      </c>
      <c r="AG94" t="b">
        <v>1</v>
      </c>
      <c r="AH94" t="b">
        <v>0</v>
      </c>
      <c r="AI94" t="s">
        <v>19197</v>
      </c>
      <c r="AJ94">
        <v>160</v>
      </c>
      <c r="AK94" t="b">
        <v>0</v>
      </c>
      <c r="AL94" t="b">
        <v>0</v>
      </c>
      <c r="AM94" t="b">
        <v>0</v>
      </c>
      <c r="AN94" t="b">
        <v>1</v>
      </c>
      <c r="AO94" t="b">
        <v>0</v>
      </c>
      <c r="AP94">
        <v>8</v>
      </c>
      <c r="AQ94">
        <v>24000</v>
      </c>
      <c r="AR94">
        <v>393216000</v>
      </c>
      <c r="AS94">
        <v>196083712</v>
      </c>
    </row>
    <row r="95" spans="1:50" hidden="1" x14ac:dyDescent="0.25">
      <c r="A95" t="s">
        <v>2854</v>
      </c>
      <c r="B95" t="s">
        <v>19300</v>
      </c>
      <c r="C95" t="s">
        <v>1368</v>
      </c>
      <c r="D95" t="s">
        <v>19301</v>
      </c>
      <c r="E95" t="s">
        <v>19190</v>
      </c>
      <c r="F95" t="s">
        <v>242</v>
      </c>
      <c r="G95">
        <v>560.64</v>
      </c>
      <c r="H95" t="s">
        <v>19191</v>
      </c>
      <c r="I95">
        <v>16</v>
      </c>
      <c r="J95">
        <v>16</v>
      </c>
      <c r="K95">
        <v>2</v>
      </c>
      <c r="L95" t="s">
        <v>19247</v>
      </c>
      <c r="N95" t="b">
        <v>0</v>
      </c>
      <c r="O95" t="b">
        <v>0</v>
      </c>
      <c r="P95" t="b">
        <v>0</v>
      </c>
      <c r="Q95" t="b">
        <v>0</v>
      </c>
      <c r="R95" t="b">
        <v>0</v>
      </c>
      <c r="S95" t="b">
        <v>0</v>
      </c>
      <c r="T95" t="b">
        <v>0</v>
      </c>
      <c r="U95" t="b">
        <v>0</v>
      </c>
      <c r="V95" t="b">
        <v>0</v>
      </c>
      <c r="X95" t="s">
        <v>19265</v>
      </c>
      <c r="Z95">
        <v>0</v>
      </c>
      <c r="AA95">
        <v>1047552</v>
      </c>
      <c r="AB95" t="b">
        <v>1</v>
      </c>
      <c r="AC95" t="s">
        <v>19210</v>
      </c>
      <c r="AD95">
        <v>64</v>
      </c>
      <c r="AE95">
        <v>32</v>
      </c>
      <c r="AF95" t="s">
        <v>19194</v>
      </c>
      <c r="AG95" t="b">
        <v>1</v>
      </c>
      <c r="AH95" t="b">
        <v>0</v>
      </c>
      <c r="AI95" t="s">
        <v>19195</v>
      </c>
      <c r="AJ95">
        <v>195</v>
      </c>
      <c r="AK95" t="b">
        <v>0</v>
      </c>
      <c r="AL95" t="b">
        <v>0</v>
      </c>
      <c r="AM95" t="b">
        <v>0</v>
      </c>
      <c r="AN95" t="b">
        <v>1</v>
      </c>
      <c r="AO95" t="b">
        <v>0</v>
      </c>
      <c r="AP95">
        <v>8</v>
      </c>
      <c r="AT95">
        <v>25600</v>
      </c>
      <c r="AU95">
        <v>402653184</v>
      </c>
      <c r="AV95">
        <v>429496729600</v>
      </c>
    </row>
    <row r="96" spans="1:50" hidden="1" x14ac:dyDescent="0.25">
      <c r="A96" t="s">
        <v>4531</v>
      </c>
      <c r="B96" t="s">
        <v>19302</v>
      </c>
      <c r="C96" t="s">
        <v>1368</v>
      </c>
      <c r="D96" t="s">
        <v>19303</v>
      </c>
      <c r="E96" t="s">
        <v>19190</v>
      </c>
      <c r="F96" t="s">
        <v>242</v>
      </c>
      <c r="G96">
        <v>560.64</v>
      </c>
      <c r="H96" t="s">
        <v>19191</v>
      </c>
      <c r="I96">
        <v>16</v>
      </c>
      <c r="J96">
        <v>16</v>
      </c>
      <c r="K96">
        <v>2</v>
      </c>
      <c r="L96" t="s">
        <v>19247</v>
      </c>
      <c r="N96" t="b">
        <v>0</v>
      </c>
      <c r="O96" t="b">
        <v>0</v>
      </c>
      <c r="P96" t="b">
        <v>0</v>
      </c>
      <c r="Q96" t="b">
        <v>0</v>
      </c>
      <c r="R96" t="b">
        <v>0</v>
      </c>
      <c r="S96" t="b">
        <v>0</v>
      </c>
      <c r="T96" t="b">
        <v>0</v>
      </c>
      <c r="U96" t="b">
        <v>0</v>
      </c>
      <c r="V96" t="b">
        <v>0</v>
      </c>
      <c r="X96" t="s">
        <v>19262</v>
      </c>
      <c r="Z96">
        <v>0</v>
      </c>
      <c r="AA96">
        <v>1047552</v>
      </c>
      <c r="AB96" t="b">
        <v>1</v>
      </c>
      <c r="AC96" t="s">
        <v>19210</v>
      </c>
      <c r="AD96">
        <v>64</v>
      </c>
      <c r="AE96">
        <v>32</v>
      </c>
      <c r="AF96" t="s">
        <v>19194</v>
      </c>
      <c r="AG96" t="b">
        <v>1</v>
      </c>
      <c r="AH96" t="b">
        <v>0</v>
      </c>
      <c r="AI96" t="s">
        <v>19195</v>
      </c>
      <c r="AK96" t="b">
        <v>0</v>
      </c>
      <c r="AL96" t="b">
        <v>1</v>
      </c>
      <c r="AM96" t="b">
        <v>0</v>
      </c>
      <c r="AN96" t="b">
        <v>1</v>
      </c>
      <c r="AO96" t="b">
        <v>0</v>
      </c>
      <c r="AP96">
        <v>8</v>
      </c>
      <c r="AQ96">
        <v>154000</v>
      </c>
      <c r="AR96">
        <v>1048576000</v>
      </c>
      <c r="AS96">
        <v>1048576000</v>
      </c>
      <c r="AT96">
        <v>25600</v>
      </c>
      <c r="AU96">
        <v>629145600</v>
      </c>
      <c r="AW96" t="b">
        <v>1</v>
      </c>
    </row>
    <row r="97" spans="1:51" hidden="1" x14ac:dyDescent="0.25">
      <c r="A97" t="s">
        <v>3262</v>
      </c>
      <c r="B97" t="s">
        <v>19304</v>
      </c>
      <c r="C97" t="s">
        <v>1368</v>
      </c>
      <c r="D97" t="s">
        <v>19249</v>
      </c>
      <c r="E97" t="s">
        <v>19190</v>
      </c>
      <c r="F97" t="s">
        <v>242</v>
      </c>
      <c r="G97">
        <v>53.29</v>
      </c>
      <c r="H97" t="s">
        <v>19191</v>
      </c>
      <c r="I97">
        <v>1</v>
      </c>
      <c r="J97">
        <v>1</v>
      </c>
      <c r="K97">
        <v>1</v>
      </c>
      <c r="L97" t="s">
        <v>19247</v>
      </c>
      <c r="N97" t="b">
        <v>0</v>
      </c>
      <c r="O97" t="b">
        <v>0</v>
      </c>
      <c r="P97" t="b">
        <v>0</v>
      </c>
      <c r="Q97" t="b">
        <v>0</v>
      </c>
      <c r="R97" t="b">
        <v>0</v>
      </c>
      <c r="S97" t="b">
        <v>0</v>
      </c>
      <c r="T97" t="b">
        <v>0</v>
      </c>
      <c r="U97" t="b">
        <v>0</v>
      </c>
      <c r="V97" t="b">
        <v>0</v>
      </c>
      <c r="X97" t="s">
        <v>19200</v>
      </c>
      <c r="Z97">
        <v>51200</v>
      </c>
      <c r="AA97">
        <v>1047552</v>
      </c>
      <c r="AB97" t="b">
        <v>1</v>
      </c>
      <c r="AC97" t="s">
        <v>19193</v>
      </c>
      <c r="AD97">
        <v>3.5</v>
      </c>
      <c r="AE97">
        <v>4</v>
      </c>
      <c r="AF97" t="s">
        <v>19194</v>
      </c>
      <c r="AG97" t="b">
        <v>1</v>
      </c>
      <c r="AH97" t="b">
        <v>0</v>
      </c>
      <c r="AI97" t="s">
        <v>19197</v>
      </c>
      <c r="AJ97">
        <v>210</v>
      </c>
      <c r="AK97" t="b">
        <v>0</v>
      </c>
      <c r="AL97" t="b">
        <v>0</v>
      </c>
      <c r="AM97" t="b">
        <v>0</v>
      </c>
      <c r="AN97" t="b">
        <v>1</v>
      </c>
      <c r="AO97" t="b">
        <v>0</v>
      </c>
      <c r="AP97">
        <v>2</v>
      </c>
      <c r="AQ97">
        <v>3000</v>
      </c>
      <c r="AR97">
        <v>48234496</v>
      </c>
      <c r="AS97">
        <v>24117248</v>
      </c>
    </row>
    <row r="98" spans="1:51" hidden="1" x14ac:dyDescent="0.25">
      <c r="A98" t="s">
        <v>384</v>
      </c>
      <c r="B98" t="s">
        <v>6136</v>
      </c>
      <c r="C98" t="s">
        <v>1368</v>
      </c>
      <c r="D98" t="s">
        <v>19246</v>
      </c>
      <c r="E98" t="s">
        <v>19190</v>
      </c>
      <c r="F98" t="s">
        <v>242</v>
      </c>
      <c r="G98">
        <v>112.42</v>
      </c>
      <c r="H98" t="s">
        <v>19191</v>
      </c>
      <c r="I98">
        <v>2</v>
      </c>
      <c r="J98">
        <v>2</v>
      </c>
      <c r="K98">
        <v>1</v>
      </c>
      <c r="L98" t="s">
        <v>19247</v>
      </c>
      <c r="N98" t="b">
        <v>0</v>
      </c>
      <c r="O98" t="b">
        <v>0</v>
      </c>
      <c r="P98" t="b">
        <v>0</v>
      </c>
      <c r="Q98" t="b">
        <v>0</v>
      </c>
      <c r="R98" t="b">
        <v>0</v>
      </c>
      <c r="S98" t="b">
        <v>0</v>
      </c>
      <c r="T98" t="b">
        <v>0</v>
      </c>
      <c r="U98" t="b">
        <v>0</v>
      </c>
      <c r="V98" t="b">
        <v>0</v>
      </c>
      <c r="Z98">
        <v>102400</v>
      </c>
      <c r="AA98">
        <v>1047552</v>
      </c>
      <c r="AB98" t="b">
        <v>1</v>
      </c>
      <c r="AC98" t="s">
        <v>19193</v>
      </c>
      <c r="AD98">
        <v>7</v>
      </c>
      <c r="AE98">
        <v>8</v>
      </c>
      <c r="AF98" t="s">
        <v>19194</v>
      </c>
      <c r="AG98" t="b">
        <v>1</v>
      </c>
      <c r="AH98" t="b">
        <v>0</v>
      </c>
      <c r="AI98" t="s">
        <v>19197</v>
      </c>
      <c r="AJ98">
        <v>160</v>
      </c>
      <c r="AK98" t="b">
        <v>0</v>
      </c>
      <c r="AL98" t="b">
        <v>0</v>
      </c>
      <c r="AM98" t="b">
        <v>0</v>
      </c>
      <c r="AN98" t="b">
        <v>0</v>
      </c>
      <c r="AO98" t="b">
        <v>0</v>
      </c>
      <c r="AP98">
        <v>2</v>
      </c>
      <c r="AQ98">
        <v>6000</v>
      </c>
      <c r="AR98">
        <v>97517568</v>
      </c>
      <c r="AS98">
        <v>48234496</v>
      </c>
    </row>
    <row r="99" spans="1:51" hidden="1" x14ac:dyDescent="0.25">
      <c r="A99" t="s">
        <v>10261</v>
      </c>
      <c r="B99" t="s">
        <v>19305</v>
      </c>
      <c r="C99" t="s">
        <v>1368</v>
      </c>
      <c r="D99" t="s">
        <v>19261</v>
      </c>
      <c r="E99" t="s">
        <v>19190</v>
      </c>
      <c r="F99" t="s">
        <v>242</v>
      </c>
      <c r="G99">
        <v>75.19</v>
      </c>
      <c r="H99" t="s">
        <v>19191</v>
      </c>
      <c r="I99">
        <v>2</v>
      </c>
      <c r="J99">
        <v>2</v>
      </c>
      <c r="K99">
        <v>2</v>
      </c>
      <c r="L99" t="s">
        <v>19247</v>
      </c>
      <c r="N99" t="b">
        <v>1</v>
      </c>
      <c r="O99" t="b">
        <v>0</v>
      </c>
      <c r="P99" t="b">
        <v>1</v>
      </c>
      <c r="Q99" t="b">
        <v>0</v>
      </c>
      <c r="R99" t="b">
        <v>0</v>
      </c>
      <c r="S99" t="b">
        <v>0</v>
      </c>
      <c r="T99" t="b">
        <v>0</v>
      </c>
      <c r="U99" t="b">
        <v>0</v>
      </c>
      <c r="V99" t="b">
        <v>1</v>
      </c>
      <c r="X99" t="s">
        <v>19262</v>
      </c>
      <c r="Z99">
        <v>76800</v>
      </c>
      <c r="AA99">
        <v>1047552</v>
      </c>
      <c r="AB99" t="b">
        <v>1</v>
      </c>
      <c r="AC99" t="s">
        <v>19210</v>
      </c>
      <c r="AD99">
        <v>8</v>
      </c>
      <c r="AE99">
        <v>4</v>
      </c>
      <c r="AF99" t="s">
        <v>19194</v>
      </c>
      <c r="AG99" t="b">
        <v>1</v>
      </c>
      <c r="AH99" t="b">
        <v>1</v>
      </c>
      <c r="AI99" t="s">
        <v>19201</v>
      </c>
      <c r="AJ99">
        <v>230</v>
      </c>
      <c r="AK99" t="b">
        <v>1</v>
      </c>
      <c r="AL99" t="b">
        <v>1</v>
      </c>
      <c r="AM99" t="b">
        <v>0</v>
      </c>
      <c r="AN99" t="b">
        <v>1</v>
      </c>
      <c r="AO99" t="b">
        <v>0</v>
      </c>
      <c r="AP99">
        <v>2</v>
      </c>
      <c r="AQ99">
        <v>9000</v>
      </c>
      <c r="AR99">
        <v>125000000</v>
      </c>
      <c r="AS99">
        <v>125000000</v>
      </c>
      <c r="AT99">
        <v>3750</v>
      </c>
      <c r="AU99">
        <v>82000000</v>
      </c>
      <c r="AW99" t="b">
        <v>1</v>
      </c>
      <c r="AY99" t="b">
        <v>1</v>
      </c>
    </row>
    <row r="100" spans="1:51" hidden="1" x14ac:dyDescent="0.25">
      <c r="A100" t="s">
        <v>4198</v>
      </c>
      <c r="B100" t="s">
        <v>19306</v>
      </c>
      <c r="C100" t="s">
        <v>1368</v>
      </c>
      <c r="D100" t="s">
        <v>19264</v>
      </c>
      <c r="E100" t="s">
        <v>19190</v>
      </c>
      <c r="F100" t="s">
        <v>242</v>
      </c>
      <c r="G100">
        <v>70.08</v>
      </c>
      <c r="H100" t="s">
        <v>19191</v>
      </c>
      <c r="I100">
        <v>2</v>
      </c>
      <c r="J100">
        <v>2</v>
      </c>
      <c r="K100">
        <v>2</v>
      </c>
      <c r="L100" t="s">
        <v>19247</v>
      </c>
      <c r="N100" t="b">
        <v>1</v>
      </c>
      <c r="O100" t="b">
        <v>0</v>
      </c>
      <c r="P100" t="b">
        <v>0</v>
      </c>
      <c r="Q100" t="b">
        <v>0</v>
      </c>
      <c r="R100" t="b">
        <v>0</v>
      </c>
      <c r="S100" t="b">
        <v>0</v>
      </c>
      <c r="T100" t="b">
        <v>0</v>
      </c>
      <c r="U100" t="b">
        <v>0</v>
      </c>
      <c r="V100" t="b">
        <v>1</v>
      </c>
      <c r="X100" t="s">
        <v>19265</v>
      </c>
      <c r="Z100">
        <v>16384</v>
      </c>
      <c r="AA100">
        <v>1047552</v>
      </c>
      <c r="AB100" t="b">
        <v>1</v>
      </c>
      <c r="AC100" t="s">
        <v>19210</v>
      </c>
      <c r="AD100">
        <v>8</v>
      </c>
      <c r="AE100">
        <v>4</v>
      </c>
      <c r="AF100" t="s">
        <v>19194</v>
      </c>
      <c r="AG100" t="b">
        <v>1</v>
      </c>
      <c r="AH100" t="b">
        <v>1</v>
      </c>
      <c r="AI100" t="s">
        <v>19197</v>
      </c>
      <c r="AK100" t="b">
        <v>1</v>
      </c>
      <c r="AL100" t="b">
        <v>1</v>
      </c>
      <c r="AM100" t="b">
        <v>0</v>
      </c>
      <c r="AN100" t="b">
        <v>1</v>
      </c>
      <c r="AO100" t="b">
        <v>0</v>
      </c>
      <c r="AP100">
        <v>2</v>
      </c>
      <c r="AQ100">
        <v>4000</v>
      </c>
      <c r="AR100">
        <v>33554432</v>
      </c>
      <c r="AS100">
        <v>33554432</v>
      </c>
      <c r="AT100">
        <v>3200</v>
      </c>
      <c r="AU100">
        <v>50331648</v>
      </c>
      <c r="AV100">
        <v>53687091200</v>
      </c>
      <c r="AW100" t="b">
        <v>1</v>
      </c>
    </row>
    <row r="101" spans="1:51" hidden="1" x14ac:dyDescent="0.25">
      <c r="A101" t="s">
        <v>3703</v>
      </c>
      <c r="B101" t="s">
        <v>19307</v>
      </c>
      <c r="C101" t="s">
        <v>1368</v>
      </c>
      <c r="D101" t="s">
        <v>19267</v>
      </c>
      <c r="E101" t="s">
        <v>19190</v>
      </c>
      <c r="F101" t="s">
        <v>242</v>
      </c>
      <c r="G101">
        <v>62.78</v>
      </c>
      <c r="H101" t="s">
        <v>19191</v>
      </c>
      <c r="I101">
        <v>2</v>
      </c>
      <c r="J101">
        <v>2</v>
      </c>
      <c r="K101">
        <v>2</v>
      </c>
      <c r="L101" t="s">
        <v>19247</v>
      </c>
      <c r="N101" t="b">
        <v>1</v>
      </c>
      <c r="O101" t="b">
        <v>0</v>
      </c>
      <c r="P101" t="b">
        <v>0</v>
      </c>
      <c r="Q101" t="b">
        <v>0</v>
      </c>
      <c r="R101" t="b">
        <v>0</v>
      </c>
      <c r="S101" t="b">
        <v>0</v>
      </c>
      <c r="T101" t="b">
        <v>0</v>
      </c>
      <c r="U101" t="b">
        <v>0</v>
      </c>
      <c r="V101" t="b">
        <v>1</v>
      </c>
      <c r="X101" t="s">
        <v>19262</v>
      </c>
      <c r="Z101">
        <v>0</v>
      </c>
      <c r="AA101">
        <v>1047552</v>
      </c>
      <c r="AB101" t="b">
        <v>1</v>
      </c>
      <c r="AC101" t="s">
        <v>19210</v>
      </c>
      <c r="AD101">
        <v>8</v>
      </c>
      <c r="AE101">
        <v>4</v>
      </c>
      <c r="AF101" t="s">
        <v>19194</v>
      </c>
      <c r="AG101" t="b">
        <v>1</v>
      </c>
      <c r="AH101" t="b">
        <v>1</v>
      </c>
      <c r="AI101" t="s">
        <v>19197</v>
      </c>
      <c r="AJ101">
        <v>230</v>
      </c>
      <c r="AK101" t="b">
        <v>0</v>
      </c>
      <c r="AL101" t="b">
        <v>1</v>
      </c>
      <c r="AM101" t="b">
        <v>0</v>
      </c>
      <c r="AN101" t="b">
        <v>1</v>
      </c>
      <c r="AO101" t="b">
        <v>0</v>
      </c>
      <c r="AP101">
        <v>2</v>
      </c>
      <c r="AT101">
        <v>3750</v>
      </c>
      <c r="AU101">
        <v>85983232</v>
      </c>
      <c r="AW101" t="b">
        <v>1</v>
      </c>
      <c r="AY101" t="b">
        <v>1</v>
      </c>
    </row>
    <row r="102" spans="1:51" hidden="1" x14ac:dyDescent="0.25">
      <c r="A102" t="s">
        <v>464</v>
      </c>
      <c r="B102" t="s">
        <v>19308</v>
      </c>
      <c r="C102" t="s">
        <v>1368</v>
      </c>
      <c r="D102" t="s">
        <v>19269</v>
      </c>
      <c r="E102" t="s">
        <v>19190</v>
      </c>
      <c r="F102" t="s">
        <v>242</v>
      </c>
      <c r="G102">
        <v>70.08</v>
      </c>
      <c r="H102" t="s">
        <v>19191</v>
      </c>
      <c r="I102">
        <v>2</v>
      </c>
      <c r="J102">
        <v>2</v>
      </c>
      <c r="K102">
        <v>2</v>
      </c>
      <c r="L102" t="s">
        <v>19247</v>
      </c>
      <c r="N102" t="b">
        <v>1</v>
      </c>
      <c r="O102" t="b">
        <v>0</v>
      </c>
      <c r="P102" t="b">
        <v>0</v>
      </c>
      <c r="Q102" t="b">
        <v>0</v>
      </c>
      <c r="R102" t="b">
        <v>0</v>
      </c>
      <c r="S102" t="b">
        <v>0</v>
      </c>
      <c r="T102" t="b">
        <v>0</v>
      </c>
      <c r="U102" t="b">
        <v>0</v>
      </c>
      <c r="V102" t="b">
        <v>0</v>
      </c>
      <c r="X102" t="s">
        <v>19265</v>
      </c>
      <c r="Z102">
        <v>51200</v>
      </c>
      <c r="AA102">
        <v>1047552</v>
      </c>
      <c r="AB102" t="b">
        <v>1</v>
      </c>
      <c r="AC102" t="s">
        <v>19210</v>
      </c>
      <c r="AD102">
        <v>8</v>
      </c>
      <c r="AE102">
        <v>4</v>
      </c>
      <c r="AF102" t="s">
        <v>19194</v>
      </c>
      <c r="AG102" t="b">
        <v>1</v>
      </c>
      <c r="AH102" t="b">
        <v>0</v>
      </c>
      <c r="AI102" t="s">
        <v>19201</v>
      </c>
      <c r="AK102" t="b">
        <v>1</v>
      </c>
      <c r="AL102" t="b">
        <v>1</v>
      </c>
      <c r="AM102" t="b">
        <v>0</v>
      </c>
      <c r="AN102" t="b">
        <v>1</v>
      </c>
      <c r="AO102" t="b">
        <v>0</v>
      </c>
      <c r="AP102">
        <v>2</v>
      </c>
      <c r="AQ102">
        <v>3000</v>
      </c>
      <c r="AR102">
        <v>50331648</v>
      </c>
      <c r="AS102">
        <v>25165824</v>
      </c>
      <c r="AT102">
        <v>3200</v>
      </c>
      <c r="AU102">
        <v>48000000</v>
      </c>
    </row>
    <row r="103" spans="1:51" hidden="1" x14ac:dyDescent="0.25">
      <c r="A103" t="s">
        <v>5396</v>
      </c>
      <c r="B103" t="s">
        <v>19309</v>
      </c>
      <c r="C103" t="s">
        <v>1368</v>
      </c>
      <c r="D103" t="s">
        <v>19271</v>
      </c>
      <c r="E103" t="s">
        <v>19190</v>
      </c>
      <c r="F103" t="s">
        <v>242</v>
      </c>
      <c r="G103">
        <v>82.49</v>
      </c>
      <c r="H103" t="s">
        <v>19191</v>
      </c>
      <c r="I103">
        <v>2</v>
      </c>
      <c r="J103">
        <v>2</v>
      </c>
      <c r="K103">
        <v>2</v>
      </c>
      <c r="L103" t="s">
        <v>19247</v>
      </c>
      <c r="N103" t="b">
        <v>0</v>
      </c>
      <c r="O103" t="b">
        <v>0</v>
      </c>
      <c r="P103" t="b">
        <v>1</v>
      </c>
      <c r="Q103" t="b">
        <v>0</v>
      </c>
      <c r="R103" t="b">
        <v>0</v>
      </c>
      <c r="S103" t="b">
        <v>0</v>
      </c>
      <c r="T103" t="b">
        <v>0</v>
      </c>
      <c r="U103" t="b">
        <v>0</v>
      </c>
      <c r="V103" t="b">
        <v>1</v>
      </c>
      <c r="X103" t="s">
        <v>19265</v>
      </c>
      <c r="Z103">
        <v>76800</v>
      </c>
      <c r="AA103">
        <v>1047552</v>
      </c>
      <c r="AB103" t="b">
        <v>1</v>
      </c>
      <c r="AC103" t="s">
        <v>19210</v>
      </c>
      <c r="AD103">
        <v>8</v>
      </c>
      <c r="AE103">
        <v>4</v>
      </c>
      <c r="AF103" t="s">
        <v>19194</v>
      </c>
      <c r="AG103" t="b">
        <v>1</v>
      </c>
      <c r="AH103" t="b">
        <v>1</v>
      </c>
      <c r="AI103" t="s">
        <v>19195</v>
      </c>
      <c r="AJ103">
        <v>195</v>
      </c>
      <c r="AK103" t="b">
        <v>1</v>
      </c>
      <c r="AL103" t="b">
        <v>1</v>
      </c>
      <c r="AM103" t="b">
        <v>0</v>
      </c>
      <c r="AN103" t="b">
        <v>1</v>
      </c>
      <c r="AO103" t="b">
        <v>0</v>
      </c>
      <c r="AP103">
        <v>3</v>
      </c>
      <c r="AQ103">
        <v>19000</v>
      </c>
      <c r="AR103">
        <v>120586240</v>
      </c>
      <c r="AS103">
        <v>59768832</v>
      </c>
      <c r="AT103">
        <v>3200</v>
      </c>
      <c r="AU103">
        <v>50331648</v>
      </c>
      <c r="AV103">
        <v>53687091200</v>
      </c>
      <c r="AW103" t="b">
        <v>1</v>
      </c>
    </row>
    <row r="104" spans="1:51" hidden="1" x14ac:dyDescent="0.25">
      <c r="A104" t="s">
        <v>1601</v>
      </c>
      <c r="B104" t="s">
        <v>19310</v>
      </c>
      <c r="C104" t="s">
        <v>1368</v>
      </c>
      <c r="D104" t="s">
        <v>19273</v>
      </c>
      <c r="E104" t="s">
        <v>19190</v>
      </c>
      <c r="F104" t="s">
        <v>242</v>
      </c>
      <c r="G104">
        <v>82.49</v>
      </c>
      <c r="H104" t="s">
        <v>19191</v>
      </c>
      <c r="I104">
        <v>2</v>
      </c>
      <c r="J104">
        <v>2</v>
      </c>
      <c r="K104">
        <v>2</v>
      </c>
      <c r="L104" t="s">
        <v>19247</v>
      </c>
      <c r="N104" t="b">
        <v>0</v>
      </c>
      <c r="O104" t="b">
        <v>0</v>
      </c>
      <c r="P104" t="b">
        <v>1</v>
      </c>
      <c r="Q104" t="b">
        <v>0</v>
      </c>
      <c r="R104" t="b">
        <v>0</v>
      </c>
      <c r="S104" t="b">
        <v>0</v>
      </c>
      <c r="T104" t="b">
        <v>0</v>
      </c>
      <c r="U104" t="b">
        <v>0</v>
      </c>
      <c r="V104" t="b">
        <v>1</v>
      </c>
      <c r="X104" t="s">
        <v>19262</v>
      </c>
      <c r="Z104">
        <v>76800</v>
      </c>
      <c r="AA104">
        <v>1047552</v>
      </c>
      <c r="AB104" t="b">
        <v>1</v>
      </c>
      <c r="AC104" t="s">
        <v>19210</v>
      </c>
      <c r="AD104">
        <v>8</v>
      </c>
      <c r="AE104">
        <v>4</v>
      </c>
      <c r="AF104" t="s">
        <v>19194</v>
      </c>
      <c r="AG104" t="b">
        <v>1</v>
      </c>
      <c r="AH104" t="b">
        <v>1</v>
      </c>
      <c r="AI104" t="s">
        <v>19195</v>
      </c>
      <c r="AK104" t="b">
        <v>1</v>
      </c>
      <c r="AL104" t="b">
        <v>1</v>
      </c>
      <c r="AM104" t="b">
        <v>0</v>
      </c>
      <c r="AN104" t="b">
        <v>1</v>
      </c>
      <c r="AO104" t="b">
        <v>0</v>
      </c>
      <c r="AP104">
        <v>2</v>
      </c>
      <c r="AQ104">
        <v>19000</v>
      </c>
      <c r="AR104">
        <v>131072000</v>
      </c>
      <c r="AS104">
        <v>131072000</v>
      </c>
      <c r="AT104">
        <v>3750</v>
      </c>
      <c r="AU104">
        <v>89128960</v>
      </c>
      <c r="AW104" t="b">
        <v>1</v>
      </c>
      <c r="AY104" t="b">
        <v>1</v>
      </c>
    </row>
    <row r="105" spans="1:51" hidden="1" x14ac:dyDescent="0.25">
      <c r="A105" t="s">
        <v>5520</v>
      </c>
      <c r="B105" t="s">
        <v>19311</v>
      </c>
      <c r="C105" t="s">
        <v>1368</v>
      </c>
      <c r="D105" t="s">
        <v>19275</v>
      </c>
      <c r="E105" t="s">
        <v>19190</v>
      </c>
      <c r="F105" t="s">
        <v>242</v>
      </c>
      <c r="G105">
        <v>82.49</v>
      </c>
      <c r="H105" t="s">
        <v>19191</v>
      </c>
      <c r="I105">
        <v>2</v>
      </c>
      <c r="J105">
        <v>2</v>
      </c>
      <c r="K105">
        <v>2</v>
      </c>
      <c r="L105" t="s">
        <v>19247</v>
      </c>
      <c r="N105" t="b">
        <v>0</v>
      </c>
      <c r="O105" t="b">
        <v>0</v>
      </c>
      <c r="P105" t="b">
        <v>1</v>
      </c>
      <c r="Q105" t="b">
        <v>0</v>
      </c>
      <c r="R105" t="b">
        <v>0</v>
      </c>
      <c r="S105" t="b">
        <v>0</v>
      </c>
      <c r="T105" t="b">
        <v>0</v>
      </c>
      <c r="U105" t="b">
        <v>0</v>
      </c>
      <c r="V105" t="b">
        <v>0</v>
      </c>
      <c r="X105" t="s">
        <v>19265</v>
      </c>
      <c r="Z105">
        <v>76800</v>
      </c>
      <c r="AA105">
        <v>1047552</v>
      </c>
      <c r="AB105" t="b">
        <v>1</v>
      </c>
      <c r="AC105" t="s">
        <v>19210</v>
      </c>
      <c r="AD105">
        <v>8</v>
      </c>
      <c r="AE105">
        <v>4</v>
      </c>
      <c r="AF105" t="s">
        <v>19194</v>
      </c>
      <c r="AG105" t="b">
        <v>1</v>
      </c>
      <c r="AH105" t="b">
        <v>0</v>
      </c>
      <c r="AI105" t="s">
        <v>19197</v>
      </c>
      <c r="AJ105">
        <v>195</v>
      </c>
      <c r="AK105" t="b">
        <v>1</v>
      </c>
      <c r="AL105" t="b">
        <v>1</v>
      </c>
      <c r="AM105" t="b">
        <v>0</v>
      </c>
      <c r="AN105" t="b">
        <v>1</v>
      </c>
      <c r="AO105" t="b">
        <v>0</v>
      </c>
      <c r="AP105">
        <v>2</v>
      </c>
      <c r="AQ105">
        <v>19000</v>
      </c>
      <c r="AR105">
        <v>120586240</v>
      </c>
      <c r="AS105">
        <v>59768832</v>
      </c>
    </row>
    <row r="106" spans="1:51" hidden="1" x14ac:dyDescent="0.25">
      <c r="A106" t="s">
        <v>5970</v>
      </c>
      <c r="B106" t="s">
        <v>19312</v>
      </c>
      <c r="C106" t="s">
        <v>1368</v>
      </c>
      <c r="D106" t="s">
        <v>19277</v>
      </c>
      <c r="E106" t="s">
        <v>19190</v>
      </c>
      <c r="F106" t="s">
        <v>242</v>
      </c>
      <c r="G106">
        <v>82.49</v>
      </c>
      <c r="H106" t="s">
        <v>19191</v>
      </c>
      <c r="I106">
        <v>2</v>
      </c>
      <c r="J106">
        <v>2</v>
      </c>
      <c r="K106">
        <v>2</v>
      </c>
      <c r="L106" t="s">
        <v>19247</v>
      </c>
      <c r="N106" t="b">
        <v>0</v>
      </c>
      <c r="O106" t="b">
        <v>0</v>
      </c>
      <c r="P106" t="b">
        <v>1</v>
      </c>
      <c r="Q106" t="b">
        <v>0</v>
      </c>
      <c r="R106" t="b">
        <v>0</v>
      </c>
      <c r="S106" t="b">
        <v>0</v>
      </c>
      <c r="T106" t="b">
        <v>0</v>
      </c>
      <c r="U106" t="b">
        <v>0</v>
      </c>
      <c r="V106" t="b">
        <v>0</v>
      </c>
      <c r="X106" t="s">
        <v>19262</v>
      </c>
      <c r="Z106">
        <v>76800</v>
      </c>
      <c r="AA106">
        <v>1047552</v>
      </c>
      <c r="AB106" t="b">
        <v>1</v>
      </c>
      <c r="AC106" t="s">
        <v>19210</v>
      </c>
      <c r="AD106">
        <v>8</v>
      </c>
      <c r="AE106">
        <v>4</v>
      </c>
      <c r="AF106" t="s">
        <v>19194</v>
      </c>
      <c r="AG106" t="b">
        <v>1</v>
      </c>
      <c r="AH106" t="b">
        <v>0</v>
      </c>
      <c r="AI106" t="s">
        <v>19195</v>
      </c>
      <c r="AK106" t="b">
        <v>1</v>
      </c>
      <c r="AL106" t="b">
        <v>1</v>
      </c>
      <c r="AM106" t="b">
        <v>0</v>
      </c>
      <c r="AN106" t="b">
        <v>1</v>
      </c>
      <c r="AO106" t="b">
        <v>0</v>
      </c>
      <c r="AP106">
        <v>2</v>
      </c>
      <c r="AQ106">
        <v>19000</v>
      </c>
      <c r="AR106">
        <v>131072000</v>
      </c>
      <c r="AS106">
        <v>131072000</v>
      </c>
      <c r="AT106">
        <v>3750</v>
      </c>
      <c r="AU106">
        <v>89128960</v>
      </c>
      <c r="AW106" t="b">
        <v>1</v>
      </c>
    </row>
    <row r="107" spans="1:51" hidden="1" x14ac:dyDescent="0.25">
      <c r="A107" t="s">
        <v>3252</v>
      </c>
      <c r="B107" t="s">
        <v>19313</v>
      </c>
      <c r="C107" t="s">
        <v>1368</v>
      </c>
      <c r="D107" t="s">
        <v>19279</v>
      </c>
      <c r="E107" t="s">
        <v>19190</v>
      </c>
      <c r="F107" t="s">
        <v>242</v>
      </c>
      <c r="G107">
        <v>70.08</v>
      </c>
      <c r="H107" t="s">
        <v>19191</v>
      </c>
      <c r="I107">
        <v>2</v>
      </c>
      <c r="J107">
        <v>2</v>
      </c>
      <c r="K107">
        <v>2</v>
      </c>
      <c r="L107" t="s">
        <v>19247</v>
      </c>
      <c r="N107" t="b">
        <v>0</v>
      </c>
      <c r="O107" t="b">
        <v>0</v>
      </c>
      <c r="P107" t="b">
        <v>1</v>
      </c>
      <c r="Q107" t="b">
        <v>0</v>
      </c>
      <c r="R107" t="b">
        <v>1</v>
      </c>
      <c r="S107" t="b">
        <v>0</v>
      </c>
      <c r="T107" t="b">
        <v>0</v>
      </c>
      <c r="U107" t="b">
        <v>0</v>
      </c>
      <c r="V107" t="b">
        <v>1</v>
      </c>
      <c r="X107" t="s">
        <v>19262</v>
      </c>
      <c r="Z107">
        <v>76800</v>
      </c>
      <c r="AA107">
        <v>1047552</v>
      </c>
      <c r="AB107" t="b">
        <v>1</v>
      </c>
      <c r="AC107" t="s">
        <v>19210</v>
      </c>
      <c r="AD107">
        <v>4</v>
      </c>
      <c r="AE107">
        <v>4</v>
      </c>
      <c r="AF107" t="s">
        <v>19194</v>
      </c>
      <c r="AG107" t="b">
        <v>1</v>
      </c>
      <c r="AH107" t="b">
        <v>1</v>
      </c>
      <c r="AI107" t="s">
        <v>19195</v>
      </c>
      <c r="AK107" t="b">
        <v>1</v>
      </c>
      <c r="AL107" t="b">
        <v>1</v>
      </c>
      <c r="AM107" t="b">
        <v>0</v>
      </c>
      <c r="AN107" t="b">
        <v>1</v>
      </c>
      <c r="AO107" t="b">
        <v>0</v>
      </c>
      <c r="AP107">
        <v>2</v>
      </c>
      <c r="AQ107">
        <v>9000</v>
      </c>
      <c r="AR107">
        <v>125000000</v>
      </c>
      <c r="AS107">
        <v>125000000</v>
      </c>
      <c r="AT107">
        <v>3750</v>
      </c>
      <c r="AU107">
        <v>85000000</v>
      </c>
      <c r="AW107" t="b">
        <v>1</v>
      </c>
    </row>
    <row r="108" spans="1:51" hidden="1" x14ac:dyDescent="0.25">
      <c r="A108" t="s">
        <v>2535</v>
      </c>
      <c r="B108" t="s">
        <v>19314</v>
      </c>
      <c r="C108" t="s">
        <v>1368</v>
      </c>
      <c r="D108" t="s">
        <v>19281</v>
      </c>
      <c r="E108" t="s">
        <v>19190</v>
      </c>
      <c r="F108" t="s">
        <v>242</v>
      </c>
      <c r="G108">
        <v>62.05</v>
      </c>
      <c r="H108" t="s">
        <v>19191</v>
      </c>
      <c r="I108">
        <v>2</v>
      </c>
      <c r="J108">
        <v>2</v>
      </c>
      <c r="K108">
        <v>2</v>
      </c>
      <c r="L108" t="s">
        <v>19247</v>
      </c>
      <c r="N108" t="b">
        <v>0</v>
      </c>
      <c r="O108" t="b">
        <v>0</v>
      </c>
      <c r="P108" t="b">
        <v>0</v>
      </c>
      <c r="Q108" t="b">
        <v>0</v>
      </c>
      <c r="R108" t="b">
        <v>1</v>
      </c>
      <c r="S108" t="b">
        <v>0</v>
      </c>
      <c r="T108" t="b">
        <v>0</v>
      </c>
      <c r="U108" t="b">
        <v>0</v>
      </c>
      <c r="V108" t="b">
        <v>1</v>
      </c>
      <c r="X108" t="s">
        <v>19262</v>
      </c>
      <c r="Z108">
        <v>0</v>
      </c>
      <c r="AA108">
        <v>1047552</v>
      </c>
      <c r="AB108" t="b">
        <v>1</v>
      </c>
      <c r="AC108" t="s">
        <v>19210</v>
      </c>
      <c r="AD108">
        <v>4</v>
      </c>
      <c r="AE108">
        <v>4</v>
      </c>
      <c r="AF108" t="s">
        <v>19194</v>
      </c>
      <c r="AG108" t="b">
        <v>1</v>
      </c>
      <c r="AH108" t="b">
        <v>1</v>
      </c>
      <c r="AI108" t="s">
        <v>19195</v>
      </c>
      <c r="AK108" t="b">
        <v>0</v>
      </c>
      <c r="AL108" t="b">
        <v>1</v>
      </c>
      <c r="AM108" t="b">
        <v>0</v>
      </c>
      <c r="AN108" t="b">
        <v>1</v>
      </c>
      <c r="AO108" t="b">
        <v>0</v>
      </c>
      <c r="AP108">
        <v>2</v>
      </c>
      <c r="AQ108">
        <v>9000</v>
      </c>
      <c r="AR108">
        <v>125000000</v>
      </c>
      <c r="AS108">
        <v>125000000</v>
      </c>
      <c r="AT108">
        <v>3750</v>
      </c>
      <c r="AU108">
        <v>85000000</v>
      </c>
      <c r="AW108" t="b">
        <v>1</v>
      </c>
    </row>
    <row r="109" spans="1:51" hidden="1" x14ac:dyDescent="0.25">
      <c r="A109" t="s">
        <v>8912</v>
      </c>
      <c r="B109" t="s">
        <v>19315</v>
      </c>
      <c r="C109" t="s">
        <v>1368</v>
      </c>
      <c r="D109" t="s">
        <v>19283</v>
      </c>
      <c r="E109" t="s">
        <v>19190</v>
      </c>
      <c r="F109" t="s">
        <v>242</v>
      </c>
      <c r="G109">
        <v>65.992000000000004</v>
      </c>
      <c r="H109" t="s">
        <v>19191</v>
      </c>
      <c r="I109">
        <v>2</v>
      </c>
      <c r="J109">
        <v>2</v>
      </c>
      <c r="K109">
        <v>1</v>
      </c>
      <c r="L109" t="s">
        <v>19247</v>
      </c>
      <c r="N109" t="b">
        <v>0</v>
      </c>
      <c r="O109" t="b">
        <v>0</v>
      </c>
      <c r="P109" t="b">
        <v>1</v>
      </c>
      <c r="Q109" t="b">
        <v>0</v>
      </c>
      <c r="R109" t="b">
        <v>0</v>
      </c>
      <c r="S109" t="b">
        <v>0</v>
      </c>
      <c r="T109" t="b">
        <v>1</v>
      </c>
      <c r="U109" t="b">
        <v>0</v>
      </c>
      <c r="V109" t="b">
        <v>1</v>
      </c>
      <c r="X109" t="s">
        <v>19262</v>
      </c>
      <c r="Z109">
        <v>76800</v>
      </c>
      <c r="AA109">
        <v>1047552</v>
      </c>
      <c r="AB109" t="b">
        <v>1</v>
      </c>
      <c r="AC109" t="s">
        <v>19284</v>
      </c>
      <c r="AD109">
        <v>8</v>
      </c>
      <c r="AE109">
        <v>4</v>
      </c>
      <c r="AF109" t="s">
        <v>19218</v>
      </c>
      <c r="AG109" t="b">
        <v>1</v>
      </c>
      <c r="AH109" t="b">
        <v>1</v>
      </c>
      <c r="AI109" t="s">
        <v>19195</v>
      </c>
      <c r="AK109" t="b">
        <v>1</v>
      </c>
      <c r="AL109" t="b">
        <v>1</v>
      </c>
      <c r="AM109" t="b">
        <v>0</v>
      </c>
      <c r="AN109" t="b">
        <v>1</v>
      </c>
      <c r="AO109" t="b">
        <v>0</v>
      </c>
      <c r="AP109">
        <v>2</v>
      </c>
      <c r="AQ109">
        <v>9375</v>
      </c>
      <c r="AR109">
        <v>125000000</v>
      </c>
      <c r="AS109">
        <v>125000000</v>
      </c>
      <c r="AT109">
        <v>3750</v>
      </c>
      <c r="AU109">
        <v>85000000</v>
      </c>
      <c r="AV109">
        <v>53687091200</v>
      </c>
      <c r="AW109" t="b">
        <v>1</v>
      </c>
      <c r="AX109" t="b">
        <v>1</v>
      </c>
    </row>
    <row r="110" spans="1:51" hidden="1" x14ac:dyDescent="0.25">
      <c r="A110" t="s">
        <v>4590</v>
      </c>
      <c r="B110" t="s">
        <v>19316</v>
      </c>
      <c r="C110" t="s">
        <v>1368</v>
      </c>
      <c r="D110" t="s">
        <v>19286</v>
      </c>
      <c r="E110" t="s">
        <v>19190</v>
      </c>
      <c r="F110" t="s">
        <v>242</v>
      </c>
      <c r="G110">
        <v>56.064</v>
      </c>
      <c r="H110" t="s">
        <v>19191</v>
      </c>
      <c r="I110">
        <v>2</v>
      </c>
      <c r="J110">
        <v>2</v>
      </c>
      <c r="K110">
        <v>1</v>
      </c>
      <c r="L110" t="s">
        <v>19247</v>
      </c>
      <c r="N110" t="b">
        <v>0</v>
      </c>
      <c r="O110" t="b">
        <v>0</v>
      </c>
      <c r="P110" t="b">
        <v>1</v>
      </c>
      <c r="Q110" t="b">
        <v>0</v>
      </c>
      <c r="R110" t="b">
        <v>1</v>
      </c>
      <c r="S110" t="b">
        <v>0</v>
      </c>
      <c r="T110" t="b">
        <v>1</v>
      </c>
      <c r="U110" t="b">
        <v>0</v>
      </c>
      <c r="V110" t="b">
        <v>1</v>
      </c>
      <c r="X110" t="s">
        <v>19262</v>
      </c>
      <c r="Z110">
        <v>76800</v>
      </c>
      <c r="AA110">
        <v>1047552</v>
      </c>
      <c r="AB110" t="b">
        <v>1</v>
      </c>
      <c r="AC110" t="s">
        <v>19284</v>
      </c>
      <c r="AD110">
        <v>4</v>
      </c>
      <c r="AE110">
        <v>4</v>
      </c>
      <c r="AF110" t="s">
        <v>19218</v>
      </c>
      <c r="AG110" t="b">
        <v>1</v>
      </c>
      <c r="AH110" t="b">
        <v>1</v>
      </c>
      <c r="AI110" t="s">
        <v>19195</v>
      </c>
      <c r="AK110" t="b">
        <v>1</v>
      </c>
      <c r="AL110" t="b">
        <v>1</v>
      </c>
      <c r="AM110" t="b">
        <v>0</v>
      </c>
      <c r="AN110" t="b">
        <v>1</v>
      </c>
      <c r="AO110" t="b">
        <v>0</v>
      </c>
      <c r="AP110">
        <v>2</v>
      </c>
      <c r="AQ110">
        <v>9375</v>
      </c>
      <c r="AR110">
        <v>125000000</v>
      </c>
      <c r="AS110">
        <v>125000000</v>
      </c>
      <c r="AT110">
        <v>3750</v>
      </c>
      <c r="AU110">
        <v>85000000</v>
      </c>
      <c r="AV110">
        <v>53687091200</v>
      </c>
      <c r="AW110" t="b">
        <v>1</v>
      </c>
      <c r="AX110" t="b">
        <v>1</v>
      </c>
    </row>
    <row r="111" spans="1:51" hidden="1" x14ac:dyDescent="0.25">
      <c r="A111" t="s">
        <v>6007</v>
      </c>
      <c r="B111" t="s">
        <v>19317</v>
      </c>
      <c r="C111" t="s">
        <v>1368</v>
      </c>
      <c r="D111" t="s">
        <v>19288</v>
      </c>
      <c r="E111" t="s">
        <v>19190</v>
      </c>
      <c r="F111" t="s">
        <v>242</v>
      </c>
      <c r="G111">
        <v>49.64</v>
      </c>
      <c r="H111" t="s">
        <v>19191</v>
      </c>
      <c r="I111">
        <v>2</v>
      </c>
      <c r="J111">
        <v>2</v>
      </c>
      <c r="K111">
        <v>1</v>
      </c>
      <c r="L111" t="s">
        <v>19247</v>
      </c>
      <c r="N111" t="b">
        <v>0</v>
      </c>
      <c r="O111" t="b">
        <v>0</v>
      </c>
      <c r="P111" t="b">
        <v>0</v>
      </c>
      <c r="Q111" t="b">
        <v>0</v>
      </c>
      <c r="R111" t="b">
        <v>1</v>
      </c>
      <c r="S111" t="b">
        <v>0</v>
      </c>
      <c r="T111" t="b">
        <v>1</v>
      </c>
      <c r="U111" t="b">
        <v>0</v>
      </c>
      <c r="V111" t="b">
        <v>1</v>
      </c>
      <c r="X111" t="s">
        <v>19262</v>
      </c>
      <c r="Z111">
        <v>0</v>
      </c>
      <c r="AA111">
        <v>1047552</v>
      </c>
      <c r="AB111" t="b">
        <v>1</v>
      </c>
      <c r="AC111" t="s">
        <v>19284</v>
      </c>
      <c r="AD111">
        <v>4</v>
      </c>
      <c r="AE111">
        <v>4</v>
      </c>
      <c r="AF111" t="s">
        <v>19218</v>
      </c>
      <c r="AG111" t="b">
        <v>1</v>
      </c>
      <c r="AH111" t="b">
        <v>1</v>
      </c>
      <c r="AI111" t="s">
        <v>19195</v>
      </c>
      <c r="AK111" t="b">
        <v>0</v>
      </c>
      <c r="AL111" t="b">
        <v>1</v>
      </c>
      <c r="AM111" t="b">
        <v>0</v>
      </c>
      <c r="AN111" t="b">
        <v>1</v>
      </c>
      <c r="AO111" t="b">
        <v>0</v>
      </c>
      <c r="AP111">
        <v>2</v>
      </c>
      <c r="AQ111">
        <v>9375</v>
      </c>
      <c r="AR111">
        <v>125000000</v>
      </c>
      <c r="AS111">
        <v>125000000</v>
      </c>
      <c r="AT111">
        <v>3750</v>
      </c>
      <c r="AU111">
        <v>85000000</v>
      </c>
      <c r="AV111">
        <v>53687091200</v>
      </c>
      <c r="AW111" t="b">
        <v>1</v>
      </c>
      <c r="AX111" t="b">
        <v>1</v>
      </c>
    </row>
    <row r="112" spans="1:51" hidden="1" x14ac:dyDescent="0.25">
      <c r="A112" t="s">
        <v>5167</v>
      </c>
      <c r="B112" t="s">
        <v>19318</v>
      </c>
      <c r="C112" t="s">
        <v>1368</v>
      </c>
      <c r="D112" t="s">
        <v>19290</v>
      </c>
      <c r="E112" t="s">
        <v>19190</v>
      </c>
      <c r="F112" t="s">
        <v>242</v>
      </c>
      <c r="G112">
        <v>56.21</v>
      </c>
      <c r="H112" t="s">
        <v>19191</v>
      </c>
      <c r="I112">
        <v>2</v>
      </c>
      <c r="J112">
        <v>2</v>
      </c>
      <c r="K112">
        <v>1</v>
      </c>
      <c r="L112" t="s">
        <v>19247</v>
      </c>
      <c r="N112" t="b">
        <v>0</v>
      </c>
      <c r="O112" t="b">
        <v>0</v>
      </c>
      <c r="P112" t="b">
        <v>0</v>
      </c>
      <c r="Q112" t="b">
        <v>0</v>
      </c>
      <c r="R112" t="b">
        <v>0</v>
      </c>
      <c r="S112" t="b">
        <v>0</v>
      </c>
      <c r="T112" t="b">
        <v>1</v>
      </c>
      <c r="U112" t="b">
        <v>0</v>
      </c>
      <c r="V112" t="b">
        <v>1</v>
      </c>
      <c r="X112" t="s">
        <v>19262</v>
      </c>
      <c r="Z112">
        <v>0</v>
      </c>
      <c r="AA112">
        <v>1047552</v>
      </c>
      <c r="AB112" t="b">
        <v>1</v>
      </c>
      <c r="AC112" t="s">
        <v>19284</v>
      </c>
      <c r="AD112">
        <v>8</v>
      </c>
      <c r="AE112">
        <v>4</v>
      </c>
      <c r="AF112" t="s">
        <v>19218</v>
      </c>
      <c r="AG112" t="b">
        <v>1</v>
      </c>
      <c r="AH112" t="b">
        <v>1</v>
      </c>
      <c r="AI112" t="s">
        <v>19195</v>
      </c>
      <c r="AK112" t="b">
        <v>0</v>
      </c>
      <c r="AL112" t="b">
        <v>1</v>
      </c>
      <c r="AM112" t="b">
        <v>0</v>
      </c>
      <c r="AN112" t="b">
        <v>1</v>
      </c>
      <c r="AO112" t="b">
        <v>0</v>
      </c>
      <c r="AP112">
        <v>2</v>
      </c>
      <c r="AQ112">
        <v>9375</v>
      </c>
      <c r="AR112">
        <v>125000000</v>
      </c>
      <c r="AS112">
        <v>125000000</v>
      </c>
      <c r="AT112">
        <v>3750</v>
      </c>
      <c r="AU112">
        <v>85000000</v>
      </c>
      <c r="AV112">
        <v>53687091200</v>
      </c>
      <c r="AW112" t="b">
        <v>1</v>
      </c>
      <c r="AX112" t="b">
        <v>1</v>
      </c>
    </row>
    <row r="113" spans="1:51" hidden="1" x14ac:dyDescent="0.25">
      <c r="A113" t="s">
        <v>4639</v>
      </c>
      <c r="B113" t="s">
        <v>19319</v>
      </c>
      <c r="C113" t="s">
        <v>1368</v>
      </c>
      <c r="D113" t="s">
        <v>19292</v>
      </c>
      <c r="E113" t="s">
        <v>19190</v>
      </c>
      <c r="F113" t="s">
        <v>242</v>
      </c>
      <c r="G113">
        <v>70.08</v>
      </c>
      <c r="H113" t="s">
        <v>19191</v>
      </c>
      <c r="I113">
        <v>2</v>
      </c>
      <c r="J113">
        <v>2</v>
      </c>
      <c r="K113">
        <v>2</v>
      </c>
      <c r="L113" t="s">
        <v>19247</v>
      </c>
      <c r="N113" t="b">
        <v>0</v>
      </c>
      <c r="O113" t="b">
        <v>0</v>
      </c>
      <c r="P113" t="b">
        <v>0</v>
      </c>
      <c r="Q113" t="b">
        <v>0</v>
      </c>
      <c r="R113" t="b">
        <v>0</v>
      </c>
      <c r="S113" t="b">
        <v>0</v>
      </c>
      <c r="T113" t="b">
        <v>0</v>
      </c>
      <c r="U113" t="b">
        <v>0</v>
      </c>
      <c r="V113" t="b">
        <v>1</v>
      </c>
      <c r="X113" t="s">
        <v>19293</v>
      </c>
      <c r="Z113">
        <v>16384</v>
      </c>
      <c r="AA113">
        <v>1047552</v>
      </c>
      <c r="AB113" t="b">
        <v>1</v>
      </c>
      <c r="AC113" t="s">
        <v>19210</v>
      </c>
      <c r="AD113">
        <v>8</v>
      </c>
      <c r="AE113">
        <v>4</v>
      </c>
      <c r="AF113" t="s">
        <v>19194</v>
      </c>
      <c r="AG113" t="b">
        <v>1</v>
      </c>
      <c r="AH113" t="b">
        <v>1</v>
      </c>
      <c r="AI113" t="s">
        <v>19195</v>
      </c>
      <c r="AJ113">
        <v>160</v>
      </c>
      <c r="AK113" t="b">
        <v>1</v>
      </c>
      <c r="AL113" t="b">
        <v>1</v>
      </c>
      <c r="AM113" t="b">
        <v>0</v>
      </c>
      <c r="AN113" t="b">
        <v>1</v>
      </c>
      <c r="AO113" t="b">
        <v>0</v>
      </c>
      <c r="AP113">
        <v>2</v>
      </c>
      <c r="AQ113">
        <v>4000</v>
      </c>
      <c r="AR113">
        <v>33554432</v>
      </c>
      <c r="AS113">
        <v>33554432</v>
      </c>
      <c r="AT113">
        <v>3200</v>
      </c>
      <c r="AU113">
        <v>50331648</v>
      </c>
      <c r="AV113">
        <v>53687091200</v>
      </c>
      <c r="AW113" t="b">
        <v>1</v>
      </c>
    </row>
    <row r="114" spans="1:51" hidden="1" x14ac:dyDescent="0.25">
      <c r="A114" t="s">
        <v>2964</v>
      </c>
      <c r="B114" t="s">
        <v>19320</v>
      </c>
      <c r="C114" t="s">
        <v>1368</v>
      </c>
      <c r="D114" t="s">
        <v>19295</v>
      </c>
      <c r="E114" t="s">
        <v>19190</v>
      </c>
      <c r="F114" t="s">
        <v>242</v>
      </c>
      <c r="G114">
        <v>70.08</v>
      </c>
      <c r="H114" t="s">
        <v>19191</v>
      </c>
      <c r="I114">
        <v>2</v>
      </c>
      <c r="J114">
        <v>2</v>
      </c>
      <c r="K114">
        <v>2</v>
      </c>
      <c r="L114" t="s">
        <v>19247</v>
      </c>
      <c r="N114" t="b">
        <v>0</v>
      </c>
      <c r="O114" t="b">
        <v>0</v>
      </c>
      <c r="P114" t="b">
        <v>0</v>
      </c>
      <c r="Q114" t="b">
        <v>0</v>
      </c>
      <c r="R114" t="b">
        <v>0</v>
      </c>
      <c r="S114" t="b">
        <v>0</v>
      </c>
      <c r="T114" t="b">
        <v>0</v>
      </c>
      <c r="U114" t="b">
        <v>0</v>
      </c>
      <c r="V114" t="b">
        <v>1</v>
      </c>
      <c r="X114" t="s">
        <v>19265</v>
      </c>
      <c r="Z114">
        <v>0</v>
      </c>
      <c r="AA114">
        <v>1047552</v>
      </c>
      <c r="AB114" t="b">
        <v>1</v>
      </c>
      <c r="AC114" t="s">
        <v>19210</v>
      </c>
      <c r="AD114">
        <v>8</v>
      </c>
      <c r="AE114">
        <v>4</v>
      </c>
      <c r="AF114" t="s">
        <v>19194</v>
      </c>
      <c r="AG114" t="b">
        <v>1</v>
      </c>
      <c r="AH114" t="b">
        <v>1</v>
      </c>
      <c r="AI114" t="s">
        <v>19195</v>
      </c>
      <c r="AJ114">
        <v>195</v>
      </c>
      <c r="AK114" t="b">
        <v>0</v>
      </c>
      <c r="AL114" t="b">
        <v>1</v>
      </c>
      <c r="AM114" t="b">
        <v>0</v>
      </c>
      <c r="AN114" t="b">
        <v>1</v>
      </c>
      <c r="AO114" t="b">
        <v>0</v>
      </c>
      <c r="AP114">
        <v>3</v>
      </c>
      <c r="AT114">
        <v>3200</v>
      </c>
      <c r="AU114">
        <v>50331648</v>
      </c>
      <c r="AV114">
        <v>53687091200</v>
      </c>
      <c r="AW114" t="b">
        <v>1</v>
      </c>
    </row>
    <row r="115" spans="1:51" hidden="1" x14ac:dyDescent="0.25">
      <c r="A115" t="s">
        <v>5686</v>
      </c>
      <c r="B115" t="s">
        <v>19321</v>
      </c>
      <c r="C115" t="s">
        <v>1368</v>
      </c>
      <c r="D115" t="s">
        <v>19297</v>
      </c>
      <c r="E115" t="s">
        <v>19190</v>
      </c>
      <c r="F115" t="s">
        <v>242</v>
      </c>
      <c r="G115">
        <v>70.08</v>
      </c>
      <c r="H115" t="s">
        <v>19191</v>
      </c>
      <c r="I115">
        <v>2</v>
      </c>
      <c r="J115">
        <v>2</v>
      </c>
      <c r="K115">
        <v>2</v>
      </c>
      <c r="L115" t="s">
        <v>19247</v>
      </c>
      <c r="N115" t="b">
        <v>0</v>
      </c>
      <c r="O115" t="b">
        <v>0</v>
      </c>
      <c r="P115" t="b">
        <v>0</v>
      </c>
      <c r="Q115" t="b">
        <v>0</v>
      </c>
      <c r="R115" t="b">
        <v>0</v>
      </c>
      <c r="S115" t="b">
        <v>0</v>
      </c>
      <c r="T115" t="b">
        <v>0</v>
      </c>
      <c r="U115" t="b">
        <v>0</v>
      </c>
      <c r="V115" t="b">
        <v>1</v>
      </c>
      <c r="X115" t="s">
        <v>19262</v>
      </c>
      <c r="Z115">
        <v>0</v>
      </c>
      <c r="AA115">
        <v>1047552</v>
      </c>
      <c r="AB115" t="b">
        <v>1</v>
      </c>
      <c r="AC115" t="s">
        <v>19210</v>
      </c>
      <c r="AD115">
        <v>8</v>
      </c>
      <c r="AE115">
        <v>4</v>
      </c>
      <c r="AF115" t="s">
        <v>19194</v>
      </c>
      <c r="AG115" t="b">
        <v>1</v>
      </c>
      <c r="AH115" t="b">
        <v>1</v>
      </c>
      <c r="AI115" t="s">
        <v>19195</v>
      </c>
      <c r="AK115" t="b">
        <v>0</v>
      </c>
      <c r="AL115" t="b">
        <v>1</v>
      </c>
      <c r="AM115" t="b">
        <v>0</v>
      </c>
      <c r="AN115" t="b">
        <v>1</v>
      </c>
      <c r="AO115" t="b">
        <v>0</v>
      </c>
      <c r="AP115">
        <v>2</v>
      </c>
      <c r="AQ115">
        <v>19000</v>
      </c>
      <c r="AR115">
        <v>131072000</v>
      </c>
      <c r="AS115">
        <v>131072000</v>
      </c>
      <c r="AT115">
        <v>3750</v>
      </c>
      <c r="AU115">
        <v>89128960</v>
      </c>
      <c r="AW115" t="b">
        <v>1</v>
      </c>
      <c r="AY115" t="b">
        <v>1</v>
      </c>
    </row>
    <row r="116" spans="1:51" hidden="1" x14ac:dyDescent="0.25">
      <c r="A116" t="s">
        <v>1793</v>
      </c>
      <c r="B116" t="s">
        <v>19322</v>
      </c>
      <c r="C116" t="s">
        <v>1368</v>
      </c>
      <c r="D116" t="s">
        <v>19249</v>
      </c>
      <c r="E116" t="s">
        <v>19190</v>
      </c>
      <c r="F116" t="s">
        <v>242</v>
      </c>
      <c r="G116">
        <v>106.58</v>
      </c>
      <c r="H116" t="s">
        <v>19191</v>
      </c>
      <c r="I116">
        <v>2</v>
      </c>
      <c r="J116">
        <v>2</v>
      </c>
      <c r="K116">
        <v>1</v>
      </c>
      <c r="L116" t="s">
        <v>19247</v>
      </c>
      <c r="N116" t="b">
        <v>0</v>
      </c>
      <c r="O116" t="b">
        <v>0</v>
      </c>
      <c r="P116" t="b">
        <v>0</v>
      </c>
      <c r="Q116" t="b">
        <v>0</v>
      </c>
      <c r="R116" t="b">
        <v>0</v>
      </c>
      <c r="S116" t="b">
        <v>0</v>
      </c>
      <c r="T116" t="b">
        <v>0</v>
      </c>
      <c r="U116" t="b">
        <v>0</v>
      </c>
      <c r="V116" t="b">
        <v>0</v>
      </c>
      <c r="X116" t="s">
        <v>19200</v>
      </c>
      <c r="Z116">
        <v>102400</v>
      </c>
      <c r="AA116">
        <v>1047552</v>
      </c>
      <c r="AB116" t="b">
        <v>1</v>
      </c>
      <c r="AC116" t="s">
        <v>19193</v>
      </c>
      <c r="AD116">
        <v>7</v>
      </c>
      <c r="AE116">
        <v>8</v>
      </c>
      <c r="AF116" t="s">
        <v>19194</v>
      </c>
      <c r="AG116" t="b">
        <v>1</v>
      </c>
      <c r="AH116" t="b">
        <v>0</v>
      </c>
      <c r="AI116" t="s">
        <v>19197</v>
      </c>
      <c r="AJ116">
        <v>210</v>
      </c>
      <c r="AK116" t="b">
        <v>0</v>
      </c>
      <c r="AL116" t="b">
        <v>0</v>
      </c>
      <c r="AM116" t="b">
        <v>0</v>
      </c>
      <c r="AN116" t="b">
        <v>1</v>
      </c>
      <c r="AO116" t="b">
        <v>0</v>
      </c>
      <c r="AP116">
        <v>2</v>
      </c>
      <c r="AQ116">
        <v>6000</v>
      </c>
      <c r="AR116">
        <v>97517568</v>
      </c>
      <c r="AS116">
        <v>48234496</v>
      </c>
    </row>
    <row r="117" spans="1:51" hidden="1" x14ac:dyDescent="0.25">
      <c r="A117" t="s">
        <v>16262</v>
      </c>
      <c r="B117" t="s">
        <v>19323</v>
      </c>
      <c r="C117" t="s">
        <v>1368</v>
      </c>
      <c r="D117" t="s">
        <v>19251</v>
      </c>
      <c r="E117" t="s">
        <v>19190</v>
      </c>
      <c r="F117" t="s">
        <v>242</v>
      </c>
      <c r="G117">
        <v>106.58</v>
      </c>
      <c r="H117" t="s">
        <v>19191</v>
      </c>
      <c r="I117">
        <v>2</v>
      </c>
      <c r="J117">
        <v>2</v>
      </c>
      <c r="K117">
        <v>1</v>
      </c>
      <c r="L117" t="s">
        <v>19247</v>
      </c>
      <c r="N117" t="b">
        <v>0</v>
      </c>
      <c r="O117" t="b">
        <v>0</v>
      </c>
      <c r="P117" t="b">
        <v>0</v>
      </c>
      <c r="Q117" t="b">
        <v>0</v>
      </c>
      <c r="R117" t="b">
        <v>0</v>
      </c>
      <c r="S117" t="b">
        <v>0</v>
      </c>
      <c r="T117" t="b">
        <v>0</v>
      </c>
      <c r="U117" t="b">
        <v>0</v>
      </c>
      <c r="V117" t="b">
        <v>0</v>
      </c>
      <c r="X117" t="s">
        <v>19200</v>
      </c>
      <c r="Y117" t="s">
        <v>19252</v>
      </c>
      <c r="Z117">
        <v>102400</v>
      </c>
      <c r="AA117">
        <v>1047552</v>
      </c>
      <c r="AB117" t="b">
        <v>1</v>
      </c>
      <c r="AC117" t="s">
        <v>19193</v>
      </c>
      <c r="AD117">
        <v>7</v>
      </c>
      <c r="AE117">
        <v>8</v>
      </c>
      <c r="AF117" t="s">
        <v>19194</v>
      </c>
      <c r="AG117" t="b">
        <v>0</v>
      </c>
      <c r="AH117" t="b">
        <v>0</v>
      </c>
      <c r="AI117" t="s">
        <v>19195</v>
      </c>
      <c r="AJ117">
        <v>210</v>
      </c>
      <c r="AK117" t="b">
        <v>0</v>
      </c>
      <c r="AL117" t="b">
        <v>0</v>
      </c>
      <c r="AM117" t="b">
        <v>0</v>
      </c>
      <c r="AN117" t="b">
        <v>1</v>
      </c>
      <c r="AO117" t="b">
        <v>0</v>
      </c>
      <c r="AP117">
        <v>2</v>
      </c>
      <c r="AQ117">
        <v>6000</v>
      </c>
      <c r="AR117">
        <v>97517568</v>
      </c>
      <c r="AS117">
        <v>48234496</v>
      </c>
    </row>
    <row r="118" spans="1:51" hidden="1" x14ac:dyDescent="0.25">
      <c r="A118" t="s">
        <v>5564</v>
      </c>
      <c r="B118" t="s">
        <v>19324</v>
      </c>
      <c r="C118" t="s">
        <v>1368</v>
      </c>
      <c r="D118" t="s">
        <v>19299</v>
      </c>
      <c r="E118" t="s">
        <v>19190</v>
      </c>
      <c r="F118" t="s">
        <v>242</v>
      </c>
      <c r="G118">
        <v>70.08</v>
      </c>
      <c r="H118" t="s">
        <v>19191</v>
      </c>
      <c r="I118">
        <v>2</v>
      </c>
      <c r="J118">
        <v>2</v>
      </c>
      <c r="K118">
        <v>2</v>
      </c>
      <c r="L118" t="s">
        <v>19247</v>
      </c>
      <c r="N118" t="b">
        <v>0</v>
      </c>
      <c r="O118" t="b">
        <v>0</v>
      </c>
      <c r="P118" t="b">
        <v>0</v>
      </c>
      <c r="Q118" t="b">
        <v>0</v>
      </c>
      <c r="R118" t="b">
        <v>0</v>
      </c>
      <c r="S118" t="b">
        <v>0</v>
      </c>
      <c r="T118" t="b">
        <v>0</v>
      </c>
      <c r="U118" t="b">
        <v>0</v>
      </c>
      <c r="V118" t="b">
        <v>0</v>
      </c>
      <c r="X118" t="s">
        <v>19293</v>
      </c>
      <c r="Z118">
        <v>51200</v>
      </c>
      <c r="AA118">
        <v>1047552</v>
      </c>
      <c r="AB118" t="b">
        <v>1</v>
      </c>
      <c r="AC118" t="s">
        <v>19193</v>
      </c>
      <c r="AD118">
        <v>8</v>
      </c>
      <c r="AE118">
        <v>4</v>
      </c>
      <c r="AF118" t="s">
        <v>19194</v>
      </c>
      <c r="AG118" t="b">
        <v>1</v>
      </c>
      <c r="AH118" t="b">
        <v>0</v>
      </c>
      <c r="AI118" t="s">
        <v>19197</v>
      </c>
      <c r="AJ118">
        <v>160</v>
      </c>
      <c r="AK118" t="b">
        <v>0</v>
      </c>
      <c r="AL118" t="b">
        <v>0</v>
      </c>
      <c r="AM118" t="b">
        <v>0</v>
      </c>
      <c r="AN118" t="b">
        <v>1</v>
      </c>
      <c r="AO118" t="b">
        <v>0</v>
      </c>
      <c r="AP118">
        <v>2</v>
      </c>
      <c r="AQ118">
        <v>3000</v>
      </c>
      <c r="AR118">
        <v>48234496</v>
      </c>
      <c r="AS118">
        <v>24117248</v>
      </c>
    </row>
    <row r="119" spans="1:51" hidden="1" x14ac:dyDescent="0.25">
      <c r="A119" t="s">
        <v>1226</v>
      </c>
      <c r="B119" t="s">
        <v>19325</v>
      </c>
      <c r="C119" t="s">
        <v>1368</v>
      </c>
      <c r="D119" t="s">
        <v>19301</v>
      </c>
      <c r="E119" t="s">
        <v>19190</v>
      </c>
      <c r="F119" t="s">
        <v>242</v>
      </c>
      <c r="G119">
        <v>70.08</v>
      </c>
      <c r="H119" t="s">
        <v>19191</v>
      </c>
      <c r="I119">
        <v>2</v>
      </c>
      <c r="J119">
        <v>2</v>
      </c>
      <c r="K119">
        <v>2</v>
      </c>
      <c r="L119" t="s">
        <v>19247</v>
      </c>
      <c r="N119" t="b">
        <v>0</v>
      </c>
      <c r="O119" t="b">
        <v>0</v>
      </c>
      <c r="P119" t="b">
        <v>0</v>
      </c>
      <c r="Q119" t="b">
        <v>0</v>
      </c>
      <c r="R119" t="b">
        <v>0</v>
      </c>
      <c r="S119" t="b">
        <v>0</v>
      </c>
      <c r="T119" t="b">
        <v>0</v>
      </c>
      <c r="U119" t="b">
        <v>0</v>
      </c>
      <c r="V119" t="b">
        <v>0</v>
      </c>
      <c r="X119" t="s">
        <v>19265</v>
      </c>
      <c r="Z119">
        <v>0</v>
      </c>
      <c r="AA119">
        <v>1047552</v>
      </c>
      <c r="AB119" t="b">
        <v>1</v>
      </c>
      <c r="AC119" t="s">
        <v>19210</v>
      </c>
      <c r="AD119">
        <v>8</v>
      </c>
      <c r="AE119">
        <v>4</v>
      </c>
      <c r="AF119" t="s">
        <v>19194</v>
      </c>
      <c r="AG119" t="b">
        <v>1</v>
      </c>
      <c r="AH119" t="b">
        <v>0</v>
      </c>
      <c r="AI119" t="s">
        <v>19195</v>
      </c>
      <c r="AJ119">
        <v>195</v>
      </c>
      <c r="AK119" t="b">
        <v>0</v>
      </c>
      <c r="AL119" t="b">
        <v>0</v>
      </c>
      <c r="AM119" t="b">
        <v>0</v>
      </c>
      <c r="AN119" t="b">
        <v>1</v>
      </c>
      <c r="AO119" t="b">
        <v>0</v>
      </c>
      <c r="AP119">
        <v>3</v>
      </c>
      <c r="AT119">
        <v>3200</v>
      </c>
      <c r="AU119">
        <v>50331648</v>
      </c>
      <c r="AV119">
        <v>53687091200</v>
      </c>
    </row>
    <row r="120" spans="1:51" hidden="1" x14ac:dyDescent="0.25">
      <c r="A120" t="s">
        <v>2444</v>
      </c>
      <c r="B120" t="s">
        <v>19326</v>
      </c>
      <c r="C120" t="s">
        <v>1368</v>
      </c>
      <c r="D120" t="s">
        <v>19303</v>
      </c>
      <c r="E120" t="s">
        <v>19190</v>
      </c>
      <c r="F120" t="s">
        <v>242</v>
      </c>
      <c r="G120">
        <v>70.08</v>
      </c>
      <c r="H120" t="s">
        <v>19191</v>
      </c>
      <c r="I120">
        <v>2</v>
      </c>
      <c r="J120">
        <v>2</v>
      </c>
      <c r="K120">
        <v>2</v>
      </c>
      <c r="L120" t="s">
        <v>19247</v>
      </c>
      <c r="N120" t="b">
        <v>0</v>
      </c>
      <c r="O120" t="b">
        <v>0</v>
      </c>
      <c r="P120" t="b">
        <v>0</v>
      </c>
      <c r="Q120" t="b">
        <v>0</v>
      </c>
      <c r="R120" t="b">
        <v>0</v>
      </c>
      <c r="S120" t="b">
        <v>0</v>
      </c>
      <c r="T120" t="b">
        <v>0</v>
      </c>
      <c r="U120" t="b">
        <v>0</v>
      </c>
      <c r="V120" t="b">
        <v>0</v>
      </c>
      <c r="X120" t="s">
        <v>19262</v>
      </c>
      <c r="Z120">
        <v>0</v>
      </c>
      <c r="AA120">
        <v>1047552</v>
      </c>
      <c r="AB120" t="b">
        <v>1</v>
      </c>
      <c r="AC120" t="s">
        <v>19210</v>
      </c>
      <c r="AD120">
        <v>8</v>
      </c>
      <c r="AE120">
        <v>4</v>
      </c>
      <c r="AF120" t="s">
        <v>19194</v>
      </c>
      <c r="AG120" t="b">
        <v>1</v>
      </c>
      <c r="AH120" t="b">
        <v>0</v>
      </c>
      <c r="AI120" t="s">
        <v>19195</v>
      </c>
      <c r="AK120" t="b">
        <v>0</v>
      </c>
      <c r="AL120" t="b">
        <v>1</v>
      </c>
      <c r="AM120" t="b">
        <v>0</v>
      </c>
      <c r="AN120" t="b">
        <v>1</v>
      </c>
      <c r="AO120" t="b">
        <v>0</v>
      </c>
      <c r="AP120">
        <v>2</v>
      </c>
      <c r="AQ120">
        <v>19000</v>
      </c>
      <c r="AR120">
        <v>131072000</v>
      </c>
      <c r="AS120">
        <v>131072000</v>
      </c>
      <c r="AT120">
        <v>3750</v>
      </c>
      <c r="AU120">
        <v>89128960</v>
      </c>
      <c r="AW120" t="b">
        <v>1</v>
      </c>
    </row>
    <row r="121" spans="1:51" hidden="1" x14ac:dyDescent="0.25">
      <c r="A121" t="s">
        <v>747</v>
      </c>
      <c r="B121" t="s">
        <v>4525</v>
      </c>
      <c r="C121" t="s">
        <v>1368</v>
      </c>
      <c r="D121" t="s">
        <v>19246</v>
      </c>
      <c r="E121" t="s">
        <v>19190</v>
      </c>
      <c r="F121" t="s">
        <v>242</v>
      </c>
      <c r="G121">
        <v>224.84</v>
      </c>
      <c r="H121" t="s">
        <v>19191</v>
      </c>
      <c r="I121">
        <v>4</v>
      </c>
      <c r="J121">
        <v>4</v>
      </c>
      <c r="K121">
        <v>1</v>
      </c>
      <c r="L121" t="s">
        <v>19247</v>
      </c>
      <c r="N121" t="b">
        <v>0</v>
      </c>
      <c r="O121" t="b">
        <v>0</v>
      </c>
      <c r="P121" t="b">
        <v>0</v>
      </c>
      <c r="Q121" t="b">
        <v>0</v>
      </c>
      <c r="R121" t="b">
        <v>0</v>
      </c>
      <c r="S121" t="b">
        <v>0</v>
      </c>
      <c r="T121" t="b">
        <v>0</v>
      </c>
      <c r="U121" t="b">
        <v>0</v>
      </c>
      <c r="V121" t="b">
        <v>0</v>
      </c>
      <c r="Z121">
        <v>204800</v>
      </c>
      <c r="AA121">
        <v>1047552</v>
      </c>
      <c r="AB121" t="b">
        <v>1</v>
      </c>
      <c r="AC121" t="s">
        <v>19193</v>
      </c>
      <c r="AD121">
        <v>14</v>
      </c>
      <c r="AE121">
        <v>16</v>
      </c>
      <c r="AF121" t="s">
        <v>19194</v>
      </c>
      <c r="AG121" t="b">
        <v>1</v>
      </c>
      <c r="AH121" t="b">
        <v>0</v>
      </c>
      <c r="AI121" t="s">
        <v>19197</v>
      </c>
      <c r="AJ121">
        <v>160</v>
      </c>
      <c r="AK121" t="b">
        <v>0</v>
      </c>
      <c r="AL121" t="b">
        <v>0</v>
      </c>
      <c r="AM121" t="b">
        <v>0</v>
      </c>
      <c r="AN121" t="b">
        <v>0</v>
      </c>
      <c r="AO121" t="b">
        <v>0</v>
      </c>
      <c r="AP121">
        <v>4</v>
      </c>
      <c r="AQ121">
        <v>12000</v>
      </c>
      <c r="AR121">
        <v>196083712</v>
      </c>
      <c r="AS121">
        <v>97517568</v>
      </c>
    </row>
    <row r="122" spans="1:51" hidden="1" x14ac:dyDescent="0.25">
      <c r="A122" t="s">
        <v>3035</v>
      </c>
      <c r="B122" t="s">
        <v>19327</v>
      </c>
      <c r="C122" t="s">
        <v>1368</v>
      </c>
      <c r="D122" t="s">
        <v>19261</v>
      </c>
      <c r="E122" t="s">
        <v>19190</v>
      </c>
      <c r="F122" t="s">
        <v>242</v>
      </c>
      <c r="G122">
        <v>1203.04</v>
      </c>
      <c r="H122" t="s">
        <v>19191</v>
      </c>
      <c r="I122">
        <v>32</v>
      </c>
      <c r="J122">
        <v>32</v>
      </c>
      <c r="K122">
        <v>2</v>
      </c>
      <c r="L122" t="s">
        <v>19247</v>
      </c>
      <c r="N122" t="b">
        <v>1</v>
      </c>
      <c r="O122" t="b">
        <v>0</v>
      </c>
      <c r="P122" t="b">
        <v>1</v>
      </c>
      <c r="Q122" t="b">
        <v>0</v>
      </c>
      <c r="R122" t="b">
        <v>0</v>
      </c>
      <c r="S122" t="b">
        <v>0</v>
      </c>
      <c r="T122" t="b">
        <v>0</v>
      </c>
      <c r="U122" t="b">
        <v>0</v>
      </c>
      <c r="V122" t="b">
        <v>1</v>
      </c>
      <c r="X122" t="s">
        <v>19262</v>
      </c>
      <c r="Z122">
        <v>1228800</v>
      </c>
      <c r="AA122">
        <v>1047552</v>
      </c>
      <c r="AB122" t="b">
        <v>1</v>
      </c>
      <c r="AC122" t="s">
        <v>19210</v>
      </c>
      <c r="AD122">
        <v>128</v>
      </c>
      <c r="AE122">
        <v>32</v>
      </c>
      <c r="AF122" t="s">
        <v>19194</v>
      </c>
      <c r="AG122" t="b">
        <v>1</v>
      </c>
      <c r="AH122" t="b">
        <v>1</v>
      </c>
      <c r="AI122" t="s">
        <v>19201</v>
      </c>
      <c r="AJ122">
        <v>230</v>
      </c>
      <c r="AK122" t="b">
        <v>1</v>
      </c>
      <c r="AL122" t="b">
        <v>1</v>
      </c>
      <c r="AM122" t="b">
        <v>0</v>
      </c>
      <c r="AN122" t="b">
        <v>1</v>
      </c>
      <c r="AO122" t="b">
        <v>0</v>
      </c>
      <c r="AP122">
        <v>8</v>
      </c>
      <c r="AQ122">
        <v>150000</v>
      </c>
      <c r="AR122">
        <v>2000000000</v>
      </c>
      <c r="AS122">
        <v>2000000000</v>
      </c>
      <c r="AT122">
        <v>51200</v>
      </c>
      <c r="AU122">
        <v>768000000</v>
      </c>
      <c r="AW122" t="b">
        <v>1</v>
      </c>
    </row>
    <row r="123" spans="1:51" hidden="1" x14ac:dyDescent="0.25">
      <c r="A123" t="s">
        <v>729</v>
      </c>
      <c r="B123" t="s">
        <v>19328</v>
      </c>
      <c r="C123" t="s">
        <v>1368</v>
      </c>
      <c r="D123" t="s">
        <v>19264</v>
      </c>
      <c r="E123" t="s">
        <v>19190</v>
      </c>
      <c r="F123" t="s">
        <v>242</v>
      </c>
      <c r="G123">
        <v>1121.28</v>
      </c>
      <c r="H123" t="s">
        <v>19191</v>
      </c>
      <c r="I123">
        <v>32</v>
      </c>
      <c r="J123">
        <v>32</v>
      </c>
      <c r="K123">
        <v>2</v>
      </c>
      <c r="L123" t="s">
        <v>19247</v>
      </c>
      <c r="N123" t="b">
        <v>1</v>
      </c>
      <c r="O123" t="b">
        <v>0</v>
      </c>
      <c r="P123" t="b">
        <v>0</v>
      </c>
      <c r="Q123" t="b">
        <v>0</v>
      </c>
      <c r="R123" t="b">
        <v>0</v>
      </c>
      <c r="S123" t="b">
        <v>0</v>
      </c>
      <c r="T123" t="b">
        <v>0</v>
      </c>
      <c r="U123" t="b">
        <v>0</v>
      </c>
      <c r="V123" t="b">
        <v>1</v>
      </c>
      <c r="X123" t="s">
        <v>19265</v>
      </c>
      <c r="Z123">
        <v>262144</v>
      </c>
      <c r="AA123">
        <v>1047552</v>
      </c>
      <c r="AB123" t="b">
        <v>1</v>
      </c>
      <c r="AC123" t="s">
        <v>19210</v>
      </c>
      <c r="AD123">
        <v>128</v>
      </c>
      <c r="AE123">
        <v>32</v>
      </c>
      <c r="AF123" t="s">
        <v>19194</v>
      </c>
      <c r="AG123" t="b">
        <v>1</v>
      </c>
      <c r="AH123" t="b">
        <v>1</v>
      </c>
      <c r="AI123" t="s">
        <v>19197</v>
      </c>
      <c r="AK123" t="b">
        <v>1</v>
      </c>
      <c r="AL123" t="b">
        <v>1</v>
      </c>
      <c r="AM123" t="b">
        <v>0</v>
      </c>
      <c r="AN123" t="b">
        <v>1</v>
      </c>
      <c r="AO123" t="b">
        <v>0</v>
      </c>
      <c r="AP123">
        <v>8</v>
      </c>
      <c r="AQ123">
        <v>64000</v>
      </c>
      <c r="AR123">
        <v>536870912</v>
      </c>
      <c r="AS123">
        <v>536870912</v>
      </c>
      <c r="AT123">
        <v>51200</v>
      </c>
      <c r="AU123">
        <v>805306368</v>
      </c>
      <c r="AV123">
        <v>858993459200</v>
      </c>
      <c r="AW123" t="b">
        <v>1</v>
      </c>
    </row>
    <row r="124" spans="1:51" hidden="1" x14ac:dyDescent="0.25">
      <c r="A124" t="s">
        <v>7950</v>
      </c>
      <c r="B124" t="s">
        <v>19329</v>
      </c>
      <c r="C124" t="s">
        <v>1368</v>
      </c>
      <c r="D124" t="s">
        <v>19267</v>
      </c>
      <c r="E124" t="s">
        <v>19190</v>
      </c>
      <c r="F124" t="s">
        <v>242</v>
      </c>
      <c r="G124">
        <v>1004.48</v>
      </c>
      <c r="H124" t="s">
        <v>19191</v>
      </c>
      <c r="I124">
        <v>32</v>
      </c>
      <c r="J124">
        <v>32</v>
      </c>
      <c r="K124">
        <v>2</v>
      </c>
      <c r="L124" t="s">
        <v>19247</v>
      </c>
      <c r="N124" t="b">
        <v>1</v>
      </c>
      <c r="O124" t="b">
        <v>0</v>
      </c>
      <c r="P124" t="b">
        <v>0</v>
      </c>
      <c r="Q124" t="b">
        <v>0</v>
      </c>
      <c r="R124" t="b">
        <v>0</v>
      </c>
      <c r="S124" t="b">
        <v>0</v>
      </c>
      <c r="T124" t="b">
        <v>0</v>
      </c>
      <c r="U124" t="b">
        <v>0</v>
      </c>
      <c r="V124" t="b">
        <v>1</v>
      </c>
      <c r="X124" t="s">
        <v>19262</v>
      </c>
      <c r="Z124">
        <v>0</v>
      </c>
      <c r="AA124">
        <v>1047552</v>
      </c>
      <c r="AB124" t="b">
        <v>1</v>
      </c>
      <c r="AC124" t="s">
        <v>19210</v>
      </c>
      <c r="AD124">
        <v>128</v>
      </c>
      <c r="AE124">
        <v>32</v>
      </c>
      <c r="AF124" t="s">
        <v>19194</v>
      </c>
      <c r="AG124" t="b">
        <v>1</v>
      </c>
      <c r="AH124" t="b">
        <v>1</v>
      </c>
      <c r="AI124" t="s">
        <v>19197</v>
      </c>
      <c r="AJ124">
        <v>230</v>
      </c>
      <c r="AK124" t="b">
        <v>0</v>
      </c>
      <c r="AL124" t="b">
        <v>1</v>
      </c>
      <c r="AM124" t="b">
        <v>0</v>
      </c>
      <c r="AN124" t="b">
        <v>1</v>
      </c>
      <c r="AO124" t="b">
        <v>0</v>
      </c>
      <c r="AP124">
        <v>8</v>
      </c>
      <c r="AT124">
        <v>51200</v>
      </c>
      <c r="AU124">
        <v>805306368</v>
      </c>
      <c r="AW124" t="b">
        <v>1</v>
      </c>
    </row>
    <row r="125" spans="1:51" hidden="1" x14ac:dyDescent="0.25">
      <c r="A125" t="s">
        <v>1874</v>
      </c>
      <c r="B125" t="s">
        <v>19330</v>
      </c>
      <c r="C125" t="s">
        <v>1368</v>
      </c>
      <c r="D125" t="s">
        <v>19269</v>
      </c>
      <c r="E125" t="s">
        <v>19190</v>
      </c>
      <c r="F125" t="s">
        <v>242</v>
      </c>
      <c r="G125">
        <v>1121.28</v>
      </c>
      <c r="H125" t="s">
        <v>19191</v>
      </c>
      <c r="I125">
        <v>32</v>
      </c>
      <c r="J125">
        <v>32</v>
      </c>
      <c r="K125">
        <v>2</v>
      </c>
      <c r="L125" t="s">
        <v>19247</v>
      </c>
      <c r="N125" t="b">
        <v>1</v>
      </c>
      <c r="O125" t="b">
        <v>0</v>
      </c>
      <c r="P125" t="b">
        <v>0</v>
      </c>
      <c r="Q125" t="b">
        <v>0</v>
      </c>
      <c r="R125" t="b">
        <v>0</v>
      </c>
      <c r="S125" t="b">
        <v>0</v>
      </c>
      <c r="T125" t="b">
        <v>0</v>
      </c>
      <c r="U125" t="b">
        <v>0</v>
      </c>
      <c r="V125" t="b">
        <v>0</v>
      </c>
      <c r="X125" t="s">
        <v>19265</v>
      </c>
      <c r="Z125">
        <v>819200</v>
      </c>
      <c r="AA125">
        <v>1047552</v>
      </c>
      <c r="AB125" t="b">
        <v>1</v>
      </c>
      <c r="AC125" t="s">
        <v>19210</v>
      </c>
      <c r="AD125">
        <v>128</v>
      </c>
      <c r="AE125">
        <v>32</v>
      </c>
      <c r="AF125" t="s">
        <v>19194</v>
      </c>
      <c r="AG125" t="b">
        <v>1</v>
      </c>
      <c r="AH125" t="b">
        <v>0</v>
      </c>
      <c r="AI125" t="s">
        <v>19201</v>
      </c>
      <c r="AK125" t="b">
        <v>1</v>
      </c>
      <c r="AL125" t="b">
        <v>1</v>
      </c>
      <c r="AM125" t="b">
        <v>0</v>
      </c>
      <c r="AN125" t="b">
        <v>1</v>
      </c>
      <c r="AO125" t="b">
        <v>0</v>
      </c>
      <c r="AP125">
        <v>8</v>
      </c>
      <c r="AQ125">
        <v>48000</v>
      </c>
      <c r="AR125">
        <v>786432000</v>
      </c>
      <c r="AS125">
        <v>393216000</v>
      </c>
      <c r="AT125">
        <v>51200</v>
      </c>
      <c r="AU125">
        <v>768000000</v>
      </c>
    </row>
    <row r="126" spans="1:51" hidden="1" x14ac:dyDescent="0.25">
      <c r="A126" t="s">
        <v>1653</v>
      </c>
      <c r="B126" t="s">
        <v>19331</v>
      </c>
      <c r="C126" t="s">
        <v>1368</v>
      </c>
      <c r="D126" t="s">
        <v>19271</v>
      </c>
      <c r="E126" t="s">
        <v>19190</v>
      </c>
      <c r="F126" t="s">
        <v>242</v>
      </c>
      <c r="G126">
        <v>1319.84</v>
      </c>
      <c r="H126" t="s">
        <v>19191</v>
      </c>
      <c r="I126">
        <v>32</v>
      </c>
      <c r="J126">
        <v>32</v>
      </c>
      <c r="K126">
        <v>2</v>
      </c>
      <c r="L126" t="s">
        <v>19247</v>
      </c>
      <c r="N126" t="b">
        <v>0</v>
      </c>
      <c r="O126" t="b">
        <v>0</v>
      </c>
      <c r="P126" t="b">
        <v>1</v>
      </c>
      <c r="Q126" t="b">
        <v>0</v>
      </c>
      <c r="R126" t="b">
        <v>0</v>
      </c>
      <c r="S126" t="b">
        <v>0</v>
      </c>
      <c r="T126" t="b">
        <v>0</v>
      </c>
      <c r="U126" t="b">
        <v>0</v>
      </c>
      <c r="V126" t="b">
        <v>1</v>
      </c>
      <c r="X126" t="s">
        <v>19265</v>
      </c>
      <c r="Z126">
        <v>1228800</v>
      </c>
      <c r="AA126">
        <v>1047552</v>
      </c>
      <c r="AB126" t="b">
        <v>1</v>
      </c>
      <c r="AC126" t="s">
        <v>19210</v>
      </c>
      <c r="AD126">
        <v>128</v>
      </c>
      <c r="AE126">
        <v>32</v>
      </c>
      <c r="AF126" t="s">
        <v>19194</v>
      </c>
      <c r="AG126" t="b">
        <v>1</v>
      </c>
      <c r="AH126" t="b">
        <v>1</v>
      </c>
      <c r="AI126" t="s">
        <v>19195</v>
      </c>
      <c r="AJ126">
        <v>195</v>
      </c>
      <c r="AK126" t="b">
        <v>1</v>
      </c>
      <c r="AL126" t="b">
        <v>1</v>
      </c>
      <c r="AM126" t="b">
        <v>0</v>
      </c>
      <c r="AN126" t="b">
        <v>1</v>
      </c>
      <c r="AO126" t="b">
        <v>0</v>
      </c>
      <c r="AP126">
        <v>8</v>
      </c>
      <c r="AQ126">
        <v>308000</v>
      </c>
      <c r="AR126">
        <v>1935671296</v>
      </c>
      <c r="AS126">
        <v>967835648</v>
      </c>
      <c r="AT126">
        <v>51200</v>
      </c>
      <c r="AU126">
        <v>805306368</v>
      </c>
      <c r="AV126">
        <v>858993459200</v>
      </c>
      <c r="AW126" t="b">
        <v>1</v>
      </c>
    </row>
    <row r="127" spans="1:51" hidden="1" x14ac:dyDescent="0.25">
      <c r="A127" t="s">
        <v>9524</v>
      </c>
      <c r="B127" t="s">
        <v>19332</v>
      </c>
      <c r="C127" t="s">
        <v>1368</v>
      </c>
      <c r="D127" t="s">
        <v>19273</v>
      </c>
      <c r="E127" t="s">
        <v>19190</v>
      </c>
      <c r="F127" t="s">
        <v>242</v>
      </c>
      <c r="G127">
        <v>1319.84</v>
      </c>
      <c r="H127" t="s">
        <v>19191</v>
      </c>
      <c r="I127">
        <v>32</v>
      </c>
      <c r="J127">
        <v>32</v>
      </c>
      <c r="K127">
        <v>2</v>
      </c>
      <c r="L127" t="s">
        <v>19247</v>
      </c>
      <c r="N127" t="b">
        <v>0</v>
      </c>
      <c r="O127" t="b">
        <v>0</v>
      </c>
      <c r="P127" t="b">
        <v>1</v>
      </c>
      <c r="Q127" t="b">
        <v>0</v>
      </c>
      <c r="R127" t="b">
        <v>0</v>
      </c>
      <c r="S127" t="b">
        <v>0</v>
      </c>
      <c r="T127" t="b">
        <v>0</v>
      </c>
      <c r="U127" t="b">
        <v>0</v>
      </c>
      <c r="V127" t="b">
        <v>1</v>
      </c>
      <c r="X127" t="s">
        <v>19262</v>
      </c>
      <c r="Z127">
        <v>1228800</v>
      </c>
      <c r="AA127">
        <v>1047552</v>
      </c>
      <c r="AB127" t="b">
        <v>1</v>
      </c>
      <c r="AC127" t="s">
        <v>19210</v>
      </c>
      <c r="AD127">
        <v>128</v>
      </c>
      <c r="AE127">
        <v>32</v>
      </c>
      <c r="AF127" t="s">
        <v>19194</v>
      </c>
      <c r="AG127" t="b">
        <v>1</v>
      </c>
      <c r="AH127" t="b">
        <v>1</v>
      </c>
      <c r="AI127" t="s">
        <v>19195</v>
      </c>
      <c r="AK127" t="b">
        <v>1</v>
      </c>
      <c r="AL127" t="b">
        <v>1</v>
      </c>
      <c r="AM127" t="b">
        <v>0</v>
      </c>
      <c r="AN127" t="b">
        <v>1</v>
      </c>
      <c r="AO127" t="b">
        <v>0</v>
      </c>
      <c r="AP127">
        <v>8</v>
      </c>
      <c r="AQ127">
        <v>308000</v>
      </c>
      <c r="AR127">
        <v>2097152000</v>
      </c>
      <c r="AS127">
        <v>2097152000</v>
      </c>
      <c r="AT127">
        <v>51200</v>
      </c>
      <c r="AU127">
        <v>907018240</v>
      </c>
      <c r="AW127" t="b">
        <v>1</v>
      </c>
    </row>
    <row r="128" spans="1:51" hidden="1" x14ac:dyDescent="0.25">
      <c r="A128" t="s">
        <v>4418</v>
      </c>
      <c r="B128" t="s">
        <v>19333</v>
      </c>
      <c r="C128" t="s">
        <v>1368</v>
      </c>
      <c r="D128" t="s">
        <v>19275</v>
      </c>
      <c r="E128" t="s">
        <v>19190</v>
      </c>
      <c r="F128" t="s">
        <v>242</v>
      </c>
      <c r="G128">
        <v>1319.84</v>
      </c>
      <c r="H128" t="s">
        <v>19191</v>
      </c>
      <c r="I128">
        <v>32</v>
      </c>
      <c r="J128">
        <v>32</v>
      </c>
      <c r="K128">
        <v>2</v>
      </c>
      <c r="L128" t="s">
        <v>19247</v>
      </c>
      <c r="N128" t="b">
        <v>0</v>
      </c>
      <c r="O128" t="b">
        <v>0</v>
      </c>
      <c r="P128" t="b">
        <v>1</v>
      </c>
      <c r="Q128" t="b">
        <v>0</v>
      </c>
      <c r="R128" t="b">
        <v>0</v>
      </c>
      <c r="S128" t="b">
        <v>0</v>
      </c>
      <c r="T128" t="b">
        <v>0</v>
      </c>
      <c r="U128" t="b">
        <v>0</v>
      </c>
      <c r="V128" t="b">
        <v>0</v>
      </c>
      <c r="X128" t="s">
        <v>19265</v>
      </c>
      <c r="Z128">
        <v>1228800</v>
      </c>
      <c r="AA128">
        <v>1047552</v>
      </c>
      <c r="AB128" t="b">
        <v>1</v>
      </c>
      <c r="AC128" t="s">
        <v>19210</v>
      </c>
      <c r="AD128">
        <v>128</v>
      </c>
      <c r="AE128">
        <v>32</v>
      </c>
      <c r="AF128" t="s">
        <v>19194</v>
      </c>
      <c r="AG128" t="b">
        <v>1</v>
      </c>
      <c r="AH128" t="b">
        <v>0</v>
      </c>
      <c r="AI128" t="s">
        <v>19197</v>
      </c>
      <c r="AJ128">
        <v>195</v>
      </c>
      <c r="AK128" t="b">
        <v>1</v>
      </c>
      <c r="AL128" t="b">
        <v>1</v>
      </c>
      <c r="AM128" t="b">
        <v>0</v>
      </c>
      <c r="AN128" t="b">
        <v>1</v>
      </c>
      <c r="AO128" t="b">
        <v>0</v>
      </c>
      <c r="AP128">
        <v>8</v>
      </c>
      <c r="AQ128">
        <v>308000</v>
      </c>
      <c r="AR128">
        <v>1935671296</v>
      </c>
      <c r="AS128">
        <v>967835648</v>
      </c>
    </row>
    <row r="129" spans="1:50" hidden="1" x14ac:dyDescent="0.25">
      <c r="A129" t="s">
        <v>1680</v>
      </c>
      <c r="B129" t="s">
        <v>19334</v>
      </c>
      <c r="C129" t="s">
        <v>1368</v>
      </c>
      <c r="D129" t="s">
        <v>19277</v>
      </c>
      <c r="E129" t="s">
        <v>19190</v>
      </c>
      <c r="F129" t="s">
        <v>242</v>
      </c>
      <c r="G129">
        <v>1319.84</v>
      </c>
      <c r="H129" t="s">
        <v>19191</v>
      </c>
      <c r="I129">
        <v>32</v>
      </c>
      <c r="J129">
        <v>32</v>
      </c>
      <c r="K129">
        <v>2</v>
      </c>
      <c r="L129" t="s">
        <v>19247</v>
      </c>
      <c r="N129" t="b">
        <v>0</v>
      </c>
      <c r="O129" t="b">
        <v>0</v>
      </c>
      <c r="P129" t="b">
        <v>1</v>
      </c>
      <c r="Q129" t="b">
        <v>0</v>
      </c>
      <c r="R129" t="b">
        <v>0</v>
      </c>
      <c r="S129" t="b">
        <v>0</v>
      </c>
      <c r="T129" t="b">
        <v>0</v>
      </c>
      <c r="U129" t="b">
        <v>0</v>
      </c>
      <c r="V129" t="b">
        <v>0</v>
      </c>
      <c r="X129" t="s">
        <v>19262</v>
      </c>
      <c r="Z129">
        <v>1228800</v>
      </c>
      <c r="AA129">
        <v>1047552</v>
      </c>
      <c r="AB129" t="b">
        <v>1</v>
      </c>
      <c r="AC129" t="s">
        <v>19210</v>
      </c>
      <c r="AD129">
        <v>128</v>
      </c>
      <c r="AE129">
        <v>32</v>
      </c>
      <c r="AF129" t="s">
        <v>19194</v>
      </c>
      <c r="AG129" t="b">
        <v>1</v>
      </c>
      <c r="AH129" t="b">
        <v>0</v>
      </c>
      <c r="AI129" t="s">
        <v>19195</v>
      </c>
      <c r="AK129" t="b">
        <v>1</v>
      </c>
      <c r="AL129" t="b">
        <v>1</v>
      </c>
      <c r="AM129" t="b">
        <v>0</v>
      </c>
      <c r="AN129" t="b">
        <v>1</v>
      </c>
      <c r="AO129" t="b">
        <v>0</v>
      </c>
      <c r="AP129">
        <v>8</v>
      </c>
      <c r="AQ129">
        <v>308000</v>
      </c>
      <c r="AR129">
        <v>2097152000</v>
      </c>
      <c r="AS129">
        <v>2097152000</v>
      </c>
      <c r="AT129">
        <v>51200</v>
      </c>
      <c r="AU129">
        <v>907018240</v>
      </c>
      <c r="AW129" t="b">
        <v>1</v>
      </c>
    </row>
    <row r="130" spans="1:50" hidden="1" x14ac:dyDescent="0.25">
      <c r="A130" t="s">
        <v>5630</v>
      </c>
      <c r="B130" t="s">
        <v>19335</v>
      </c>
      <c r="C130" t="s">
        <v>1368</v>
      </c>
      <c r="D130" t="s">
        <v>19279</v>
      </c>
      <c r="E130" t="s">
        <v>19190</v>
      </c>
      <c r="F130" t="s">
        <v>242</v>
      </c>
      <c r="G130">
        <v>1121.28</v>
      </c>
      <c r="H130" t="s">
        <v>19191</v>
      </c>
      <c r="I130">
        <v>32</v>
      </c>
      <c r="J130">
        <v>32</v>
      </c>
      <c r="K130">
        <v>2</v>
      </c>
      <c r="L130" t="s">
        <v>19247</v>
      </c>
      <c r="N130" t="b">
        <v>0</v>
      </c>
      <c r="O130" t="b">
        <v>0</v>
      </c>
      <c r="P130" t="b">
        <v>1</v>
      </c>
      <c r="Q130" t="b">
        <v>0</v>
      </c>
      <c r="R130" t="b">
        <v>1</v>
      </c>
      <c r="S130" t="b">
        <v>0</v>
      </c>
      <c r="T130" t="b">
        <v>0</v>
      </c>
      <c r="U130" t="b">
        <v>0</v>
      </c>
      <c r="V130" t="b">
        <v>1</v>
      </c>
      <c r="X130" t="s">
        <v>19262</v>
      </c>
      <c r="Z130">
        <v>1228800</v>
      </c>
      <c r="AA130">
        <v>1047552</v>
      </c>
      <c r="AB130" t="b">
        <v>1</v>
      </c>
      <c r="AC130" t="s">
        <v>19210</v>
      </c>
      <c r="AD130">
        <v>64</v>
      </c>
      <c r="AE130">
        <v>32</v>
      </c>
      <c r="AF130" t="s">
        <v>19194</v>
      </c>
      <c r="AG130" t="b">
        <v>1</v>
      </c>
      <c r="AH130" t="b">
        <v>1</v>
      </c>
      <c r="AI130" t="s">
        <v>19195</v>
      </c>
      <c r="AK130" t="b">
        <v>1</v>
      </c>
      <c r="AL130" t="b">
        <v>1</v>
      </c>
      <c r="AM130" t="b">
        <v>0</v>
      </c>
      <c r="AN130" t="b">
        <v>1</v>
      </c>
      <c r="AO130" t="b">
        <v>0</v>
      </c>
      <c r="AP130">
        <v>8</v>
      </c>
      <c r="AQ130">
        <v>150000</v>
      </c>
      <c r="AR130">
        <v>2000000000</v>
      </c>
      <c r="AS130">
        <v>2000000000</v>
      </c>
      <c r="AT130">
        <v>51200</v>
      </c>
      <c r="AU130">
        <v>865000000</v>
      </c>
      <c r="AW130" t="b">
        <v>1</v>
      </c>
    </row>
    <row r="131" spans="1:50" hidden="1" x14ac:dyDescent="0.25">
      <c r="A131" t="s">
        <v>15440</v>
      </c>
      <c r="B131" t="s">
        <v>19336</v>
      </c>
      <c r="C131" t="s">
        <v>1368</v>
      </c>
      <c r="D131" t="s">
        <v>19281</v>
      </c>
      <c r="E131" t="s">
        <v>19190</v>
      </c>
      <c r="F131" t="s">
        <v>242</v>
      </c>
      <c r="G131">
        <v>992.8</v>
      </c>
      <c r="H131" t="s">
        <v>19191</v>
      </c>
      <c r="I131">
        <v>32</v>
      </c>
      <c r="J131">
        <v>32</v>
      </c>
      <c r="K131">
        <v>2</v>
      </c>
      <c r="L131" t="s">
        <v>19247</v>
      </c>
      <c r="N131" t="b">
        <v>0</v>
      </c>
      <c r="O131" t="b">
        <v>0</v>
      </c>
      <c r="P131" t="b">
        <v>0</v>
      </c>
      <c r="Q131" t="b">
        <v>0</v>
      </c>
      <c r="R131" t="b">
        <v>1</v>
      </c>
      <c r="S131" t="b">
        <v>0</v>
      </c>
      <c r="T131" t="b">
        <v>0</v>
      </c>
      <c r="U131" t="b">
        <v>0</v>
      </c>
      <c r="V131" t="b">
        <v>1</v>
      </c>
      <c r="X131" t="s">
        <v>19262</v>
      </c>
      <c r="Z131">
        <v>0</v>
      </c>
      <c r="AA131">
        <v>1047552</v>
      </c>
      <c r="AB131" t="b">
        <v>1</v>
      </c>
      <c r="AC131" t="s">
        <v>19210</v>
      </c>
      <c r="AD131">
        <v>64</v>
      </c>
      <c r="AE131">
        <v>32</v>
      </c>
      <c r="AF131" t="s">
        <v>19194</v>
      </c>
      <c r="AG131" t="b">
        <v>1</v>
      </c>
      <c r="AH131" t="b">
        <v>1</v>
      </c>
      <c r="AI131" t="s">
        <v>19195</v>
      </c>
      <c r="AK131" t="b">
        <v>0</v>
      </c>
      <c r="AL131" t="b">
        <v>1</v>
      </c>
      <c r="AM131" t="b">
        <v>0</v>
      </c>
      <c r="AN131" t="b">
        <v>1</v>
      </c>
      <c r="AO131" t="b">
        <v>0</v>
      </c>
      <c r="AP131">
        <v>8</v>
      </c>
      <c r="AQ131">
        <v>150000</v>
      </c>
      <c r="AR131">
        <v>2000000000</v>
      </c>
      <c r="AS131">
        <v>2000000000</v>
      </c>
      <c r="AT131">
        <v>51200</v>
      </c>
      <c r="AU131">
        <v>865000000</v>
      </c>
      <c r="AW131" t="b">
        <v>1</v>
      </c>
    </row>
    <row r="132" spans="1:50" hidden="1" x14ac:dyDescent="0.25">
      <c r="A132" t="s">
        <v>2341</v>
      </c>
      <c r="B132" t="s">
        <v>19337</v>
      </c>
      <c r="C132" t="s">
        <v>1368</v>
      </c>
      <c r="D132" t="s">
        <v>19283</v>
      </c>
      <c r="E132" t="s">
        <v>19190</v>
      </c>
      <c r="F132" t="s">
        <v>242</v>
      </c>
      <c r="G132">
        <v>1055.58</v>
      </c>
      <c r="H132" t="s">
        <v>19191</v>
      </c>
      <c r="I132">
        <v>32</v>
      </c>
      <c r="J132">
        <v>32</v>
      </c>
      <c r="K132">
        <v>1</v>
      </c>
      <c r="L132" t="s">
        <v>19247</v>
      </c>
      <c r="N132" t="b">
        <v>0</v>
      </c>
      <c r="O132" t="b">
        <v>0</v>
      </c>
      <c r="P132" t="b">
        <v>1</v>
      </c>
      <c r="Q132" t="b">
        <v>0</v>
      </c>
      <c r="R132" t="b">
        <v>0</v>
      </c>
      <c r="S132" t="b">
        <v>0</v>
      </c>
      <c r="T132" t="b">
        <v>1</v>
      </c>
      <c r="U132" t="b">
        <v>0</v>
      </c>
      <c r="V132" t="b">
        <v>1</v>
      </c>
      <c r="X132" t="s">
        <v>19262</v>
      </c>
      <c r="Z132">
        <v>1228800</v>
      </c>
      <c r="AA132">
        <v>1047552</v>
      </c>
      <c r="AB132" t="b">
        <v>1</v>
      </c>
      <c r="AC132" t="s">
        <v>19284</v>
      </c>
      <c r="AD132">
        <v>128</v>
      </c>
      <c r="AE132">
        <v>32</v>
      </c>
      <c r="AF132" t="s">
        <v>19218</v>
      </c>
      <c r="AG132" t="b">
        <v>1</v>
      </c>
      <c r="AH132" t="b">
        <v>1</v>
      </c>
      <c r="AI132" t="s">
        <v>19195</v>
      </c>
      <c r="AK132" t="b">
        <v>1</v>
      </c>
      <c r="AL132" t="b">
        <v>1</v>
      </c>
      <c r="AM132" t="b">
        <v>0</v>
      </c>
      <c r="AN132" t="b">
        <v>1</v>
      </c>
      <c r="AO132" t="b">
        <v>0</v>
      </c>
      <c r="AP132">
        <v>8</v>
      </c>
      <c r="AQ132">
        <v>150000</v>
      </c>
      <c r="AR132">
        <v>2000000000</v>
      </c>
      <c r="AS132">
        <v>2000000000</v>
      </c>
      <c r="AT132">
        <v>51200</v>
      </c>
      <c r="AU132">
        <v>865000000</v>
      </c>
      <c r="AV132">
        <v>858993459200</v>
      </c>
      <c r="AW132" t="b">
        <v>1</v>
      </c>
      <c r="AX132" t="b">
        <v>1</v>
      </c>
    </row>
    <row r="133" spans="1:50" hidden="1" x14ac:dyDescent="0.25">
      <c r="A133" t="s">
        <v>1396</v>
      </c>
      <c r="B133" t="s">
        <v>19338</v>
      </c>
      <c r="C133" t="s">
        <v>1368</v>
      </c>
      <c r="D133" t="s">
        <v>19286</v>
      </c>
      <c r="E133" t="s">
        <v>19190</v>
      </c>
      <c r="F133" t="s">
        <v>242</v>
      </c>
      <c r="G133">
        <v>897.17</v>
      </c>
      <c r="H133" t="s">
        <v>19191</v>
      </c>
      <c r="I133">
        <v>32</v>
      </c>
      <c r="J133">
        <v>32</v>
      </c>
      <c r="K133">
        <v>1</v>
      </c>
      <c r="L133" t="s">
        <v>19247</v>
      </c>
      <c r="N133" t="b">
        <v>0</v>
      </c>
      <c r="O133" t="b">
        <v>0</v>
      </c>
      <c r="P133" t="b">
        <v>1</v>
      </c>
      <c r="Q133" t="b">
        <v>0</v>
      </c>
      <c r="R133" t="b">
        <v>1</v>
      </c>
      <c r="S133" t="b">
        <v>0</v>
      </c>
      <c r="T133" t="b">
        <v>1</v>
      </c>
      <c r="U133" t="b">
        <v>0</v>
      </c>
      <c r="V133" t="b">
        <v>1</v>
      </c>
      <c r="X133" t="s">
        <v>19262</v>
      </c>
      <c r="Z133">
        <v>1228800</v>
      </c>
      <c r="AA133">
        <v>1047552</v>
      </c>
      <c r="AB133" t="b">
        <v>1</v>
      </c>
      <c r="AC133" t="s">
        <v>19284</v>
      </c>
      <c r="AD133">
        <v>64</v>
      </c>
      <c r="AE133">
        <v>32</v>
      </c>
      <c r="AF133" t="s">
        <v>19218</v>
      </c>
      <c r="AG133" t="b">
        <v>1</v>
      </c>
      <c r="AH133" t="b">
        <v>1</v>
      </c>
      <c r="AI133" t="s">
        <v>19195</v>
      </c>
      <c r="AK133" t="b">
        <v>1</v>
      </c>
      <c r="AL133" t="b">
        <v>1</v>
      </c>
      <c r="AM133" t="b">
        <v>0</v>
      </c>
      <c r="AN133" t="b">
        <v>1</v>
      </c>
      <c r="AO133" t="b">
        <v>0</v>
      </c>
      <c r="AP133">
        <v>8</v>
      </c>
      <c r="AQ133">
        <v>150000</v>
      </c>
      <c r="AR133">
        <v>2000000000</v>
      </c>
      <c r="AS133">
        <v>2000000000</v>
      </c>
      <c r="AT133">
        <v>51200</v>
      </c>
      <c r="AU133">
        <v>865000000</v>
      </c>
      <c r="AV133">
        <v>858993459200</v>
      </c>
      <c r="AW133" t="b">
        <v>1</v>
      </c>
      <c r="AX133" t="b">
        <v>1</v>
      </c>
    </row>
    <row r="134" spans="1:50" hidden="1" x14ac:dyDescent="0.25">
      <c r="A134" t="s">
        <v>3828</v>
      </c>
      <c r="B134" t="s">
        <v>19339</v>
      </c>
      <c r="C134" t="s">
        <v>1368</v>
      </c>
      <c r="D134" t="s">
        <v>19288</v>
      </c>
      <c r="E134" t="s">
        <v>19190</v>
      </c>
      <c r="F134" t="s">
        <v>242</v>
      </c>
      <c r="G134">
        <v>794.24</v>
      </c>
      <c r="H134" t="s">
        <v>19191</v>
      </c>
      <c r="I134">
        <v>32</v>
      </c>
      <c r="J134">
        <v>32</v>
      </c>
      <c r="K134">
        <v>1</v>
      </c>
      <c r="L134" t="s">
        <v>19247</v>
      </c>
      <c r="N134" t="b">
        <v>0</v>
      </c>
      <c r="O134" t="b">
        <v>0</v>
      </c>
      <c r="P134" t="b">
        <v>0</v>
      </c>
      <c r="Q134" t="b">
        <v>0</v>
      </c>
      <c r="R134" t="b">
        <v>1</v>
      </c>
      <c r="S134" t="b">
        <v>0</v>
      </c>
      <c r="T134" t="b">
        <v>1</v>
      </c>
      <c r="U134" t="b">
        <v>0</v>
      </c>
      <c r="V134" t="b">
        <v>1</v>
      </c>
      <c r="X134" t="s">
        <v>19262</v>
      </c>
      <c r="Z134">
        <v>0</v>
      </c>
      <c r="AA134">
        <v>1047552</v>
      </c>
      <c r="AB134" t="b">
        <v>1</v>
      </c>
      <c r="AC134" t="s">
        <v>19284</v>
      </c>
      <c r="AD134">
        <v>64</v>
      </c>
      <c r="AE134">
        <v>32</v>
      </c>
      <c r="AF134" t="s">
        <v>19218</v>
      </c>
      <c r="AG134" t="b">
        <v>1</v>
      </c>
      <c r="AH134" t="b">
        <v>1</v>
      </c>
      <c r="AI134" t="s">
        <v>19195</v>
      </c>
      <c r="AK134" t="b">
        <v>0</v>
      </c>
      <c r="AL134" t="b">
        <v>1</v>
      </c>
      <c r="AM134" t="b">
        <v>0</v>
      </c>
      <c r="AN134" t="b">
        <v>1</v>
      </c>
      <c r="AO134" t="b">
        <v>0</v>
      </c>
      <c r="AP134">
        <v>8</v>
      </c>
      <c r="AQ134">
        <v>150000</v>
      </c>
      <c r="AR134">
        <v>2000000000</v>
      </c>
      <c r="AS134">
        <v>2000000000</v>
      </c>
      <c r="AT134">
        <v>51200</v>
      </c>
      <c r="AU134">
        <v>865000000</v>
      </c>
      <c r="AV134">
        <v>858993459200</v>
      </c>
      <c r="AW134" t="b">
        <v>1</v>
      </c>
      <c r="AX134" t="b">
        <v>1</v>
      </c>
    </row>
    <row r="135" spans="1:50" hidden="1" x14ac:dyDescent="0.25">
      <c r="A135" t="s">
        <v>3986</v>
      </c>
      <c r="B135" t="s">
        <v>19340</v>
      </c>
      <c r="C135" t="s">
        <v>1368</v>
      </c>
      <c r="D135" t="s">
        <v>19290</v>
      </c>
      <c r="E135" t="s">
        <v>19190</v>
      </c>
      <c r="F135" t="s">
        <v>242</v>
      </c>
      <c r="G135">
        <v>899.36</v>
      </c>
      <c r="H135" t="s">
        <v>19191</v>
      </c>
      <c r="I135">
        <v>32</v>
      </c>
      <c r="J135">
        <v>32</v>
      </c>
      <c r="K135">
        <v>1</v>
      </c>
      <c r="L135" t="s">
        <v>19247</v>
      </c>
      <c r="N135" t="b">
        <v>0</v>
      </c>
      <c r="O135" t="b">
        <v>0</v>
      </c>
      <c r="P135" t="b">
        <v>0</v>
      </c>
      <c r="Q135" t="b">
        <v>0</v>
      </c>
      <c r="R135" t="b">
        <v>0</v>
      </c>
      <c r="S135" t="b">
        <v>0</v>
      </c>
      <c r="T135" t="b">
        <v>1</v>
      </c>
      <c r="U135" t="b">
        <v>0</v>
      </c>
      <c r="V135" t="b">
        <v>1</v>
      </c>
      <c r="X135" t="s">
        <v>19262</v>
      </c>
      <c r="Z135">
        <v>0</v>
      </c>
      <c r="AA135">
        <v>1047552</v>
      </c>
      <c r="AB135" t="b">
        <v>1</v>
      </c>
      <c r="AC135" t="s">
        <v>19284</v>
      </c>
      <c r="AD135">
        <v>128</v>
      </c>
      <c r="AE135">
        <v>32</v>
      </c>
      <c r="AF135" t="s">
        <v>19218</v>
      </c>
      <c r="AG135" t="b">
        <v>1</v>
      </c>
      <c r="AH135" t="b">
        <v>1</v>
      </c>
      <c r="AI135" t="s">
        <v>19195</v>
      </c>
      <c r="AK135" t="b">
        <v>0</v>
      </c>
      <c r="AL135" t="b">
        <v>1</v>
      </c>
      <c r="AM135" t="b">
        <v>0</v>
      </c>
      <c r="AN135" t="b">
        <v>1</v>
      </c>
      <c r="AO135" t="b">
        <v>0</v>
      </c>
      <c r="AP135">
        <v>8</v>
      </c>
      <c r="AQ135">
        <v>150000</v>
      </c>
      <c r="AR135">
        <v>2000000000</v>
      </c>
      <c r="AS135">
        <v>2000000000</v>
      </c>
      <c r="AT135">
        <v>51200</v>
      </c>
      <c r="AU135">
        <v>865000000</v>
      </c>
      <c r="AV135">
        <v>858993459200</v>
      </c>
      <c r="AW135" t="b">
        <v>1</v>
      </c>
      <c r="AX135" t="b">
        <v>1</v>
      </c>
    </row>
    <row r="136" spans="1:50" hidden="1" x14ac:dyDescent="0.25">
      <c r="A136" t="s">
        <v>8529</v>
      </c>
      <c r="B136" t="s">
        <v>19341</v>
      </c>
      <c r="C136" t="s">
        <v>1368</v>
      </c>
      <c r="D136" t="s">
        <v>19292</v>
      </c>
      <c r="E136" t="s">
        <v>19190</v>
      </c>
      <c r="F136" t="s">
        <v>242</v>
      </c>
      <c r="G136">
        <v>1121.28</v>
      </c>
      <c r="H136" t="s">
        <v>19191</v>
      </c>
      <c r="I136">
        <v>32</v>
      </c>
      <c r="J136">
        <v>32</v>
      </c>
      <c r="K136">
        <v>2</v>
      </c>
      <c r="L136" t="s">
        <v>19247</v>
      </c>
      <c r="N136" t="b">
        <v>0</v>
      </c>
      <c r="O136" t="b">
        <v>0</v>
      </c>
      <c r="P136" t="b">
        <v>0</v>
      </c>
      <c r="Q136" t="b">
        <v>0</v>
      </c>
      <c r="R136" t="b">
        <v>0</v>
      </c>
      <c r="S136" t="b">
        <v>0</v>
      </c>
      <c r="T136" t="b">
        <v>0</v>
      </c>
      <c r="U136" t="b">
        <v>0</v>
      </c>
      <c r="V136" t="b">
        <v>1</v>
      </c>
      <c r="X136" t="s">
        <v>19293</v>
      </c>
      <c r="Z136">
        <v>262144</v>
      </c>
      <c r="AA136">
        <v>1047552</v>
      </c>
      <c r="AB136" t="b">
        <v>1</v>
      </c>
      <c r="AC136" t="s">
        <v>19210</v>
      </c>
      <c r="AD136">
        <v>128</v>
      </c>
      <c r="AE136">
        <v>32</v>
      </c>
      <c r="AF136" t="s">
        <v>19194</v>
      </c>
      <c r="AG136" t="b">
        <v>1</v>
      </c>
      <c r="AH136" t="b">
        <v>1</v>
      </c>
      <c r="AI136" t="s">
        <v>19195</v>
      </c>
      <c r="AJ136">
        <v>160</v>
      </c>
      <c r="AK136" t="b">
        <v>1</v>
      </c>
      <c r="AL136" t="b">
        <v>1</v>
      </c>
      <c r="AM136" t="b">
        <v>0</v>
      </c>
      <c r="AN136" t="b">
        <v>1</v>
      </c>
      <c r="AO136" t="b">
        <v>0</v>
      </c>
      <c r="AP136">
        <v>8</v>
      </c>
      <c r="AQ136">
        <v>64000</v>
      </c>
      <c r="AR136">
        <v>536870912</v>
      </c>
      <c r="AS136">
        <v>536870912</v>
      </c>
      <c r="AT136">
        <v>51200</v>
      </c>
      <c r="AU136">
        <v>805306368</v>
      </c>
      <c r="AV136">
        <v>858993459200</v>
      </c>
      <c r="AW136" t="b">
        <v>1</v>
      </c>
    </row>
    <row r="137" spans="1:50" hidden="1" x14ac:dyDescent="0.25">
      <c r="A137" t="s">
        <v>2367</v>
      </c>
      <c r="B137" t="s">
        <v>19342</v>
      </c>
      <c r="C137" t="s">
        <v>1368</v>
      </c>
      <c r="D137" t="s">
        <v>19295</v>
      </c>
      <c r="E137" t="s">
        <v>19190</v>
      </c>
      <c r="F137" t="s">
        <v>242</v>
      </c>
      <c r="G137">
        <v>1121.28</v>
      </c>
      <c r="H137" t="s">
        <v>19191</v>
      </c>
      <c r="I137">
        <v>32</v>
      </c>
      <c r="J137">
        <v>32</v>
      </c>
      <c r="K137">
        <v>2</v>
      </c>
      <c r="L137" t="s">
        <v>19247</v>
      </c>
      <c r="N137" t="b">
        <v>0</v>
      </c>
      <c r="O137" t="b">
        <v>0</v>
      </c>
      <c r="P137" t="b">
        <v>0</v>
      </c>
      <c r="Q137" t="b">
        <v>0</v>
      </c>
      <c r="R137" t="b">
        <v>0</v>
      </c>
      <c r="S137" t="b">
        <v>0</v>
      </c>
      <c r="T137" t="b">
        <v>0</v>
      </c>
      <c r="U137" t="b">
        <v>0</v>
      </c>
      <c r="V137" t="b">
        <v>1</v>
      </c>
      <c r="X137" t="s">
        <v>19265</v>
      </c>
      <c r="Z137">
        <v>0</v>
      </c>
      <c r="AA137">
        <v>1047552</v>
      </c>
      <c r="AB137" t="b">
        <v>1</v>
      </c>
      <c r="AC137" t="s">
        <v>19210</v>
      </c>
      <c r="AD137">
        <v>128</v>
      </c>
      <c r="AE137">
        <v>32</v>
      </c>
      <c r="AF137" t="s">
        <v>19194</v>
      </c>
      <c r="AG137" t="b">
        <v>1</v>
      </c>
      <c r="AH137" t="b">
        <v>1</v>
      </c>
      <c r="AI137" t="s">
        <v>19195</v>
      </c>
      <c r="AJ137">
        <v>195</v>
      </c>
      <c r="AK137" t="b">
        <v>0</v>
      </c>
      <c r="AL137" t="b">
        <v>1</v>
      </c>
      <c r="AM137" t="b">
        <v>0</v>
      </c>
      <c r="AN137" t="b">
        <v>1</v>
      </c>
      <c r="AO137" t="b">
        <v>0</v>
      </c>
      <c r="AP137">
        <v>8</v>
      </c>
      <c r="AT137">
        <v>51200</v>
      </c>
      <c r="AU137">
        <v>805306368</v>
      </c>
      <c r="AV137">
        <v>858993459200</v>
      </c>
      <c r="AW137" t="b">
        <v>1</v>
      </c>
    </row>
    <row r="138" spans="1:50" hidden="1" x14ac:dyDescent="0.25">
      <c r="A138" t="s">
        <v>5142</v>
      </c>
      <c r="B138" t="s">
        <v>19343</v>
      </c>
      <c r="C138" t="s">
        <v>1368</v>
      </c>
      <c r="D138" t="s">
        <v>19297</v>
      </c>
      <c r="E138" t="s">
        <v>19190</v>
      </c>
      <c r="F138" t="s">
        <v>242</v>
      </c>
      <c r="G138">
        <v>1121.28</v>
      </c>
      <c r="H138" t="s">
        <v>19191</v>
      </c>
      <c r="I138">
        <v>32</v>
      </c>
      <c r="J138">
        <v>32</v>
      </c>
      <c r="K138">
        <v>2</v>
      </c>
      <c r="L138" t="s">
        <v>19247</v>
      </c>
      <c r="N138" t="b">
        <v>0</v>
      </c>
      <c r="O138" t="b">
        <v>0</v>
      </c>
      <c r="P138" t="b">
        <v>0</v>
      </c>
      <c r="Q138" t="b">
        <v>0</v>
      </c>
      <c r="R138" t="b">
        <v>0</v>
      </c>
      <c r="S138" t="b">
        <v>0</v>
      </c>
      <c r="T138" t="b">
        <v>0</v>
      </c>
      <c r="U138" t="b">
        <v>0</v>
      </c>
      <c r="V138" t="b">
        <v>1</v>
      </c>
      <c r="X138" t="s">
        <v>19262</v>
      </c>
      <c r="Z138">
        <v>0</v>
      </c>
      <c r="AA138">
        <v>1047552</v>
      </c>
      <c r="AB138" t="b">
        <v>1</v>
      </c>
      <c r="AC138" t="s">
        <v>19210</v>
      </c>
      <c r="AD138">
        <v>128</v>
      </c>
      <c r="AE138">
        <v>32</v>
      </c>
      <c r="AF138" t="s">
        <v>19194</v>
      </c>
      <c r="AG138" t="b">
        <v>1</v>
      </c>
      <c r="AH138" t="b">
        <v>1</v>
      </c>
      <c r="AI138" t="s">
        <v>19195</v>
      </c>
      <c r="AK138" t="b">
        <v>0</v>
      </c>
      <c r="AL138" t="b">
        <v>1</v>
      </c>
      <c r="AM138" t="b">
        <v>0</v>
      </c>
      <c r="AN138" t="b">
        <v>1</v>
      </c>
      <c r="AO138" t="b">
        <v>0</v>
      </c>
      <c r="AP138">
        <v>8</v>
      </c>
      <c r="AQ138">
        <v>308000</v>
      </c>
      <c r="AR138">
        <v>2097152000</v>
      </c>
      <c r="AS138">
        <v>2097152000</v>
      </c>
      <c r="AT138">
        <v>51200</v>
      </c>
      <c r="AU138">
        <v>907018240</v>
      </c>
      <c r="AW138" t="b">
        <v>1</v>
      </c>
    </row>
    <row r="139" spans="1:50" hidden="1" x14ac:dyDescent="0.25">
      <c r="A139" t="s">
        <v>719</v>
      </c>
      <c r="B139" t="s">
        <v>19344</v>
      </c>
      <c r="C139" t="s">
        <v>1368</v>
      </c>
      <c r="D139" t="s">
        <v>19299</v>
      </c>
      <c r="E139" t="s">
        <v>19190</v>
      </c>
      <c r="F139" t="s">
        <v>242</v>
      </c>
      <c r="G139">
        <v>1121.28</v>
      </c>
      <c r="H139" t="s">
        <v>19191</v>
      </c>
      <c r="I139">
        <v>32</v>
      </c>
      <c r="J139">
        <v>32</v>
      </c>
      <c r="K139">
        <v>2</v>
      </c>
      <c r="L139" t="s">
        <v>19247</v>
      </c>
      <c r="N139" t="b">
        <v>0</v>
      </c>
      <c r="O139" t="b">
        <v>0</v>
      </c>
      <c r="P139" t="b">
        <v>0</v>
      </c>
      <c r="Q139" t="b">
        <v>0</v>
      </c>
      <c r="R139" t="b">
        <v>0</v>
      </c>
      <c r="S139" t="b">
        <v>0</v>
      </c>
      <c r="T139" t="b">
        <v>0</v>
      </c>
      <c r="U139" t="b">
        <v>0</v>
      </c>
      <c r="V139" t="b">
        <v>0</v>
      </c>
      <c r="X139" t="s">
        <v>19293</v>
      </c>
      <c r="Z139">
        <v>819200</v>
      </c>
      <c r="AA139">
        <v>1047552</v>
      </c>
      <c r="AB139" t="b">
        <v>1</v>
      </c>
      <c r="AC139" t="s">
        <v>19193</v>
      </c>
      <c r="AD139">
        <v>128</v>
      </c>
      <c r="AE139">
        <v>32</v>
      </c>
      <c r="AF139" t="s">
        <v>19194</v>
      </c>
      <c r="AG139" t="b">
        <v>1</v>
      </c>
      <c r="AH139" t="b">
        <v>0</v>
      </c>
      <c r="AI139" t="s">
        <v>19197</v>
      </c>
      <c r="AJ139">
        <v>160</v>
      </c>
      <c r="AK139" t="b">
        <v>0</v>
      </c>
      <c r="AL139" t="b">
        <v>0</v>
      </c>
      <c r="AM139" t="b">
        <v>0</v>
      </c>
      <c r="AN139" t="b">
        <v>1</v>
      </c>
      <c r="AO139" t="b">
        <v>0</v>
      </c>
      <c r="AP139">
        <v>8</v>
      </c>
      <c r="AQ139">
        <v>48000</v>
      </c>
      <c r="AR139">
        <v>786432000</v>
      </c>
      <c r="AS139">
        <v>393216000</v>
      </c>
    </row>
    <row r="140" spans="1:50" hidden="1" x14ac:dyDescent="0.25">
      <c r="A140" t="s">
        <v>1648</v>
      </c>
      <c r="B140" t="s">
        <v>19345</v>
      </c>
      <c r="C140" t="s">
        <v>1368</v>
      </c>
      <c r="D140" t="s">
        <v>19301</v>
      </c>
      <c r="E140" t="s">
        <v>19190</v>
      </c>
      <c r="F140" t="s">
        <v>242</v>
      </c>
      <c r="G140">
        <v>1121.28</v>
      </c>
      <c r="H140" t="s">
        <v>19191</v>
      </c>
      <c r="I140">
        <v>32</v>
      </c>
      <c r="J140">
        <v>32</v>
      </c>
      <c r="K140">
        <v>2</v>
      </c>
      <c r="L140" t="s">
        <v>19247</v>
      </c>
      <c r="N140" t="b">
        <v>0</v>
      </c>
      <c r="O140" t="b">
        <v>0</v>
      </c>
      <c r="P140" t="b">
        <v>0</v>
      </c>
      <c r="Q140" t="b">
        <v>0</v>
      </c>
      <c r="R140" t="b">
        <v>0</v>
      </c>
      <c r="S140" t="b">
        <v>0</v>
      </c>
      <c r="T140" t="b">
        <v>0</v>
      </c>
      <c r="U140" t="b">
        <v>0</v>
      </c>
      <c r="V140" t="b">
        <v>0</v>
      </c>
      <c r="X140" t="s">
        <v>19265</v>
      </c>
      <c r="Z140">
        <v>0</v>
      </c>
      <c r="AA140">
        <v>1047552</v>
      </c>
      <c r="AB140" t="b">
        <v>1</v>
      </c>
      <c r="AC140" t="s">
        <v>19210</v>
      </c>
      <c r="AD140">
        <v>128</v>
      </c>
      <c r="AE140">
        <v>32</v>
      </c>
      <c r="AF140" t="s">
        <v>19194</v>
      </c>
      <c r="AG140" t="b">
        <v>1</v>
      </c>
      <c r="AH140" t="b">
        <v>0</v>
      </c>
      <c r="AI140" t="s">
        <v>19195</v>
      </c>
      <c r="AJ140">
        <v>195</v>
      </c>
      <c r="AK140" t="b">
        <v>0</v>
      </c>
      <c r="AL140" t="b">
        <v>0</v>
      </c>
      <c r="AM140" t="b">
        <v>0</v>
      </c>
      <c r="AN140" t="b">
        <v>1</v>
      </c>
      <c r="AO140" t="b">
        <v>0</v>
      </c>
      <c r="AP140">
        <v>8</v>
      </c>
      <c r="AT140">
        <v>51200</v>
      </c>
      <c r="AU140">
        <v>805306368</v>
      </c>
      <c r="AV140">
        <v>858993459200</v>
      </c>
    </row>
    <row r="141" spans="1:50" hidden="1" x14ac:dyDescent="0.25">
      <c r="A141" t="s">
        <v>3803</v>
      </c>
      <c r="B141" t="s">
        <v>19346</v>
      </c>
      <c r="C141" t="s">
        <v>1368</v>
      </c>
      <c r="D141" t="s">
        <v>19303</v>
      </c>
      <c r="E141" t="s">
        <v>19190</v>
      </c>
      <c r="F141" t="s">
        <v>242</v>
      </c>
      <c r="G141">
        <v>1121.28</v>
      </c>
      <c r="H141" t="s">
        <v>19191</v>
      </c>
      <c r="I141">
        <v>32</v>
      </c>
      <c r="J141">
        <v>32</v>
      </c>
      <c r="K141">
        <v>2</v>
      </c>
      <c r="L141" t="s">
        <v>19247</v>
      </c>
      <c r="N141" t="b">
        <v>0</v>
      </c>
      <c r="O141" t="b">
        <v>0</v>
      </c>
      <c r="P141" t="b">
        <v>0</v>
      </c>
      <c r="Q141" t="b">
        <v>0</v>
      </c>
      <c r="R141" t="b">
        <v>0</v>
      </c>
      <c r="S141" t="b">
        <v>0</v>
      </c>
      <c r="T141" t="b">
        <v>0</v>
      </c>
      <c r="U141" t="b">
        <v>0</v>
      </c>
      <c r="V141" t="b">
        <v>0</v>
      </c>
      <c r="X141" t="s">
        <v>19262</v>
      </c>
      <c r="Z141">
        <v>0</v>
      </c>
      <c r="AA141">
        <v>1047552</v>
      </c>
      <c r="AB141" t="b">
        <v>1</v>
      </c>
      <c r="AC141" t="s">
        <v>19210</v>
      </c>
      <c r="AD141">
        <v>128</v>
      </c>
      <c r="AE141">
        <v>32</v>
      </c>
      <c r="AF141" t="s">
        <v>19194</v>
      </c>
      <c r="AG141" t="b">
        <v>1</v>
      </c>
      <c r="AH141" t="b">
        <v>0</v>
      </c>
      <c r="AI141" t="s">
        <v>19195</v>
      </c>
      <c r="AK141" t="b">
        <v>0</v>
      </c>
      <c r="AL141" t="b">
        <v>1</v>
      </c>
      <c r="AM141" t="b">
        <v>0</v>
      </c>
      <c r="AN141" t="b">
        <v>1</v>
      </c>
      <c r="AO141" t="b">
        <v>0</v>
      </c>
      <c r="AP141">
        <v>8</v>
      </c>
      <c r="AQ141">
        <v>308000</v>
      </c>
      <c r="AR141">
        <v>2097152000</v>
      </c>
      <c r="AS141">
        <v>2097152000</v>
      </c>
      <c r="AT141">
        <v>51200</v>
      </c>
      <c r="AU141">
        <v>907018240</v>
      </c>
      <c r="AW141" t="b">
        <v>1</v>
      </c>
    </row>
    <row r="142" spans="1:50" hidden="1" x14ac:dyDescent="0.25">
      <c r="A142" t="s">
        <v>3957</v>
      </c>
      <c r="B142" t="s">
        <v>19347</v>
      </c>
      <c r="C142" t="s">
        <v>1368</v>
      </c>
      <c r="D142" t="s">
        <v>19249</v>
      </c>
      <c r="E142" t="s">
        <v>19190</v>
      </c>
      <c r="F142" t="s">
        <v>242</v>
      </c>
      <c r="G142">
        <v>213.89</v>
      </c>
      <c r="H142" t="s">
        <v>19191</v>
      </c>
      <c r="I142">
        <v>4</v>
      </c>
      <c r="J142">
        <v>4</v>
      </c>
      <c r="K142">
        <v>1</v>
      </c>
      <c r="L142" t="s">
        <v>19247</v>
      </c>
      <c r="N142" t="b">
        <v>0</v>
      </c>
      <c r="O142" t="b">
        <v>0</v>
      </c>
      <c r="P142" t="b">
        <v>0</v>
      </c>
      <c r="Q142" t="b">
        <v>0</v>
      </c>
      <c r="R142" t="b">
        <v>0</v>
      </c>
      <c r="S142" t="b">
        <v>0</v>
      </c>
      <c r="T142" t="b">
        <v>0</v>
      </c>
      <c r="U142" t="b">
        <v>0</v>
      </c>
      <c r="V142" t="b">
        <v>0</v>
      </c>
      <c r="X142" t="s">
        <v>19200</v>
      </c>
      <c r="Z142">
        <v>204800</v>
      </c>
      <c r="AA142">
        <v>1047552</v>
      </c>
      <c r="AB142" t="b">
        <v>1</v>
      </c>
      <c r="AC142" t="s">
        <v>19193</v>
      </c>
      <c r="AD142">
        <v>14</v>
      </c>
      <c r="AE142">
        <v>16</v>
      </c>
      <c r="AF142" t="s">
        <v>19194</v>
      </c>
      <c r="AG142" t="b">
        <v>1</v>
      </c>
      <c r="AH142" t="b">
        <v>0</v>
      </c>
      <c r="AI142" t="s">
        <v>19197</v>
      </c>
      <c r="AJ142">
        <v>210</v>
      </c>
      <c r="AK142" t="b">
        <v>0</v>
      </c>
      <c r="AL142" t="b">
        <v>0</v>
      </c>
      <c r="AM142" t="b">
        <v>0</v>
      </c>
      <c r="AN142" t="b">
        <v>1</v>
      </c>
      <c r="AO142" t="b">
        <v>0</v>
      </c>
      <c r="AP142">
        <v>4</v>
      </c>
      <c r="AQ142">
        <v>12000</v>
      </c>
      <c r="AR142">
        <v>196083712</v>
      </c>
      <c r="AS142">
        <v>97517568</v>
      </c>
    </row>
    <row r="143" spans="1:50" hidden="1" x14ac:dyDescent="0.25">
      <c r="A143" t="s">
        <v>14803</v>
      </c>
      <c r="B143" t="s">
        <v>19348</v>
      </c>
      <c r="C143" t="s">
        <v>1368</v>
      </c>
      <c r="D143" t="s">
        <v>19251</v>
      </c>
      <c r="E143" t="s">
        <v>19190</v>
      </c>
      <c r="F143" t="s">
        <v>242</v>
      </c>
      <c r="G143">
        <v>213.89</v>
      </c>
      <c r="H143" t="s">
        <v>19191</v>
      </c>
      <c r="I143">
        <v>4</v>
      </c>
      <c r="J143">
        <v>4</v>
      </c>
      <c r="K143">
        <v>1</v>
      </c>
      <c r="L143" t="s">
        <v>19247</v>
      </c>
      <c r="N143" t="b">
        <v>0</v>
      </c>
      <c r="O143" t="b">
        <v>0</v>
      </c>
      <c r="P143" t="b">
        <v>0</v>
      </c>
      <c r="Q143" t="b">
        <v>0</v>
      </c>
      <c r="R143" t="b">
        <v>0</v>
      </c>
      <c r="S143" t="b">
        <v>0</v>
      </c>
      <c r="T143" t="b">
        <v>0</v>
      </c>
      <c r="U143" t="b">
        <v>0</v>
      </c>
      <c r="V143" t="b">
        <v>0</v>
      </c>
      <c r="X143" t="s">
        <v>19200</v>
      </c>
      <c r="Y143" t="s">
        <v>19252</v>
      </c>
      <c r="Z143">
        <v>204800</v>
      </c>
      <c r="AA143">
        <v>1047552</v>
      </c>
      <c r="AB143" t="b">
        <v>1</v>
      </c>
      <c r="AC143" t="s">
        <v>19193</v>
      </c>
      <c r="AD143">
        <v>14</v>
      </c>
      <c r="AE143">
        <v>16</v>
      </c>
      <c r="AF143" t="s">
        <v>19194</v>
      </c>
      <c r="AG143" t="b">
        <v>0</v>
      </c>
      <c r="AH143" t="b">
        <v>0</v>
      </c>
      <c r="AI143" t="s">
        <v>19195</v>
      </c>
      <c r="AJ143">
        <v>210</v>
      </c>
      <c r="AK143" t="b">
        <v>0</v>
      </c>
      <c r="AL143" t="b">
        <v>0</v>
      </c>
      <c r="AM143" t="b">
        <v>0</v>
      </c>
      <c r="AN143" t="b">
        <v>1</v>
      </c>
      <c r="AO143" t="b">
        <v>0</v>
      </c>
      <c r="AP143">
        <v>4</v>
      </c>
      <c r="AQ143">
        <v>12000</v>
      </c>
      <c r="AR143">
        <v>196083712</v>
      </c>
      <c r="AS143">
        <v>97517568</v>
      </c>
    </row>
    <row r="144" spans="1:50" hidden="1" x14ac:dyDescent="0.25">
      <c r="A144" t="s">
        <v>3839</v>
      </c>
      <c r="B144" t="s">
        <v>6632</v>
      </c>
      <c r="C144" t="s">
        <v>1368</v>
      </c>
      <c r="D144" t="s">
        <v>19246</v>
      </c>
      <c r="E144" t="s">
        <v>19190</v>
      </c>
      <c r="F144" t="s">
        <v>242</v>
      </c>
      <c r="G144">
        <v>449.68</v>
      </c>
      <c r="H144" t="s">
        <v>19191</v>
      </c>
      <c r="I144">
        <v>8</v>
      </c>
      <c r="J144">
        <v>8</v>
      </c>
      <c r="K144">
        <v>1</v>
      </c>
      <c r="L144" t="s">
        <v>19247</v>
      </c>
      <c r="N144" t="b">
        <v>0</v>
      </c>
      <c r="O144" t="b">
        <v>0</v>
      </c>
      <c r="P144" t="b">
        <v>0</v>
      </c>
      <c r="Q144" t="b">
        <v>0</v>
      </c>
      <c r="R144" t="b">
        <v>0</v>
      </c>
      <c r="S144" t="b">
        <v>0</v>
      </c>
      <c r="T144" t="b">
        <v>0</v>
      </c>
      <c r="U144" t="b">
        <v>0</v>
      </c>
      <c r="V144" t="b">
        <v>0</v>
      </c>
      <c r="Z144">
        <v>409600</v>
      </c>
      <c r="AA144">
        <v>1047552</v>
      </c>
      <c r="AB144" t="b">
        <v>1</v>
      </c>
      <c r="AC144" t="s">
        <v>19193</v>
      </c>
      <c r="AD144">
        <v>28</v>
      </c>
      <c r="AE144">
        <v>32</v>
      </c>
      <c r="AF144" t="s">
        <v>19194</v>
      </c>
      <c r="AG144" t="b">
        <v>1</v>
      </c>
      <c r="AH144" t="b">
        <v>0</v>
      </c>
      <c r="AI144" t="s">
        <v>19197</v>
      </c>
      <c r="AJ144">
        <v>160</v>
      </c>
      <c r="AK144" t="b">
        <v>0</v>
      </c>
      <c r="AL144" t="b">
        <v>0</v>
      </c>
      <c r="AM144" t="b">
        <v>0</v>
      </c>
      <c r="AN144" t="b">
        <v>0</v>
      </c>
      <c r="AO144" t="b">
        <v>0</v>
      </c>
      <c r="AP144">
        <v>8</v>
      </c>
      <c r="AQ144">
        <v>24000</v>
      </c>
      <c r="AR144">
        <v>393216000</v>
      </c>
      <c r="AS144">
        <v>196083712</v>
      </c>
    </row>
    <row r="145" spans="1:50" hidden="1" x14ac:dyDescent="0.25">
      <c r="A145" t="s">
        <v>4683</v>
      </c>
      <c r="B145" t="s">
        <v>19349</v>
      </c>
      <c r="C145" t="s">
        <v>1368</v>
      </c>
      <c r="D145" t="s">
        <v>19261</v>
      </c>
      <c r="E145" t="s">
        <v>19190</v>
      </c>
      <c r="F145" t="s">
        <v>242</v>
      </c>
      <c r="G145">
        <v>1804.56</v>
      </c>
      <c r="H145" t="s">
        <v>19191</v>
      </c>
      <c r="I145">
        <v>48</v>
      </c>
      <c r="J145">
        <v>48</v>
      </c>
      <c r="K145">
        <v>2</v>
      </c>
      <c r="L145" t="s">
        <v>19247</v>
      </c>
      <c r="N145" t="b">
        <v>1</v>
      </c>
      <c r="O145" t="b">
        <v>0</v>
      </c>
      <c r="P145" t="b">
        <v>1</v>
      </c>
      <c r="Q145" t="b">
        <v>0</v>
      </c>
      <c r="R145" t="b">
        <v>0</v>
      </c>
      <c r="S145" t="b">
        <v>0</v>
      </c>
      <c r="T145" t="b">
        <v>0</v>
      </c>
      <c r="U145" t="b">
        <v>0</v>
      </c>
      <c r="V145" t="b">
        <v>1</v>
      </c>
      <c r="X145" t="s">
        <v>19262</v>
      </c>
      <c r="Z145">
        <v>1843200</v>
      </c>
      <c r="AA145">
        <v>1047552</v>
      </c>
      <c r="AB145" t="b">
        <v>1</v>
      </c>
      <c r="AC145" t="s">
        <v>19210</v>
      </c>
      <c r="AD145">
        <v>192</v>
      </c>
      <c r="AE145">
        <v>32</v>
      </c>
      <c r="AF145" t="s">
        <v>19194</v>
      </c>
      <c r="AG145" t="b">
        <v>1</v>
      </c>
      <c r="AH145" t="b">
        <v>1</v>
      </c>
      <c r="AI145" t="s">
        <v>19201</v>
      </c>
      <c r="AJ145">
        <v>230</v>
      </c>
      <c r="AK145" t="b">
        <v>1</v>
      </c>
      <c r="AL145" t="b">
        <v>1</v>
      </c>
      <c r="AM145" t="b">
        <v>0</v>
      </c>
      <c r="AN145" t="b">
        <v>1</v>
      </c>
      <c r="AO145" t="b">
        <v>0</v>
      </c>
      <c r="AP145">
        <v>8</v>
      </c>
      <c r="AQ145">
        <v>225000</v>
      </c>
      <c r="AR145">
        <v>3000000000</v>
      </c>
      <c r="AS145">
        <v>3000000000</v>
      </c>
      <c r="AT145">
        <v>76800</v>
      </c>
      <c r="AU145">
        <v>1152000000</v>
      </c>
      <c r="AW145" t="b">
        <v>1</v>
      </c>
    </row>
    <row r="146" spans="1:50" hidden="1" x14ac:dyDescent="0.25">
      <c r="A146" t="s">
        <v>7163</v>
      </c>
      <c r="B146" t="s">
        <v>19350</v>
      </c>
      <c r="C146" t="s">
        <v>1368</v>
      </c>
      <c r="D146" t="s">
        <v>19264</v>
      </c>
      <c r="E146" t="s">
        <v>19190</v>
      </c>
      <c r="F146" t="s">
        <v>242</v>
      </c>
      <c r="G146">
        <v>1681.92</v>
      </c>
      <c r="H146" t="s">
        <v>19191</v>
      </c>
      <c r="I146">
        <v>48</v>
      </c>
      <c r="J146">
        <v>48</v>
      </c>
      <c r="K146">
        <v>2</v>
      </c>
      <c r="L146" t="s">
        <v>19247</v>
      </c>
      <c r="N146" t="b">
        <v>1</v>
      </c>
      <c r="O146" t="b">
        <v>0</v>
      </c>
      <c r="P146" t="b">
        <v>0</v>
      </c>
      <c r="Q146" t="b">
        <v>0</v>
      </c>
      <c r="R146" t="b">
        <v>0</v>
      </c>
      <c r="S146" t="b">
        <v>0</v>
      </c>
      <c r="T146" t="b">
        <v>0</v>
      </c>
      <c r="U146" t="b">
        <v>0</v>
      </c>
      <c r="V146" t="b">
        <v>1</v>
      </c>
      <c r="X146" t="s">
        <v>19265</v>
      </c>
      <c r="Z146">
        <v>393216</v>
      </c>
      <c r="AA146">
        <v>1047552</v>
      </c>
      <c r="AB146" t="b">
        <v>1</v>
      </c>
      <c r="AC146" t="s">
        <v>19210</v>
      </c>
      <c r="AD146">
        <v>192</v>
      </c>
      <c r="AE146">
        <v>32</v>
      </c>
      <c r="AF146" t="s">
        <v>19194</v>
      </c>
      <c r="AG146" t="b">
        <v>1</v>
      </c>
      <c r="AH146" t="b">
        <v>1</v>
      </c>
      <c r="AI146" t="s">
        <v>19197</v>
      </c>
      <c r="AK146" t="b">
        <v>1</v>
      </c>
      <c r="AL146" t="b">
        <v>1</v>
      </c>
      <c r="AM146" t="b">
        <v>0</v>
      </c>
      <c r="AN146" t="b">
        <v>1</v>
      </c>
      <c r="AO146" t="b">
        <v>0</v>
      </c>
      <c r="AP146">
        <v>8</v>
      </c>
      <c r="AQ146">
        <v>96000</v>
      </c>
      <c r="AR146">
        <v>805306368</v>
      </c>
      <c r="AS146">
        <v>805306368</v>
      </c>
      <c r="AT146">
        <v>76800</v>
      </c>
      <c r="AU146">
        <v>1207959552</v>
      </c>
      <c r="AV146">
        <v>1288490188800</v>
      </c>
      <c r="AW146" t="b">
        <v>1</v>
      </c>
    </row>
    <row r="147" spans="1:50" hidden="1" x14ac:dyDescent="0.25">
      <c r="A147" t="s">
        <v>4432</v>
      </c>
      <c r="B147" t="s">
        <v>19351</v>
      </c>
      <c r="C147" t="s">
        <v>1368</v>
      </c>
      <c r="D147" t="s">
        <v>19267</v>
      </c>
      <c r="E147" t="s">
        <v>19190</v>
      </c>
      <c r="F147" t="s">
        <v>242</v>
      </c>
      <c r="G147">
        <v>1506.72</v>
      </c>
      <c r="H147" t="s">
        <v>19191</v>
      </c>
      <c r="I147">
        <v>48</v>
      </c>
      <c r="J147">
        <v>48</v>
      </c>
      <c r="K147">
        <v>2</v>
      </c>
      <c r="L147" t="s">
        <v>19247</v>
      </c>
      <c r="N147" t="b">
        <v>1</v>
      </c>
      <c r="O147" t="b">
        <v>0</v>
      </c>
      <c r="P147" t="b">
        <v>0</v>
      </c>
      <c r="Q147" t="b">
        <v>0</v>
      </c>
      <c r="R147" t="b">
        <v>0</v>
      </c>
      <c r="S147" t="b">
        <v>0</v>
      </c>
      <c r="T147" t="b">
        <v>0</v>
      </c>
      <c r="U147" t="b">
        <v>0</v>
      </c>
      <c r="V147" t="b">
        <v>1</v>
      </c>
      <c r="X147" t="s">
        <v>19262</v>
      </c>
      <c r="Z147">
        <v>0</v>
      </c>
      <c r="AA147">
        <v>1047552</v>
      </c>
      <c r="AB147" t="b">
        <v>1</v>
      </c>
      <c r="AC147" t="s">
        <v>19210</v>
      </c>
      <c r="AD147">
        <v>192</v>
      </c>
      <c r="AE147">
        <v>32</v>
      </c>
      <c r="AF147" t="s">
        <v>19194</v>
      </c>
      <c r="AG147" t="b">
        <v>1</v>
      </c>
      <c r="AH147" t="b">
        <v>1</v>
      </c>
      <c r="AI147" t="s">
        <v>19197</v>
      </c>
      <c r="AJ147">
        <v>230</v>
      </c>
      <c r="AK147" t="b">
        <v>0</v>
      </c>
      <c r="AL147" t="b">
        <v>1</v>
      </c>
      <c r="AM147" t="b">
        <v>0</v>
      </c>
      <c r="AN147" t="b">
        <v>1</v>
      </c>
      <c r="AO147" t="b">
        <v>0</v>
      </c>
      <c r="AP147">
        <v>8</v>
      </c>
      <c r="AT147">
        <v>76800</v>
      </c>
      <c r="AU147">
        <v>1207959552</v>
      </c>
      <c r="AW147" t="b">
        <v>1</v>
      </c>
    </row>
    <row r="148" spans="1:50" hidden="1" x14ac:dyDescent="0.25">
      <c r="A148" t="s">
        <v>1992</v>
      </c>
      <c r="B148" t="s">
        <v>19352</v>
      </c>
      <c r="C148" t="s">
        <v>1368</v>
      </c>
      <c r="D148" t="s">
        <v>19269</v>
      </c>
      <c r="E148" t="s">
        <v>19190</v>
      </c>
      <c r="F148" t="s">
        <v>242</v>
      </c>
      <c r="G148">
        <v>1681.92</v>
      </c>
      <c r="H148" t="s">
        <v>19191</v>
      </c>
      <c r="I148">
        <v>48</v>
      </c>
      <c r="J148">
        <v>48</v>
      </c>
      <c r="K148">
        <v>2</v>
      </c>
      <c r="L148" t="s">
        <v>19247</v>
      </c>
      <c r="N148" t="b">
        <v>1</v>
      </c>
      <c r="O148" t="b">
        <v>0</v>
      </c>
      <c r="P148" t="b">
        <v>0</v>
      </c>
      <c r="Q148" t="b">
        <v>0</v>
      </c>
      <c r="R148" t="b">
        <v>0</v>
      </c>
      <c r="S148" t="b">
        <v>0</v>
      </c>
      <c r="T148" t="b">
        <v>0</v>
      </c>
      <c r="U148" t="b">
        <v>0</v>
      </c>
      <c r="V148" t="b">
        <v>0</v>
      </c>
      <c r="X148" t="s">
        <v>19265</v>
      </c>
      <c r="Z148">
        <v>1228800</v>
      </c>
      <c r="AA148">
        <v>1047552</v>
      </c>
      <c r="AB148" t="b">
        <v>1</v>
      </c>
      <c r="AC148" t="s">
        <v>19210</v>
      </c>
      <c r="AD148">
        <v>192</v>
      </c>
      <c r="AE148">
        <v>32</v>
      </c>
      <c r="AF148" t="s">
        <v>19194</v>
      </c>
      <c r="AG148" t="b">
        <v>1</v>
      </c>
      <c r="AH148" t="b">
        <v>0</v>
      </c>
      <c r="AI148" t="s">
        <v>19201</v>
      </c>
      <c r="AK148" t="b">
        <v>1</v>
      </c>
      <c r="AL148" t="b">
        <v>1</v>
      </c>
      <c r="AM148" t="b">
        <v>0</v>
      </c>
      <c r="AN148" t="b">
        <v>1</v>
      </c>
      <c r="AO148" t="b">
        <v>0</v>
      </c>
      <c r="AP148">
        <v>8</v>
      </c>
      <c r="AQ148">
        <v>96000</v>
      </c>
      <c r="AR148">
        <v>1048576000</v>
      </c>
      <c r="AS148">
        <v>524288000</v>
      </c>
      <c r="AT148">
        <v>76800</v>
      </c>
      <c r="AU148">
        <v>1152000000</v>
      </c>
    </row>
    <row r="149" spans="1:50" hidden="1" x14ac:dyDescent="0.25">
      <c r="A149" t="s">
        <v>4578</v>
      </c>
      <c r="B149" t="s">
        <v>19353</v>
      </c>
      <c r="C149" t="s">
        <v>1368</v>
      </c>
      <c r="D149" t="s">
        <v>19271</v>
      </c>
      <c r="E149" t="s">
        <v>19190</v>
      </c>
      <c r="F149" t="s">
        <v>242</v>
      </c>
      <c r="G149">
        <v>1979.76</v>
      </c>
      <c r="H149" t="s">
        <v>19191</v>
      </c>
      <c r="I149">
        <v>48</v>
      </c>
      <c r="J149">
        <v>48</v>
      </c>
      <c r="K149">
        <v>2</v>
      </c>
      <c r="L149" t="s">
        <v>19247</v>
      </c>
      <c r="N149" t="b">
        <v>0</v>
      </c>
      <c r="O149" t="b">
        <v>0</v>
      </c>
      <c r="P149" t="b">
        <v>1</v>
      </c>
      <c r="Q149" t="b">
        <v>0</v>
      </c>
      <c r="R149" t="b">
        <v>0</v>
      </c>
      <c r="S149" t="b">
        <v>0</v>
      </c>
      <c r="T149" t="b">
        <v>0</v>
      </c>
      <c r="U149" t="b">
        <v>0</v>
      </c>
      <c r="V149" t="b">
        <v>1</v>
      </c>
      <c r="X149" t="s">
        <v>19265</v>
      </c>
      <c r="Z149">
        <v>1843200</v>
      </c>
      <c r="AA149">
        <v>1047552</v>
      </c>
      <c r="AB149" t="b">
        <v>1</v>
      </c>
      <c r="AC149" t="s">
        <v>19210</v>
      </c>
      <c r="AD149">
        <v>192</v>
      </c>
      <c r="AE149">
        <v>32</v>
      </c>
      <c r="AF149" t="s">
        <v>19194</v>
      </c>
      <c r="AG149" t="b">
        <v>1</v>
      </c>
      <c r="AH149" t="b">
        <v>1</v>
      </c>
      <c r="AI149" t="s">
        <v>19195</v>
      </c>
      <c r="AJ149">
        <v>195</v>
      </c>
      <c r="AK149" t="b">
        <v>1</v>
      </c>
      <c r="AL149" t="b">
        <v>1</v>
      </c>
      <c r="AM149" t="b">
        <v>0</v>
      </c>
      <c r="AN149" t="b">
        <v>1</v>
      </c>
      <c r="AO149" t="b">
        <v>0</v>
      </c>
      <c r="AP149">
        <v>8</v>
      </c>
      <c r="AQ149">
        <v>462000</v>
      </c>
      <c r="AT149">
        <v>76800</v>
      </c>
      <c r="AU149">
        <v>1207959552</v>
      </c>
      <c r="AV149">
        <v>1288490188800</v>
      </c>
      <c r="AW149" t="b">
        <v>1</v>
      </c>
    </row>
    <row r="150" spans="1:50" hidden="1" x14ac:dyDescent="0.25">
      <c r="A150" t="s">
        <v>1057</v>
      </c>
      <c r="B150" t="s">
        <v>19354</v>
      </c>
      <c r="C150" t="s">
        <v>1368</v>
      </c>
      <c r="D150" t="s">
        <v>19273</v>
      </c>
      <c r="E150" t="s">
        <v>19190</v>
      </c>
      <c r="F150" t="s">
        <v>242</v>
      </c>
      <c r="G150">
        <v>1979.76</v>
      </c>
      <c r="H150" t="s">
        <v>19191</v>
      </c>
      <c r="I150">
        <v>48</v>
      </c>
      <c r="J150">
        <v>48</v>
      </c>
      <c r="K150">
        <v>2</v>
      </c>
      <c r="L150" t="s">
        <v>19247</v>
      </c>
      <c r="N150" t="b">
        <v>0</v>
      </c>
      <c r="O150" t="b">
        <v>0</v>
      </c>
      <c r="P150" t="b">
        <v>1</v>
      </c>
      <c r="Q150" t="b">
        <v>0</v>
      </c>
      <c r="R150" t="b">
        <v>0</v>
      </c>
      <c r="S150" t="b">
        <v>0</v>
      </c>
      <c r="T150" t="b">
        <v>0</v>
      </c>
      <c r="U150" t="b">
        <v>0</v>
      </c>
      <c r="V150" t="b">
        <v>1</v>
      </c>
      <c r="X150" t="s">
        <v>19262</v>
      </c>
      <c r="Z150">
        <v>1843200</v>
      </c>
      <c r="AA150">
        <v>1047552</v>
      </c>
      <c r="AB150" t="b">
        <v>1</v>
      </c>
      <c r="AC150" t="s">
        <v>19210</v>
      </c>
      <c r="AD150">
        <v>192</v>
      </c>
      <c r="AE150">
        <v>32</v>
      </c>
      <c r="AF150" t="s">
        <v>19194</v>
      </c>
      <c r="AG150" t="b">
        <v>1</v>
      </c>
      <c r="AH150" t="b">
        <v>1</v>
      </c>
      <c r="AI150" t="s">
        <v>19195</v>
      </c>
      <c r="AK150" t="b">
        <v>1</v>
      </c>
      <c r="AL150" t="b">
        <v>1</v>
      </c>
      <c r="AM150" t="b">
        <v>0</v>
      </c>
      <c r="AN150" t="b">
        <v>1</v>
      </c>
      <c r="AO150" t="b">
        <v>0</v>
      </c>
      <c r="AP150">
        <v>8</v>
      </c>
      <c r="AQ150">
        <v>462000</v>
      </c>
      <c r="AR150">
        <v>3145728000</v>
      </c>
      <c r="AS150">
        <v>3145728000</v>
      </c>
      <c r="AT150">
        <v>76800</v>
      </c>
      <c r="AU150">
        <v>1378877440</v>
      </c>
      <c r="AW150" t="b">
        <v>1</v>
      </c>
    </row>
    <row r="151" spans="1:50" hidden="1" x14ac:dyDescent="0.25">
      <c r="A151" t="s">
        <v>377</v>
      </c>
      <c r="B151" t="s">
        <v>19355</v>
      </c>
      <c r="C151" t="s">
        <v>1368</v>
      </c>
      <c r="D151" t="s">
        <v>19275</v>
      </c>
      <c r="E151" t="s">
        <v>19190</v>
      </c>
      <c r="F151" t="s">
        <v>242</v>
      </c>
      <c r="G151">
        <v>1979.76</v>
      </c>
      <c r="H151" t="s">
        <v>19191</v>
      </c>
      <c r="I151">
        <v>48</v>
      </c>
      <c r="J151">
        <v>48</v>
      </c>
      <c r="K151">
        <v>2</v>
      </c>
      <c r="L151" t="s">
        <v>19247</v>
      </c>
      <c r="N151" t="b">
        <v>0</v>
      </c>
      <c r="O151" t="b">
        <v>0</v>
      </c>
      <c r="P151" t="b">
        <v>1</v>
      </c>
      <c r="Q151" t="b">
        <v>0</v>
      </c>
      <c r="R151" t="b">
        <v>0</v>
      </c>
      <c r="S151" t="b">
        <v>0</v>
      </c>
      <c r="T151" t="b">
        <v>0</v>
      </c>
      <c r="U151" t="b">
        <v>0</v>
      </c>
      <c r="V151" t="b">
        <v>0</v>
      </c>
      <c r="X151" t="s">
        <v>19265</v>
      </c>
      <c r="Z151">
        <v>1843200</v>
      </c>
      <c r="AA151">
        <v>1047552</v>
      </c>
      <c r="AB151" t="b">
        <v>1</v>
      </c>
      <c r="AC151" t="s">
        <v>19210</v>
      </c>
      <c r="AD151">
        <v>192</v>
      </c>
      <c r="AE151">
        <v>32</v>
      </c>
      <c r="AF151" t="s">
        <v>19194</v>
      </c>
      <c r="AG151" t="b">
        <v>1</v>
      </c>
      <c r="AH151" t="b">
        <v>0</v>
      </c>
      <c r="AI151" t="s">
        <v>19197</v>
      </c>
      <c r="AJ151">
        <v>195</v>
      </c>
      <c r="AK151" t="b">
        <v>1</v>
      </c>
      <c r="AL151" t="b">
        <v>1</v>
      </c>
      <c r="AM151" t="b">
        <v>0</v>
      </c>
      <c r="AN151" t="b">
        <v>1</v>
      </c>
      <c r="AO151" t="b">
        <v>0</v>
      </c>
      <c r="AP151">
        <v>8</v>
      </c>
      <c r="AQ151">
        <v>462000</v>
      </c>
    </row>
    <row r="152" spans="1:50" hidden="1" x14ac:dyDescent="0.25">
      <c r="A152" t="s">
        <v>5680</v>
      </c>
      <c r="B152" t="s">
        <v>19356</v>
      </c>
      <c r="C152" t="s">
        <v>1368</v>
      </c>
      <c r="D152" t="s">
        <v>19277</v>
      </c>
      <c r="E152" t="s">
        <v>19190</v>
      </c>
      <c r="F152" t="s">
        <v>242</v>
      </c>
      <c r="G152">
        <v>1979.76</v>
      </c>
      <c r="H152" t="s">
        <v>19191</v>
      </c>
      <c r="I152">
        <v>48</v>
      </c>
      <c r="J152">
        <v>48</v>
      </c>
      <c r="K152">
        <v>2</v>
      </c>
      <c r="L152" t="s">
        <v>19247</v>
      </c>
      <c r="N152" t="b">
        <v>0</v>
      </c>
      <c r="O152" t="b">
        <v>0</v>
      </c>
      <c r="P152" t="b">
        <v>1</v>
      </c>
      <c r="Q152" t="b">
        <v>0</v>
      </c>
      <c r="R152" t="b">
        <v>0</v>
      </c>
      <c r="S152" t="b">
        <v>0</v>
      </c>
      <c r="T152" t="b">
        <v>0</v>
      </c>
      <c r="U152" t="b">
        <v>0</v>
      </c>
      <c r="V152" t="b">
        <v>0</v>
      </c>
      <c r="X152" t="s">
        <v>19262</v>
      </c>
      <c r="Z152">
        <v>1843200</v>
      </c>
      <c r="AA152">
        <v>1047552</v>
      </c>
      <c r="AB152" t="b">
        <v>1</v>
      </c>
      <c r="AC152" t="s">
        <v>19210</v>
      </c>
      <c r="AD152">
        <v>192</v>
      </c>
      <c r="AE152">
        <v>32</v>
      </c>
      <c r="AF152" t="s">
        <v>19194</v>
      </c>
      <c r="AG152" t="b">
        <v>1</v>
      </c>
      <c r="AH152" t="b">
        <v>0</v>
      </c>
      <c r="AI152" t="s">
        <v>19195</v>
      </c>
      <c r="AK152" t="b">
        <v>1</v>
      </c>
      <c r="AL152" t="b">
        <v>1</v>
      </c>
      <c r="AM152" t="b">
        <v>0</v>
      </c>
      <c r="AN152" t="b">
        <v>1</v>
      </c>
      <c r="AO152" t="b">
        <v>0</v>
      </c>
      <c r="AP152">
        <v>8</v>
      </c>
      <c r="AQ152">
        <v>462000</v>
      </c>
      <c r="AR152">
        <v>3145728000</v>
      </c>
      <c r="AS152">
        <v>3145728000</v>
      </c>
      <c r="AT152">
        <v>76800</v>
      </c>
      <c r="AU152">
        <v>1378877440</v>
      </c>
      <c r="AW152" t="b">
        <v>1</v>
      </c>
    </row>
    <row r="153" spans="1:50" hidden="1" x14ac:dyDescent="0.25">
      <c r="A153" t="s">
        <v>9925</v>
      </c>
      <c r="B153" t="s">
        <v>19357</v>
      </c>
      <c r="C153" t="s">
        <v>1368</v>
      </c>
      <c r="D153" t="s">
        <v>19279</v>
      </c>
      <c r="E153" t="s">
        <v>19190</v>
      </c>
      <c r="F153" t="s">
        <v>242</v>
      </c>
      <c r="G153">
        <v>1681.92</v>
      </c>
      <c r="H153" t="s">
        <v>19191</v>
      </c>
      <c r="I153">
        <v>48</v>
      </c>
      <c r="J153">
        <v>48</v>
      </c>
      <c r="K153">
        <v>2</v>
      </c>
      <c r="L153" t="s">
        <v>19247</v>
      </c>
      <c r="N153" t="b">
        <v>0</v>
      </c>
      <c r="O153" t="b">
        <v>0</v>
      </c>
      <c r="P153" t="b">
        <v>1</v>
      </c>
      <c r="Q153" t="b">
        <v>0</v>
      </c>
      <c r="R153" t="b">
        <v>1</v>
      </c>
      <c r="S153" t="b">
        <v>0</v>
      </c>
      <c r="T153" t="b">
        <v>0</v>
      </c>
      <c r="U153" t="b">
        <v>0</v>
      </c>
      <c r="V153" t="b">
        <v>1</v>
      </c>
      <c r="X153" t="s">
        <v>19262</v>
      </c>
      <c r="Z153">
        <v>1843200</v>
      </c>
      <c r="AA153">
        <v>1047552</v>
      </c>
      <c r="AB153" t="b">
        <v>1</v>
      </c>
      <c r="AC153" t="s">
        <v>19210</v>
      </c>
      <c r="AD153">
        <v>96</v>
      </c>
      <c r="AE153">
        <v>32</v>
      </c>
      <c r="AF153" t="s">
        <v>19194</v>
      </c>
      <c r="AG153" t="b">
        <v>1</v>
      </c>
      <c r="AH153" t="b">
        <v>1</v>
      </c>
      <c r="AI153" t="s">
        <v>19195</v>
      </c>
      <c r="AK153" t="b">
        <v>1</v>
      </c>
      <c r="AL153" t="b">
        <v>1</v>
      </c>
      <c r="AM153" t="b">
        <v>0</v>
      </c>
      <c r="AN153" t="b">
        <v>1</v>
      </c>
      <c r="AO153" t="b">
        <v>0</v>
      </c>
      <c r="AP153">
        <v>8</v>
      </c>
      <c r="AQ153">
        <v>225000</v>
      </c>
      <c r="AR153">
        <v>3000000000</v>
      </c>
      <c r="AS153">
        <v>3000000000</v>
      </c>
      <c r="AT153">
        <v>76800</v>
      </c>
      <c r="AU153">
        <v>1315000000</v>
      </c>
      <c r="AW153" t="b">
        <v>1</v>
      </c>
    </row>
    <row r="154" spans="1:50" hidden="1" x14ac:dyDescent="0.25">
      <c r="A154" t="s">
        <v>6254</v>
      </c>
      <c r="B154" t="s">
        <v>19358</v>
      </c>
      <c r="C154" t="s">
        <v>1368</v>
      </c>
      <c r="D154" t="s">
        <v>19281</v>
      </c>
      <c r="E154" t="s">
        <v>19190</v>
      </c>
      <c r="F154" t="s">
        <v>242</v>
      </c>
      <c r="G154">
        <v>1489.2</v>
      </c>
      <c r="H154" t="s">
        <v>19191</v>
      </c>
      <c r="I154">
        <v>48</v>
      </c>
      <c r="J154">
        <v>48</v>
      </c>
      <c r="K154">
        <v>2</v>
      </c>
      <c r="L154" t="s">
        <v>19247</v>
      </c>
      <c r="N154" t="b">
        <v>0</v>
      </c>
      <c r="O154" t="b">
        <v>0</v>
      </c>
      <c r="P154" t="b">
        <v>0</v>
      </c>
      <c r="Q154" t="b">
        <v>0</v>
      </c>
      <c r="R154" t="b">
        <v>1</v>
      </c>
      <c r="S154" t="b">
        <v>0</v>
      </c>
      <c r="T154" t="b">
        <v>0</v>
      </c>
      <c r="U154" t="b">
        <v>0</v>
      </c>
      <c r="V154" t="b">
        <v>1</v>
      </c>
      <c r="X154" t="s">
        <v>19262</v>
      </c>
      <c r="Z154">
        <v>0</v>
      </c>
      <c r="AA154">
        <v>1047552</v>
      </c>
      <c r="AB154" t="b">
        <v>1</v>
      </c>
      <c r="AC154" t="s">
        <v>19210</v>
      </c>
      <c r="AD154">
        <v>96</v>
      </c>
      <c r="AE154">
        <v>32</v>
      </c>
      <c r="AF154" t="s">
        <v>19194</v>
      </c>
      <c r="AG154" t="b">
        <v>1</v>
      </c>
      <c r="AH154" t="b">
        <v>1</v>
      </c>
      <c r="AI154" t="s">
        <v>19195</v>
      </c>
      <c r="AK154" t="b">
        <v>0</v>
      </c>
      <c r="AL154" t="b">
        <v>1</v>
      </c>
      <c r="AM154" t="b">
        <v>0</v>
      </c>
      <c r="AN154" t="b">
        <v>1</v>
      </c>
      <c r="AO154" t="b">
        <v>0</v>
      </c>
      <c r="AP154">
        <v>8</v>
      </c>
      <c r="AQ154">
        <v>225000</v>
      </c>
      <c r="AR154">
        <v>3000000000</v>
      </c>
      <c r="AS154">
        <v>3000000000</v>
      </c>
      <c r="AT154">
        <v>76800</v>
      </c>
      <c r="AU154">
        <v>1315000000</v>
      </c>
      <c r="AW154" t="b">
        <v>1</v>
      </c>
    </row>
    <row r="155" spans="1:50" hidden="1" x14ac:dyDescent="0.25">
      <c r="A155" t="s">
        <v>8903</v>
      </c>
      <c r="B155" t="s">
        <v>19359</v>
      </c>
      <c r="C155" t="s">
        <v>1368</v>
      </c>
      <c r="D155" t="s">
        <v>19283</v>
      </c>
      <c r="E155" t="s">
        <v>19190</v>
      </c>
      <c r="F155" t="s">
        <v>242</v>
      </c>
      <c r="G155">
        <v>1584.1</v>
      </c>
      <c r="H155" t="s">
        <v>19191</v>
      </c>
      <c r="I155">
        <v>48</v>
      </c>
      <c r="J155">
        <v>48</v>
      </c>
      <c r="K155">
        <v>1</v>
      </c>
      <c r="L155" t="s">
        <v>19247</v>
      </c>
      <c r="N155" t="b">
        <v>0</v>
      </c>
      <c r="O155" t="b">
        <v>0</v>
      </c>
      <c r="P155" t="b">
        <v>1</v>
      </c>
      <c r="Q155" t="b">
        <v>0</v>
      </c>
      <c r="R155" t="b">
        <v>0</v>
      </c>
      <c r="S155" t="b">
        <v>0</v>
      </c>
      <c r="T155" t="b">
        <v>1</v>
      </c>
      <c r="U155" t="b">
        <v>0</v>
      </c>
      <c r="V155" t="b">
        <v>1</v>
      </c>
      <c r="X155" t="s">
        <v>19262</v>
      </c>
      <c r="Z155">
        <v>1843200</v>
      </c>
      <c r="AA155">
        <v>1047552</v>
      </c>
      <c r="AB155" t="b">
        <v>1</v>
      </c>
      <c r="AC155" t="s">
        <v>19284</v>
      </c>
      <c r="AD155">
        <v>192</v>
      </c>
      <c r="AE155">
        <v>32</v>
      </c>
      <c r="AF155" t="s">
        <v>19218</v>
      </c>
      <c r="AG155" t="b">
        <v>1</v>
      </c>
      <c r="AH155" t="b">
        <v>1</v>
      </c>
      <c r="AI155" t="s">
        <v>19195</v>
      </c>
      <c r="AK155" t="b">
        <v>1</v>
      </c>
      <c r="AL155" t="b">
        <v>1</v>
      </c>
      <c r="AM155" t="b">
        <v>0</v>
      </c>
      <c r="AN155" t="b">
        <v>1</v>
      </c>
      <c r="AO155" t="b">
        <v>0</v>
      </c>
      <c r="AP155">
        <v>8</v>
      </c>
      <c r="AQ155">
        <v>225000</v>
      </c>
      <c r="AR155">
        <v>3000000000</v>
      </c>
      <c r="AS155">
        <v>3000000000</v>
      </c>
      <c r="AT155">
        <v>76800</v>
      </c>
      <c r="AU155">
        <v>1315000000</v>
      </c>
      <c r="AV155">
        <v>1288490188800</v>
      </c>
      <c r="AW155" t="b">
        <v>1</v>
      </c>
      <c r="AX155" t="b">
        <v>1</v>
      </c>
    </row>
    <row r="156" spans="1:50" hidden="1" x14ac:dyDescent="0.25">
      <c r="A156" t="s">
        <v>3787</v>
      </c>
      <c r="B156" t="s">
        <v>19360</v>
      </c>
      <c r="C156" t="s">
        <v>1368</v>
      </c>
      <c r="D156" t="s">
        <v>19286</v>
      </c>
      <c r="E156" t="s">
        <v>19190</v>
      </c>
      <c r="F156" t="s">
        <v>242</v>
      </c>
      <c r="G156">
        <v>1345.39</v>
      </c>
      <c r="H156" t="s">
        <v>19191</v>
      </c>
      <c r="I156">
        <v>48</v>
      </c>
      <c r="J156">
        <v>48</v>
      </c>
      <c r="K156">
        <v>1</v>
      </c>
      <c r="L156" t="s">
        <v>19247</v>
      </c>
      <c r="N156" t="b">
        <v>0</v>
      </c>
      <c r="O156" t="b">
        <v>0</v>
      </c>
      <c r="P156" t="b">
        <v>1</v>
      </c>
      <c r="Q156" t="b">
        <v>0</v>
      </c>
      <c r="R156" t="b">
        <v>1</v>
      </c>
      <c r="S156" t="b">
        <v>0</v>
      </c>
      <c r="T156" t="b">
        <v>1</v>
      </c>
      <c r="U156" t="b">
        <v>0</v>
      </c>
      <c r="V156" t="b">
        <v>1</v>
      </c>
      <c r="X156" t="s">
        <v>19262</v>
      </c>
      <c r="Z156">
        <v>1843200</v>
      </c>
      <c r="AA156">
        <v>1047552</v>
      </c>
      <c r="AB156" t="b">
        <v>1</v>
      </c>
      <c r="AC156" t="s">
        <v>19284</v>
      </c>
      <c r="AD156">
        <v>96</v>
      </c>
      <c r="AE156">
        <v>32</v>
      </c>
      <c r="AF156" t="s">
        <v>19218</v>
      </c>
      <c r="AG156" t="b">
        <v>1</v>
      </c>
      <c r="AH156" t="b">
        <v>1</v>
      </c>
      <c r="AI156" t="s">
        <v>19195</v>
      </c>
      <c r="AK156" t="b">
        <v>1</v>
      </c>
      <c r="AL156" t="b">
        <v>1</v>
      </c>
      <c r="AM156" t="b">
        <v>0</v>
      </c>
      <c r="AN156" t="b">
        <v>1</v>
      </c>
      <c r="AO156" t="b">
        <v>0</v>
      </c>
      <c r="AP156">
        <v>8</v>
      </c>
      <c r="AQ156">
        <v>225000</v>
      </c>
      <c r="AR156">
        <v>3000000000</v>
      </c>
      <c r="AS156">
        <v>3000000000</v>
      </c>
      <c r="AT156">
        <v>76800</v>
      </c>
      <c r="AU156">
        <v>1315000000</v>
      </c>
      <c r="AV156">
        <v>1288490188800</v>
      </c>
      <c r="AW156" t="b">
        <v>1</v>
      </c>
      <c r="AX156" t="b">
        <v>1</v>
      </c>
    </row>
    <row r="157" spans="1:50" hidden="1" x14ac:dyDescent="0.25">
      <c r="A157" t="s">
        <v>3039</v>
      </c>
      <c r="B157" t="s">
        <v>19361</v>
      </c>
      <c r="C157" t="s">
        <v>1368</v>
      </c>
      <c r="D157" t="s">
        <v>19288</v>
      </c>
      <c r="E157" t="s">
        <v>19190</v>
      </c>
      <c r="F157" t="s">
        <v>242</v>
      </c>
      <c r="G157">
        <v>1191.3599999999999</v>
      </c>
      <c r="H157" t="s">
        <v>19191</v>
      </c>
      <c r="I157">
        <v>48</v>
      </c>
      <c r="J157">
        <v>48</v>
      </c>
      <c r="K157">
        <v>1</v>
      </c>
      <c r="L157" t="s">
        <v>19247</v>
      </c>
      <c r="N157" t="b">
        <v>0</v>
      </c>
      <c r="O157" t="b">
        <v>0</v>
      </c>
      <c r="P157" t="b">
        <v>0</v>
      </c>
      <c r="Q157" t="b">
        <v>0</v>
      </c>
      <c r="R157" t="b">
        <v>1</v>
      </c>
      <c r="S157" t="b">
        <v>0</v>
      </c>
      <c r="T157" t="b">
        <v>1</v>
      </c>
      <c r="U157" t="b">
        <v>0</v>
      </c>
      <c r="V157" t="b">
        <v>1</v>
      </c>
      <c r="X157" t="s">
        <v>19262</v>
      </c>
      <c r="Z157">
        <v>0</v>
      </c>
      <c r="AA157">
        <v>1047552</v>
      </c>
      <c r="AB157" t="b">
        <v>1</v>
      </c>
      <c r="AC157" t="s">
        <v>19284</v>
      </c>
      <c r="AD157">
        <v>96</v>
      </c>
      <c r="AE157">
        <v>32</v>
      </c>
      <c r="AF157" t="s">
        <v>19218</v>
      </c>
      <c r="AG157" t="b">
        <v>1</v>
      </c>
      <c r="AH157" t="b">
        <v>1</v>
      </c>
      <c r="AI157" t="s">
        <v>19195</v>
      </c>
      <c r="AK157" t="b">
        <v>0</v>
      </c>
      <c r="AL157" t="b">
        <v>1</v>
      </c>
      <c r="AM157" t="b">
        <v>0</v>
      </c>
      <c r="AN157" t="b">
        <v>1</v>
      </c>
      <c r="AO157" t="b">
        <v>0</v>
      </c>
      <c r="AP157">
        <v>8</v>
      </c>
      <c r="AQ157">
        <v>225000</v>
      </c>
      <c r="AR157">
        <v>3000000000</v>
      </c>
      <c r="AS157">
        <v>3000000000</v>
      </c>
      <c r="AT157">
        <v>76800</v>
      </c>
      <c r="AU157">
        <v>1315000000</v>
      </c>
      <c r="AV157">
        <v>1288490188800</v>
      </c>
      <c r="AW157" t="b">
        <v>1</v>
      </c>
      <c r="AX157" t="b">
        <v>1</v>
      </c>
    </row>
    <row r="158" spans="1:50" hidden="1" x14ac:dyDescent="0.25">
      <c r="A158" t="s">
        <v>3416</v>
      </c>
      <c r="B158" t="s">
        <v>19362</v>
      </c>
      <c r="C158" t="s">
        <v>1368</v>
      </c>
      <c r="D158" t="s">
        <v>19290</v>
      </c>
      <c r="E158" t="s">
        <v>19190</v>
      </c>
      <c r="F158" t="s">
        <v>242</v>
      </c>
      <c r="G158">
        <v>1349.04</v>
      </c>
      <c r="H158" t="s">
        <v>19191</v>
      </c>
      <c r="I158">
        <v>48</v>
      </c>
      <c r="J158">
        <v>48</v>
      </c>
      <c r="K158">
        <v>1</v>
      </c>
      <c r="L158" t="s">
        <v>19247</v>
      </c>
      <c r="N158" t="b">
        <v>0</v>
      </c>
      <c r="O158" t="b">
        <v>0</v>
      </c>
      <c r="P158" t="b">
        <v>0</v>
      </c>
      <c r="Q158" t="b">
        <v>0</v>
      </c>
      <c r="R158" t="b">
        <v>0</v>
      </c>
      <c r="S158" t="b">
        <v>0</v>
      </c>
      <c r="T158" t="b">
        <v>1</v>
      </c>
      <c r="U158" t="b">
        <v>0</v>
      </c>
      <c r="V158" t="b">
        <v>1</v>
      </c>
      <c r="X158" t="s">
        <v>19262</v>
      </c>
      <c r="Z158">
        <v>0</v>
      </c>
      <c r="AA158">
        <v>1047552</v>
      </c>
      <c r="AB158" t="b">
        <v>1</v>
      </c>
      <c r="AC158" t="s">
        <v>19284</v>
      </c>
      <c r="AD158">
        <v>192</v>
      </c>
      <c r="AE158">
        <v>32</v>
      </c>
      <c r="AF158" t="s">
        <v>19218</v>
      </c>
      <c r="AG158" t="b">
        <v>1</v>
      </c>
      <c r="AH158" t="b">
        <v>1</v>
      </c>
      <c r="AI158" t="s">
        <v>19195</v>
      </c>
      <c r="AK158" t="b">
        <v>0</v>
      </c>
      <c r="AL158" t="b">
        <v>1</v>
      </c>
      <c r="AM158" t="b">
        <v>0</v>
      </c>
      <c r="AN158" t="b">
        <v>1</v>
      </c>
      <c r="AO158" t="b">
        <v>0</v>
      </c>
      <c r="AP158">
        <v>8</v>
      </c>
      <c r="AQ158">
        <v>225000</v>
      </c>
      <c r="AR158">
        <v>3000000000</v>
      </c>
      <c r="AS158">
        <v>3000000000</v>
      </c>
      <c r="AT158">
        <v>76800</v>
      </c>
      <c r="AU158">
        <v>1315000000</v>
      </c>
      <c r="AV158">
        <v>1288490188800</v>
      </c>
      <c r="AW158" t="b">
        <v>1</v>
      </c>
      <c r="AX158" t="b">
        <v>1</v>
      </c>
    </row>
    <row r="159" spans="1:50" hidden="1" x14ac:dyDescent="0.25">
      <c r="A159" t="s">
        <v>9395</v>
      </c>
      <c r="B159" t="s">
        <v>19363</v>
      </c>
      <c r="C159" t="s">
        <v>1368</v>
      </c>
      <c r="D159" t="s">
        <v>19292</v>
      </c>
      <c r="E159" t="s">
        <v>19190</v>
      </c>
      <c r="F159" t="s">
        <v>242</v>
      </c>
      <c r="G159">
        <v>1681.92</v>
      </c>
      <c r="H159" t="s">
        <v>19191</v>
      </c>
      <c r="I159">
        <v>48</v>
      </c>
      <c r="J159">
        <v>48</v>
      </c>
      <c r="K159">
        <v>2</v>
      </c>
      <c r="L159" t="s">
        <v>19247</v>
      </c>
      <c r="N159" t="b">
        <v>0</v>
      </c>
      <c r="O159" t="b">
        <v>0</v>
      </c>
      <c r="P159" t="b">
        <v>0</v>
      </c>
      <c r="Q159" t="b">
        <v>0</v>
      </c>
      <c r="R159" t="b">
        <v>0</v>
      </c>
      <c r="S159" t="b">
        <v>0</v>
      </c>
      <c r="T159" t="b">
        <v>0</v>
      </c>
      <c r="U159" t="b">
        <v>0</v>
      </c>
      <c r="V159" t="b">
        <v>1</v>
      </c>
      <c r="X159" t="s">
        <v>19293</v>
      </c>
      <c r="Z159">
        <v>393216</v>
      </c>
      <c r="AA159">
        <v>1047552</v>
      </c>
      <c r="AB159" t="b">
        <v>1</v>
      </c>
      <c r="AC159" t="s">
        <v>19210</v>
      </c>
      <c r="AD159">
        <v>192</v>
      </c>
      <c r="AE159">
        <v>32</v>
      </c>
      <c r="AF159" t="s">
        <v>19194</v>
      </c>
      <c r="AG159" t="b">
        <v>1</v>
      </c>
      <c r="AH159" t="b">
        <v>1</v>
      </c>
      <c r="AI159" t="s">
        <v>19195</v>
      </c>
      <c r="AJ159">
        <v>160</v>
      </c>
      <c r="AK159" t="b">
        <v>1</v>
      </c>
      <c r="AL159" t="b">
        <v>1</v>
      </c>
      <c r="AM159" t="b">
        <v>0</v>
      </c>
      <c r="AN159" t="b">
        <v>1</v>
      </c>
      <c r="AO159" t="b">
        <v>0</v>
      </c>
      <c r="AP159">
        <v>8</v>
      </c>
      <c r="AQ159">
        <v>96000</v>
      </c>
      <c r="AR159">
        <v>805306368</v>
      </c>
      <c r="AS159">
        <v>805306368</v>
      </c>
      <c r="AT159">
        <v>76800</v>
      </c>
      <c r="AU159">
        <v>1207959552</v>
      </c>
      <c r="AV159">
        <v>1288490188800</v>
      </c>
      <c r="AW159" t="b">
        <v>1</v>
      </c>
    </row>
    <row r="160" spans="1:50" hidden="1" x14ac:dyDescent="0.25">
      <c r="A160" t="s">
        <v>1401</v>
      </c>
      <c r="B160" t="s">
        <v>19364</v>
      </c>
      <c r="C160" t="s">
        <v>1368</v>
      </c>
      <c r="D160" t="s">
        <v>19295</v>
      </c>
      <c r="E160" t="s">
        <v>19190</v>
      </c>
      <c r="F160" t="s">
        <v>242</v>
      </c>
      <c r="G160">
        <v>1681.92</v>
      </c>
      <c r="H160" t="s">
        <v>19191</v>
      </c>
      <c r="I160">
        <v>48</v>
      </c>
      <c r="J160">
        <v>48</v>
      </c>
      <c r="K160">
        <v>2</v>
      </c>
      <c r="L160" t="s">
        <v>19247</v>
      </c>
      <c r="N160" t="b">
        <v>0</v>
      </c>
      <c r="O160" t="b">
        <v>0</v>
      </c>
      <c r="P160" t="b">
        <v>0</v>
      </c>
      <c r="Q160" t="b">
        <v>0</v>
      </c>
      <c r="R160" t="b">
        <v>0</v>
      </c>
      <c r="S160" t="b">
        <v>0</v>
      </c>
      <c r="T160" t="b">
        <v>0</v>
      </c>
      <c r="U160" t="b">
        <v>0</v>
      </c>
      <c r="V160" t="b">
        <v>1</v>
      </c>
      <c r="X160" t="s">
        <v>19265</v>
      </c>
      <c r="Z160">
        <v>0</v>
      </c>
      <c r="AA160">
        <v>1047552</v>
      </c>
      <c r="AB160" t="b">
        <v>1</v>
      </c>
      <c r="AC160" t="s">
        <v>19210</v>
      </c>
      <c r="AD160">
        <v>192</v>
      </c>
      <c r="AE160">
        <v>32</v>
      </c>
      <c r="AF160" t="s">
        <v>19194</v>
      </c>
      <c r="AG160" t="b">
        <v>1</v>
      </c>
      <c r="AH160" t="b">
        <v>1</v>
      </c>
      <c r="AI160" t="s">
        <v>19195</v>
      </c>
      <c r="AJ160">
        <v>195</v>
      </c>
      <c r="AK160" t="b">
        <v>0</v>
      </c>
      <c r="AL160" t="b">
        <v>1</v>
      </c>
      <c r="AM160" t="b">
        <v>0</v>
      </c>
      <c r="AN160" t="b">
        <v>1</v>
      </c>
      <c r="AO160" t="b">
        <v>0</v>
      </c>
      <c r="AP160">
        <v>8</v>
      </c>
      <c r="AT160">
        <v>76800</v>
      </c>
      <c r="AU160">
        <v>1207959552</v>
      </c>
      <c r="AV160">
        <v>1288490188800</v>
      </c>
      <c r="AW160" t="b">
        <v>1</v>
      </c>
    </row>
    <row r="161" spans="1:51" hidden="1" x14ac:dyDescent="0.25">
      <c r="A161" t="s">
        <v>1383</v>
      </c>
      <c r="B161" t="s">
        <v>19365</v>
      </c>
      <c r="C161" t="s">
        <v>1368</v>
      </c>
      <c r="D161" t="s">
        <v>19297</v>
      </c>
      <c r="E161" t="s">
        <v>19190</v>
      </c>
      <c r="F161" t="s">
        <v>242</v>
      </c>
      <c r="G161">
        <v>1681.92</v>
      </c>
      <c r="H161" t="s">
        <v>19191</v>
      </c>
      <c r="I161">
        <v>48</v>
      </c>
      <c r="J161">
        <v>48</v>
      </c>
      <c r="K161">
        <v>2</v>
      </c>
      <c r="L161" t="s">
        <v>19247</v>
      </c>
      <c r="N161" t="b">
        <v>0</v>
      </c>
      <c r="O161" t="b">
        <v>0</v>
      </c>
      <c r="P161" t="b">
        <v>0</v>
      </c>
      <c r="Q161" t="b">
        <v>0</v>
      </c>
      <c r="R161" t="b">
        <v>0</v>
      </c>
      <c r="S161" t="b">
        <v>0</v>
      </c>
      <c r="T161" t="b">
        <v>0</v>
      </c>
      <c r="U161" t="b">
        <v>0</v>
      </c>
      <c r="V161" t="b">
        <v>1</v>
      </c>
      <c r="X161" t="s">
        <v>19262</v>
      </c>
      <c r="Z161">
        <v>0</v>
      </c>
      <c r="AA161">
        <v>1047552</v>
      </c>
      <c r="AB161" t="b">
        <v>1</v>
      </c>
      <c r="AC161" t="s">
        <v>19210</v>
      </c>
      <c r="AD161">
        <v>192</v>
      </c>
      <c r="AE161">
        <v>32</v>
      </c>
      <c r="AF161" t="s">
        <v>19194</v>
      </c>
      <c r="AG161" t="b">
        <v>1</v>
      </c>
      <c r="AH161" t="b">
        <v>1</v>
      </c>
      <c r="AI161" t="s">
        <v>19195</v>
      </c>
      <c r="AK161" t="b">
        <v>0</v>
      </c>
      <c r="AL161" t="b">
        <v>1</v>
      </c>
      <c r="AM161" t="b">
        <v>0</v>
      </c>
      <c r="AN161" t="b">
        <v>1</v>
      </c>
      <c r="AO161" t="b">
        <v>0</v>
      </c>
      <c r="AP161">
        <v>8</v>
      </c>
      <c r="AQ161">
        <v>462000</v>
      </c>
      <c r="AR161">
        <v>3145728000</v>
      </c>
      <c r="AS161">
        <v>3145728000</v>
      </c>
      <c r="AT161">
        <v>76800</v>
      </c>
      <c r="AU161">
        <v>1378877440</v>
      </c>
      <c r="AW161" t="b">
        <v>1</v>
      </c>
    </row>
    <row r="162" spans="1:51" hidden="1" x14ac:dyDescent="0.25">
      <c r="A162" t="s">
        <v>6722</v>
      </c>
      <c r="B162" t="s">
        <v>19366</v>
      </c>
      <c r="C162" t="s">
        <v>1368</v>
      </c>
      <c r="D162" t="s">
        <v>19299</v>
      </c>
      <c r="E162" t="s">
        <v>19190</v>
      </c>
      <c r="F162" t="s">
        <v>242</v>
      </c>
      <c r="G162">
        <v>1681.92</v>
      </c>
      <c r="H162" t="s">
        <v>19191</v>
      </c>
      <c r="I162">
        <v>48</v>
      </c>
      <c r="J162">
        <v>48</v>
      </c>
      <c r="K162">
        <v>2</v>
      </c>
      <c r="L162" t="s">
        <v>19247</v>
      </c>
      <c r="N162" t="b">
        <v>0</v>
      </c>
      <c r="O162" t="b">
        <v>0</v>
      </c>
      <c r="P162" t="b">
        <v>0</v>
      </c>
      <c r="Q162" t="b">
        <v>0</v>
      </c>
      <c r="R162" t="b">
        <v>0</v>
      </c>
      <c r="S162" t="b">
        <v>0</v>
      </c>
      <c r="T162" t="b">
        <v>0</v>
      </c>
      <c r="U162" t="b">
        <v>0</v>
      </c>
      <c r="V162" t="b">
        <v>0</v>
      </c>
      <c r="X162" t="s">
        <v>19293</v>
      </c>
      <c r="Z162">
        <v>1228800</v>
      </c>
      <c r="AA162">
        <v>1047552</v>
      </c>
      <c r="AB162" t="b">
        <v>1</v>
      </c>
      <c r="AC162" t="s">
        <v>19193</v>
      </c>
      <c r="AD162">
        <v>192</v>
      </c>
      <c r="AE162">
        <v>32</v>
      </c>
      <c r="AF162" t="s">
        <v>19194</v>
      </c>
      <c r="AG162" t="b">
        <v>1</v>
      </c>
      <c r="AH162" t="b">
        <v>0</v>
      </c>
      <c r="AI162" t="s">
        <v>19197</v>
      </c>
      <c r="AJ162">
        <v>160</v>
      </c>
      <c r="AK162" t="b">
        <v>0</v>
      </c>
      <c r="AL162" t="b">
        <v>0</v>
      </c>
      <c r="AM162" t="b">
        <v>0</v>
      </c>
      <c r="AN162" t="b">
        <v>1</v>
      </c>
      <c r="AO162" t="b">
        <v>0</v>
      </c>
      <c r="AP162">
        <v>8</v>
      </c>
      <c r="AQ162">
        <v>96000</v>
      </c>
      <c r="AR162">
        <v>1048576000</v>
      </c>
      <c r="AS162">
        <v>524288000</v>
      </c>
    </row>
    <row r="163" spans="1:51" hidden="1" x14ac:dyDescent="0.25">
      <c r="A163" t="s">
        <v>2492</v>
      </c>
      <c r="B163" t="s">
        <v>19367</v>
      </c>
      <c r="C163" t="s">
        <v>1368</v>
      </c>
      <c r="D163" t="s">
        <v>19301</v>
      </c>
      <c r="E163" t="s">
        <v>19190</v>
      </c>
      <c r="F163" t="s">
        <v>242</v>
      </c>
      <c r="G163">
        <v>1681.92</v>
      </c>
      <c r="H163" t="s">
        <v>19191</v>
      </c>
      <c r="I163">
        <v>48</v>
      </c>
      <c r="J163">
        <v>48</v>
      </c>
      <c r="K163">
        <v>2</v>
      </c>
      <c r="L163" t="s">
        <v>19247</v>
      </c>
      <c r="N163" t="b">
        <v>0</v>
      </c>
      <c r="O163" t="b">
        <v>0</v>
      </c>
      <c r="P163" t="b">
        <v>0</v>
      </c>
      <c r="Q163" t="b">
        <v>0</v>
      </c>
      <c r="R163" t="b">
        <v>0</v>
      </c>
      <c r="S163" t="b">
        <v>0</v>
      </c>
      <c r="T163" t="b">
        <v>0</v>
      </c>
      <c r="U163" t="b">
        <v>0</v>
      </c>
      <c r="V163" t="b">
        <v>0</v>
      </c>
      <c r="X163" t="s">
        <v>19265</v>
      </c>
      <c r="Z163">
        <v>0</v>
      </c>
      <c r="AA163">
        <v>1047552</v>
      </c>
      <c r="AB163" t="b">
        <v>1</v>
      </c>
      <c r="AC163" t="s">
        <v>19210</v>
      </c>
      <c r="AD163">
        <v>192</v>
      </c>
      <c r="AE163">
        <v>32</v>
      </c>
      <c r="AF163" t="s">
        <v>19194</v>
      </c>
      <c r="AG163" t="b">
        <v>1</v>
      </c>
      <c r="AH163" t="b">
        <v>0</v>
      </c>
      <c r="AI163" t="s">
        <v>19195</v>
      </c>
      <c r="AJ163">
        <v>195</v>
      </c>
      <c r="AK163" t="b">
        <v>0</v>
      </c>
      <c r="AL163" t="b">
        <v>0</v>
      </c>
      <c r="AM163" t="b">
        <v>0</v>
      </c>
      <c r="AN163" t="b">
        <v>1</v>
      </c>
      <c r="AO163" t="b">
        <v>0</v>
      </c>
      <c r="AP163">
        <v>8</v>
      </c>
      <c r="AT163">
        <v>76800</v>
      </c>
      <c r="AU163">
        <v>1207959552</v>
      </c>
      <c r="AV163">
        <v>1288490188800</v>
      </c>
    </row>
    <row r="164" spans="1:51" hidden="1" x14ac:dyDescent="0.25">
      <c r="A164" t="s">
        <v>3625</v>
      </c>
      <c r="B164" t="s">
        <v>19368</v>
      </c>
      <c r="C164" t="s">
        <v>1368</v>
      </c>
      <c r="D164" t="s">
        <v>19303</v>
      </c>
      <c r="E164" t="s">
        <v>19190</v>
      </c>
      <c r="F164" t="s">
        <v>242</v>
      </c>
      <c r="G164">
        <v>1681.92</v>
      </c>
      <c r="H164" t="s">
        <v>19191</v>
      </c>
      <c r="I164">
        <v>48</v>
      </c>
      <c r="J164">
        <v>48</v>
      </c>
      <c r="K164">
        <v>2</v>
      </c>
      <c r="L164" t="s">
        <v>19247</v>
      </c>
      <c r="N164" t="b">
        <v>0</v>
      </c>
      <c r="O164" t="b">
        <v>0</v>
      </c>
      <c r="P164" t="b">
        <v>0</v>
      </c>
      <c r="Q164" t="b">
        <v>0</v>
      </c>
      <c r="R164" t="b">
        <v>0</v>
      </c>
      <c r="S164" t="b">
        <v>0</v>
      </c>
      <c r="T164" t="b">
        <v>0</v>
      </c>
      <c r="U164" t="b">
        <v>0</v>
      </c>
      <c r="V164" t="b">
        <v>0</v>
      </c>
      <c r="X164" t="s">
        <v>19262</v>
      </c>
      <c r="Z164">
        <v>0</v>
      </c>
      <c r="AA164">
        <v>1047552</v>
      </c>
      <c r="AB164" t="b">
        <v>1</v>
      </c>
      <c r="AC164" t="s">
        <v>19210</v>
      </c>
      <c r="AD164">
        <v>192</v>
      </c>
      <c r="AE164">
        <v>32</v>
      </c>
      <c r="AF164" t="s">
        <v>19194</v>
      </c>
      <c r="AG164" t="b">
        <v>1</v>
      </c>
      <c r="AH164" t="b">
        <v>0</v>
      </c>
      <c r="AI164" t="s">
        <v>19195</v>
      </c>
      <c r="AK164" t="b">
        <v>0</v>
      </c>
      <c r="AL164" t="b">
        <v>1</v>
      </c>
      <c r="AM164" t="b">
        <v>0</v>
      </c>
      <c r="AN164" t="b">
        <v>1</v>
      </c>
      <c r="AO164" t="b">
        <v>0</v>
      </c>
      <c r="AP164">
        <v>8</v>
      </c>
      <c r="AQ164">
        <v>462000</v>
      </c>
      <c r="AR164">
        <v>3145728000</v>
      </c>
      <c r="AS164">
        <v>3145728000</v>
      </c>
      <c r="AT164">
        <v>76800</v>
      </c>
      <c r="AU164">
        <v>1378877440</v>
      </c>
      <c r="AW164" t="b">
        <v>1</v>
      </c>
    </row>
    <row r="165" spans="1:51" hidden="1" x14ac:dyDescent="0.25">
      <c r="A165" t="s">
        <v>1970</v>
      </c>
      <c r="B165" t="s">
        <v>19369</v>
      </c>
      <c r="C165" t="s">
        <v>1368</v>
      </c>
      <c r="D165" t="s">
        <v>19261</v>
      </c>
      <c r="E165" t="s">
        <v>19190</v>
      </c>
      <c r="F165" t="s">
        <v>242</v>
      </c>
      <c r="G165">
        <v>150.38</v>
      </c>
      <c r="H165" t="s">
        <v>19191</v>
      </c>
      <c r="I165">
        <v>4</v>
      </c>
      <c r="J165">
        <v>4</v>
      </c>
      <c r="K165">
        <v>2</v>
      </c>
      <c r="L165" t="s">
        <v>19247</v>
      </c>
      <c r="N165" t="b">
        <v>1</v>
      </c>
      <c r="O165" t="b">
        <v>0</v>
      </c>
      <c r="P165" t="b">
        <v>1</v>
      </c>
      <c r="Q165" t="b">
        <v>0</v>
      </c>
      <c r="R165" t="b">
        <v>0</v>
      </c>
      <c r="S165" t="b">
        <v>0</v>
      </c>
      <c r="T165" t="b">
        <v>0</v>
      </c>
      <c r="U165" t="b">
        <v>0</v>
      </c>
      <c r="V165" t="b">
        <v>1</v>
      </c>
      <c r="X165" t="s">
        <v>19262</v>
      </c>
      <c r="Z165">
        <v>153600</v>
      </c>
      <c r="AA165">
        <v>1047552</v>
      </c>
      <c r="AB165" t="b">
        <v>1</v>
      </c>
      <c r="AC165" t="s">
        <v>19210</v>
      </c>
      <c r="AD165">
        <v>16</v>
      </c>
      <c r="AE165">
        <v>8</v>
      </c>
      <c r="AF165" t="s">
        <v>19194</v>
      </c>
      <c r="AG165" t="b">
        <v>1</v>
      </c>
      <c r="AH165" t="b">
        <v>1</v>
      </c>
      <c r="AI165" t="s">
        <v>19201</v>
      </c>
      <c r="AJ165">
        <v>230</v>
      </c>
      <c r="AK165" t="b">
        <v>1</v>
      </c>
      <c r="AL165" t="b">
        <v>1</v>
      </c>
      <c r="AM165" t="b">
        <v>0</v>
      </c>
      <c r="AN165" t="b">
        <v>1</v>
      </c>
      <c r="AO165" t="b">
        <v>0</v>
      </c>
      <c r="AP165">
        <v>2</v>
      </c>
      <c r="AQ165">
        <v>19000</v>
      </c>
      <c r="AR165">
        <v>250000000</v>
      </c>
      <c r="AS165">
        <v>250000000</v>
      </c>
      <c r="AT165">
        <v>6400</v>
      </c>
      <c r="AU165">
        <v>144000000</v>
      </c>
      <c r="AW165" t="b">
        <v>1</v>
      </c>
      <c r="AY165" t="b">
        <v>1</v>
      </c>
    </row>
    <row r="166" spans="1:51" hidden="1" x14ac:dyDescent="0.25">
      <c r="A166" t="s">
        <v>4994</v>
      </c>
      <c r="B166" t="s">
        <v>19370</v>
      </c>
      <c r="C166" t="s">
        <v>1368</v>
      </c>
      <c r="D166" t="s">
        <v>19264</v>
      </c>
      <c r="E166" t="s">
        <v>19190</v>
      </c>
      <c r="F166" t="s">
        <v>242</v>
      </c>
      <c r="G166">
        <v>140.16</v>
      </c>
      <c r="H166" t="s">
        <v>19191</v>
      </c>
      <c r="I166">
        <v>4</v>
      </c>
      <c r="J166">
        <v>4</v>
      </c>
      <c r="K166">
        <v>2</v>
      </c>
      <c r="L166" t="s">
        <v>19247</v>
      </c>
      <c r="N166" t="b">
        <v>1</v>
      </c>
      <c r="O166" t="b">
        <v>0</v>
      </c>
      <c r="P166" t="b">
        <v>0</v>
      </c>
      <c r="Q166" t="b">
        <v>0</v>
      </c>
      <c r="R166" t="b">
        <v>0</v>
      </c>
      <c r="S166" t="b">
        <v>0</v>
      </c>
      <c r="T166" t="b">
        <v>0</v>
      </c>
      <c r="U166" t="b">
        <v>0</v>
      </c>
      <c r="V166" t="b">
        <v>1</v>
      </c>
      <c r="X166" t="s">
        <v>19265</v>
      </c>
      <c r="Z166">
        <v>32768</v>
      </c>
      <c r="AA166">
        <v>1047552</v>
      </c>
      <c r="AB166" t="b">
        <v>1</v>
      </c>
      <c r="AC166" t="s">
        <v>19210</v>
      </c>
      <c r="AD166">
        <v>16</v>
      </c>
      <c r="AE166">
        <v>8</v>
      </c>
      <c r="AF166" t="s">
        <v>19194</v>
      </c>
      <c r="AG166" t="b">
        <v>1</v>
      </c>
      <c r="AH166" t="b">
        <v>1</v>
      </c>
      <c r="AI166" t="s">
        <v>19197</v>
      </c>
      <c r="AK166" t="b">
        <v>1</v>
      </c>
      <c r="AL166" t="b">
        <v>1</v>
      </c>
      <c r="AM166" t="b">
        <v>0</v>
      </c>
      <c r="AN166" t="b">
        <v>1</v>
      </c>
      <c r="AO166" t="b">
        <v>0</v>
      </c>
      <c r="AP166">
        <v>2</v>
      </c>
      <c r="AQ166">
        <v>8000</v>
      </c>
      <c r="AR166">
        <v>67108864</v>
      </c>
      <c r="AS166">
        <v>67108864</v>
      </c>
      <c r="AT166">
        <v>6400</v>
      </c>
      <c r="AU166">
        <v>100663296</v>
      </c>
      <c r="AV166">
        <v>107374182400</v>
      </c>
      <c r="AW166" t="b">
        <v>1</v>
      </c>
    </row>
    <row r="167" spans="1:51" hidden="1" x14ac:dyDescent="0.25">
      <c r="A167" t="s">
        <v>885</v>
      </c>
      <c r="B167" t="s">
        <v>19371</v>
      </c>
      <c r="C167" t="s">
        <v>1368</v>
      </c>
      <c r="D167" t="s">
        <v>19267</v>
      </c>
      <c r="E167" t="s">
        <v>19190</v>
      </c>
      <c r="F167" t="s">
        <v>242</v>
      </c>
      <c r="G167">
        <v>125.56</v>
      </c>
      <c r="H167" t="s">
        <v>19191</v>
      </c>
      <c r="I167">
        <v>4</v>
      </c>
      <c r="J167">
        <v>4</v>
      </c>
      <c r="K167">
        <v>2</v>
      </c>
      <c r="L167" t="s">
        <v>19247</v>
      </c>
      <c r="N167" t="b">
        <v>1</v>
      </c>
      <c r="O167" t="b">
        <v>0</v>
      </c>
      <c r="P167" t="b">
        <v>0</v>
      </c>
      <c r="Q167" t="b">
        <v>0</v>
      </c>
      <c r="R167" t="b">
        <v>0</v>
      </c>
      <c r="S167" t="b">
        <v>0</v>
      </c>
      <c r="T167" t="b">
        <v>0</v>
      </c>
      <c r="U167" t="b">
        <v>0</v>
      </c>
      <c r="V167" t="b">
        <v>1</v>
      </c>
      <c r="X167" t="s">
        <v>19262</v>
      </c>
      <c r="Z167">
        <v>0</v>
      </c>
      <c r="AA167">
        <v>1047552</v>
      </c>
      <c r="AB167" t="b">
        <v>1</v>
      </c>
      <c r="AC167" t="s">
        <v>19210</v>
      </c>
      <c r="AD167">
        <v>16</v>
      </c>
      <c r="AE167">
        <v>8</v>
      </c>
      <c r="AF167" t="s">
        <v>19194</v>
      </c>
      <c r="AG167" t="b">
        <v>1</v>
      </c>
      <c r="AH167" t="b">
        <v>1</v>
      </c>
      <c r="AI167" t="s">
        <v>19197</v>
      </c>
      <c r="AJ167">
        <v>230</v>
      </c>
      <c r="AK167" t="b">
        <v>0</v>
      </c>
      <c r="AL167" t="b">
        <v>1</v>
      </c>
      <c r="AM167" t="b">
        <v>0</v>
      </c>
      <c r="AN167" t="b">
        <v>1</v>
      </c>
      <c r="AO167" t="b">
        <v>0</v>
      </c>
      <c r="AP167">
        <v>2</v>
      </c>
      <c r="AT167">
        <v>6400</v>
      </c>
      <c r="AU167">
        <v>150994944</v>
      </c>
      <c r="AW167" t="b">
        <v>1</v>
      </c>
      <c r="AY167" t="b">
        <v>1</v>
      </c>
    </row>
    <row r="168" spans="1:51" hidden="1" x14ac:dyDescent="0.25">
      <c r="A168" t="s">
        <v>7750</v>
      </c>
      <c r="B168" t="s">
        <v>19372</v>
      </c>
      <c r="C168" t="s">
        <v>1368</v>
      </c>
      <c r="D168" t="s">
        <v>19269</v>
      </c>
      <c r="E168" t="s">
        <v>19190</v>
      </c>
      <c r="F168" t="s">
        <v>242</v>
      </c>
      <c r="G168">
        <v>140.16</v>
      </c>
      <c r="H168" t="s">
        <v>19191</v>
      </c>
      <c r="I168">
        <v>4</v>
      </c>
      <c r="J168">
        <v>4</v>
      </c>
      <c r="K168">
        <v>2</v>
      </c>
      <c r="L168" t="s">
        <v>19247</v>
      </c>
      <c r="N168" t="b">
        <v>1</v>
      </c>
      <c r="O168" t="b">
        <v>0</v>
      </c>
      <c r="P168" t="b">
        <v>0</v>
      </c>
      <c r="Q168" t="b">
        <v>0</v>
      </c>
      <c r="R168" t="b">
        <v>0</v>
      </c>
      <c r="S168" t="b">
        <v>0</v>
      </c>
      <c r="T168" t="b">
        <v>0</v>
      </c>
      <c r="U168" t="b">
        <v>0</v>
      </c>
      <c r="V168" t="b">
        <v>0</v>
      </c>
      <c r="X168" t="s">
        <v>19265</v>
      </c>
      <c r="Z168">
        <v>102400</v>
      </c>
      <c r="AA168">
        <v>1047552</v>
      </c>
      <c r="AB168" t="b">
        <v>1</v>
      </c>
      <c r="AC168" t="s">
        <v>19210</v>
      </c>
      <c r="AD168">
        <v>16</v>
      </c>
      <c r="AE168">
        <v>8</v>
      </c>
      <c r="AF168" t="s">
        <v>19194</v>
      </c>
      <c r="AG168" t="b">
        <v>1</v>
      </c>
      <c r="AH168" t="b">
        <v>0</v>
      </c>
      <c r="AI168" t="s">
        <v>19201</v>
      </c>
      <c r="AK168" t="b">
        <v>1</v>
      </c>
      <c r="AL168" t="b">
        <v>1</v>
      </c>
      <c r="AM168" t="b">
        <v>0</v>
      </c>
      <c r="AN168" t="b">
        <v>1</v>
      </c>
      <c r="AO168" t="b">
        <v>0</v>
      </c>
      <c r="AP168">
        <v>2</v>
      </c>
      <c r="AQ168">
        <v>6000</v>
      </c>
      <c r="AR168">
        <v>98304000</v>
      </c>
      <c r="AS168">
        <v>49152000</v>
      </c>
      <c r="AT168">
        <v>6400</v>
      </c>
      <c r="AU168">
        <v>96000000</v>
      </c>
    </row>
    <row r="169" spans="1:51" hidden="1" x14ac:dyDescent="0.25">
      <c r="A169" t="s">
        <v>1034</v>
      </c>
      <c r="B169" t="s">
        <v>19373</v>
      </c>
      <c r="C169" t="s">
        <v>1368</v>
      </c>
      <c r="D169" t="s">
        <v>19271</v>
      </c>
      <c r="E169" t="s">
        <v>19190</v>
      </c>
      <c r="F169" t="s">
        <v>242</v>
      </c>
      <c r="G169">
        <v>164.98</v>
      </c>
      <c r="H169" t="s">
        <v>19191</v>
      </c>
      <c r="I169">
        <v>4</v>
      </c>
      <c r="J169">
        <v>4</v>
      </c>
      <c r="K169">
        <v>2</v>
      </c>
      <c r="L169" t="s">
        <v>19247</v>
      </c>
      <c r="N169" t="b">
        <v>0</v>
      </c>
      <c r="O169" t="b">
        <v>0</v>
      </c>
      <c r="P169" t="b">
        <v>1</v>
      </c>
      <c r="Q169" t="b">
        <v>0</v>
      </c>
      <c r="R169" t="b">
        <v>0</v>
      </c>
      <c r="S169" t="b">
        <v>0</v>
      </c>
      <c r="T169" t="b">
        <v>0</v>
      </c>
      <c r="U169" t="b">
        <v>0</v>
      </c>
      <c r="V169" t="b">
        <v>1</v>
      </c>
      <c r="X169" t="s">
        <v>19265</v>
      </c>
      <c r="Z169">
        <v>153600</v>
      </c>
      <c r="AA169">
        <v>1047552</v>
      </c>
      <c r="AB169" t="b">
        <v>1</v>
      </c>
      <c r="AC169" t="s">
        <v>19210</v>
      </c>
      <c r="AD169">
        <v>16</v>
      </c>
      <c r="AE169">
        <v>8</v>
      </c>
      <c r="AF169" t="s">
        <v>19194</v>
      </c>
      <c r="AG169" t="b">
        <v>1</v>
      </c>
      <c r="AH169" t="b">
        <v>1</v>
      </c>
      <c r="AI169" t="s">
        <v>19195</v>
      </c>
      <c r="AJ169">
        <v>195</v>
      </c>
      <c r="AK169" t="b">
        <v>1</v>
      </c>
      <c r="AL169" t="b">
        <v>1</v>
      </c>
      <c r="AM169" t="b">
        <v>0</v>
      </c>
      <c r="AN169" t="b">
        <v>1</v>
      </c>
      <c r="AO169" t="b">
        <v>0</v>
      </c>
      <c r="AP169">
        <v>2</v>
      </c>
      <c r="AQ169">
        <v>38500</v>
      </c>
      <c r="AR169">
        <v>242221056</v>
      </c>
      <c r="AS169">
        <v>120586240</v>
      </c>
      <c r="AT169">
        <v>6400</v>
      </c>
      <c r="AU169">
        <v>100663296</v>
      </c>
      <c r="AV169">
        <v>107374182400</v>
      </c>
      <c r="AW169" t="b">
        <v>1</v>
      </c>
    </row>
    <row r="170" spans="1:51" hidden="1" x14ac:dyDescent="0.25">
      <c r="A170" t="s">
        <v>803</v>
      </c>
      <c r="B170" t="s">
        <v>19374</v>
      </c>
      <c r="C170" t="s">
        <v>1368</v>
      </c>
      <c r="D170" t="s">
        <v>19273</v>
      </c>
      <c r="E170" t="s">
        <v>19190</v>
      </c>
      <c r="F170" t="s">
        <v>242</v>
      </c>
      <c r="G170">
        <v>164.98</v>
      </c>
      <c r="H170" t="s">
        <v>19191</v>
      </c>
      <c r="I170">
        <v>4</v>
      </c>
      <c r="J170">
        <v>4</v>
      </c>
      <c r="K170">
        <v>2</v>
      </c>
      <c r="L170" t="s">
        <v>19247</v>
      </c>
      <c r="N170" t="b">
        <v>0</v>
      </c>
      <c r="O170" t="b">
        <v>0</v>
      </c>
      <c r="P170" t="b">
        <v>1</v>
      </c>
      <c r="Q170" t="b">
        <v>0</v>
      </c>
      <c r="R170" t="b">
        <v>0</v>
      </c>
      <c r="S170" t="b">
        <v>0</v>
      </c>
      <c r="T170" t="b">
        <v>0</v>
      </c>
      <c r="U170" t="b">
        <v>0</v>
      </c>
      <c r="V170" t="b">
        <v>1</v>
      </c>
      <c r="X170" t="s">
        <v>19262</v>
      </c>
      <c r="Z170">
        <v>153600</v>
      </c>
      <c r="AA170">
        <v>1047552</v>
      </c>
      <c r="AB170" t="b">
        <v>1</v>
      </c>
      <c r="AC170" t="s">
        <v>19210</v>
      </c>
      <c r="AD170">
        <v>16</v>
      </c>
      <c r="AE170">
        <v>8</v>
      </c>
      <c r="AF170" t="s">
        <v>19194</v>
      </c>
      <c r="AG170" t="b">
        <v>1</v>
      </c>
      <c r="AH170" t="b">
        <v>1</v>
      </c>
      <c r="AI170" t="s">
        <v>19195</v>
      </c>
      <c r="AK170" t="b">
        <v>1</v>
      </c>
      <c r="AL170" t="b">
        <v>1</v>
      </c>
      <c r="AM170" t="b">
        <v>0</v>
      </c>
      <c r="AN170" t="b">
        <v>1</v>
      </c>
      <c r="AO170" t="b">
        <v>0</v>
      </c>
      <c r="AP170">
        <v>2</v>
      </c>
      <c r="AQ170">
        <v>38500</v>
      </c>
      <c r="AR170">
        <v>262144000</v>
      </c>
      <c r="AS170">
        <v>262144000</v>
      </c>
      <c r="AT170">
        <v>6400</v>
      </c>
      <c r="AU170">
        <v>152043520</v>
      </c>
      <c r="AW170" t="b">
        <v>1</v>
      </c>
      <c r="AY170" t="b">
        <v>1</v>
      </c>
    </row>
    <row r="171" spans="1:51" hidden="1" x14ac:dyDescent="0.25">
      <c r="A171" t="s">
        <v>1279</v>
      </c>
      <c r="B171" t="s">
        <v>19375</v>
      </c>
      <c r="C171" t="s">
        <v>1368</v>
      </c>
      <c r="D171" t="s">
        <v>19275</v>
      </c>
      <c r="E171" t="s">
        <v>19190</v>
      </c>
      <c r="F171" t="s">
        <v>242</v>
      </c>
      <c r="G171">
        <v>164.98</v>
      </c>
      <c r="H171" t="s">
        <v>19191</v>
      </c>
      <c r="I171">
        <v>4</v>
      </c>
      <c r="J171">
        <v>4</v>
      </c>
      <c r="K171">
        <v>2</v>
      </c>
      <c r="L171" t="s">
        <v>19247</v>
      </c>
      <c r="N171" t="b">
        <v>0</v>
      </c>
      <c r="O171" t="b">
        <v>0</v>
      </c>
      <c r="P171" t="b">
        <v>1</v>
      </c>
      <c r="Q171" t="b">
        <v>0</v>
      </c>
      <c r="R171" t="b">
        <v>0</v>
      </c>
      <c r="S171" t="b">
        <v>0</v>
      </c>
      <c r="T171" t="b">
        <v>0</v>
      </c>
      <c r="U171" t="b">
        <v>0</v>
      </c>
      <c r="V171" t="b">
        <v>0</v>
      </c>
      <c r="X171" t="s">
        <v>19265</v>
      </c>
      <c r="Z171">
        <v>153600</v>
      </c>
      <c r="AA171">
        <v>1047552</v>
      </c>
      <c r="AB171" t="b">
        <v>1</v>
      </c>
      <c r="AC171" t="s">
        <v>19210</v>
      </c>
      <c r="AD171">
        <v>16</v>
      </c>
      <c r="AE171">
        <v>8</v>
      </c>
      <c r="AF171" t="s">
        <v>19194</v>
      </c>
      <c r="AG171" t="b">
        <v>1</v>
      </c>
      <c r="AH171" t="b">
        <v>0</v>
      </c>
      <c r="AI171" t="s">
        <v>19197</v>
      </c>
      <c r="AJ171">
        <v>195</v>
      </c>
      <c r="AK171" t="b">
        <v>1</v>
      </c>
      <c r="AL171" t="b">
        <v>1</v>
      </c>
      <c r="AM171" t="b">
        <v>0</v>
      </c>
      <c r="AN171" t="b">
        <v>1</v>
      </c>
      <c r="AO171" t="b">
        <v>0</v>
      </c>
      <c r="AP171">
        <v>2</v>
      </c>
      <c r="AQ171">
        <v>38500</v>
      </c>
      <c r="AR171">
        <v>242221056</v>
      </c>
      <c r="AS171">
        <v>120586240</v>
      </c>
    </row>
    <row r="172" spans="1:51" hidden="1" x14ac:dyDescent="0.25">
      <c r="A172" t="s">
        <v>2132</v>
      </c>
      <c r="B172" t="s">
        <v>19376</v>
      </c>
      <c r="C172" t="s">
        <v>1368</v>
      </c>
      <c r="D172" t="s">
        <v>19277</v>
      </c>
      <c r="E172" t="s">
        <v>19190</v>
      </c>
      <c r="F172" t="s">
        <v>242</v>
      </c>
      <c r="G172">
        <v>164.98</v>
      </c>
      <c r="H172" t="s">
        <v>19191</v>
      </c>
      <c r="I172">
        <v>4</v>
      </c>
      <c r="J172">
        <v>4</v>
      </c>
      <c r="K172">
        <v>2</v>
      </c>
      <c r="L172" t="s">
        <v>19247</v>
      </c>
      <c r="N172" t="b">
        <v>0</v>
      </c>
      <c r="O172" t="b">
        <v>0</v>
      </c>
      <c r="P172" t="b">
        <v>1</v>
      </c>
      <c r="Q172" t="b">
        <v>0</v>
      </c>
      <c r="R172" t="b">
        <v>0</v>
      </c>
      <c r="S172" t="b">
        <v>0</v>
      </c>
      <c r="T172" t="b">
        <v>0</v>
      </c>
      <c r="U172" t="b">
        <v>0</v>
      </c>
      <c r="V172" t="b">
        <v>0</v>
      </c>
      <c r="X172" t="s">
        <v>19262</v>
      </c>
      <c r="Z172">
        <v>153600</v>
      </c>
      <c r="AA172">
        <v>1047552</v>
      </c>
      <c r="AB172" t="b">
        <v>1</v>
      </c>
      <c r="AC172" t="s">
        <v>19210</v>
      </c>
      <c r="AD172">
        <v>16</v>
      </c>
      <c r="AE172">
        <v>8</v>
      </c>
      <c r="AF172" t="s">
        <v>19194</v>
      </c>
      <c r="AG172" t="b">
        <v>1</v>
      </c>
      <c r="AH172" t="b">
        <v>0</v>
      </c>
      <c r="AI172" t="s">
        <v>19195</v>
      </c>
      <c r="AK172" t="b">
        <v>1</v>
      </c>
      <c r="AL172" t="b">
        <v>1</v>
      </c>
      <c r="AM172" t="b">
        <v>0</v>
      </c>
      <c r="AN172" t="b">
        <v>1</v>
      </c>
      <c r="AO172" t="b">
        <v>0</v>
      </c>
      <c r="AP172">
        <v>2</v>
      </c>
      <c r="AQ172">
        <v>38500</v>
      </c>
      <c r="AR172">
        <v>262144000</v>
      </c>
      <c r="AS172">
        <v>262144000</v>
      </c>
      <c r="AT172">
        <v>6400</v>
      </c>
      <c r="AU172">
        <v>152043520</v>
      </c>
      <c r="AW172" t="b">
        <v>1</v>
      </c>
    </row>
    <row r="173" spans="1:51" hidden="1" x14ac:dyDescent="0.25">
      <c r="A173" t="s">
        <v>8561</v>
      </c>
      <c r="B173" t="s">
        <v>19377</v>
      </c>
      <c r="C173" t="s">
        <v>1368</v>
      </c>
      <c r="D173" t="s">
        <v>19279</v>
      </c>
      <c r="E173" t="s">
        <v>19190</v>
      </c>
      <c r="F173" t="s">
        <v>242</v>
      </c>
      <c r="G173">
        <v>140.16</v>
      </c>
      <c r="H173" t="s">
        <v>19191</v>
      </c>
      <c r="I173">
        <v>4</v>
      </c>
      <c r="J173">
        <v>4</v>
      </c>
      <c r="K173">
        <v>2</v>
      </c>
      <c r="L173" t="s">
        <v>19247</v>
      </c>
      <c r="N173" t="b">
        <v>0</v>
      </c>
      <c r="O173" t="b">
        <v>0</v>
      </c>
      <c r="P173" t="b">
        <v>1</v>
      </c>
      <c r="Q173" t="b">
        <v>0</v>
      </c>
      <c r="R173" t="b">
        <v>1</v>
      </c>
      <c r="S173" t="b">
        <v>0</v>
      </c>
      <c r="T173" t="b">
        <v>0</v>
      </c>
      <c r="U173" t="b">
        <v>0</v>
      </c>
      <c r="V173" t="b">
        <v>1</v>
      </c>
      <c r="X173" t="s">
        <v>19262</v>
      </c>
      <c r="Z173">
        <v>153600</v>
      </c>
      <c r="AA173">
        <v>1047552</v>
      </c>
      <c r="AB173" t="b">
        <v>1</v>
      </c>
      <c r="AC173" t="s">
        <v>19210</v>
      </c>
      <c r="AD173">
        <v>8</v>
      </c>
      <c r="AE173">
        <v>8</v>
      </c>
      <c r="AF173" t="s">
        <v>19194</v>
      </c>
      <c r="AG173" t="b">
        <v>1</v>
      </c>
      <c r="AH173" t="b">
        <v>1</v>
      </c>
      <c r="AI173" t="s">
        <v>19195</v>
      </c>
      <c r="AK173" t="b">
        <v>1</v>
      </c>
      <c r="AL173" t="b">
        <v>1</v>
      </c>
      <c r="AM173" t="b">
        <v>0</v>
      </c>
      <c r="AN173" t="b">
        <v>1</v>
      </c>
      <c r="AO173" t="b">
        <v>0</v>
      </c>
      <c r="AP173">
        <v>2</v>
      </c>
      <c r="AQ173">
        <v>19000</v>
      </c>
      <c r="AR173">
        <v>250000000</v>
      </c>
      <c r="AS173">
        <v>250000000</v>
      </c>
      <c r="AT173">
        <v>6400</v>
      </c>
      <c r="AU173">
        <v>145000000</v>
      </c>
      <c r="AW173" t="b">
        <v>1</v>
      </c>
    </row>
    <row r="174" spans="1:51" hidden="1" x14ac:dyDescent="0.25">
      <c r="A174" t="s">
        <v>8058</v>
      </c>
      <c r="B174" t="s">
        <v>19378</v>
      </c>
      <c r="C174" t="s">
        <v>1368</v>
      </c>
      <c r="D174" t="s">
        <v>19281</v>
      </c>
      <c r="E174" t="s">
        <v>19190</v>
      </c>
      <c r="F174" t="s">
        <v>242</v>
      </c>
      <c r="G174">
        <v>124.1</v>
      </c>
      <c r="H174" t="s">
        <v>19191</v>
      </c>
      <c r="I174">
        <v>4</v>
      </c>
      <c r="J174">
        <v>4</v>
      </c>
      <c r="K174">
        <v>2</v>
      </c>
      <c r="L174" t="s">
        <v>19247</v>
      </c>
      <c r="N174" t="b">
        <v>0</v>
      </c>
      <c r="O174" t="b">
        <v>0</v>
      </c>
      <c r="P174" t="b">
        <v>0</v>
      </c>
      <c r="Q174" t="b">
        <v>0</v>
      </c>
      <c r="R174" t="b">
        <v>1</v>
      </c>
      <c r="S174" t="b">
        <v>0</v>
      </c>
      <c r="T174" t="b">
        <v>0</v>
      </c>
      <c r="U174" t="b">
        <v>0</v>
      </c>
      <c r="V174" t="b">
        <v>1</v>
      </c>
      <c r="X174" t="s">
        <v>19262</v>
      </c>
      <c r="Z174">
        <v>0</v>
      </c>
      <c r="AA174">
        <v>1047552</v>
      </c>
      <c r="AB174" t="b">
        <v>1</v>
      </c>
      <c r="AC174" t="s">
        <v>19210</v>
      </c>
      <c r="AD174">
        <v>8</v>
      </c>
      <c r="AE174">
        <v>8</v>
      </c>
      <c r="AF174" t="s">
        <v>19194</v>
      </c>
      <c r="AG174" t="b">
        <v>1</v>
      </c>
      <c r="AH174" t="b">
        <v>1</v>
      </c>
      <c r="AI174" t="s">
        <v>19195</v>
      </c>
      <c r="AK174" t="b">
        <v>0</v>
      </c>
      <c r="AL174" t="b">
        <v>1</v>
      </c>
      <c r="AM174" t="b">
        <v>0</v>
      </c>
      <c r="AN174" t="b">
        <v>1</v>
      </c>
      <c r="AO174" t="b">
        <v>0</v>
      </c>
      <c r="AP174">
        <v>2</v>
      </c>
      <c r="AQ174">
        <v>19000</v>
      </c>
      <c r="AR174">
        <v>250000000</v>
      </c>
      <c r="AS174">
        <v>250000000</v>
      </c>
      <c r="AT174">
        <v>6400</v>
      </c>
      <c r="AU174">
        <v>145000000</v>
      </c>
      <c r="AW174" t="b">
        <v>1</v>
      </c>
    </row>
    <row r="175" spans="1:51" hidden="1" x14ac:dyDescent="0.25">
      <c r="A175" t="s">
        <v>6064</v>
      </c>
      <c r="B175" t="s">
        <v>19379</v>
      </c>
      <c r="C175" t="s">
        <v>1368</v>
      </c>
      <c r="D175" t="s">
        <v>19283</v>
      </c>
      <c r="E175" t="s">
        <v>19190</v>
      </c>
      <c r="F175" t="s">
        <v>242</v>
      </c>
      <c r="G175">
        <v>132.13</v>
      </c>
      <c r="H175" t="s">
        <v>19191</v>
      </c>
      <c r="I175">
        <v>4</v>
      </c>
      <c r="J175">
        <v>4</v>
      </c>
      <c r="K175">
        <v>1</v>
      </c>
      <c r="L175" t="s">
        <v>19247</v>
      </c>
      <c r="N175" t="b">
        <v>0</v>
      </c>
      <c r="O175" t="b">
        <v>0</v>
      </c>
      <c r="P175" t="b">
        <v>1</v>
      </c>
      <c r="Q175" t="b">
        <v>0</v>
      </c>
      <c r="R175" t="b">
        <v>0</v>
      </c>
      <c r="S175" t="b">
        <v>0</v>
      </c>
      <c r="T175" t="b">
        <v>1</v>
      </c>
      <c r="U175" t="b">
        <v>0</v>
      </c>
      <c r="V175" t="b">
        <v>1</v>
      </c>
      <c r="X175" t="s">
        <v>19262</v>
      </c>
      <c r="Z175">
        <v>153600</v>
      </c>
      <c r="AA175">
        <v>1047552</v>
      </c>
      <c r="AB175" t="b">
        <v>1</v>
      </c>
      <c r="AC175" t="s">
        <v>19284</v>
      </c>
      <c r="AD175">
        <v>16</v>
      </c>
      <c r="AE175">
        <v>8</v>
      </c>
      <c r="AF175" t="s">
        <v>19218</v>
      </c>
      <c r="AG175" t="b">
        <v>1</v>
      </c>
      <c r="AH175" t="b">
        <v>1</v>
      </c>
      <c r="AI175" t="s">
        <v>19195</v>
      </c>
      <c r="AK175" t="b">
        <v>1</v>
      </c>
      <c r="AL175" t="b">
        <v>1</v>
      </c>
      <c r="AM175" t="b">
        <v>0</v>
      </c>
      <c r="AN175" t="b">
        <v>1</v>
      </c>
      <c r="AO175" t="b">
        <v>0</v>
      </c>
      <c r="AP175">
        <v>2</v>
      </c>
      <c r="AQ175">
        <v>19000</v>
      </c>
      <c r="AR175">
        <v>250000000</v>
      </c>
      <c r="AS175">
        <v>250000000</v>
      </c>
      <c r="AT175">
        <v>6400</v>
      </c>
      <c r="AU175">
        <v>145000000</v>
      </c>
      <c r="AV175">
        <v>107374182400</v>
      </c>
      <c r="AW175" t="b">
        <v>1</v>
      </c>
      <c r="AX175" t="b">
        <v>1</v>
      </c>
    </row>
    <row r="176" spans="1:51" hidden="1" x14ac:dyDescent="0.25">
      <c r="A176" t="s">
        <v>7575</v>
      </c>
      <c r="B176" t="s">
        <v>19380</v>
      </c>
      <c r="C176" t="s">
        <v>1368</v>
      </c>
      <c r="D176" t="s">
        <v>19286</v>
      </c>
      <c r="E176" t="s">
        <v>19190</v>
      </c>
      <c r="F176" t="s">
        <v>242</v>
      </c>
      <c r="G176">
        <v>112.42</v>
      </c>
      <c r="H176" t="s">
        <v>19191</v>
      </c>
      <c r="I176">
        <v>4</v>
      </c>
      <c r="J176">
        <v>4</v>
      </c>
      <c r="K176">
        <v>1</v>
      </c>
      <c r="L176" t="s">
        <v>19247</v>
      </c>
      <c r="N176" t="b">
        <v>0</v>
      </c>
      <c r="O176" t="b">
        <v>0</v>
      </c>
      <c r="P176" t="b">
        <v>1</v>
      </c>
      <c r="Q176" t="b">
        <v>0</v>
      </c>
      <c r="R176" t="b">
        <v>1</v>
      </c>
      <c r="S176" t="b">
        <v>0</v>
      </c>
      <c r="T176" t="b">
        <v>1</v>
      </c>
      <c r="U176" t="b">
        <v>0</v>
      </c>
      <c r="V176" t="b">
        <v>1</v>
      </c>
      <c r="X176" t="s">
        <v>19262</v>
      </c>
      <c r="Z176">
        <v>153600</v>
      </c>
      <c r="AA176">
        <v>1047552</v>
      </c>
      <c r="AB176" t="b">
        <v>1</v>
      </c>
      <c r="AC176" t="s">
        <v>19284</v>
      </c>
      <c r="AD176">
        <v>8</v>
      </c>
      <c r="AE176">
        <v>8</v>
      </c>
      <c r="AF176" t="s">
        <v>19218</v>
      </c>
      <c r="AG176" t="b">
        <v>1</v>
      </c>
      <c r="AH176" t="b">
        <v>1</v>
      </c>
      <c r="AI176" t="s">
        <v>19195</v>
      </c>
      <c r="AK176" t="b">
        <v>1</v>
      </c>
      <c r="AL176" t="b">
        <v>1</v>
      </c>
      <c r="AM176" t="b">
        <v>0</v>
      </c>
      <c r="AN176" t="b">
        <v>1</v>
      </c>
      <c r="AO176" t="b">
        <v>0</v>
      </c>
      <c r="AP176">
        <v>2</v>
      </c>
      <c r="AQ176">
        <v>19000</v>
      </c>
      <c r="AR176">
        <v>250000000</v>
      </c>
      <c r="AS176">
        <v>250000000</v>
      </c>
      <c r="AT176">
        <v>6400</v>
      </c>
      <c r="AU176">
        <v>145000000</v>
      </c>
      <c r="AV176">
        <v>107374182400</v>
      </c>
      <c r="AW176" t="b">
        <v>1</v>
      </c>
      <c r="AX176" t="b">
        <v>1</v>
      </c>
    </row>
    <row r="177" spans="1:51" hidden="1" x14ac:dyDescent="0.25">
      <c r="A177" t="s">
        <v>4012</v>
      </c>
      <c r="B177" t="s">
        <v>19381</v>
      </c>
      <c r="C177" t="s">
        <v>1368</v>
      </c>
      <c r="D177" t="s">
        <v>19288</v>
      </c>
      <c r="E177" t="s">
        <v>19190</v>
      </c>
      <c r="F177" t="s">
        <v>242</v>
      </c>
      <c r="G177">
        <v>99.28</v>
      </c>
      <c r="H177" t="s">
        <v>19191</v>
      </c>
      <c r="I177">
        <v>4</v>
      </c>
      <c r="J177">
        <v>4</v>
      </c>
      <c r="K177">
        <v>1</v>
      </c>
      <c r="L177" t="s">
        <v>19247</v>
      </c>
      <c r="N177" t="b">
        <v>0</v>
      </c>
      <c r="O177" t="b">
        <v>0</v>
      </c>
      <c r="P177" t="b">
        <v>0</v>
      </c>
      <c r="Q177" t="b">
        <v>0</v>
      </c>
      <c r="R177" t="b">
        <v>1</v>
      </c>
      <c r="S177" t="b">
        <v>0</v>
      </c>
      <c r="T177" t="b">
        <v>1</v>
      </c>
      <c r="U177" t="b">
        <v>0</v>
      </c>
      <c r="V177" t="b">
        <v>1</v>
      </c>
      <c r="X177" t="s">
        <v>19262</v>
      </c>
      <c r="Z177">
        <v>0</v>
      </c>
      <c r="AA177">
        <v>1047552</v>
      </c>
      <c r="AB177" t="b">
        <v>1</v>
      </c>
      <c r="AC177" t="s">
        <v>19284</v>
      </c>
      <c r="AD177">
        <v>8</v>
      </c>
      <c r="AE177">
        <v>8</v>
      </c>
      <c r="AF177" t="s">
        <v>19218</v>
      </c>
      <c r="AG177" t="b">
        <v>1</v>
      </c>
      <c r="AH177" t="b">
        <v>1</v>
      </c>
      <c r="AI177" t="s">
        <v>19195</v>
      </c>
      <c r="AK177" t="b">
        <v>0</v>
      </c>
      <c r="AL177" t="b">
        <v>1</v>
      </c>
      <c r="AM177" t="b">
        <v>0</v>
      </c>
      <c r="AN177" t="b">
        <v>1</v>
      </c>
      <c r="AO177" t="b">
        <v>0</v>
      </c>
      <c r="AP177">
        <v>2</v>
      </c>
      <c r="AQ177">
        <v>19000</v>
      </c>
      <c r="AR177">
        <v>250000000</v>
      </c>
      <c r="AS177">
        <v>250000000</v>
      </c>
      <c r="AT177">
        <v>6400</v>
      </c>
      <c r="AU177">
        <v>145000000</v>
      </c>
      <c r="AV177">
        <v>107374182400</v>
      </c>
      <c r="AW177" t="b">
        <v>1</v>
      </c>
      <c r="AX177" t="b">
        <v>1</v>
      </c>
    </row>
    <row r="178" spans="1:51" hidden="1" x14ac:dyDescent="0.25">
      <c r="A178" t="s">
        <v>3369</v>
      </c>
      <c r="B178" t="s">
        <v>19382</v>
      </c>
      <c r="C178" t="s">
        <v>1368</v>
      </c>
      <c r="D178" t="s">
        <v>19290</v>
      </c>
      <c r="E178" t="s">
        <v>19190</v>
      </c>
      <c r="F178" t="s">
        <v>242</v>
      </c>
      <c r="G178">
        <v>112.42</v>
      </c>
      <c r="H178" t="s">
        <v>19191</v>
      </c>
      <c r="I178">
        <v>4</v>
      </c>
      <c r="J178">
        <v>4</v>
      </c>
      <c r="K178">
        <v>1</v>
      </c>
      <c r="L178" t="s">
        <v>19247</v>
      </c>
      <c r="N178" t="b">
        <v>0</v>
      </c>
      <c r="O178" t="b">
        <v>0</v>
      </c>
      <c r="P178" t="b">
        <v>0</v>
      </c>
      <c r="Q178" t="b">
        <v>0</v>
      </c>
      <c r="R178" t="b">
        <v>0</v>
      </c>
      <c r="S178" t="b">
        <v>0</v>
      </c>
      <c r="T178" t="b">
        <v>1</v>
      </c>
      <c r="U178" t="b">
        <v>0</v>
      </c>
      <c r="V178" t="b">
        <v>1</v>
      </c>
      <c r="X178" t="s">
        <v>19262</v>
      </c>
      <c r="Z178">
        <v>0</v>
      </c>
      <c r="AA178">
        <v>1047552</v>
      </c>
      <c r="AB178" t="b">
        <v>1</v>
      </c>
      <c r="AC178" t="s">
        <v>19284</v>
      </c>
      <c r="AD178">
        <v>16</v>
      </c>
      <c r="AE178">
        <v>8</v>
      </c>
      <c r="AF178" t="s">
        <v>19218</v>
      </c>
      <c r="AG178" t="b">
        <v>1</v>
      </c>
      <c r="AH178" t="b">
        <v>1</v>
      </c>
      <c r="AI178" t="s">
        <v>19195</v>
      </c>
      <c r="AK178" t="b">
        <v>0</v>
      </c>
      <c r="AL178" t="b">
        <v>1</v>
      </c>
      <c r="AM178" t="b">
        <v>0</v>
      </c>
      <c r="AN178" t="b">
        <v>1</v>
      </c>
      <c r="AO178" t="b">
        <v>0</v>
      </c>
      <c r="AP178">
        <v>2</v>
      </c>
      <c r="AQ178">
        <v>19000</v>
      </c>
      <c r="AR178">
        <v>250000000</v>
      </c>
      <c r="AS178">
        <v>250000000</v>
      </c>
      <c r="AT178">
        <v>6400</v>
      </c>
      <c r="AU178">
        <v>145000000</v>
      </c>
      <c r="AV178">
        <v>107374182400</v>
      </c>
      <c r="AW178" t="b">
        <v>1</v>
      </c>
      <c r="AX178" t="b">
        <v>1</v>
      </c>
    </row>
    <row r="179" spans="1:51" hidden="1" x14ac:dyDescent="0.25">
      <c r="A179" t="s">
        <v>3573</v>
      </c>
      <c r="B179" t="s">
        <v>19383</v>
      </c>
      <c r="C179" t="s">
        <v>1368</v>
      </c>
      <c r="D179" t="s">
        <v>19292</v>
      </c>
      <c r="E179" t="s">
        <v>19190</v>
      </c>
      <c r="F179" t="s">
        <v>242</v>
      </c>
      <c r="G179">
        <v>140.16</v>
      </c>
      <c r="H179" t="s">
        <v>19191</v>
      </c>
      <c r="I179">
        <v>4</v>
      </c>
      <c r="J179">
        <v>4</v>
      </c>
      <c r="K179">
        <v>2</v>
      </c>
      <c r="L179" t="s">
        <v>19247</v>
      </c>
      <c r="N179" t="b">
        <v>0</v>
      </c>
      <c r="O179" t="b">
        <v>0</v>
      </c>
      <c r="P179" t="b">
        <v>0</v>
      </c>
      <c r="Q179" t="b">
        <v>0</v>
      </c>
      <c r="R179" t="b">
        <v>0</v>
      </c>
      <c r="S179" t="b">
        <v>0</v>
      </c>
      <c r="T179" t="b">
        <v>0</v>
      </c>
      <c r="U179" t="b">
        <v>0</v>
      </c>
      <c r="V179" t="b">
        <v>1</v>
      </c>
      <c r="X179" t="s">
        <v>19293</v>
      </c>
      <c r="Z179">
        <v>32768</v>
      </c>
      <c r="AA179">
        <v>1047552</v>
      </c>
      <c r="AB179" t="b">
        <v>1</v>
      </c>
      <c r="AC179" t="s">
        <v>19210</v>
      </c>
      <c r="AD179">
        <v>16</v>
      </c>
      <c r="AE179">
        <v>8</v>
      </c>
      <c r="AF179" t="s">
        <v>19194</v>
      </c>
      <c r="AG179" t="b">
        <v>1</v>
      </c>
      <c r="AH179" t="b">
        <v>1</v>
      </c>
      <c r="AI179" t="s">
        <v>19195</v>
      </c>
      <c r="AJ179">
        <v>160</v>
      </c>
      <c r="AK179" t="b">
        <v>1</v>
      </c>
      <c r="AL179" t="b">
        <v>1</v>
      </c>
      <c r="AM179" t="b">
        <v>0</v>
      </c>
      <c r="AN179" t="b">
        <v>1</v>
      </c>
      <c r="AO179" t="b">
        <v>0</v>
      </c>
      <c r="AP179">
        <v>2</v>
      </c>
      <c r="AQ179">
        <v>8000</v>
      </c>
      <c r="AR179">
        <v>67108864</v>
      </c>
      <c r="AS179">
        <v>67108864</v>
      </c>
      <c r="AT179">
        <v>6400</v>
      </c>
      <c r="AU179">
        <v>100663296</v>
      </c>
      <c r="AV179">
        <v>107374182400</v>
      </c>
      <c r="AW179" t="b">
        <v>1</v>
      </c>
    </row>
    <row r="180" spans="1:51" hidden="1" x14ac:dyDescent="0.25">
      <c r="A180" t="s">
        <v>2530</v>
      </c>
      <c r="B180" t="s">
        <v>19384</v>
      </c>
      <c r="C180" t="s">
        <v>1368</v>
      </c>
      <c r="D180" t="s">
        <v>19295</v>
      </c>
      <c r="E180" t="s">
        <v>19190</v>
      </c>
      <c r="F180" t="s">
        <v>242</v>
      </c>
      <c r="G180">
        <v>140.16</v>
      </c>
      <c r="H180" t="s">
        <v>19191</v>
      </c>
      <c r="I180">
        <v>4</v>
      </c>
      <c r="J180">
        <v>4</v>
      </c>
      <c r="K180">
        <v>2</v>
      </c>
      <c r="L180" t="s">
        <v>19247</v>
      </c>
      <c r="N180" t="b">
        <v>0</v>
      </c>
      <c r="O180" t="b">
        <v>0</v>
      </c>
      <c r="P180" t="b">
        <v>0</v>
      </c>
      <c r="Q180" t="b">
        <v>0</v>
      </c>
      <c r="R180" t="b">
        <v>0</v>
      </c>
      <c r="S180" t="b">
        <v>0</v>
      </c>
      <c r="T180" t="b">
        <v>0</v>
      </c>
      <c r="U180" t="b">
        <v>0</v>
      </c>
      <c r="V180" t="b">
        <v>1</v>
      </c>
      <c r="X180" t="s">
        <v>19265</v>
      </c>
      <c r="Z180">
        <v>0</v>
      </c>
      <c r="AA180">
        <v>1047552</v>
      </c>
      <c r="AB180" t="b">
        <v>1</v>
      </c>
      <c r="AC180" t="s">
        <v>19210</v>
      </c>
      <c r="AD180">
        <v>16</v>
      </c>
      <c r="AE180">
        <v>8</v>
      </c>
      <c r="AF180" t="s">
        <v>19194</v>
      </c>
      <c r="AG180" t="b">
        <v>1</v>
      </c>
      <c r="AH180" t="b">
        <v>1</v>
      </c>
      <c r="AI180" t="s">
        <v>19195</v>
      </c>
      <c r="AJ180">
        <v>195</v>
      </c>
      <c r="AK180" t="b">
        <v>0</v>
      </c>
      <c r="AL180" t="b">
        <v>1</v>
      </c>
      <c r="AM180" t="b">
        <v>0</v>
      </c>
      <c r="AN180" t="b">
        <v>1</v>
      </c>
      <c r="AO180" t="b">
        <v>0</v>
      </c>
      <c r="AP180">
        <v>2</v>
      </c>
      <c r="AT180">
        <v>6400</v>
      </c>
      <c r="AU180">
        <v>100663296</v>
      </c>
      <c r="AV180">
        <v>107374182400</v>
      </c>
      <c r="AW180" t="b">
        <v>1</v>
      </c>
    </row>
    <row r="181" spans="1:51" hidden="1" x14ac:dyDescent="0.25">
      <c r="A181" t="s">
        <v>8885</v>
      </c>
      <c r="B181" t="s">
        <v>19385</v>
      </c>
      <c r="C181" t="s">
        <v>1368</v>
      </c>
      <c r="D181" t="s">
        <v>19297</v>
      </c>
      <c r="E181" t="s">
        <v>19190</v>
      </c>
      <c r="F181" t="s">
        <v>242</v>
      </c>
      <c r="G181">
        <v>140.16</v>
      </c>
      <c r="H181" t="s">
        <v>19191</v>
      </c>
      <c r="I181">
        <v>4</v>
      </c>
      <c r="J181">
        <v>4</v>
      </c>
      <c r="K181">
        <v>2</v>
      </c>
      <c r="L181" t="s">
        <v>19247</v>
      </c>
      <c r="N181" t="b">
        <v>0</v>
      </c>
      <c r="O181" t="b">
        <v>0</v>
      </c>
      <c r="P181" t="b">
        <v>0</v>
      </c>
      <c r="Q181" t="b">
        <v>0</v>
      </c>
      <c r="R181" t="b">
        <v>0</v>
      </c>
      <c r="S181" t="b">
        <v>0</v>
      </c>
      <c r="T181" t="b">
        <v>0</v>
      </c>
      <c r="U181" t="b">
        <v>0</v>
      </c>
      <c r="V181" t="b">
        <v>1</v>
      </c>
      <c r="X181" t="s">
        <v>19262</v>
      </c>
      <c r="Z181">
        <v>0</v>
      </c>
      <c r="AA181">
        <v>1047552</v>
      </c>
      <c r="AB181" t="b">
        <v>1</v>
      </c>
      <c r="AC181" t="s">
        <v>19210</v>
      </c>
      <c r="AD181">
        <v>16</v>
      </c>
      <c r="AE181">
        <v>8</v>
      </c>
      <c r="AF181" t="s">
        <v>19194</v>
      </c>
      <c r="AG181" t="b">
        <v>1</v>
      </c>
      <c r="AH181" t="b">
        <v>1</v>
      </c>
      <c r="AI181" t="s">
        <v>19195</v>
      </c>
      <c r="AK181" t="b">
        <v>0</v>
      </c>
      <c r="AL181" t="b">
        <v>1</v>
      </c>
      <c r="AM181" t="b">
        <v>0</v>
      </c>
      <c r="AN181" t="b">
        <v>1</v>
      </c>
      <c r="AO181" t="b">
        <v>0</v>
      </c>
      <c r="AP181">
        <v>2</v>
      </c>
      <c r="AQ181">
        <v>38500</v>
      </c>
      <c r="AR181">
        <v>262144000</v>
      </c>
      <c r="AS181">
        <v>262144000</v>
      </c>
      <c r="AT181">
        <v>6400</v>
      </c>
      <c r="AU181">
        <v>152043520</v>
      </c>
      <c r="AW181" t="b">
        <v>1</v>
      </c>
      <c r="AY181" t="b">
        <v>1</v>
      </c>
    </row>
    <row r="182" spans="1:51" hidden="1" x14ac:dyDescent="0.25">
      <c r="A182" t="s">
        <v>2259</v>
      </c>
      <c r="B182" t="s">
        <v>19386</v>
      </c>
      <c r="C182" t="s">
        <v>1368</v>
      </c>
      <c r="D182" t="s">
        <v>19249</v>
      </c>
      <c r="E182" t="s">
        <v>19190</v>
      </c>
      <c r="F182" t="s">
        <v>242</v>
      </c>
      <c r="G182">
        <v>427.05</v>
      </c>
      <c r="H182" t="s">
        <v>19191</v>
      </c>
      <c r="I182">
        <v>8</v>
      </c>
      <c r="J182">
        <v>8</v>
      </c>
      <c r="K182">
        <v>1</v>
      </c>
      <c r="L182" t="s">
        <v>19247</v>
      </c>
      <c r="N182" t="b">
        <v>0</v>
      </c>
      <c r="O182" t="b">
        <v>0</v>
      </c>
      <c r="P182" t="b">
        <v>0</v>
      </c>
      <c r="Q182" t="b">
        <v>0</v>
      </c>
      <c r="R182" t="b">
        <v>0</v>
      </c>
      <c r="S182" t="b">
        <v>0</v>
      </c>
      <c r="T182" t="b">
        <v>0</v>
      </c>
      <c r="U182" t="b">
        <v>0</v>
      </c>
      <c r="V182" t="b">
        <v>0</v>
      </c>
      <c r="X182" t="s">
        <v>19200</v>
      </c>
      <c r="Z182">
        <v>409600</v>
      </c>
      <c r="AA182">
        <v>1047552</v>
      </c>
      <c r="AB182" t="b">
        <v>1</v>
      </c>
      <c r="AC182" t="s">
        <v>19193</v>
      </c>
      <c r="AD182">
        <v>28</v>
      </c>
      <c r="AE182">
        <v>32</v>
      </c>
      <c r="AF182" t="s">
        <v>19194</v>
      </c>
      <c r="AG182" t="b">
        <v>1</v>
      </c>
      <c r="AH182" t="b">
        <v>0</v>
      </c>
      <c r="AI182" t="s">
        <v>19197</v>
      </c>
      <c r="AJ182">
        <v>210</v>
      </c>
      <c r="AK182" t="b">
        <v>0</v>
      </c>
      <c r="AL182" t="b">
        <v>0</v>
      </c>
      <c r="AM182" t="b">
        <v>0</v>
      </c>
      <c r="AN182" t="b">
        <v>1</v>
      </c>
      <c r="AO182" t="b">
        <v>0</v>
      </c>
      <c r="AP182">
        <v>8</v>
      </c>
      <c r="AQ182">
        <v>24000</v>
      </c>
      <c r="AR182">
        <v>393216000</v>
      </c>
      <c r="AS182">
        <v>196083712</v>
      </c>
    </row>
    <row r="183" spans="1:51" hidden="1" x14ac:dyDescent="0.25">
      <c r="A183" t="s">
        <v>10253</v>
      </c>
      <c r="B183" t="s">
        <v>19387</v>
      </c>
      <c r="C183" t="s">
        <v>1368</v>
      </c>
      <c r="D183" t="s">
        <v>19251</v>
      </c>
      <c r="E183" t="s">
        <v>19190</v>
      </c>
      <c r="F183" t="s">
        <v>242</v>
      </c>
      <c r="G183">
        <v>427.05</v>
      </c>
      <c r="H183" t="s">
        <v>19191</v>
      </c>
      <c r="I183">
        <v>8</v>
      </c>
      <c r="J183">
        <v>8</v>
      </c>
      <c r="K183">
        <v>1</v>
      </c>
      <c r="L183" t="s">
        <v>19247</v>
      </c>
      <c r="N183" t="b">
        <v>0</v>
      </c>
      <c r="O183" t="b">
        <v>0</v>
      </c>
      <c r="P183" t="b">
        <v>0</v>
      </c>
      <c r="Q183" t="b">
        <v>0</v>
      </c>
      <c r="R183" t="b">
        <v>0</v>
      </c>
      <c r="S183" t="b">
        <v>0</v>
      </c>
      <c r="T183" t="b">
        <v>0</v>
      </c>
      <c r="U183" t="b">
        <v>0</v>
      </c>
      <c r="V183" t="b">
        <v>0</v>
      </c>
      <c r="X183" t="s">
        <v>19200</v>
      </c>
      <c r="Y183" t="s">
        <v>19252</v>
      </c>
      <c r="Z183">
        <v>409600</v>
      </c>
      <c r="AA183">
        <v>1047552</v>
      </c>
      <c r="AB183" t="b">
        <v>1</v>
      </c>
      <c r="AC183" t="s">
        <v>19193</v>
      </c>
      <c r="AD183">
        <v>28</v>
      </c>
      <c r="AE183">
        <v>32</v>
      </c>
      <c r="AF183" t="s">
        <v>19194</v>
      </c>
      <c r="AG183" t="b">
        <v>0</v>
      </c>
      <c r="AH183" t="b">
        <v>0</v>
      </c>
      <c r="AI183" t="s">
        <v>19195</v>
      </c>
      <c r="AJ183">
        <v>210</v>
      </c>
      <c r="AK183" t="b">
        <v>0</v>
      </c>
      <c r="AL183" t="b">
        <v>0</v>
      </c>
      <c r="AM183" t="b">
        <v>0</v>
      </c>
      <c r="AN183" t="b">
        <v>1</v>
      </c>
      <c r="AO183" t="b">
        <v>0</v>
      </c>
      <c r="AP183">
        <v>8</v>
      </c>
      <c r="AQ183">
        <v>24000</v>
      </c>
      <c r="AR183">
        <v>393216000</v>
      </c>
      <c r="AS183">
        <v>196083712</v>
      </c>
    </row>
    <row r="184" spans="1:51" hidden="1" x14ac:dyDescent="0.25">
      <c r="A184" t="s">
        <v>650</v>
      </c>
      <c r="B184" t="s">
        <v>19388</v>
      </c>
      <c r="C184" t="s">
        <v>1368</v>
      </c>
      <c r="D184" t="s">
        <v>19299</v>
      </c>
      <c r="E184" t="s">
        <v>19190</v>
      </c>
      <c r="F184" t="s">
        <v>242</v>
      </c>
      <c r="G184">
        <v>140.16</v>
      </c>
      <c r="H184" t="s">
        <v>19191</v>
      </c>
      <c r="I184">
        <v>4</v>
      </c>
      <c r="J184">
        <v>4</v>
      </c>
      <c r="K184">
        <v>2</v>
      </c>
      <c r="L184" t="s">
        <v>19247</v>
      </c>
      <c r="N184" t="b">
        <v>0</v>
      </c>
      <c r="O184" t="b">
        <v>0</v>
      </c>
      <c r="P184" t="b">
        <v>0</v>
      </c>
      <c r="Q184" t="b">
        <v>0</v>
      </c>
      <c r="R184" t="b">
        <v>0</v>
      </c>
      <c r="S184" t="b">
        <v>0</v>
      </c>
      <c r="T184" t="b">
        <v>0</v>
      </c>
      <c r="U184" t="b">
        <v>0</v>
      </c>
      <c r="V184" t="b">
        <v>0</v>
      </c>
      <c r="X184" t="s">
        <v>19293</v>
      </c>
      <c r="Z184">
        <v>102400</v>
      </c>
      <c r="AA184">
        <v>1047552</v>
      </c>
      <c r="AB184" t="b">
        <v>1</v>
      </c>
      <c r="AC184" t="s">
        <v>19193</v>
      </c>
      <c r="AD184">
        <v>16</v>
      </c>
      <c r="AE184">
        <v>8</v>
      </c>
      <c r="AF184" t="s">
        <v>19194</v>
      </c>
      <c r="AG184" t="b">
        <v>1</v>
      </c>
      <c r="AH184" t="b">
        <v>0</v>
      </c>
      <c r="AI184" t="s">
        <v>19197</v>
      </c>
      <c r="AJ184">
        <v>160</v>
      </c>
      <c r="AK184" t="b">
        <v>0</v>
      </c>
      <c r="AL184" t="b">
        <v>0</v>
      </c>
      <c r="AM184" t="b">
        <v>0</v>
      </c>
      <c r="AN184" t="b">
        <v>1</v>
      </c>
      <c r="AO184" t="b">
        <v>0</v>
      </c>
      <c r="AP184">
        <v>2</v>
      </c>
      <c r="AQ184">
        <v>6000</v>
      </c>
      <c r="AR184">
        <v>97517568</v>
      </c>
      <c r="AS184">
        <v>48234496</v>
      </c>
    </row>
    <row r="185" spans="1:51" hidden="1" x14ac:dyDescent="0.25">
      <c r="A185" t="s">
        <v>1143</v>
      </c>
      <c r="B185" t="s">
        <v>19389</v>
      </c>
      <c r="C185" t="s">
        <v>1368</v>
      </c>
      <c r="D185" t="s">
        <v>19301</v>
      </c>
      <c r="E185" t="s">
        <v>19190</v>
      </c>
      <c r="F185" t="s">
        <v>242</v>
      </c>
      <c r="G185">
        <v>140.16</v>
      </c>
      <c r="H185" t="s">
        <v>19191</v>
      </c>
      <c r="I185">
        <v>4</v>
      </c>
      <c r="J185">
        <v>4</v>
      </c>
      <c r="K185">
        <v>2</v>
      </c>
      <c r="L185" t="s">
        <v>19247</v>
      </c>
      <c r="N185" t="b">
        <v>0</v>
      </c>
      <c r="O185" t="b">
        <v>0</v>
      </c>
      <c r="P185" t="b">
        <v>0</v>
      </c>
      <c r="Q185" t="b">
        <v>0</v>
      </c>
      <c r="R185" t="b">
        <v>0</v>
      </c>
      <c r="S185" t="b">
        <v>0</v>
      </c>
      <c r="T185" t="b">
        <v>0</v>
      </c>
      <c r="U185" t="b">
        <v>0</v>
      </c>
      <c r="V185" t="b">
        <v>0</v>
      </c>
      <c r="X185" t="s">
        <v>19265</v>
      </c>
      <c r="Z185">
        <v>0</v>
      </c>
      <c r="AA185">
        <v>1047552</v>
      </c>
      <c r="AB185" t="b">
        <v>1</v>
      </c>
      <c r="AC185" t="s">
        <v>19210</v>
      </c>
      <c r="AD185">
        <v>16</v>
      </c>
      <c r="AE185">
        <v>8</v>
      </c>
      <c r="AF185" t="s">
        <v>19194</v>
      </c>
      <c r="AG185" t="b">
        <v>1</v>
      </c>
      <c r="AH185" t="b">
        <v>0</v>
      </c>
      <c r="AI185" t="s">
        <v>19195</v>
      </c>
      <c r="AJ185">
        <v>195</v>
      </c>
      <c r="AK185" t="b">
        <v>0</v>
      </c>
      <c r="AL185" t="b">
        <v>0</v>
      </c>
      <c r="AM185" t="b">
        <v>0</v>
      </c>
      <c r="AN185" t="b">
        <v>1</v>
      </c>
      <c r="AO185" t="b">
        <v>0</v>
      </c>
      <c r="AP185">
        <v>2</v>
      </c>
      <c r="AT185">
        <v>6400</v>
      </c>
      <c r="AU185">
        <v>100663296</v>
      </c>
      <c r="AV185">
        <v>107374182400</v>
      </c>
    </row>
    <row r="186" spans="1:51" hidden="1" x14ac:dyDescent="0.25">
      <c r="A186" t="s">
        <v>7114</v>
      </c>
      <c r="B186" t="s">
        <v>19390</v>
      </c>
      <c r="C186" t="s">
        <v>1368</v>
      </c>
      <c r="D186" t="s">
        <v>19303</v>
      </c>
      <c r="E186" t="s">
        <v>19190</v>
      </c>
      <c r="F186" t="s">
        <v>242</v>
      </c>
      <c r="G186">
        <v>140.16</v>
      </c>
      <c r="H186" t="s">
        <v>19191</v>
      </c>
      <c r="I186">
        <v>4</v>
      </c>
      <c r="J186">
        <v>4</v>
      </c>
      <c r="K186">
        <v>2</v>
      </c>
      <c r="L186" t="s">
        <v>19247</v>
      </c>
      <c r="N186" t="b">
        <v>0</v>
      </c>
      <c r="O186" t="b">
        <v>0</v>
      </c>
      <c r="P186" t="b">
        <v>0</v>
      </c>
      <c r="Q186" t="b">
        <v>0</v>
      </c>
      <c r="R186" t="b">
        <v>0</v>
      </c>
      <c r="S186" t="b">
        <v>0</v>
      </c>
      <c r="T186" t="b">
        <v>0</v>
      </c>
      <c r="U186" t="b">
        <v>0</v>
      </c>
      <c r="V186" t="b">
        <v>0</v>
      </c>
      <c r="X186" t="s">
        <v>19262</v>
      </c>
      <c r="Z186">
        <v>0</v>
      </c>
      <c r="AA186">
        <v>1047552</v>
      </c>
      <c r="AB186" t="b">
        <v>1</v>
      </c>
      <c r="AC186" t="s">
        <v>19210</v>
      </c>
      <c r="AD186">
        <v>16</v>
      </c>
      <c r="AE186">
        <v>8</v>
      </c>
      <c r="AF186" t="s">
        <v>19194</v>
      </c>
      <c r="AG186" t="b">
        <v>1</v>
      </c>
      <c r="AH186" t="b">
        <v>0</v>
      </c>
      <c r="AI186" t="s">
        <v>19195</v>
      </c>
      <c r="AK186" t="b">
        <v>0</v>
      </c>
      <c r="AL186" t="b">
        <v>1</v>
      </c>
      <c r="AM186" t="b">
        <v>0</v>
      </c>
      <c r="AN186" t="b">
        <v>1</v>
      </c>
      <c r="AO186" t="b">
        <v>0</v>
      </c>
      <c r="AP186">
        <v>2</v>
      </c>
      <c r="AQ186">
        <v>38500</v>
      </c>
      <c r="AR186">
        <v>262144000</v>
      </c>
      <c r="AS186">
        <v>262144000</v>
      </c>
      <c r="AT186">
        <v>6400</v>
      </c>
      <c r="AU186">
        <v>152043520</v>
      </c>
      <c r="AW186" t="b">
        <v>1</v>
      </c>
    </row>
    <row r="187" spans="1:51" hidden="1" x14ac:dyDescent="0.25">
      <c r="A187" t="s">
        <v>2116</v>
      </c>
      <c r="B187" t="s">
        <v>19391</v>
      </c>
      <c r="C187" t="s">
        <v>1368</v>
      </c>
      <c r="D187" t="s">
        <v>19249</v>
      </c>
      <c r="E187" t="s">
        <v>19190</v>
      </c>
      <c r="F187" t="s">
        <v>242</v>
      </c>
      <c r="G187">
        <v>854.1</v>
      </c>
      <c r="H187" t="s">
        <v>19191</v>
      </c>
      <c r="I187">
        <v>16</v>
      </c>
      <c r="J187">
        <v>16</v>
      </c>
      <c r="K187">
        <v>1</v>
      </c>
      <c r="L187" t="s">
        <v>19247</v>
      </c>
      <c r="N187" t="b">
        <v>0</v>
      </c>
      <c r="O187" t="b">
        <v>0</v>
      </c>
      <c r="P187" t="b">
        <v>0</v>
      </c>
      <c r="Q187" t="b">
        <v>0</v>
      </c>
      <c r="R187" t="b">
        <v>0</v>
      </c>
      <c r="S187" t="b">
        <v>0</v>
      </c>
      <c r="T187" t="b">
        <v>0</v>
      </c>
      <c r="U187" t="b">
        <v>0</v>
      </c>
      <c r="V187" t="b">
        <v>0</v>
      </c>
      <c r="X187" t="s">
        <v>19200</v>
      </c>
      <c r="Z187">
        <v>819200</v>
      </c>
      <c r="AA187">
        <v>1047552</v>
      </c>
      <c r="AB187" t="b">
        <v>1</v>
      </c>
      <c r="AC187" t="s">
        <v>19193</v>
      </c>
      <c r="AD187">
        <v>56</v>
      </c>
      <c r="AE187">
        <v>64</v>
      </c>
      <c r="AF187" t="s">
        <v>19194</v>
      </c>
      <c r="AG187" t="b">
        <v>1</v>
      </c>
      <c r="AH187" t="b">
        <v>0</v>
      </c>
      <c r="AI187" t="s">
        <v>19197</v>
      </c>
      <c r="AJ187">
        <v>210</v>
      </c>
      <c r="AK187" t="b">
        <v>0</v>
      </c>
      <c r="AL187" t="b">
        <v>0</v>
      </c>
      <c r="AM187" t="b">
        <v>0</v>
      </c>
      <c r="AN187" t="b">
        <v>1</v>
      </c>
      <c r="AO187" t="b">
        <v>0</v>
      </c>
      <c r="AP187">
        <v>8</v>
      </c>
      <c r="AQ187">
        <v>48000</v>
      </c>
      <c r="AR187">
        <v>786432000</v>
      </c>
      <c r="AS187">
        <v>393216000</v>
      </c>
    </row>
    <row r="188" spans="1:51" hidden="1" x14ac:dyDescent="0.25">
      <c r="A188" t="s">
        <v>18773</v>
      </c>
      <c r="B188" t="s">
        <v>19392</v>
      </c>
      <c r="C188" t="s">
        <v>1368</v>
      </c>
      <c r="D188" t="s">
        <v>19251</v>
      </c>
      <c r="E188" t="s">
        <v>19190</v>
      </c>
      <c r="F188" t="s">
        <v>242</v>
      </c>
      <c r="G188">
        <v>854.1</v>
      </c>
      <c r="H188" t="s">
        <v>19191</v>
      </c>
      <c r="I188">
        <v>16</v>
      </c>
      <c r="J188">
        <v>16</v>
      </c>
      <c r="K188">
        <v>1</v>
      </c>
      <c r="L188" t="s">
        <v>19247</v>
      </c>
      <c r="N188" t="b">
        <v>0</v>
      </c>
      <c r="O188" t="b">
        <v>0</v>
      </c>
      <c r="P188" t="b">
        <v>0</v>
      </c>
      <c r="Q188" t="b">
        <v>0</v>
      </c>
      <c r="R188" t="b">
        <v>0</v>
      </c>
      <c r="S188" t="b">
        <v>0</v>
      </c>
      <c r="T188" t="b">
        <v>0</v>
      </c>
      <c r="U188" t="b">
        <v>0</v>
      </c>
      <c r="V188" t="b">
        <v>0</v>
      </c>
      <c r="X188" t="s">
        <v>19200</v>
      </c>
      <c r="Y188" t="s">
        <v>19252</v>
      </c>
      <c r="Z188">
        <v>819200</v>
      </c>
      <c r="AA188">
        <v>1047552</v>
      </c>
      <c r="AB188" t="b">
        <v>1</v>
      </c>
      <c r="AC188" t="s">
        <v>19193</v>
      </c>
      <c r="AD188">
        <v>56</v>
      </c>
      <c r="AE188">
        <v>64</v>
      </c>
      <c r="AF188" t="s">
        <v>19194</v>
      </c>
      <c r="AG188" t="b">
        <v>0</v>
      </c>
      <c r="AH188" t="b">
        <v>0</v>
      </c>
      <c r="AI188" t="s">
        <v>19195</v>
      </c>
      <c r="AJ188">
        <v>210</v>
      </c>
      <c r="AK188" t="b">
        <v>0</v>
      </c>
      <c r="AL188" t="b">
        <v>0</v>
      </c>
      <c r="AM188" t="b">
        <v>0</v>
      </c>
      <c r="AN188" t="b">
        <v>1</v>
      </c>
      <c r="AO188" t="b">
        <v>0</v>
      </c>
      <c r="AP188">
        <v>8</v>
      </c>
      <c r="AQ188">
        <v>48000</v>
      </c>
      <c r="AR188">
        <v>786432000</v>
      </c>
      <c r="AS188">
        <v>393216000</v>
      </c>
    </row>
    <row r="189" spans="1:51" hidden="1" x14ac:dyDescent="0.25">
      <c r="A189" t="s">
        <v>4692</v>
      </c>
      <c r="B189" t="s">
        <v>19393</v>
      </c>
      <c r="C189" t="s">
        <v>1368</v>
      </c>
      <c r="D189" t="s">
        <v>19261</v>
      </c>
      <c r="E189" t="s">
        <v>19190</v>
      </c>
      <c r="F189" t="s">
        <v>242</v>
      </c>
      <c r="G189">
        <v>2406.08</v>
      </c>
      <c r="H189" t="s">
        <v>19191</v>
      </c>
      <c r="I189">
        <v>64</v>
      </c>
      <c r="J189">
        <v>64</v>
      </c>
      <c r="K189">
        <v>2</v>
      </c>
      <c r="L189" t="s">
        <v>19247</v>
      </c>
      <c r="N189" t="b">
        <v>1</v>
      </c>
      <c r="O189" t="b">
        <v>0</v>
      </c>
      <c r="P189" t="b">
        <v>1</v>
      </c>
      <c r="Q189" t="b">
        <v>0</v>
      </c>
      <c r="R189" t="b">
        <v>0</v>
      </c>
      <c r="S189" t="b">
        <v>0</v>
      </c>
      <c r="T189" t="b">
        <v>0</v>
      </c>
      <c r="U189" t="b">
        <v>0</v>
      </c>
      <c r="V189" t="b">
        <v>1</v>
      </c>
      <c r="X189" t="s">
        <v>19262</v>
      </c>
      <c r="Z189">
        <v>2457600</v>
      </c>
      <c r="AA189">
        <v>1047552</v>
      </c>
      <c r="AB189" t="b">
        <v>1</v>
      </c>
      <c r="AC189" t="s">
        <v>19210</v>
      </c>
      <c r="AD189">
        <v>256</v>
      </c>
      <c r="AE189">
        <v>32</v>
      </c>
      <c r="AF189" t="s">
        <v>19194</v>
      </c>
      <c r="AG189" t="b">
        <v>1</v>
      </c>
      <c r="AH189" t="b">
        <v>1</v>
      </c>
      <c r="AI189" t="s">
        <v>19201</v>
      </c>
      <c r="AJ189">
        <v>230</v>
      </c>
      <c r="AK189" t="b">
        <v>1</v>
      </c>
      <c r="AL189" t="b">
        <v>1</v>
      </c>
      <c r="AM189" t="b">
        <v>0</v>
      </c>
      <c r="AN189" t="b">
        <v>1</v>
      </c>
      <c r="AO189" t="b">
        <v>0</v>
      </c>
      <c r="AP189">
        <v>8</v>
      </c>
      <c r="AQ189">
        <v>300000</v>
      </c>
      <c r="AR189">
        <v>4000000000</v>
      </c>
      <c r="AS189">
        <v>4000000000</v>
      </c>
      <c r="AT189">
        <v>80000</v>
      </c>
      <c r="AU189">
        <v>1200000000</v>
      </c>
      <c r="AW189" t="b">
        <v>1</v>
      </c>
    </row>
    <row r="190" spans="1:51" hidden="1" x14ac:dyDescent="0.25">
      <c r="A190" t="s">
        <v>4814</v>
      </c>
      <c r="B190" t="s">
        <v>19394</v>
      </c>
      <c r="C190" t="s">
        <v>1368</v>
      </c>
      <c r="D190" t="s">
        <v>19264</v>
      </c>
      <c r="E190" t="s">
        <v>19190</v>
      </c>
      <c r="F190" t="s">
        <v>242</v>
      </c>
      <c r="G190">
        <v>2242.56</v>
      </c>
      <c r="H190" t="s">
        <v>19191</v>
      </c>
      <c r="I190">
        <v>64</v>
      </c>
      <c r="J190">
        <v>64</v>
      </c>
      <c r="K190">
        <v>2</v>
      </c>
      <c r="L190" t="s">
        <v>19247</v>
      </c>
      <c r="N190" t="b">
        <v>1</v>
      </c>
      <c r="O190" t="b">
        <v>0</v>
      </c>
      <c r="P190" t="b">
        <v>0</v>
      </c>
      <c r="Q190" t="b">
        <v>0</v>
      </c>
      <c r="R190" t="b">
        <v>0</v>
      </c>
      <c r="S190" t="b">
        <v>0</v>
      </c>
      <c r="T190" t="b">
        <v>0</v>
      </c>
      <c r="U190" t="b">
        <v>0</v>
      </c>
      <c r="V190" t="b">
        <v>1</v>
      </c>
      <c r="X190" t="s">
        <v>19265</v>
      </c>
      <c r="Z190">
        <v>524288</v>
      </c>
      <c r="AA190">
        <v>1047552</v>
      </c>
      <c r="AB190" t="b">
        <v>1</v>
      </c>
      <c r="AC190" t="s">
        <v>19210</v>
      </c>
      <c r="AD190">
        <v>256</v>
      </c>
      <c r="AE190">
        <v>32</v>
      </c>
      <c r="AF190" t="s">
        <v>19194</v>
      </c>
      <c r="AG190" t="b">
        <v>1</v>
      </c>
      <c r="AH190" t="b">
        <v>1</v>
      </c>
      <c r="AI190" t="s">
        <v>19197</v>
      </c>
      <c r="AK190" t="b">
        <v>1</v>
      </c>
      <c r="AL190" t="b">
        <v>1</v>
      </c>
      <c r="AM190" t="b">
        <v>0</v>
      </c>
      <c r="AN190" t="b">
        <v>1</v>
      </c>
      <c r="AO190" t="b">
        <v>0</v>
      </c>
      <c r="AP190">
        <v>8</v>
      </c>
      <c r="AQ190">
        <v>128000</v>
      </c>
      <c r="AR190">
        <v>1073741824</v>
      </c>
      <c r="AS190">
        <v>1073741824</v>
      </c>
      <c r="AT190">
        <v>80000</v>
      </c>
      <c r="AU190">
        <v>1258291200</v>
      </c>
      <c r="AV190">
        <v>1717986918400</v>
      </c>
      <c r="AW190" t="b">
        <v>1</v>
      </c>
    </row>
    <row r="191" spans="1:51" hidden="1" x14ac:dyDescent="0.25">
      <c r="A191" t="s">
        <v>975</v>
      </c>
      <c r="B191" t="s">
        <v>19395</v>
      </c>
      <c r="C191" t="s">
        <v>1368</v>
      </c>
      <c r="D191" t="s">
        <v>19267</v>
      </c>
      <c r="E191" t="s">
        <v>19190</v>
      </c>
      <c r="F191" t="s">
        <v>242</v>
      </c>
      <c r="G191">
        <v>2008.96</v>
      </c>
      <c r="H191" t="s">
        <v>19191</v>
      </c>
      <c r="I191">
        <v>64</v>
      </c>
      <c r="J191">
        <v>64</v>
      </c>
      <c r="K191">
        <v>2</v>
      </c>
      <c r="L191" t="s">
        <v>19247</v>
      </c>
      <c r="N191" t="b">
        <v>1</v>
      </c>
      <c r="O191" t="b">
        <v>0</v>
      </c>
      <c r="P191" t="b">
        <v>0</v>
      </c>
      <c r="Q191" t="b">
        <v>0</v>
      </c>
      <c r="R191" t="b">
        <v>0</v>
      </c>
      <c r="S191" t="b">
        <v>0</v>
      </c>
      <c r="T191" t="b">
        <v>0</v>
      </c>
      <c r="U191" t="b">
        <v>0</v>
      </c>
      <c r="V191" t="b">
        <v>1</v>
      </c>
      <c r="X191" t="s">
        <v>19262</v>
      </c>
      <c r="Z191">
        <v>0</v>
      </c>
      <c r="AA191">
        <v>1047552</v>
      </c>
      <c r="AB191" t="b">
        <v>1</v>
      </c>
      <c r="AC191" t="s">
        <v>19210</v>
      </c>
      <c r="AD191">
        <v>256</v>
      </c>
      <c r="AE191">
        <v>32</v>
      </c>
      <c r="AF191" t="s">
        <v>19194</v>
      </c>
      <c r="AG191" t="b">
        <v>1</v>
      </c>
      <c r="AH191" t="b">
        <v>1</v>
      </c>
      <c r="AI191" t="s">
        <v>19197</v>
      </c>
      <c r="AJ191">
        <v>230</v>
      </c>
      <c r="AK191" t="b">
        <v>0</v>
      </c>
      <c r="AL191" t="b">
        <v>1</v>
      </c>
      <c r="AM191" t="b">
        <v>0</v>
      </c>
      <c r="AN191" t="b">
        <v>1</v>
      </c>
      <c r="AO191" t="b">
        <v>0</v>
      </c>
      <c r="AP191">
        <v>8</v>
      </c>
      <c r="AT191">
        <v>80000</v>
      </c>
      <c r="AU191">
        <v>1258291200</v>
      </c>
      <c r="AW191" t="b">
        <v>1</v>
      </c>
    </row>
    <row r="192" spans="1:51" hidden="1" x14ac:dyDescent="0.25">
      <c r="A192" t="s">
        <v>3472</v>
      </c>
      <c r="B192" t="s">
        <v>19396</v>
      </c>
      <c r="C192" t="s">
        <v>1368</v>
      </c>
      <c r="D192" t="s">
        <v>19269</v>
      </c>
      <c r="E192" t="s">
        <v>19190</v>
      </c>
      <c r="F192" t="s">
        <v>242</v>
      </c>
      <c r="G192">
        <v>2242.56</v>
      </c>
      <c r="H192" t="s">
        <v>19191</v>
      </c>
      <c r="I192">
        <v>64</v>
      </c>
      <c r="J192">
        <v>64</v>
      </c>
      <c r="K192">
        <v>2</v>
      </c>
      <c r="L192" t="s">
        <v>19247</v>
      </c>
      <c r="N192" t="b">
        <v>1</v>
      </c>
      <c r="O192" t="b">
        <v>0</v>
      </c>
      <c r="P192" t="b">
        <v>0</v>
      </c>
      <c r="Q192" t="b">
        <v>0</v>
      </c>
      <c r="R192" t="b">
        <v>0</v>
      </c>
      <c r="S192" t="b">
        <v>0</v>
      </c>
      <c r="T192" t="b">
        <v>0</v>
      </c>
      <c r="U192" t="b">
        <v>0</v>
      </c>
      <c r="V192" t="b">
        <v>0</v>
      </c>
      <c r="X192" t="s">
        <v>19265</v>
      </c>
      <c r="Z192">
        <v>1638400</v>
      </c>
      <c r="AA192">
        <v>1047552</v>
      </c>
      <c r="AB192" t="b">
        <v>1</v>
      </c>
      <c r="AC192" t="s">
        <v>19210</v>
      </c>
      <c r="AD192">
        <v>256</v>
      </c>
      <c r="AE192">
        <v>32</v>
      </c>
      <c r="AF192" t="s">
        <v>19194</v>
      </c>
      <c r="AG192" t="b">
        <v>1</v>
      </c>
      <c r="AH192" t="b">
        <v>0</v>
      </c>
      <c r="AI192" t="s">
        <v>19201</v>
      </c>
      <c r="AK192" t="b">
        <v>1</v>
      </c>
      <c r="AL192" t="b">
        <v>1</v>
      </c>
      <c r="AM192" t="b">
        <v>0</v>
      </c>
      <c r="AN192" t="b">
        <v>1</v>
      </c>
      <c r="AO192" t="b">
        <v>0</v>
      </c>
      <c r="AP192">
        <v>8</v>
      </c>
      <c r="AQ192">
        <v>96000</v>
      </c>
      <c r="AR192">
        <v>1048576000</v>
      </c>
      <c r="AS192">
        <v>524288000</v>
      </c>
      <c r="AT192">
        <v>80000</v>
      </c>
      <c r="AU192">
        <v>1200000000</v>
      </c>
    </row>
    <row r="193" spans="1:50" hidden="1" x14ac:dyDescent="0.25">
      <c r="A193" t="s">
        <v>6059</v>
      </c>
      <c r="B193" t="s">
        <v>19397</v>
      </c>
      <c r="C193" t="s">
        <v>1368</v>
      </c>
      <c r="D193" t="s">
        <v>19271</v>
      </c>
      <c r="E193" t="s">
        <v>19190</v>
      </c>
      <c r="F193" t="s">
        <v>242</v>
      </c>
      <c r="G193">
        <v>2639.68</v>
      </c>
      <c r="H193" t="s">
        <v>19191</v>
      </c>
      <c r="I193">
        <v>64</v>
      </c>
      <c r="J193">
        <v>64</v>
      </c>
      <c r="K193">
        <v>2</v>
      </c>
      <c r="L193" t="s">
        <v>19247</v>
      </c>
      <c r="N193" t="b">
        <v>0</v>
      </c>
      <c r="O193" t="b">
        <v>0</v>
      </c>
      <c r="P193" t="b">
        <v>1</v>
      </c>
      <c r="Q193" t="b">
        <v>0</v>
      </c>
      <c r="R193" t="b">
        <v>0</v>
      </c>
      <c r="S193" t="b">
        <v>0</v>
      </c>
      <c r="T193" t="b">
        <v>0</v>
      </c>
      <c r="U193" t="b">
        <v>0</v>
      </c>
      <c r="V193" t="b">
        <v>1</v>
      </c>
      <c r="X193" t="s">
        <v>19265</v>
      </c>
      <c r="Z193">
        <v>2457600</v>
      </c>
      <c r="AA193">
        <v>1047552</v>
      </c>
      <c r="AB193" t="b">
        <v>1</v>
      </c>
      <c r="AC193" t="s">
        <v>19210</v>
      </c>
      <c r="AD193">
        <v>256</v>
      </c>
      <c r="AE193">
        <v>32</v>
      </c>
      <c r="AF193" t="s">
        <v>19194</v>
      </c>
      <c r="AG193" t="b">
        <v>1</v>
      </c>
      <c r="AH193" t="b">
        <v>1</v>
      </c>
      <c r="AI193" t="s">
        <v>19195</v>
      </c>
      <c r="AJ193">
        <v>195</v>
      </c>
      <c r="AK193" t="b">
        <v>1</v>
      </c>
      <c r="AL193" t="b">
        <v>1</v>
      </c>
      <c r="AM193" t="b">
        <v>0</v>
      </c>
      <c r="AN193" t="b">
        <v>1</v>
      </c>
      <c r="AO193" t="b">
        <v>0</v>
      </c>
      <c r="AP193">
        <v>8</v>
      </c>
      <c r="AQ193">
        <v>615000</v>
      </c>
      <c r="AT193">
        <v>80000</v>
      </c>
      <c r="AU193">
        <v>1258291200</v>
      </c>
      <c r="AV193">
        <v>1717986918400</v>
      </c>
      <c r="AW193" t="b">
        <v>1</v>
      </c>
    </row>
    <row r="194" spans="1:50" hidden="1" x14ac:dyDescent="0.25">
      <c r="A194" t="s">
        <v>6522</v>
      </c>
      <c r="B194" t="s">
        <v>19398</v>
      </c>
      <c r="C194" t="s">
        <v>1368</v>
      </c>
      <c r="D194" t="s">
        <v>19273</v>
      </c>
      <c r="E194" t="s">
        <v>19190</v>
      </c>
      <c r="F194" t="s">
        <v>242</v>
      </c>
      <c r="G194">
        <v>2639.68</v>
      </c>
      <c r="H194" t="s">
        <v>19191</v>
      </c>
      <c r="I194">
        <v>64</v>
      </c>
      <c r="J194">
        <v>64</v>
      </c>
      <c r="K194">
        <v>2</v>
      </c>
      <c r="L194" t="s">
        <v>19247</v>
      </c>
      <c r="N194" t="b">
        <v>0</v>
      </c>
      <c r="O194" t="b">
        <v>0</v>
      </c>
      <c r="P194" t="b">
        <v>1</v>
      </c>
      <c r="Q194" t="b">
        <v>0</v>
      </c>
      <c r="R194" t="b">
        <v>0</v>
      </c>
      <c r="S194" t="b">
        <v>0</v>
      </c>
      <c r="T194" t="b">
        <v>0</v>
      </c>
      <c r="U194" t="b">
        <v>0</v>
      </c>
      <c r="V194" t="b">
        <v>1</v>
      </c>
      <c r="X194" t="s">
        <v>19262</v>
      </c>
      <c r="Z194">
        <v>2457600</v>
      </c>
      <c r="AA194">
        <v>1047552</v>
      </c>
      <c r="AB194" t="b">
        <v>1</v>
      </c>
      <c r="AC194" t="s">
        <v>19210</v>
      </c>
      <c r="AD194">
        <v>256</v>
      </c>
      <c r="AE194">
        <v>32</v>
      </c>
      <c r="AF194" t="s">
        <v>19194</v>
      </c>
      <c r="AG194" t="b">
        <v>1</v>
      </c>
      <c r="AH194" t="b">
        <v>1</v>
      </c>
      <c r="AI194" t="s">
        <v>19195</v>
      </c>
      <c r="AK194" t="b">
        <v>1</v>
      </c>
      <c r="AL194" t="b">
        <v>1</v>
      </c>
      <c r="AM194" t="b">
        <v>0</v>
      </c>
      <c r="AN194" t="b">
        <v>1</v>
      </c>
      <c r="AO194" t="b">
        <v>0</v>
      </c>
      <c r="AP194">
        <v>8</v>
      </c>
      <c r="AQ194">
        <v>615000</v>
      </c>
      <c r="AR194">
        <v>4194304000</v>
      </c>
      <c r="AS194">
        <v>4194304000</v>
      </c>
      <c r="AT194">
        <v>80000</v>
      </c>
      <c r="AU194">
        <v>1819279360</v>
      </c>
      <c r="AW194" t="b">
        <v>1</v>
      </c>
    </row>
    <row r="195" spans="1:50" hidden="1" x14ac:dyDescent="0.25">
      <c r="A195" t="s">
        <v>3385</v>
      </c>
      <c r="B195" t="s">
        <v>19399</v>
      </c>
      <c r="C195" t="s">
        <v>1368</v>
      </c>
      <c r="D195" t="s">
        <v>19275</v>
      </c>
      <c r="E195" t="s">
        <v>19190</v>
      </c>
      <c r="F195" t="s">
        <v>242</v>
      </c>
      <c r="G195">
        <v>2639.68</v>
      </c>
      <c r="H195" t="s">
        <v>19191</v>
      </c>
      <c r="I195">
        <v>64</v>
      </c>
      <c r="J195">
        <v>64</v>
      </c>
      <c r="K195">
        <v>2</v>
      </c>
      <c r="L195" t="s">
        <v>19247</v>
      </c>
      <c r="N195" t="b">
        <v>0</v>
      </c>
      <c r="O195" t="b">
        <v>0</v>
      </c>
      <c r="P195" t="b">
        <v>1</v>
      </c>
      <c r="Q195" t="b">
        <v>0</v>
      </c>
      <c r="R195" t="b">
        <v>0</v>
      </c>
      <c r="S195" t="b">
        <v>0</v>
      </c>
      <c r="T195" t="b">
        <v>0</v>
      </c>
      <c r="U195" t="b">
        <v>0</v>
      </c>
      <c r="V195" t="b">
        <v>0</v>
      </c>
      <c r="X195" t="s">
        <v>19265</v>
      </c>
      <c r="Z195">
        <v>2457600</v>
      </c>
      <c r="AA195">
        <v>1047552</v>
      </c>
      <c r="AB195" t="b">
        <v>1</v>
      </c>
      <c r="AC195" t="s">
        <v>19210</v>
      </c>
      <c r="AD195">
        <v>256</v>
      </c>
      <c r="AE195">
        <v>32</v>
      </c>
      <c r="AF195" t="s">
        <v>19194</v>
      </c>
      <c r="AG195" t="b">
        <v>1</v>
      </c>
      <c r="AH195" t="b">
        <v>0</v>
      </c>
      <c r="AI195" t="s">
        <v>19197</v>
      </c>
      <c r="AJ195">
        <v>195</v>
      </c>
      <c r="AK195" t="b">
        <v>1</v>
      </c>
      <c r="AL195" t="b">
        <v>1</v>
      </c>
      <c r="AM195" t="b">
        <v>0</v>
      </c>
      <c r="AN195" t="b">
        <v>1</v>
      </c>
      <c r="AO195" t="b">
        <v>0</v>
      </c>
      <c r="AP195">
        <v>8</v>
      </c>
      <c r="AQ195">
        <v>615000</v>
      </c>
    </row>
    <row r="196" spans="1:50" hidden="1" x14ac:dyDescent="0.25">
      <c r="A196" t="s">
        <v>3665</v>
      </c>
      <c r="B196" t="s">
        <v>19400</v>
      </c>
      <c r="C196" t="s">
        <v>1368</v>
      </c>
      <c r="D196" t="s">
        <v>19277</v>
      </c>
      <c r="E196" t="s">
        <v>19190</v>
      </c>
      <c r="F196" t="s">
        <v>242</v>
      </c>
      <c r="G196">
        <v>2639.68</v>
      </c>
      <c r="H196" t="s">
        <v>19191</v>
      </c>
      <c r="I196">
        <v>64</v>
      </c>
      <c r="J196">
        <v>64</v>
      </c>
      <c r="K196">
        <v>2</v>
      </c>
      <c r="L196" t="s">
        <v>19247</v>
      </c>
      <c r="N196" t="b">
        <v>0</v>
      </c>
      <c r="O196" t="b">
        <v>0</v>
      </c>
      <c r="P196" t="b">
        <v>1</v>
      </c>
      <c r="Q196" t="b">
        <v>0</v>
      </c>
      <c r="R196" t="b">
        <v>0</v>
      </c>
      <c r="S196" t="b">
        <v>0</v>
      </c>
      <c r="T196" t="b">
        <v>0</v>
      </c>
      <c r="U196" t="b">
        <v>0</v>
      </c>
      <c r="V196" t="b">
        <v>0</v>
      </c>
      <c r="X196" t="s">
        <v>19262</v>
      </c>
      <c r="Z196">
        <v>2457600</v>
      </c>
      <c r="AA196">
        <v>1047552</v>
      </c>
      <c r="AB196" t="b">
        <v>1</v>
      </c>
      <c r="AC196" t="s">
        <v>19210</v>
      </c>
      <c r="AD196">
        <v>256</v>
      </c>
      <c r="AE196">
        <v>32</v>
      </c>
      <c r="AF196" t="s">
        <v>19194</v>
      </c>
      <c r="AG196" t="b">
        <v>1</v>
      </c>
      <c r="AH196" t="b">
        <v>0</v>
      </c>
      <c r="AI196" t="s">
        <v>19195</v>
      </c>
      <c r="AK196" t="b">
        <v>1</v>
      </c>
      <c r="AL196" t="b">
        <v>1</v>
      </c>
      <c r="AM196" t="b">
        <v>0</v>
      </c>
      <c r="AN196" t="b">
        <v>1</v>
      </c>
      <c r="AO196" t="b">
        <v>0</v>
      </c>
      <c r="AP196">
        <v>8</v>
      </c>
      <c r="AQ196">
        <v>615000</v>
      </c>
      <c r="AR196">
        <v>4194304000</v>
      </c>
      <c r="AS196">
        <v>4194304000</v>
      </c>
      <c r="AT196">
        <v>80000</v>
      </c>
      <c r="AU196">
        <v>1819279360</v>
      </c>
      <c r="AW196" t="b">
        <v>1</v>
      </c>
    </row>
    <row r="197" spans="1:50" hidden="1" x14ac:dyDescent="0.25">
      <c r="A197" t="s">
        <v>2580</v>
      </c>
      <c r="B197" t="s">
        <v>19401</v>
      </c>
      <c r="C197" t="s">
        <v>1368</v>
      </c>
      <c r="D197" t="s">
        <v>19279</v>
      </c>
      <c r="E197" t="s">
        <v>19190</v>
      </c>
      <c r="F197" t="s">
        <v>242</v>
      </c>
      <c r="G197">
        <v>2242.56</v>
      </c>
      <c r="H197" t="s">
        <v>19191</v>
      </c>
      <c r="I197">
        <v>64</v>
      </c>
      <c r="J197">
        <v>64</v>
      </c>
      <c r="K197">
        <v>2</v>
      </c>
      <c r="L197" t="s">
        <v>19247</v>
      </c>
      <c r="N197" t="b">
        <v>0</v>
      </c>
      <c r="O197" t="b">
        <v>0</v>
      </c>
      <c r="P197" t="b">
        <v>1</v>
      </c>
      <c r="Q197" t="b">
        <v>0</v>
      </c>
      <c r="R197" t="b">
        <v>1</v>
      </c>
      <c r="S197" t="b">
        <v>0</v>
      </c>
      <c r="T197" t="b">
        <v>0</v>
      </c>
      <c r="U197" t="b">
        <v>0</v>
      </c>
      <c r="V197" t="b">
        <v>1</v>
      </c>
      <c r="X197" t="s">
        <v>19262</v>
      </c>
      <c r="Z197">
        <v>2457600</v>
      </c>
      <c r="AA197">
        <v>1047552</v>
      </c>
      <c r="AB197" t="b">
        <v>1</v>
      </c>
      <c r="AC197" t="s">
        <v>19210</v>
      </c>
      <c r="AD197">
        <v>128</v>
      </c>
      <c r="AE197">
        <v>32</v>
      </c>
      <c r="AF197" t="s">
        <v>19194</v>
      </c>
      <c r="AG197" t="b">
        <v>1</v>
      </c>
      <c r="AH197" t="b">
        <v>1</v>
      </c>
      <c r="AI197" t="s">
        <v>19195</v>
      </c>
      <c r="AK197" t="b">
        <v>1</v>
      </c>
      <c r="AL197" t="b">
        <v>1</v>
      </c>
      <c r="AM197" t="b">
        <v>0</v>
      </c>
      <c r="AN197" t="b">
        <v>1</v>
      </c>
      <c r="AO197" t="b">
        <v>0</v>
      </c>
      <c r="AP197">
        <v>8</v>
      </c>
      <c r="AQ197">
        <v>300000</v>
      </c>
      <c r="AR197">
        <v>4000000000</v>
      </c>
      <c r="AS197">
        <v>4000000000</v>
      </c>
      <c r="AT197">
        <v>80000</v>
      </c>
      <c r="AU197">
        <v>1735000000</v>
      </c>
      <c r="AW197" t="b">
        <v>1</v>
      </c>
    </row>
    <row r="198" spans="1:50" hidden="1" x14ac:dyDescent="0.25">
      <c r="A198" t="s">
        <v>2728</v>
      </c>
      <c r="B198" t="s">
        <v>19402</v>
      </c>
      <c r="C198" t="s">
        <v>1368</v>
      </c>
      <c r="D198" t="s">
        <v>19281</v>
      </c>
      <c r="E198" t="s">
        <v>19190</v>
      </c>
      <c r="F198" t="s">
        <v>242</v>
      </c>
      <c r="G198">
        <v>1985.6</v>
      </c>
      <c r="H198" t="s">
        <v>19191</v>
      </c>
      <c r="I198">
        <v>64</v>
      </c>
      <c r="J198">
        <v>64</v>
      </c>
      <c r="K198">
        <v>2</v>
      </c>
      <c r="L198" t="s">
        <v>19247</v>
      </c>
      <c r="N198" t="b">
        <v>0</v>
      </c>
      <c r="O198" t="b">
        <v>0</v>
      </c>
      <c r="P198" t="b">
        <v>0</v>
      </c>
      <c r="Q198" t="b">
        <v>0</v>
      </c>
      <c r="R198" t="b">
        <v>1</v>
      </c>
      <c r="S198" t="b">
        <v>0</v>
      </c>
      <c r="T198" t="b">
        <v>0</v>
      </c>
      <c r="U198" t="b">
        <v>0</v>
      </c>
      <c r="V198" t="b">
        <v>1</v>
      </c>
      <c r="X198" t="s">
        <v>19262</v>
      </c>
      <c r="Z198">
        <v>0</v>
      </c>
      <c r="AA198">
        <v>1047552</v>
      </c>
      <c r="AB198" t="b">
        <v>1</v>
      </c>
      <c r="AC198" t="s">
        <v>19210</v>
      </c>
      <c r="AD198">
        <v>128</v>
      </c>
      <c r="AE198">
        <v>32</v>
      </c>
      <c r="AF198" t="s">
        <v>19194</v>
      </c>
      <c r="AG198" t="b">
        <v>1</v>
      </c>
      <c r="AH198" t="b">
        <v>1</v>
      </c>
      <c r="AI198" t="s">
        <v>19195</v>
      </c>
      <c r="AK198" t="b">
        <v>0</v>
      </c>
      <c r="AL198" t="b">
        <v>1</v>
      </c>
      <c r="AM198" t="b">
        <v>0</v>
      </c>
      <c r="AN198" t="b">
        <v>1</v>
      </c>
      <c r="AO198" t="b">
        <v>0</v>
      </c>
      <c r="AP198">
        <v>8</v>
      </c>
      <c r="AQ198">
        <v>300000</v>
      </c>
      <c r="AR198">
        <v>4000000000</v>
      </c>
      <c r="AS198">
        <v>4000000000</v>
      </c>
      <c r="AT198">
        <v>80000</v>
      </c>
      <c r="AU198">
        <v>1735000000</v>
      </c>
      <c r="AW198" t="b">
        <v>1</v>
      </c>
    </row>
    <row r="199" spans="1:50" hidden="1" x14ac:dyDescent="0.25">
      <c r="A199" t="s">
        <v>5950</v>
      </c>
      <c r="B199" t="s">
        <v>19403</v>
      </c>
      <c r="C199" t="s">
        <v>1368</v>
      </c>
      <c r="D199" t="s">
        <v>19283</v>
      </c>
      <c r="E199" t="s">
        <v>19190</v>
      </c>
      <c r="F199" t="s">
        <v>242</v>
      </c>
      <c r="G199">
        <v>2111.89</v>
      </c>
      <c r="H199" t="s">
        <v>19191</v>
      </c>
      <c r="I199">
        <v>64</v>
      </c>
      <c r="J199">
        <v>64</v>
      </c>
      <c r="K199">
        <v>1</v>
      </c>
      <c r="L199" t="s">
        <v>19247</v>
      </c>
      <c r="N199" t="b">
        <v>0</v>
      </c>
      <c r="O199" t="b">
        <v>0</v>
      </c>
      <c r="P199" t="b">
        <v>1</v>
      </c>
      <c r="Q199" t="b">
        <v>0</v>
      </c>
      <c r="R199" t="b">
        <v>0</v>
      </c>
      <c r="S199" t="b">
        <v>0</v>
      </c>
      <c r="T199" t="b">
        <v>1</v>
      </c>
      <c r="U199" t="b">
        <v>0</v>
      </c>
      <c r="V199" t="b">
        <v>1</v>
      </c>
      <c r="X199" t="s">
        <v>19262</v>
      </c>
      <c r="Z199">
        <v>2457600</v>
      </c>
      <c r="AA199">
        <v>1047552</v>
      </c>
      <c r="AB199" t="b">
        <v>1</v>
      </c>
      <c r="AC199" t="s">
        <v>19284</v>
      </c>
      <c r="AD199">
        <v>208</v>
      </c>
      <c r="AE199">
        <v>32</v>
      </c>
      <c r="AF199" t="s">
        <v>19218</v>
      </c>
      <c r="AG199" t="b">
        <v>1</v>
      </c>
      <c r="AH199" t="b">
        <v>1</v>
      </c>
      <c r="AI199" t="s">
        <v>19195</v>
      </c>
      <c r="AK199" t="b">
        <v>1</v>
      </c>
      <c r="AL199" t="b">
        <v>1</v>
      </c>
      <c r="AM199" t="b">
        <v>0</v>
      </c>
      <c r="AN199" t="b">
        <v>1</v>
      </c>
      <c r="AO199" t="b">
        <v>0</v>
      </c>
      <c r="AP199">
        <v>8</v>
      </c>
      <c r="AQ199">
        <v>300000</v>
      </c>
      <c r="AR199">
        <v>4000000000</v>
      </c>
      <c r="AS199">
        <v>4000000000</v>
      </c>
      <c r="AT199">
        <v>80000</v>
      </c>
      <c r="AU199">
        <v>1735000000</v>
      </c>
      <c r="AV199">
        <v>1717986918400</v>
      </c>
      <c r="AW199" t="b">
        <v>1</v>
      </c>
      <c r="AX199" t="b">
        <v>1</v>
      </c>
    </row>
    <row r="200" spans="1:50" hidden="1" x14ac:dyDescent="0.25">
      <c r="A200" t="s">
        <v>1804</v>
      </c>
      <c r="B200" t="s">
        <v>19404</v>
      </c>
      <c r="C200" t="s">
        <v>1368</v>
      </c>
      <c r="D200" t="s">
        <v>19286</v>
      </c>
      <c r="E200" t="s">
        <v>19190</v>
      </c>
      <c r="F200" t="s">
        <v>242</v>
      </c>
      <c r="G200">
        <v>1794.34</v>
      </c>
      <c r="H200" t="s">
        <v>19191</v>
      </c>
      <c r="I200">
        <v>64</v>
      </c>
      <c r="J200">
        <v>64</v>
      </c>
      <c r="K200">
        <v>1</v>
      </c>
      <c r="L200" t="s">
        <v>19247</v>
      </c>
      <c r="N200" t="b">
        <v>0</v>
      </c>
      <c r="O200" t="b">
        <v>0</v>
      </c>
      <c r="P200" t="b">
        <v>1</v>
      </c>
      <c r="Q200" t="b">
        <v>0</v>
      </c>
      <c r="R200" t="b">
        <v>1</v>
      </c>
      <c r="S200" t="b">
        <v>0</v>
      </c>
      <c r="T200" t="b">
        <v>1</v>
      </c>
      <c r="U200" t="b">
        <v>0</v>
      </c>
      <c r="V200" t="b">
        <v>1</v>
      </c>
      <c r="X200" t="s">
        <v>19262</v>
      </c>
      <c r="Z200">
        <v>2457600</v>
      </c>
      <c r="AA200">
        <v>1047552</v>
      </c>
      <c r="AB200" t="b">
        <v>1</v>
      </c>
      <c r="AC200" t="s">
        <v>19284</v>
      </c>
      <c r="AD200">
        <v>128</v>
      </c>
      <c r="AE200">
        <v>32</v>
      </c>
      <c r="AF200" t="s">
        <v>19218</v>
      </c>
      <c r="AG200" t="b">
        <v>1</v>
      </c>
      <c r="AH200" t="b">
        <v>1</v>
      </c>
      <c r="AI200" t="s">
        <v>19195</v>
      </c>
      <c r="AK200" t="b">
        <v>1</v>
      </c>
      <c r="AL200" t="b">
        <v>1</v>
      </c>
      <c r="AM200" t="b">
        <v>0</v>
      </c>
      <c r="AN200" t="b">
        <v>1</v>
      </c>
      <c r="AO200" t="b">
        <v>0</v>
      </c>
      <c r="AP200">
        <v>8</v>
      </c>
      <c r="AQ200">
        <v>300000</v>
      </c>
      <c r="AR200">
        <v>4000000000</v>
      </c>
      <c r="AS200">
        <v>4000000000</v>
      </c>
      <c r="AT200">
        <v>80000</v>
      </c>
      <c r="AU200">
        <v>1735000000</v>
      </c>
      <c r="AV200">
        <v>1717986918400</v>
      </c>
      <c r="AW200" t="b">
        <v>1</v>
      </c>
      <c r="AX200" t="b">
        <v>1</v>
      </c>
    </row>
    <row r="201" spans="1:50" hidden="1" x14ac:dyDescent="0.25">
      <c r="A201" t="s">
        <v>419</v>
      </c>
      <c r="B201" t="s">
        <v>19405</v>
      </c>
      <c r="C201" t="s">
        <v>1368</v>
      </c>
      <c r="D201" t="s">
        <v>19288</v>
      </c>
      <c r="E201" t="s">
        <v>19190</v>
      </c>
      <c r="F201" t="s">
        <v>242</v>
      </c>
      <c r="G201">
        <v>1588.48</v>
      </c>
      <c r="H201" t="s">
        <v>19191</v>
      </c>
      <c r="I201">
        <v>64</v>
      </c>
      <c r="J201">
        <v>64</v>
      </c>
      <c r="K201">
        <v>1</v>
      </c>
      <c r="L201" t="s">
        <v>19247</v>
      </c>
      <c r="N201" t="b">
        <v>0</v>
      </c>
      <c r="O201" t="b">
        <v>0</v>
      </c>
      <c r="P201" t="b">
        <v>0</v>
      </c>
      <c r="Q201" t="b">
        <v>0</v>
      </c>
      <c r="R201" t="b">
        <v>1</v>
      </c>
      <c r="S201" t="b">
        <v>0</v>
      </c>
      <c r="T201" t="b">
        <v>1</v>
      </c>
      <c r="U201" t="b">
        <v>0</v>
      </c>
      <c r="V201" t="b">
        <v>1</v>
      </c>
      <c r="X201" t="s">
        <v>19262</v>
      </c>
      <c r="Z201">
        <v>0</v>
      </c>
      <c r="AA201">
        <v>1047552</v>
      </c>
      <c r="AB201" t="b">
        <v>1</v>
      </c>
      <c r="AC201" t="s">
        <v>19284</v>
      </c>
      <c r="AD201">
        <v>128</v>
      </c>
      <c r="AE201">
        <v>32</v>
      </c>
      <c r="AF201" t="s">
        <v>19218</v>
      </c>
      <c r="AG201" t="b">
        <v>1</v>
      </c>
      <c r="AH201" t="b">
        <v>1</v>
      </c>
      <c r="AI201" t="s">
        <v>19195</v>
      </c>
      <c r="AK201" t="b">
        <v>0</v>
      </c>
      <c r="AL201" t="b">
        <v>1</v>
      </c>
      <c r="AM201" t="b">
        <v>0</v>
      </c>
      <c r="AN201" t="b">
        <v>1</v>
      </c>
      <c r="AO201" t="b">
        <v>0</v>
      </c>
      <c r="AP201">
        <v>8</v>
      </c>
      <c r="AQ201">
        <v>300000</v>
      </c>
      <c r="AR201">
        <v>4000000000</v>
      </c>
      <c r="AS201">
        <v>4000000000</v>
      </c>
      <c r="AT201">
        <v>80000</v>
      </c>
      <c r="AU201">
        <v>1735000000</v>
      </c>
      <c r="AV201">
        <v>1717986918400</v>
      </c>
      <c r="AW201" t="b">
        <v>1</v>
      </c>
      <c r="AX201" t="b">
        <v>1</v>
      </c>
    </row>
    <row r="202" spans="1:50" hidden="1" x14ac:dyDescent="0.25">
      <c r="A202" t="s">
        <v>3169</v>
      </c>
      <c r="B202" t="s">
        <v>19406</v>
      </c>
      <c r="C202" t="s">
        <v>1368</v>
      </c>
      <c r="D202" t="s">
        <v>19290</v>
      </c>
      <c r="E202" t="s">
        <v>19190</v>
      </c>
      <c r="F202" t="s">
        <v>242</v>
      </c>
      <c r="G202">
        <v>1798.72</v>
      </c>
      <c r="H202" t="s">
        <v>19191</v>
      </c>
      <c r="I202">
        <v>64</v>
      </c>
      <c r="J202">
        <v>64</v>
      </c>
      <c r="K202">
        <v>1</v>
      </c>
      <c r="L202" t="s">
        <v>19247</v>
      </c>
      <c r="N202" t="b">
        <v>0</v>
      </c>
      <c r="O202" t="b">
        <v>0</v>
      </c>
      <c r="P202" t="b">
        <v>0</v>
      </c>
      <c r="Q202" t="b">
        <v>0</v>
      </c>
      <c r="R202" t="b">
        <v>0</v>
      </c>
      <c r="S202" t="b">
        <v>0</v>
      </c>
      <c r="T202" t="b">
        <v>1</v>
      </c>
      <c r="U202" t="b">
        <v>0</v>
      </c>
      <c r="V202" t="b">
        <v>1</v>
      </c>
      <c r="X202" t="s">
        <v>19262</v>
      </c>
      <c r="Z202">
        <v>0</v>
      </c>
      <c r="AA202">
        <v>1047552</v>
      </c>
      <c r="AB202" t="b">
        <v>1</v>
      </c>
      <c r="AC202" t="s">
        <v>19284</v>
      </c>
      <c r="AD202">
        <v>208</v>
      </c>
      <c r="AE202">
        <v>32</v>
      </c>
      <c r="AF202" t="s">
        <v>19218</v>
      </c>
      <c r="AG202" t="b">
        <v>1</v>
      </c>
      <c r="AH202" t="b">
        <v>1</v>
      </c>
      <c r="AI202" t="s">
        <v>19195</v>
      </c>
      <c r="AK202" t="b">
        <v>0</v>
      </c>
      <c r="AL202" t="b">
        <v>1</v>
      </c>
      <c r="AM202" t="b">
        <v>0</v>
      </c>
      <c r="AN202" t="b">
        <v>1</v>
      </c>
      <c r="AO202" t="b">
        <v>0</v>
      </c>
      <c r="AP202">
        <v>8</v>
      </c>
      <c r="AQ202">
        <v>300000</v>
      </c>
      <c r="AR202">
        <v>4000000000</v>
      </c>
      <c r="AS202">
        <v>4000000000</v>
      </c>
      <c r="AT202">
        <v>80000</v>
      </c>
      <c r="AU202">
        <v>1735000000</v>
      </c>
      <c r="AV202">
        <v>1717986918400</v>
      </c>
      <c r="AW202" t="b">
        <v>1</v>
      </c>
      <c r="AX202" t="b">
        <v>1</v>
      </c>
    </row>
    <row r="203" spans="1:50" hidden="1" x14ac:dyDescent="0.25">
      <c r="A203" t="s">
        <v>6084</v>
      </c>
      <c r="B203" t="s">
        <v>19407</v>
      </c>
      <c r="C203" t="s">
        <v>1368</v>
      </c>
      <c r="D203" t="s">
        <v>19292</v>
      </c>
      <c r="E203" t="s">
        <v>19190</v>
      </c>
      <c r="F203" t="s">
        <v>242</v>
      </c>
      <c r="G203">
        <v>2242.56</v>
      </c>
      <c r="H203" t="s">
        <v>19191</v>
      </c>
      <c r="I203">
        <v>64</v>
      </c>
      <c r="J203">
        <v>64</v>
      </c>
      <c r="K203">
        <v>2</v>
      </c>
      <c r="L203" t="s">
        <v>19247</v>
      </c>
      <c r="N203" t="b">
        <v>0</v>
      </c>
      <c r="O203" t="b">
        <v>0</v>
      </c>
      <c r="P203" t="b">
        <v>0</v>
      </c>
      <c r="Q203" t="b">
        <v>0</v>
      </c>
      <c r="R203" t="b">
        <v>0</v>
      </c>
      <c r="S203" t="b">
        <v>0</v>
      </c>
      <c r="T203" t="b">
        <v>0</v>
      </c>
      <c r="U203" t="b">
        <v>0</v>
      </c>
      <c r="V203" t="b">
        <v>1</v>
      </c>
      <c r="X203" t="s">
        <v>19293</v>
      </c>
      <c r="Z203">
        <v>524288</v>
      </c>
      <c r="AA203">
        <v>1047552</v>
      </c>
      <c r="AB203" t="b">
        <v>1</v>
      </c>
      <c r="AC203" t="s">
        <v>19210</v>
      </c>
      <c r="AD203">
        <v>256</v>
      </c>
      <c r="AE203">
        <v>32</v>
      </c>
      <c r="AF203" t="s">
        <v>19194</v>
      </c>
      <c r="AG203" t="b">
        <v>1</v>
      </c>
      <c r="AH203" t="b">
        <v>1</v>
      </c>
      <c r="AI203" t="s">
        <v>19195</v>
      </c>
      <c r="AJ203">
        <v>160</v>
      </c>
      <c r="AK203" t="b">
        <v>1</v>
      </c>
      <c r="AL203" t="b">
        <v>1</v>
      </c>
      <c r="AM203" t="b">
        <v>0</v>
      </c>
      <c r="AN203" t="b">
        <v>1</v>
      </c>
      <c r="AO203" t="b">
        <v>0</v>
      </c>
      <c r="AP203">
        <v>8</v>
      </c>
      <c r="AQ203">
        <v>128000</v>
      </c>
      <c r="AR203">
        <v>1073741824</v>
      </c>
      <c r="AS203">
        <v>1073741824</v>
      </c>
      <c r="AT203">
        <v>80000</v>
      </c>
      <c r="AU203">
        <v>1258291200</v>
      </c>
      <c r="AV203">
        <v>1717986918400</v>
      </c>
      <c r="AW203" t="b">
        <v>1</v>
      </c>
    </row>
    <row r="204" spans="1:50" hidden="1" x14ac:dyDescent="0.25">
      <c r="A204" t="s">
        <v>3565</v>
      </c>
      <c r="B204" t="s">
        <v>19408</v>
      </c>
      <c r="C204" t="s">
        <v>1368</v>
      </c>
      <c r="D204" t="s">
        <v>19295</v>
      </c>
      <c r="E204" t="s">
        <v>19190</v>
      </c>
      <c r="F204" t="s">
        <v>242</v>
      </c>
      <c r="G204">
        <v>2242.56</v>
      </c>
      <c r="H204" t="s">
        <v>19191</v>
      </c>
      <c r="I204">
        <v>64</v>
      </c>
      <c r="J204">
        <v>64</v>
      </c>
      <c r="K204">
        <v>2</v>
      </c>
      <c r="L204" t="s">
        <v>19247</v>
      </c>
      <c r="N204" t="b">
        <v>0</v>
      </c>
      <c r="O204" t="b">
        <v>0</v>
      </c>
      <c r="P204" t="b">
        <v>0</v>
      </c>
      <c r="Q204" t="b">
        <v>0</v>
      </c>
      <c r="R204" t="b">
        <v>0</v>
      </c>
      <c r="S204" t="b">
        <v>0</v>
      </c>
      <c r="T204" t="b">
        <v>0</v>
      </c>
      <c r="U204" t="b">
        <v>0</v>
      </c>
      <c r="V204" t="b">
        <v>1</v>
      </c>
      <c r="X204" t="s">
        <v>19265</v>
      </c>
      <c r="Z204">
        <v>0</v>
      </c>
      <c r="AA204">
        <v>1047552</v>
      </c>
      <c r="AB204" t="b">
        <v>1</v>
      </c>
      <c r="AC204" t="s">
        <v>19210</v>
      </c>
      <c r="AD204">
        <v>256</v>
      </c>
      <c r="AE204">
        <v>32</v>
      </c>
      <c r="AF204" t="s">
        <v>19194</v>
      </c>
      <c r="AG204" t="b">
        <v>1</v>
      </c>
      <c r="AH204" t="b">
        <v>1</v>
      </c>
      <c r="AI204" t="s">
        <v>19195</v>
      </c>
      <c r="AJ204">
        <v>195</v>
      </c>
      <c r="AK204" t="b">
        <v>0</v>
      </c>
      <c r="AL204" t="b">
        <v>1</v>
      </c>
      <c r="AM204" t="b">
        <v>0</v>
      </c>
      <c r="AN204" t="b">
        <v>1</v>
      </c>
      <c r="AO204" t="b">
        <v>0</v>
      </c>
      <c r="AP204">
        <v>8</v>
      </c>
      <c r="AT204">
        <v>80000</v>
      </c>
      <c r="AU204">
        <v>1258291200</v>
      </c>
      <c r="AV204">
        <v>1717986918400</v>
      </c>
      <c r="AW204" t="b">
        <v>1</v>
      </c>
    </row>
    <row r="205" spans="1:50" hidden="1" x14ac:dyDescent="0.25">
      <c r="A205" t="s">
        <v>1724</v>
      </c>
      <c r="B205" t="s">
        <v>19409</v>
      </c>
      <c r="C205" t="s">
        <v>1368</v>
      </c>
      <c r="D205" t="s">
        <v>19297</v>
      </c>
      <c r="E205" t="s">
        <v>19190</v>
      </c>
      <c r="F205" t="s">
        <v>242</v>
      </c>
      <c r="G205">
        <v>2242.56</v>
      </c>
      <c r="H205" t="s">
        <v>19191</v>
      </c>
      <c r="I205">
        <v>64</v>
      </c>
      <c r="J205">
        <v>64</v>
      </c>
      <c r="K205">
        <v>2</v>
      </c>
      <c r="L205" t="s">
        <v>19247</v>
      </c>
      <c r="N205" t="b">
        <v>0</v>
      </c>
      <c r="O205" t="b">
        <v>0</v>
      </c>
      <c r="P205" t="b">
        <v>0</v>
      </c>
      <c r="Q205" t="b">
        <v>0</v>
      </c>
      <c r="R205" t="b">
        <v>0</v>
      </c>
      <c r="S205" t="b">
        <v>0</v>
      </c>
      <c r="T205" t="b">
        <v>0</v>
      </c>
      <c r="U205" t="b">
        <v>0</v>
      </c>
      <c r="V205" t="b">
        <v>1</v>
      </c>
      <c r="X205" t="s">
        <v>19262</v>
      </c>
      <c r="Z205">
        <v>0</v>
      </c>
      <c r="AA205">
        <v>1047552</v>
      </c>
      <c r="AB205" t="b">
        <v>1</v>
      </c>
      <c r="AC205" t="s">
        <v>19210</v>
      </c>
      <c r="AD205">
        <v>256</v>
      </c>
      <c r="AE205">
        <v>32</v>
      </c>
      <c r="AF205" t="s">
        <v>19194</v>
      </c>
      <c r="AG205" t="b">
        <v>1</v>
      </c>
      <c r="AH205" t="b">
        <v>1</v>
      </c>
      <c r="AI205" t="s">
        <v>19195</v>
      </c>
      <c r="AK205" t="b">
        <v>0</v>
      </c>
      <c r="AL205" t="b">
        <v>1</v>
      </c>
      <c r="AM205" t="b">
        <v>0</v>
      </c>
      <c r="AN205" t="b">
        <v>1</v>
      </c>
      <c r="AO205" t="b">
        <v>0</v>
      </c>
      <c r="AP205">
        <v>8</v>
      </c>
      <c r="AQ205">
        <v>615000</v>
      </c>
      <c r="AR205">
        <v>4194304000</v>
      </c>
      <c r="AS205">
        <v>4194304000</v>
      </c>
      <c r="AT205">
        <v>80000</v>
      </c>
      <c r="AU205">
        <v>1819279360</v>
      </c>
      <c r="AW205" t="b">
        <v>1</v>
      </c>
    </row>
    <row r="206" spans="1:50" hidden="1" x14ac:dyDescent="0.25">
      <c r="A206" t="s">
        <v>2668</v>
      </c>
      <c r="B206" t="s">
        <v>19410</v>
      </c>
      <c r="C206" t="s">
        <v>1368</v>
      </c>
      <c r="D206" t="s">
        <v>19299</v>
      </c>
      <c r="E206" t="s">
        <v>19190</v>
      </c>
      <c r="F206" t="s">
        <v>242</v>
      </c>
      <c r="G206">
        <v>2242.56</v>
      </c>
      <c r="H206" t="s">
        <v>19191</v>
      </c>
      <c r="I206">
        <v>64</v>
      </c>
      <c r="J206">
        <v>64</v>
      </c>
      <c r="K206">
        <v>2</v>
      </c>
      <c r="L206" t="s">
        <v>19247</v>
      </c>
      <c r="N206" t="b">
        <v>0</v>
      </c>
      <c r="O206" t="b">
        <v>0</v>
      </c>
      <c r="P206" t="b">
        <v>0</v>
      </c>
      <c r="Q206" t="b">
        <v>0</v>
      </c>
      <c r="R206" t="b">
        <v>0</v>
      </c>
      <c r="S206" t="b">
        <v>0</v>
      </c>
      <c r="T206" t="b">
        <v>0</v>
      </c>
      <c r="U206" t="b">
        <v>0</v>
      </c>
      <c r="V206" t="b">
        <v>0</v>
      </c>
      <c r="X206" t="s">
        <v>19293</v>
      </c>
      <c r="Z206">
        <v>1638400</v>
      </c>
      <c r="AA206">
        <v>1047552</v>
      </c>
      <c r="AB206" t="b">
        <v>1</v>
      </c>
      <c r="AC206" t="s">
        <v>19193</v>
      </c>
      <c r="AD206">
        <v>256</v>
      </c>
      <c r="AE206">
        <v>32</v>
      </c>
      <c r="AF206" t="s">
        <v>19194</v>
      </c>
      <c r="AG206" t="b">
        <v>1</v>
      </c>
      <c r="AH206" t="b">
        <v>0</v>
      </c>
      <c r="AI206" t="s">
        <v>19197</v>
      </c>
      <c r="AJ206">
        <v>160</v>
      </c>
      <c r="AK206" t="b">
        <v>0</v>
      </c>
      <c r="AL206" t="b">
        <v>0</v>
      </c>
      <c r="AM206" t="b">
        <v>0</v>
      </c>
      <c r="AN206" t="b">
        <v>1</v>
      </c>
      <c r="AO206" t="b">
        <v>0</v>
      </c>
      <c r="AP206">
        <v>8</v>
      </c>
      <c r="AQ206">
        <v>96000</v>
      </c>
      <c r="AR206">
        <v>1048576000</v>
      </c>
      <c r="AS206">
        <v>524288000</v>
      </c>
    </row>
    <row r="207" spans="1:50" hidden="1" x14ac:dyDescent="0.25">
      <c r="A207" t="s">
        <v>999</v>
      </c>
      <c r="B207" t="s">
        <v>19411</v>
      </c>
      <c r="C207" t="s">
        <v>1368</v>
      </c>
      <c r="D207" t="s">
        <v>19301</v>
      </c>
      <c r="E207" t="s">
        <v>19190</v>
      </c>
      <c r="F207" t="s">
        <v>242</v>
      </c>
      <c r="G207">
        <v>2242.56</v>
      </c>
      <c r="H207" t="s">
        <v>19191</v>
      </c>
      <c r="I207">
        <v>64</v>
      </c>
      <c r="J207">
        <v>64</v>
      </c>
      <c r="K207">
        <v>2</v>
      </c>
      <c r="L207" t="s">
        <v>19247</v>
      </c>
      <c r="N207" t="b">
        <v>0</v>
      </c>
      <c r="O207" t="b">
        <v>0</v>
      </c>
      <c r="P207" t="b">
        <v>0</v>
      </c>
      <c r="Q207" t="b">
        <v>0</v>
      </c>
      <c r="R207" t="b">
        <v>0</v>
      </c>
      <c r="S207" t="b">
        <v>0</v>
      </c>
      <c r="T207" t="b">
        <v>0</v>
      </c>
      <c r="U207" t="b">
        <v>0</v>
      </c>
      <c r="V207" t="b">
        <v>0</v>
      </c>
      <c r="X207" t="s">
        <v>19265</v>
      </c>
      <c r="Z207">
        <v>0</v>
      </c>
      <c r="AA207">
        <v>1047552</v>
      </c>
      <c r="AB207" t="b">
        <v>1</v>
      </c>
      <c r="AC207" t="s">
        <v>19210</v>
      </c>
      <c r="AD207">
        <v>256</v>
      </c>
      <c r="AE207">
        <v>32</v>
      </c>
      <c r="AF207" t="s">
        <v>19194</v>
      </c>
      <c r="AG207" t="b">
        <v>1</v>
      </c>
      <c r="AH207" t="b">
        <v>0</v>
      </c>
      <c r="AI207" t="s">
        <v>19195</v>
      </c>
      <c r="AJ207">
        <v>195</v>
      </c>
      <c r="AK207" t="b">
        <v>0</v>
      </c>
      <c r="AL207" t="b">
        <v>0</v>
      </c>
      <c r="AM207" t="b">
        <v>0</v>
      </c>
      <c r="AN207" t="b">
        <v>1</v>
      </c>
      <c r="AO207" t="b">
        <v>0</v>
      </c>
      <c r="AP207">
        <v>8</v>
      </c>
      <c r="AT207">
        <v>80000</v>
      </c>
      <c r="AU207">
        <v>1258291200</v>
      </c>
      <c r="AV207">
        <v>1717986918400</v>
      </c>
    </row>
    <row r="208" spans="1:50" hidden="1" x14ac:dyDescent="0.25">
      <c r="A208" t="s">
        <v>2778</v>
      </c>
      <c r="B208" t="s">
        <v>19412</v>
      </c>
      <c r="C208" t="s">
        <v>1368</v>
      </c>
      <c r="D208" t="s">
        <v>19303</v>
      </c>
      <c r="E208" t="s">
        <v>19190</v>
      </c>
      <c r="F208" t="s">
        <v>242</v>
      </c>
      <c r="G208">
        <v>2242.56</v>
      </c>
      <c r="H208" t="s">
        <v>19191</v>
      </c>
      <c r="I208">
        <v>64</v>
      </c>
      <c r="J208">
        <v>64</v>
      </c>
      <c r="K208">
        <v>2</v>
      </c>
      <c r="L208" t="s">
        <v>19247</v>
      </c>
      <c r="N208" t="b">
        <v>0</v>
      </c>
      <c r="O208" t="b">
        <v>0</v>
      </c>
      <c r="P208" t="b">
        <v>0</v>
      </c>
      <c r="Q208" t="b">
        <v>0</v>
      </c>
      <c r="R208" t="b">
        <v>0</v>
      </c>
      <c r="S208" t="b">
        <v>0</v>
      </c>
      <c r="T208" t="b">
        <v>0</v>
      </c>
      <c r="U208" t="b">
        <v>0</v>
      </c>
      <c r="V208" t="b">
        <v>0</v>
      </c>
      <c r="X208" t="s">
        <v>19262</v>
      </c>
      <c r="Z208">
        <v>0</v>
      </c>
      <c r="AA208">
        <v>1047552</v>
      </c>
      <c r="AB208" t="b">
        <v>1</v>
      </c>
      <c r="AC208" t="s">
        <v>19210</v>
      </c>
      <c r="AD208">
        <v>256</v>
      </c>
      <c r="AE208">
        <v>32</v>
      </c>
      <c r="AF208" t="s">
        <v>19194</v>
      </c>
      <c r="AG208" t="b">
        <v>1</v>
      </c>
      <c r="AH208" t="b">
        <v>0</v>
      </c>
      <c r="AI208" t="s">
        <v>19195</v>
      </c>
      <c r="AK208" t="b">
        <v>0</v>
      </c>
      <c r="AL208" t="b">
        <v>1</v>
      </c>
      <c r="AM208" t="b">
        <v>0</v>
      </c>
      <c r="AN208" t="b">
        <v>1</v>
      </c>
      <c r="AO208" t="b">
        <v>0</v>
      </c>
      <c r="AP208">
        <v>8</v>
      </c>
      <c r="AQ208">
        <v>615000</v>
      </c>
      <c r="AR208">
        <v>4194304000</v>
      </c>
      <c r="AS208">
        <v>4194304000</v>
      </c>
      <c r="AT208">
        <v>80000</v>
      </c>
      <c r="AU208">
        <v>1819279360</v>
      </c>
      <c r="AW208" t="b">
        <v>1</v>
      </c>
    </row>
    <row r="209" spans="1:51" hidden="1" x14ac:dyDescent="0.25">
      <c r="A209" t="s">
        <v>1174</v>
      </c>
      <c r="B209" t="s">
        <v>19413</v>
      </c>
      <c r="C209" t="s">
        <v>1368</v>
      </c>
      <c r="D209" t="s">
        <v>19261</v>
      </c>
      <c r="E209" t="s">
        <v>19190</v>
      </c>
      <c r="F209" t="s">
        <v>242</v>
      </c>
      <c r="G209">
        <v>300.76</v>
      </c>
      <c r="H209" t="s">
        <v>19191</v>
      </c>
      <c r="I209">
        <v>8</v>
      </c>
      <c r="J209">
        <v>8</v>
      </c>
      <c r="K209">
        <v>2</v>
      </c>
      <c r="L209" t="s">
        <v>19247</v>
      </c>
      <c r="N209" t="b">
        <v>1</v>
      </c>
      <c r="O209" t="b">
        <v>0</v>
      </c>
      <c r="P209" t="b">
        <v>1</v>
      </c>
      <c r="Q209" t="b">
        <v>0</v>
      </c>
      <c r="R209" t="b">
        <v>0</v>
      </c>
      <c r="S209" t="b">
        <v>0</v>
      </c>
      <c r="T209" t="b">
        <v>0</v>
      </c>
      <c r="U209" t="b">
        <v>0</v>
      </c>
      <c r="V209" t="b">
        <v>1</v>
      </c>
      <c r="X209" t="s">
        <v>19262</v>
      </c>
      <c r="Z209">
        <v>307200</v>
      </c>
      <c r="AA209">
        <v>1047552</v>
      </c>
      <c r="AB209" t="b">
        <v>1</v>
      </c>
      <c r="AC209" t="s">
        <v>19210</v>
      </c>
      <c r="AD209">
        <v>32</v>
      </c>
      <c r="AE209">
        <v>16</v>
      </c>
      <c r="AF209" t="s">
        <v>19194</v>
      </c>
      <c r="AG209" t="b">
        <v>1</v>
      </c>
      <c r="AH209" t="b">
        <v>1</v>
      </c>
      <c r="AI209" t="s">
        <v>19201</v>
      </c>
      <c r="AJ209">
        <v>230</v>
      </c>
      <c r="AK209" t="b">
        <v>1</v>
      </c>
      <c r="AL209" t="b">
        <v>1</v>
      </c>
      <c r="AM209" t="b">
        <v>0</v>
      </c>
      <c r="AN209" t="b">
        <v>1</v>
      </c>
      <c r="AO209" t="b">
        <v>0</v>
      </c>
      <c r="AP209">
        <v>4</v>
      </c>
      <c r="AQ209">
        <v>38000</v>
      </c>
      <c r="AR209">
        <v>500000000</v>
      </c>
      <c r="AS209">
        <v>500000000</v>
      </c>
      <c r="AT209">
        <v>12800</v>
      </c>
      <c r="AU209">
        <v>200000000</v>
      </c>
      <c r="AW209" t="b">
        <v>1</v>
      </c>
      <c r="AY209" t="b">
        <v>1</v>
      </c>
    </row>
    <row r="210" spans="1:51" hidden="1" x14ac:dyDescent="0.25">
      <c r="A210" t="s">
        <v>3877</v>
      </c>
      <c r="B210" t="s">
        <v>19414</v>
      </c>
      <c r="C210" t="s">
        <v>1368</v>
      </c>
      <c r="D210" t="s">
        <v>19264</v>
      </c>
      <c r="E210" t="s">
        <v>19190</v>
      </c>
      <c r="F210" t="s">
        <v>242</v>
      </c>
      <c r="G210">
        <v>280.32</v>
      </c>
      <c r="H210" t="s">
        <v>19191</v>
      </c>
      <c r="I210">
        <v>8</v>
      </c>
      <c r="J210">
        <v>8</v>
      </c>
      <c r="K210">
        <v>2</v>
      </c>
      <c r="L210" t="s">
        <v>19247</v>
      </c>
      <c r="N210" t="b">
        <v>1</v>
      </c>
      <c r="O210" t="b">
        <v>0</v>
      </c>
      <c r="P210" t="b">
        <v>0</v>
      </c>
      <c r="Q210" t="b">
        <v>0</v>
      </c>
      <c r="R210" t="b">
        <v>0</v>
      </c>
      <c r="S210" t="b">
        <v>0</v>
      </c>
      <c r="T210" t="b">
        <v>0</v>
      </c>
      <c r="U210" t="b">
        <v>0</v>
      </c>
      <c r="V210" t="b">
        <v>1</v>
      </c>
      <c r="X210" t="s">
        <v>19265</v>
      </c>
      <c r="Z210">
        <v>65536</v>
      </c>
      <c r="AA210">
        <v>1047552</v>
      </c>
      <c r="AB210" t="b">
        <v>1</v>
      </c>
      <c r="AC210" t="s">
        <v>19210</v>
      </c>
      <c r="AD210">
        <v>32</v>
      </c>
      <c r="AE210">
        <v>16</v>
      </c>
      <c r="AF210" t="s">
        <v>19194</v>
      </c>
      <c r="AG210" t="b">
        <v>1</v>
      </c>
      <c r="AH210" t="b">
        <v>1</v>
      </c>
      <c r="AI210" t="s">
        <v>19197</v>
      </c>
      <c r="AK210" t="b">
        <v>1</v>
      </c>
      <c r="AL210" t="b">
        <v>1</v>
      </c>
      <c r="AM210" t="b">
        <v>0</v>
      </c>
      <c r="AN210" t="b">
        <v>1</v>
      </c>
      <c r="AO210" t="b">
        <v>0</v>
      </c>
      <c r="AP210">
        <v>4</v>
      </c>
      <c r="AQ210">
        <v>16000</v>
      </c>
      <c r="AR210">
        <v>134217728</v>
      </c>
      <c r="AS210">
        <v>134217728</v>
      </c>
      <c r="AT210">
        <v>12800</v>
      </c>
      <c r="AU210">
        <v>201326592</v>
      </c>
      <c r="AV210">
        <v>214748364800</v>
      </c>
      <c r="AW210" t="b">
        <v>1</v>
      </c>
    </row>
    <row r="211" spans="1:51" hidden="1" x14ac:dyDescent="0.25">
      <c r="A211" t="s">
        <v>2381</v>
      </c>
      <c r="B211" t="s">
        <v>19415</v>
      </c>
      <c r="C211" t="s">
        <v>1368</v>
      </c>
      <c r="D211" t="s">
        <v>19267</v>
      </c>
      <c r="E211" t="s">
        <v>19190</v>
      </c>
      <c r="F211" t="s">
        <v>242</v>
      </c>
      <c r="G211">
        <v>251.12</v>
      </c>
      <c r="H211" t="s">
        <v>19191</v>
      </c>
      <c r="I211">
        <v>8</v>
      </c>
      <c r="J211">
        <v>8</v>
      </c>
      <c r="K211">
        <v>2</v>
      </c>
      <c r="L211" t="s">
        <v>19247</v>
      </c>
      <c r="N211" t="b">
        <v>1</v>
      </c>
      <c r="O211" t="b">
        <v>0</v>
      </c>
      <c r="P211" t="b">
        <v>0</v>
      </c>
      <c r="Q211" t="b">
        <v>0</v>
      </c>
      <c r="R211" t="b">
        <v>0</v>
      </c>
      <c r="S211" t="b">
        <v>0</v>
      </c>
      <c r="T211" t="b">
        <v>0</v>
      </c>
      <c r="U211" t="b">
        <v>0</v>
      </c>
      <c r="V211" t="b">
        <v>1</v>
      </c>
      <c r="X211" t="s">
        <v>19262</v>
      </c>
      <c r="Z211">
        <v>0</v>
      </c>
      <c r="AA211">
        <v>1047552</v>
      </c>
      <c r="AB211" t="b">
        <v>1</v>
      </c>
      <c r="AC211" t="s">
        <v>19210</v>
      </c>
      <c r="AD211">
        <v>32</v>
      </c>
      <c r="AE211">
        <v>16</v>
      </c>
      <c r="AF211" t="s">
        <v>19194</v>
      </c>
      <c r="AG211" t="b">
        <v>1</v>
      </c>
      <c r="AH211" t="b">
        <v>1</v>
      </c>
      <c r="AI211" t="s">
        <v>19197</v>
      </c>
      <c r="AJ211">
        <v>230</v>
      </c>
      <c r="AK211" t="b">
        <v>0</v>
      </c>
      <c r="AL211" t="b">
        <v>1</v>
      </c>
      <c r="AM211" t="b">
        <v>0</v>
      </c>
      <c r="AN211" t="b">
        <v>1</v>
      </c>
      <c r="AO211" t="b">
        <v>0</v>
      </c>
      <c r="AP211">
        <v>4</v>
      </c>
      <c r="AT211">
        <v>12800</v>
      </c>
      <c r="AU211">
        <v>209715200</v>
      </c>
      <c r="AW211" t="b">
        <v>1</v>
      </c>
      <c r="AY211" t="b">
        <v>1</v>
      </c>
    </row>
    <row r="212" spans="1:51" hidden="1" x14ac:dyDescent="0.25">
      <c r="A212" t="s">
        <v>2087</v>
      </c>
      <c r="B212" t="s">
        <v>19416</v>
      </c>
      <c r="C212" t="s">
        <v>1368</v>
      </c>
      <c r="D212" t="s">
        <v>19269</v>
      </c>
      <c r="E212" t="s">
        <v>19190</v>
      </c>
      <c r="F212" t="s">
        <v>242</v>
      </c>
      <c r="G212">
        <v>280.32</v>
      </c>
      <c r="H212" t="s">
        <v>19191</v>
      </c>
      <c r="I212">
        <v>8</v>
      </c>
      <c r="J212">
        <v>8</v>
      </c>
      <c r="K212">
        <v>2</v>
      </c>
      <c r="L212" t="s">
        <v>19247</v>
      </c>
      <c r="N212" t="b">
        <v>1</v>
      </c>
      <c r="O212" t="b">
        <v>0</v>
      </c>
      <c r="P212" t="b">
        <v>0</v>
      </c>
      <c r="Q212" t="b">
        <v>0</v>
      </c>
      <c r="R212" t="b">
        <v>0</v>
      </c>
      <c r="S212" t="b">
        <v>0</v>
      </c>
      <c r="T212" t="b">
        <v>0</v>
      </c>
      <c r="U212" t="b">
        <v>0</v>
      </c>
      <c r="V212" t="b">
        <v>0</v>
      </c>
      <c r="X212" t="s">
        <v>19265</v>
      </c>
      <c r="Z212">
        <v>204800</v>
      </c>
      <c r="AA212">
        <v>1047552</v>
      </c>
      <c r="AB212" t="b">
        <v>1</v>
      </c>
      <c r="AC212" t="s">
        <v>19210</v>
      </c>
      <c r="AD212">
        <v>32</v>
      </c>
      <c r="AE212">
        <v>16</v>
      </c>
      <c r="AF212" t="s">
        <v>19194</v>
      </c>
      <c r="AG212" t="b">
        <v>1</v>
      </c>
      <c r="AH212" t="b">
        <v>0</v>
      </c>
      <c r="AI212" t="s">
        <v>19201</v>
      </c>
      <c r="AK212" t="b">
        <v>1</v>
      </c>
      <c r="AL212" t="b">
        <v>1</v>
      </c>
      <c r="AM212" t="b">
        <v>0</v>
      </c>
      <c r="AN212" t="b">
        <v>1</v>
      </c>
      <c r="AO212" t="b">
        <v>0</v>
      </c>
      <c r="AP212">
        <v>4</v>
      </c>
      <c r="AQ212">
        <v>12000</v>
      </c>
      <c r="AR212">
        <v>196608000</v>
      </c>
      <c r="AS212">
        <v>98304000</v>
      </c>
      <c r="AT212">
        <v>12800</v>
      </c>
      <c r="AU212">
        <v>192000000</v>
      </c>
    </row>
    <row r="213" spans="1:51" hidden="1" x14ac:dyDescent="0.25">
      <c r="A213" t="s">
        <v>1976</v>
      </c>
      <c r="B213" t="s">
        <v>19417</v>
      </c>
      <c r="C213" t="s">
        <v>1368</v>
      </c>
      <c r="D213" t="s">
        <v>19271</v>
      </c>
      <c r="E213" t="s">
        <v>19190</v>
      </c>
      <c r="F213" t="s">
        <v>242</v>
      </c>
      <c r="G213">
        <v>329.96</v>
      </c>
      <c r="H213" t="s">
        <v>19191</v>
      </c>
      <c r="I213">
        <v>8</v>
      </c>
      <c r="J213">
        <v>8</v>
      </c>
      <c r="K213">
        <v>2</v>
      </c>
      <c r="L213" t="s">
        <v>19247</v>
      </c>
      <c r="N213" t="b">
        <v>0</v>
      </c>
      <c r="O213" t="b">
        <v>0</v>
      </c>
      <c r="P213" t="b">
        <v>1</v>
      </c>
      <c r="Q213" t="b">
        <v>0</v>
      </c>
      <c r="R213" t="b">
        <v>0</v>
      </c>
      <c r="S213" t="b">
        <v>0</v>
      </c>
      <c r="T213" t="b">
        <v>0</v>
      </c>
      <c r="U213" t="b">
        <v>0</v>
      </c>
      <c r="V213" t="b">
        <v>1</v>
      </c>
      <c r="X213" t="s">
        <v>19265</v>
      </c>
      <c r="Z213">
        <v>307200</v>
      </c>
      <c r="AA213">
        <v>1047552</v>
      </c>
      <c r="AB213" t="b">
        <v>1</v>
      </c>
      <c r="AC213" t="s">
        <v>19210</v>
      </c>
      <c r="AD213">
        <v>32</v>
      </c>
      <c r="AE213">
        <v>16</v>
      </c>
      <c r="AF213" t="s">
        <v>19194</v>
      </c>
      <c r="AG213" t="b">
        <v>1</v>
      </c>
      <c r="AH213" t="b">
        <v>1</v>
      </c>
      <c r="AI213" t="s">
        <v>19195</v>
      </c>
      <c r="AJ213">
        <v>195</v>
      </c>
      <c r="AK213" t="b">
        <v>1</v>
      </c>
      <c r="AL213" t="b">
        <v>1</v>
      </c>
      <c r="AM213" t="b">
        <v>0</v>
      </c>
      <c r="AN213" t="b">
        <v>1</v>
      </c>
      <c r="AO213" t="b">
        <v>0</v>
      </c>
      <c r="AP213">
        <v>4</v>
      </c>
      <c r="AQ213">
        <v>77000</v>
      </c>
      <c r="AR213">
        <v>484442112</v>
      </c>
      <c r="AS213">
        <v>120586240</v>
      </c>
      <c r="AT213">
        <v>12800</v>
      </c>
      <c r="AU213">
        <v>201326592</v>
      </c>
      <c r="AV213">
        <v>214748364800</v>
      </c>
      <c r="AW213" t="b">
        <v>1</v>
      </c>
    </row>
    <row r="214" spans="1:51" hidden="1" x14ac:dyDescent="0.25">
      <c r="A214" t="s">
        <v>5441</v>
      </c>
      <c r="B214" t="s">
        <v>19418</v>
      </c>
      <c r="C214" t="s">
        <v>1368</v>
      </c>
      <c r="D214" t="s">
        <v>19273</v>
      </c>
      <c r="E214" t="s">
        <v>19190</v>
      </c>
      <c r="F214" t="s">
        <v>242</v>
      </c>
      <c r="G214">
        <v>329.96</v>
      </c>
      <c r="H214" t="s">
        <v>19191</v>
      </c>
      <c r="I214">
        <v>8</v>
      </c>
      <c r="J214">
        <v>8</v>
      </c>
      <c r="K214">
        <v>2</v>
      </c>
      <c r="L214" t="s">
        <v>19247</v>
      </c>
      <c r="N214" t="b">
        <v>0</v>
      </c>
      <c r="O214" t="b">
        <v>0</v>
      </c>
      <c r="P214" t="b">
        <v>1</v>
      </c>
      <c r="Q214" t="b">
        <v>0</v>
      </c>
      <c r="R214" t="b">
        <v>0</v>
      </c>
      <c r="S214" t="b">
        <v>0</v>
      </c>
      <c r="T214" t="b">
        <v>0</v>
      </c>
      <c r="U214" t="b">
        <v>0</v>
      </c>
      <c r="V214" t="b">
        <v>1</v>
      </c>
      <c r="X214" t="s">
        <v>19262</v>
      </c>
      <c r="Z214">
        <v>307200</v>
      </c>
      <c r="AA214">
        <v>1047552</v>
      </c>
      <c r="AB214" t="b">
        <v>1</v>
      </c>
      <c r="AC214" t="s">
        <v>19210</v>
      </c>
      <c r="AD214">
        <v>32</v>
      </c>
      <c r="AE214">
        <v>16</v>
      </c>
      <c r="AF214" t="s">
        <v>19194</v>
      </c>
      <c r="AG214" t="b">
        <v>1</v>
      </c>
      <c r="AH214" t="b">
        <v>1</v>
      </c>
      <c r="AI214" t="s">
        <v>19195</v>
      </c>
      <c r="AK214" t="b">
        <v>1</v>
      </c>
      <c r="AL214" t="b">
        <v>1</v>
      </c>
      <c r="AM214" t="b">
        <v>0</v>
      </c>
      <c r="AN214" t="b">
        <v>1</v>
      </c>
      <c r="AO214" t="b">
        <v>0</v>
      </c>
      <c r="AP214">
        <v>4</v>
      </c>
      <c r="AQ214">
        <v>77000</v>
      </c>
      <c r="AR214">
        <v>524288000</v>
      </c>
      <c r="AS214">
        <v>524288000</v>
      </c>
      <c r="AT214">
        <v>12800</v>
      </c>
      <c r="AU214">
        <v>304087040</v>
      </c>
      <c r="AW214" t="b">
        <v>1</v>
      </c>
      <c r="AY214" t="b">
        <v>1</v>
      </c>
    </row>
    <row r="215" spans="1:51" hidden="1" x14ac:dyDescent="0.25">
      <c r="A215" t="s">
        <v>2567</v>
      </c>
      <c r="B215" t="s">
        <v>19419</v>
      </c>
      <c r="C215" t="s">
        <v>1368</v>
      </c>
      <c r="D215" t="s">
        <v>19275</v>
      </c>
      <c r="E215" t="s">
        <v>19190</v>
      </c>
      <c r="F215" t="s">
        <v>242</v>
      </c>
      <c r="G215">
        <v>329.96</v>
      </c>
      <c r="H215" t="s">
        <v>19191</v>
      </c>
      <c r="I215">
        <v>8</v>
      </c>
      <c r="J215">
        <v>8</v>
      </c>
      <c r="K215">
        <v>2</v>
      </c>
      <c r="L215" t="s">
        <v>19247</v>
      </c>
      <c r="N215" t="b">
        <v>0</v>
      </c>
      <c r="O215" t="b">
        <v>0</v>
      </c>
      <c r="P215" t="b">
        <v>1</v>
      </c>
      <c r="Q215" t="b">
        <v>0</v>
      </c>
      <c r="R215" t="b">
        <v>0</v>
      </c>
      <c r="S215" t="b">
        <v>0</v>
      </c>
      <c r="T215" t="b">
        <v>0</v>
      </c>
      <c r="U215" t="b">
        <v>0</v>
      </c>
      <c r="V215" t="b">
        <v>0</v>
      </c>
      <c r="X215" t="s">
        <v>19265</v>
      </c>
      <c r="Z215">
        <v>307200</v>
      </c>
      <c r="AA215">
        <v>1047552</v>
      </c>
      <c r="AB215" t="b">
        <v>1</v>
      </c>
      <c r="AC215" t="s">
        <v>19210</v>
      </c>
      <c r="AD215">
        <v>32</v>
      </c>
      <c r="AE215">
        <v>16</v>
      </c>
      <c r="AF215" t="s">
        <v>19194</v>
      </c>
      <c r="AG215" t="b">
        <v>1</v>
      </c>
      <c r="AH215" t="b">
        <v>0</v>
      </c>
      <c r="AI215" t="s">
        <v>19197</v>
      </c>
      <c r="AJ215">
        <v>195</v>
      </c>
      <c r="AK215" t="b">
        <v>1</v>
      </c>
      <c r="AL215" t="b">
        <v>1</v>
      </c>
      <c r="AM215" t="b">
        <v>0</v>
      </c>
      <c r="AN215" t="b">
        <v>1</v>
      </c>
      <c r="AO215" t="b">
        <v>0</v>
      </c>
      <c r="AP215">
        <v>4</v>
      </c>
      <c r="AQ215">
        <v>77000</v>
      </c>
      <c r="AR215">
        <v>484442112</v>
      </c>
      <c r="AS215">
        <v>242221056</v>
      </c>
    </row>
    <row r="216" spans="1:51" hidden="1" x14ac:dyDescent="0.25">
      <c r="A216" t="s">
        <v>7465</v>
      </c>
      <c r="B216" t="s">
        <v>19420</v>
      </c>
      <c r="C216" t="s">
        <v>1368</v>
      </c>
      <c r="D216" t="s">
        <v>19277</v>
      </c>
      <c r="E216" t="s">
        <v>19190</v>
      </c>
      <c r="F216" t="s">
        <v>242</v>
      </c>
      <c r="G216">
        <v>329.96</v>
      </c>
      <c r="H216" t="s">
        <v>19191</v>
      </c>
      <c r="I216">
        <v>8</v>
      </c>
      <c r="J216">
        <v>8</v>
      </c>
      <c r="K216">
        <v>2</v>
      </c>
      <c r="L216" t="s">
        <v>19247</v>
      </c>
      <c r="N216" t="b">
        <v>0</v>
      </c>
      <c r="O216" t="b">
        <v>0</v>
      </c>
      <c r="P216" t="b">
        <v>1</v>
      </c>
      <c r="Q216" t="b">
        <v>0</v>
      </c>
      <c r="R216" t="b">
        <v>0</v>
      </c>
      <c r="S216" t="b">
        <v>0</v>
      </c>
      <c r="T216" t="b">
        <v>0</v>
      </c>
      <c r="U216" t="b">
        <v>0</v>
      </c>
      <c r="V216" t="b">
        <v>0</v>
      </c>
      <c r="X216" t="s">
        <v>19262</v>
      </c>
      <c r="Z216">
        <v>307200</v>
      </c>
      <c r="AA216">
        <v>1047552</v>
      </c>
      <c r="AB216" t="b">
        <v>1</v>
      </c>
      <c r="AC216" t="s">
        <v>19210</v>
      </c>
      <c r="AD216">
        <v>32</v>
      </c>
      <c r="AE216">
        <v>16</v>
      </c>
      <c r="AF216" t="s">
        <v>19194</v>
      </c>
      <c r="AG216" t="b">
        <v>1</v>
      </c>
      <c r="AH216" t="b">
        <v>0</v>
      </c>
      <c r="AI216" t="s">
        <v>19195</v>
      </c>
      <c r="AK216" t="b">
        <v>1</v>
      </c>
      <c r="AL216" t="b">
        <v>1</v>
      </c>
      <c r="AM216" t="b">
        <v>0</v>
      </c>
      <c r="AN216" t="b">
        <v>1</v>
      </c>
      <c r="AO216" t="b">
        <v>0</v>
      </c>
      <c r="AP216">
        <v>4</v>
      </c>
      <c r="AQ216">
        <v>77000</v>
      </c>
      <c r="AR216">
        <v>524288000</v>
      </c>
      <c r="AS216">
        <v>524288000</v>
      </c>
      <c r="AT216">
        <v>12800</v>
      </c>
      <c r="AU216">
        <v>304087040</v>
      </c>
      <c r="AW216" t="b">
        <v>1</v>
      </c>
    </row>
    <row r="217" spans="1:51" hidden="1" x14ac:dyDescent="0.25">
      <c r="A217" t="s">
        <v>444</v>
      </c>
      <c r="B217" t="s">
        <v>19421</v>
      </c>
      <c r="C217" t="s">
        <v>1368</v>
      </c>
      <c r="D217" t="s">
        <v>19279</v>
      </c>
      <c r="E217" t="s">
        <v>19190</v>
      </c>
      <c r="F217" t="s">
        <v>242</v>
      </c>
      <c r="G217">
        <v>280.32</v>
      </c>
      <c r="H217" t="s">
        <v>19191</v>
      </c>
      <c r="I217">
        <v>8</v>
      </c>
      <c r="J217">
        <v>8</v>
      </c>
      <c r="K217">
        <v>2</v>
      </c>
      <c r="L217" t="s">
        <v>19247</v>
      </c>
      <c r="N217" t="b">
        <v>0</v>
      </c>
      <c r="O217" t="b">
        <v>0</v>
      </c>
      <c r="P217" t="b">
        <v>1</v>
      </c>
      <c r="Q217" t="b">
        <v>0</v>
      </c>
      <c r="R217" t="b">
        <v>1</v>
      </c>
      <c r="S217" t="b">
        <v>0</v>
      </c>
      <c r="T217" t="b">
        <v>0</v>
      </c>
      <c r="U217" t="b">
        <v>0</v>
      </c>
      <c r="V217" t="b">
        <v>1</v>
      </c>
      <c r="X217" t="s">
        <v>19262</v>
      </c>
      <c r="Z217">
        <v>307200</v>
      </c>
      <c r="AA217">
        <v>1047552</v>
      </c>
      <c r="AB217" t="b">
        <v>1</v>
      </c>
      <c r="AC217" t="s">
        <v>19210</v>
      </c>
      <c r="AD217">
        <v>16</v>
      </c>
      <c r="AE217">
        <v>16</v>
      </c>
      <c r="AF217" t="s">
        <v>19194</v>
      </c>
      <c r="AG217" t="b">
        <v>1</v>
      </c>
      <c r="AH217" t="b">
        <v>1</v>
      </c>
      <c r="AI217" t="s">
        <v>19195</v>
      </c>
      <c r="AK217" t="b">
        <v>1</v>
      </c>
      <c r="AL217" t="b">
        <v>1</v>
      </c>
      <c r="AM217" t="b">
        <v>0</v>
      </c>
      <c r="AN217" t="b">
        <v>1</v>
      </c>
      <c r="AO217" t="b">
        <v>0</v>
      </c>
      <c r="AP217">
        <v>4</v>
      </c>
      <c r="AQ217">
        <v>38000</v>
      </c>
      <c r="AR217">
        <v>500000000</v>
      </c>
      <c r="AS217">
        <v>500000000</v>
      </c>
      <c r="AT217">
        <v>12800</v>
      </c>
      <c r="AU217">
        <v>290000000</v>
      </c>
      <c r="AW217" t="b">
        <v>1</v>
      </c>
    </row>
    <row r="218" spans="1:51" hidden="1" x14ac:dyDescent="0.25">
      <c r="A218" t="s">
        <v>6552</v>
      </c>
      <c r="B218" t="s">
        <v>19422</v>
      </c>
      <c r="C218" t="s">
        <v>1368</v>
      </c>
      <c r="D218" t="s">
        <v>19281</v>
      </c>
      <c r="E218" t="s">
        <v>19190</v>
      </c>
      <c r="F218" t="s">
        <v>242</v>
      </c>
      <c r="G218">
        <v>248.2</v>
      </c>
      <c r="H218" t="s">
        <v>19191</v>
      </c>
      <c r="I218">
        <v>8</v>
      </c>
      <c r="J218">
        <v>8</v>
      </c>
      <c r="K218">
        <v>2</v>
      </c>
      <c r="L218" t="s">
        <v>19247</v>
      </c>
      <c r="N218" t="b">
        <v>0</v>
      </c>
      <c r="O218" t="b">
        <v>0</v>
      </c>
      <c r="P218" t="b">
        <v>0</v>
      </c>
      <c r="Q218" t="b">
        <v>0</v>
      </c>
      <c r="R218" t="b">
        <v>1</v>
      </c>
      <c r="S218" t="b">
        <v>0</v>
      </c>
      <c r="T218" t="b">
        <v>0</v>
      </c>
      <c r="U218" t="b">
        <v>0</v>
      </c>
      <c r="V218" t="b">
        <v>1</v>
      </c>
      <c r="X218" t="s">
        <v>19262</v>
      </c>
      <c r="Z218">
        <v>0</v>
      </c>
      <c r="AA218">
        <v>1047552</v>
      </c>
      <c r="AB218" t="b">
        <v>1</v>
      </c>
      <c r="AC218" t="s">
        <v>19210</v>
      </c>
      <c r="AD218">
        <v>16</v>
      </c>
      <c r="AE218">
        <v>16</v>
      </c>
      <c r="AF218" t="s">
        <v>19194</v>
      </c>
      <c r="AG218" t="b">
        <v>1</v>
      </c>
      <c r="AH218" t="b">
        <v>1</v>
      </c>
      <c r="AI218" t="s">
        <v>19195</v>
      </c>
      <c r="AK218" t="b">
        <v>0</v>
      </c>
      <c r="AL218" t="b">
        <v>1</v>
      </c>
      <c r="AM218" t="b">
        <v>0</v>
      </c>
      <c r="AN218" t="b">
        <v>1</v>
      </c>
      <c r="AO218" t="b">
        <v>0</v>
      </c>
      <c r="AP218">
        <v>4</v>
      </c>
      <c r="AQ218">
        <v>38000</v>
      </c>
      <c r="AR218">
        <v>500000000</v>
      </c>
      <c r="AS218">
        <v>500000000</v>
      </c>
      <c r="AT218">
        <v>12800</v>
      </c>
      <c r="AU218">
        <v>290000000</v>
      </c>
      <c r="AW218" t="b">
        <v>1</v>
      </c>
    </row>
    <row r="219" spans="1:51" hidden="1" x14ac:dyDescent="0.25">
      <c r="A219" t="s">
        <v>8987</v>
      </c>
      <c r="B219" t="s">
        <v>19423</v>
      </c>
      <c r="C219" t="s">
        <v>1368</v>
      </c>
      <c r="D219" t="s">
        <v>19283</v>
      </c>
      <c r="E219" t="s">
        <v>19190</v>
      </c>
      <c r="F219" t="s">
        <v>242</v>
      </c>
      <c r="G219">
        <v>264.26</v>
      </c>
      <c r="H219" t="s">
        <v>19191</v>
      </c>
      <c r="I219">
        <v>8</v>
      </c>
      <c r="J219">
        <v>8</v>
      </c>
      <c r="K219">
        <v>1</v>
      </c>
      <c r="L219" t="s">
        <v>19247</v>
      </c>
      <c r="N219" t="b">
        <v>0</v>
      </c>
      <c r="O219" t="b">
        <v>0</v>
      </c>
      <c r="P219" t="b">
        <v>1</v>
      </c>
      <c r="Q219" t="b">
        <v>0</v>
      </c>
      <c r="R219" t="b">
        <v>0</v>
      </c>
      <c r="S219" t="b">
        <v>0</v>
      </c>
      <c r="T219" t="b">
        <v>1</v>
      </c>
      <c r="U219" t="b">
        <v>0</v>
      </c>
      <c r="V219" t="b">
        <v>1</v>
      </c>
      <c r="X219" t="s">
        <v>19262</v>
      </c>
      <c r="Z219">
        <v>307200</v>
      </c>
      <c r="AA219">
        <v>1047552</v>
      </c>
      <c r="AB219" t="b">
        <v>1</v>
      </c>
      <c r="AC219" t="s">
        <v>19284</v>
      </c>
      <c r="AD219">
        <v>32</v>
      </c>
      <c r="AE219">
        <v>16</v>
      </c>
      <c r="AF219" t="s">
        <v>19218</v>
      </c>
      <c r="AG219" t="b">
        <v>1</v>
      </c>
      <c r="AH219" t="b">
        <v>1</v>
      </c>
      <c r="AI219" t="s">
        <v>19195</v>
      </c>
      <c r="AK219" t="b">
        <v>1</v>
      </c>
      <c r="AL219" t="b">
        <v>1</v>
      </c>
      <c r="AM219" t="b">
        <v>0</v>
      </c>
      <c r="AN219" t="b">
        <v>1</v>
      </c>
      <c r="AO219" t="b">
        <v>0</v>
      </c>
      <c r="AP219">
        <v>4</v>
      </c>
      <c r="AQ219">
        <v>38000</v>
      </c>
      <c r="AR219">
        <v>500000000</v>
      </c>
      <c r="AS219">
        <v>500000000</v>
      </c>
      <c r="AT219">
        <v>12800</v>
      </c>
      <c r="AU219">
        <v>290000000</v>
      </c>
      <c r="AV219">
        <v>214748364800</v>
      </c>
      <c r="AW219" t="b">
        <v>1</v>
      </c>
      <c r="AX219" t="b">
        <v>1</v>
      </c>
    </row>
    <row r="220" spans="1:51" hidden="1" x14ac:dyDescent="0.25">
      <c r="A220" t="s">
        <v>4384</v>
      </c>
      <c r="B220" t="s">
        <v>19424</v>
      </c>
      <c r="C220" t="s">
        <v>1368</v>
      </c>
      <c r="D220" t="s">
        <v>19286</v>
      </c>
      <c r="E220" t="s">
        <v>19190</v>
      </c>
      <c r="F220" t="s">
        <v>242</v>
      </c>
      <c r="G220">
        <v>224.11</v>
      </c>
      <c r="H220" t="s">
        <v>19191</v>
      </c>
      <c r="I220">
        <v>8</v>
      </c>
      <c r="J220">
        <v>8</v>
      </c>
      <c r="K220">
        <v>1</v>
      </c>
      <c r="L220" t="s">
        <v>19247</v>
      </c>
      <c r="N220" t="b">
        <v>0</v>
      </c>
      <c r="O220" t="b">
        <v>0</v>
      </c>
      <c r="P220" t="b">
        <v>1</v>
      </c>
      <c r="Q220" t="b">
        <v>0</v>
      </c>
      <c r="R220" t="b">
        <v>1</v>
      </c>
      <c r="S220" t="b">
        <v>0</v>
      </c>
      <c r="T220" t="b">
        <v>1</v>
      </c>
      <c r="U220" t="b">
        <v>0</v>
      </c>
      <c r="V220" t="b">
        <v>1</v>
      </c>
      <c r="X220" t="s">
        <v>19262</v>
      </c>
      <c r="Z220">
        <v>307200</v>
      </c>
      <c r="AA220">
        <v>1047552</v>
      </c>
      <c r="AB220" t="b">
        <v>1</v>
      </c>
      <c r="AC220" t="s">
        <v>19284</v>
      </c>
      <c r="AD220">
        <v>16</v>
      </c>
      <c r="AE220">
        <v>16</v>
      </c>
      <c r="AF220" t="s">
        <v>19218</v>
      </c>
      <c r="AG220" t="b">
        <v>1</v>
      </c>
      <c r="AH220" t="b">
        <v>1</v>
      </c>
      <c r="AI220" t="s">
        <v>19195</v>
      </c>
      <c r="AK220" t="b">
        <v>1</v>
      </c>
      <c r="AL220" t="b">
        <v>1</v>
      </c>
      <c r="AM220" t="b">
        <v>0</v>
      </c>
      <c r="AN220" t="b">
        <v>1</v>
      </c>
      <c r="AO220" t="b">
        <v>0</v>
      </c>
      <c r="AP220">
        <v>4</v>
      </c>
      <c r="AQ220">
        <v>38000</v>
      </c>
      <c r="AR220">
        <v>500000000</v>
      </c>
      <c r="AS220">
        <v>500000000</v>
      </c>
      <c r="AT220">
        <v>12800</v>
      </c>
      <c r="AU220">
        <v>290000000</v>
      </c>
      <c r="AV220">
        <v>214748364800</v>
      </c>
      <c r="AW220" t="b">
        <v>1</v>
      </c>
      <c r="AX220" t="b">
        <v>1</v>
      </c>
    </row>
    <row r="221" spans="1:51" hidden="1" x14ac:dyDescent="0.25">
      <c r="A221" t="s">
        <v>3556</v>
      </c>
      <c r="B221" t="s">
        <v>19425</v>
      </c>
      <c r="C221" t="s">
        <v>1368</v>
      </c>
      <c r="D221" t="s">
        <v>19288</v>
      </c>
      <c r="E221" t="s">
        <v>19190</v>
      </c>
      <c r="F221" t="s">
        <v>242</v>
      </c>
      <c r="G221">
        <v>198.56</v>
      </c>
      <c r="H221" t="s">
        <v>19191</v>
      </c>
      <c r="I221">
        <v>8</v>
      </c>
      <c r="J221">
        <v>8</v>
      </c>
      <c r="K221">
        <v>1</v>
      </c>
      <c r="L221" t="s">
        <v>19247</v>
      </c>
      <c r="N221" t="b">
        <v>0</v>
      </c>
      <c r="O221" t="b">
        <v>0</v>
      </c>
      <c r="P221" t="b">
        <v>0</v>
      </c>
      <c r="Q221" t="b">
        <v>0</v>
      </c>
      <c r="R221" t="b">
        <v>1</v>
      </c>
      <c r="S221" t="b">
        <v>0</v>
      </c>
      <c r="T221" t="b">
        <v>1</v>
      </c>
      <c r="U221" t="b">
        <v>0</v>
      </c>
      <c r="V221" t="b">
        <v>1</v>
      </c>
      <c r="X221" t="s">
        <v>19262</v>
      </c>
      <c r="Z221">
        <v>0</v>
      </c>
      <c r="AA221">
        <v>1047552</v>
      </c>
      <c r="AB221" t="b">
        <v>1</v>
      </c>
      <c r="AC221" t="s">
        <v>19284</v>
      </c>
      <c r="AD221">
        <v>16</v>
      </c>
      <c r="AE221">
        <v>16</v>
      </c>
      <c r="AF221" t="s">
        <v>19218</v>
      </c>
      <c r="AG221" t="b">
        <v>1</v>
      </c>
      <c r="AH221" t="b">
        <v>1</v>
      </c>
      <c r="AI221" t="s">
        <v>19195</v>
      </c>
      <c r="AK221" t="b">
        <v>0</v>
      </c>
      <c r="AL221" t="b">
        <v>1</v>
      </c>
      <c r="AM221" t="b">
        <v>0</v>
      </c>
      <c r="AN221" t="b">
        <v>1</v>
      </c>
      <c r="AO221" t="b">
        <v>0</v>
      </c>
      <c r="AP221">
        <v>4</v>
      </c>
      <c r="AQ221">
        <v>38000</v>
      </c>
      <c r="AR221">
        <v>500000000</v>
      </c>
      <c r="AS221">
        <v>500000000</v>
      </c>
      <c r="AT221">
        <v>12800</v>
      </c>
      <c r="AU221">
        <v>290000000</v>
      </c>
      <c r="AV221">
        <v>214748364800</v>
      </c>
      <c r="AW221" t="b">
        <v>1</v>
      </c>
      <c r="AX221" t="b">
        <v>1</v>
      </c>
    </row>
    <row r="222" spans="1:51" hidden="1" x14ac:dyDescent="0.25">
      <c r="A222" t="s">
        <v>5709</v>
      </c>
      <c r="B222" t="s">
        <v>19426</v>
      </c>
      <c r="C222" t="s">
        <v>1368</v>
      </c>
      <c r="D222" t="s">
        <v>19290</v>
      </c>
      <c r="E222" t="s">
        <v>19190</v>
      </c>
      <c r="F222" t="s">
        <v>242</v>
      </c>
      <c r="G222">
        <v>224.84</v>
      </c>
      <c r="H222" t="s">
        <v>19191</v>
      </c>
      <c r="I222">
        <v>8</v>
      </c>
      <c r="J222">
        <v>8</v>
      </c>
      <c r="K222">
        <v>1</v>
      </c>
      <c r="L222" t="s">
        <v>19247</v>
      </c>
      <c r="N222" t="b">
        <v>0</v>
      </c>
      <c r="O222" t="b">
        <v>0</v>
      </c>
      <c r="P222" t="b">
        <v>0</v>
      </c>
      <c r="Q222" t="b">
        <v>0</v>
      </c>
      <c r="R222" t="b">
        <v>0</v>
      </c>
      <c r="S222" t="b">
        <v>0</v>
      </c>
      <c r="T222" t="b">
        <v>1</v>
      </c>
      <c r="U222" t="b">
        <v>0</v>
      </c>
      <c r="V222" t="b">
        <v>1</v>
      </c>
      <c r="X222" t="s">
        <v>19262</v>
      </c>
      <c r="Z222">
        <v>0</v>
      </c>
      <c r="AA222">
        <v>1047552</v>
      </c>
      <c r="AB222" t="b">
        <v>1</v>
      </c>
      <c r="AC222" t="s">
        <v>19284</v>
      </c>
      <c r="AD222">
        <v>32</v>
      </c>
      <c r="AE222">
        <v>16</v>
      </c>
      <c r="AF222" t="s">
        <v>19218</v>
      </c>
      <c r="AG222" t="b">
        <v>1</v>
      </c>
      <c r="AH222" t="b">
        <v>1</v>
      </c>
      <c r="AI222" t="s">
        <v>19195</v>
      </c>
      <c r="AK222" t="b">
        <v>0</v>
      </c>
      <c r="AL222" t="b">
        <v>1</v>
      </c>
      <c r="AM222" t="b">
        <v>0</v>
      </c>
      <c r="AN222" t="b">
        <v>1</v>
      </c>
      <c r="AO222" t="b">
        <v>0</v>
      </c>
      <c r="AP222">
        <v>4</v>
      </c>
      <c r="AQ222">
        <v>38000</v>
      </c>
      <c r="AR222">
        <v>500000000</v>
      </c>
      <c r="AS222">
        <v>500000000</v>
      </c>
      <c r="AT222">
        <v>12800</v>
      </c>
      <c r="AU222">
        <v>290000000</v>
      </c>
      <c r="AV222">
        <v>214748364800</v>
      </c>
      <c r="AW222" t="b">
        <v>1</v>
      </c>
      <c r="AX222" t="b">
        <v>1</v>
      </c>
    </row>
    <row r="223" spans="1:51" hidden="1" x14ac:dyDescent="0.25">
      <c r="A223" t="s">
        <v>4757</v>
      </c>
      <c r="B223" t="s">
        <v>19427</v>
      </c>
      <c r="C223" t="s">
        <v>1368</v>
      </c>
      <c r="D223" t="s">
        <v>19292</v>
      </c>
      <c r="E223" t="s">
        <v>19190</v>
      </c>
      <c r="F223" t="s">
        <v>242</v>
      </c>
      <c r="G223">
        <v>280.32</v>
      </c>
      <c r="H223" t="s">
        <v>19191</v>
      </c>
      <c r="I223">
        <v>8</v>
      </c>
      <c r="J223">
        <v>8</v>
      </c>
      <c r="K223">
        <v>2</v>
      </c>
      <c r="L223" t="s">
        <v>19247</v>
      </c>
      <c r="N223" t="b">
        <v>0</v>
      </c>
      <c r="O223" t="b">
        <v>0</v>
      </c>
      <c r="P223" t="b">
        <v>0</v>
      </c>
      <c r="Q223" t="b">
        <v>0</v>
      </c>
      <c r="R223" t="b">
        <v>0</v>
      </c>
      <c r="S223" t="b">
        <v>0</v>
      </c>
      <c r="T223" t="b">
        <v>0</v>
      </c>
      <c r="U223" t="b">
        <v>0</v>
      </c>
      <c r="V223" t="b">
        <v>1</v>
      </c>
      <c r="X223" t="s">
        <v>19293</v>
      </c>
      <c r="Z223">
        <v>65536</v>
      </c>
      <c r="AA223">
        <v>1047552</v>
      </c>
      <c r="AB223" t="b">
        <v>1</v>
      </c>
      <c r="AC223" t="s">
        <v>19210</v>
      </c>
      <c r="AD223">
        <v>32</v>
      </c>
      <c r="AE223">
        <v>16</v>
      </c>
      <c r="AF223" t="s">
        <v>19194</v>
      </c>
      <c r="AG223" t="b">
        <v>1</v>
      </c>
      <c r="AH223" t="b">
        <v>1</v>
      </c>
      <c r="AI223" t="s">
        <v>19195</v>
      </c>
      <c r="AJ223">
        <v>160</v>
      </c>
      <c r="AK223" t="b">
        <v>1</v>
      </c>
      <c r="AL223" t="b">
        <v>1</v>
      </c>
      <c r="AM223" t="b">
        <v>0</v>
      </c>
      <c r="AN223" t="b">
        <v>1</v>
      </c>
      <c r="AO223" t="b">
        <v>0</v>
      </c>
      <c r="AP223">
        <v>4</v>
      </c>
      <c r="AQ223">
        <v>16000</v>
      </c>
      <c r="AR223">
        <v>134217728</v>
      </c>
      <c r="AS223">
        <v>134217728</v>
      </c>
      <c r="AT223">
        <v>12800</v>
      </c>
      <c r="AU223">
        <v>201326592</v>
      </c>
      <c r="AV223">
        <v>214748364800</v>
      </c>
      <c r="AW223" t="b">
        <v>1</v>
      </c>
    </row>
    <row r="224" spans="1:51" hidden="1" x14ac:dyDescent="0.25">
      <c r="A224" t="s">
        <v>581</v>
      </c>
      <c r="B224" t="s">
        <v>19428</v>
      </c>
      <c r="C224" t="s">
        <v>1368</v>
      </c>
      <c r="D224" t="s">
        <v>19295</v>
      </c>
      <c r="E224" t="s">
        <v>19190</v>
      </c>
      <c r="F224" t="s">
        <v>242</v>
      </c>
      <c r="G224">
        <v>280.32</v>
      </c>
      <c r="H224" t="s">
        <v>19191</v>
      </c>
      <c r="I224">
        <v>8</v>
      </c>
      <c r="J224">
        <v>8</v>
      </c>
      <c r="K224">
        <v>2</v>
      </c>
      <c r="L224" t="s">
        <v>19247</v>
      </c>
      <c r="N224" t="b">
        <v>0</v>
      </c>
      <c r="O224" t="b">
        <v>0</v>
      </c>
      <c r="P224" t="b">
        <v>0</v>
      </c>
      <c r="Q224" t="b">
        <v>0</v>
      </c>
      <c r="R224" t="b">
        <v>0</v>
      </c>
      <c r="S224" t="b">
        <v>0</v>
      </c>
      <c r="T224" t="b">
        <v>0</v>
      </c>
      <c r="U224" t="b">
        <v>0</v>
      </c>
      <c r="V224" t="b">
        <v>1</v>
      </c>
      <c r="X224" t="s">
        <v>19265</v>
      </c>
      <c r="Z224">
        <v>0</v>
      </c>
      <c r="AA224">
        <v>1047552</v>
      </c>
      <c r="AB224" t="b">
        <v>1</v>
      </c>
      <c r="AC224" t="s">
        <v>19210</v>
      </c>
      <c r="AD224">
        <v>32</v>
      </c>
      <c r="AE224">
        <v>16</v>
      </c>
      <c r="AF224" t="s">
        <v>19194</v>
      </c>
      <c r="AG224" t="b">
        <v>1</v>
      </c>
      <c r="AH224" t="b">
        <v>1</v>
      </c>
      <c r="AI224" t="s">
        <v>19195</v>
      </c>
      <c r="AJ224">
        <v>195</v>
      </c>
      <c r="AK224" t="b">
        <v>0</v>
      </c>
      <c r="AL224" t="b">
        <v>1</v>
      </c>
      <c r="AM224" t="b">
        <v>0</v>
      </c>
      <c r="AN224" t="b">
        <v>1</v>
      </c>
      <c r="AO224" t="b">
        <v>0</v>
      </c>
      <c r="AP224">
        <v>4</v>
      </c>
      <c r="AT224">
        <v>12800</v>
      </c>
      <c r="AU224">
        <v>201326592</v>
      </c>
      <c r="AV224">
        <v>214748364800</v>
      </c>
      <c r="AW224" t="b">
        <v>1</v>
      </c>
    </row>
    <row r="225" spans="1:52" hidden="1" x14ac:dyDescent="0.25">
      <c r="A225" t="s">
        <v>2878</v>
      </c>
      <c r="B225" t="s">
        <v>19429</v>
      </c>
      <c r="C225" t="s">
        <v>1368</v>
      </c>
      <c r="D225" t="s">
        <v>19297</v>
      </c>
      <c r="E225" t="s">
        <v>19190</v>
      </c>
      <c r="F225" t="s">
        <v>242</v>
      </c>
      <c r="G225">
        <v>280.32</v>
      </c>
      <c r="H225" t="s">
        <v>19191</v>
      </c>
      <c r="I225">
        <v>8</v>
      </c>
      <c r="J225">
        <v>8</v>
      </c>
      <c r="K225">
        <v>2</v>
      </c>
      <c r="L225" t="s">
        <v>19247</v>
      </c>
      <c r="N225" t="b">
        <v>0</v>
      </c>
      <c r="O225" t="b">
        <v>0</v>
      </c>
      <c r="P225" t="b">
        <v>0</v>
      </c>
      <c r="Q225" t="b">
        <v>0</v>
      </c>
      <c r="R225" t="b">
        <v>0</v>
      </c>
      <c r="S225" t="b">
        <v>0</v>
      </c>
      <c r="T225" t="b">
        <v>0</v>
      </c>
      <c r="U225" t="b">
        <v>0</v>
      </c>
      <c r="V225" t="b">
        <v>1</v>
      </c>
      <c r="X225" t="s">
        <v>19262</v>
      </c>
      <c r="Z225">
        <v>0</v>
      </c>
      <c r="AA225">
        <v>1047552</v>
      </c>
      <c r="AB225" t="b">
        <v>1</v>
      </c>
      <c r="AC225" t="s">
        <v>19210</v>
      </c>
      <c r="AD225">
        <v>32</v>
      </c>
      <c r="AE225">
        <v>16</v>
      </c>
      <c r="AF225" t="s">
        <v>19194</v>
      </c>
      <c r="AG225" t="b">
        <v>1</v>
      </c>
      <c r="AH225" t="b">
        <v>1</v>
      </c>
      <c r="AI225" t="s">
        <v>19195</v>
      </c>
      <c r="AK225" t="b">
        <v>0</v>
      </c>
      <c r="AL225" t="b">
        <v>1</v>
      </c>
      <c r="AM225" t="b">
        <v>0</v>
      </c>
      <c r="AN225" t="b">
        <v>1</v>
      </c>
      <c r="AO225" t="b">
        <v>0</v>
      </c>
      <c r="AP225">
        <v>4</v>
      </c>
      <c r="AQ225">
        <v>77000</v>
      </c>
      <c r="AR225">
        <v>524288000</v>
      </c>
      <c r="AS225">
        <v>524288000</v>
      </c>
      <c r="AT225">
        <v>12800</v>
      </c>
      <c r="AU225">
        <v>304087040</v>
      </c>
      <c r="AW225" t="b">
        <v>1</v>
      </c>
      <c r="AY225" t="b">
        <v>1</v>
      </c>
    </row>
    <row r="226" spans="1:52" hidden="1" x14ac:dyDescent="0.25">
      <c r="A226" t="s">
        <v>5364</v>
      </c>
      <c r="B226" t="s">
        <v>19430</v>
      </c>
      <c r="C226" t="s">
        <v>1368</v>
      </c>
      <c r="D226" t="s">
        <v>19299</v>
      </c>
      <c r="E226" t="s">
        <v>19190</v>
      </c>
      <c r="F226" t="s">
        <v>242</v>
      </c>
      <c r="G226">
        <v>280.32</v>
      </c>
      <c r="H226" t="s">
        <v>19191</v>
      </c>
      <c r="I226">
        <v>8</v>
      </c>
      <c r="J226">
        <v>8</v>
      </c>
      <c r="K226">
        <v>2</v>
      </c>
      <c r="L226" t="s">
        <v>19247</v>
      </c>
      <c r="N226" t="b">
        <v>0</v>
      </c>
      <c r="O226" t="b">
        <v>0</v>
      </c>
      <c r="P226" t="b">
        <v>0</v>
      </c>
      <c r="Q226" t="b">
        <v>0</v>
      </c>
      <c r="R226" t="b">
        <v>0</v>
      </c>
      <c r="S226" t="b">
        <v>0</v>
      </c>
      <c r="T226" t="b">
        <v>0</v>
      </c>
      <c r="U226" t="b">
        <v>0</v>
      </c>
      <c r="V226" t="b">
        <v>0</v>
      </c>
      <c r="X226" t="s">
        <v>19293</v>
      </c>
      <c r="Z226">
        <v>204800</v>
      </c>
      <c r="AA226">
        <v>1047552</v>
      </c>
      <c r="AB226" t="b">
        <v>1</v>
      </c>
      <c r="AC226" t="s">
        <v>19193</v>
      </c>
      <c r="AD226">
        <v>32</v>
      </c>
      <c r="AE226">
        <v>16</v>
      </c>
      <c r="AF226" t="s">
        <v>19194</v>
      </c>
      <c r="AG226" t="b">
        <v>1</v>
      </c>
      <c r="AH226" t="b">
        <v>0</v>
      </c>
      <c r="AI226" t="s">
        <v>19197</v>
      </c>
      <c r="AJ226">
        <v>160</v>
      </c>
      <c r="AK226" t="b">
        <v>0</v>
      </c>
      <c r="AL226" t="b">
        <v>0</v>
      </c>
      <c r="AM226" t="b">
        <v>0</v>
      </c>
      <c r="AN226" t="b">
        <v>1</v>
      </c>
      <c r="AO226" t="b">
        <v>0</v>
      </c>
      <c r="AP226">
        <v>4</v>
      </c>
      <c r="AQ226">
        <v>12000</v>
      </c>
      <c r="AR226">
        <v>196083712</v>
      </c>
      <c r="AS226">
        <v>97517568</v>
      </c>
    </row>
    <row r="227" spans="1:52" hidden="1" x14ac:dyDescent="0.25">
      <c r="A227" t="s">
        <v>778</v>
      </c>
      <c r="B227" t="s">
        <v>19431</v>
      </c>
      <c r="C227" t="s">
        <v>1368</v>
      </c>
      <c r="D227" t="s">
        <v>19301</v>
      </c>
      <c r="E227" t="s">
        <v>19190</v>
      </c>
      <c r="F227" t="s">
        <v>242</v>
      </c>
      <c r="G227">
        <v>280.32</v>
      </c>
      <c r="H227" t="s">
        <v>19191</v>
      </c>
      <c r="I227">
        <v>8</v>
      </c>
      <c r="J227">
        <v>8</v>
      </c>
      <c r="K227">
        <v>2</v>
      </c>
      <c r="L227" t="s">
        <v>19247</v>
      </c>
      <c r="N227" t="b">
        <v>0</v>
      </c>
      <c r="O227" t="b">
        <v>0</v>
      </c>
      <c r="P227" t="b">
        <v>0</v>
      </c>
      <c r="Q227" t="b">
        <v>0</v>
      </c>
      <c r="R227" t="b">
        <v>0</v>
      </c>
      <c r="S227" t="b">
        <v>0</v>
      </c>
      <c r="T227" t="b">
        <v>0</v>
      </c>
      <c r="U227" t="b">
        <v>0</v>
      </c>
      <c r="V227" t="b">
        <v>0</v>
      </c>
      <c r="X227" t="s">
        <v>19265</v>
      </c>
      <c r="Z227">
        <v>0</v>
      </c>
      <c r="AA227">
        <v>1047552</v>
      </c>
      <c r="AB227" t="b">
        <v>1</v>
      </c>
      <c r="AC227" t="s">
        <v>19210</v>
      </c>
      <c r="AD227">
        <v>32</v>
      </c>
      <c r="AE227">
        <v>16</v>
      </c>
      <c r="AF227" t="s">
        <v>19194</v>
      </c>
      <c r="AG227" t="b">
        <v>1</v>
      </c>
      <c r="AH227" t="b">
        <v>0</v>
      </c>
      <c r="AI227" t="s">
        <v>19195</v>
      </c>
      <c r="AJ227">
        <v>195</v>
      </c>
      <c r="AK227" t="b">
        <v>0</v>
      </c>
      <c r="AL227" t="b">
        <v>0</v>
      </c>
      <c r="AM227" t="b">
        <v>0</v>
      </c>
      <c r="AN227" t="b">
        <v>1</v>
      </c>
      <c r="AO227" t="b">
        <v>0</v>
      </c>
      <c r="AP227">
        <v>4</v>
      </c>
      <c r="AT227">
        <v>12800</v>
      </c>
      <c r="AU227">
        <v>201326592</v>
      </c>
      <c r="AV227">
        <v>214748364800</v>
      </c>
    </row>
    <row r="228" spans="1:52" hidden="1" x14ac:dyDescent="0.25">
      <c r="A228" t="s">
        <v>4219</v>
      </c>
      <c r="B228" t="s">
        <v>19432</v>
      </c>
      <c r="C228" t="s">
        <v>1368</v>
      </c>
      <c r="D228" t="s">
        <v>19303</v>
      </c>
      <c r="E228" t="s">
        <v>19190</v>
      </c>
      <c r="F228" t="s">
        <v>242</v>
      </c>
      <c r="G228">
        <v>280.32</v>
      </c>
      <c r="H228" t="s">
        <v>19191</v>
      </c>
      <c r="I228">
        <v>8</v>
      </c>
      <c r="J228">
        <v>8</v>
      </c>
      <c r="K228">
        <v>2</v>
      </c>
      <c r="L228" t="s">
        <v>19247</v>
      </c>
      <c r="N228" t="b">
        <v>0</v>
      </c>
      <c r="O228" t="b">
        <v>0</v>
      </c>
      <c r="P228" t="b">
        <v>0</v>
      </c>
      <c r="Q228" t="b">
        <v>0</v>
      </c>
      <c r="R228" t="b">
        <v>0</v>
      </c>
      <c r="S228" t="b">
        <v>0</v>
      </c>
      <c r="T228" t="b">
        <v>0</v>
      </c>
      <c r="U228" t="b">
        <v>0</v>
      </c>
      <c r="V228" t="b">
        <v>0</v>
      </c>
      <c r="X228" t="s">
        <v>19262</v>
      </c>
      <c r="Z228">
        <v>0</v>
      </c>
      <c r="AA228">
        <v>1047552</v>
      </c>
      <c r="AB228" t="b">
        <v>1</v>
      </c>
      <c r="AC228" t="s">
        <v>19210</v>
      </c>
      <c r="AD228">
        <v>32</v>
      </c>
      <c r="AE228">
        <v>16</v>
      </c>
      <c r="AF228" t="s">
        <v>19194</v>
      </c>
      <c r="AG228" t="b">
        <v>1</v>
      </c>
      <c r="AH228" t="b">
        <v>0</v>
      </c>
      <c r="AI228" t="s">
        <v>19195</v>
      </c>
      <c r="AK228" t="b">
        <v>0</v>
      </c>
      <c r="AL228" t="b">
        <v>1</v>
      </c>
      <c r="AM228" t="b">
        <v>0</v>
      </c>
      <c r="AN228" t="b">
        <v>1</v>
      </c>
      <c r="AO228" t="b">
        <v>0</v>
      </c>
      <c r="AP228">
        <v>4</v>
      </c>
      <c r="AQ228">
        <v>77000</v>
      </c>
      <c r="AR228">
        <v>524288000</v>
      </c>
      <c r="AS228">
        <v>524288000</v>
      </c>
      <c r="AT228">
        <v>12800</v>
      </c>
      <c r="AU228">
        <v>304087040</v>
      </c>
      <c r="AW228" t="b">
        <v>1</v>
      </c>
    </row>
    <row r="229" spans="1:52" hidden="1" x14ac:dyDescent="0.25">
      <c r="A229" t="s">
        <v>918</v>
      </c>
      <c r="B229" t="s">
        <v>19433</v>
      </c>
      <c r="C229" t="s">
        <v>1368</v>
      </c>
      <c r="D229" t="s">
        <v>19261</v>
      </c>
      <c r="E229" t="s">
        <v>19190</v>
      </c>
      <c r="F229" t="s">
        <v>242</v>
      </c>
      <c r="G229">
        <v>3609.12</v>
      </c>
      <c r="H229" t="s">
        <v>19191</v>
      </c>
      <c r="I229">
        <v>96</v>
      </c>
      <c r="J229">
        <v>96</v>
      </c>
      <c r="K229">
        <v>2</v>
      </c>
      <c r="L229" t="s">
        <v>19247</v>
      </c>
      <c r="N229" t="b">
        <v>1</v>
      </c>
      <c r="O229" t="b">
        <v>0</v>
      </c>
      <c r="P229" t="b">
        <v>1</v>
      </c>
      <c r="Q229" t="b">
        <v>0</v>
      </c>
      <c r="R229" t="b">
        <v>0</v>
      </c>
      <c r="S229" t="b">
        <v>0</v>
      </c>
      <c r="T229" t="b">
        <v>0</v>
      </c>
      <c r="U229" t="b">
        <v>0</v>
      </c>
      <c r="V229" t="b">
        <v>1</v>
      </c>
      <c r="X229" t="s">
        <v>19262</v>
      </c>
      <c r="Z229">
        <v>2457600</v>
      </c>
      <c r="AA229">
        <v>1047552</v>
      </c>
      <c r="AB229" t="b">
        <v>1</v>
      </c>
      <c r="AC229" t="s">
        <v>19210</v>
      </c>
      <c r="AD229">
        <v>384</v>
      </c>
      <c r="AE229">
        <v>32</v>
      </c>
      <c r="AF229" t="s">
        <v>19194</v>
      </c>
      <c r="AG229" t="b">
        <v>1</v>
      </c>
      <c r="AH229" t="b">
        <v>1</v>
      </c>
      <c r="AI229" t="s">
        <v>19201</v>
      </c>
      <c r="AJ229">
        <v>230</v>
      </c>
      <c r="AK229" t="b">
        <v>1</v>
      </c>
      <c r="AL229" t="b">
        <v>1</v>
      </c>
      <c r="AM229" t="b">
        <v>0</v>
      </c>
      <c r="AN229" t="b">
        <v>1</v>
      </c>
      <c r="AO229" t="b">
        <v>0</v>
      </c>
      <c r="AP229">
        <v>8</v>
      </c>
      <c r="AQ229">
        <v>450000</v>
      </c>
      <c r="AR229">
        <v>4194304000</v>
      </c>
      <c r="AS229">
        <v>1073741824</v>
      </c>
      <c r="AT229">
        <v>80000</v>
      </c>
      <c r="AU229">
        <v>1677721600</v>
      </c>
      <c r="AW229" t="b">
        <v>1</v>
      </c>
    </row>
    <row r="230" spans="1:52" hidden="1" x14ac:dyDescent="0.25">
      <c r="A230" t="s">
        <v>6104</v>
      </c>
      <c r="B230" t="s">
        <v>19434</v>
      </c>
      <c r="C230" t="s">
        <v>1368</v>
      </c>
      <c r="D230" t="s">
        <v>19264</v>
      </c>
      <c r="E230" t="s">
        <v>19190</v>
      </c>
      <c r="F230" t="s">
        <v>242</v>
      </c>
      <c r="G230">
        <v>3363.84</v>
      </c>
      <c r="H230" t="s">
        <v>19191</v>
      </c>
      <c r="I230">
        <v>96</v>
      </c>
      <c r="J230">
        <v>96</v>
      </c>
      <c r="K230">
        <v>2</v>
      </c>
      <c r="L230" t="s">
        <v>19247</v>
      </c>
      <c r="N230" t="b">
        <v>1</v>
      </c>
      <c r="O230" t="b">
        <v>0</v>
      </c>
      <c r="P230" t="b">
        <v>0</v>
      </c>
      <c r="Q230" t="b">
        <v>0</v>
      </c>
      <c r="R230" t="b">
        <v>0</v>
      </c>
      <c r="S230" t="b">
        <v>0</v>
      </c>
      <c r="T230" t="b">
        <v>0</v>
      </c>
      <c r="U230" t="b">
        <v>0</v>
      </c>
      <c r="V230" t="b">
        <v>1</v>
      </c>
      <c r="X230" t="s">
        <v>19265</v>
      </c>
      <c r="Z230">
        <v>786432</v>
      </c>
      <c r="AA230">
        <v>1047552</v>
      </c>
      <c r="AB230" t="b">
        <v>1</v>
      </c>
      <c r="AC230" t="s">
        <v>19210</v>
      </c>
      <c r="AD230">
        <v>384</v>
      </c>
      <c r="AE230">
        <v>32</v>
      </c>
      <c r="AF230" t="s">
        <v>19194</v>
      </c>
      <c r="AG230" t="b">
        <v>1</v>
      </c>
      <c r="AH230" t="b">
        <v>1</v>
      </c>
      <c r="AI230" t="s">
        <v>19197</v>
      </c>
      <c r="AK230" t="b">
        <v>1</v>
      </c>
      <c r="AL230" t="b">
        <v>1</v>
      </c>
      <c r="AM230" t="b">
        <v>0</v>
      </c>
      <c r="AN230" t="b">
        <v>1</v>
      </c>
      <c r="AO230" t="b">
        <v>0</v>
      </c>
      <c r="AP230">
        <v>8</v>
      </c>
      <c r="AQ230">
        <v>192000</v>
      </c>
      <c r="AR230">
        <v>1073741824</v>
      </c>
      <c r="AS230">
        <v>1073741824</v>
      </c>
      <c r="AT230">
        <v>80000</v>
      </c>
      <c r="AU230">
        <v>1258291200</v>
      </c>
      <c r="AV230">
        <v>1717986918400</v>
      </c>
      <c r="AW230" t="b">
        <v>1</v>
      </c>
    </row>
    <row r="231" spans="1:52" hidden="1" x14ac:dyDescent="0.25">
      <c r="A231" t="s">
        <v>4363</v>
      </c>
      <c r="B231" t="s">
        <v>19435</v>
      </c>
      <c r="C231" t="s">
        <v>1368</v>
      </c>
      <c r="D231" t="s">
        <v>19267</v>
      </c>
      <c r="E231" t="s">
        <v>19190</v>
      </c>
      <c r="F231" t="s">
        <v>242</v>
      </c>
      <c r="G231">
        <v>3013.44</v>
      </c>
      <c r="H231" t="s">
        <v>19191</v>
      </c>
      <c r="I231">
        <v>96</v>
      </c>
      <c r="J231">
        <v>96</v>
      </c>
      <c r="K231">
        <v>2</v>
      </c>
      <c r="L231" t="s">
        <v>19247</v>
      </c>
      <c r="N231" t="b">
        <v>1</v>
      </c>
      <c r="O231" t="b">
        <v>0</v>
      </c>
      <c r="P231" t="b">
        <v>0</v>
      </c>
      <c r="Q231" t="b">
        <v>0</v>
      </c>
      <c r="R231" t="b">
        <v>0</v>
      </c>
      <c r="S231" t="b">
        <v>0</v>
      </c>
      <c r="T231" t="b">
        <v>0</v>
      </c>
      <c r="U231" t="b">
        <v>0</v>
      </c>
      <c r="V231" t="b">
        <v>1</v>
      </c>
      <c r="X231" t="s">
        <v>19262</v>
      </c>
      <c r="Z231">
        <v>0</v>
      </c>
      <c r="AA231">
        <v>1047552</v>
      </c>
      <c r="AB231" t="b">
        <v>1</v>
      </c>
      <c r="AC231" t="s">
        <v>19210</v>
      </c>
      <c r="AD231">
        <v>384</v>
      </c>
      <c r="AE231">
        <v>32</v>
      </c>
      <c r="AF231" t="s">
        <v>19194</v>
      </c>
      <c r="AG231" t="b">
        <v>1</v>
      </c>
      <c r="AH231" t="b">
        <v>1</v>
      </c>
      <c r="AI231" t="s">
        <v>19197</v>
      </c>
      <c r="AJ231">
        <v>230</v>
      </c>
      <c r="AK231" t="b">
        <v>0</v>
      </c>
      <c r="AL231" t="b">
        <v>1</v>
      </c>
      <c r="AM231" t="b">
        <v>0</v>
      </c>
      <c r="AN231" t="b">
        <v>1</v>
      </c>
      <c r="AO231" t="b">
        <v>0</v>
      </c>
      <c r="AP231">
        <v>8</v>
      </c>
      <c r="AT231">
        <v>80000</v>
      </c>
      <c r="AU231">
        <v>1677721600</v>
      </c>
      <c r="AW231" t="b">
        <v>1</v>
      </c>
    </row>
    <row r="232" spans="1:52" hidden="1" x14ac:dyDescent="0.25">
      <c r="A232" t="s">
        <v>4440</v>
      </c>
      <c r="B232" t="s">
        <v>19436</v>
      </c>
      <c r="C232" t="s">
        <v>1368</v>
      </c>
      <c r="D232" t="s">
        <v>19269</v>
      </c>
      <c r="E232" t="s">
        <v>19190</v>
      </c>
      <c r="F232" t="s">
        <v>242</v>
      </c>
      <c r="G232">
        <v>3363.84</v>
      </c>
      <c r="H232" t="s">
        <v>19191</v>
      </c>
      <c r="I232">
        <v>96</v>
      </c>
      <c r="J232">
        <v>96</v>
      </c>
      <c r="K232">
        <v>2</v>
      </c>
      <c r="L232" t="s">
        <v>19247</v>
      </c>
      <c r="N232" t="b">
        <v>1</v>
      </c>
      <c r="O232" t="b">
        <v>0</v>
      </c>
      <c r="P232" t="b">
        <v>0</v>
      </c>
      <c r="Q232" t="b">
        <v>0</v>
      </c>
      <c r="R232" t="b">
        <v>0</v>
      </c>
      <c r="S232" t="b">
        <v>0</v>
      </c>
      <c r="T232" t="b">
        <v>0</v>
      </c>
      <c r="U232" t="b">
        <v>0</v>
      </c>
      <c r="V232" t="b">
        <v>0</v>
      </c>
      <c r="X232" t="s">
        <v>19265</v>
      </c>
      <c r="Z232">
        <v>2457600</v>
      </c>
      <c r="AA232">
        <v>1047552</v>
      </c>
      <c r="AB232" t="b">
        <v>1</v>
      </c>
      <c r="AC232" t="s">
        <v>19210</v>
      </c>
      <c r="AD232">
        <v>384</v>
      </c>
      <c r="AE232">
        <v>32</v>
      </c>
      <c r="AF232" t="s">
        <v>19194</v>
      </c>
      <c r="AG232" t="b">
        <v>1</v>
      </c>
      <c r="AH232" t="b">
        <v>0</v>
      </c>
      <c r="AI232" t="s">
        <v>19201</v>
      </c>
      <c r="AK232" t="b">
        <v>1</v>
      </c>
      <c r="AL232" t="b">
        <v>1</v>
      </c>
      <c r="AM232" t="b">
        <v>0</v>
      </c>
      <c r="AN232" t="b">
        <v>1</v>
      </c>
      <c r="AO232" t="b">
        <v>0</v>
      </c>
      <c r="AP232">
        <v>8</v>
      </c>
      <c r="AQ232">
        <v>96000</v>
      </c>
      <c r="AR232">
        <v>1048576000</v>
      </c>
      <c r="AS232">
        <v>524288000</v>
      </c>
      <c r="AT232">
        <v>80000</v>
      </c>
      <c r="AU232">
        <v>1200000000</v>
      </c>
    </row>
    <row r="233" spans="1:52" hidden="1" x14ac:dyDescent="0.25">
      <c r="A233" t="s">
        <v>3398</v>
      </c>
      <c r="B233" t="s">
        <v>19437</v>
      </c>
      <c r="C233" t="s">
        <v>1368</v>
      </c>
      <c r="D233" t="s">
        <v>19273</v>
      </c>
      <c r="E233" t="s">
        <v>19190</v>
      </c>
      <c r="F233" t="s">
        <v>242</v>
      </c>
      <c r="G233">
        <v>3959.52</v>
      </c>
      <c r="H233" t="s">
        <v>19191</v>
      </c>
      <c r="I233">
        <v>96</v>
      </c>
      <c r="J233">
        <v>96</v>
      </c>
      <c r="K233">
        <v>2</v>
      </c>
      <c r="L233" t="s">
        <v>19247</v>
      </c>
      <c r="N233" t="b">
        <v>0</v>
      </c>
      <c r="O233" t="b">
        <v>0</v>
      </c>
      <c r="P233" t="b">
        <v>1</v>
      </c>
      <c r="Q233" t="b">
        <v>0</v>
      </c>
      <c r="R233" t="b">
        <v>0</v>
      </c>
      <c r="S233" t="b">
        <v>0</v>
      </c>
      <c r="T233" t="b">
        <v>0</v>
      </c>
      <c r="U233" t="b">
        <v>0</v>
      </c>
      <c r="V233" t="b">
        <v>1</v>
      </c>
      <c r="X233" t="s">
        <v>19262</v>
      </c>
      <c r="Z233">
        <v>3686400</v>
      </c>
      <c r="AA233">
        <v>1047552</v>
      </c>
      <c r="AB233" t="b">
        <v>1</v>
      </c>
      <c r="AC233" t="s">
        <v>19210</v>
      </c>
      <c r="AD233">
        <v>384</v>
      </c>
      <c r="AE233">
        <v>32</v>
      </c>
      <c r="AF233" t="s">
        <v>19194</v>
      </c>
      <c r="AG233" t="b">
        <v>1</v>
      </c>
      <c r="AH233" t="b">
        <v>1</v>
      </c>
      <c r="AI233" t="s">
        <v>19195</v>
      </c>
      <c r="AK233" t="b">
        <v>1</v>
      </c>
      <c r="AL233" t="b">
        <v>1</v>
      </c>
      <c r="AM233" t="b">
        <v>0</v>
      </c>
      <c r="AN233" t="b">
        <v>1</v>
      </c>
      <c r="AO233" t="b">
        <v>0</v>
      </c>
      <c r="AP233">
        <v>8</v>
      </c>
      <c r="AQ233">
        <v>615000</v>
      </c>
      <c r="AR233">
        <v>4194304000</v>
      </c>
      <c r="AS233">
        <v>4194304000</v>
      </c>
      <c r="AT233">
        <v>80000</v>
      </c>
      <c r="AU233">
        <v>2726297600</v>
      </c>
      <c r="AW233" t="b">
        <v>1</v>
      </c>
    </row>
    <row r="234" spans="1:52" hidden="1" x14ac:dyDescent="0.25">
      <c r="A234" t="s">
        <v>2121</v>
      </c>
      <c r="B234" t="s">
        <v>19438</v>
      </c>
      <c r="C234" t="s">
        <v>1368</v>
      </c>
      <c r="D234" t="s">
        <v>19277</v>
      </c>
      <c r="E234" t="s">
        <v>19190</v>
      </c>
      <c r="F234" t="s">
        <v>242</v>
      </c>
      <c r="G234">
        <v>3959.52</v>
      </c>
      <c r="H234" t="s">
        <v>19191</v>
      </c>
      <c r="I234">
        <v>96</v>
      </c>
      <c r="J234">
        <v>96</v>
      </c>
      <c r="K234">
        <v>2</v>
      </c>
      <c r="L234" t="s">
        <v>19247</v>
      </c>
      <c r="N234" t="b">
        <v>0</v>
      </c>
      <c r="O234" t="b">
        <v>0</v>
      </c>
      <c r="P234" t="b">
        <v>1</v>
      </c>
      <c r="Q234" t="b">
        <v>0</v>
      </c>
      <c r="R234" t="b">
        <v>0</v>
      </c>
      <c r="S234" t="b">
        <v>0</v>
      </c>
      <c r="T234" t="b">
        <v>0</v>
      </c>
      <c r="U234" t="b">
        <v>0</v>
      </c>
      <c r="V234" t="b">
        <v>0</v>
      </c>
      <c r="X234" t="s">
        <v>19262</v>
      </c>
      <c r="Z234">
        <v>3686400</v>
      </c>
      <c r="AA234">
        <v>1047552</v>
      </c>
      <c r="AB234" t="b">
        <v>1</v>
      </c>
      <c r="AC234" t="s">
        <v>19210</v>
      </c>
      <c r="AD234">
        <v>384</v>
      </c>
      <c r="AE234">
        <v>32</v>
      </c>
      <c r="AF234" t="s">
        <v>19194</v>
      </c>
      <c r="AG234" t="b">
        <v>1</v>
      </c>
      <c r="AH234" t="b">
        <v>0</v>
      </c>
      <c r="AI234" t="s">
        <v>19195</v>
      </c>
      <c r="AK234" t="b">
        <v>1</v>
      </c>
      <c r="AL234" t="b">
        <v>1</v>
      </c>
      <c r="AM234" t="b">
        <v>0</v>
      </c>
      <c r="AN234" t="b">
        <v>1</v>
      </c>
      <c r="AO234" t="b">
        <v>0</v>
      </c>
      <c r="AP234">
        <v>8</v>
      </c>
      <c r="AQ234">
        <v>615000</v>
      </c>
      <c r="AR234">
        <v>4194304000</v>
      </c>
      <c r="AS234">
        <v>4194304000</v>
      </c>
      <c r="AT234">
        <v>80000</v>
      </c>
      <c r="AU234">
        <v>2726297600</v>
      </c>
      <c r="AW234" t="b">
        <v>1</v>
      </c>
    </row>
    <row r="235" spans="1:52" hidden="1" x14ac:dyDescent="0.25">
      <c r="A235" t="s">
        <v>1490</v>
      </c>
      <c r="B235" t="s">
        <v>19439</v>
      </c>
      <c r="C235" t="s">
        <v>1368</v>
      </c>
      <c r="D235" t="s">
        <v>19279</v>
      </c>
      <c r="E235" t="s">
        <v>19190</v>
      </c>
      <c r="F235" t="s">
        <v>242</v>
      </c>
      <c r="G235">
        <v>3363.84</v>
      </c>
      <c r="H235" t="s">
        <v>19191</v>
      </c>
      <c r="I235">
        <v>96</v>
      </c>
      <c r="J235">
        <v>96</v>
      </c>
      <c r="K235">
        <v>2</v>
      </c>
      <c r="L235" t="s">
        <v>19247</v>
      </c>
      <c r="N235" t="b">
        <v>0</v>
      </c>
      <c r="O235" t="b">
        <v>0</v>
      </c>
      <c r="P235" t="b">
        <v>1</v>
      </c>
      <c r="Q235" t="b">
        <v>0</v>
      </c>
      <c r="R235" t="b">
        <v>1</v>
      </c>
      <c r="S235" t="b">
        <v>0</v>
      </c>
      <c r="T235" t="b">
        <v>0</v>
      </c>
      <c r="U235" t="b">
        <v>0</v>
      </c>
      <c r="V235" t="b">
        <v>1</v>
      </c>
      <c r="X235" t="s">
        <v>19262</v>
      </c>
      <c r="Z235">
        <v>3686400</v>
      </c>
      <c r="AA235">
        <v>1047552</v>
      </c>
      <c r="AB235" t="b">
        <v>1</v>
      </c>
      <c r="AC235" t="s">
        <v>19210</v>
      </c>
      <c r="AD235">
        <v>192</v>
      </c>
      <c r="AE235">
        <v>32</v>
      </c>
      <c r="AF235" t="s">
        <v>19194</v>
      </c>
      <c r="AG235" t="b">
        <v>1</v>
      </c>
      <c r="AH235" t="b">
        <v>1</v>
      </c>
      <c r="AI235" t="s">
        <v>19195</v>
      </c>
      <c r="AK235" t="b">
        <v>1</v>
      </c>
      <c r="AL235" t="b">
        <v>1</v>
      </c>
      <c r="AM235" t="b">
        <v>0</v>
      </c>
      <c r="AN235" t="b">
        <v>1</v>
      </c>
      <c r="AO235" t="b">
        <v>0</v>
      </c>
      <c r="AP235">
        <v>8</v>
      </c>
      <c r="AQ235">
        <v>450000</v>
      </c>
      <c r="AR235">
        <v>4000000000</v>
      </c>
      <c r="AS235">
        <v>4000000000</v>
      </c>
      <c r="AT235">
        <v>80000</v>
      </c>
      <c r="AU235">
        <v>2600000000</v>
      </c>
      <c r="AW235" t="b">
        <v>1</v>
      </c>
    </row>
    <row r="236" spans="1:52" hidden="1" x14ac:dyDescent="0.25">
      <c r="A236" t="s">
        <v>12353</v>
      </c>
      <c r="B236" t="s">
        <v>19440</v>
      </c>
      <c r="C236" t="s">
        <v>1368</v>
      </c>
      <c r="D236" t="s">
        <v>19281</v>
      </c>
      <c r="E236" t="s">
        <v>19190</v>
      </c>
      <c r="F236" t="s">
        <v>242</v>
      </c>
      <c r="G236">
        <v>2978.4</v>
      </c>
      <c r="H236" t="s">
        <v>19191</v>
      </c>
      <c r="I236">
        <v>96</v>
      </c>
      <c r="J236">
        <v>96</v>
      </c>
      <c r="K236">
        <v>2</v>
      </c>
      <c r="L236" t="s">
        <v>19247</v>
      </c>
      <c r="N236" t="b">
        <v>0</v>
      </c>
      <c r="O236" t="b">
        <v>0</v>
      </c>
      <c r="P236" t="b">
        <v>0</v>
      </c>
      <c r="Q236" t="b">
        <v>0</v>
      </c>
      <c r="R236" t="b">
        <v>1</v>
      </c>
      <c r="S236" t="b">
        <v>0</v>
      </c>
      <c r="T236" t="b">
        <v>0</v>
      </c>
      <c r="U236" t="b">
        <v>0</v>
      </c>
      <c r="V236" t="b">
        <v>1</v>
      </c>
      <c r="X236" t="s">
        <v>19262</v>
      </c>
      <c r="Z236">
        <v>0</v>
      </c>
      <c r="AA236">
        <v>1047552</v>
      </c>
      <c r="AB236" t="b">
        <v>1</v>
      </c>
      <c r="AC236" t="s">
        <v>19210</v>
      </c>
      <c r="AD236">
        <v>192</v>
      </c>
      <c r="AE236">
        <v>32</v>
      </c>
      <c r="AF236" t="s">
        <v>19194</v>
      </c>
      <c r="AG236" t="b">
        <v>1</v>
      </c>
      <c r="AH236" t="b">
        <v>1</v>
      </c>
      <c r="AI236" t="s">
        <v>19195</v>
      </c>
      <c r="AK236" t="b">
        <v>0</v>
      </c>
      <c r="AL236" t="b">
        <v>1</v>
      </c>
      <c r="AM236" t="b">
        <v>0</v>
      </c>
      <c r="AN236" t="b">
        <v>1</v>
      </c>
      <c r="AO236" t="b">
        <v>0</v>
      </c>
      <c r="AP236">
        <v>8</v>
      </c>
      <c r="AQ236">
        <v>450000</v>
      </c>
      <c r="AR236">
        <v>4000000000</v>
      </c>
      <c r="AS236">
        <v>4000000000</v>
      </c>
      <c r="AT236">
        <v>80000</v>
      </c>
      <c r="AU236">
        <v>2600000000</v>
      </c>
      <c r="AW236" t="b">
        <v>1</v>
      </c>
    </row>
    <row r="237" spans="1:52" hidden="1" x14ac:dyDescent="0.25">
      <c r="A237" t="s">
        <v>2550</v>
      </c>
      <c r="B237" t="s">
        <v>19441</v>
      </c>
      <c r="C237" t="s">
        <v>1368</v>
      </c>
      <c r="D237" t="s">
        <v>19297</v>
      </c>
      <c r="E237" t="s">
        <v>19190</v>
      </c>
      <c r="F237" t="s">
        <v>242</v>
      </c>
      <c r="G237">
        <v>3363.84</v>
      </c>
      <c r="H237" t="s">
        <v>19191</v>
      </c>
      <c r="I237">
        <v>96</v>
      </c>
      <c r="J237">
        <v>96</v>
      </c>
      <c r="K237">
        <v>2</v>
      </c>
      <c r="L237" t="s">
        <v>19247</v>
      </c>
      <c r="N237" t="b">
        <v>0</v>
      </c>
      <c r="O237" t="b">
        <v>0</v>
      </c>
      <c r="P237" t="b">
        <v>0</v>
      </c>
      <c r="Q237" t="b">
        <v>0</v>
      </c>
      <c r="R237" t="b">
        <v>0</v>
      </c>
      <c r="S237" t="b">
        <v>0</v>
      </c>
      <c r="T237" t="b">
        <v>0</v>
      </c>
      <c r="U237" t="b">
        <v>0</v>
      </c>
      <c r="V237" t="b">
        <v>1</v>
      </c>
      <c r="X237" t="s">
        <v>19262</v>
      </c>
      <c r="Z237">
        <v>0</v>
      </c>
      <c r="AA237">
        <v>1047552</v>
      </c>
      <c r="AB237" t="b">
        <v>1</v>
      </c>
      <c r="AC237" t="s">
        <v>19210</v>
      </c>
      <c r="AD237">
        <v>384</v>
      </c>
      <c r="AE237">
        <v>32</v>
      </c>
      <c r="AF237" t="s">
        <v>19194</v>
      </c>
      <c r="AG237" t="b">
        <v>1</v>
      </c>
      <c r="AH237" t="b">
        <v>1</v>
      </c>
      <c r="AI237" t="s">
        <v>19195</v>
      </c>
      <c r="AK237" t="b">
        <v>0</v>
      </c>
      <c r="AL237" t="b">
        <v>1</v>
      </c>
      <c r="AM237" t="b">
        <v>0</v>
      </c>
      <c r="AN237" t="b">
        <v>1</v>
      </c>
      <c r="AO237" t="b">
        <v>0</v>
      </c>
      <c r="AP237">
        <v>8</v>
      </c>
      <c r="AQ237">
        <v>615000</v>
      </c>
      <c r="AR237">
        <v>4194304000</v>
      </c>
      <c r="AS237">
        <v>4194304000</v>
      </c>
      <c r="AT237">
        <v>80000</v>
      </c>
      <c r="AU237">
        <v>2726297600</v>
      </c>
      <c r="AW237" t="b">
        <v>1</v>
      </c>
    </row>
    <row r="238" spans="1:52" hidden="1" x14ac:dyDescent="0.25">
      <c r="A238" t="s">
        <v>1712</v>
      </c>
      <c r="B238" t="s">
        <v>19442</v>
      </c>
      <c r="C238" t="s">
        <v>1368</v>
      </c>
      <c r="D238" t="s">
        <v>19303</v>
      </c>
      <c r="E238" t="s">
        <v>19190</v>
      </c>
      <c r="F238" t="s">
        <v>242</v>
      </c>
      <c r="G238">
        <v>3363.84</v>
      </c>
      <c r="H238" t="s">
        <v>19191</v>
      </c>
      <c r="I238">
        <v>96</v>
      </c>
      <c r="J238">
        <v>96</v>
      </c>
      <c r="K238">
        <v>2</v>
      </c>
      <c r="L238" t="s">
        <v>19247</v>
      </c>
      <c r="N238" t="b">
        <v>0</v>
      </c>
      <c r="O238" t="b">
        <v>0</v>
      </c>
      <c r="P238" t="b">
        <v>0</v>
      </c>
      <c r="Q238" t="b">
        <v>0</v>
      </c>
      <c r="R238" t="b">
        <v>0</v>
      </c>
      <c r="S238" t="b">
        <v>0</v>
      </c>
      <c r="T238" t="b">
        <v>0</v>
      </c>
      <c r="U238" t="b">
        <v>0</v>
      </c>
      <c r="V238" t="b">
        <v>0</v>
      </c>
      <c r="X238" t="s">
        <v>19262</v>
      </c>
      <c r="Z238">
        <v>0</v>
      </c>
      <c r="AA238">
        <v>1047552</v>
      </c>
      <c r="AB238" t="b">
        <v>1</v>
      </c>
      <c r="AC238" t="s">
        <v>19210</v>
      </c>
      <c r="AD238">
        <v>384</v>
      </c>
      <c r="AE238">
        <v>32</v>
      </c>
      <c r="AF238" t="s">
        <v>19194</v>
      </c>
      <c r="AG238" t="b">
        <v>1</v>
      </c>
      <c r="AH238" t="b">
        <v>0</v>
      </c>
      <c r="AI238" t="s">
        <v>19195</v>
      </c>
      <c r="AK238" t="b">
        <v>0</v>
      </c>
      <c r="AL238" t="b">
        <v>1</v>
      </c>
      <c r="AM238" t="b">
        <v>0</v>
      </c>
      <c r="AN238" t="b">
        <v>1</v>
      </c>
      <c r="AO238" t="b">
        <v>0</v>
      </c>
      <c r="AP238">
        <v>8</v>
      </c>
      <c r="AQ238">
        <v>615000</v>
      </c>
      <c r="AR238">
        <v>4194304000</v>
      </c>
      <c r="AS238">
        <v>4194304000</v>
      </c>
      <c r="AT238">
        <v>80000</v>
      </c>
      <c r="AU238">
        <v>2726297600</v>
      </c>
      <c r="AW238" t="b">
        <v>1</v>
      </c>
    </row>
    <row r="239" spans="1:52" hidden="1" x14ac:dyDescent="0.25">
      <c r="A239" t="s">
        <v>4492</v>
      </c>
      <c r="B239" t="s">
        <v>19443</v>
      </c>
      <c r="C239" t="s">
        <v>1368</v>
      </c>
      <c r="D239" t="s">
        <v>19444</v>
      </c>
      <c r="E239" t="s">
        <v>19190</v>
      </c>
      <c r="F239" t="s">
        <v>242</v>
      </c>
      <c r="G239">
        <v>601.52</v>
      </c>
      <c r="H239" t="s">
        <v>19191</v>
      </c>
      <c r="I239">
        <v>16</v>
      </c>
      <c r="J239">
        <v>16</v>
      </c>
      <c r="K239">
        <v>2</v>
      </c>
      <c r="L239" t="s">
        <v>19247</v>
      </c>
      <c r="M239" t="s">
        <v>19445</v>
      </c>
      <c r="N239" t="b">
        <v>1</v>
      </c>
      <c r="O239" t="b">
        <v>0</v>
      </c>
      <c r="P239" t="b">
        <v>1</v>
      </c>
      <c r="Q239" t="b">
        <v>0</v>
      </c>
      <c r="R239" t="b">
        <v>0</v>
      </c>
      <c r="S239" t="b">
        <v>0</v>
      </c>
      <c r="T239" t="b">
        <v>0</v>
      </c>
      <c r="U239" t="b">
        <v>0</v>
      </c>
      <c r="V239" t="b">
        <v>1</v>
      </c>
      <c r="Z239">
        <v>614400</v>
      </c>
      <c r="AA239">
        <v>1047552</v>
      </c>
      <c r="AB239" t="b">
        <v>1</v>
      </c>
      <c r="AC239" t="s">
        <v>19284</v>
      </c>
      <c r="AD239">
        <v>64</v>
      </c>
      <c r="AE239">
        <v>32</v>
      </c>
      <c r="AF239" t="s">
        <v>19194</v>
      </c>
      <c r="AG239" t="b">
        <v>1</v>
      </c>
      <c r="AH239" t="b">
        <v>1</v>
      </c>
      <c r="AI239" t="s">
        <v>19195</v>
      </c>
      <c r="AJ239">
        <v>230</v>
      </c>
      <c r="AK239" t="b">
        <v>1</v>
      </c>
      <c r="AL239" t="b">
        <v>1</v>
      </c>
      <c r="AM239" t="b">
        <v>0</v>
      </c>
      <c r="AN239" t="b">
        <v>1</v>
      </c>
      <c r="AO239" t="b">
        <v>0</v>
      </c>
      <c r="AP239">
        <v>8</v>
      </c>
      <c r="AQ239">
        <v>75000</v>
      </c>
      <c r="AR239">
        <v>1000000000</v>
      </c>
      <c r="AS239">
        <v>1000000000</v>
      </c>
      <c r="AT239">
        <v>25600</v>
      </c>
      <c r="AU239">
        <v>629145600</v>
      </c>
      <c r="AV239">
        <v>429497000000</v>
      </c>
      <c r="AW239" t="b">
        <v>1</v>
      </c>
    </row>
    <row r="240" spans="1:52" hidden="1" x14ac:dyDescent="0.25">
      <c r="A240" t="s">
        <v>11313</v>
      </c>
      <c r="B240" t="s">
        <v>19446</v>
      </c>
      <c r="C240" t="s">
        <v>1368</v>
      </c>
      <c r="D240" t="s">
        <v>19447</v>
      </c>
      <c r="E240" t="s">
        <v>19190</v>
      </c>
      <c r="F240" t="s">
        <v>242</v>
      </c>
      <c r="G240">
        <v>601.52</v>
      </c>
      <c r="H240" t="s">
        <v>19191</v>
      </c>
      <c r="I240">
        <v>16</v>
      </c>
      <c r="J240">
        <v>16</v>
      </c>
      <c r="K240">
        <v>2</v>
      </c>
      <c r="L240" t="s">
        <v>19247</v>
      </c>
      <c r="M240" t="s">
        <v>19445</v>
      </c>
      <c r="N240" t="b">
        <v>1</v>
      </c>
      <c r="O240" t="b">
        <v>0</v>
      </c>
      <c r="P240" t="b">
        <v>1</v>
      </c>
      <c r="Q240" t="b">
        <v>0</v>
      </c>
      <c r="R240" t="b">
        <v>0</v>
      </c>
      <c r="S240" t="b">
        <v>0</v>
      </c>
      <c r="T240" t="b">
        <v>0</v>
      </c>
      <c r="U240" t="b">
        <v>0</v>
      </c>
      <c r="V240" t="b">
        <v>1</v>
      </c>
      <c r="X240" t="s">
        <v>19262</v>
      </c>
      <c r="Z240">
        <v>614400</v>
      </c>
      <c r="AA240">
        <v>1047552</v>
      </c>
      <c r="AB240" t="b">
        <v>1</v>
      </c>
      <c r="AC240" t="s">
        <v>19210</v>
      </c>
      <c r="AD240">
        <v>64</v>
      </c>
      <c r="AE240">
        <v>32</v>
      </c>
      <c r="AF240" t="s">
        <v>19194</v>
      </c>
      <c r="AG240" t="b">
        <v>1</v>
      </c>
      <c r="AH240" t="b">
        <v>1</v>
      </c>
      <c r="AI240" t="s">
        <v>19197</v>
      </c>
      <c r="AJ240">
        <v>230</v>
      </c>
      <c r="AK240" t="b">
        <v>1</v>
      </c>
      <c r="AL240" t="b">
        <v>1</v>
      </c>
      <c r="AM240" t="b">
        <v>0</v>
      </c>
      <c r="AN240" t="b">
        <v>0</v>
      </c>
      <c r="AO240" t="b">
        <v>0</v>
      </c>
      <c r="AP240">
        <v>4</v>
      </c>
      <c r="AQ240">
        <v>32000</v>
      </c>
      <c r="AR240">
        <v>268435456</v>
      </c>
      <c r="AS240">
        <v>268435456</v>
      </c>
      <c r="AT240">
        <v>25600</v>
      </c>
      <c r="AU240">
        <v>402653184</v>
      </c>
      <c r="AW240" t="b">
        <v>1</v>
      </c>
      <c r="AZ240" t="s">
        <v>19448</v>
      </c>
    </row>
    <row r="241" spans="1:52" hidden="1" x14ac:dyDescent="0.25">
      <c r="A241" t="s">
        <v>8219</v>
      </c>
      <c r="B241" t="s">
        <v>19449</v>
      </c>
      <c r="C241" t="s">
        <v>1368</v>
      </c>
      <c r="D241" t="s">
        <v>19450</v>
      </c>
      <c r="E241" t="s">
        <v>19190</v>
      </c>
      <c r="F241" t="s">
        <v>242</v>
      </c>
      <c r="G241">
        <v>502.24</v>
      </c>
      <c r="H241" t="s">
        <v>19191</v>
      </c>
      <c r="I241">
        <v>16</v>
      </c>
      <c r="J241">
        <v>16</v>
      </c>
      <c r="K241">
        <v>2</v>
      </c>
      <c r="L241" t="s">
        <v>19247</v>
      </c>
      <c r="M241" t="s">
        <v>19445</v>
      </c>
      <c r="N241" t="b">
        <v>1</v>
      </c>
      <c r="O241" t="b">
        <v>0</v>
      </c>
      <c r="P241" t="b">
        <v>0</v>
      </c>
      <c r="Q241" t="b">
        <v>0</v>
      </c>
      <c r="R241" t="b">
        <v>0</v>
      </c>
      <c r="S241" t="b">
        <v>0</v>
      </c>
      <c r="T241" t="b">
        <v>0</v>
      </c>
      <c r="U241" t="b">
        <v>0</v>
      </c>
      <c r="V241" t="b">
        <v>1</v>
      </c>
      <c r="Z241">
        <v>0</v>
      </c>
      <c r="AA241">
        <v>1047552</v>
      </c>
      <c r="AB241" t="b">
        <v>1</v>
      </c>
      <c r="AC241" t="s">
        <v>19284</v>
      </c>
      <c r="AD241">
        <v>64</v>
      </c>
      <c r="AE241">
        <v>32</v>
      </c>
      <c r="AF241" t="s">
        <v>19194</v>
      </c>
      <c r="AG241" t="b">
        <v>1</v>
      </c>
      <c r="AH241" t="b">
        <v>1</v>
      </c>
      <c r="AI241" t="s">
        <v>19195</v>
      </c>
      <c r="AJ241">
        <v>230</v>
      </c>
      <c r="AK241" t="b">
        <v>0</v>
      </c>
      <c r="AL241" t="b">
        <v>1</v>
      </c>
      <c r="AM241" t="b">
        <v>0</v>
      </c>
      <c r="AN241" t="b">
        <v>1</v>
      </c>
      <c r="AO241" t="b">
        <v>0</v>
      </c>
      <c r="AP241">
        <v>8</v>
      </c>
      <c r="AQ241">
        <v>75000</v>
      </c>
      <c r="AR241">
        <v>1000000000</v>
      </c>
      <c r="AS241">
        <v>1000000000</v>
      </c>
      <c r="AT241">
        <v>25600</v>
      </c>
      <c r="AU241">
        <v>629145600</v>
      </c>
      <c r="AW241" t="b">
        <v>1</v>
      </c>
    </row>
    <row r="242" spans="1:52" hidden="1" x14ac:dyDescent="0.25">
      <c r="A242" t="s">
        <v>3513</v>
      </c>
      <c r="B242" t="s">
        <v>19451</v>
      </c>
      <c r="C242" t="s">
        <v>1368</v>
      </c>
      <c r="D242" t="s">
        <v>19452</v>
      </c>
      <c r="E242" t="s">
        <v>19190</v>
      </c>
      <c r="F242" t="s">
        <v>242</v>
      </c>
      <c r="G242">
        <v>502.24</v>
      </c>
      <c r="H242" t="s">
        <v>19191</v>
      </c>
      <c r="I242">
        <v>16</v>
      </c>
      <c r="J242">
        <v>16</v>
      </c>
      <c r="K242">
        <v>2</v>
      </c>
      <c r="L242" t="s">
        <v>19247</v>
      </c>
      <c r="M242" t="s">
        <v>19445</v>
      </c>
      <c r="N242" t="b">
        <v>1</v>
      </c>
      <c r="O242" t="b">
        <v>0</v>
      </c>
      <c r="P242" t="b">
        <v>0</v>
      </c>
      <c r="Q242" t="b">
        <v>0</v>
      </c>
      <c r="R242" t="b">
        <v>0</v>
      </c>
      <c r="S242" t="b">
        <v>0</v>
      </c>
      <c r="T242" t="b">
        <v>0</v>
      </c>
      <c r="U242" t="b">
        <v>0</v>
      </c>
      <c r="V242" t="b">
        <v>1</v>
      </c>
      <c r="X242" t="s">
        <v>19262</v>
      </c>
      <c r="Z242">
        <v>0</v>
      </c>
      <c r="AA242">
        <v>1047552</v>
      </c>
      <c r="AB242" t="b">
        <v>1</v>
      </c>
      <c r="AC242" t="s">
        <v>19210</v>
      </c>
      <c r="AD242">
        <v>64</v>
      </c>
      <c r="AE242">
        <v>32</v>
      </c>
      <c r="AF242" t="s">
        <v>19194</v>
      </c>
      <c r="AG242" t="b">
        <v>1</v>
      </c>
      <c r="AH242" t="b">
        <v>1</v>
      </c>
      <c r="AI242" t="s">
        <v>19195</v>
      </c>
      <c r="AJ242">
        <v>230</v>
      </c>
      <c r="AK242" t="b">
        <v>0</v>
      </c>
      <c r="AL242" t="b">
        <v>1</v>
      </c>
      <c r="AM242" t="b">
        <v>0</v>
      </c>
      <c r="AN242" t="b">
        <v>0</v>
      </c>
      <c r="AO242" t="b">
        <v>0</v>
      </c>
      <c r="AP242">
        <v>4</v>
      </c>
      <c r="AQ242">
        <v>32000</v>
      </c>
      <c r="AR242">
        <v>268435456</v>
      </c>
      <c r="AS242">
        <v>268435456</v>
      </c>
      <c r="AT242">
        <v>25600</v>
      </c>
      <c r="AU242">
        <v>402653184</v>
      </c>
      <c r="AW242" t="b">
        <v>1</v>
      </c>
      <c r="AZ242" t="s">
        <v>19448</v>
      </c>
    </row>
    <row r="243" spans="1:52" hidden="1" x14ac:dyDescent="0.25">
      <c r="A243" t="s">
        <v>5172</v>
      </c>
      <c r="B243" t="s">
        <v>5174</v>
      </c>
      <c r="C243" t="s">
        <v>1368</v>
      </c>
      <c r="D243" t="s">
        <v>19453</v>
      </c>
      <c r="E243" t="s">
        <v>19190</v>
      </c>
      <c r="F243" t="s">
        <v>242</v>
      </c>
      <c r="G243">
        <v>1319.84</v>
      </c>
      <c r="H243" t="s">
        <v>19191</v>
      </c>
      <c r="I243">
        <v>16</v>
      </c>
      <c r="J243">
        <v>16</v>
      </c>
      <c r="K243">
        <v>1</v>
      </c>
      <c r="L243" t="s">
        <v>19247</v>
      </c>
      <c r="M243" t="s">
        <v>19445</v>
      </c>
      <c r="N243" t="b">
        <v>0</v>
      </c>
      <c r="O243" t="b">
        <v>0</v>
      </c>
      <c r="P243" t="b">
        <v>1</v>
      </c>
      <c r="Q243" t="b">
        <v>0</v>
      </c>
      <c r="R243" t="b">
        <v>0</v>
      </c>
      <c r="S243" t="b">
        <v>0</v>
      </c>
      <c r="T243" t="b">
        <v>0</v>
      </c>
      <c r="U243" t="b">
        <v>0</v>
      </c>
      <c r="V243" t="b">
        <v>1</v>
      </c>
      <c r="X243" t="s">
        <v>19293</v>
      </c>
      <c r="Z243">
        <v>1228800</v>
      </c>
      <c r="AA243">
        <v>1047552</v>
      </c>
      <c r="AB243" t="b">
        <v>1</v>
      </c>
      <c r="AC243" t="s">
        <v>19284</v>
      </c>
      <c r="AD243">
        <v>128</v>
      </c>
      <c r="AE243">
        <v>32</v>
      </c>
      <c r="AF243" t="s">
        <v>19194</v>
      </c>
      <c r="AG243" t="b">
        <v>1</v>
      </c>
      <c r="AH243" t="b">
        <v>1</v>
      </c>
      <c r="AI243" t="s">
        <v>19195</v>
      </c>
      <c r="AK243" t="b">
        <v>1</v>
      </c>
      <c r="AL243" t="b">
        <v>1</v>
      </c>
      <c r="AM243" t="b">
        <v>0</v>
      </c>
      <c r="AN243" t="b">
        <v>1</v>
      </c>
      <c r="AO243" t="b">
        <v>0</v>
      </c>
      <c r="AP243">
        <v>8</v>
      </c>
      <c r="AQ243">
        <v>154000</v>
      </c>
      <c r="AR243">
        <v>154000000000</v>
      </c>
      <c r="AS243">
        <v>154000000000</v>
      </c>
      <c r="AT243">
        <v>51200</v>
      </c>
      <c r="AU243">
        <v>768000000</v>
      </c>
      <c r="AW243" t="b">
        <v>1</v>
      </c>
    </row>
    <row r="244" spans="1:52" hidden="1" x14ac:dyDescent="0.25">
      <c r="A244" t="s">
        <v>7266</v>
      </c>
      <c r="B244" t="s">
        <v>14235</v>
      </c>
      <c r="C244" t="s">
        <v>1368</v>
      </c>
      <c r="D244" t="s">
        <v>19454</v>
      </c>
      <c r="E244" t="s">
        <v>19190</v>
      </c>
      <c r="F244" t="s">
        <v>242</v>
      </c>
      <c r="G244">
        <v>1121.28</v>
      </c>
      <c r="H244" t="s">
        <v>19191</v>
      </c>
      <c r="I244">
        <v>16</v>
      </c>
      <c r="J244">
        <v>16</v>
      </c>
      <c r="K244">
        <v>1</v>
      </c>
      <c r="L244" t="s">
        <v>19247</v>
      </c>
      <c r="M244" t="s">
        <v>19445</v>
      </c>
      <c r="N244" t="b">
        <v>0</v>
      </c>
      <c r="O244" t="b">
        <v>0</v>
      </c>
      <c r="P244" t="b">
        <v>0</v>
      </c>
      <c r="Q244" t="b">
        <v>0</v>
      </c>
      <c r="R244" t="b">
        <v>0</v>
      </c>
      <c r="S244" t="b">
        <v>0</v>
      </c>
      <c r="T244" t="b">
        <v>0</v>
      </c>
      <c r="U244" t="b">
        <v>0</v>
      </c>
      <c r="V244" t="b">
        <v>1</v>
      </c>
      <c r="X244" t="s">
        <v>19293</v>
      </c>
      <c r="Z244">
        <v>0</v>
      </c>
      <c r="AA244">
        <v>1047552</v>
      </c>
      <c r="AB244" t="b">
        <v>1</v>
      </c>
      <c r="AC244" t="s">
        <v>19284</v>
      </c>
      <c r="AD244">
        <v>128</v>
      </c>
      <c r="AE244">
        <v>32</v>
      </c>
      <c r="AF244" t="s">
        <v>19194</v>
      </c>
      <c r="AG244" t="b">
        <v>1</v>
      </c>
      <c r="AH244" t="b">
        <v>1</v>
      </c>
      <c r="AI244" t="s">
        <v>19195</v>
      </c>
      <c r="AK244" t="b">
        <v>0</v>
      </c>
      <c r="AL244" t="b">
        <v>1</v>
      </c>
      <c r="AM244" t="b">
        <v>0</v>
      </c>
      <c r="AN244" t="b">
        <v>1</v>
      </c>
      <c r="AO244" t="b">
        <v>0</v>
      </c>
      <c r="AP244">
        <v>8</v>
      </c>
      <c r="AQ244">
        <v>154000</v>
      </c>
      <c r="AR244">
        <v>154000000000</v>
      </c>
      <c r="AS244">
        <v>154000000000</v>
      </c>
      <c r="AT244">
        <v>51200</v>
      </c>
      <c r="AU244">
        <v>768000000</v>
      </c>
      <c r="AW244" t="b">
        <v>1</v>
      </c>
    </row>
    <row r="245" spans="1:52" hidden="1" x14ac:dyDescent="0.25">
      <c r="A245" t="s">
        <v>994</v>
      </c>
      <c r="B245" t="s">
        <v>10420</v>
      </c>
      <c r="C245" t="s">
        <v>1368</v>
      </c>
      <c r="D245" t="s">
        <v>19453</v>
      </c>
      <c r="E245" t="s">
        <v>19190</v>
      </c>
      <c r="F245" t="s">
        <v>242</v>
      </c>
      <c r="G245">
        <v>82.49</v>
      </c>
      <c r="H245" t="s">
        <v>19191</v>
      </c>
      <c r="I245">
        <v>1</v>
      </c>
      <c r="J245">
        <v>1</v>
      </c>
      <c r="K245">
        <v>1</v>
      </c>
      <c r="L245" t="s">
        <v>19247</v>
      </c>
      <c r="M245" t="s">
        <v>19445</v>
      </c>
      <c r="N245" t="b">
        <v>0</v>
      </c>
      <c r="O245" t="b">
        <v>0</v>
      </c>
      <c r="P245" t="b">
        <v>1</v>
      </c>
      <c r="Q245" t="b">
        <v>0</v>
      </c>
      <c r="R245" t="b">
        <v>0</v>
      </c>
      <c r="S245" t="b">
        <v>0</v>
      </c>
      <c r="T245" t="b">
        <v>0</v>
      </c>
      <c r="U245" t="b">
        <v>0</v>
      </c>
      <c r="V245" t="b">
        <v>1</v>
      </c>
      <c r="X245" t="s">
        <v>19293</v>
      </c>
      <c r="Z245">
        <v>76800</v>
      </c>
      <c r="AA245">
        <v>1047552</v>
      </c>
      <c r="AB245" t="b">
        <v>1</v>
      </c>
      <c r="AC245" t="s">
        <v>19284</v>
      </c>
      <c r="AD245">
        <v>8</v>
      </c>
      <c r="AE245">
        <v>4</v>
      </c>
      <c r="AF245" t="s">
        <v>19194</v>
      </c>
      <c r="AG245" t="b">
        <v>1</v>
      </c>
      <c r="AH245" t="b">
        <v>1</v>
      </c>
      <c r="AI245" t="s">
        <v>19195</v>
      </c>
      <c r="AK245" t="b">
        <v>1</v>
      </c>
      <c r="AL245" t="b">
        <v>1</v>
      </c>
      <c r="AM245" t="b">
        <v>0</v>
      </c>
      <c r="AN245" t="b">
        <v>1</v>
      </c>
      <c r="AO245" t="b">
        <v>0</v>
      </c>
      <c r="AP245">
        <v>2</v>
      </c>
      <c r="AQ245">
        <v>9500</v>
      </c>
      <c r="AR245">
        <v>9500000000</v>
      </c>
      <c r="AS245">
        <v>9500000000</v>
      </c>
      <c r="AT245">
        <v>3200</v>
      </c>
      <c r="AU245">
        <v>48000000</v>
      </c>
      <c r="AW245" t="b">
        <v>1</v>
      </c>
    </row>
    <row r="246" spans="1:52" hidden="1" x14ac:dyDescent="0.25">
      <c r="A246" t="s">
        <v>1237</v>
      </c>
      <c r="B246" t="s">
        <v>19455</v>
      </c>
      <c r="C246" t="s">
        <v>1368</v>
      </c>
      <c r="D246" t="s">
        <v>19456</v>
      </c>
      <c r="E246" t="s">
        <v>19190</v>
      </c>
      <c r="F246" t="s">
        <v>242</v>
      </c>
      <c r="G246">
        <v>70.08</v>
      </c>
      <c r="H246" t="s">
        <v>19191</v>
      </c>
      <c r="I246">
        <v>1</v>
      </c>
      <c r="J246">
        <v>1</v>
      </c>
      <c r="K246">
        <v>2</v>
      </c>
      <c r="L246" t="s">
        <v>19247</v>
      </c>
      <c r="M246" t="s">
        <v>19445</v>
      </c>
      <c r="N246" t="b">
        <v>0</v>
      </c>
      <c r="O246" t="b">
        <v>0</v>
      </c>
      <c r="P246" t="b">
        <v>0</v>
      </c>
      <c r="Q246" t="b">
        <v>0</v>
      </c>
      <c r="R246" t="b">
        <v>0</v>
      </c>
      <c r="S246" t="b">
        <v>0</v>
      </c>
      <c r="T246" t="b">
        <v>0</v>
      </c>
      <c r="U246" t="b">
        <v>0</v>
      </c>
      <c r="V246" t="b">
        <v>1</v>
      </c>
      <c r="X246" t="s">
        <v>19200</v>
      </c>
      <c r="Z246">
        <v>51200</v>
      </c>
      <c r="AA246">
        <v>1047552</v>
      </c>
      <c r="AB246" t="b">
        <v>1</v>
      </c>
      <c r="AC246" t="s">
        <v>19284</v>
      </c>
      <c r="AD246">
        <v>4</v>
      </c>
      <c r="AE246">
        <v>1</v>
      </c>
      <c r="AF246" t="s">
        <v>19194</v>
      </c>
      <c r="AG246" t="b">
        <v>1</v>
      </c>
      <c r="AH246" t="b">
        <v>1</v>
      </c>
      <c r="AI246" t="s">
        <v>19195</v>
      </c>
      <c r="AK246" t="b">
        <v>1</v>
      </c>
      <c r="AL246" t="b">
        <v>1</v>
      </c>
      <c r="AM246" t="b">
        <v>0</v>
      </c>
      <c r="AN246" t="b">
        <v>0</v>
      </c>
      <c r="AO246" t="b">
        <v>0</v>
      </c>
      <c r="AP246">
        <v>2</v>
      </c>
      <c r="AV246">
        <v>22020096</v>
      </c>
    </row>
    <row r="247" spans="1:52" hidden="1" x14ac:dyDescent="0.25">
      <c r="A247" t="s">
        <v>854</v>
      </c>
      <c r="B247" t="s">
        <v>856</v>
      </c>
      <c r="C247" t="s">
        <v>1368</v>
      </c>
      <c r="D247" t="s">
        <v>19454</v>
      </c>
      <c r="E247" t="s">
        <v>19190</v>
      </c>
      <c r="F247" t="s">
        <v>242</v>
      </c>
      <c r="G247">
        <v>70.08</v>
      </c>
      <c r="H247" t="s">
        <v>19191</v>
      </c>
      <c r="I247">
        <v>1</v>
      </c>
      <c r="J247">
        <v>1</v>
      </c>
      <c r="K247">
        <v>1</v>
      </c>
      <c r="L247" t="s">
        <v>19247</v>
      </c>
      <c r="M247" t="s">
        <v>19445</v>
      </c>
      <c r="N247" t="b">
        <v>0</v>
      </c>
      <c r="O247" t="b">
        <v>0</v>
      </c>
      <c r="P247" t="b">
        <v>0</v>
      </c>
      <c r="Q247" t="b">
        <v>0</v>
      </c>
      <c r="R247" t="b">
        <v>0</v>
      </c>
      <c r="S247" t="b">
        <v>0</v>
      </c>
      <c r="T247" t="b">
        <v>0</v>
      </c>
      <c r="U247" t="b">
        <v>0</v>
      </c>
      <c r="V247" t="b">
        <v>1</v>
      </c>
      <c r="X247" t="s">
        <v>19293</v>
      </c>
      <c r="Z247">
        <v>0</v>
      </c>
      <c r="AA247">
        <v>1047552</v>
      </c>
      <c r="AB247" t="b">
        <v>1</v>
      </c>
      <c r="AC247" t="s">
        <v>19284</v>
      </c>
      <c r="AD247">
        <v>8</v>
      </c>
      <c r="AE247">
        <v>4</v>
      </c>
      <c r="AF247" t="s">
        <v>19194</v>
      </c>
      <c r="AG247" t="b">
        <v>1</v>
      </c>
      <c r="AH247" t="b">
        <v>1</v>
      </c>
      <c r="AI247" t="s">
        <v>19195</v>
      </c>
      <c r="AK247" t="b">
        <v>0</v>
      </c>
      <c r="AL247" t="b">
        <v>1</v>
      </c>
      <c r="AM247" t="b">
        <v>0</v>
      </c>
      <c r="AN247" t="b">
        <v>1</v>
      </c>
      <c r="AO247" t="b">
        <v>0</v>
      </c>
      <c r="AP247">
        <v>2</v>
      </c>
      <c r="AQ247">
        <v>9500</v>
      </c>
      <c r="AR247">
        <v>9500000000</v>
      </c>
      <c r="AS247">
        <v>9500000000</v>
      </c>
      <c r="AT247">
        <v>3200</v>
      </c>
      <c r="AU247">
        <v>48000000</v>
      </c>
      <c r="AW247" t="b">
        <v>1</v>
      </c>
    </row>
    <row r="248" spans="1:52" hidden="1" x14ac:dyDescent="0.25">
      <c r="A248" t="s">
        <v>1773</v>
      </c>
      <c r="B248" t="s">
        <v>11144</v>
      </c>
      <c r="C248" t="s">
        <v>1368</v>
      </c>
      <c r="D248" t="s">
        <v>19453</v>
      </c>
      <c r="E248" t="s">
        <v>19190</v>
      </c>
      <c r="F248" t="s">
        <v>242</v>
      </c>
      <c r="G248">
        <v>1979.76</v>
      </c>
      <c r="H248" t="s">
        <v>19191</v>
      </c>
      <c r="I248">
        <v>24</v>
      </c>
      <c r="J248">
        <v>24</v>
      </c>
      <c r="K248">
        <v>1</v>
      </c>
      <c r="L248" t="s">
        <v>19247</v>
      </c>
      <c r="M248" t="s">
        <v>19445</v>
      </c>
      <c r="N248" t="b">
        <v>0</v>
      </c>
      <c r="O248" t="b">
        <v>0</v>
      </c>
      <c r="P248" t="b">
        <v>1</v>
      </c>
      <c r="Q248" t="b">
        <v>0</v>
      </c>
      <c r="R248" t="b">
        <v>0</v>
      </c>
      <c r="S248" t="b">
        <v>0</v>
      </c>
      <c r="T248" t="b">
        <v>0</v>
      </c>
      <c r="U248" t="b">
        <v>0</v>
      </c>
      <c r="V248" t="b">
        <v>1</v>
      </c>
      <c r="X248" t="s">
        <v>19293</v>
      </c>
      <c r="Z248">
        <v>1843200</v>
      </c>
      <c r="AA248">
        <v>1047552</v>
      </c>
      <c r="AB248" t="b">
        <v>1</v>
      </c>
      <c r="AC248" t="s">
        <v>19284</v>
      </c>
      <c r="AD248">
        <v>192</v>
      </c>
      <c r="AE248">
        <v>32</v>
      </c>
      <c r="AF248" t="s">
        <v>19194</v>
      </c>
      <c r="AG248" t="b">
        <v>1</v>
      </c>
      <c r="AH248" t="b">
        <v>1</v>
      </c>
      <c r="AI248" t="s">
        <v>19195</v>
      </c>
      <c r="AK248" t="b">
        <v>1</v>
      </c>
      <c r="AL248" t="b">
        <v>1</v>
      </c>
      <c r="AM248" t="b">
        <v>0</v>
      </c>
      <c r="AN248" t="b">
        <v>1</v>
      </c>
      <c r="AO248" t="b">
        <v>0</v>
      </c>
      <c r="AP248">
        <v>8</v>
      </c>
      <c r="AQ248">
        <v>231000</v>
      </c>
      <c r="AR248">
        <v>231000000000</v>
      </c>
      <c r="AS248">
        <v>231000000000</v>
      </c>
      <c r="AT248">
        <v>76800</v>
      </c>
      <c r="AU248">
        <v>1152000000</v>
      </c>
      <c r="AW248" t="b">
        <v>1</v>
      </c>
    </row>
    <row r="249" spans="1:52" hidden="1" x14ac:dyDescent="0.25">
      <c r="A249" t="s">
        <v>4867</v>
      </c>
      <c r="B249" t="s">
        <v>9414</v>
      </c>
      <c r="C249" t="s">
        <v>1368</v>
      </c>
      <c r="D249" t="s">
        <v>19454</v>
      </c>
      <c r="E249" t="s">
        <v>19190</v>
      </c>
      <c r="F249" t="s">
        <v>242</v>
      </c>
      <c r="G249">
        <v>1681.92</v>
      </c>
      <c r="H249" t="s">
        <v>19191</v>
      </c>
      <c r="I249">
        <v>24</v>
      </c>
      <c r="J249">
        <v>24</v>
      </c>
      <c r="K249">
        <v>1</v>
      </c>
      <c r="L249" t="s">
        <v>19247</v>
      </c>
      <c r="M249" t="s">
        <v>19445</v>
      </c>
      <c r="N249" t="b">
        <v>0</v>
      </c>
      <c r="O249" t="b">
        <v>0</v>
      </c>
      <c r="P249" t="b">
        <v>0</v>
      </c>
      <c r="Q249" t="b">
        <v>0</v>
      </c>
      <c r="R249" t="b">
        <v>0</v>
      </c>
      <c r="S249" t="b">
        <v>0</v>
      </c>
      <c r="T249" t="b">
        <v>0</v>
      </c>
      <c r="U249" t="b">
        <v>0</v>
      </c>
      <c r="V249" t="b">
        <v>1</v>
      </c>
      <c r="X249" t="s">
        <v>19293</v>
      </c>
      <c r="Z249">
        <v>0</v>
      </c>
      <c r="AA249">
        <v>1047552</v>
      </c>
      <c r="AB249" t="b">
        <v>1</v>
      </c>
      <c r="AC249" t="s">
        <v>19284</v>
      </c>
      <c r="AD249">
        <v>192</v>
      </c>
      <c r="AE249">
        <v>32</v>
      </c>
      <c r="AF249" t="s">
        <v>19194</v>
      </c>
      <c r="AG249" t="b">
        <v>1</v>
      </c>
      <c r="AH249" t="b">
        <v>1</v>
      </c>
      <c r="AI249" t="s">
        <v>19195</v>
      </c>
      <c r="AK249" t="b">
        <v>0</v>
      </c>
      <c r="AL249" t="b">
        <v>1</v>
      </c>
      <c r="AM249" t="b">
        <v>0</v>
      </c>
      <c r="AN249" t="b">
        <v>1</v>
      </c>
      <c r="AO249" t="b">
        <v>0</v>
      </c>
      <c r="AP249">
        <v>8</v>
      </c>
      <c r="AQ249">
        <v>231000</v>
      </c>
      <c r="AR249">
        <v>231000000000</v>
      </c>
      <c r="AS249">
        <v>231000000000</v>
      </c>
      <c r="AT249">
        <v>76800</v>
      </c>
      <c r="AU249">
        <v>1152000000</v>
      </c>
      <c r="AW249" t="b">
        <v>1</v>
      </c>
    </row>
    <row r="250" spans="1:52" hidden="1" x14ac:dyDescent="0.25">
      <c r="A250" t="s">
        <v>2007</v>
      </c>
      <c r="B250" t="s">
        <v>19457</v>
      </c>
      <c r="C250" t="s">
        <v>1368</v>
      </c>
      <c r="D250" t="s">
        <v>19447</v>
      </c>
      <c r="E250" t="s">
        <v>19190</v>
      </c>
      <c r="F250" t="s">
        <v>242</v>
      </c>
      <c r="G250">
        <v>75.19</v>
      </c>
      <c r="H250" t="s">
        <v>19191</v>
      </c>
      <c r="I250">
        <v>2</v>
      </c>
      <c r="J250">
        <v>2</v>
      </c>
      <c r="K250">
        <v>2</v>
      </c>
      <c r="L250" t="s">
        <v>19247</v>
      </c>
      <c r="M250" t="s">
        <v>19445</v>
      </c>
      <c r="N250" t="b">
        <v>1</v>
      </c>
      <c r="O250" t="b">
        <v>0</v>
      </c>
      <c r="P250" t="b">
        <v>1</v>
      </c>
      <c r="Q250" t="b">
        <v>0</v>
      </c>
      <c r="R250" t="b">
        <v>0</v>
      </c>
      <c r="S250" t="b">
        <v>0</v>
      </c>
      <c r="T250" t="b">
        <v>0</v>
      </c>
      <c r="U250" t="b">
        <v>0</v>
      </c>
      <c r="V250" t="b">
        <v>1</v>
      </c>
      <c r="X250" t="s">
        <v>19262</v>
      </c>
      <c r="Z250">
        <v>76800</v>
      </c>
      <c r="AA250">
        <v>1047552</v>
      </c>
      <c r="AB250" t="b">
        <v>1</v>
      </c>
      <c r="AC250" t="s">
        <v>19210</v>
      </c>
      <c r="AD250">
        <v>8</v>
      </c>
      <c r="AE250">
        <v>4</v>
      </c>
      <c r="AF250" t="s">
        <v>19194</v>
      </c>
      <c r="AG250" t="b">
        <v>1</v>
      </c>
      <c r="AH250" t="b">
        <v>1</v>
      </c>
      <c r="AI250" t="s">
        <v>19197</v>
      </c>
      <c r="AJ250">
        <v>230</v>
      </c>
      <c r="AK250" t="b">
        <v>1</v>
      </c>
      <c r="AL250" t="b">
        <v>1</v>
      </c>
      <c r="AM250" t="b">
        <v>0</v>
      </c>
      <c r="AN250" t="b">
        <v>0</v>
      </c>
      <c r="AO250" t="b">
        <v>0</v>
      </c>
      <c r="AP250">
        <v>2</v>
      </c>
      <c r="AQ250">
        <v>4000</v>
      </c>
      <c r="AR250">
        <v>33554432</v>
      </c>
      <c r="AS250">
        <v>33554432</v>
      </c>
      <c r="AT250">
        <v>3200</v>
      </c>
      <c r="AU250">
        <v>50331648</v>
      </c>
      <c r="AW250" t="b">
        <v>1</v>
      </c>
      <c r="AZ250" t="s">
        <v>19448</v>
      </c>
    </row>
    <row r="251" spans="1:52" hidden="1" x14ac:dyDescent="0.25">
      <c r="A251" t="s">
        <v>5473</v>
      </c>
      <c r="B251" t="s">
        <v>19458</v>
      </c>
      <c r="C251" t="s">
        <v>1368</v>
      </c>
      <c r="D251" t="s">
        <v>19452</v>
      </c>
      <c r="E251" t="s">
        <v>19190</v>
      </c>
      <c r="F251" t="s">
        <v>242</v>
      </c>
      <c r="G251">
        <v>62.78</v>
      </c>
      <c r="H251" t="s">
        <v>19191</v>
      </c>
      <c r="I251">
        <v>2</v>
      </c>
      <c r="J251">
        <v>2</v>
      </c>
      <c r="K251">
        <v>2</v>
      </c>
      <c r="L251" t="s">
        <v>19247</v>
      </c>
      <c r="M251" t="s">
        <v>19445</v>
      </c>
      <c r="N251" t="b">
        <v>1</v>
      </c>
      <c r="O251" t="b">
        <v>0</v>
      </c>
      <c r="P251" t="b">
        <v>0</v>
      </c>
      <c r="Q251" t="b">
        <v>0</v>
      </c>
      <c r="R251" t="b">
        <v>0</v>
      </c>
      <c r="S251" t="b">
        <v>0</v>
      </c>
      <c r="T251" t="b">
        <v>0</v>
      </c>
      <c r="U251" t="b">
        <v>0</v>
      </c>
      <c r="V251" t="b">
        <v>1</v>
      </c>
      <c r="X251" t="s">
        <v>19262</v>
      </c>
      <c r="Z251">
        <v>0</v>
      </c>
      <c r="AA251">
        <v>1047552</v>
      </c>
      <c r="AB251" t="b">
        <v>1</v>
      </c>
      <c r="AC251" t="s">
        <v>19210</v>
      </c>
      <c r="AD251">
        <v>8</v>
      </c>
      <c r="AE251">
        <v>4</v>
      </c>
      <c r="AF251" t="s">
        <v>19194</v>
      </c>
      <c r="AG251" t="b">
        <v>1</v>
      </c>
      <c r="AH251" t="b">
        <v>1</v>
      </c>
      <c r="AI251" t="s">
        <v>19195</v>
      </c>
      <c r="AJ251">
        <v>230</v>
      </c>
      <c r="AK251" t="b">
        <v>0</v>
      </c>
      <c r="AL251" t="b">
        <v>1</v>
      </c>
      <c r="AM251" t="b">
        <v>0</v>
      </c>
      <c r="AN251" t="b">
        <v>0</v>
      </c>
      <c r="AO251" t="b">
        <v>0</v>
      </c>
      <c r="AP251">
        <v>2</v>
      </c>
      <c r="AQ251">
        <v>4000</v>
      </c>
      <c r="AR251">
        <v>33554432</v>
      </c>
      <c r="AS251">
        <v>33554432</v>
      </c>
      <c r="AT251">
        <v>3200</v>
      </c>
      <c r="AU251">
        <v>50331648</v>
      </c>
      <c r="AW251" t="b">
        <v>1</v>
      </c>
      <c r="AZ251" t="s">
        <v>19448</v>
      </c>
    </row>
    <row r="252" spans="1:52" hidden="1" x14ac:dyDescent="0.25">
      <c r="A252" t="s">
        <v>2823</v>
      </c>
      <c r="B252" t="s">
        <v>2825</v>
      </c>
      <c r="C252" t="s">
        <v>1368</v>
      </c>
      <c r="D252" t="s">
        <v>19453</v>
      </c>
      <c r="E252" t="s">
        <v>19190</v>
      </c>
      <c r="F252" t="s">
        <v>242</v>
      </c>
      <c r="G252">
        <v>164.98</v>
      </c>
      <c r="H252" t="s">
        <v>19191</v>
      </c>
      <c r="I252">
        <v>2</v>
      </c>
      <c r="J252">
        <v>2</v>
      </c>
      <c r="K252">
        <v>1</v>
      </c>
      <c r="L252" t="s">
        <v>19247</v>
      </c>
      <c r="M252" t="s">
        <v>19445</v>
      </c>
      <c r="N252" t="b">
        <v>0</v>
      </c>
      <c r="O252" t="b">
        <v>0</v>
      </c>
      <c r="P252" t="b">
        <v>1</v>
      </c>
      <c r="Q252" t="b">
        <v>0</v>
      </c>
      <c r="R252" t="b">
        <v>0</v>
      </c>
      <c r="S252" t="b">
        <v>0</v>
      </c>
      <c r="T252" t="b">
        <v>0</v>
      </c>
      <c r="U252" t="b">
        <v>0</v>
      </c>
      <c r="V252" t="b">
        <v>1</v>
      </c>
      <c r="X252" t="s">
        <v>19293</v>
      </c>
      <c r="Z252">
        <v>153600</v>
      </c>
      <c r="AA252">
        <v>1047552</v>
      </c>
      <c r="AB252" t="b">
        <v>1</v>
      </c>
      <c r="AC252" t="s">
        <v>19284</v>
      </c>
      <c r="AD252">
        <v>16</v>
      </c>
      <c r="AE252">
        <v>8</v>
      </c>
      <c r="AF252" t="s">
        <v>19194</v>
      </c>
      <c r="AG252" t="b">
        <v>1</v>
      </c>
      <c r="AH252" t="b">
        <v>1</v>
      </c>
      <c r="AI252" t="s">
        <v>19195</v>
      </c>
      <c r="AK252" t="b">
        <v>1</v>
      </c>
      <c r="AL252" t="b">
        <v>1</v>
      </c>
      <c r="AM252" t="b">
        <v>0</v>
      </c>
      <c r="AN252" t="b">
        <v>1</v>
      </c>
      <c r="AO252" t="b">
        <v>0</v>
      </c>
      <c r="AP252">
        <v>2</v>
      </c>
      <c r="AQ252">
        <v>19000</v>
      </c>
      <c r="AR252">
        <v>19000000000</v>
      </c>
      <c r="AS252">
        <v>19000000000</v>
      </c>
      <c r="AT252">
        <v>6400</v>
      </c>
      <c r="AU252">
        <v>96000000</v>
      </c>
      <c r="AW252" t="b">
        <v>1</v>
      </c>
    </row>
    <row r="253" spans="1:52" hidden="1" x14ac:dyDescent="0.25">
      <c r="A253" t="s">
        <v>2127</v>
      </c>
      <c r="B253" t="s">
        <v>7793</v>
      </c>
      <c r="C253" t="s">
        <v>1368</v>
      </c>
      <c r="D253" t="s">
        <v>19459</v>
      </c>
      <c r="E253" t="s">
        <v>19190</v>
      </c>
      <c r="F253" t="s">
        <v>242</v>
      </c>
      <c r="G253">
        <v>144.54</v>
      </c>
      <c r="H253" t="s">
        <v>19191</v>
      </c>
      <c r="I253">
        <v>2</v>
      </c>
      <c r="J253">
        <v>2</v>
      </c>
      <c r="K253">
        <v>2</v>
      </c>
      <c r="L253" t="s">
        <v>19247</v>
      </c>
      <c r="M253" t="s">
        <v>19445</v>
      </c>
      <c r="N253" t="b">
        <v>0</v>
      </c>
      <c r="O253" t="b">
        <v>0</v>
      </c>
      <c r="P253" t="b">
        <v>0</v>
      </c>
      <c r="Q253" t="b">
        <v>0</v>
      </c>
      <c r="R253" t="b">
        <v>0</v>
      </c>
      <c r="S253" t="b">
        <v>0</v>
      </c>
      <c r="T253" t="b">
        <v>0</v>
      </c>
      <c r="U253" t="b">
        <v>0</v>
      </c>
      <c r="V253" t="b">
        <v>1</v>
      </c>
      <c r="Z253">
        <v>102400</v>
      </c>
      <c r="AA253">
        <v>1047552</v>
      </c>
      <c r="AB253" t="b">
        <v>1</v>
      </c>
      <c r="AC253" t="s">
        <v>19210</v>
      </c>
      <c r="AD253">
        <v>8</v>
      </c>
      <c r="AE253">
        <v>2</v>
      </c>
      <c r="AF253" t="s">
        <v>19194</v>
      </c>
      <c r="AG253" t="b">
        <v>0</v>
      </c>
      <c r="AH253" t="b">
        <v>1</v>
      </c>
      <c r="AI253" t="s">
        <v>19195</v>
      </c>
      <c r="AK253" t="b">
        <v>1</v>
      </c>
      <c r="AL253" t="b">
        <v>1</v>
      </c>
      <c r="AM253" t="b">
        <v>0</v>
      </c>
      <c r="AN253" t="b">
        <v>0</v>
      </c>
      <c r="AO253" t="b">
        <v>0</v>
      </c>
      <c r="AP253">
        <v>2</v>
      </c>
      <c r="AQ253">
        <v>4000</v>
      </c>
      <c r="AR253">
        <v>33554432</v>
      </c>
      <c r="AS253">
        <v>33554432</v>
      </c>
      <c r="AT253">
        <v>3200</v>
      </c>
      <c r="AU253">
        <v>50331648</v>
      </c>
      <c r="AV253">
        <v>46170898432</v>
      </c>
    </row>
    <row r="254" spans="1:52" hidden="1" x14ac:dyDescent="0.25">
      <c r="A254" t="s">
        <v>6437</v>
      </c>
      <c r="B254" t="s">
        <v>19460</v>
      </c>
      <c r="C254" t="s">
        <v>1368</v>
      </c>
      <c r="D254" t="s">
        <v>19456</v>
      </c>
      <c r="E254" t="s">
        <v>19190</v>
      </c>
      <c r="F254" t="s">
        <v>242</v>
      </c>
      <c r="G254">
        <v>140.16</v>
      </c>
      <c r="H254" t="s">
        <v>19191</v>
      </c>
      <c r="I254">
        <v>2</v>
      </c>
      <c r="J254">
        <v>2</v>
      </c>
      <c r="K254">
        <v>2</v>
      </c>
      <c r="L254" t="s">
        <v>19247</v>
      </c>
      <c r="M254" t="s">
        <v>19445</v>
      </c>
      <c r="N254" t="b">
        <v>0</v>
      </c>
      <c r="O254" t="b">
        <v>0</v>
      </c>
      <c r="P254" t="b">
        <v>0</v>
      </c>
      <c r="Q254" t="b">
        <v>0</v>
      </c>
      <c r="R254" t="b">
        <v>0</v>
      </c>
      <c r="S254" t="b">
        <v>0</v>
      </c>
      <c r="T254" t="b">
        <v>0</v>
      </c>
      <c r="U254" t="b">
        <v>0</v>
      </c>
      <c r="V254" t="b">
        <v>1</v>
      </c>
      <c r="X254" t="s">
        <v>19200</v>
      </c>
      <c r="Z254">
        <v>102400</v>
      </c>
      <c r="AA254">
        <v>1047552</v>
      </c>
      <c r="AB254" t="b">
        <v>1</v>
      </c>
      <c r="AC254" t="s">
        <v>19284</v>
      </c>
      <c r="AD254">
        <v>8</v>
      </c>
      <c r="AE254">
        <v>2</v>
      </c>
      <c r="AF254" t="s">
        <v>19194</v>
      </c>
      <c r="AG254" t="b">
        <v>1</v>
      </c>
      <c r="AH254" t="b">
        <v>1</v>
      </c>
      <c r="AI254" t="s">
        <v>19195</v>
      </c>
      <c r="AK254" t="b">
        <v>1</v>
      </c>
      <c r="AL254" t="b">
        <v>1</v>
      </c>
      <c r="AM254" t="b">
        <v>0</v>
      </c>
      <c r="AN254" t="b">
        <v>1</v>
      </c>
      <c r="AO254" t="b">
        <v>0</v>
      </c>
      <c r="AP254">
        <v>1</v>
      </c>
      <c r="AV254">
        <v>45088768</v>
      </c>
    </row>
    <row r="255" spans="1:52" hidden="1" x14ac:dyDescent="0.25">
      <c r="A255" t="s">
        <v>4788</v>
      </c>
      <c r="B255" t="s">
        <v>4790</v>
      </c>
      <c r="C255" t="s">
        <v>1368</v>
      </c>
      <c r="D255" t="s">
        <v>19454</v>
      </c>
      <c r="E255" t="s">
        <v>19190</v>
      </c>
      <c r="F255" t="s">
        <v>242</v>
      </c>
      <c r="G255">
        <v>140.16</v>
      </c>
      <c r="H255" t="s">
        <v>19191</v>
      </c>
      <c r="I255">
        <v>2</v>
      </c>
      <c r="J255">
        <v>2</v>
      </c>
      <c r="K255">
        <v>1</v>
      </c>
      <c r="L255" t="s">
        <v>19247</v>
      </c>
      <c r="M255" t="s">
        <v>19445</v>
      </c>
      <c r="N255" t="b">
        <v>0</v>
      </c>
      <c r="O255" t="b">
        <v>0</v>
      </c>
      <c r="P255" t="b">
        <v>0</v>
      </c>
      <c r="Q255" t="b">
        <v>0</v>
      </c>
      <c r="R255" t="b">
        <v>0</v>
      </c>
      <c r="S255" t="b">
        <v>0</v>
      </c>
      <c r="T255" t="b">
        <v>0</v>
      </c>
      <c r="U255" t="b">
        <v>0</v>
      </c>
      <c r="V255" t="b">
        <v>1</v>
      </c>
      <c r="X255" t="s">
        <v>19293</v>
      </c>
      <c r="Z255">
        <v>0</v>
      </c>
      <c r="AA255">
        <v>1047552</v>
      </c>
      <c r="AB255" t="b">
        <v>1</v>
      </c>
      <c r="AC255" t="s">
        <v>19284</v>
      </c>
      <c r="AD255">
        <v>16</v>
      </c>
      <c r="AE255">
        <v>8</v>
      </c>
      <c r="AF255" t="s">
        <v>19194</v>
      </c>
      <c r="AG255" t="b">
        <v>1</v>
      </c>
      <c r="AH255" t="b">
        <v>1</v>
      </c>
      <c r="AI255" t="s">
        <v>19195</v>
      </c>
      <c r="AK255" t="b">
        <v>0</v>
      </c>
      <c r="AL255" t="b">
        <v>1</v>
      </c>
      <c r="AM255" t="b">
        <v>0</v>
      </c>
      <c r="AN255" t="b">
        <v>1</v>
      </c>
      <c r="AO255" t="b">
        <v>0</v>
      </c>
      <c r="AP255">
        <v>2</v>
      </c>
      <c r="AQ255">
        <v>19000</v>
      </c>
      <c r="AR255">
        <v>19000000000</v>
      </c>
      <c r="AS255">
        <v>19000000000</v>
      </c>
      <c r="AT255">
        <v>6400</v>
      </c>
      <c r="AU255">
        <v>96000000</v>
      </c>
      <c r="AW255" t="b">
        <v>1</v>
      </c>
    </row>
    <row r="256" spans="1:52" hidden="1" x14ac:dyDescent="0.25">
      <c r="A256" t="s">
        <v>3859</v>
      </c>
      <c r="B256" t="s">
        <v>19461</v>
      </c>
      <c r="C256" t="s">
        <v>1368</v>
      </c>
      <c r="D256" t="s">
        <v>19444</v>
      </c>
      <c r="E256" t="s">
        <v>19190</v>
      </c>
      <c r="F256" t="s">
        <v>242</v>
      </c>
      <c r="G256">
        <v>1203.04</v>
      </c>
      <c r="H256" t="s">
        <v>19191</v>
      </c>
      <c r="I256">
        <v>32</v>
      </c>
      <c r="J256">
        <v>32</v>
      </c>
      <c r="K256">
        <v>2</v>
      </c>
      <c r="L256" t="s">
        <v>19247</v>
      </c>
      <c r="M256" t="s">
        <v>19445</v>
      </c>
      <c r="N256" t="b">
        <v>1</v>
      </c>
      <c r="O256" t="b">
        <v>0</v>
      </c>
      <c r="P256" t="b">
        <v>1</v>
      </c>
      <c r="Q256" t="b">
        <v>0</v>
      </c>
      <c r="R256" t="b">
        <v>0</v>
      </c>
      <c r="S256" t="b">
        <v>0</v>
      </c>
      <c r="T256" t="b">
        <v>0</v>
      </c>
      <c r="U256" t="b">
        <v>0</v>
      </c>
      <c r="V256" t="b">
        <v>1</v>
      </c>
      <c r="Z256">
        <v>1228800</v>
      </c>
      <c r="AA256">
        <v>1047552</v>
      </c>
      <c r="AB256" t="b">
        <v>1</v>
      </c>
      <c r="AC256" t="s">
        <v>19284</v>
      </c>
      <c r="AD256">
        <v>128</v>
      </c>
      <c r="AE256">
        <v>32</v>
      </c>
      <c r="AF256" t="s">
        <v>19194</v>
      </c>
      <c r="AG256" t="b">
        <v>1</v>
      </c>
      <c r="AH256" t="b">
        <v>1</v>
      </c>
      <c r="AI256" t="s">
        <v>19195</v>
      </c>
      <c r="AJ256">
        <v>230</v>
      </c>
      <c r="AK256" t="b">
        <v>1</v>
      </c>
      <c r="AL256" t="b">
        <v>1</v>
      </c>
      <c r="AM256" t="b">
        <v>0</v>
      </c>
      <c r="AN256" t="b">
        <v>1</v>
      </c>
      <c r="AO256" t="b">
        <v>0</v>
      </c>
      <c r="AP256">
        <v>8</v>
      </c>
      <c r="AQ256">
        <v>150000</v>
      </c>
      <c r="AR256">
        <v>2000000000</v>
      </c>
      <c r="AS256">
        <v>2000000000</v>
      </c>
      <c r="AT256">
        <v>51200</v>
      </c>
      <c r="AU256">
        <v>907018240</v>
      </c>
      <c r="AV256">
        <v>858993000000</v>
      </c>
      <c r="AW256" t="b">
        <v>1</v>
      </c>
    </row>
    <row r="257" spans="1:52" hidden="1" x14ac:dyDescent="0.25">
      <c r="A257" t="s">
        <v>1719</v>
      </c>
      <c r="B257" t="s">
        <v>19462</v>
      </c>
      <c r="C257" t="s">
        <v>1368</v>
      </c>
      <c r="D257" t="s">
        <v>19447</v>
      </c>
      <c r="E257" t="s">
        <v>19190</v>
      </c>
      <c r="F257" t="s">
        <v>242</v>
      </c>
      <c r="G257">
        <v>1203.04</v>
      </c>
      <c r="H257" t="s">
        <v>19191</v>
      </c>
      <c r="I257">
        <v>32</v>
      </c>
      <c r="J257">
        <v>32</v>
      </c>
      <c r="K257">
        <v>2</v>
      </c>
      <c r="L257" t="s">
        <v>19247</v>
      </c>
      <c r="M257" t="s">
        <v>19445</v>
      </c>
      <c r="N257" t="b">
        <v>1</v>
      </c>
      <c r="O257" t="b">
        <v>0</v>
      </c>
      <c r="P257" t="b">
        <v>1</v>
      </c>
      <c r="Q257" t="b">
        <v>0</v>
      </c>
      <c r="R257" t="b">
        <v>0</v>
      </c>
      <c r="S257" t="b">
        <v>0</v>
      </c>
      <c r="T257" t="b">
        <v>0</v>
      </c>
      <c r="U257" t="b">
        <v>0</v>
      </c>
      <c r="V257" t="b">
        <v>1</v>
      </c>
      <c r="X257" t="s">
        <v>19262</v>
      </c>
      <c r="Z257">
        <v>1228800</v>
      </c>
      <c r="AA257">
        <v>1047552</v>
      </c>
      <c r="AB257" t="b">
        <v>1</v>
      </c>
      <c r="AC257" t="s">
        <v>19210</v>
      </c>
      <c r="AD257">
        <v>128</v>
      </c>
      <c r="AE257">
        <v>32</v>
      </c>
      <c r="AF257" t="s">
        <v>19194</v>
      </c>
      <c r="AG257" t="b">
        <v>1</v>
      </c>
      <c r="AH257" t="b">
        <v>1</v>
      </c>
      <c r="AI257" t="s">
        <v>19197</v>
      </c>
      <c r="AJ257">
        <v>230</v>
      </c>
      <c r="AK257" t="b">
        <v>1</v>
      </c>
      <c r="AL257" t="b">
        <v>1</v>
      </c>
      <c r="AM257" t="b">
        <v>0</v>
      </c>
      <c r="AN257" t="b">
        <v>0</v>
      </c>
      <c r="AO257" t="b">
        <v>0</v>
      </c>
      <c r="AP257">
        <v>8</v>
      </c>
      <c r="AQ257">
        <v>64000</v>
      </c>
      <c r="AR257">
        <v>536870912</v>
      </c>
      <c r="AS257">
        <v>536870912</v>
      </c>
      <c r="AT257">
        <v>51200</v>
      </c>
      <c r="AU257">
        <v>805306368</v>
      </c>
      <c r="AW257" t="b">
        <v>1</v>
      </c>
      <c r="AZ257" t="s">
        <v>19448</v>
      </c>
    </row>
    <row r="258" spans="1:52" hidden="1" x14ac:dyDescent="0.25">
      <c r="A258" t="s">
        <v>1269</v>
      </c>
      <c r="B258" t="s">
        <v>19463</v>
      </c>
      <c r="C258" t="s">
        <v>1368</v>
      </c>
      <c r="D258" t="s">
        <v>19450</v>
      </c>
      <c r="E258" t="s">
        <v>19190</v>
      </c>
      <c r="F258" t="s">
        <v>242</v>
      </c>
      <c r="G258">
        <v>1004.48</v>
      </c>
      <c r="H258" t="s">
        <v>19191</v>
      </c>
      <c r="I258">
        <v>32</v>
      </c>
      <c r="J258">
        <v>32</v>
      </c>
      <c r="K258">
        <v>2</v>
      </c>
      <c r="L258" t="s">
        <v>19247</v>
      </c>
      <c r="M258" t="s">
        <v>19445</v>
      </c>
      <c r="N258" t="b">
        <v>1</v>
      </c>
      <c r="O258" t="b">
        <v>0</v>
      </c>
      <c r="P258" t="b">
        <v>0</v>
      </c>
      <c r="Q258" t="b">
        <v>0</v>
      </c>
      <c r="R258" t="b">
        <v>0</v>
      </c>
      <c r="S258" t="b">
        <v>0</v>
      </c>
      <c r="T258" t="b">
        <v>0</v>
      </c>
      <c r="U258" t="b">
        <v>0</v>
      </c>
      <c r="V258" t="b">
        <v>1</v>
      </c>
      <c r="Z258">
        <v>0</v>
      </c>
      <c r="AA258">
        <v>1047552</v>
      </c>
      <c r="AB258" t="b">
        <v>1</v>
      </c>
      <c r="AC258" t="s">
        <v>19284</v>
      </c>
      <c r="AD258">
        <v>128</v>
      </c>
      <c r="AE258">
        <v>32</v>
      </c>
      <c r="AF258" t="s">
        <v>19194</v>
      </c>
      <c r="AG258" t="b">
        <v>1</v>
      </c>
      <c r="AH258" t="b">
        <v>1</v>
      </c>
      <c r="AI258" t="s">
        <v>19195</v>
      </c>
      <c r="AJ258">
        <v>230</v>
      </c>
      <c r="AK258" t="b">
        <v>0</v>
      </c>
      <c r="AL258" t="b">
        <v>1</v>
      </c>
      <c r="AM258" t="b">
        <v>0</v>
      </c>
      <c r="AN258" t="b">
        <v>1</v>
      </c>
      <c r="AO258" t="b">
        <v>0</v>
      </c>
      <c r="AP258">
        <v>8</v>
      </c>
      <c r="AQ258">
        <v>150000</v>
      </c>
      <c r="AR258">
        <v>2000000000</v>
      </c>
      <c r="AS258">
        <v>2000000000</v>
      </c>
      <c r="AT258">
        <v>51200</v>
      </c>
      <c r="AU258">
        <v>907018240</v>
      </c>
      <c r="AW258" t="b">
        <v>1</v>
      </c>
    </row>
    <row r="259" spans="1:52" hidden="1" x14ac:dyDescent="0.25">
      <c r="A259" t="s">
        <v>3599</v>
      </c>
      <c r="B259" t="s">
        <v>19464</v>
      </c>
      <c r="C259" t="s">
        <v>1368</v>
      </c>
      <c r="D259" t="s">
        <v>19452</v>
      </c>
      <c r="E259" t="s">
        <v>19190</v>
      </c>
      <c r="F259" t="s">
        <v>242</v>
      </c>
      <c r="G259">
        <v>1004.48</v>
      </c>
      <c r="H259" t="s">
        <v>19191</v>
      </c>
      <c r="I259">
        <v>32</v>
      </c>
      <c r="J259">
        <v>32</v>
      </c>
      <c r="K259">
        <v>2</v>
      </c>
      <c r="L259" t="s">
        <v>19247</v>
      </c>
      <c r="M259" t="s">
        <v>19445</v>
      </c>
      <c r="N259" t="b">
        <v>1</v>
      </c>
      <c r="O259" t="b">
        <v>0</v>
      </c>
      <c r="P259" t="b">
        <v>0</v>
      </c>
      <c r="Q259" t="b">
        <v>0</v>
      </c>
      <c r="R259" t="b">
        <v>0</v>
      </c>
      <c r="S259" t="b">
        <v>0</v>
      </c>
      <c r="T259" t="b">
        <v>0</v>
      </c>
      <c r="U259" t="b">
        <v>0</v>
      </c>
      <c r="V259" t="b">
        <v>1</v>
      </c>
      <c r="X259" t="s">
        <v>19262</v>
      </c>
      <c r="Z259">
        <v>0</v>
      </c>
      <c r="AA259">
        <v>1047552</v>
      </c>
      <c r="AB259" t="b">
        <v>1</v>
      </c>
      <c r="AC259" t="s">
        <v>19210</v>
      </c>
      <c r="AD259">
        <v>128</v>
      </c>
      <c r="AE259">
        <v>32</v>
      </c>
      <c r="AF259" t="s">
        <v>19194</v>
      </c>
      <c r="AG259" t="b">
        <v>1</v>
      </c>
      <c r="AH259" t="b">
        <v>1</v>
      </c>
      <c r="AI259" t="s">
        <v>19195</v>
      </c>
      <c r="AJ259">
        <v>230</v>
      </c>
      <c r="AK259" t="b">
        <v>0</v>
      </c>
      <c r="AL259" t="b">
        <v>1</v>
      </c>
      <c r="AM259" t="b">
        <v>0</v>
      </c>
      <c r="AN259" t="b">
        <v>0</v>
      </c>
      <c r="AO259" t="b">
        <v>0</v>
      </c>
      <c r="AP259">
        <v>8</v>
      </c>
      <c r="AQ259">
        <v>64000</v>
      </c>
      <c r="AR259">
        <v>536870912</v>
      </c>
      <c r="AS259">
        <v>536870912</v>
      </c>
      <c r="AT259">
        <v>51200</v>
      </c>
      <c r="AU259">
        <v>805306368</v>
      </c>
      <c r="AW259" t="b">
        <v>1</v>
      </c>
      <c r="AZ259" t="s">
        <v>19448</v>
      </c>
    </row>
    <row r="260" spans="1:52" hidden="1" x14ac:dyDescent="0.25">
      <c r="A260" t="s">
        <v>515</v>
      </c>
      <c r="B260" t="s">
        <v>517</v>
      </c>
      <c r="C260" t="s">
        <v>1368</v>
      </c>
      <c r="D260" t="s">
        <v>19453</v>
      </c>
      <c r="E260" t="s">
        <v>19190</v>
      </c>
      <c r="F260" t="s">
        <v>242</v>
      </c>
      <c r="G260">
        <v>2639.68</v>
      </c>
      <c r="H260" t="s">
        <v>19191</v>
      </c>
      <c r="I260">
        <v>32</v>
      </c>
      <c r="J260">
        <v>32</v>
      </c>
      <c r="K260">
        <v>1</v>
      </c>
      <c r="L260" t="s">
        <v>19247</v>
      </c>
      <c r="M260" t="s">
        <v>19445</v>
      </c>
      <c r="N260" t="b">
        <v>0</v>
      </c>
      <c r="O260" t="b">
        <v>0</v>
      </c>
      <c r="P260" t="b">
        <v>1</v>
      </c>
      <c r="Q260" t="b">
        <v>0</v>
      </c>
      <c r="R260" t="b">
        <v>0</v>
      </c>
      <c r="S260" t="b">
        <v>0</v>
      </c>
      <c r="T260" t="b">
        <v>0</v>
      </c>
      <c r="U260" t="b">
        <v>0</v>
      </c>
      <c r="V260" t="b">
        <v>1</v>
      </c>
      <c r="X260" t="s">
        <v>19293</v>
      </c>
      <c r="Z260">
        <v>2457600</v>
      </c>
      <c r="AA260">
        <v>1047552</v>
      </c>
      <c r="AB260" t="b">
        <v>1</v>
      </c>
      <c r="AC260" t="s">
        <v>19284</v>
      </c>
      <c r="AD260">
        <v>256</v>
      </c>
      <c r="AE260">
        <v>32</v>
      </c>
      <c r="AF260" t="s">
        <v>19194</v>
      </c>
      <c r="AG260" t="b">
        <v>1</v>
      </c>
      <c r="AH260" t="b">
        <v>1</v>
      </c>
      <c r="AI260" t="s">
        <v>19195</v>
      </c>
      <c r="AK260" t="b">
        <v>1</v>
      </c>
      <c r="AL260" t="b">
        <v>1</v>
      </c>
      <c r="AM260" t="b">
        <v>0</v>
      </c>
      <c r="AN260" t="b">
        <v>1</v>
      </c>
      <c r="AO260" t="b">
        <v>0</v>
      </c>
      <c r="AP260">
        <v>8</v>
      </c>
      <c r="AQ260">
        <v>308000</v>
      </c>
      <c r="AR260">
        <v>308000000000</v>
      </c>
      <c r="AS260">
        <v>308000000000</v>
      </c>
      <c r="AT260">
        <v>80000</v>
      </c>
      <c r="AU260">
        <v>1200000000</v>
      </c>
      <c r="AW260" t="b">
        <v>1</v>
      </c>
    </row>
    <row r="261" spans="1:52" hidden="1" x14ac:dyDescent="0.25">
      <c r="A261" t="s">
        <v>6035</v>
      </c>
      <c r="B261" t="s">
        <v>13073</v>
      </c>
      <c r="C261" t="s">
        <v>1368</v>
      </c>
      <c r="D261" t="s">
        <v>19454</v>
      </c>
      <c r="E261" t="s">
        <v>19190</v>
      </c>
      <c r="F261" t="s">
        <v>242</v>
      </c>
      <c r="G261">
        <v>2242.56</v>
      </c>
      <c r="H261" t="s">
        <v>19191</v>
      </c>
      <c r="I261">
        <v>32</v>
      </c>
      <c r="J261">
        <v>32</v>
      </c>
      <c r="K261">
        <v>1</v>
      </c>
      <c r="L261" t="s">
        <v>19247</v>
      </c>
      <c r="M261" t="s">
        <v>19445</v>
      </c>
      <c r="N261" t="b">
        <v>0</v>
      </c>
      <c r="O261" t="b">
        <v>0</v>
      </c>
      <c r="P261" t="b">
        <v>0</v>
      </c>
      <c r="Q261" t="b">
        <v>0</v>
      </c>
      <c r="R261" t="b">
        <v>0</v>
      </c>
      <c r="S261" t="b">
        <v>0</v>
      </c>
      <c r="T261" t="b">
        <v>0</v>
      </c>
      <c r="U261" t="b">
        <v>0</v>
      </c>
      <c r="V261" t="b">
        <v>1</v>
      </c>
      <c r="X261" t="s">
        <v>19293</v>
      </c>
      <c r="Z261">
        <v>0</v>
      </c>
      <c r="AA261">
        <v>1047552</v>
      </c>
      <c r="AB261" t="b">
        <v>1</v>
      </c>
      <c r="AC261" t="s">
        <v>19284</v>
      </c>
      <c r="AD261">
        <v>256</v>
      </c>
      <c r="AE261">
        <v>32</v>
      </c>
      <c r="AF261" t="s">
        <v>19194</v>
      </c>
      <c r="AG261" t="b">
        <v>1</v>
      </c>
      <c r="AH261" t="b">
        <v>1</v>
      </c>
      <c r="AI261" t="s">
        <v>19195</v>
      </c>
      <c r="AK261" t="b">
        <v>0</v>
      </c>
      <c r="AL261" t="b">
        <v>1</v>
      </c>
      <c r="AM261" t="b">
        <v>0</v>
      </c>
      <c r="AN261" t="b">
        <v>1</v>
      </c>
      <c r="AO261" t="b">
        <v>0</v>
      </c>
      <c r="AP261">
        <v>8</v>
      </c>
      <c r="AQ261">
        <v>308000</v>
      </c>
      <c r="AR261">
        <v>308000000000</v>
      </c>
      <c r="AS261">
        <v>308000000000</v>
      </c>
      <c r="AT261">
        <v>80000</v>
      </c>
      <c r="AU261">
        <v>1200000000</v>
      </c>
      <c r="AW261" t="b">
        <v>1</v>
      </c>
    </row>
    <row r="262" spans="1:52" hidden="1" x14ac:dyDescent="0.25">
      <c r="A262" t="s">
        <v>2435</v>
      </c>
      <c r="B262" t="s">
        <v>19465</v>
      </c>
      <c r="C262" t="s">
        <v>1368</v>
      </c>
      <c r="D262" t="s">
        <v>19444</v>
      </c>
      <c r="E262" t="s">
        <v>19190</v>
      </c>
      <c r="F262" t="s">
        <v>242</v>
      </c>
      <c r="G262">
        <v>1804.56</v>
      </c>
      <c r="H262" t="s">
        <v>19191</v>
      </c>
      <c r="I262">
        <v>48</v>
      </c>
      <c r="J262">
        <v>48</v>
      </c>
      <c r="K262">
        <v>2</v>
      </c>
      <c r="L262" t="s">
        <v>19247</v>
      </c>
      <c r="M262" t="s">
        <v>19445</v>
      </c>
      <c r="N262" t="b">
        <v>1</v>
      </c>
      <c r="O262" t="b">
        <v>0</v>
      </c>
      <c r="P262" t="b">
        <v>1</v>
      </c>
      <c r="Q262" t="b">
        <v>0</v>
      </c>
      <c r="R262" t="b">
        <v>0</v>
      </c>
      <c r="S262" t="b">
        <v>0</v>
      </c>
      <c r="T262" t="b">
        <v>0</v>
      </c>
      <c r="U262" t="b">
        <v>0</v>
      </c>
      <c r="V262" t="b">
        <v>1</v>
      </c>
      <c r="Z262">
        <v>1843200</v>
      </c>
      <c r="AA262">
        <v>1047552</v>
      </c>
      <c r="AB262" t="b">
        <v>1</v>
      </c>
      <c r="AC262" t="s">
        <v>19284</v>
      </c>
      <c r="AD262">
        <v>192</v>
      </c>
      <c r="AE262">
        <v>32</v>
      </c>
      <c r="AF262" t="s">
        <v>19194</v>
      </c>
      <c r="AG262" t="b">
        <v>1</v>
      </c>
      <c r="AH262" t="b">
        <v>1</v>
      </c>
      <c r="AI262" t="s">
        <v>19195</v>
      </c>
      <c r="AJ262">
        <v>230</v>
      </c>
      <c r="AK262" t="b">
        <v>1</v>
      </c>
      <c r="AL262" t="b">
        <v>1</v>
      </c>
      <c r="AM262" t="b">
        <v>0</v>
      </c>
      <c r="AN262" t="b">
        <v>1</v>
      </c>
      <c r="AO262" t="b">
        <v>0</v>
      </c>
      <c r="AP262">
        <v>8</v>
      </c>
      <c r="AQ262">
        <v>225000</v>
      </c>
      <c r="AR262">
        <v>3000000000</v>
      </c>
      <c r="AS262">
        <v>3000000000</v>
      </c>
      <c r="AT262">
        <v>76800</v>
      </c>
      <c r="AU262">
        <v>1378877440</v>
      </c>
      <c r="AV262">
        <v>1288490000000</v>
      </c>
      <c r="AW262" t="b">
        <v>1</v>
      </c>
    </row>
    <row r="263" spans="1:52" hidden="1" x14ac:dyDescent="0.25">
      <c r="A263" t="s">
        <v>2293</v>
      </c>
      <c r="B263" t="s">
        <v>19466</v>
      </c>
      <c r="C263" t="s">
        <v>1368</v>
      </c>
      <c r="D263" t="s">
        <v>19447</v>
      </c>
      <c r="E263" t="s">
        <v>19190</v>
      </c>
      <c r="F263" t="s">
        <v>242</v>
      </c>
      <c r="G263">
        <v>1804.56</v>
      </c>
      <c r="H263" t="s">
        <v>19191</v>
      </c>
      <c r="I263">
        <v>48</v>
      </c>
      <c r="J263">
        <v>48</v>
      </c>
      <c r="K263">
        <v>2</v>
      </c>
      <c r="L263" t="s">
        <v>19247</v>
      </c>
      <c r="M263" t="s">
        <v>19445</v>
      </c>
      <c r="N263" t="b">
        <v>1</v>
      </c>
      <c r="O263" t="b">
        <v>0</v>
      </c>
      <c r="P263" t="b">
        <v>1</v>
      </c>
      <c r="Q263" t="b">
        <v>0</v>
      </c>
      <c r="R263" t="b">
        <v>0</v>
      </c>
      <c r="S263" t="b">
        <v>0</v>
      </c>
      <c r="T263" t="b">
        <v>0</v>
      </c>
      <c r="U263" t="b">
        <v>0</v>
      </c>
      <c r="V263" t="b">
        <v>1</v>
      </c>
      <c r="X263" t="s">
        <v>19262</v>
      </c>
      <c r="Z263">
        <v>1843200</v>
      </c>
      <c r="AA263">
        <v>1047552</v>
      </c>
      <c r="AB263" t="b">
        <v>1</v>
      </c>
      <c r="AC263" t="s">
        <v>19210</v>
      </c>
      <c r="AD263">
        <v>192</v>
      </c>
      <c r="AE263">
        <v>32</v>
      </c>
      <c r="AF263" t="s">
        <v>19194</v>
      </c>
      <c r="AG263" t="b">
        <v>1</v>
      </c>
      <c r="AH263" t="b">
        <v>1</v>
      </c>
      <c r="AI263" t="s">
        <v>19197</v>
      </c>
      <c r="AJ263">
        <v>230</v>
      </c>
      <c r="AK263" t="b">
        <v>1</v>
      </c>
      <c r="AL263" t="b">
        <v>1</v>
      </c>
      <c r="AM263" t="b">
        <v>0</v>
      </c>
      <c r="AN263" t="b">
        <v>0</v>
      </c>
      <c r="AO263" t="b">
        <v>0</v>
      </c>
      <c r="AP263">
        <v>8</v>
      </c>
      <c r="AQ263">
        <v>96000</v>
      </c>
      <c r="AR263">
        <v>805306368</v>
      </c>
      <c r="AS263">
        <v>805306368</v>
      </c>
      <c r="AT263">
        <v>76800</v>
      </c>
      <c r="AU263">
        <v>1207959552</v>
      </c>
      <c r="AW263" t="b">
        <v>1</v>
      </c>
      <c r="AZ263" t="s">
        <v>19448</v>
      </c>
    </row>
    <row r="264" spans="1:52" hidden="1" x14ac:dyDescent="0.25">
      <c r="A264" t="s">
        <v>2177</v>
      </c>
      <c r="B264" t="s">
        <v>19467</v>
      </c>
      <c r="C264" t="s">
        <v>1368</v>
      </c>
      <c r="D264" t="s">
        <v>19450</v>
      </c>
      <c r="E264" t="s">
        <v>19190</v>
      </c>
      <c r="F264" t="s">
        <v>242</v>
      </c>
      <c r="G264">
        <v>1506.72</v>
      </c>
      <c r="H264" t="s">
        <v>19191</v>
      </c>
      <c r="I264">
        <v>48</v>
      </c>
      <c r="J264">
        <v>48</v>
      </c>
      <c r="K264">
        <v>2</v>
      </c>
      <c r="L264" t="s">
        <v>19247</v>
      </c>
      <c r="M264" t="s">
        <v>19445</v>
      </c>
      <c r="N264" t="b">
        <v>1</v>
      </c>
      <c r="O264" t="b">
        <v>0</v>
      </c>
      <c r="P264" t="b">
        <v>0</v>
      </c>
      <c r="Q264" t="b">
        <v>0</v>
      </c>
      <c r="R264" t="b">
        <v>0</v>
      </c>
      <c r="S264" t="b">
        <v>0</v>
      </c>
      <c r="T264" t="b">
        <v>0</v>
      </c>
      <c r="U264" t="b">
        <v>0</v>
      </c>
      <c r="V264" t="b">
        <v>1</v>
      </c>
      <c r="Z264">
        <v>0</v>
      </c>
      <c r="AA264">
        <v>1047552</v>
      </c>
      <c r="AB264" t="b">
        <v>1</v>
      </c>
      <c r="AC264" t="s">
        <v>19284</v>
      </c>
      <c r="AD264">
        <v>192</v>
      </c>
      <c r="AE264">
        <v>32</v>
      </c>
      <c r="AF264" t="s">
        <v>19194</v>
      </c>
      <c r="AG264" t="b">
        <v>1</v>
      </c>
      <c r="AH264" t="b">
        <v>1</v>
      </c>
      <c r="AI264" t="s">
        <v>19195</v>
      </c>
      <c r="AJ264">
        <v>230</v>
      </c>
      <c r="AK264" t="b">
        <v>0</v>
      </c>
      <c r="AL264" t="b">
        <v>1</v>
      </c>
      <c r="AM264" t="b">
        <v>0</v>
      </c>
      <c r="AN264" t="b">
        <v>1</v>
      </c>
      <c r="AO264" t="b">
        <v>0</v>
      </c>
      <c r="AP264">
        <v>8</v>
      </c>
      <c r="AQ264">
        <v>225000</v>
      </c>
      <c r="AR264">
        <v>3000000000</v>
      </c>
      <c r="AS264">
        <v>3000000000</v>
      </c>
      <c r="AT264">
        <v>76800</v>
      </c>
      <c r="AU264">
        <v>1378877440</v>
      </c>
      <c r="AW264" t="b">
        <v>1</v>
      </c>
    </row>
    <row r="265" spans="1:52" hidden="1" x14ac:dyDescent="0.25">
      <c r="A265" t="s">
        <v>5297</v>
      </c>
      <c r="B265" t="s">
        <v>19468</v>
      </c>
      <c r="C265" t="s">
        <v>1368</v>
      </c>
      <c r="D265" t="s">
        <v>19452</v>
      </c>
      <c r="E265" t="s">
        <v>19190</v>
      </c>
      <c r="F265" t="s">
        <v>242</v>
      </c>
      <c r="G265">
        <v>1506.72</v>
      </c>
      <c r="H265" t="s">
        <v>19191</v>
      </c>
      <c r="I265">
        <v>48</v>
      </c>
      <c r="J265">
        <v>48</v>
      </c>
      <c r="K265">
        <v>2</v>
      </c>
      <c r="L265" t="s">
        <v>19247</v>
      </c>
      <c r="M265" t="s">
        <v>19445</v>
      </c>
      <c r="N265" t="b">
        <v>1</v>
      </c>
      <c r="O265" t="b">
        <v>0</v>
      </c>
      <c r="P265" t="b">
        <v>0</v>
      </c>
      <c r="Q265" t="b">
        <v>0</v>
      </c>
      <c r="R265" t="b">
        <v>0</v>
      </c>
      <c r="S265" t="b">
        <v>0</v>
      </c>
      <c r="T265" t="b">
        <v>0</v>
      </c>
      <c r="U265" t="b">
        <v>0</v>
      </c>
      <c r="V265" t="b">
        <v>1</v>
      </c>
      <c r="X265" t="s">
        <v>19262</v>
      </c>
      <c r="Z265">
        <v>0</v>
      </c>
      <c r="AA265">
        <v>1047552</v>
      </c>
      <c r="AB265" t="b">
        <v>1</v>
      </c>
      <c r="AC265" t="s">
        <v>19210</v>
      </c>
      <c r="AD265">
        <v>192</v>
      </c>
      <c r="AE265">
        <v>32</v>
      </c>
      <c r="AF265" t="s">
        <v>19194</v>
      </c>
      <c r="AG265" t="b">
        <v>1</v>
      </c>
      <c r="AH265" t="b">
        <v>1</v>
      </c>
      <c r="AI265" t="s">
        <v>19195</v>
      </c>
      <c r="AJ265">
        <v>230</v>
      </c>
      <c r="AK265" t="b">
        <v>0</v>
      </c>
      <c r="AL265" t="b">
        <v>1</v>
      </c>
      <c r="AM265" t="b">
        <v>0</v>
      </c>
      <c r="AN265" t="b">
        <v>0</v>
      </c>
      <c r="AO265" t="b">
        <v>0</v>
      </c>
      <c r="AP265">
        <v>8</v>
      </c>
      <c r="AQ265">
        <v>96000</v>
      </c>
      <c r="AR265">
        <v>805306368</v>
      </c>
      <c r="AS265">
        <v>805306368</v>
      </c>
      <c r="AT265">
        <v>76800</v>
      </c>
      <c r="AU265">
        <v>1207959552</v>
      </c>
      <c r="AW265" t="b">
        <v>1</v>
      </c>
      <c r="AZ265" t="s">
        <v>19448</v>
      </c>
    </row>
    <row r="266" spans="1:52" hidden="1" x14ac:dyDescent="0.25">
      <c r="A266" t="s">
        <v>4716</v>
      </c>
      <c r="B266" t="s">
        <v>5926</v>
      </c>
      <c r="C266" t="s">
        <v>1368</v>
      </c>
      <c r="D266" t="s">
        <v>19453</v>
      </c>
      <c r="E266" t="s">
        <v>19190</v>
      </c>
      <c r="F266" t="s">
        <v>242</v>
      </c>
      <c r="G266">
        <v>3959.52</v>
      </c>
      <c r="H266" t="s">
        <v>19191</v>
      </c>
      <c r="I266">
        <v>48</v>
      </c>
      <c r="J266">
        <v>48</v>
      </c>
      <c r="K266">
        <v>1</v>
      </c>
      <c r="L266" t="s">
        <v>19247</v>
      </c>
      <c r="M266" t="s">
        <v>19445</v>
      </c>
      <c r="N266" t="b">
        <v>0</v>
      </c>
      <c r="O266" t="b">
        <v>0</v>
      </c>
      <c r="P266" t="b">
        <v>1</v>
      </c>
      <c r="Q266" t="b">
        <v>0</v>
      </c>
      <c r="R266" t="b">
        <v>0</v>
      </c>
      <c r="S266" t="b">
        <v>0</v>
      </c>
      <c r="T266" t="b">
        <v>0</v>
      </c>
      <c r="U266" t="b">
        <v>0</v>
      </c>
      <c r="V266" t="b">
        <v>1</v>
      </c>
      <c r="X266" t="s">
        <v>19293</v>
      </c>
      <c r="Z266">
        <v>2457600</v>
      </c>
      <c r="AA266">
        <v>1047552</v>
      </c>
      <c r="AB266" t="b">
        <v>1</v>
      </c>
      <c r="AC266" t="s">
        <v>19284</v>
      </c>
      <c r="AD266">
        <v>384</v>
      </c>
      <c r="AE266">
        <v>32</v>
      </c>
      <c r="AF266" t="s">
        <v>19194</v>
      </c>
      <c r="AG266" t="b">
        <v>1</v>
      </c>
      <c r="AH266" t="b">
        <v>1</v>
      </c>
      <c r="AI266" t="s">
        <v>19195</v>
      </c>
      <c r="AK266" t="b">
        <v>1</v>
      </c>
      <c r="AL266" t="b">
        <v>1</v>
      </c>
      <c r="AM266" t="b">
        <v>0</v>
      </c>
      <c r="AN266" t="b">
        <v>1</v>
      </c>
      <c r="AO266" t="b">
        <v>0</v>
      </c>
      <c r="AP266">
        <v>8</v>
      </c>
      <c r="AQ266">
        <v>462000</v>
      </c>
      <c r="AR266">
        <v>462000000000</v>
      </c>
      <c r="AS266">
        <v>462000000000</v>
      </c>
      <c r="AT266">
        <v>80000</v>
      </c>
      <c r="AU266">
        <v>1200000000</v>
      </c>
      <c r="AW266" t="b">
        <v>1</v>
      </c>
    </row>
    <row r="267" spans="1:52" hidden="1" x14ac:dyDescent="0.25">
      <c r="A267" t="s">
        <v>5782</v>
      </c>
      <c r="B267" t="s">
        <v>8739</v>
      </c>
      <c r="C267" t="s">
        <v>1368</v>
      </c>
      <c r="D267" t="s">
        <v>19454</v>
      </c>
      <c r="E267" t="s">
        <v>19190</v>
      </c>
      <c r="F267" t="s">
        <v>242</v>
      </c>
      <c r="G267">
        <v>3363.84</v>
      </c>
      <c r="H267" t="s">
        <v>19191</v>
      </c>
      <c r="I267">
        <v>48</v>
      </c>
      <c r="J267">
        <v>48</v>
      </c>
      <c r="K267">
        <v>1</v>
      </c>
      <c r="L267" t="s">
        <v>19247</v>
      </c>
      <c r="M267" t="s">
        <v>19445</v>
      </c>
      <c r="N267" t="b">
        <v>0</v>
      </c>
      <c r="O267" t="b">
        <v>0</v>
      </c>
      <c r="P267" t="b">
        <v>0</v>
      </c>
      <c r="Q267" t="b">
        <v>0</v>
      </c>
      <c r="R267" t="b">
        <v>0</v>
      </c>
      <c r="S267" t="b">
        <v>0</v>
      </c>
      <c r="T267" t="b">
        <v>0</v>
      </c>
      <c r="U267" t="b">
        <v>0</v>
      </c>
      <c r="V267" t="b">
        <v>1</v>
      </c>
      <c r="X267" t="s">
        <v>19293</v>
      </c>
      <c r="Z267">
        <v>0</v>
      </c>
      <c r="AA267">
        <v>1047552</v>
      </c>
      <c r="AB267" t="b">
        <v>1</v>
      </c>
      <c r="AC267" t="s">
        <v>19284</v>
      </c>
      <c r="AD267">
        <v>384</v>
      </c>
      <c r="AE267">
        <v>32</v>
      </c>
      <c r="AF267" t="s">
        <v>19194</v>
      </c>
      <c r="AG267" t="b">
        <v>1</v>
      </c>
      <c r="AH267" t="b">
        <v>1</v>
      </c>
      <c r="AI267" t="s">
        <v>19195</v>
      </c>
      <c r="AK267" t="b">
        <v>0</v>
      </c>
      <c r="AL267" t="b">
        <v>1</v>
      </c>
      <c r="AM267" t="b">
        <v>0</v>
      </c>
      <c r="AN267" t="b">
        <v>1</v>
      </c>
      <c r="AO267" t="b">
        <v>0</v>
      </c>
      <c r="AP267">
        <v>8</v>
      </c>
      <c r="AQ267">
        <v>462000</v>
      </c>
      <c r="AR267">
        <v>462000000000</v>
      </c>
      <c r="AS267">
        <v>462000000000</v>
      </c>
      <c r="AT267">
        <v>80000</v>
      </c>
      <c r="AU267">
        <v>1200000000</v>
      </c>
      <c r="AW267" t="b">
        <v>1</v>
      </c>
    </row>
    <row r="268" spans="1:52" hidden="1" x14ac:dyDescent="0.25">
      <c r="A268" t="s">
        <v>7249</v>
      </c>
      <c r="B268" t="s">
        <v>19469</v>
      </c>
      <c r="C268" t="s">
        <v>1368</v>
      </c>
      <c r="D268" t="s">
        <v>19444</v>
      </c>
      <c r="E268" t="s">
        <v>19190</v>
      </c>
      <c r="F268" t="s">
        <v>242</v>
      </c>
      <c r="G268">
        <v>150.38</v>
      </c>
      <c r="H268" t="s">
        <v>19191</v>
      </c>
      <c r="I268">
        <v>4</v>
      </c>
      <c r="J268">
        <v>4</v>
      </c>
      <c r="K268">
        <v>2</v>
      </c>
      <c r="L268" t="s">
        <v>19247</v>
      </c>
      <c r="M268" t="s">
        <v>19445</v>
      </c>
      <c r="N268" t="b">
        <v>1</v>
      </c>
      <c r="O268" t="b">
        <v>0</v>
      </c>
      <c r="P268" t="b">
        <v>1</v>
      </c>
      <c r="Q268" t="b">
        <v>0</v>
      </c>
      <c r="R268" t="b">
        <v>0</v>
      </c>
      <c r="S268" t="b">
        <v>0</v>
      </c>
      <c r="T268" t="b">
        <v>0</v>
      </c>
      <c r="U268" t="b">
        <v>0</v>
      </c>
      <c r="V268" t="b">
        <v>1</v>
      </c>
      <c r="Z268">
        <v>153600</v>
      </c>
      <c r="AA268">
        <v>1047552</v>
      </c>
      <c r="AB268" t="b">
        <v>1</v>
      </c>
      <c r="AC268" t="s">
        <v>19284</v>
      </c>
      <c r="AD268">
        <v>16</v>
      </c>
      <c r="AE268">
        <v>8</v>
      </c>
      <c r="AF268" t="s">
        <v>19194</v>
      </c>
      <c r="AG268" t="b">
        <v>1</v>
      </c>
      <c r="AH268" t="b">
        <v>1</v>
      </c>
      <c r="AI268" t="s">
        <v>19195</v>
      </c>
      <c r="AJ268">
        <v>230</v>
      </c>
      <c r="AK268" t="b">
        <v>1</v>
      </c>
      <c r="AL268" t="b">
        <v>1</v>
      </c>
      <c r="AM268" t="b">
        <v>0</v>
      </c>
      <c r="AN268" t="b">
        <v>1</v>
      </c>
      <c r="AO268" t="b">
        <v>0</v>
      </c>
      <c r="AP268">
        <v>4</v>
      </c>
      <c r="AQ268">
        <v>19000</v>
      </c>
      <c r="AR268">
        <v>250000000</v>
      </c>
      <c r="AS268">
        <v>250000000</v>
      </c>
      <c r="AT268">
        <v>6400</v>
      </c>
      <c r="AU268">
        <v>152043520</v>
      </c>
      <c r="AV268">
        <v>107374000000</v>
      </c>
      <c r="AW268" t="b">
        <v>1</v>
      </c>
    </row>
    <row r="269" spans="1:52" hidden="1" x14ac:dyDescent="0.25">
      <c r="A269" t="s">
        <v>3925</v>
      </c>
      <c r="B269" t="s">
        <v>19470</v>
      </c>
      <c r="C269" t="s">
        <v>1368</v>
      </c>
      <c r="D269" t="s">
        <v>19447</v>
      </c>
      <c r="E269" t="s">
        <v>19190</v>
      </c>
      <c r="F269" t="s">
        <v>242</v>
      </c>
      <c r="G269">
        <v>150.38</v>
      </c>
      <c r="H269" t="s">
        <v>19191</v>
      </c>
      <c r="I269">
        <v>4</v>
      </c>
      <c r="J269">
        <v>4</v>
      </c>
      <c r="K269">
        <v>2</v>
      </c>
      <c r="L269" t="s">
        <v>19247</v>
      </c>
      <c r="M269" t="s">
        <v>19445</v>
      </c>
      <c r="N269" t="b">
        <v>1</v>
      </c>
      <c r="O269" t="b">
        <v>0</v>
      </c>
      <c r="P269" t="b">
        <v>1</v>
      </c>
      <c r="Q269" t="b">
        <v>0</v>
      </c>
      <c r="R269" t="b">
        <v>0</v>
      </c>
      <c r="S269" t="b">
        <v>0</v>
      </c>
      <c r="T269" t="b">
        <v>0</v>
      </c>
      <c r="U269" t="b">
        <v>0</v>
      </c>
      <c r="V269" t="b">
        <v>1</v>
      </c>
      <c r="X269" t="s">
        <v>19262</v>
      </c>
      <c r="Z269">
        <v>153600</v>
      </c>
      <c r="AA269">
        <v>1047552</v>
      </c>
      <c r="AB269" t="b">
        <v>1</v>
      </c>
      <c r="AC269" t="s">
        <v>19210</v>
      </c>
      <c r="AD269">
        <v>16</v>
      </c>
      <c r="AE269">
        <v>8</v>
      </c>
      <c r="AF269" t="s">
        <v>19194</v>
      </c>
      <c r="AG269" t="b">
        <v>1</v>
      </c>
      <c r="AH269" t="b">
        <v>1</v>
      </c>
      <c r="AI269" t="s">
        <v>19197</v>
      </c>
      <c r="AJ269">
        <v>230</v>
      </c>
      <c r="AK269" t="b">
        <v>1</v>
      </c>
      <c r="AL269" t="b">
        <v>1</v>
      </c>
      <c r="AM269" t="b">
        <v>0</v>
      </c>
      <c r="AN269" t="b">
        <v>0</v>
      </c>
      <c r="AO269" t="b">
        <v>0</v>
      </c>
      <c r="AP269">
        <v>2</v>
      </c>
      <c r="AQ269">
        <v>8000</v>
      </c>
      <c r="AR269">
        <v>67108864</v>
      </c>
      <c r="AS269">
        <v>67108864</v>
      </c>
      <c r="AT269">
        <v>6400</v>
      </c>
      <c r="AU269">
        <v>100663296</v>
      </c>
      <c r="AW269" t="b">
        <v>1</v>
      </c>
      <c r="AZ269" t="s">
        <v>19448</v>
      </c>
    </row>
    <row r="270" spans="1:52" hidden="1" x14ac:dyDescent="0.25">
      <c r="A270" t="s">
        <v>702</v>
      </c>
      <c r="B270" t="s">
        <v>19471</v>
      </c>
      <c r="C270" t="s">
        <v>1368</v>
      </c>
      <c r="D270" t="s">
        <v>19450</v>
      </c>
      <c r="E270" t="s">
        <v>19190</v>
      </c>
      <c r="F270" t="s">
        <v>242</v>
      </c>
      <c r="G270">
        <v>125.56</v>
      </c>
      <c r="H270" t="s">
        <v>19191</v>
      </c>
      <c r="I270">
        <v>4</v>
      </c>
      <c r="J270">
        <v>4</v>
      </c>
      <c r="K270">
        <v>2</v>
      </c>
      <c r="L270" t="s">
        <v>19247</v>
      </c>
      <c r="M270" t="s">
        <v>19445</v>
      </c>
      <c r="N270" t="b">
        <v>1</v>
      </c>
      <c r="O270" t="b">
        <v>0</v>
      </c>
      <c r="P270" t="b">
        <v>0</v>
      </c>
      <c r="Q270" t="b">
        <v>0</v>
      </c>
      <c r="R270" t="b">
        <v>0</v>
      </c>
      <c r="S270" t="b">
        <v>0</v>
      </c>
      <c r="T270" t="b">
        <v>0</v>
      </c>
      <c r="U270" t="b">
        <v>0</v>
      </c>
      <c r="V270" t="b">
        <v>1</v>
      </c>
      <c r="Z270">
        <v>0</v>
      </c>
      <c r="AA270">
        <v>1047552</v>
      </c>
      <c r="AB270" t="b">
        <v>1</v>
      </c>
      <c r="AC270" t="s">
        <v>19284</v>
      </c>
      <c r="AD270">
        <v>16</v>
      </c>
      <c r="AE270">
        <v>8</v>
      </c>
      <c r="AF270" t="s">
        <v>19194</v>
      </c>
      <c r="AG270" t="b">
        <v>1</v>
      </c>
      <c r="AH270" t="b">
        <v>1</v>
      </c>
      <c r="AI270" t="s">
        <v>19195</v>
      </c>
      <c r="AJ270">
        <v>230</v>
      </c>
      <c r="AK270" t="b">
        <v>0</v>
      </c>
      <c r="AL270" t="b">
        <v>1</v>
      </c>
      <c r="AM270" t="b">
        <v>0</v>
      </c>
      <c r="AN270" t="b">
        <v>1</v>
      </c>
      <c r="AO270" t="b">
        <v>0</v>
      </c>
      <c r="AP270">
        <v>4</v>
      </c>
      <c r="AQ270">
        <v>19000</v>
      </c>
      <c r="AR270">
        <v>250000000</v>
      </c>
      <c r="AS270">
        <v>250000000</v>
      </c>
      <c r="AT270">
        <v>6400</v>
      </c>
      <c r="AU270">
        <v>152043520</v>
      </c>
      <c r="AW270" t="b">
        <v>1</v>
      </c>
    </row>
    <row r="271" spans="1:52" hidden="1" x14ac:dyDescent="0.25">
      <c r="A271" t="s">
        <v>3379</v>
      </c>
      <c r="B271" t="s">
        <v>19472</v>
      </c>
      <c r="C271" t="s">
        <v>1368</v>
      </c>
      <c r="D271" t="s">
        <v>19452</v>
      </c>
      <c r="E271" t="s">
        <v>19190</v>
      </c>
      <c r="F271" t="s">
        <v>242</v>
      </c>
      <c r="G271">
        <v>125.56</v>
      </c>
      <c r="H271" t="s">
        <v>19191</v>
      </c>
      <c r="I271">
        <v>4</v>
      </c>
      <c r="J271">
        <v>4</v>
      </c>
      <c r="K271">
        <v>2</v>
      </c>
      <c r="L271" t="s">
        <v>19247</v>
      </c>
      <c r="M271" t="s">
        <v>19445</v>
      </c>
      <c r="N271" t="b">
        <v>1</v>
      </c>
      <c r="O271" t="b">
        <v>0</v>
      </c>
      <c r="P271" t="b">
        <v>0</v>
      </c>
      <c r="Q271" t="b">
        <v>0</v>
      </c>
      <c r="R271" t="b">
        <v>0</v>
      </c>
      <c r="S271" t="b">
        <v>0</v>
      </c>
      <c r="T271" t="b">
        <v>0</v>
      </c>
      <c r="U271" t="b">
        <v>0</v>
      </c>
      <c r="V271" t="b">
        <v>1</v>
      </c>
      <c r="X271" t="s">
        <v>19262</v>
      </c>
      <c r="Z271">
        <v>0</v>
      </c>
      <c r="AA271">
        <v>1047552</v>
      </c>
      <c r="AB271" t="b">
        <v>1</v>
      </c>
      <c r="AC271" t="s">
        <v>19210</v>
      </c>
      <c r="AD271">
        <v>16</v>
      </c>
      <c r="AE271">
        <v>8</v>
      </c>
      <c r="AF271" t="s">
        <v>19194</v>
      </c>
      <c r="AG271" t="b">
        <v>1</v>
      </c>
      <c r="AH271" t="b">
        <v>1</v>
      </c>
      <c r="AI271" t="s">
        <v>19195</v>
      </c>
      <c r="AJ271">
        <v>230</v>
      </c>
      <c r="AK271" t="b">
        <v>0</v>
      </c>
      <c r="AL271" t="b">
        <v>1</v>
      </c>
      <c r="AM271" t="b">
        <v>0</v>
      </c>
      <c r="AN271" t="b">
        <v>0</v>
      </c>
      <c r="AO271" t="b">
        <v>0</v>
      </c>
      <c r="AP271">
        <v>2</v>
      </c>
      <c r="AQ271">
        <v>8000</v>
      </c>
      <c r="AR271">
        <v>67108864</v>
      </c>
      <c r="AS271">
        <v>67108864</v>
      </c>
      <c r="AT271">
        <v>6400</v>
      </c>
      <c r="AU271">
        <v>100663296</v>
      </c>
      <c r="AW271" t="b">
        <v>1</v>
      </c>
      <c r="AZ271" t="s">
        <v>19448</v>
      </c>
    </row>
    <row r="272" spans="1:52" hidden="1" x14ac:dyDescent="0.25">
      <c r="A272" t="s">
        <v>5753</v>
      </c>
      <c r="B272" t="s">
        <v>5755</v>
      </c>
      <c r="C272" t="s">
        <v>1368</v>
      </c>
      <c r="D272" t="s">
        <v>19453</v>
      </c>
      <c r="E272" t="s">
        <v>19190</v>
      </c>
      <c r="F272" t="s">
        <v>242</v>
      </c>
      <c r="G272">
        <v>329.96</v>
      </c>
      <c r="H272" t="s">
        <v>19191</v>
      </c>
      <c r="I272">
        <v>4</v>
      </c>
      <c r="J272">
        <v>4</v>
      </c>
      <c r="K272">
        <v>1</v>
      </c>
      <c r="L272" t="s">
        <v>19247</v>
      </c>
      <c r="M272" t="s">
        <v>19445</v>
      </c>
      <c r="N272" t="b">
        <v>0</v>
      </c>
      <c r="O272" t="b">
        <v>0</v>
      </c>
      <c r="P272" t="b">
        <v>1</v>
      </c>
      <c r="Q272" t="b">
        <v>0</v>
      </c>
      <c r="R272" t="b">
        <v>0</v>
      </c>
      <c r="S272" t="b">
        <v>0</v>
      </c>
      <c r="T272" t="b">
        <v>0</v>
      </c>
      <c r="U272" t="b">
        <v>0</v>
      </c>
      <c r="V272" t="b">
        <v>1</v>
      </c>
      <c r="X272" t="s">
        <v>19293</v>
      </c>
      <c r="Z272">
        <v>307200</v>
      </c>
      <c r="AA272">
        <v>1047552</v>
      </c>
      <c r="AB272" t="b">
        <v>1</v>
      </c>
      <c r="AC272" t="s">
        <v>19284</v>
      </c>
      <c r="AD272">
        <v>32</v>
      </c>
      <c r="AE272">
        <v>16</v>
      </c>
      <c r="AF272" t="s">
        <v>19194</v>
      </c>
      <c r="AG272" t="b">
        <v>1</v>
      </c>
      <c r="AH272" t="b">
        <v>1</v>
      </c>
      <c r="AI272" t="s">
        <v>19195</v>
      </c>
      <c r="AK272" t="b">
        <v>1</v>
      </c>
      <c r="AL272" t="b">
        <v>1</v>
      </c>
      <c r="AM272" t="b">
        <v>0</v>
      </c>
      <c r="AN272" t="b">
        <v>1</v>
      </c>
      <c r="AO272" t="b">
        <v>0</v>
      </c>
      <c r="AP272">
        <v>4</v>
      </c>
      <c r="AQ272">
        <v>38500</v>
      </c>
      <c r="AR272">
        <v>38500000000</v>
      </c>
      <c r="AS272">
        <v>38500000000</v>
      </c>
      <c r="AT272">
        <v>12800</v>
      </c>
      <c r="AU272">
        <v>192000000</v>
      </c>
      <c r="AW272" t="b">
        <v>1</v>
      </c>
    </row>
    <row r="273" spans="1:52" hidden="1" x14ac:dyDescent="0.25">
      <c r="A273" t="s">
        <v>2618</v>
      </c>
      <c r="B273" t="s">
        <v>12555</v>
      </c>
      <c r="C273" t="s">
        <v>1368</v>
      </c>
      <c r="D273" t="s">
        <v>19459</v>
      </c>
      <c r="E273" t="s">
        <v>19190</v>
      </c>
      <c r="F273" t="s">
        <v>242</v>
      </c>
      <c r="G273">
        <v>288.35000000000002</v>
      </c>
      <c r="H273" t="s">
        <v>19191</v>
      </c>
      <c r="I273">
        <v>4</v>
      </c>
      <c r="J273">
        <v>4</v>
      </c>
      <c r="K273">
        <v>2</v>
      </c>
      <c r="L273" t="s">
        <v>19247</v>
      </c>
      <c r="M273" t="s">
        <v>19445</v>
      </c>
      <c r="N273" t="b">
        <v>0</v>
      </c>
      <c r="O273" t="b">
        <v>0</v>
      </c>
      <c r="P273" t="b">
        <v>0</v>
      </c>
      <c r="Q273" t="b">
        <v>0</v>
      </c>
      <c r="R273" t="b">
        <v>0</v>
      </c>
      <c r="S273" t="b">
        <v>0</v>
      </c>
      <c r="T273" t="b">
        <v>0</v>
      </c>
      <c r="U273" t="b">
        <v>0</v>
      </c>
      <c r="V273" t="b">
        <v>1</v>
      </c>
      <c r="Z273">
        <v>204800</v>
      </c>
      <c r="AA273">
        <v>1047552</v>
      </c>
      <c r="AB273" t="b">
        <v>1</v>
      </c>
      <c r="AC273" t="s">
        <v>19210</v>
      </c>
      <c r="AD273">
        <v>16</v>
      </c>
      <c r="AE273">
        <v>4</v>
      </c>
      <c r="AF273" t="s">
        <v>19194</v>
      </c>
      <c r="AG273" t="b">
        <v>0</v>
      </c>
      <c r="AH273" t="b">
        <v>1</v>
      </c>
      <c r="AI273" t="s">
        <v>19195</v>
      </c>
      <c r="AK273" t="b">
        <v>1</v>
      </c>
      <c r="AL273" t="b">
        <v>1</v>
      </c>
      <c r="AM273" t="b">
        <v>0</v>
      </c>
      <c r="AN273" t="b">
        <v>0</v>
      </c>
      <c r="AO273" t="b">
        <v>0</v>
      </c>
      <c r="AP273">
        <v>2</v>
      </c>
      <c r="AQ273">
        <v>8000</v>
      </c>
      <c r="AR273">
        <v>67108864</v>
      </c>
      <c r="AS273">
        <v>67108864</v>
      </c>
      <c r="AT273">
        <v>6400</v>
      </c>
      <c r="AU273">
        <v>100663296</v>
      </c>
      <c r="AV273">
        <v>92341796864</v>
      </c>
    </row>
    <row r="274" spans="1:52" hidden="1" x14ac:dyDescent="0.25">
      <c r="A274" t="s">
        <v>4340</v>
      </c>
      <c r="B274" t="s">
        <v>19473</v>
      </c>
      <c r="C274" t="s">
        <v>1368</v>
      </c>
      <c r="D274" t="s">
        <v>19456</v>
      </c>
      <c r="E274" t="s">
        <v>19190</v>
      </c>
      <c r="F274" t="s">
        <v>242</v>
      </c>
      <c r="G274">
        <v>280.32</v>
      </c>
      <c r="H274" t="s">
        <v>19191</v>
      </c>
      <c r="I274">
        <v>4</v>
      </c>
      <c r="J274">
        <v>4</v>
      </c>
      <c r="K274">
        <v>2</v>
      </c>
      <c r="L274" t="s">
        <v>19247</v>
      </c>
      <c r="M274" t="s">
        <v>19445</v>
      </c>
      <c r="N274" t="b">
        <v>0</v>
      </c>
      <c r="O274" t="b">
        <v>0</v>
      </c>
      <c r="P274" t="b">
        <v>0</v>
      </c>
      <c r="Q274" t="b">
        <v>0</v>
      </c>
      <c r="R274" t="b">
        <v>0</v>
      </c>
      <c r="S274" t="b">
        <v>0</v>
      </c>
      <c r="T274" t="b">
        <v>0</v>
      </c>
      <c r="U274" t="b">
        <v>0</v>
      </c>
      <c r="V274" t="b">
        <v>1</v>
      </c>
      <c r="X274" t="s">
        <v>19200</v>
      </c>
      <c r="Z274">
        <v>204800</v>
      </c>
      <c r="AA274">
        <v>1047552</v>
      </c>
      <c r="AB274" t="b">
        <v>1</v>
      </c>
      <c r="AC274" t="s">
        <v>19284</v>
      </c>
      <c r="AD274">
        <v>16</v>
      </c>
      <c r="AE274">
        <v>4</v>
      </c>
      <c r="AF274" t="s">
        <v>19194</v>
      </c>
      <c r="AG274" t="b">
        <v>1</v>
      </c>
      <c r="AH274" t="b">
        <v>1</v>
      </c>
      <c r="AI274" t="s">
        <v>19195</v>
      </c>
      <c r="AK274" t="b">
        <v>1</v>
      </c>
      <c r="AL274" t="b">
        <v>1</v>
      </c>
      <c r="AM274" t="b">
        <v>0</v>
      </c>
      <c r="AN274" t="b">
        <v>1</v>
      </c>
      <c r="AO274" t="b">
        <v>0</v>
      </c>
      <c r="AP274">
        <v>1</v>
      </c>
      <c r="AV274">
        <v>90177536</v>
      </c>
    </row>
    <row r="275" spans="1:52" hidden="1" x14ac:dyDescent="0.25">
      <c r="A275" t="s">
        <v>6641</v>
      </c>
      <c r="B275" t="s">
        <v>6643</v>
      </c>
      <c r="C275" t="s">
        <v>1368</v>
      </c>
      <c r="D275" t="s">
        <v>19454</v>
      </c>
      <c r="E275" t="s">
        <v>19190</v>
      </c>
      <c r="F275" t="s">
        <v>242</v>
      </c>
      <c r="G275">
        <v>280.32</v>
      </c>
      <c r="H275" t="s">
        <v>19191</v>
      </c>
      <c r="I275">
        <v>4</v>
      </c>
      <c r="J275">
        <v>4</v>
      </c>
      <c r="K275">
        <v>1</v>
      </c>
      <c r="L275" t="s">
        <v>19247</v>
      </c>
      <c r="M275" t="s">
        <v>19445</v>
      </c>
      <c r="N275" t="b">
        <v>0</v>
      </c>
      <c r="O275" t="b">
        <v>0</v>
      </c>
      <c r="P275" t="b">
        <v>0</v>
      </c>
      <c r="Q275" t="b">
        <v>0</v>
      </c>
      <c r="R275" t="b">
        <v>0</v>
      </c>
      <c r="S275" t="b">
        <v>0</v>
      </c>
      <c r="T275" t="b">
        <v>0</v>
      </c>
      <c r="U275" t="b">
        <v>0</v>
      </c>
      <c r="V275" t="b">
        <v>1</v>
      </c>
      <c r="X275" t="s">
        <v>19293</v>
      </c>
      <c r="Z275">
        <v>0</v>
      </c>
      <c r="AA275">
        <v>1047552</v>
      </c>
      <c r="AB275" t="b">
        <v>1</v>
      </c>
      <c r="AC275" t="s">
        <v>19284</v>
      </c>
      <c r="AD275">
        <v>32</v>
      </c>
      <c r="AE275">
        <v>16</v>
      </c>
      <c r="AF275" t="s">
        <v>19194</v>
      </c>
      <c r="AG275" t="b">
        <v>1</v>
      </c>
      <c r="AH275" t="b">
        <v>1</v>
      </c>
      <c r="AI275" t="s">
        <v>19195</v>
      </c>
      <c r="AK275" t="b">
        <v>0</v>
      </c>
      <c r="AL275" t="b">
        <v>1</v>
      </c>
      <c r="AM275" t="b">
        <v>0</v>
      </c>
      <c r="AN275" t="b">
        <v>1</v>
      </c>
      <c r="AO275" t="b">
        <v>0</v>
      </c>
      <c r="AP275">
        <v>4</v>
      </c>
      <c r="AQ275">
        <v>38500</v>
      </c>
      <c r="AR275">
        <v>38500000000</v>
      </c>
      <c r="AS275">
        <v>38500000000</v>
      </c>
      <c r="AT275">
        <v>12800</v>
      </c>
      <c r="AU275">
        <v>192000000</v>
      </c>
      <c r="AW275" t="b">
        <v>1</v>
      </c>
    </row>
    <row r="276" spans="1:52" hidden="1" x14ac:dyDescent="0.25">
      <c r="A276" t="s">
        <v>6651</v>
      </c>
      <c r="B276" t="s">
        <v>19474</v>
      </c>
      <c r="C276" t="s">
        <v>1368</v>
      </c>
      <c r="D276" t="s">
        <v>19444</v>
      </c>
      <c r="E276" t="s">
        <v>19190</v>
      </c>
      <c r="F276" t="s">
        <v>242</v>
      </c>
      <c r="G276">
        <v>2406.08</v>
      </c>
      <c r="H276" t="s">
        <v>19191</v>
      </c>
      <c r="I276">
        <v>64</v>
      </c>
      <c r="J276">
        <v>64</v>
      </c>
      <c r="K276">
        <v>2</v>
      </c>
      <c r="L276" t="s">
        <v>19247</v>
      </c>
      <c r="M276" t="s">
        <v>19445</v>
      </c>
      <c r="N276" t="b">
        <v>1</v>
      </c>
      <c r="O276" t="b">
        <v>0</v>
      </c>
      <c r="P276" t="b">
        <v>1</v>
      </c>
      <c r="Q276" t="b">
        <v>0</v>
      </c>
      <c r="R276" t="b">
        <v>0</v>
      </c>
      <c r="S276" t="b">
        <v>0</v>
      </c>
      <c r="T276" t="b">
        <v>0</v>
      </c>
      <c r="U276" t="b">
        <v>0</v>
      </c>
      <c r="V276" t="b">
        <v>1</v>
      </c>
      <c r="Z276">
        <v>2457600</v>
      </c>
      <c r="AA276">
        <v>1047552</v>
      </c>
      <c r="AB276" t="b">
        <v>1</v>
      </c>
      <c r="AC276" t="s">
        <v>19284</v>
      </c>
      <c r="AD276">
        <v>256</v>
      </c>
      <c r="AE276">
        <v>32</v>
      </c>
      <c r="AF276" t="s">
        <v>19194</v>
      </c>
      <c r="AG276" t="b">
        <v>1</v>
      </c>
      <c r="AH276" t="b">
        <v>1</v>
      </c>
      <c r="AI276" t="s">
        <v>19195</v>
      </c>
      <c r="AJ276">
        <v>230</v>
      </c>
      <c r="AK276" t="b">
        <v>1</v>
      </c>
      <c r="AL276" t="b">
        <v>1</v>
      </c>
      <c r="AM276" t="b">
        <v>0</v>
      </c>
      <c r="AN276" t="b">
        <v>1</v>
      </c>
      <c r="AO276" t="b">
        <v>0</v>
      </c>
      <c r="AP276">
        <v>8</v>
      </c>
      <c r="AQ276">
        <v>300000</v>
      </c>
      <c r="AR276">
        <v>4000000000</v>
      </c>
      <c r="AS276">
        <v>4000000000</v>
      </c>
      <c r="AT276">
        <v>80000</v>
      </c>
      <c r="AU276">
        <v>1819279360</v>
      </c>
      <c r="AV276">
        <v>1717990000000</v>
      </c>
      <c r="AW276" t="b">
        <v>1</v>
      </c>
    </row>
    <row r="277" spans="1:52" hidden="1" x14ac:dyDescent="0.25">
      <c r="A277" t="s">
        <v>2604</v>
      </c>
      <c r="B277" t="s">
        <v>19475</v>
      </c>
      <c r="C277" t="s">
        <v>1368</v>
      </c>
      <c r="D277" t="s">
        <v>19447</v>
      </c>
      <c r="E277" t="s">
        <v>19190</v>
      </c>
      <c r="F277" t="s">
        <v>242</v>
      </c>
      <c r="G277">
        <v>2406.08</v>
      </c>
      <c r="H277" t="s">
        <v>19191</v>
      </c>
      <c r="I277">
        <v>64</v>
      </c>
      <c r="J277">
        <v>64</v>
      </c>
      <c r="K277">
        <v>2</v>
      </c>
      <c r="L277" t="s">
        <v>19247</v>
      </c>
      <c r="M277" t="s">
        <v>19445</v>
      </c>
      <c r="N277" t="b">
        <v>1</v>
      </c>
      <c r="O277" t="b">
        <v>0</v>
      </c>
      <c r="P277" t="b">
        <v>1</v>
      </c>
      <c r="Q277" t="b">
        <v>0</v>
      </c>
      <c r="R277" t="b">
        <v>0</v>
      </c>
      <c r="S277" t="b">
        <v>0</v>
      </c>
      <c r="T277" t="b">
        <v>0</v>
      </c>
      <c r="U277" t="b">
        <v>0</v>
      </c>
      <c r="V277" t="b">
        <v>1</v>
      </c>
      <c r="X277" t="s">
        <v>19262</v>
      </c>
      <c r="Z277">
        <v>2457600</v>
      </c>
      <c r="AA277">
        <v>1047552</v>
      </c>
      <c r="AB277" t="b">
        <v>1</v>
      </c>
      <c r="AC277" t="s">
        <v>19210</v>
      </c>
      <c r="AD277">
        <v>256</v>
      </c>
      <c r="AE277">
        <v>32</v>
      </c>
      <c r="AF277" t="s">
        <v>19194</v>
      </c>
      <c r="AG277" t="b">
        <v>1</v>
      </c>
      <c r="AH277" t="b">
        <v>1</v>
      </c>
      <c r="AI277" t="s">
        <v>19197</v>
      </c>
      <c r="AJ277">
        <v>230</v>
      </c>
      <c r="AK277" t="b">
        <v>1</v>
      </c>
      <c r="AL277" t="b">
        <v>1</v>
      </c>
      <c r="AM277" t="b">
        <v>0</v>
      </c>
      <c r="AN277" t="b">
        <v>0</v>
      </c>
      <c r="AO277" t="b">
        <v>0</v>
      </c>
      <c r="AP277">
        <v>8</v>
      </c>
      <c r="AQ277">
        <v>128000</v>
      </c>
      <c r="AR277">
        <v>1073741824</v>
      </c>
      <c r="AS277">
        <v>1073741824</v>
      </c>
      <c r="AT277">
        <v>80000</v>
      </c>
      <c r="AU277">
        <v>1258291200</v>
      </c>
      <c r="AW277" t="b">
        <v>1</v>
      </c>
      <c r="AZ277" t="s">
        <v>19448</v>
      </c>
    </row>
    <row r="278" spans="1:52" hidden="1" x14ac:dyDescent="0.25">
      <c r="A278" t="s">
        <v>13499</v>
      </c>
      <c r="B278" t="s">
        <v>19476</v>
      </c>
      <c r="C278" t="s">
        <v>1368</v>
      </c>
      <c r="D278" t="s">
        <v>19450</v>
      </c>
      <c r="E278" t="s">
        <v>19190</v>
      </c>
      <c r="F278" t="s">
        <v>242</v>
      </c>
      <c r="G278">
        <v>2008.96</v>
      </c>
      <c r="H278" t="s">
        <v>19191</v>
      </c>
      <c r="I278">
        <v>64</v>
      </c>
      <c r="J278">
        <v>64</v>
      </c>
      <c r="K278">
        <v>2</v>
      </c>
      <c r="L278" t="s">
        <v>19247</v>
      </c>
      <c r="M278" t="s">
        <v>19445</v>
      </c>
      <c r="N278" t="b">
        <v>1</v>
      </c>
      <c r="O278" t="b">
        <v>0</v>
      </c>
      <c r="P278" t="b">
        <v>0</v>
      </c>
      <c r="Q278" t="b">
        <v>0</v>
      </c>
      <c r="R278" t="b">
        <v>0</v>
      </c>
      <c r="S278" t="b">
        <v>0</v>
      </c>
      <c r="T278" t="b">
        <v>0</v>
      </c>
      <c r="U278" t="b">
        <v>0</v>
      </c>
      <c r="V278" t="b">
        <v>1</v>
      </c>
      <c r="Z278">
        <v>0</v>
      </c>
      <c r="AA278">
        <v>1047552</v>
      </c>
      <c r="AB278" t="b">
        <v>1</v>
      </c>
      <c r="AC278" t="s">
        <v>19284</v>
      </c>
      <c r="AD278">
        <v>256</v>
      </c>
      <c r="AE278">
        <v>32</v>
      </c>
      <c r="AF278" t="s">
        <v>19194</v>
      </c>
      <c r="AG278" t="b">
        <v>1</v>
      </c>
      <c r="AH278" t="b">
        <v>1</v>
      </c>
      <c r="AI278" t="s">
        <v>19195</v>
      </c>
      <c r="AJ278">
        <v>230</v>
      </c>
      <c r="AK278" t="b">
        <v>0</v>
      </c>
      <c r="AL278" t="b">
        <v>1</v>
      </c>
      <c r="AM278" t="b">
        <v>0</v>
      </c>
      <c r="AN278" t="b">
        <v>1</v>
      </c>
      <c r="AO278" t="b">
        <v>0</v>
      </c>
      <c r="AP278">
        <v>8</v>
      </c>
      <c r="AQ278">
        <v>300000</v>
      </c>
      <c r="AR278">
        <v>4000000000</v>
      </c>
      <c r="AS278">
        <v>4000000000</v>
      </c>
      <c r="AT278">
        <v>80000</v>
      </c>
      <c r="AU278">
        <v>1819279360</v>
      </c>
      <c r="AW278" t="b">
        <v>1</v>
      </c>
    </row>
    <row r="279" spans="1:52" hidden="1" x14ac:dyDescent="0.25">
      <c r="A279" t="s">
        <v>8998</v>
      </c>
      <c r="B279" t="s">
        <v>19477</v>
      </c>
      <c r="C279" t="s">
        <v>1368</v>
      </c>
      <c r="D279" t="s">
        <v>19452</v>
      </c>
      <c r="E279" t="s">
        <v>19190</v>
      </c>
      <c r="F279" t="s">
        <v>242</v>
      </c>
      <c r="G279">
        <v>2008.96</v>
      </c>
      <c r="H279" t="s">
        <v>19191</v>
      </c>
      <c r="I279">
        <v>64</v>
      </c>
      <c r="J279">
        <v>64</v>
      </c>
      <c r="K279">
        <v>2</v>
      </c>
      <c r="L279" t="s">
        <v>19247</v>
      </c>
      <c r="M279" t="s">
        <v>19445</v>
      </c>
      <c r="N279" t="b">
        <v>1</v>
      </c>
      <c r="O279" t="b">
        <v>0</v>
      </c>
      <c r="P279" t="b">
        <v>0</v>
      </c>
      <c r="Q279" t="b">
        <v>0</v>
      </c>
      <c r="R279" t="b">
        <v>0</v>
      </c>
      <c r="S279" t="b">
        <v>0</v>
      </c>
      <c r="T279" t="b">
        <v>0</v>
      </c>
      <c r="U279" t="b">
        <v>0</v>
      </c>
      <c r="V279" t="b">
        <v>1</v>
      </c>
      <c r="X279" t="s">
        <v>19262</v>
      </c>
      <c r="Z279">
        <v>0</v>
      </c>
      <c r="AA279">
        <v>1047552</v>
      </c>
      <c r="AB279" t="b">
        <v>1</v>
      </c>
      <c r="AC279" t="s">
        <v>19210</v>
      </c>
      <c r="AD279">
        <v>256</v>
      </c>
      <c r="AE279">
        <v>32</v>
      </c>
      <c r="AF279" t="s">
        <v>19194</v>
      </c>
      <c r="AG279" t="b">
        <v>1</v>
      </c>
      <c r="AH279" t="b">
        <v>1</v>
      </c>
      <c r="AI279" t="s">
        <v>19195</v>
      </c>
      <c r="AJ279">
        <v>230</v>
      </c>
      <c r="AK279" t="b">
        <v>0</v>
      </c>
      <c r="AL279" t="b">
        <v>1</v>
      </c>
      <c r="AM279" t="b">
        <v>0</v>
      </c>
      <c r="AN279" t="b">
        <v>0</v>
      </c>
      <c r="AO279" t="b">
        <v>0</v>
      </c>
      <c r="AP279">
        <v>8</v>
      </c>
      <c r="AQ279">
        <v>128000</v>
      </c>
      <c r="AR279">
        <v>1073741824</v>
      </c>
      <c r="AS279">
        <v>1073741824</v>
      </c>
      <c r="AT279">
        <v>80000</v>
      </c>
      <c r="AU279">
        <v>1258291200</v>
      </c>
      <c r="AW279" t="b">
        <v>1</v>
      </c>
      <c r="AZ279" t="s">
        <v>19448</v>
      </c>
    </row>
    <row r="280" spans="1:52" hidden="1" x14ac:dyDescent="0.25">
      <c r="A280" t="s">
        <v>2912</v>
      </c>
      <c r="B280" t="s">
        <v>19478</v>
      </c>
      <c r="C280" t="s">
        <v>1368</v>
      </c>
      <c r="D280" t="s">
        <v>19444</v>
      </c>
      <c r="E280" t="s">
        <v>19190</v>
      </c>
      <c r="F280" t="s">
        <v>242</v>
      </c>
      <c r="G280">
        <v>300.76</v>
      </c>
      <c r="H280" t="s">
        <v>19191</v>
      </c>
      <c r="I280">
        <v>8</v>
      </c>
      <c r="J280">
        <v>8</v>
      </c>
      <c r="K280">
        <v>2</v>
      </c>
      <c r="L280" t="s">
        <v>19247</v>
      </c>
      <c r="M280" t="s">
        <v>19445</v>
      </c>
      <c r="N280" t="b">
        <v>1</v>
      </c>
      <c r="O280" t="b">
        <v>0</v>
      </c>
      <c r="P280" t="b">
        <v>1</v>
      </c>
      <c r="Q280" t="b">
        <v>0</v>
      </c>
      <c r="R280" t="b">
        <v>0</v>
      </c>
      <c r="S280" t="b">
        <v>0</v>
      </c>
      <c r="T280" t="b">
        <v>0</v>
      </c>
      <c r="U280" t="b">
        <v>0</v>
      </c>
      <c r="V280" t="b">
        <v>1</v>
      </c>
      <c r="Z280">
        <v>307200</v>
      </c>
      <c r="AA280">
        <v>1047552</v>
      </c>
      <c r="AB280" t="b">
        <v>1</v>
      </c>
      <c r="AC280" t="s">
        <v>19284</v>
      </c>
      <c r="AD280">
        <v>32</v>
      </c>
      <c r="AE280">
        <v>16</v>
      </c>
      <c r="AF280" t="s">
        <v>19194</v>
      </c>
      <c r="AG280" t="b">
        <v>1</v>
      </c>
      <c r="AH280" t="b">
        <v>1</v>
      </c>
      <c r="AI280" t="s">
        <v>19195</v>
      </c>
      <c r="AJ280">
        <v>230</v>
      </c>
      <c r="AK280" t="b">
        <v>1</v>
      </c>
      <c r="AL280" t="b">
        <v>1</v>
      </c>
      <c r="AM280" t="b">
        <v>0</v>
      </c>
      <c r="AN280" t="b">
        <v>1</v>
      </c>
      <c r="AO280" t="b">
        <v>0</v>
      </c>
      <c r="AP280">
        <v>8</v>
      </c>
      <c r="AQ280">
        <v>38000</v>
      </c>
      <c r="AR280">
        <v>500000000</v>
      </c>
      <c r="AS280">
        <v>500000000</v>
      </c>
      <c r="AT280">
        <v>12800</v>
      </c>
      <c r="AU280">
        <v>304087040</v>
      </c>
      <c r="AV280">
        <v>214748000000</v>
      </c>
      <c r="AW280" t="b">
        <v>1</v>
      </c>
    </row>
    <row r="281" spans="1:52" hidden="1" x14ac:dyDescent="0.25">
      <c r="A281" t="s">
        <v>5052</v>
      </c>
      <c r="B281" t="s">
        <v>19479</v>
      </c>
      <c r="C281" t="s">
        <v>1368</v>
      </c>
      <c r="D281" t="s">
        <v>19447</v>
      </c>
      <c r="E281" t="s">
        <v>19190</v>
      </c>
      <c r="F281" t="s">
        <v>242</v>
      </c>
      <c r="G281">
        <v>300.76</v>
      </c>
      <c r="H281" t="s">
        <v>19191</v>
      </c>
      <c r="I281">
        <v>8</v>
      </c>
      <c r="J281">
        <v>8</v>
      </c>
      <c r="K281">
        <v>2</v>
      </c>
      <c r="L281" t="s">
        <v>19247</v>
      </c>
      <c r="M281" t="s">
        <v>19445</v>
      </c>
      <c r="N281" t="b">
        <v>1</v>
      </c>
      <c r="O281" t="b">
        <v>0</v>
      </c>
      <c r="P281" t="b">
        <v>1</v>
      </c>
      <c r="Q281" t="b">
        <v>0</v>
      </c>
      <c r="R281" t="b">
        <v>0</v>
      </c>
      <c r="S281" t="b">
        <v>0</v>
      </c>
      <c r="T281" t="b">
        <v>0</v>
      </c>
      <c r="U281" t="b">
        <v>0</v>
      </c>
      <c r="V281" t="b">
        <v>1</v>
      </c>
      <c r="X281" t="s">
        <v>19262</v>
      </c>
      <c r="Z281">
        <v>307200</v>
      </c>
      <c r="AA281">
        <v>1047552</v>
      </c>
      <c r="AB281" t="b">
        <v>1</v>
      </c>
      <c r="AC281" t="s">
        <v>19210</v>
      </c>
      <c r="AD281">
        <v>32</v>
      </c>
      <c r="AE281">
        <v>16</v>
      </c>
      <c r="AF281" t="s">
        <v>19194</v>
      </c>
      <c r="AG281" t="b">
        <v>1</v>
      </c>
      <c r="AH281" t="b">
        <v>1</v>
      </c>
      <c r="AI281" t="s">
        <v>19197</v>
      </c>
      <c r="AJ281">
        <v>230</v>
      </c>
      <c r="AK281" t="b">
        <v>1</v>
      </c>
      <c r="AL281" t="b">
        <v>1</v>
      </c>
      <c r="AM281" t="b">
        <v>0</v>
      </c>
      <c r="AN281" t="b">
        <v>0</v>
      </c>
      <c r="AO281" t="b">
        <v>0</v>
      </c>
      <c r="AP281">
        <v>4</v>
      </c>
      <c r="AQ281">
        <v>16000</v>
      </c>
      <c r="AR281">
        <v>134217728</v>
      </c>
      <c r="AS281">
        <v>134217728</v>
      </c>
      <c r="AT281">
        <v>12800</v>
      </c>
      <c r="AU281">
        <v>201326592</v>
      </c>
      <c r="AW281" t="b">
        <v>1</v>
      </c>
      <c r="AZ281" t="s">
        <v>19448</v>
      </c>
    </row>
    <row r="282" spans="1:52" hidden="1" x14ac:dyDescent="0.25">
      <c r="A282" t="s">
        <v>7261</v>
      </c>
      <c r="B282" t="s">
        <v>19480</v>
      </c>
      <c r="C282" t="s">
        <v>1368</v>
      </c>
      <c r="D282" t="s">
        <v>19450</v>
      </c>
      <c r="E282" t="s">
        <v>19190</v>
      </c>
      <c r="F282" t="s">
        <v>242</v>
      </c>
      <c r="G282">
        <v>251.12</v>
      </c>
      <c r="H282" t="s">
        <v>19191</v>
      </c>
      <c r="I282">
        <v>8</v>
      </c>
      <c r="J282">
        <v>8</v>
      </c>
      <c r="K282">
        <v>2</v>
      </c>
      <c r="L282" t="s">
        <v>19247</v>
      </c>
      <c r="M282" t="s">
        <v>19445</v>
      </c>
      <c r="N282" t="b">
        <v>1</v>
      </c>
      <c r="O282" t="b">
        <v>0</v>
      </c>
      <c r="P282" t="b">
        <v>0</v>
      </c>
      <c r="Q282" t="b">
        <v>0</v>
      </c>
      <c r="R282" t="b">
        <v>0</v>
      </c>
      <c r="S282" t="b">
        <v>0</v>
      </c>
      <c r="T282" t="b">
        <v>0</v>
      </c>
      <c r="U282" t="b">
        <v>0</v>
      </c>
      <c r="V282" t="b">
        <v>1</v>
      </c>
      <c r="Z282">
        <v>0</v>
      </c>
      <c r="AA282">
        <v>1047552</v>
      </c>
      <c r="AB282" t="b">
        <v>1</v>
      </c>
      <c r="AC282" t="s">
        <v>19284</v>
      </c>
      <c r="AD282">
        <v>32</v>
      </c>
      <c r="AE282">
        <v>16</v>
      </c>
      <c r="AF282" t="s">
        <v>19194</v>
      </c>
      <c r="AG282" t="b">
        <v>1</v>
      </c>
      <c r="AH282" t="b">
        <v>1</v>
      </c>
      <c r="AI282" t="s">
        <v>19195</v>
      </c>
      <c r="AJ282">
        <v>230</v>
      </c>
      <c r="AK282" t="b">
        <v>0</v>
      </c>
      <c r="AL282" t="b">
        <v>1</v>
      </c>
      <c r="AM282" t="b">
        <v>0</v>
      </c>
      <c r="AN282" t="b">
        <v>1</v>
      </c>
      <c r="AO282" t="b">
        <v>0</v>
      </c>
      <c r="AP282">
        <v>8</v>
      </c>
      <c r="AQ282">
        <v>38000</v>
      </c>
      <c r="AR282">
        <v>500000000</v>
      </c>
      <c r="AS282">
        <v>500000000</v>
      </c>
      <c r="AT282">
        <v>12800</v>
      </c>
      <c r="AU282">
        <v>304087040</v>
      </c>
      <c r="AW282" t="b">
        <v>1</v>
      </c>
    </row>
    <row r="283" spans="1:52" hidden="1" x14ac:dyDescent="0.25">
      <c r="A283" t="s">
        <v>262</v>
      </c>
      <c r="B283" t="s">
        <v>19481</v>
      </c>
      <c r="C283" t="s">
        <v>1368</v>
      </c>
      <c r="D283" t="s">
        <v>19452</v>
      </c>
      <c r="E283" t="s">
        <v>19190</v>
      </c>
      <c r="F283" t="s">
        <v>242</v>
      </c>
      <c r="G283">
        <v>251.12</v>
      </c>
      <c r="H283" t="s">
        <v>19191</v>
      </c>
      <c r="I283">
        <v>8</v>
      </c>
      <c r="J283">
        <v>8</v>
      </c>
      <c r="K283">
        <v>2</v>
      </c>
      <c r="L283" t="s">
        <v>19247</v>
      </c>
      <c r="M283" t="s">
        <v>19445</v>
      </c>
      <c r="N283" t="b">
        <v>1</v>
      </c>
      <c r="O283" t="b">
        <v>0</v>
      </c>
      <c r="P283" t="b">
        <v>0</v>
      </c>
      <c r="Q283" t="b">
        <v>0</v>
      </c>
      <c r="R283" t="b">
        <v>0</v>
      </c>
      <c r="S283" t="b">
        <v>0</v>
      </c>
      <c r="T283" t="b">
        <v>0</v>
      </c>
      <c r="U283" t="b">
        <v>0</v>
      </c>
      <c r="V283" t="b">
        <v>1</v>
      </c>
      <c r="X283" t="s">
        <v>19262</v>
      </c>
      <c r="Z283">
        <v>0</v>
      </c>
      <c r="AA283">
        <v>1047552</v>
      </c>
      <c r="AB283" t="b">
        <v>1</v>
      </c>
      <c r="AC283" t="s">
        <v>19210</v>
      </c>
      <c r="AD283">
        <v>32</v>
      </c>
      <c r="AE283">
        <v>16</v>
      </c>
      <c r="AF283" t="s">
        <v>19194</v>
      </c>
      <c r="AG283" t="b">
        <v>1</v>
      </c>
      <c r="AH283" t="b">
        <v>1</v>
      </c>
      <c r="AI283" t="s">
        <v>19195</v>
      </c>
      <c r="AJ283">
        <v>230</v>
      </c>
      <c r="AK283" t="b">
        <v>0</v>
      </c>
      <c r="AL283" t="b">
        <v>1</v>
      </c>
      <c r="AM283" t="b">
        <v>0</v>
      </c>
      <c r="AN283" t="b">
        <v>0</v>
      </c>
      <c r="AO283" t="b">
        <v>0</v>
      </c>
      <c r="AP283">
        <v>4</v>
      </c>
      <c r="AQ283">
        <v>16000</v>
      </c>
      <c r="AR283">
        <v>134217728</v>
      </c>
      <c r="AS283">
        <v>134217728</v>
      </c>
      <c r="AT283">
        <v>12800</v>
      </c>
      <c r="AU283">
        <v>201326592</v>
      </c>
      <c r="AW283" t="b">
        <v>1</v>
      </c>
      <c r="AZ283" t="s">
        <v>19448</v>
      </c>
    </row>
    <row r="284" spans="1:52" hidden="1" x14ac:dyDescent="0.25">
      <c r="A284" t="s">
        <v>768</v>
      </c>
      <c r="B284" t="s">
        <v>5429</v>
      </c>
      <c r="C284" t="s">
        <v>1368</v>
      </c>
      <c r="D284" t="s">
        <v>19453</v>
      </c>
      <c r="E284" t="s">
        <v>19190</v>
      </c>
      <c r="F284" t="s">
        <v>242</v>
      </c>
      <c r="G284">
        <v>659.92</v>
      </c>
      <c r="H284" t="s">
        <v>19191</v>
      </c>
      <c r="I284">
        <v>8</v>
      </c>
      <c r="J284">
        <v>8</v>
      </c>
      <c r="K284">
        <v>1</v>
      </c>
      <c r="L284" t="s">
        <v>19247</v>
      </c>
      <c r="M284" t="s">
        <v>19445</v>
      </c>
      <c r="N284" t="b">
        <v>0</v>
      </c>
      <c r="O284" t="b">
        <v>0</v>
      </c>
      <c r="P284" t="b">
        <v>1</v>
      </c>
      <c r="Q284" t="b">
        <v>0</v>
      </c>
      <c r="R284" t="b">
        <v>0</v>
      </c>
      <c r="S284" t="b">
        <v>0</v>
      </c>
      <c r="T284" t="b">
        <v>0</v>
      </c>
      <c r="U284" t="b">
        <v>0</v>
      </c>
      <c r="V284" t="b">
        <v>1</v>
      </c>
      <c r="X284" t="s">
        <v>19293</v>
      </c>
      <c r="Z284">
        <v>614400</v>
      </c>
      <c r="AA284">
        <v>1047552</v>
      </c>
      <c r="AB284" t="b">
        <v>1</v>
      </c>
      <c r="AC284" t="s">
        <v>19284</v>
      </c>
      <c r="AD284">
        <v>64</v>
      </c>
      <c r="AE284">
        <v>32</v>
      </c>
      <c r="AF284" t="s">
        <v>19194</v>
      </c>
      <c r="AG284" t="b">
        <v>1</v>
      </c>
      <c r="AH284" t="b">
        <v>1</v>
      </c>
      <c r="AI284" t="s">
        <v>19195</v>
      </c>
      <c r="AK284" t="b">
        <v>1</v>
      </c>
      <c r="AL284" t="b">
        <v>1</v>
      </c>
      <c r="AM284" t="b">
        <v>0</v>
      </c>
      <c r="AN284" t="b">
        <v>1</v>
      </c>
      <c r="AO284" t="b">
        <v>0</v>
      </c>
      <c r="AP284">
        <v>8</v>
      </c>
      <c r="AQ284">
        <v>77000</v>
      </c>
      <c r="AR284">
        <v>77000000000</v>
      </c>
      <c r="AS284">
        <v>77000000000</v>
      </c>
      <c r="AT284">
        <v>25600</v>
      </c>
      <c r="AU284">
        <v>384000000</v>
      </c>
      <c r="AW284" t="b">
        <v>1</v>
      </c>
    </row>
    <row r="285" spans="1:52" hidden="1" x14ac:dyDescent="0.25">
      <c r="A285" t="s">
        <v>1074</v>
      </c>
      <c r="B285" t="s">
        <v>1076</v>
      </c>
      <c r="C285" t="s">
        <v>1368</v>
      </c>
      <c r="D285" t="s">
        <v>19454</v>
      </c>
      <c r="E285" t="s">
        <v>19190</v>
      </c>
      <c r="F285" t="s">
        <v>242</v>
      </c>
      <c r="G285">
        <v>560.64</v>
      </c>
      <c r="H285" t="s">
        <v>19191</v>
      </c>
      <c r="I285">
        <v>8</v>
      </c>
      <c r="J285">
        <v>8</v>
      </c>
      <c r="K285">
        <v>1</v>
      </c>
      <c r="L285" t="s">
        <v>19247</v>
      </c>
      <c r="M285" t="s">
        <v>19445</v>
      </c>
      <c r="N285" t="b">
        <v>0</v>
      </c>
      <c r="O285" t="b">
        <v>0</v>
      </c>
      <c r="P285" t="b">
        <v>0</v>
      </c>
      <c r="Q285" t="b">
        <v>0</v>
      </c>
      <c r="R285" t="b">
        <v>0</v>
      </c>
      <c r="S285" t="b">
        <v>0</v>
      </c>
      <c r="T285" t="b">
        <v>0</v>
      </c>
      <c r="U285" t="b">
        <v>0</v>
      </c>
      <c r="V285" t="b">
        <v>1</v>
      </c>
      <c r="X285" t="s">
        <v>19293</v>
      </c>
      <c r="Z285">
        <v>0</v>
      </c>
      <c r="AA285">
        <v>1047552</v>
      </c>
      <c r="AB285" t="b">
        <v>1</v>
      </c>
      <c r="AC285" t="s">
        <v>19284</v>
      </c>
      <c r="AD285">
        <v>64</v>
      </c>
      <c r="AE285">
        <v>32</v>
      </c>
      <c r="AF285" t="s">
        <v>19194</v>
      </c>
      <c r="AG285" t="b">
        <v>1</v>
      </c>
      <c r="AH285" t="b">
        <v>1</v>
      </c>
      <c r="AI285" t="s">
        <v>19195</v>
      </c>
      <c r="AK285" t="b">
        <v>0</v>
      </c>
      <c r="AL285" t="b">
        <v>1</v>
      </c>
      <c r="AM285" t="b">
        <v>0</v>
      </c>
      <c r="AN285" t="b">
        <v>1</v>
      </c>
      <c r="AO285" t="b">
        <v>0</v>
      </c>
      <c r="AP285">
        <v>8</v>
      </c>
      <c r="AQ285">
        <v>77000</v>
      </c>
      <c r="AR285">
        <v>77000000000</v>
      </c>
      <c r="AS285">
        <v>77000000000</v>
      </c>
      <c r="AT285">
        <v>25600</v>
      </c>
      <c r="AU285">
        <v>384000000</v>
      </c>
      <c r="AW285" t="b">
        <v>1</v>
      </c>
    </row>
    <row r="286" spans="1:52" hidden="1" x14ac:dyDescent="0.25">
      <c r="A286" t="s">
        <v>6907</v>
      </c>
      <c r="B286" t="s">
        <v>19482</v>
      </c>
      <c r="C286" t="s">
        <v>1368</v>
      </c>
      <c r="D286" t="s">
        <v>19456</v>
      </c>
      <c r="E286" t="s">
        <v>19190</v>
      </c>
      <c r="F286" t="s">
        <v>242</v>
      </c>
      <c r="G286">
        <v>560.64</v>
      </c>
      <c r="H286" t="s">
        <v>19191</v>
      </c>
      <c r="I286">
        <v>8</v>
      </c>
      <c r="J286">
        <v>8</v>
      </c>
      <c r="K286">
        <v>2</v>
      </c>
      <c r="L286" t="s">
        <v>19247</v>
      </c>
      <c r="M286" t="s">
        <v>19445</v>
      </c>
      <c r="N286" t="b">
        <v>0</v>
      </c>
      <c r="O286" t="b">
        <v>0</v>
      </c>
      <c r="P286" t="b">
        <v>0</v>
      </c>
      <c r="Q286" t="b">
        <v>0</v>
      </c>
      <c r="R286" t="b">
        <v>0</v>
      </c>
      <c r="S286" t="b">
        <v>0</v>
      </c>
      <c r="T286" t="b">
        <v>0</v>
      </c>
      <c r="U286" t="b">
        <v>0</v>
      </c>
      <c r="V286" t="b">
        <v>0</v>
      </c>
      <c r="X286" t="s">
        <v>19200</v>
      </c>
      <c r="Z286">
        <v>409600</v>
      </c>
      <c r="AA286">
        <v>1047552</v>
      </c>
      <c r="AB286" t="b">
        <v>1</v>
      </c>
      <c r="AC286" t="s">
        <v>19284</v>
      </c>
      <c r="AD286">
        <v>32</v>
      </c>
      <c r="AE286">
        <v>8</v>
      </c>
      <c r="AF286" t="s">
        <v>19194</v>
      </c>
      <c r="AG286" t="b">
        <v>1</v>
      </c>
      <c r="AH286" t="b">
        <v>0</v>
      </c>
      <c r="AI286" t="s">
        <v>19195</v>
      </c>
      <c r="AK286" t="b">
        <v>1</v>
      </c>
      <c r="AL286" t="b">
        <v>1</v>
      </c>
      <c r="AM286" t="b">
        <v>0</v>
      </c>
      <c r="AN286" t="b">
        <v>1</v>
      </c>
      <c r="AO286" t="b">
        <v>0</v>
      </c>
      <c r="AP286">
        <v>1</v>
      </c>
      <c r="AV286">
        <v>180355072</v>
      </c>
    </row>
    <row r="287" spans="1:52" hidden="1" x14ac:dyDescent="0.25">
      <c r="A287" t="s">
        <v>3776</v>
      </c>
      <c r="B287" t="s">
        <v>19483</v>
      </c>
      <c r="C287" t="s">
        <v>1368</v>
      </c>
      <c r="D287" t="s">
        <v>19444</v>
      </c>
      <c r="E287" t="s">
        <v>19190</v>
      </c>
      <c r="F287" t="s">
        <v>242</v>
      </c>
      <c r="G287">
        <v>3609.12</v>
      </c>
      <c r="H287" t="s">
        <v>19191</v>
      </c>
      <c r="I287">
        <v>96</v>
      </c>
      <c r="J287">
        <v>96</v>
      </c>
      <c r="K287">
        <v>2</v>
      </c>
      <c r="L287" t="s">
        <v>19247</v>
      </c>
      <c r="M287" t="s">
        <v>19445</v>
      </c>
      <c r="N287" t="b">
        <v>1</v>
      </c>
      <c r="O287" t="b">
        <v>0</v>
      </c>
      <c r="P287" t="b">
        <v>1</v>
      </c>
      <c r="Q287" t="b">
        <v>0</v>
      </c>
      <c r="R287" t="b">
        <v>0</v>
      </c>
      <c r="S287" t="b">
        <v>0</v>
      </c>
      <c r="T287" t="b">
        <v>0</v>
      </c>
      <c r="U287" t="b">
        <v>0</v>
      </c>
      <c r="V287" t="b">
        <v>1</v>
      </c>
      <c r="Z287">
        <v>3686400</v>
      </c>
      <c r="AA287">
        <v>1047552</v>
      </c>
      <c r="AB287" t="b">
        <v>1</v>
      </c>
      <c r="AC287" t="s">
        <v>19284</v>
      </c>
      <c r="AD287">
        <v>384</v>
      </c>
      <c r="AE287">
        <v>32</v>
      </c>
      <c r="AF287" t="s">
        <v>19194</v>
      </c>
      <c r="AG287" t="b">
        <v>1</v>
      </c>
      <c r="AH287" t="b">
        <v>1</v>
      </c>
      <c r="AI287" t="s">
        <v>19195</v>
      </c>
      <c r="AJ287">
        <v>230</v>
      </c>
      <c r="AK287" t="b">
        <v>1</v>
      </c>
      <c r="AL287" t="b">
        <v>1</v>
      </c>
      <c r="AM287" t="b">
        <v>0</v>
      </c>
      <c r="AN287" t="b">
        <v>1</v>
      </c>
      <c r="AO287" t="b">
        <v>0</v>
      </c>
      <c r="AP287">
        <v>8</v>
      </c>
      <c r="AQ287">
        <v>450000</v>
      </c>
      <c r="AR287">
        <v>4000000000</v>
      </c>
      <c r="AS287">
        <v>4000000000</v>
      </c>
      <c r="AT287">
        <v>80000</v>
      </c>
      <c r="AU287">
        <v>2726297600</v>
      </c>
      <c r="AV287">
        <v>1717990000000</v>
      </c>
      <c r="AW287" t="b">
        <v>1</v>
      </c>
    </row>
    <row r="288" spans="1:52" hidden="1" x14ac:dyDescent="0.25">
      <c r="A288" t="s">
        <v>8397</v>
      </c>
      <c r="B288" t="s">
        <v>19484</v>
      </c>
      <c r="C288" t="s">
        <v>1368</v>
      </c>
      <c r="D288" t="s">
        <v>19447</v>
      </c>
      <c r="E288" t="s">
        <v>19190</v>
      </c>
      <c r="F288" t="s">
        <v>242</v>
      </c>
      <c r="G288">
        <v>3609.12</v>
      </c>
      <c r="H288" t="s">
        <v>19191</v>
      </c>
      <c r="I288">
        <v>96</v>
      </c>
      <c r="J288">
        <v>96</v>
      </c>
      <c r="K288">
        <v>2</v>
      </c>
      <c r="L288" t="s">
        <v>19247</v>
      </c>
      <c r="M288" t="s">
        <v>19445</v>
      </c>
      <c r="N288" t="b">
        <v>1</v>
      </c>
      <c r="O288" t="b">
        <v>0</v>
      </c>
      <c r="P288" t="b">
        <v>1</v>
      </c>
      <c r="Q288" t="b">
        <v>0</v>
      </c>
      <c r="R288" t="b">
        <v>0</v>
      </c>
      <c r="S288" t="b">
        <v>0</v>
      </c>
      <c r="T288" t="b">
        <v>0</v>
      </c>
      <c r="U288" t="b">
        <v>0</v>
      </c>
      <c r="V288" t="b">
        <v>1</v>
      </c>
      <c r="X288" t="s">
        <v>19262</v>
      </c>
      <c r="Z288">
        <v>2457600</v>
      </c>
      <c r="AA288">
        <v>1047552</v>
      </c>
      <c r="AB288" t="b">
        <v>1</v>
      </c>
      <c r="AC288" t="s">
        <v>19210</v>
      </c>
      <c r="AD288">
        <v>384</v>
      </c>
      <c r="AE288">
        <v>32</v>
      </c>
      <c r="AF288" t="s">
        <v>19194</v>
      </c>
      <c r="AG288" t="b">
        <v>1</v>
      </c>
      <c r="AH288" t="b">
        <v>1</v>
      </c>
      <c r="AI288" t="s">
        <v>19197</v>
      </c>
      <c r="AJ288">
        <v>230</v>
      </c>
      <c r="AK288" t="b">
        <v>1</v>
      </c>
      <c r="AL288" t="b">
        <v>1</v>
      </c>
      <c r="AM288" t="b">
        <v>0</v>
      </c>
      <c r="AN288" t="b">
        <v>0</v>
      </c>
      <c r="AO288" t="b">
        <v>0</v>
      </c>
      <c r="AP288">
        <v>8</v>
      </c>
      <c r="AQ288">
        <v>192000</v>
      </c>
      <c r="AR288">
        <v>1073741824</v>
      </c>
      <c r="AS288">
        <v>1073741824</v>
      </c>
      <c r="AT288">
        <v>80000</v>
      </c>
      <c r="AU288">
        <v>1258291200</v>
      </c>
      <c r="AW288" t="b">
        <v>1</v>
      </c>
      <c r="AZ288" t="s">
        <v>19448</v>
      </c>
    </row>
    <row r="289" spans="1:53" hidden="1" x14ac:dyDescent="0.25">
      <c r="A289" t="s">
        <v>6806</v>
      </c>
      <c r="B289" t="s">
        <v>19485</v>
      </c>
      <c r="C289" t="s">
        <v>1368</v>
      </c>
      <c r="D289" t="s">
        <v>19450</v>
      </c>
      <c r="E289" t="s">
        <v>19190</v>
      </c>
      <c r="F289" t="s">
        <v>242</v>
      </c>
      <c r="G289">
        <v>3013.44</v>
      </c>
      <c r="H289" t="s">
        <v>19191</v>
      </c>
      <c r="I289">
        <v>96</v>
      </c>
      <c r="J289">
        <v>96</v>
      </c>
      <c r="K289">
        <v>2</v>
      </c>
      <c r="L289" t="s">
        <v>19247</v>
      </c>
      <c r="M289" t="s">
        <v>19445</v>
      </c>
      <c r="N289" t="b">
        <v>1</v>
      </c>
      <c r="O289" t="b">
        <v>0</v>
      </c>
      <c r="P289" t="b">
        <v>0</v>
      </c>
      <c r="Q289" t="b">
        <v>0</v>
      </c>
      <c r="R289" t="b">
        <v>0</v>
      </c>
      <c r="S289" t="b">
        <v>0</v>
      </c>
      <c r="T289" t="b">
        <v>0</v>
      </c>
      <c r="U289" t="b">
        <v>0</v>
      </c>
      <c r="V289" t="b">
        <v>1</v>
      </c>
      <c r="Z289">
        <v>0</v>
      </c>
      <c r="AA289">
        <v>1047552</v>
      </c>
      <c r="AB289" t="b">
        <v>1</v>
      </c>
      <c r="AC289" t="s">
        <v>19284</v>
      </c>
      <c r="AD289">
        <v>384</v>
      </c>
      <c r="AE289">
        <v>32</v>
      </c>
      <c r="AF289" t="s">
        <v>19194</v>
      </c>
      <c r="AG289" t="b">
        <v>1</v>
      </c>
      <c r="AH289" t="b">
        <v>1</v>
      </c>
      <c r="AI289" t="s">
        <v>19195</v>
      </c>
      <c r="AJ289">
        <v>230</v>
      </c>
      <c r="AK289" t="b">
        <v>0</v>
      </c>
      <c r="AL289" t="b">
        <v>1</v>
      </c>
      <c r="AM289" t="b">
        <v>0</v>
      </c>
      <c r="AN289" t="b">
        <v>1</v>
      </c>
      <c r="AO289" t="b">
        <v>0</v>
      </c>
      <c r="AP289">
        <v>8</v>
      </c>
      <c r="AQ289">
        <v>450000</v>
      </c>
      <c r="AR289">
        <v>4000000000</v>
      </c>
      <c r="AS289">
        <v>4000000000</v>
      </c>
      <c r="AT289">
        <v>80000</v>
      </c>
      <c r="AU289">
        <v>2726297600</v>
      </c>
      <c r="AW289" t="b">
        <v>1</v>
      </c>
    </row>
    <row r="290" spans="1:53" hidden="1" x14ac:dyDescent="0.25">
      <c r="A290" t="s">
        <v>593</v>
      </c>
      <c r="B290" t="s">
        <v>19486</v>
      </c>
      <c r="C290" t="s">
        <v>1368</v>
      </c>
      <c r="D290" t="s">
        <v>19452</v>
      </c>
      <c r="E290" t="s">
        <v>19190</v>
      </c>
      <c r="F290" t="s">
        <v>242</v>
      </c>
      <c r="G290">
        <v>3013.44</v>
      </c>
      <c r="H290" t="s">
        <v>19191</v>
      </c>
      <c r="I290">
        <v>96</v>
      </c>
      <c r="J290">
        <v>96</v>
      </c>
      <c r="K290">
        <v>2</v>
      </c>
      <c r="L290" t="s">
        <v>19247</v>
      </c>
      <c r="M290" t="s">
        <v>19445</v>
      </c>
      <c r="N290" t="b">
        <v>1</v>
      </c>
      <c r="O290" t="b">
        <v>0</v>
      </c>
      <c r="P290" t="b">
        <v>0</v>
      </c>
      <c r="Q290" t="b">
        <v>0</v>
      </c>
      <c r="R290" t="b">
        <v>0</v>
      </c>
      <c r="S290" t="b">
        <v>0</v>
      </c>
      <c r="T290" t="b">
        <v>0</v>
      </c>
      <c r="U290" t="b">
        <v>0</v>
      </c>
      <c r="V290" t="b">
        <v>1</v>
      </c>
      <c r="X290" t="s">
        <v>19262</v>
      </c>
      <c r="Z290">
        <v>0</v>
      </c>
      <c r="AA290">
        <v>1047552</v>
      </c>
      <c r="AB290" t="b">
        <v>1</v>
      </c>
      <c r="AC290" t="s">
        <v>19210</v>
      </c>
      <c r="AD290">
        <v>384</v>
      </c>
      <c r="AE290">
        <v>32</v>
      </c>
      <c r="AF290" t="s">
        <v>19194</v>
      </c>
      <c r="AG290" t="b">
        <v>1</v>
      </c>
      <c r="AH290" t="b">
        <v>1</v>
      </c>
      <c r="AI290" t="s">
        <v>19195</v>
      </c>
      <c r="AJ290">
        <v>230</v>
      </c>
      <c r="AK290" t="b">
        <v>0</v>
      </c>
      <c r="AL290" t="b">
        <v>1</v>
      </c>
      <c r="AM290" t="b">
        <v>0</v>
      </c>
      <c r="AN290" t="b">
        <v>0</v>
      </c>
      <c r="AO290" t="b">
        <v>0</v>
      </c>
      <c r="AP290">
        <v>8</v>
      </c>
      <c r="AQ290">
        <v>192000</v>
      </c>
      <c r="AR290">
        <v>1073741824</v>
      </c>
      <c r="AS290">
        <v>1073741824</v>
      </c>
      <c r="AT290">
        <v>80000</v>
      </c>
      <c r="AU290">
        <v>1258291200</v>
      </c>
      <c r="AW290" t="b">
        <v>1</v>
      </c>
      <c r="AZ290" t="s">
        <v>19448</v>
      </c>
    </row>
    <row r="291" spans="1:53" hidden="1" x14ac:dyDescent="0.25">
      <c r="A291" t="s">
        <v>4152</v>
      </c>
      <c r="B291" t="s">
        <v>5241</v>
      </c>
      <c r="C291" t="s">
        <v>1368</v>
      </c>
      <c r="D291" t="s">
        <v>19487</v>
      </c>
      <c r="E291" t="s">
        <v>19190</v>
      </c>
      <c r="F291" t="s">
        <v>242</v>
      </c>
      <c r="G291">
        <v>56.21</v>
      </c>
      <c r="H291" t="s">
        <v>19191</v>
      </c>
      <c r="I291">
        <v>1</v>
      </c>
      <c r="J291">
        <v>1</v>
      </c>
      <c r="K291">
        <v>1</v>
      </c>
      <c r="L291" t="s">
        <v>19247</v>
      </c>
      <c r="M291" t="s">
        <v>19488</v>
      </c>
      <c r="N291" t="b">
        <v>0</v>
      </c>
      <c r="O291" t="b">
        <v>0</v>
      </c>
      <c r="P291" t="b">
        <v>0</v>
      </c>
      <c r="Q291" t="b">
        <v>0</v>
      </c>
      <c r="R291" t="b">
        <v>0</v>
      </c>
      <c r="S291" t="b">
        <v>0</v>
      </c>
      <c r="T291" t="b">
        <v>0</v>
      </c>
      <c r="U291" t="b">
        <v>0</v>
      </c>
      <c r="V291" t="b">
        <v>0</v>
      </c>
      <c r="Z291">
        <v>7168</v>
      </c>
      <c r="AA291">
        <v>1047552</v>
      </c>
      <c r="AB291" t="b">
        <v>1</v>
      </c>
      <c r="AC291" t="s">
        <v>19210</v>
      </c>
      <c r="AD291">
        <v>3.5</v>
      </c>
      <c r="AE291">
        <v>4</v>
      </c>
      <c r="AF291" t="s">
        <v>19194</v>
      </c>
      <c r="AG291" t="b">
        <v>1</v>
      </c>
      <c r="AH291" t="b">
        <v>1</v>
      </c>
      <c r="AI291" t="s">
        <v>19195</v>
      </c>
      <c r="AJ291">
        <v>160</v>
      </c>
      <c r="AK291" t="b">
        <v>1</v>
      </c>
      <c r="AL291" t="b">
        <v>1</v>
      </c>
      <c r="AM291" t="b">
        <v>0</v>
      </c>
      <c r="AN291" t="b">
        <v>0</v>
      </c>
      <c r="AO291" t="b">
        <v>0</v>
      </c>
      <c r="AP291">
        <v>2</v>
      </c>
      <c r="AQ291">
        <v>4000</v>
      </c>
      <c r="AR291">
        <v>32768000</v>
      </c>
      <c r="AS291">
        <v>32768000</v>
      </c>
      <c r="AT291">
        <v>3200</v>
      </c>
      <c r="AU291">
        <v>32000000</v>
      </c>
      <c r="AV291">
        <v>46170898432</v>
      </c>
    </row>
    <row r="292" spans="1:53" hidden="1" x14ac:dyDescent="0.25">
      <c r="A292" t="s">
        <v>950</v>
      </c>
      <c r="B292" t="s">
        <v>951</v>
      </c>
      <c r="C292" t="s">
        <v>1368</v>
      </c>
      <c r="D292" t="s">
        <v>19487</v>
      </c>
      <c r="E292" t="s">
        <v>19190</v>
      </c>
      <c r="F292" t="s">
        <v>242</v>
      </c>
      <c r="G292">
        <v>140.88999999999999</v>
      </c>
      <c r="H292" t="s">
        <v>19191</v>
      </c>
      <c r="I292">
        <v>2</v>
      </c>
      <c r="J292">
        <v>2</v>
      </c>
      <c r="K292">
        <v>1</v>
      </c>
      <c r="L292" t="s">
        <v>19247</v>
      </c>
      <c r="M292" t="s">
        <v>19488</v>
      </c>
      <c r="N292" t="b">
        <v>0</v>
      </c>
      <c r="O292" t="b">
        <v>0</v>
      </c>
      <c r="P292" t="b">
        <v>0</v>
      </c>
      <c r="Q292" t="b">
        <v>0</v>
      </c>
      <c r="R292" t="b">
        <v>0</v>
      </c>
      <c r="S292" t="b">
        <v>0</v>
      </c>
      <c r="T292" t="b">
        <v>0</v>
      </c>
      <c r="U292" t="b">
        <v>0</v>
      </c>
      <c r="V292" t="b">
        <v>0</v>
      </c>
      <c r="Z292">
        <v>28672</v>
      </c>
      <c r="AA292">
        <v>1047552</v>
      </c>
      <c r="AB292" t="b">
        <v>1</v>
      </c>
      <c r="AC292" t="s">
        <v>19210</v>
      </c>
      <c r="AD292">
        <v>14</v>
      </c>
      <c r="AE292">
        <v>8</v>
      </c>
      <c r="AF292" t="s">
        <v>19194</v>
      </c>
      <c r="AG292" t="b">
        <v>1</v>
      </c>
      <c r="AH292" t="b">
        <v>1</v>
      </c>
      <c r="AI292" t="s">
        <v>19195</v>
      </c>
      <c r="AJ292">
        <v>160</v>
      </c>
      <c r="AK292" t="b">
        <v>1</v>
      </c>
      <c r="AL292" t="b">
        <v>1</v>
      </c>
      <c r="AM292" t="b">
        <v>0</v>
      </c>
      <c r="AN292" t="b">
        <v>0</v>
      </c>
      <c r="AO292" t="b">
        <v>0</v>
      </c>
      <c r="AP292">
        <v>2</v>
      </c>
      <c r="AQ292">
        <v>8000</v>
      </c>
      <c r="AR292">
        <v>65536000</v>
      </c>
      <c r="AS292">
        <v>65536000</v>
      </c>
      <c r="AT292">
        <v>6400</v>
      </c>
      <c r="AU292">
        <v>64000000</v>
      </c>
      <c r="AV292">
        <v>77309411328</v>
      </c>
    </row>
    <row r="293" spans="1:53" hidden="1" x14ac:dyDescent="0.25">
      <c r="A293" t="s">
        <v>3561</v>
      </c>
      <c r="B293" t="s">
        <v>19489</v>
      </c>
      <c r="C293" t="s">
        <v>1368</v>
      </c>
      <c r="D293" t="s">
        <v>19490</v>
      </c>
      <c r="E293" t="s">
        <v>19190</v>
      </c>
      <c r="F293" t="s">
        <v>242</v>
      </c>
      <c r="G293">
        <v>135.05000000000001</v>
      </c>
      <c r="H293" t="s">
        <v>19191</v>
      </c>
      <c r="I293">
        <v>2</v>
      </c>
      <c r="J293">
        <v>1</v>
      </c>
      <c r="K293">
        <v>1</v>
      </c>
      <c r="L293" t="s">
        <v>19247</v>
      </c>
      <c r="M293" t="s">
        <v>19488</v>
      </c>
      <c r="N293" t="b">
        <v>0</v>
      </c>
      <c r="O293" t="b">
        <v>0</v>
      </c>
      <c r="P293" t="b">
        <v>0</v>
      </c>
      <c r="Q293" t="b">
        <v>0</v>
      </c>
      <c r="R293" t="b">
        <v>0</v>
      </c>
      <c r="S293" t="b">
        <v>0</v>
      </c>
      <c r="T293" t="b">
        <v>0</v>
      </c>
      <c r="U293" t="b">
        <v>0</v>
      </c>
      <c r="V293" t="b">
        <v>0</v>
      </c>
      <c r="X293" t="s">
        <v>19200</v>
      </c>
      <c r="Z293">
        <v>28672</v>
      </c>
      <c r="AA293">
        <v>1047552</v>
      </c>
      <c r="AB293" t="b">
        <v>1</v>
      </c>
      <c r="AC293" t="s">
        <v>19210</v>
      </c>
      <c r="AD293">
        <v>14</v>
      </c>
      <c r="AE293">
        <v>8</v>
      </c>
      <c r="AF293" t="s">
        <v>19194</v>
      </c>
      <c r="AG293" t="b">
        <v>1</v>
      </c>
      <c r="AH293" t="b">
        <v>1</v>
      </c>
      <c r="AI293" t="s">
        <v>19195</v>
      </c>
      <c r="AJ293">
        <v>210</v>
      </c>
      <c r="AK293" t="b">
        <v>1</v>
      </c>
      <c r="AL293" t="b">
        <v>1</v>
      </c>
      <c r="AM293" t="b">
        <v>0</v>
      </c>
      <c r="AN293" t="b">
        <v>1</v>
      </c>
      <c r="AO293" t="b">
        <v>0</v>
      </c>
      <c r="AP293">
        <v>2</v>
      </c>
      <c r="AQ293">
        <v>8000</v>
      </c>
      <c r="AR293">
        <v>65536000</v>
      </c>
      <c r="AS293">
        <v>65536000</v>
      </c>
      <c r="AT293">
        <v>6400</v>
      </c>
      <c r="AU293">
        <v>96000000</v>
      </c>
      <c r="AV293">
        <v>77309411328</v>
      </c>
      <c r="BA293" t="s">
        <v>3188</v>
      </c>
    </row>
    <row r="294" spans="1:53" hidden="1" x14ac:dyDescent="0.25">
      <c r="A294" t="s">
        <v>3188</v>
      </c>
      <c r="B294" t="s">
        <v>19491</v>
      </c>
      <c r="C294" t="s">
        <v>1368</v>
      </c>
      <c r="D294" t="s">
        <v>19490</v>
      </c>
      <c r="E294" t="s">
        <v>19190</v>
      </c>
      <c r="F294" t="s">
        <v>242</v>
      </c>
      <c r="G294">
        <v>135.05000000000001</v>
      </c>
      <c r="H294" t="s">
        <v>19191</v>
      </c>
      <c r="I294">
        <v>2</v>
      </c>
      <c r="J294">
        <v>2</v>
      </c>
      <c r="K294">
        <v>1</v>
      </c>
      <c r="L294" t="s">
        <v>19247</v>
      </c>
      <c r="M294" t="s">
        <v>19488</v>
      </c>
      <c r="N294" t="b">
        <v>0</v>
      </c>
      <c r="O294" t="b">
        <v>0</v>
      </c>
      <c r="P294" t="b">
        <v>0</v>
      </c>
      <c r="Q294" t="b">
        <v>0</v>
      </c>
      <c r="R294" t="b">
        <v>0</v>
      </c>
      <c r="S294" t="b">
        <v>0</v>
      </c>
      <c r="T294" t="b">
        <v>0</v>
      </c>
      <c r="U294" t="b">
        <v>0</v>
      </c>
      <c r="V294" t="b">
        <v>0</v>
      </c>
      <c r="X294" t="s">
        <v>19200</v>
      </c>
      <c r="Z294">
        <v>28672</v>
      </c>
      <c r="AA294">
        <v>1047552</v>
      </c>
      <c r="AB294" t="b">
        <v>1</v>
      </c>
      <c r="AC294" t="s">
        <v>19210</v>
      </c>
      <c r="AD294">
        <v>14</v>
      </c>
      <c r="AE294">
        <v>8</v>
      </c>
      <c r="AF294" t="s">
        <v>19194</v>
      </c>
      <c r="AG294" t="b">
        <v>1</v>
      </c>
      <c r="AH294" t="b">
        <v>1</v>
      </c>
      <c r="AI294" t="s">
        <v>19195</v>
      </c>
      <c r="AJ294">
        <v>210</v>
      </c>
      <c r="AK294" t="b">
        <v>1</v>
      </c>
      <c r="AL294" t="b">
        <v>1</v>
      </c>
      <c r="AM294" t="b">
        <v>0</v>
      </c>
      <c r="AN294" t="b">
        <v>1</v>
      </c>
      <c r="AO294" t="b">
        <v>0</v>
      </c>
      <c r="AP294">
        <v>2</v>
      </c>
      <c r="AQ294">
        <v>8000</v>
      </c>
      <c r="AR294">
        <v>65536000</v>
      </c>
      <c r="AS294">
        <v>65536000</v>
      </c>
      <c r="AT294">
        <v>6400</v>
      </c>
      <c r="AU294">
        <v>96000000</v>
      </c>
      <c r="AV294">
        <v>77309411328</v>
      </c>
    </row>
    <row r="295" spans="1:53" hidden="1" x14ac:dyDescent="0.25">
      <c r="A295" t="s">
        <v>6094</v>
      </c>
      <c r="B295" t="s">
        <v>19492</v>
      </c>
      <c r="C295" t="s">
        <v>1368</v>
      </c>
      <c r="D295" t="s">
        <v>19493</v>
      </c>
      <c r="E295" t="s">
        <v>19190</v>
      </c>
      <c r="F295" t="s">
        <v>242</v>
      </c>
      <c r="G295">
        <v>135.05000000000001</v>
      </c>
      <c r="H295" t="s">
        <v>19191</v>
      </c>
      <c r="I295">
        <v>2</v>
      </c>
      <c r="J295">
        <v>2</v>
      </c>
      <c r="K295">
        <v>1</v>
      </c>
      <c r="L295" t="s">
        <v>19247</v>
      </c>
      <c r="M295" t="s">
        <v>19488</v>
      </c>
      <c r="N295" t="b">
        <v>0</v>
      </c>
      <c r="O295" t="b">
        <v>0</v>
      </c>
      <c r="P295" t="b">
        <v>0</v>
      </c>
      <c r="Q295" t="b">
        <v>0</v>
      </c>
      <c r="R295" t="b">
        <v>0</v>
      </c>
      <c r="S295" t="b">
        <v>0</v>
      </c>
      <c r="T295" t="b">
        <v>0</v>
      </c>
      <c r="U295" t="b">
        <v>0</v>
      </c>
      <c r="V295" t="b">
        <v>0</v>
      </c>
      <c r="X295" t="s">
        <v>19200</v>
      </c>
      <c r="Y295" t="s">
        <v>19252</v>
      </c>
      <c r="Z295">
        <v>28672</v>
      </c>
      <c r="AA295">
        <v>1047552</v>
      </c>
      <c r="AB295" t="b">
        <v>1</v>
      </c>
      <c r="AC295" t="s">
        <v>19210</v>
      </c>
      <c r="AD295">
        <v>14</v>
      </c>
      <c r="AE295">
        <v>8</v>
      </c>
      <c r="AF295" t="s">
        <v>19194</v>
      </c>
      <c r="AG295" t="b">
        <v>0</v>
      </c>
      <c r="AH295" t="b">
        <v>1</v>
      </c>
      <c r="AI295" t="s">
        <v>19195</v>
      </c>
      <c r="AJ295">
        <v>210</v>
      </c>
      <c r="AK295" t="b">
        <v>1</v>
      </c>
      <c r="AL295" t="b">
        <v>1</v>
      </c>
      <c r="AM295" t="b">
        <v>0</v>
      </c>
      <c r="AN295" t="b">
        <v>1</v>
      </c>
      <c r="AO295" t="b">
        <v>0</v>
      </c>
      <c r="AP295">
        <v>2</v>
      </c>
      <c r="AQ295">
        <v>8000</v>
      </c>
      <c r="AR295">
        <v>67108864</v>
      </c>
      <c r="AS295">
        <v>67108864</v>
      </c>
      <c r="AT295">
        <v>6400</v>
      </c>
      <c r="AU295">
        <v>100663296</v>
      </c>
      <c r="AV295">
        <v>77309411328</v>
      </c>
    </row>
    <row r="296" spans="1:53" hidden="1" x14ac:dyDescent="0.25">
      <c r="A296" t="s">
        <v>9104</v>
      </c>
      <c r="B296" t="s">
        <v>18903</v>
      </c>
      <c r="C296" t="s">
        <v>1368</v>
      </c>
      <c r="D296" t="s">
        <v>19487</v>
      </c>
      <c r="E296" t="s">
        <v>19190</v>
      </c>
      <c r="F296" t="s">
        <v>242</v>
      </c>
      <c r="G296">
        <v>281.77999999999997</v>
      </c>
      <c r="H296" t="s">
        <v>19191</v>
      </c>
      <c r="I296">
        <v>4</v>
      </c>
      <c r="J296">
        <v>4</v>
      </c>
      <c r="K296">
        <v>1</v>
      </c>
      <c r="L296" t="s">
        <v>19247</v>
      </c>
      <c r="M296" t="s">
        <v>19488</v>
      </c>
      <c r="N296" t="b">
        <v>0</v>
      </c>
      <c r="O296" t="b">
        <v>0</v>
      </c>
      <c r="P296" t="b">
        <v>0</v>
      </c>
      <c r="Q296" t="b">
        <v>0</v>
      </c>
      <c r="R296" t="b">
        <v>0</v>
      </c>
      <c r="S296" t="b">
        <v>0</v>
      </c>
      <c r="T296" t="b">
        <v>0</v>
      </c>
      <c r="U296" t="b">
        <v>0</v>
      </c>
      <c r="V296" t="b">
        <v>0</v>
      </c>
      <c r="Z296">
        <v>57344</v>
      </c>
      <c r="AA296">
        <v>1047552</v>
      </c>
      <c r="AB296" t="b">
        <v>1</v>
      </c>
      <c r="AC296" t="s">
        <v>19210</v>
      </c>
      <c r="AD296">
        <v>28</v>
      </c>
      <c r="AE296">
        <v>16</v>
      </c>
      <c r="AF296" t="s">
        <v>19194</v>
      </c>
      <c r="AG296" t="b">
        <v>1</v>
      </c>
      <c r="AH296" t="b">
        <v>1</v>
      </c>
      <c r="AI296" t="s">
        <v>19195</v>
      </c>
      <c r="AJ296">
        <v>160</v>
      </c>
      <c r="AK296" t="b">
        <v>1</v>
      </c>
      <c r="AL296" t="b">
        <v>1</v>
      </c>
      <c r="AM296" t="b">
        <v>0</v>
      </c>
      <c r="AN296" t="b">
        <v>0</v>
      </c>
      <c r="AO296" t="b">
        <v>0</v>
      </c>
      <c r="AP296">
        <v>4</v>
      </c>
      <c r="AQ296">
        <v>16000</v>
      </c>
      <c r="AR296">
        <v>131072000</v>
      </c>
      <c r="AS296">
        <v>131072000</v>
      </c>
      <c r="AT296">
        <v>12800</v>
      </c>
      <c r="AU296">
        <v>128000000</v>
      </c>
      <c r="AV296">
        <v>154618822656</v>
      </c>
    </row>
    <row r="297" spans="1:53" hidden="1" x14ac:dyDescent="0.25">
      <c r="A297" t="s">
        <v>2199</v>
      </c>
      <c r="B297" t="s">
        <v>19494</v>
      </c>
      <c r="C297" t="s">
        <v>1368</v>
      </c>
      <c r="D297" t="s">
        <v>19490</v>
      </c>
      <c r="E297" t="s">
        <v>19190</v>
      </c>
      <c r="F297" t="s">
        <v>242</v>
      </c>
      <c r="G297">
        <v>270.83</v>
      </c>
      <c r="H297" t="s">
        <v>19191</v>
      </c>
      <c r="I297">
        <v>4</v>
      </c>
      <c r="J297">
        <v>1</v>
      </c>
      <c r="K297">
        <v>1</v>
      </c>
      <c r="L297" t="s">
        <v>19247</v>
      </c>
      <c r="M297" t="s">
        <v>19488</v>
      </c>
      <c r="N297" t="b">
        <v>0</v>
      </c>
      <c r="O297" t="b">
        <v>0</v>
      </c>
      <c r="P297" t="b">
        <v>0</v>
      </c>
      <c r="Q297" t="b">
        <v>0</v>
      </c>
      <c r="R297" t="b">
        <v>0</v>
      </c>
      <c r="S297" t="b">
        <v>0</v>
      </c>
      <c r="T297" t="b">
        <v>0</v>
      </c>
      <c r="U297" t="b">
        <v>0</v>
      </c>
      <c r="V297" t="b">
        <v>0</v>
      </c>
      <c r="X297" t="s">
        <v>19200</v>
      </c>
      <c r="Z297">
        <v>57344</v>
      </c>
      <c r="AA297">
        <v>1047552</v>
      </c>
      <c r="AB297" t="b">
        <v>1</v>
      </c>
      <c r="AC297" t="s">
        <v>19210</v>
      </c>
      <c r="AD297">
        <v>28</v>
      </c>
      <c r="AE297">
        <v>16</v>
      </c>
      <c r="AF297" t="s">
        <v>19194</v>
      </c>
      <c r="AG297" t="b">
        <v>1</v>
      </c>
      <c r="AH297" t="b">
        <v>1</v>
      </c>
      <c r="AI297" t="s">
        <v>19195</v>
      </c>
      <c r="AJ297">
        <v>210</v>
      </c>
      <c r="AK297" t="b">
        <v>1</v>
      </c>
      <c r="AL297" t="b">
        <v>1</v>
      </c>
      <c r="AM297" t="b">
        <v>0</v>
      </c>
      <c r="AN297" t="b">
        <v>1</v>
      </c>
      <c r="AO297" t="b">
        <v>0</v>
      </c>
      <c r="AP297">
        <v>4</v>
      </c>
      <c r="AQ297">
        <v>16000</v>
      </c>
      <c r="AR297">
        <v>131072000</v>
      </c>
      <c r="AS297">
        <v>131072000</v>
      </c>
      <c r="AT297">
        <v>12800</v>
      </c>
      <c r="AU297">
        <v>192000000</v>
      </c>
      <c r="AV297">
        <v>154618822656</v>
      </c>
      <c r="BA297" t="s">
        <v>2376</v>
      </c>
    </row>
    <row r="298" spans="1:53" hidden="1" x14ac:dyDescent="0.25">
      <c r="A298" t="s">
        <v>7526</v>
      </c>
      <c r="B298" t="s">
        <v>19495</v>
      </c>
      <c r="C298" t="s">
        <v>1368</v>
      </c>
      <c r="D298" t="s">
        <v>19490</v>
      </c>
      <c r="E298" t="s">
        <v>19190</v>
      </c>
      <c r="F298" t="s">
        <v>242</v>
      </c>
      <c r="G298">
        <v>270.83</v>
      </c>
      <c r="H298" t="s">
        <v>19191</v>
      </c>
      <c r="I298">
        <v>4</v>
      </c>
      <c r="J298">
        <v>2</v>
      </c>
      <c r="K298">
        <v>1</v>
      </c>
      <c r="L298" t="s">
        <v>19247</v>
      </c>
      <c r="M298" t="s">
        <v>19488</v>
      </c>
      <c r="N298" t="b">
        <v>0</v>
      </c>
      <c r="O298" t="b">
        <v>0</v>
      </c>
      <c r="P298" t="b">
        <v>0</v>
      </c>
      <c r="Q298" t="b">
        <v>0</v>
      </c>
      <c r="R298" t="b">
        <v>0</v>
      </c>
      <c r="S298" t="b">
        <v>0</v>
      </c>
      <c r="T298" t="b">
        <v>0</v>
      </c>
      <c r="U298" t="b">
        <v>0</v>
      </c>
      <c r="V298" t="b">
        <v>0</v>
      </c>
      <c r="X298" t="s">
        <v>19200</v>
      </c>
      <c r="Z298">
        <v>57344</v>
      </c>
      <c r="AA298">
        <v>1047552</v>
      </c>
      <c r="AB298" t="b">
        <v>1</v>
      </c>
      <c r="AC298" t="s">
        <v>19210</v>
      </c>
      <c r="AD298">
        <v>28</v>
      </c>
      <c r="AE298">
        <v>16</v>
      </c>
      <c r="AF298" t="s">
        <v>19194</v>
      </c>
      <c r="AG298" t="b">
        <v>1</v>
      </c>
      <c r="AH298" t="b">
        <v>1</v>
      </c>
      <c r="AI298" t="s">
        <v>19195</v>
      </c>
      <c r="AJ298">
        <v>210</v>
      </c>
      <c r="AK298" t="b">
        <v>1</v>
      </c>
      <c r="AL298" t="b">
        <v>1</v>
      </c>
      <c r="AM298" t="b">
        <v>0</v>
      </c>
      <c r="AN298" t="b">
        <v>1</v>
      </c>
      <c r="AO298" t="b">
        <v>0</v>
      </c>
      <c r="AP298">
        <v>4</v>
      </c>
      <c r="AQ298">
        <v>16000</v>
      </c>
      <c r="AR298">
        <v>134217728</v>
      </c>
      <c r="AS298">
        <v>134217728</v>
      </c>
      <c r="AT298">
        <v>12800</v>
      </c>
      <c r="AU298">
        <v>201326592</v>
      </c>
      <c r="AV298">
        <v>154618822656</v>
      </c>
    </row>
    <row r="299" spans="1:53" hidden="1" x14ac:dyDescent="0.25">
      <c r="A299" t="s">
        <v>2376</v>
      </c>
      <c r="B299" t="s">
        <v>19496</v>
      </c>
      <c r="C299" t="s">
        <v>1368</v>
      </c>
      <c r="D299" t="s">
        <v>19490</v>
      </c>
      <c r="E299" t="s">
        <v>19190</v>
      </c>
      <c r="F299" t="s">
        <v>242</v>
      </c>
      <c r="G299">
        <v>270.83</v>
      </c>
      <c r="H299" t="s">
        <v>19191</v>
      </c>
      <c r="I299">
        <v>4</v>
      </c>
      <c r="J299">
        <v>4</v>
      </c>
      <c r="K299">
        <v>1</v>
      </c>
      <c r="L299" t="s">
        <v>19247</v>
      </c>
      <c r="M299" t="s">
        <v>19488</v>
      </c>
      <c r="N299" t="b">
        <v>0</v>
      </c>
      <c r="O299" t="b">
        <v>0</v>
      </c>
      <c r="P299" t="b">
        <v>0</v>
      </c>
      <c r="Q299" t="b">
        <v>0</v>
      </c>
      <c r="R299" t="b">
        <v>0</v>
      </c>
      <c r="S299" t="b">
        <v>0</v>
      </c>
      <c r="T299" t="b">
        <v>0</v>
      </c>
      <c r="U299" t="b">
        <v>0</v>
      </c>
      <c r="V299" t="b">
        <v>0</v>
      </c>
      <c r="X299" t="s">
        <v>19200</v>
      </c>
      <c r="Z299">
        <v>57344</v>
      </c>
      <c r="AA299">
        <v>1047552</v>
      </c>
      <c r="AB299" t="b">
        <v>1</v>
      </c>
      <c r="AC299" t="s">
        <v>19210</v>
      </c>
      <c r="AD299">
        <v>28</v>
      </c>
      <c r="AE299">
        <v>16</v>
      </c>
      <c r="AF299" t="s">
        <v>19194</v>
      </c>
      <c r="AG299" t="b">
        <v>1</v>
      </c>
      <c r="AH299" t="b">
        <v>1</v>
      </c>
      <c r="AI299" t="s">
        <v>19195</v>
      </c>
      <c r="AJ299">
        <v>210</v>
      </c>
      <c r="AK299" t="b">
        <v>1</v>
      </c>
      <c r="AL299" t="b">
        <v>1</v>
      </c>
      <c r="AM299" t="b">
        <v>0</v>
      </c>
      <c r="AN299" t="b">
        <v>1</v>
      </c>
      <c r="AO299" t="b">
        <v>0</v>
      </c>
      <c r="AP299">
        <v>4</v>
      </c>
      <c r="AQ299">
        <v>16000</v>
      </c>
      <c r="AR299">
        <v>134217728</v>
      </c>
      <c r="AS299">
        <v>134217728</v>
      </c>
      <c r="AT299">
        <v>12800</v>
      </c>
      <c r="AU299">
        <v>201326592</v>
      </c>
      <c r="AV299">
        <v>154618822656</v>
      </c>
      <c r="BA299" t="s">
        <v>2376</v>
      </c>
    </row>
    <row r="300" spans="1:53" hidden="1" x14ac:dyDescent="0.25">
      <c r="A300" t="s">
        <v>10723</v>
      </c>
      <c r="B300" t="s">
        <v>19497</v>
      </c>
      <c r="C300" t="s">
        <v>1368</v>
      </c>
      <c r="D300" t="s">
        <v>19493</v>
      </c>
      <c r="E300" t="s">
        <v>19190</v>
      </c>
      <c r="F300" t="s">
        <v>242</v>
      </c>
      <c r="G300">
        <v>270.83</v>
      </c>
      <c r="H300" t="s">
        <v>19191</v>
      </c>
      <c r="I300">
        <v>4</v>
      </c>
      <c r="J300">
        <v>4</v>
      </c>
      <c r="K300">
        <v>1</v>
      </c>
      <c r="L300" t="s">
        <v>19247</v>
      </c>
      <c r="M300" t="s">
        <v>19488</v>
      </c>
      <c r="N300" t="b">
        <v>0</v>
      </c>
      <c r="O300" t="b">
        <v>0</v>
      </c>
      <c r="P300" t="b">
        <v>0</v>
      </c>
      <c r="Q300" t="b">
        <v>0</v>
      </c>
      <c r="R300" t="b">
        <v>0</v>
      </c>
      <c r="S300" t="b">
        <v>0</v>
      </c>
      <c r="T300" t="b">
        <v>0</v>
      </c>
      <c r="U300" t="b">
        <v>0</v>
      </c>
      <c r="V300" t="b">
        <v>0</v>
      </c>
      <c r="X300" t="s">
        <v>19200</v>
      </c>
      <c r="Y300" t="s">
        <v>19252</v>
      </c>
      <c r="Z300">
        <v>57344</v>
      </c>
      <c r="AA300">
        <v>1047552</v>
      </c>
      <c r="AB300" t="b">
        <v>1</v>
      </c>
      <c r="AC300" t="s">
        <v>19210</v>
      </c>
      <c r="AD300">
        <v>28</v>
      </c>
      <c r="AE300">
        <v>16</v>
      </c>
      <c r="AF300" t="s">
        <v>19194</v>
      </c>
      <c r="AG300" t="b">
        <v>0</v>
      </c>
      <c r="AH300" t="b">
        <v>1</v>
      </c>
      <c r="AI300" t="s">
        <v>19195</v>
      </c>
      <c r="AJ300">
        <v>210</v>
      </c>
      <c r="AK300" t="b">
        <v>1</v>
      </c>
      <c r="AL300" t="b">
        <v>1</v>
      </c>
      <c r="AM300" t="b">
        <v>0</v>
      </c>
      <c r="AN300" t="b">
        <v>1</v>
      </c>
      <c r="AO300" t="b">
        <v>0</v>
      </c>
      <c r="AP300">
        <v>4</v>
      </c>
      <c r="AQ300">
        <v>16000</v>
      </c>
      <c r="AR300">
        <v>134217728</v>
      </c>
      <c r="AS300">
        <v>134217728</v>
      </c>
      <c r="AT300">
        <v>12800</v>
      </c>
      <c r="AU300">
        <v>201326592</v>
      </c>
      <c r="AV300">
        <v>154618822656</v>
      </c>
    </row>
    <row r="301" spans="1:53" hidden="1" x14ac:dyDescent="0.25">
      <c r="A301" t="s">
        <v>8104</v>
      </c>
      <c r="B301" t="s">
        <v>8105</v>
      </c>
      <c r="C301" t="s">
        <v>1368</v>
      </c>
      <c r="D301" t="s">
        <v>19487</v>
      </c>
      <c r="E301" t="s">
        <v>19190</v>
      </c>
      <c r="F301" t="s">
        <v>242</v>
      </c>
      <c r="G301">
        <v>562.83000000000004</v>
      </c>
      <c r="H301" t="s">
        <v>19191</v>
      </c>
      <c r="I301">
        <v>8</v>
      </c>
      <c r="J301">
        <v>8</v>
      </c>
      <c r="K301">
        <v>1</v>
      </c>
      <c r="L301" t="s">
        <v>19247</v>
      </c>
      <c r="M301" t="s">
        <v>19488</v>
      </c>
      <c r="N301" t="b">
        <v>0</v>
      </c>
      <c r="O301" t="b">
        <v>0</v>
      </c>
      <c r="P301" t="b">
        <v>0</v>
      </c>
      <c r="Q301" t="b">
        <v>0</v>
      </c>
      <c r="R301" t="b">
        <v>0</v>
      </c>
      <c r="S301" t="b">
        <v>0</v>
      </c>
      <c r="T301" t="b">
        <v>0</v>
      </c>
      <c r="U301" t="b">
        <v>0</v>
      </c>
      <c r="V301" t="b">
        <v>0</v>
      </c>
      <c r="Z301">
        <v>114688</v>
      </c>
      <c r="AA301">
        <v>1047552</v>
      </c>
      <c r="AB301" t="b">
        <v>1</v>
      </c>
      <c r="AC301" t="s">
        <v>19210</v>
      </c>
      <c r="AD301">
        <v>56</v>
      </c>
      <c r="AE301">
        <v>32</v>
      </c>
      <c r="AF301" t="s">
        <v>19194</v>
      </c>
      <c r="AG301" t="b">
        <v>1</v>
      </c>
      <c r="AH301" t="b">
        <v>1</v>
      </c>
      <c r="AI301" t="s">
        <v>19195</v>
      </c>
      <c r="AJ301">
        <v>160</v>
      </c>
      <c r="AK301" t="b">
        <v>1</v>
      </c>
      <c r="AL301" t="b">
        <v>1</v>
      </c>
      <c r="AM301" t="b">
        <v>0</v>
      </c>
      <c r="AN301" t="b">
        <v>0</v>
      </c>
      <c r="AO301" t="b">
        <v>0</v>
      </c>
      <c r="AP301">
        <v>8</v>
      </c>
      <c r="AQ301">
        <v>32000</v>
      </c>
      <c r="AR301">
        <v>262144000</v>
      </c>
      <c r="AS301">
        <v>262144000</v>
      </c>
      <c r="AT301">
        <v>25600</v>
      </c>
      <c r="AU301">
        <v>256000000</v>
      </c>
      <c r="AV301">
        <v>309237645312</v>
      </c>
    </row>
    <row r="302" spans="1:53" hidden="1" x14ac:dyDescent="0.25">
      <c r="A302" t="s">
        <v>708</v>
      </c>
      <c r="B302" t="s">
        <v>19498</v>
      </c>
      <c r="C302" t="s">
        <v>1368</v>
      </c>
      <c r="D302" t="s">
        <v>19490</v>
      </c>
      <c r="E302" t="s">
        <v>19190</v>
      </c>
      <c r="F302" t="s">
        <v>242</v>
      </c>
      <c r="G302">
        <v>540.92999999999995</v>
      </c>
      <c r="H302" t="s">
        <v>19191</v>
      </c>
      <c r="I302">
        <v>8</v>
      </c>
      <c r="J302">
        <v>2</v>
      </c>
      <c r="K302">
        <v>1</v>
      </c>
      <c r="L302" t="s">
        <v>19247</v>
      </c>
      <c r="M302" t="s">
        <v>19488</v>
      </c>
      <c r="N302" t="b">
        <v>0</v>
      </c>
      <c r="O302" t="b">
        <v>0</v>
      </c>
      <c r="P302" t="b">
        <v>0</v>
      </c>
      <c r="Q302" t="b">
        <v>0</v>
      </c>
      <c r="R302" t="b">
        <v>0</v>
      </c>
      <c r="S302" t="b">
        <v>0</v>
      </c>
      <c r="T302" t="b">
        <v>0</v>
      </c>
      <c r="U302" t="b">
        <v>0</v>
      </c>
      <c r="V302" t="b">
        <v>0</v>
      </c>
      <c r="X302" t="s">
        <v>19200</v>
      </c>
      <c r="Z302">
        <v>114688</v>
      </c>
      <c r="AA302">
        <v>1047552</v>
      </c>
      <c r="AB302" t="b">
        <v>1</v>
      </c>
      <c r="AC302" t="s">
        <v>19210</v>
      </c>
      <c r="AD302">
        <v>56</v>
      </c>
      <c r="AE302">
        <v>32</v>
      </c>
      <c r="AF302" t="s">
        <v>19194</v>
      </c>
      <c r="AG302" t="b">
        <v>1</v>
      </c>
      <c r="AH302" t="b">
        <v>1</v>
      </c>
      <c r="AI302" t="s">
        <v>19195</v>
      </c>
      <c r="AJ302">
        <v>210</v>
      </c>
      <c r="AK302" t="b">
        <v>1</v>
      </c>
      <c r="AL302" t="b">
        <v>1</v>
      </c>
      <c r="AM302" t="b">
        <v>0</v>
      </c>
      <c r="AN302" t="b">
        <v>1</v>
      </c>
      <c r="AO302" t="b">
        <v>0</v>
      </c>
      <c r="AP302">
        <v>8</v>
      </c>
      <c r="AQ302">
        <v>32000</v>
      </c>
      <c r="AR302">
        <v>262144000</v>
      </c>
      <c r="AS302">
        <v>262144000</v>
      </c>
      <c r="AT302">
        <v>25600</v>
      </c>
      <c r="AU302">
        <v>384000000</v>
      </c>
      <c r="AV302">
        <v>309237645312</v>
      </c>
      <c r="BA302" t="s">
        <v>1829</v>
      </c>
    </row>
    <row r="303" spans="1:53" hidden="1" x14ac:dyDescent="0.25">
      <c r="A303" t="s">
        <v>6261</v>
      </c>
      <c r="B303" t="s">
        <v>19499</v>
      </c>
      <c r="C303" t="s">
        <v>1368</v>
      </c>
      <c r="D303" t="s">
        <v>19490</v>
      </c>
      <c r="E303" t="s">
        <v>19190</v>
      </c>
      <c r="F303" t="s">
        <v>242</v>
      </c>
      <c r="G303">
        <v>540.92999999999995</v>
      </c>
      <c r="H303" t="s">
        <v>19191</v>
      </c>
      <c r="I303">
        <v>8</v>
      </c>
      <c r="J303">
        <v>4</v>
      </c>
      <c r="K303">
        <v>1</v>
      </c>
      <c r="L303" t="s">
        <v>19247</v>
      </c>
      <c r="M303" t="s">
        <v>19488</v>
      </c>
      <c r="N303" t="b">
        <v>0</v>
      </c>
      <c r="O303" t="b">
        <v>0</v>
      </c>
      <c r="P303" t="b">
        <v>0</v>
      </c>
      <c r="Q303" t="b">
        <v>0</v>
      </c>
      <c r="R303" t="b">
        <v>0</v>
      </c>
      <c r="S303" t="b">
        <v>0</v>
      </c>
      <c r="T303" t="b">
        <v>0</v>
      </c>
      <c r="U303" t="b">
        <v>0</v>
      </c>
      <c r="V303" t="b">
        <v>0</v>
      </c>
      <c r="X303" t="s">
        <v>19200</v>
      </c>
      <c r="Z303">
        <v>114688</v>
      </c>
      <c r="AA303">
        <v>1047552</v>
      </c>
      <c r="AB303" t="b">
        <v>1</v>
      </c>
      <c r="AC303" t="s">
        <v>19210</v>
      </c>
      <c r="AD303">
        <v>56</v>
      </c>
      <c r="AE303">
        <v>32</v>
      </c>
      <c r="AF303" t="s">
        <v>19194</v>
      </c>
      <c r="AG303" t="b">
        <v>1</v>
      </c>
      <c r="AH303" t="b">
        <v>1</v>
      </c>
      <c r="AI303" t="s">
        <v>19195</v>
      </c>
      <c r="AJ303">
        <v>210</v>
      </c>
      <c r="AK303" t="b">
        <v>1</v>
      </c>
      <c r="AL303" t="b">
        <v>1</v>
      </c>
      <c r="AM303" t="b">
        <v>0</v>
      </c>
      <c r="AN303" t="b">
        <v>1</v>
      </c>
      <c r="AO303" t="b">
        <v>0</v>
      </c>
      <c r="AP303">
        <v>8</v>
      </c>
      <c r="AQ303">
        <v>32000</v>
      </c>
      <c r="AR303">
        <v>262144000</v>
      </c>
      <c r="AS303">
        <v>262144000</v>
      </c>
      <c r="AT303">
        <v>25600</v>
      </c>
      <c r="AU303">
        <v>384000000</v>
      </c>
      <c r="AV303">
        <v>309237645312</v>
      </c>
      <c r="BA303" t="s">
        <v>1829</v>
      </c>
    </row>
    <row r="304" spans="1:53" hidden="1" x14ac:dyDescent="0.25">
      <c r="A304" t="s">
        <v>1829</v>
      </c>
      <c r="B304" t="s">
        <v>19500</v>
      </c>
      <c r="C304" t="s">
        <v>1368</v>
      </c>
      <c r="D304" t="s">
        <v>19490</v>
      </c>
      <c r="E304" t="s">
        <v>19190</v>
      </c>
      <c r="F304" t="s">
        <v>242</v>
      </c>
      <c r="G304">
        <v>540.92999999999995</v>
      </c>
      <c r="H304" t="s">
        <v>19191</v>
      </c>
      <c r="I304">
        <v>8</v>
      </c>
      <c r="J304">
        <v>8</v>
      </c>
      <c r="K304">
        <v>1</v>
      </c>
      <c r="L304" t="s">
        <v>19247</v>
      </c>
      <c r="M304" t="s">
        <v>19488</v>
      </c>
      <c r="N304" t="b">
        <v>0</v>
      </c>
      <c r="O304" t="b">
        <v>0</v>
      </c>
      <c r="P304" t="b">
        <v>0</v>
      </c>
      <c r="Q304" t="b">
        <v>0</v>
      </c>
      <c r="R304" t="b">
        <v>0</v>
      </c>
      <c r="S304" t="b">
        <v>0</v>
      </c>
      <c r="T304" t="b">
        <v>0</v>
      </c>
      <c r="U304" t="b">
        <v>0</v>
      </c>
      <c r="V304" t="b">
        <v>0</v>
      </c>
      <c r="X304" t="s">
        <v>19200</v>
      </c>
      <c r="Z304">
        <v>114688</v>
      </c>
      <c r="AA304">
        <v>1047552</v>
      </c>
      <c r="AB304" t="b">
        <v>1</v>
      </c>
      <c r="AC304" t="s">
        <v>19210</v>
      </c>
      <c r="AD304">
        <v>56</v>
      </c>
      <c r="AE304">
        <v>32</v>
      </c>
      <c r="AF304" t="s">
        <v>19194</v>
      </c>
      <c r="AG304" t="b">
        <v>1</v>
      </c>
      <c r="AH304" t="b">
        <v>1</v>
      </c>
      <c r="AI304" t="s">
        <v>19195</v>
      </c>
      <c r="AJ304">
        <v>210</v>
      </c>
      <c r="AK304" t="b">
        <v>1</v>
      </c>
      <c r="AL304" t="b">
        <v>1</v>
      </c>
      <c r="AM304" t="b">
        <v>0</v>
      </c>
      <c r="AN304" t="b">
        <v>1</v>
      </c>
      <c r="AO304" t="b">
        <v>0</v>
      </c>
      <c r="AP304">
        <v>8</v>
      </c>
      <c r="AQ304">
        <v>32000</v>
      </c>
      <c r="AR304">
        <v>262144000</v>
      </c>
      <c r="AS304">
        <v>262144000</v>
      </c>
      <c r="AT304">
        <v>25600</v>
      </c>
      <c r="AU304">
        <v>384000000</v>
      </c>
      <c r="AV304">
        <v>309237645312</v>
      </c>
    </row>
    <row r="305" spans="1:53" hidden="1" x14ac:dyDescent="0.25">
      <c r="A305" t="s">
        <v>1766</v>
      </c>
      <c r="B305" t="s">
        <v>19501</v>
      </c>
      <c r="C305" t="s">
        <v>1368</v>
      </c>
      <c r="D305" t="s">
        <v>19493</v>
      </c>
      <c r="E305" t="s">
        <v>19190</v>
      </c>
      <c r="F305" t="s">
        <v>242</v>
      </c>
      <c r="G305">
        <v>540.92999999999995</v>
      </c>
      <c r="H305" t="s">
        <v>19191</v>
      </c>
      <c r="I305">
        <v>8</v>
      </c>
      <c r="J305">
        <v>8</v>
      </c>
      <c r="K305">
        <v>1</v>
      </c>
      <c r="L305" t="s">
        <v>19247</v>
      </c>
      <c r="M305" t="s">
        <v>19488</v>
      </c>
      <c r="N305" t="b">
        <v>0</v>
      </c>
      <c r="O305" t="b">
        <v>0</v>
      </c>
      <c r="P305" t="b">
        <v>0</v>
      </c>
      <c r="Q305" t="b">
        <v>0</v>
      </c>
      <c r="R305" t="b">
        <v>0</v>
      </c>
      <c r="S305" t="b">
        <v>0</v>
      </c>
      <c r="T305" t="b">
        <v>0</v>
      </c>
      <c r="U305" t="b">
        <v>0</v>
      </c>
      <c r="V305" t="b">
        <v>0</v>
      </c>
      <c r="X305" t="s">
        <v>19200</v>
      </c>
      <c r="Y305" t="s">
        <v>19252</v>
      </c>
      <c r="Z305">
        <v>114688</v>
      </c>
      <c r="AA305">
        <v>1047552</v>
      </c>
      <c r="AB305" t="b">
        <v>1</v>
      </c>
      <c r="AC305" t="s">
        <v>19210</v>
      </c>
      <c r="AD305">
        <v>56</v>
      </c>
      <c r="AE305">
        <v>32</v>
      </c>
      <c r="AF305" t="s">
        <v>19194</v>
      </c>
      <c r="AG305" t="b">
        <v>0</v>
      </c>
      <c r="AH305" t="b">
        <v>1</v>
      </c>
      <c r="AI305" t="s">
        <v>19195</v>
      </c>
      <c r="AJ305">
        <v>210</v>
      </c>
      <c r="AK305" t="b">
        <v>1</v>
      </c>
      <c r="AL305" t="b">
        <v>1</v>
      </c>
      <c r="AM305" t="b">
        <v>0</v>
      </c>
      <c r="AN305" t="b">
        <v>1</v>
      </c>
      <c r="AO305" t="b">
        <v>0</v>
      </c>
      <c r="AP305">
        <v>8</v>
      </c>
      <c r="AQ305">
        <v>32000</v>
      </c>
      <c r="AR305">
        <v>268435456</v>
      </c>
      <c r="AS305">
        <v>268435456</v>
      </c>
      <c r="AT305">
        <v>25600</v>
      </c>
      <c r="AU305">
        <v>402653184</v>
      </c>
      <c r="AV305">
        <v>309237645312</v>
      </c>
    </row>
    <row r="306" spans="1:53" hidden="1" x14ac:dyDescent="0.25">
      <c r="A306" t="s">
        <v>2082</v>
      </c>
      <c r="B306" t="s">
        <v>8598</v>
      </c>
      <c r="C306" t="s">
        <v>1368</v>
      </c>
      <c r="D306" t="s">
        <v>19487</v>
      </c>
      <c r="E306" t="s">
        <v>19190</v>
      </c>
      <c r="F306" t="s">
        <v>242</v>
      </c>
      <c r="G306">
        <v>1125.6600000000001</v>
      </c>
      <c r="H306" t="s">
        <v>19191</v>
      </c>
      <c r="I306">
        <v>16</v>
      </c>
      <c r="J306">
        <v>16</v>
      </c>
      <c r="K306">
        <v>1</v>
      </c>
      <c r="L306" t="s">
        <v>19247</v>
      </c>
      <c r="M306" t="s">
        <v>19488</v>
      </c>
      <c r="N306" t="b">
        <v>0</v>
      </c>
      <c r="O306" t="b">
        <v>0</v>
      </c>
      <c r="P306" t="b">
        <v>0</v>
      </c>
      <c r="Q306" t="b">
        <v>0</v>
      </c>
      <c r="R306" t="b">
        <v>0</v>
      </c>
      <c r="S306" t="b">
        <v>0</v>
      </c>
      <c r="T306" t="b">
        <v>0</v>
      </c>
      <c r="U306" t="b">
        <v>0</v>
      </c>
      <c r="V306" t="b">
        <v>0</v>
      </c>
      <c r="Z306">
        <v>229376</v>
      </c>
      <c r="AA306">
        <v>1047552</v>
      </c>
      <c r="AB306" t="b">
        <v>1</v>
      </c>
      <c r="AC306" t="s">
        <v>19210</v>
      </c>
      <c r="AD306">
        <v>112</v>
      </c>
      <c r="AE306">
        <v>64</v>
      </c>
      <c r="AF306" t="s">
        <v>19194</v>
      </c>
      <c r="AG306" t="b">
        <v>1</v>
      </c>
      <c r="AH306" t="b">
        <v>1</v>
      </c>
      <c r="AI306" t="s">
        <v>19195</v>
      </c>
      <c r="AJ306">
        <v>160</v>
      </c>
      <c r="AK306" t="b">
        <v>1</v>
      </c>
      <c r="AL306" t="b">
        <v>1</v>
      </c>
      <c r="AM306" t="b">
        <v>0</v>
      </c>
      <c r="AN306" t="b">
        <v>0</v>
      </c>
      <c r="AO306" t="b">
        <v>0</v>
      </c>
      <c r="AP306">
        <v>8</v>
      </c>
      <c r="AQ306">
        <v>64000</v>
      </c>
      <c r="AR306">
        <v>524288000</v>
      </c>
      <c r="AS306">
        <v>524288000</v>
      </c>
      <c r="AT306">
        <v>51200</v>
      </c>
      <c r="AU306">
        <v>512000000</v>
      </c>
      <c r="AV306">
        <v>618475290624</v>
      </c>
    </row>
    <row r="307" spans="1:53" hidden="1" x14ac:dyDescent="0.25">
      <c r="A307" t="s">
        <v>6894</v>
      </c>
      <c r="B307" t="s">
        <v>19502</v>
      </c>
      <c r="C307" t="s">
        <v>1368</v>
      </c>
      <c r="D307" t="s">
        <v>19490</v>
      </c>
      <c r="E307" t="s">
        <v>19190</v>
      </c>
      <c r="F307" t="s">
        <v>242</v>
      </c>
      <c r="G307">
        <v>1081.8599999999999</v>
      </c>
      <c r="H307" t="s">
        <v>19191</v>
      </c>
      <c r="I307">
        <v>16</v>
      </c>
      <c r="J307">
        <v>4</v>
      </c>
      <c r="K307">
        <v>1</v>
      </c>
      <c r="L307" t="s">
        <v>19247</v>
      </c>
      <c r="M307" t="s">
        <v>19488</v>
      </c>
      <c r="N307" t="b">
        <v>0</v>
      </c>
      <c r="O307" t="b">
        <v>0</v>
      </c>
      <c r="P307" t="b">
        <v>0</v>
      </c>
      <c r="Q307" t="b">
        <v>0</v>
      </c>
      <c r="R307" t="b">
        <v>0</v>
      </c>
      <c r="S307" t="b">
        <v>0</v>
      </c>
      <c r="T307" t="b">
        <v>0</v>
      </c>
      <c r="U307" t="b">
        <v>0</v>
      </c>
      <c r="V307" t="b">
        <v>0</v>
      </c>
      <c r="X307" t="s">
        <v>19200</v>
      </c>
      <c r="Z307">
        <v>229376</v>
      </c>
      <c r="AA307">
        <v>1047552</v>
      </c>
      <c r="AB307" t="b">
        <v>1</v>
      </c>
      <c r="AC307" t="s">
        <v>19210</v>
      </c>
      <c r="AD307">
        <v>112</v>
      </c>
      <c r="AE307">
        <v>64</v>
      </c>
      <c r="AF307" t="s">
        <v>19194</v>
      </c>
      <c r="AG307" t="b">
        <v>1</v>
      </c>
      <c r="AH307" t="b">
        <v>1</v>
      </c>
      <c r="AI307" t="s">
        <v>19195</v>
      </c>
      <c r="AJ307">
        <v>210</v>
      </c>
      <c r="AK307" t="b">
        <v>1</v>
      </c>
      <c r="AL307" t="b">
        <v>1</v>
      </c>
      <c r="AM307" t="b">
        <v>0</v>
      </c>
      <c r="AN307" t="b">
        <v>1</v>
      </c>
      <c r="AO307" t="b">
        <v>0</v>
      </c>
      <c r="AP307">
        <v>8</v>
      </c>
      <c r="AQ307">
        <v>64000</v>
      </c>
      <c r="AR307">
        <v>524288000</v>
      </c>
      <c r="AS307">
        <v>524288000</v>
      </c>
      <c r="AT307">
        <v>51200</v>
      </c>
      <c r="AU307">
        <v>768000000</v>
      </c>
      <c r="AV307">
        <v>618475290624</v>
      </c>
      <c r="BA307" t="s">
        <v>1362</v>
      </c>
    </row>
    <row r="308" spans="1:53" hidden="1" x14ac:dyDescent="0.25">
      <c r="A308" t="s">
        <v>1947</v>
      </c>
      <c r="B308" t="s">
        <v>19503</v>
      </c>
      <c r="C308" t="s">
        <v>1368</v>
      </c>
      <c r="D308" t="s">
        <v>19490</v>
      </c>
      <c r="E308" t="s">
        <v>19190</v>
      </c>
      <c r="F308" t="s">
        <v>242</v>
      </c>
      <c r="G308">
        <v>1081.8599999999999</v>
      </c>
      <c r="H308" t="s">
        <v>19191</v>
      </c>
      <c r="I308">
        <v>16</v>
      </c>
      <c r="J308">
        <v>8</v>
      </c>
      <c r="K308">
        <v>1</v>
      </c>
      <c r="L308" t="s">
        <v>19247</v>
      </c>
      <c r="M308" t="s">
        <v>19488</v>
      </c>
      <c r="N308" t="b">
        <v>0</v>
      </c>
      <c r="O308" t="b">
        <v>0</v>
      </c>
      <c r="P308" t="b">
        <v>0</v>
      </c>
      <c r="Q308" t="b">
        <v>0</v>
      </c>
      <c r="R308" t="b">
        <v>0</v>
      </c>
      <c r="S308" t="b">
        <v>0</v>
      </c>
      <c r="T308" t="b">
        <v>0</v>
      </c>
      <c r="U308" t="b">
        <v>0</v>
      </c>
      <c r="V308" t="b">
        <v>0</v>
      </c>
      <c r="X308" t="s">
        <v>19200</v>
      </c>
      <c r="Z308">
        <v>229376</v>
      </c>
      <c r="AA308">
        <v>1047552</v>
      </c>
      <c r="AB308" t="b">
        <v>1</v>
      </c>
      <c r="AC308" t="s">
        <v>19210</v>
      </c>
      <c r="AD308">
        <v>112</v>
      </c>
      <c r="AE308">
        <v>64</v>
      </c>
      <c r="AF308" t="s">
        <v>19194</v>
      </c>
      <c r="AG308" t="b">
        <v>1</v>
      </c>
      <c r="AH308" t="b">
        <v>1</v>
      </c>
      <c r="AI308" t="s">
        <v>19195</v>
      </c>
      <c r="AJ308">
        <v>210</v>
      </c>
      <c r="AK308" t="b">
        <v>1</v>
      </c>
      <c r="AL308" t="b">
        <v>1</v>
      </c>
      <c r="AM308" t="b">
        <v>0</v>
      </c>
      <c r="AN308" t="b">
        <v>1</v>
      </c>
      <c r="AO308" t="b">
        <v>0</v>
      </c>
      <c r="AP308">
        <v>8</v>
      </c>
      <c r="AQ308">
        <v>64000</v>
      </c>
      <c r="AR308">
        <v>524288000</v>
      </c>
      <c r="AS308">
        <v>524288000</v>
      </c>
      <c r="AT308">
        <v>51200</v>
      </c>
      <c r="AU308">
        <v>768000000</v>
      </c>
      <c r="AV308">
        <v>618475290624</v>
      </c>
      <c r="BA308" t="s">
        <v>1362</v>
      </c>
    </row>
    <row r="309" spans="1:53" hidden="1" x14ac:dyDescent="0.25">
      <c r="A309" t="s">
        <v>1362</v>
      </c>
      <c r="B309" t="s">
        <v>19504</v>
      </c>
      <c r="C309" t="s">
        <v>1368</v>
      </c>
      <c r="D309" t="s">
        <v>19490</v>
      </c>
      <c r="E309" t="s">
        <v>19190</v>
      </c>
      <c r="F309" t="s">
        <v>242</v>
      </c>
      <c r="G309">
        <v>1081.8599999999999</v>
      </c>
      <c r="H309" t="s">
        <v>19191</v>
      </c>
      <c r="I309">
        <v>16</v>
      </c>
      <c r="J309">
        <v>16</v>
      </c>
      <c r="K309">
        <v>1</v>
      </c>
      <c r="L309" t="s">
        <v>19247</v>
      </c>
      <c r="M309" t="s">
        <v>19488</v>
      </c>
      <c r="N309" t="b">
        <v>0</v>
      </c>
      <c r="O309" t="b">
        <v>0</v>
      </c>
      <c r="P309" t="b">
        <v>0</v>
      </c>
      <c r="Q309" t="b">
        <v>0</v>
      </c>
      <c r="R309" t="b">
        <v>0</v>
      </c>
      <c r="S309" t="b">
        <v>0</v>
      </c>
      <c r="T309" t="b">
        <v>0</v>
      </c>
      <c r="U309" t="b">
        <v>0</v>
      </c>
      <c r="V309" t="b">
        <v>0</v>
      </c>
      <c r="X309" t="s">
        <v>19200</v>
      </c>
      <c r="Z309">
        <v>229376</v>
      </c>
      <c r="AA309">
        <v>1047552</v>
      </c>
      <c r="AB309" t="b">
        <v>1</v>
      </c>
      <c r="AC309" t="s">
        <v>19210</v>
      </c>
      <c r="AD309">
        <v>112</v>
      </c>
      <c r="AE309">
        <v>64</v>
      </c>
      <c r="AF309" t="s">
        <v>19194</v>
      </c>
      <c r="AG309" t="b">
        <v>1</v>
      </c>
      <c r="AH309" t="b">
        <v>1</v>
      </c>
      <c r="AI309" t="s">
        <v>19195</v>
      </c>
      <c r="AJ309">
        <v>210</v>
      </c>
      <c r="AK309" t="b">
        <v>1</v>
      </c>
      <c r="AL309" t="b">
        <v>1</v>
      </c>
      <c r="AM309" t="b">
        <v>0</v>
      </c>
      <c r="AN309" t="b">
        <v>1</v>
      </c>
      <c r="AO309" t="b">
        <v>0</v>
      </c>
      <c r="AP309">
        <v>8</v>
      </c>
      <c r="AQ309">
        <v>64000</v>
      </c>
      <c r="AR309">
        <v>524288000</v>
      </c>
      <c r="AS309">
        <v>524288000</v>
      </c>
      <c r="AT309">
        <v>51200</v>
      </c>
      <c r="AU309">
        <v>768000000</v>
      </c>
      <c r="AV309">
        <v>618475290624</v>
      </c>
    </row>
    <row r="310" spans="1:53" hidden="1" x14ac:dyDescent="0.25">
      <c r="A310" t="s">
        <v>13657</v>
      </c>
      <c r="B310" t="s">
        <v>19505</v>
      </c>
      <c r="C310" t="s">
        <v>1368</v>
      </c>
      <c r="D310" t="s">
        <v>19493</v>
      </c>
      <c r="E310" t="s">
        <v>19190</v>
      </c>
      <c r="F310" t="s">
        <v>242</v>
      </c>
      <c r="G310">
        <v>1081.8599999999999</v>
      </c>
      <c r="H310" t="s">
        <v>19191</v>
      </c>
      <c r="I310">
        <v>16</v>
      </c>
      <c r="J310">
        <v>16</v>
      </c>
      <c r="K310">
        <v>1</v>
      </c>
      <c r="L310" t="s">
        <v>19247</v>
      </c>
      <c r="M310" t="s">
        <v>19488</v>
      </c>
      <c r="N310" t="b">
        <v>0</v>
      </c>
      <c r="O310" t="b">
        <v>0</v>
      </c>
      <c r="P310" t="b">
        <v>0</v>
      </c>
      <c r="Q310" t="b">
        <v>0</v>
      </c>
      <c r="R310" t="b">
        <v>0</v>
      </c>
      <c r="S310" t="b">
        <v>0</v>
      </c>
      <c r="T310" t="b">
        <v>0</v>
      </c>
      <c r="U310" t="b">
        <v>0</v>
      </c>
      <c r="V310" t="b">
        <v>0</v>
      </c>
      <c r="X310" t="s">
        <v>19200</v>
      </c>
      <c r="Y310" t="s">
        <v>19252</v>
      </c>
      <c r="Z310">
        <v>229376</v>
      </c>
      <c r="AA310">
        <v>1047552</v>
      </c>
      <c r="AB310" t="b">
        <v>1</v>
      </c>
      <c r="AC310" t="s">
        <v>19210</v>
      </c>
      <c r="AD310">
        <v>112</v>
      </c>
      <c r="AE310">
        <v>64</v>
      </c>
      <c r="AF310" t="s">
        <v>19194</v>
      </c>
      <c r="AG310" t="b">
        <v>0</v>
      </c>
      <c r="AH310" t="b">
        <v>1</v>
      </c>
      <c r="AI310" t="s">
        <v>19195</v>
      </c>
      <c r="AJ310">
        <v>210</v>
      </c>
      <c r="AK310" t="b">
        <v>1</v>
      </c>
      <c r="AL310" t="b">
        <v>1</v>
      </c>
      <c r="AM310" t="b">
        <v>0</v>
      </c>
      <c r="AN310" t="b">
        <v>1</v>
      </c>
      <c r="AO310" t="b">
        <v>0</v>
      </c>
      <c r="AP310">
        <v>8</v>
      </c>
      <c r="AQ310">
        <v>64000</v>
      </c>
      <c r="AR310">
        <v>536870912</v>
      </c>
      <c r="AS310">
        <v>536870912</v>
      </c>
      <c r="AT310">
        <v>51200</v>
      </c>
      <c r="AU310">
        <v>805306368</v>
      </c>
      <c r="AV310">
        <v>618475290624</v>
      </c>
    </row>
    <row r="311" spans="1:53" hidden="1" x14ac:dyDescent="0.25">
      <c r="A311" t="s">
        <v>1156</v>
      </c>
      <c r="B311" t="s">
        <v>19506</v>
      </c>
      <c r="C311" t="s">
        <v>1368</v>
      </c>
      <c r="D311" t="s">
        <v>19490</v>
      </c>
      <c r="E311" t="s">
        <v>19190</v>
      </c>
      <c r="F311" t="s">
        <v>242</v>
      </c>
      <c r="G311">
        <v>1352.69</v>
      </c>
      <c r="H311" t="s">
        <v>19191</v>
      </c>
      <c r="I311">
        <v>20</v>
      </c>
      <c r="J311">
        <v>20</v>
      </c>
      <c r="K311">
        <v>1</v>
      </c>
      <c r="L311" t="s">
        <v>19247</v>
      </c>
      <c r="M311" t="s">
        <v>19488</v>
      </c>
      <c r="N311" t="b">
        <v>0</v>
      </c>
      <c r="O311" t="b">
        <v>0</v>
      </c>
      <c r="P311" t="b">
        <v>0</v>
      </c>
      <c r="Q311" t="b">
        <v>0</v>
      </c>
      <c r="R311" t="b">
        <v>0</v>
      </c>
      <c r="S311" t="b">
        <v>0</v>
      </c>
      <c r="T311" t="b">
        <v>0</v>
      </c>
      <c r="U311" t="b">
        <v>0</v>
      </c>
      <c r="V311" t="b">
        <v>0</v>
      </c>
      <c r="X311" t="s">
        <v>19200</v>
      </c>
      <c r="Z311">
        <v>286720</v>
      </c>
      <c r="AA311">
        <v>1047552</v>
      </c>
      <c r="AB311" t="b">
        <v>1</v>
      </c>
      <c r="AC311" t="s">
        <v>19210</v>
      </c>
      <c r="AD311">
        <v>140</v>
      </c>
      <c r="AE311">
        <v>64</v>
      </c>
      <c r="AF311" t="s">
        <v>19194</v>
      </c>
      <c r="AG311" t="b">
        <v>1</v>
      </c>
      <c r="AH311" t="b">
        <v>1</v>
      </c>
      <c r="AI311" t="s">
        <v>19195</v>
      </c>
      <c r="AJ311">
        <v>210</v>
      </c>
      <c r="AK311" t="b">
        <v>1</v>
      </c>
      <c r="AL311" t="b">
        <v>1</v>
      </c>
      <c r="AM311" t="b">
        <v>0</v>
      </c>
      <c r="AN311" t="b">
        <v>1</v>
      </c>
      <c r="AO311" t="b">
        <v>0</v>
      </c>
      <c r="AP311">
        <v>8</v>
      </c>
      <c r="AQ311">
        <v>80000</v>
      </c>
      <c r="AR311">
        <v>655360000</v>
      </c>
      <c r="AS311">
        <v>655360000</v>
      </c>
      <c r="AT311">
        <v>64000</v>
      </c>
      <c r="AU311">
        <v>960000000</v>
      </c>
      <c r="AV311">
        <v>773094113280</v>
      </c>
    </row>
    <row r="312" spans="1:53" hidden="1" x14ac:dyDescent="0.25">
      <c r="A312" t="s">
        <v>4699</v>
      </c>
      <c r="B312" t="s">
        <v>19507</v>
      </c>
      <c r="C312" t="s">
        <v>1368</v>
      </c>
      <c r="D312" t="s">
        <v>19490</v>
      </c>
      <c r="E312" t="s">
        <v>19190</v>
      </c>
      <c r="F312" t="s">
        <v>242</v>
      </c>
      <c r="G312">
        <v>53.29</v>
      </c>
      <c r="H312" t="s">
        <v>19191</v>
      </c>
      <c r="I312">
        <v>1</v>
      </c>
      <c r="J312">
        <v>1</v>
      </c>
      <c r="K312">
        <v>1</v>
      </c>
      <c r="L312" t="s">
        <v>19247</v>
      </c>
      <c r="M312" t="s">
        <v>19488</v>
      </c>
      <c r="N312" t="b">
        <v>0</v>
      </c>
      <c r="O312" t="b">
        <v>0</v>
      </c>
      <c r="P312" t="b">
        <v>0</v>
      </c>
      <c r="Q312" t="b">
        <v>0</v>
      </c>
      <c r="R312" t="b">
        <v>0</v>
      </c>
      <c r="S312" t="b">
        <v>0</v>
      </c>
      <c r="T312" t="b">
        <v>0</v>
      </c>
      <c r="U312" t="b">
        <v>0</v>
      </c>
      <c r="V312" t="b">
        <v>0</v>
      </c>
      <c r="X312" t="s">
        <v>19200</v>
      </c>
      <c r="Z312">
        <v>7168</v>
      </c>
      <c r="AA312">
        <v>1047552</v>
      </c>
      <c r="AB312" t="b">
        <v>1</v>
      </c>
      <c r="AC312" t="s">
        <v>19210</v>
      </c>
      <c r="AD312">
        <v>3.5</v>
      </c>
      <c r="AE312">
        <v>4</v>
      </c>
      <c r="AF312" t="s">
        <v>19194</v>
      </c>
      <c r="AG312" t="b">
        <v>1</v>
      </c>
      <c r="AH312" t="b">
        <v>1</v>
      </c>
      <c r="AI312" t="s">
        <v>19195</v>
      </c>
      <c r="AJ312">
        <v>210</v>
      </c>
      <c r="AK312" t="b">
        <v>1</v>
      </c>
      <c r="AL312" t="b">
        <v>1</v>
      </c>
      <c r="AM312" t="b">
        <v>0</v>
      </c>
      <c r="AN312" t="b">
        <v>1</v>
      </c>
      <c r="AO312" t="b">
        <v>0</v>
      </c>
      <c r="AP312">
        <v>2</v>
      </c>
      <c r="AQ312">
        <v>4000</v>
      </c>
      <c r="AR312">
        <v>32768000</v>
      </c>
      <c r="AS312">
        <v>32768000</v>
      </c>
      <c r="AT312">
        <v>3200</v>
      </c>
      <c r="AU312">
        <v>48000000</v>
      </c>
      <c r="AV312">
        <v>46170898432</v>
      </c>
    </row>
    <row r="313" spans="1:53" hidden="1" x14ac:dyDescent="0.25">
      <c r="A313" t="s">
        <v>1016</v>
      </c>
      <c r="B313" t="s">
        <v>14328</v>
      </c>
      <c r="C313" t="s">
        <v>1368</v>
      </c>
      <c r="D313" t="s">
        <v>19487</v>
      </c>
      <c r="E313" t="s">
        <v>19190</v>
      </c>
      <c r="F313" t="s">
        <v>242</v>
      </c>
      <c r="G313">
        <v>112.42</v>
      </c>
      <c r="H313" t="s">
        <v>19191</v>
      </c>
      <c r="I313">
        <v>2</v>
      </c>
      <c r="J313">
        <v>2</v>
      </c>
      <c r="K313">
        <v>1</v>
      </c>
      <c r="L313" t="s">
        <v>19247</v>
      </c>
      <c r="M313" t="s">
        <v>19488</v>
      </c>
      <c r="N313" t="b">
        <v>0</v>
      </c>
      <c r="O313" t="b">
        <v>0</v>
      </c>
      <c r="P313" t="b">
        <v>0</v>
      </c>
      <c r="Q313" t="b">
        <v>0</v>
      </c>
      <c r="R313" t="b">
        <v>0</v>
      </c>
      <c r="S313" t="b">
        <v>0</v>
      </c>
      <c r="T313" t="b">
        <v>0</v>
      </c>
      <c r="U313" t="b">
        <v>0</v>
      </c>
      <c r="V313" t="b">
        <v>0</v>
      </c>
      <c r="Z313">
        <v>14336</v>
      </c>
      <c r="AA313">
        <v>1047552</v>
      </c>
      <c r="AB313" t="b">
        <v>1</v>
      </c>
      <c r="AC313" t="s">
        <v>19210</v>
      </c>
      <c r="AD313">
        <v>7</v>
      </c>
      <c r="AE313">
        <v>8</v>
      </c>
      <c r="AF313" t="s">
        <v>19194</v>
      </c>
      <c r="AG313" t="b">
        <v>1</v>
      </c>
      <c r="AH313" t="b">
        <v>1</v>
      </c>
      <c r="AI313" t="s">
        <v>19195</v>
      </c>
      <c r="AJ313">
        <v>160</v>
      </c>
      <c r="AK313" t="b">
        <v>1</v>
      </c>
      <c r="AL313" t="b">
        <v>1</v>
      </c>
      <c r="AM313" t="b">
        <v>0</v>
      </c>
      <c r="AN313" t="b">
        <v>0</v>
      </c>
      <c r="AO313" t="b">
        <v>0</v>
      </c>
      <c r="AP313">
        <v>2</v>
      </c>
      <c r="AQ313">
        <v>8000</v>
      </c>
      <c r="AR313">
        <v>65536000</v>
      </c>
      <c r="AS313">
        <v>65536000</v>
      </c>
      <c r="AT313">
        <v>6400</v>
      </c>
      <c r="AU313">
        <v>64000000</v>
      </c>
      <c r="AV313">
        <v>92341796864</v>
      </c>
    </row>
    <row r="314" spans="1:53" hidden="1" x14ac:dyDescent="0.25">
      <c r="A314" t="s">
        <v>2021</v>
      </c>
      <c r="B314" t="s">
        <v>19508</v>
      </c>
      <c r="C314" t="s">
        <v>1368</v>
      </c>
      <c r="D314" t="s">
        <v>19490</v>
      </c>
      <c r="E314" t="s">
        <v>19190</v>
      </c>
      <c r="F314" t="s">
        <v>242</v>
      </c>
      <c r="G314">
        <v>106.58</v>
      </c>
      <c r="H314" t="s">
        <v>19191</v>
      </c>
      <c r="I314">
        <v>2</v>
      </c>
      <c r="J314">
        <v>2</v>
      </c>
      <c r="K314">
        <v>1</v>
      </c>
      <c r="L314" t="s">
        <v>19247</v>
      </c>
      <c r="M314" t="s">
        <v>19488</v>
      </c>
      <c r="N314" t="b">
        <v>0</v>
      </c>
      <c r="O314" t="b">
        <v>0</v>
      </c>
      <c r="P314" t="b">
        <v>0</v>
      </c>
      <c r="Q314" t="b">
        <v>0</v>
      </c>
      <c r="R314" t="b">
        <v>0</v>
      </c>
      <c r="S314" t="b">
        <v>0</v>
      </c>
      <c r="T314" t="b">
        <v>0</v>
      </c>
      <c r="U314" t="b">
        <v>0</v>
      </c>
      <c r="V314" t="b">
        <v>0</v>
      </c>
      <c r="X314" t="s">
        <v>19200</v>
      </c>
      <c r="Z314">
        <v>14336</v>
      </c>
      <c r="AA314">
        <v>1047552</v>
      </c>
      <c r="AB314" t="b">
        <v>1</v>
      </c>
      <c r="AC314" t="s">
        <v>19210</v>
      </c>
      <c r="AD314">
        <v>7</v>
      </c>
      <c r="AE314">
        <v>8</v>
      </c>
      <c r="AF314" t="s">
        <v>19194</v>
      </c>
      <c r="AG314" t="b">
        <v>1</v>
      </c>
      <c r="AH314" t="b">
        <v>1</v>
      </c>
      <c r="AI314" t="s">
        <v>19195</v>
      </c>
      <c r="AJ314">
        <v>210</v>
      </c>
      <c r="AK314" t="b">
        <v>1</v>
      </c>
      <c r="AL314" t="b">
        <v>1</v>
      </c>
      <c r="AM314" t="b">
        <v>0</v>
      </c>
      <c r="AN314" t="b">
        <v>1</v>
      </c>
      <c r="AO314" t="b">
        <v>0</v>
      </c>
      <c r="AP314">
        <v>2</v>
      </c>
      <c r="AQ314">
        <v>8000</v>
      </c>
      <c r="AR314">
        <v>65536000</v>
      </c>
      <c r="AS314">
        <v>65536000</v>
      </c>
      <c r="AT314">
        <v>6400</v>
      </c>
      <c r="AU314">
        <v>96000000</v>
      </c>
      <c r="AV314">
        <v>92341796864</v>
      </c>
    </row>
    <row r="315" spans="1:53" hidden="1" x14ac:dyDescent="0.25">
      <c r="A315" t="s">
        <v>7701</v>
      </c>
      <c r="B315" t="s">
        <v>19509</v>
      </c>
      <c r="C315" t="s">
        <v>1368</v>
      </c>
      <c r="D315" t="s">
        <v>19493</v>
      </c>
      <c r="E315" t="s">
        <v>19190</v>
      </c>
      <c r="F315" t="s">
        <v>242</v>
      </c>
      <c r="G315">
        <v>106.58</v>
      </c>
      <c r="H315" t="s">
        <v>19191</v>
      </c>
      <c r="I315">
        <v>2</v>
      </c>
      <c r="J315">
        <v>2</v>
      </c>
      <c r="K315">
        <v>1</v>
      </c>
      <c r="L315" t="s">
        <v>19247</v>
      </c>
      <c r="M315" t="s">
        <v>19488</v>
      </c>
      <c r="N315" t="b">
        <v>0</v>
      </c>
      <c r="O315" t="b">
        <v>0</v>
      </c>
      <c r="P315" t="b">
        <v>0</v>
      </c>
      <c r="Q315" t="b">
        <v>0</v>
      </c>
      <c r="R315" t="b">
        <v>0</v>
      </c>
      <c r="S315" t="b">
        <v>0</v>
      </c>
      <c r="T315" t="b">
        <v>0</v>
      </c>
      <c r="U315" t="b">
        <v>0</v>
      </c>
      <c r="V315" t="b">
        <v>0</v>
      </c>
      <c r="X315" t="s">
        <v>19200</v>
      </c>
      <c r="Y315" t="s">
        <v>19252</v>
      </c>
      <c r="Z315">
        <v>14336</v>
      </c>
      <c r="AA315">
        <v>1047552</v>
      </c>
      <c r="AB315" t="b">
        <v>1</v>
      </c>
      <c r="AC315" t="s">
        <v>19210</v>
      </c>
      <c r="AD315">
        <v>7</v>
      </c>
      <c r="AE315">
        <v>8</v>
      </c>
      <c r="AF315" t="s">
        <v>19194</v>
      </c>
      <c r="AG315" t="b">
        <v>0</v>
      </c>
      <c r="AH315" t="b">
        <v>1</v>
      </c>
      <c r="AI315" t="s">
        <v>19195</v>
      </c>
      <c r="AJ315">
        <v>210</v>
      </c>
      <c r="AK315" t="b">
        <v>1</v>
      </c>
      <c r="AL315" t="b">
        <v>1</v>
      </c>
      <c r="AM315" t="b">
        <v>0</v>
      </c>
      <c r="AN315" t="b">
        <v>1</v>
      </c>
      <c r="AO315" t="b">
        <v>0</v>
      </c>
      <c r="AP315">
        <v>2</v>
      </c>
      <c r="AQ315">
        <v>8000</v>
      </c>
      <c r="AR315">
        <v>67108864</v>
      </c>
      <c r="AS315">
        <v>67108864</v>
      </c>
      <c r="AT315">
        <v>6400</v>
      </c>
      <c r="AU315">
        <v>100663296</v>
      </c>
      <c r="AV315">
        <v>92341796864</v>
      </c>
    </row>
    <row r="316" spans="1:53" hidden="1" x14ac:dyDescent="0.25">
      <c r="A316" t="s">
        <v>5258</v>
      </c>
      <c r="B316" t="s">
        <v>11522</v>
      </c>
      <c r="C316" t="s">
        <v>1368</v>
      </c>
      <c r="D316" t="s">
        <v>19487</v>
      </c>
      <c r="E316" t="s">
        <v>19190</v>
      </c>
      <c r="F316" t="s">
        <v>242</v>
      </c>
      <c r="G316">
        <v>224.84</v>
      </c>
      <c r="H316" t="s">
        <v>19191</v>
      </c>
      <c r="I316">
        <v>4</v>
      </c>
      <c r="J316">
        <v>4</v>
      </c>
      <c r="K316">
        <v>1</v>
      </c>
      <c r="L316" t="s">
        <v>19247</v>
      </c>
      <c r="M316" t="s">
        <v>19488</v>
      </c>
      <c r="N316" t="b">
        <v>0</v>
      </c>
      <c r="O316" t="b">
        <v>0</v>
      </c>
      <c r="P316" t="b">
        <v>0</v>
      </c>
      <c r="Q316" t="b">
        <v>0</v>
      </c>
      <c r="R316" t="b">
        <v>0</v>
      </c>
      <c r="S316" t="b">
        <v>0</v>
      </c>
      <c r="T316" t="b">
        <v>0</v>
      </c>
      <c r="U316" t="b">
        <v>0</v>
      </c>
      <c r="V316" t="b">
        <v>0</v>
      </c>
      <c r="Z316">
        <v>28672</v>
      </c>
      <c r="AA316">
        <v>1047552</v>
      </c>
      <c r="AB316" t="b">
        <v>1</v>
      </c>
      <c r="AC316" t="s">
        <v>19210</v>
      </c>
      <c r="AD316">
        <v>14</v>
      </c>
      <c r="AE316">
        <v>16</v>
      </c>
      <c r="AF316" t="s">
        <v>19194</v>
      </c>
      <c r="AG316" t="b">
        <v>1</v>
      </c>
      <c r="AH316" t="b">
        <v>1</v>
      </c>
      <c r="AI316" t="s">
        <v>19195</v>
      </c>
      <c r="AJ316">
        <v>160</v>
      </c>
      <c r="AK316" t="b">
        <v>1</v>
      </c>
      <c r="AL316" t="b">
        <v>1</v>
      </c>
      <c r="AM316" t="b">
        <v>0</v>
      </c>
      <c r="AN316" t="b">
        <v>0</v>
      </c>
      <c r="AO316" t="b">
        <v>0</v>
      </c>
      <c r="AP316">
        <v>4</v>
      </c>
      <c r="AQ316">
        <v>16000</v>
      </c>
      <c r="AR316">
        <v>131072000</v>
      </c>
      <c r="AS316">
        <v>131072000</v>
      </c>
      <c r="AT316">
        <v>12800</v>
      </c>
      <c r="AU316">
        <v>128000000</v>
      </c>
      <c r="AV316">
        <v>184683593728</v>
      </c>
    </row>
    <row r="317" spans="1:53" hidden="1" x14ac:dyDescent="0.25">
      <c r="A317" t="s">
        <v>1694</v>
      </c>
      <c r="B317" t="s">
        <v>19510</v>
      </c>
      <c r="C317" t="s">
        <v>1368</v>
      </c>
      <c r="D317" t="s">
        <v>19490</v>
      </c>
      <c r="E317" t="s">
        <v>19190</v>
      </c>
      <c r="F317" t="s">
        <v>242</v>
      </c>
      <c r="G317">
        <v>213.89</v>
      </c>
      <c r="H317" t="s">
        <v>19191</v>
      </c>
      <c r="I317">
        <v>4</v>
      </c>
      <c r="J317">
        <v>4</v>
      </c>
      <c r="K317">
        <v>1</v>
      </c>
      <c r="L317" t="s">
        <v>19247</v>
      </c>
      <c r="M317" t="s">
        <v>19488</v>
      </c>
      <c r="N317" t="b">
        <v>0</v>
      </c>
      <c r="O317" t="b">
        <v>0</v>
      </c>
      <c r="P317" t="b">
        <v>0</v>
      </c>
      <c r="Q317" t="b">
        <v>0</v>
      </c>
      <c r="R317" t="b">
        <v>0</v>
      </c>
      <c r="S317" t="b">
        <v>0</v>
      </c>
      <c r="T317" t="b">
        <v>0</v>
      </c>
      <c r="U317" t="b">
        <v>0</v>
      </c>
      <c r="V317" t="b">
        <v>0</v>
      </c>
      <c r="X317" t="s">
        <v>19200</v>
      </c>
      <c r="Z317">
        <v>28672</v>
      </c>
      <c r="AA317">
        <v>1047552</v>
      </c>
      <c r="AB317" t="b">
        <v>1</v>
      </c>
      <c r="AC317" t="s">
        <v>19210</v>
      </c>
      <c r="AD317">
        <v>14</v>
      </c>
      <c r="AE317">
        <v>16</v>
      </c>
      <c r="AF317" t="s">
        <v>19194</v>
      </c>
      <c r="AG317" t="b">
        <v>1</v>
      </c>
      <c r="AH317" t="b">
        <v>1</v>
      </c>
      <c r="AI317" t="s">
        <v>19195</v>
      </c>
      <c r="AJ317">
        <v>210</v>
      </c>
      <c r="AK317" t="b">
        <v>1</v>
      </c>
      <c r="AL317" t="b">
        <v>1</v>
      </c>
      <c r="AM317" t="b">
        <v>0</v>
      </c>
      <c r="AN317" t="b">
        <v>1</v>
      </c>
      <c r="AO317" t="b">
        <v>0</v>
      </c>
      <c r="AP317">
        <v>4</v>
      </c>
      <c r="AQ317">
        <v>16000</v>
      </c>
      <c r="AR317">
        <v>131072000</v>
      </c>
      <c r="AS317">
        <v>131072000</v>
      </c>
      <c r="AT317">
        <v>12800</v>
      </c>
      <c r="AU317">
        <v>192000000</v>
      </c>
      <c r="AV317">
        <v>184683593728</v>
      </c>
    </row>
    <row r="318" spans="1:53" hidden="1" x14ac:dyDescent="0.25">
      <c r="A318" t="s">
        <v>17406</v>
      </c>
      <c r="B318" t="s">
        <v>19511</v>
      </c>
      <c r="C318" t="s">
        <v>1368</v>
      </c>
      <c r="D318" t="s">
        <v>19493</v>
      </c>
      <c r="E318" t="s">
        <v>19190</v>
      </c>
      <c r="F318" t="s">
        <v>242</v>
      </c>
      <c r="G318">
        <v>213.89</v>
      </c>
      <c r="H318" t="s">
        <v>19191</v>
      </c>
      <c r="I318">
        <v>4</v>
      </c>
      <c r="J318">
        <v>4</v>
      </c>
      <c r="K318">
        <v>1</v>
      </c>
      <c r="L318" t="s">
        <v>19247</v>
      </c>
      <c r="M318" t="s">
        <v>19488</v>
      </c>
      <c r="N318" t="b">
        <v>0</v>
      </c>
      <c r="O318" t="b">
        <v>0</v>
      </c>
      <c r="P318" t="b">
        <v>0</v>
      </c>
      <c r="Q318" t="b">
        <v>0</v>
      </c>
      <c r="R318" t="b">
        <v>0</v>
      </c>
      <c r="S318" t="b">
        <v>0</v>
      </c>
      <c r="T318" t="b">
        <v>0</v>
      </c>
      <c r="U318" t="b">
        <v>0</v>
      </c>
      <c r="V318" t="b">
        <v>0</v>
      </c>
      <c r="X318" t="s">
        <v>19200</v>
      </c>
      <c r="Y318" t="s">
        <v>19252</v>
      </c>
      <c r="Z318">
        <v>28672</v>
      </c>
      <c r="AA318">
        <v>1047552</v>
      </c>
      <c r="AB318" t="b">
        <v>1</v>
      </c>
      <c r="AC318" t="s">
        <v>19210</v>
      </c>
      <c r="AD318">
        <v>14</v>
      </c>
      <c r="AE318">
        <v>16</v>
      </c>
      <c r="AF318" t="s">
        <v>19194</v>
      </c>
      <c r="AG318" t="b">
        <v>0</v>
      </c>
      <c r="AH318" t="b">
        <v>1</v>
      </c>
      <c r="AI318" t="s">
        <v>19195</v>
      </c>
      <c r="AJ318">
        <v>210</v>
      </c>
      <c r="AK318" t="b">
        <v>1</v>
      </c>
      <c r="AL318" t="b">
        <v>1</v>
      </c>
      <c r="AM318" t="b">
        <v>0</v>
      </c>
      <c r="AN318" t="b">
        <v>1</v>
      </c>
      <c r="AO318" t="b">
        <v>0</v>
      </c>
      <c r="AP318">
        <v>4</v>
      </c>
      <c r="AQ318">
        <v>16000</v>
      </c>
      <c r="AR318">
        <v>134217728</v>
      </c>
      <c r="AS318">
        <v>134217728</v>
      </c>
      <c r="AT318">
        <v>12800</v>
      </c>
      <c r="AU318">
        <v>201326592</v>
      </c>
      <c r="AV318">
        <v>184683593728</v>
      </c>
    </row>
    <row r="319" spans="1:53" hidden="1" x14ac:dyDescent="0.25">
      <c r="A319" t="s">
        <v>2403</v>
      </c>
      <c r="B319" t="s">
        <v>3066</v>
      </c>
      <c r="C319" t="s">
        <v>1368</v>
      </c>
      <c r="D319" t="s">
        <v>19487</v>
      </c>
      <c r="E319" t="s">
        <v>19190</v>
      </c>
      <c r="F319" t="s">
        <v>242</v>
      </c>
      <c r="G319">
        <v>449.68</v>
      </c>
      <c r="H319" t="s">
        <v>19191</v>
      </c>
      <c r="I319">
        <v>8</v>
      </c>
      <c r="J319">
        <v>8</v>
      </c>
      <c r="K319">
        <v>1</v>
      </c>
      <c r="L319" t="s">
        <v>19247</v>
      </c>
      <c r="M319" t="s">
        <v>19488</v>
      </c>
      <c r="N319" t="b">
        <v>0</v>
      </c>
      <c r="O319" t="b">
        <v>0</v>
      </c>
      <c r="P319" t="b">
        <v>0</v>
      </c>
      <c r="Q319" t="b">
        <v>0</v>
      </c>
      <c r="R319" t="b">
        <v>0</v>
      </c>
      <c r="S319" t="b">
        <v>0</v>
      </c>
      <c r="T319" t="b">
        <v>0</v>
      </c>
      <c r="U319" t="b">
        <v>0</v>
      </c>
      <c r="V319" t="b">
        <v>0</v>
      </c>
      <c r="Z319">
        <v>57344</v>
      </c>
      <c r="AA319">
        <v>1047552</v>
      </c>
      <c r="AB319" t="b">
        <v>1</v>
      </c>
      <c r="AC319" t="s">
        <v>19210</v>
      </c>
      <c r="AD319">
        <v>28</v>
      </c>
      <c r="AE319">
        <v>32</v>
      </c>
      <c r="AF319" t="s">
        <v>19194</v>
      </c>
      <c r="AG319" t="b">
        <v>1</v>
      </c>
      <c r="AH319" t="b">
        <v>1</v>
      </c>
      <c r="AI319" t="s">
        <v>19195</v>
      </c>
      <c r="AJ319">
        <v>160</v>
      </c>
      <c r="AK319" t="b">
        <v>1</v>
      </c>
      <c r="AL319" t="b">
        <v>1</v>
      </c>
      <c r="AM319" t="b">
        <v>0</v>
      </c>
      <c r="AN319" t="b">
        <v>0</v>
      </c>
      <c r="AO319" t="b">
        <v>0</v>
      </c>
      <c r="AP319">
        <v>8</v>
      </c>
      <c r="AQ319">
        <v>32000</v>
      </c>
      <c r="AR319">
        <v>262144000</v>
      </c>
      <c r="AS319">
        <v>262144000</v>
      </c>
      <c r="AT319">
        <v>25600</v>
      </c>
      <c r="AU319">
        <v>256000000</v>
      </c>
      <c r="AV319">
        <v>369367187456</v>
      </c>
    </row>
    <row r="320" spans="1:53" hidden="1" x14ac:dyDescent="0.25">
      <c r="A320" t="s">
        <v>6656</v>
      </c>
      <c r="B320" t="s">
        <v>19512</v>
      </c>
      <c r="C320" t="s">
        <v>1368</v>
      </c>
      <c r="D320" t="s">
        <v>19490</v>
      </c>
      <c r="E320" t="s">
        <v>19190</v>
      </c>
      <c r="F320" t="s">
        <v>242</v>
      </c>
      <c r="G320">
        <v>427.05</v>
      </c>
      <c r="H320" t="s">
        <v>19191</v>
      </c>
      <c r="I320">
        <v>8</v>
      </c>
      <c r="J320">
        <v>8</v>
      </c>
      <c r="K320">
        <v>1</v>
      </c>
      <c r="L320" t="s">
        <v>19247</v>
      </c>
      <c r="M320" t="s">
        <v>19488</v>
      </c>
      <c r="N320" t="b">
        <v>0</v>
      </c>
      <c r="O320" t="b">
        <v>0</v>
      </c>
      <c r="P320" t="b">
        <v>0</v>
      </c>
      <c r="Q320" t="b">
        <v>0</v>
      </c>
      <c r="R320" t="b">
        <v>0</v>
      </c>
      <c r="S320" t="b">
        <v>0</v>
      </c>
      <c r="T320" t="b">
        <v>0</v>
      </c>
      <c r="U320" t="b">
        <v>0</v>
      </c>
      <c r="V320" t="b">
        <v>0</v>
      </c>
      <c r="X320" t="s">
        <v>19200</v>
      </c>
      <c r="Z320">
        <v>57344</v>
      </c>
      <c r="AA320">
        <v>1047552</v>
      </c>
      <c r="AB320" t="b">
        <v>1</v>
      </c>
      <c r="AC320" t="s">
        <v>19210</v>
      </c>
      <c r="AD320">
        <v>28</v>
      </c>
      <c r="AE320">
        <v>32</v>
      </c>
      <c r="AF320" t="s">
        <v>19194</v>
      </c>
      <c r="AG320" t="b">
        <v>1</v>
      </c>
      <c r="AH320" t="b">
        <v>1</v>
      </c>
      <c r="AI320" t="s">
        <v>19195</v>
      </c>
      <c r="AJ320">
        <v>210</v>
      </c>
      <c r="AK320" t="b">
        <v>1</v>
      </c>
      <c r="AL320" t="b">
        <v>1</v>
      </c>
      <c r="AM320" t="b">
        <v>0</v>
      </c>
      <c r="AN320" t="b">
        <v>1</v>
      </c>
      <c r="AO320" t="b">
        <v>0</v>
      </c>
      <c r="AP320">
        <v>8</v>
      </c>
      <c r="AQ320">
        <v>32000</v>
      </c>
      <c r="AR320">
        <v>262144000</v>
      </c>
      <c r="AS320">
        <v>262144000</v>
      </c>
      <c r="AT320">
        <v>25600</v>
      </c>
      <c r="AU320">
        <v>384000000</v>
      </c>
      <c r="AV320">
        <v>369367187456</v>
      </c>
    </row>
    <row r="321" spans="1:54" hidden="1" x14ac:dyDescent="0.25">
      <c r="A321" t="s">
        <v>3977</v>
      </c>
      <c r="B321" t="s">
        <v>19513</v>
      </c>
      <c r="C321" t="s">
        <v>1368</v>
      </c>
      <c r="D321" t="s">
        <v>19493</v>
      </c>
      <c r="E321" t="s">
        <v>19190</v>
      </c>
      <c r="F321" t="s">
        <v>242</v>
      </c>
      <c r="G321">
        <v>427.05</v>
      </c>
      <c r="H321" t="s">
        <v>19191</v>
      </c>
      <c r="I321">
        <v>8</v>
      </c>
      <c r="J321">
        <v>8</v>
      </c>
      <c r="K321">
        <v>1</v>
      </c>
      <c r="L321" t="s">
        <v>19247</v>
      </c>
      <c r="M321" t="s">
        <v>19488</v>
      </c>
      <c r="N321" t="b">
        <v>0</v>
      </c>
      <c r="O321" t="b">
        <v>0</v>
      </c>
      <c r="P321" t="b">
        <v>0</v>
      </c>
      <c r="Q321" t="b">
        <v>0</v>
      </c>
      <c r="R321" t="b">
        <v>0</v>
      </c>
      <c r="S321" t="b">
        <v>0</v>
      </c>
      <c r="T321" t="b">
        <v>0</v>
      </c>
      <c r="U321" t="b">
        <v>0</v>
      </c>
      <c r="V321" t="b">
        <v>0</v>
      </c>
      <c r="X321" t="s">
        <v>19200</v>
      </c>
      <c r="Y321" t="s">
        <v>19252</v>
      </c>
      <c r="Z321">
        <v>57344</v>
      </c>
      <c r="AA321">
        <v>1047552</v>
      </c>
      <c r="AB321" t="b">
        <v>1</v>
      </c>
      <c r="AC321" t="s">
        <v>19210</v>
      </c>
      <c r="AD321">
        <v>28</v>
      </c>
      <c r="AE321">
        <v>32</v>
      </c>
      <c r="AF321" t="s">
        <v>19194</v>
      </c>
      <c r="AG321" t="b">
        <v>0</v>
      </c>
      <c r="AH321" t="b">
        <v>1</v>
      </c>
      <c r="AI321" t="s">
        <v>19195</v>
      </c>
      <c r="AJ321">
        <v>210</v>
      </c>
      <c r="AK321" t="b">
        <v>1</v>
      </c>
      <c r="AL321" t="b">
        <v>1</v>
      </c>
      <c r="AM321" t="b">
        <v>0</v>
      </c>
      <c r="AN321" t="b">
        <v>1</v>
      </c>
      <c r="AO321" t="b">
        <v>0</v>
      </c>
      <c r="AP321">
        <v>8</v>
      </c>
      <c r="AQ321">
        <v>32000</v>
      </c>
      <c r="AR321">
        <v>268435456</v>
      </c>
      <c r="AS321">
        <v>268435456</v>
      </c>
      <c r="AT321">
        <v>25600</v>
      </c>
      <c r="AU321">
        <v>402653184</v>
      </c>
      <c r="AV321">
        <v>369367187456</v>
      </c>
    </row>
    <row r="322" spans="1:54" hidden="1" x14ac:dyDescent="0.25">
      <c r="A322" t="s">
        <v>5278</v>
      </c>
      <c r="B322" t="s">
        <v>19514</v>
      </c>
      <c r="C322" t="s">
        <v>1368</v>
      </c>
      <c r="D322" t="s">
        <v>19490</v>
      </c>
      <c r="E322" t="s">
        <v>19190</v>
      </c>
      <c r="F322" t="s">
        <v>242</v>
      </c>
      <c r="G322">
        <v>854.1</v>
      </c>
      <c r="H322" t="s">
        <v>19191</v>
      </c>
      <c r="I322">
        <v>16</v>
      </c>
      <c r="J322">
        <v>16</v>
      </c>
      <c r="K322">
        <v>1</v>
      </c>
      <c r="L322" t="s">
        <v>19247</v>
      </c>
      <c r="M322" t="s">
        <v>19488</v>
      </c>
      <c r="N322" t="b">
        <v>0</v>
      </c>
      <c r="O322" t="b">
        <v>0</v>
      </c>
      <c r="P322" t="b">
        <v>0</v>
      </c>
      <c r="Q322" t="b">
        <v>0</v>
      </c>
      <c r="R322" t="b">
        <v>0</v>
      </c>
      <c r="S322" t="b">
        <v>0</v>
      </c>
      <c r="T322" t="b">
        <v>0</v>
      </c>
      <c r="U322" t="b">
        <v>0</v>
      </c>
      <c r="V322" t="b">
        <v>0</v>
      </c>
      <c r="X322" t="s">
        <v>19200</v>
      </c>
      <c r="Z322">
        <v>114688</v>
      </c>
      <c r="AA322">
        <v>1047552</v>
      </c>
      <c r="AB322" t="b">
        <v>1</v>
      </c>
      <c r="AC322" t="s">
        <v>19210</v>
      </c>
      <c r="AD322">
        <v>56</v>
      </c>
      <c r="AE322">
        <v>64</v>
      </c>
      <c r="AF322" t="s">
        <v>19194</v>
      </c>
      <c r="AG322" t="b">
        <v>1</v>
      </c>
      <c r="AH322" t="b">
        <v>1</v>
      </c>
      <c r="AI322" t="s">
        <v>19195</v>
      </c>
      <c r="AJ322">
        <v>210</v>
      </c>
      <c r="AK322" t="b">
        <v>1</v>
      </c>
      <c r="AL322" t="b">
        <v>1</v>
      </c>
      <c r="AM322" t="b">
        <v>0</v>
      </c>
      <c r="AN322" t="b">
        <v>1</v>
      </c>
      <c r="AO322" t="b">
        <v>0</v>
      </c>
      <c r="AP322">
        <v>8</v>
      </c>
      <c r="AQ322">
        <v>64000</v>
      </c>
      <c r="AR322">
        <v>524288000</v>
      </c>
      <c r="AS322">
        <v>524288000</v>
      </c>
      <c r="AT322">
        <v>51200</v>
      </c>
      <c r="AU322">
        <v>768000000</v>
      </c>
      <c r="AV322">
        <v>738734374912</v>
      </c>
    </row>
    <row r="323" spans="1:54" hidden="1" x14ac:dyDescent="0.25">
      <c r="A323" t="s">
        <v>16489</v>
      </c>
      <c r="B323" t="s">
        <v>19515</v>
      </c>
      <c r="C323" t="s">
        <v>1368</v>
      </c>
      <c r="D323" t="s">
        <v>19493</v>
      </c>
      <c r="E323" t="s">
        <v>19190</v>
      </c>
      <c r="F323" t="s">
        <v>242</v>
      </c>
      <c r="G323">
        <v>854.1</v>
      </c>
      <c r="H323" t="s">
        <v>19191</v>
      </c>
      <c r="I323">
        <v>16</v>
      </c>
      <c r="J323">
        <v>16</v>
      </c>
      <c r="K323">
        <v>1</v>
      </c>
      <c r="L323" t="s">
        <v>19247</v>
      </c>
      <c r="M323" t="s">
        <v>19488</v>
      </c>
      <c r="N323" t="b">
        <v>0</v>
      </c>
      <c r="O323" t="b">
        <v>0</v>
      </c>
      <c r="P323" t="b">
        <v>0</v>
      </c>
      <c r="Q323" t="b">
        <v>0</v>
      </c>
      <c r="R323" t="b">
        <v>0</v>
      </c>
      <c r="S323" t="b">
        <v>0</v>
      </c>
      <c r="T323" t="b">
        <v>0</v>
      </c>
      <c r="U323" t="b">
        <v>0</v>
      </c>
      <c r="V323" t="b">
        <v>0</v>
      </c>
      <c r="X323" t="s">
        <v>19200</v>
      </c>
      <c r="Y323" t="s">
        <v>19252</v>
      </c>
      <c r="Z323">
        <v>114688</v>
      </c>
      <c r="AA323">
        <v>1047552</v>
      </c>
      <c r="AB323" t="b">
        <v>1</v>
      </c>
      <c r="AC323" t="s">
        <v>19210</v>
      </c>
      <c r="AD323">
        <v>56</v>
      </c>
      <c r="AE323">
        <v>64</v>
      </c>
      <c r="AF323" t="s">
        <v>19194</v>
      </c>
      <c r="AG323" t="b">
        <v>0</v>
      </c>
      <c r="AH323" t="b">
        <v>1</v>
      </c>
      <c r="AI323" t="s">
        <v>19195</v>
      </c>
      <c r="AJ323">
        <v>210</v>
      </c>
      <c r="AK323" t="b">
        <v>1</v>
      </c>
      <c r="AL323" t="b">
        <v>1</v>
      </c>
      <c r="AM323" t="b">
        <v>0</v>
      </c>
      <c r="AN323" t="b">
        <v>1</v>
      </c>
      <c r="AO323" t="b">
        <v>0</v>
      </c>
      <c r="AP323">
        <v>8</v>
      </c>
      <c r="AQ323">
        <v>64000</v>
      </c>
      <c r="AR323">
        <v>536870912</v>
      </c>
      <c r="AS323">
        <v>536870912</v>
      </c>
      <c r="AT323">
        <v>51200</v>
      </c>
      <c r="AU323">
        <v>805306368</v>
      </c>
      <c r="AV323">
        <v>738734374912</v>
      </c>
    </row>
    <row r="324" spans="1:54" x14ac:dyDescent="0.25">
      <c r="A324" t="s">
        <v>1039</v>
      </c>
      <c r="B324" t="s">
        <v>19516</v>
      </c>
      <c r="C324" t="s">
        <v>1368</v>
      </c>
      <c r="D324" t="s">
        <v>19517</v>
      </c>
      <c r="E324" t="s">
        <v>19190</v>
      </c>
      <c r="F324" t="s">
        <v>242</v>
      </c>
      <c r="G324">
        <v>6013.01</v>
      </c>
      <c r="H324" t="s">
        <v>19518</v>
      </c>
      <c r="I324">
        <v>104</v>
      </c>
      <c r="J324">
        <v>104</v>
      </c>
      <c r="K324">
        <v>2</v>
      </c>
      <c r="L324" t="s">
        <v>19519</v>
      </c>
      <c r="N324" t="b">
        <v>0</v>
      </c>
      <c r="O324" t="b">
        <v>0</v>
      </c>
      <c r="P324" t="b">
        <v>1</v>
      </c>
      <c r="Q324" t="b">
        <v>1</v>
      </c>
      <c r="R324" t="b">
        <v>0</v>
      </c>
      <c r="S324" t="b">
        <v>0</v>
      </c>
      <c r="T324" t="b">
        <v>0</v>
      </c>
      <c r="U324" t="b">
        <v>0</v>
      </c>
      <c r="V324" t="b">
        <v>1</v>
      </c>
      <c r="X324" t="s">
        <v>19262</v>
      </c>
      <c r="Z324">
        <v>3891200</v>
      </c>
      <c r="AA324">
        <v>1047552</v>
      </c>
      <c r="AB324" t="b">
        <v>1</v>
      </c>
      <c r="AC324" t="s">
        <v>19210</v>
      </c>
      <c r="AD324">
        <v>672</v>
      </c>
      <c r="AE324">
        <v>64</v>
      </c>
      <c r="AF324" t="s">
        <v>19194</v>
      </c>
      <c r="AG324" t="b">
        <v>1</v>
      </c>
      <c r="AH324" t="b">
        <v>1</v>
      </c>
      <c r="AI324" t="s">
        <v>19195</v>
      </c>
      <c r="AK324" t="b">
        <v>1</v>
      </c>
      <c r="AL324" t="b">
        <v>1</v>
      </c>
      <c r="AM324" t="b">
        <v>0</v>
      </c>
      <c r="AN324" t="b">
        <v>1</v>
      </c>
      <c r="AO324" t="b">
        <v>0</v>
      </c>
      <c r="AP324">
        <v>8</v>
      </c>
      <c r="AQ324">
        <v>615000</v>
      </c>
      <c r="AR324">
        <v>4194304000</v>
      </c>
      <c r="AS324">
        <v>4194304000</v>
      </c>
      <c r="AT324">
        <v>120000</v>
      </c>
      <c r="AU324">
        <v>4194304000</v>
      </c>
      <c r="AW324" t="b">
        <v>1</v>
      </c>
    </row>
    <row r="325" spans="1:54" hidden="1" x14ac:dyDescent="0.25">
      <c r="A325" t="s">
        <v>2371</v>
      </c>
      <c r="B325" t="s">
        <v>19520</v>
      </c>
      <c r="C325" t="s">
        <v>1368</v>
      </c>
      <c r="D325" t="s">
        <v>19521</v>
      </c>
      <c r="E325" t="s">
        <v>19190</v>
      </c>
      <c r="F325" t="s">
        <v>242</v>
      </c>
      <c r="G325">
        <v>6013.01</v>
      </c>
      <c r="H325" t="s">
        <v>19191</v>
      </c>
      <c r="I325">
        <v>104</v>
      </c>
      <c r="J325">
        <v>104</v>
      </c>
      <c r="K325">
        <v>2</v>
      </c>
      <c r="L325" t="s">
        <v>19519</v>
      </c>
      <c r="N325" t="b">
        <v>0</v>
      </c>
      <c r="O325" t="b">
        <v>0</v>
      </c>
      <c r="P325" t="b">
        <v>1</v>
      </c>
      <c r="Q325" t="b">
        <v>1</v>
      </c>
      <c r="R325" t="b">
        <v>0</v>
      </c>
      <c r="S325" t="b">
        <v>0</v>
      </c>
      <c r="T325" t="b">
        <v>0</v>
      </c>
      <c r="U325" t="b">
        <v>0</v>
      </c>
      <c r="V325" t="b">
        <v>0</v>
      </c>
      <c r="X325" t="s">
        <v>19262</v>
      </c>
      <c r="Z325">
        <v>3891200</v>
      </c>
      <c r="AA325">
        <v>1047552</v>
      </c>
      <c r="AB325" t="b">
        <v>1</v>
      </c>
      <c r="AC325" t="s">
        <v>19210</v>
      </c>
      <c r="AD325">
        <v>672</v>
      </c>
      <c r="AE325">
        <v>64</v>
      </c>
      <c r="AF325" t="s">
        <v>19194</v>
      </c>
      <c r="AG325" t="b">
        <v>1</v>
      </c>
      <c r="AH325" t="b">
        <v>0</v>
      </c>
      <c r="AI325" t="s">
        <v>19195</v>
      </c>
      <c r="AK325" t="b">
        <v>1</v>
      </c>
      <c r="AL325" t="b">
        <v>1</v>
      </c>
      <c r="AM325" t="b">
        <v>0</v>
      </c>
      <c r="AN325" t="b">
        <v>1</v>
      </c>
      <c r="AO325" t="b">
        <v>0</v>
      </c>
      <c r="AP325">
        <v>8</v>
      </c>
      <c r="AQ325">
        <v>615000</v>
      </c>
      <c r="AR325">
        <v>4194304000</v>
      </c>
      <c r="AS325">
        <v>4194304000</v>
      </c>
      <c r="AT325">
        <v>120000</v>
      </c>
      <c r="AU325">
        <v>4194304000</v>
      </c>
      <c r="AW325" t="b">
        <v>1</v>
      </c>
    </row>
    <row r="326" spans="1:54" hidden="1" x14ac:dyDescent="0.25">
      <c r="A326" t="s">
        <v>944</v>
      </c>
      <c r="B326" t="s">
        <v>19522</v>
      </c>
      <c r="C326" t="s">
        <v>1368</v>
      </c>
      <c r="D326" t="s">
        <v>19523</v>
      </c>
      <c r="E326" t="s">
        <v>19190</v>
      </c>
      <c r="F326" t="s">
        <v>242</v>
      </c>
      <c r="G326">
        <v>5261.11</v>
      </c>
      <c r="H326" t="s">
        <v>19191</v>
      </c>
      <c r="I326">
        <v>104</v>
      </c>
      <c r="J326">
        <v>104</v>
      </c>
      <c r="K326">
        <v>2</v>
      </c>
      <c r="L326" t="s">
        <v>19519</v>
      </c>
      <c r="N326" t="b">
        <v>0</v>
      </c>
      <c r="O326" t="b">
        <v>0</v>
      </c>
      <c r="P326" t="b">
        <v>0</v>
      </c>
      <c r="Q326" t="b">
        <v>1</v>
      </c>
      <c r="R326" t="b">
        <v>0</v>
      </c>
      <c r="S326" t="b">
        <v>0</v>
      </c>
      <c r="T326" t="b">
        <v>0</v>
      </c>
      <c r="U326" t="b">
        <v>0</v>
      </c>
      <c r="V326" t="b">
        <v>1</v>
      </c>
      <c r="X326" t="s">
        <v>19262</v>
      </c>
      <c r="Z326">
        <v>0</v>
      </c>
      <c r="AA326">
        <v>1047552</v>
      </c>
      <c r="AB326" t="b">
        <v>1</v>
      </c>
      <c r="AC326" t="s">
        <v>19210</v>
      </c>
      <c r="AD326">
        <v>672</v>
      </c>
      <c r="AE326">
        <v>64</v>
      </c>
      <c r="AF326" t="s">
        <v>19194</v>
      </c>
      <c r="AG326" t="b">
        <v>1</v>
      </c>
      <c r="AH326" t="b">
        <v>1</v>
      </c>
      <c r="AI326" t="s">
        <v>19195</v>
      </c>
      <c r="AK326" t="b">
        <v>0</v>
      </c>
      <c r="AL326" t="b">
        <v>1</v>
      </c>
      <c r="AM326" t="b">
        <v>0</v>
      </c>
      <c r="AN326" t="b">
        <v>1</v>
      </c>
      <c r="AO326" t="b">
        <v>0</v>
      </c>
      <c r="AP326">
        <v>8</v>
      </c>
      <c r="AQ326">
        <v>615000</v>
      </c>
      <c r="AR326">
        <v>4194304000</v>
      </c>
      <c r="AS326">
        <v>4194304000</v>
      </c>
      <c r="AT326">
        <v>120000</v>
      </c>
      <c r="AU326">
        <v>4194304000</v>
      </c>
      <c r="AW326" t="b">
        <v>1</v>
      </c>
    </row>
    <row r="327" spans="1:54" hidden="1" x14ac:dyDescent="0.25">
      <c r="A327" t="s">
        <v>3754</v>
      </c>
      <c r="B327" t="s">
        <v>19524</v>
      </c>
      <c r="C327" t="s">
        <v>1368</v>
      </c>
      <c r="D327" t="s">
        <v>19525</v>
      </c>
      <c r="E327" t="s">
        <v>19190</v>
      </c>
      <c r="F327" t="s">
        <v>242</v>
      </c>
      <c r="G327">
        <v>5261.11</v>
      </c>
      <c r="H327" t="s">
        <v>19191</v>
      </c>
      <c r="I327">
        <v>104</v>
      </c>
      <c r="J327">
        <v>104</v>
      </c>
      <c r="K327">
        <v>2</v>
      </c>
      <c r="L327" t="s">
        <v>19519</v>
      </c>
      <c r="N327" t="b">
        <v>0</v>
      </c>
      <c r="O327" t="b">
        <v>0</v>
      </c>
      <c r="P327" t="b">
        <v>0</v>
      </c>
      <c r="Q327" t="b">
        <v>1</v>
      </c>
      <c r="R327" t="b">
        <v>0</v>
      </c>
      <c r="S327" t="b">
        <v>0</v>
      </c>
      <c r="T327" t="b">
        <v>0</v>
      </c>
      <c r="U327" t="b">
        <v>0</v>
      </c>
      <c r="V327" t="b">
        <v>0</v>
      </c>
      <c r="X327" t="s">
        <v>19262</v>
      </c>
      <c r="Z327">
        <v>0</v>
      </c>
      <c r="AA327">
        <v>1047552</v>
      </c>
      <c r="AB327" t="b">
        <v>1</v>
      </c>
      <c r="AC327" t="s">
        <v>19210</v>
      </c>
      <c r="AD327">
        <v>672</v>
      </c>
      <c r="AE327">
        <v>64</v>
      </c>
      <c r="AF327" t="s">
        <v>19194</v>
      </c>
      <c r="AG327" t="b">
        <v>1</v>
      </c>
      <c r="AH327" t="b">
        <v>0</v>
      </c>
      <c r="AI327" t="s">
        <v>19195</v>
      </c>
      <c r="AK327" t="b">
        <v>0</v>
      </c>
      <c r="AL327" t="b">
        <v>1</v>
      </c>
      <c r="AM327" t="b">
        <v>0</v>
      </c>
      <c r="AN327" t="b">
        <v>1</v>
      </c>
      <c r="AO327" t="b">
        <v>0</v>
      </c>
      <c r="AP327">
        <v>8</v>
      </c>
      <c r="AQ327">
        <v>615000</v>
      </c>
      <c r="AR327">
        <v>4194304000</v>
      </c>
      <c r="AS327">
        <v>4194304000</v>
      </c>
      <c r="AT327">
        <v>120000</v>
      </c>
      <c r="AU327">
        <v>4194304000</v>
      </c>
      <c r="AW327" t="b">
        <v>1</v>
      </c>
    </row>
    <row r="328" spans="1:54" x14ac:dyDescent="0.25">
      <c r="A328" t="s">
        <v>281</v>
      </c>
      <c r="B328" t="s">
        <v>19526</v>
      </c>
      <c r="C328" t="s">
        <v>1368</v>
      </c>
      <c r="D328" t="s">
        <v>19527</v>
      </c>
      <c r="E328" t="s">
        <v>19190</v>
      </c>
      <c r="F328" t="s">
        <v>242</v>
      </c>
      <c r="G328">
        <v>5891.1</v>
      </c>
      <c r="H328" t="s">
        <v>19518</v>
      </c>
      <c r="I328">
        <v>112</v>
      </c>
      <c r="J328">
        <v>112</v>
      </c>
      <c r="K328">
        <v>2</v>
      </c>
      <c r="L328" t="s">
        <v>19519</v>
      </c>
      <c r="N328" t="b">
        <v>1</v>
      </c>
      <c r="O328" t="b">
        <v>0</v>
      </c>
      <c r="P328" t="b">
        <v>1</v>
      </c>
      <c r="Q328" t="b">
        <v>1</v>
      </c>
      <c r="R328" t="b">
        <v>0</v>
      </c>
      <c r="S328" t="b">
        <v>0</v>
      </c>
      <c r="T328" t="b">
        <v>0</v>
      </c>
      <c r="U328" t="b">
        <v>0</v>
      </c>
      <c r="V328" t="b">
        <v>1</v>
      </c>
      <c r="X328" t="s">
        <v>19262</v>
      </c>
      <c r="Z328">
        <v>3891200</v>
      </c>
      <c r="AA328">
        <v>1047552</v>
      </c>
      <c r="AB328" t="b">
        <v>1</v>
      </c>
      <c r="AC328" t="s">
        <v>19210</v>
      </c>
      <c r="AD328">
        <v>672</v>
      </c>
      <c r="AE328">
        <v>64</v>
      </c>
      <c r="AF328" t="s">
        <v>19194</v>
      </c>
      <c r="AG328" t="b">
        <v>1</v>
      </c>
      <c r="AH328" t="b">
        <v>1</v>
      </c>
      <c r="AI328" t="s">
        <v>19201</v>
      </c>
      <c r="AJ328">
        <v>230</v>
      </c>
      <c r="AK328" t="b">
        <v>1</v>
      </c>
      <c r="AL328" t="b">
        <v>1</v>
      </c>
      <c r="AM328" t="b">
        <v>0</v>
      </c>
      <c r="AN328" t="b">
        <v>1</v>
      </c>
      <c r="AO328" t="b">
        <v>0</v>
      </c>
      <c r="AP328">
        <v>8</v>
      </c>
      <c r="AQ328">
        <v>450000</v>
      </c>
      <c r="AR328">
        <v>4194304000</v>
      </c>
      <c r="AS328">
        <v>4194304000</v>
      </c>
      <c r="AT328">
        <v>120000</v>
      </c>
      <c r="AU328">
        <v>2097152000</v>
      </c>
      <c r="AW328" t="b">
        <v>1</v>
      </c>
    </row>
    <row r="329" spans="1:54" hidden="1" x14ac:dyDescent="0.25">
      <c r="A329" t="s">
        <v>2407</v>
      </c>
      <c r="B329" t="s">
        <v>19528</v>
      </c>
      <c r="C329" t="s">
        <v>1368</v>
      </c>
      <c r="D329" t="s">
        <v>19529</v>
      </c>
      <c r="E329" t="s">
        <v>19190</v>
      </c>
      <c r="F329" t="s">
        <v>242</v>
      </c>
      <c r="G329">
        <v>5081.53</v>
      </c>
      <c r="H329" t="s">
        <v>19191</v>
      </c>
      <c r="I329">
        <v>112</v>
      </c>
      <c r="J329">
        <v>112</v>
      </c>
      <c r="K329">
        <v>2</v>
      </c>
      <c r="L329" t="s">
        <v>19519</v>
      </c>
      <c r="N329" t="b">
        <v>1</v>
      </c>
      <c r="O329" t="b">
        <v>0</v>
      </c>
      <c r="P329" t="b">
        <v>0</v>
      </c>
      <c r="Q329" t="b">
        <v>1</v>
      </c>
      <c r="R329" t="b">
        <v>0</v>
      </c>
      <c r="S329" t="b">
        <v>0</v>
      </c>
      <c r="T329" t="b">
        <v>0</v>
      </c>
      <c r="U329" t="b">
        <v>0</v>
      </c>
      <c r="V329" t="b">
        <v>1</v>
      </c>
      <c r="X329" t="s">
        <v>19262</v>
      </c>
      <c r="Z329">
        <v>0</v>
      </c>
      <c r="AA329">
        <v>1047552</v>
      </c>
      <c r="AB329" t="b">
        <v>1</v>
      </c>
      <c r="AC329" t="s">
        <v>19210</v>
      </c>
      <c r="AD329">
        <v>672</v>
      </c>
      <c r="AE329">
        <v>64</v>
      </c>
      <c r="AF329" t="s">
        <v>19194</v>
      </c>
      <c r="AG329" t="b">
        <v>1</v>
      </c>
      <c r="AH329" t="b">
        <v>1</v>
      </c>
      <c r="AI329" t="s">
        <v>19201</v>
      </c>
      <c r="AJ329">
        <v>230</v>
      </c>
      <c r="AK329" t="b">
        <v>0</v>
      </c>
      <c r="AL329" t="b">
        <v>1</v>
      </c>
      <c r="AM329" t="b">
        <v>0</v>
      </c>
      <c r="AN329" t="b">
        <v>1</v>
      </c>
      <c r="AO329" t="b">
        <v>0</v>
      </c>
      <c r="AP329">
        <v>8</v>
      </c>
      <c r="AS329">
        <v>4000000000</v>
      </c>
      <c r="AT329">
        <v>120000</v>
      </c>
      <c r="AU329">
        <v>2097152000</v>
      </c>
      <c r="AW329" t="b">
        <v>1</v>
      </c>
    </row>
    <row r="330" spans="1:54" hidden="1" x14ac:dyDescent="0.25">
      <c r="A330" t="s">
        <v>7240</v>
      </c>
      <c r="B330" t="s">
        <v>19530</v>
      </c>
      <c r="C330" t="s">
        <v>1368</v>
      </c>
      <c r="D330" t="s">
        <v>19531</v>
      </c>
      <c r="E330" t="s">
        <v>19190</v>
      </c>
      <c r="F330" t="s">
        <v>242</v>
      </c>
      <c r="G330">
        <v>7509.51</v>
      </c>
      <c r="H330" t="s">
        <v>19191</v>
      </c>
      <c r="I330">
        <v>112</v>
      </c>
      <c r="J330">
        <v>112</v>
      </c>
      <c r="K330">
        <v>2</v>
      </c>
      <c r="L330" t="s">
        <v>19519</v>
      </c>
      <c r="N330" t="b">
        <v>0</v>
      </c>
      <c r="O330" t="b">
        <v>1</v>
      </c>
      <c r="P330" t="b">
        <v>1</v>
      </c>
      <c r="Q330" t="b">
        <v>1</v>
      </c>
      <c r="R330" t="b">
        <v>0</v>
      </c>
      <c r="S330" t="b">
        <v>0</v>
      </c>
      <c r="T330" t="b">
        <v>0</v>
      </c>
      <c r="U330" t="b">
        <v>0</v>
      </c>
      <c r="V330" t="b">
        <v>1</v>
      </c>
      <c r="X330" t="s">
        <v>19262</v>
      </c>
      <c r="Z330">
        <v>3891200</v>
      </c>
      <c r="AA330">
        <v>1047552</v>
      </c>
      <c r="AB330" t="b">
        <v>1</v>
      </c>
      <c r="AC330" t="s">
        <v>19210</v>
      </c>
      <c r="AD330">
        <v>672</v>
      </c>
      <c r="AE330">
        <v>64</v>
      </c>
      <c r="AF330" t="s">
        <v>19194</v>
      </c>
      <c r="AG330" t="b">
        <v>1</v>
      </c>
      <c r="AH330" t="b">
        <v>1</v>
      </c>
      <c r="AI330" t="s">
        <v>19195</v>
      </c>
      <c r="AK330" t="b">
        <v>1</v>
      </c>
      <c r="AL330" t="b">
        <v>1</v>
      </c>
      <c r="AM330" t="b">
        <v>0</v>
      </c>
      <c r="AN330" t="b">
        <v>1</v>
      </c>
      <c r="AO330" t="b">
        <v>0</v>
      </c>
      <c r="AP330">
        <v>8</v>
      </c>
      <c r="AQ330">
        <v>450000</v>
      </c>
      <c r="AR330">
        <v>4000000000</v>
      </c>
      <c r="AS330">
        <v>4000000000</v>
      </c>
      <c r="AT330">
        <v>260000</v>
      </c>
      <c r="AU330">
        <v>4000000000</v>
      </c>
      <c r="AW330" t="b">
        <v>1</v>
      </c>
      <c r="BB330" t="s">
        <v>19532</v>
      </c>
    </row>
    <row r="331" spans="1:54" hidden="1" x14ac:dyDescent="0.25">
      <c r="A331" t="s">
        <v>3482</v>
      </c>
      <c r="B331" t="s">
        <v>19533</v>
      </c>
      <c r="C331" t="s">
        <v>1368</v>
      </c>
      <c r="D331" t="s">
        <v>19534</v>
      </c>
      <c r="E331" t="s">
        <v>19190</v>
      </c>
      <c r="F331" t="s">
        <v>242</v>
      </c>
      <c r="G331">
        <v>6699.94</v>
      </c>
      <c r="H331" t="s">
        <v>19191</v>
      </c>
      <c r="I331">
        <v>112</v>
      </c>
      <c r="J331">
        <v>112</v>
      </c>
      <c r="K331">
        <v>2</v>
      </c>
      <c r="L331" t="s">
        <v>19519</v>
      </c>
      <c r="N331" t="b">
        <v>0</v>
      </c>
      <c r="O331" t="b">
        <v>1</v>
      </c>
      <c r="P331" t="b">
        <v>0</v>
      </c>
      <c r="Q331" t="b">
        <v>1</v>
      </c>
      <c r="R331" t="b">
        <v>0</v>
      </c>
      <c r="S331" t="b">
        <v>0</v>
      </c>
      <c r="T331" t="b">
        <v>0</v>
      </c>
      <c r="U331" t="b">
        <v>0</v>
      </c>
      <c r="V331" t="b">
        <v>1</v>
      </c>
      <c r="X331" t="s">
        <v>19262</v>
      </c>
      <c r="Z331">
        <v>0</v>
      </c>
      <c r="AA331">
        <v>1047552</v>
      </c>
      <c r="AB331" t="b">
        <v>1</v>
      </c>
      <c r="AC331" t="s">
        <v>19210</v>
      </c>
      <c r="AD331">
        <v>672</v>
      </c>
      <c r="AE331">
        <v>64</v>
      </c>
      <c r="AF331" t="s">
        <v>19194</v>
      </c>
      <c r="AG331" t="b">
        <v>1</v>
      </c>
      <c r="AH331" t="b">
        <v>1</v>
      </c>
      <c r="AI331" t="s">
        <v>19195</v>
      </c>
      <c r="AK331" t="b">
        <v>0</v>
      </c>
      <c r="AL331" t="b">
        <v>1</v>
      </c>
      <c r="AM331" t="b">
        <v>0</v>
      </c>
      <c r="AN331" t="b">
        <v>1</v>
      </c>
      <c r="AO331" t="b">
        <v>0</v>
      </c>
      <c r="AP331">
        <v>8</v>
      </c>
      <c r="AQ331">
        <v>450000</v>
      </c>
      <c r="AR331">
        <v>4000000000</v>
      </c>
      <c r="AS331">
        <v>4000000000</v>
      </c>
      <c r="AT331">
        <v>260000</v>
      </c>
      <c r="AU331">
        <v>4000000000</v>
      </c>
      <c r="AW331" t="b">
        <v>1</v>
      </c>
      <c r="BB331" t="s">
        <v>19532</v>
      </c>
    </row>
    <row r="332" spans="1:54" x14ac:dyDescent="0.25">
      <c r="A332" t="s">
        <v>1256</v>
      </c>
      <c r="B332" t="s">
        <v>19535</v>
      </c>
      <c r="C332" t="s">
        <v>1368</v>
      </c>
      <c r="D332" t="s">
        <v>19536</v>
      </c>
      <c r="E332" t="s">
        <v>19190</v>
      </c>
      <c r="F332" t="s">
        <v>242</v>
      </c>
      <c r="G332">
        <v>765.04</v>
      </c>
      <c r="H332" t="s">
        <v>19518</v>
      </c>
      <c r="I332">
        <v>16</v>
      </c>
      <c r="J332">
        <v>4</v>
      </c>
      <c r="K332">
        <v>2</v>
      </c>
      <c r="L332" t="s">
        <v>19519</v>
      </c>
      <c r="N332" t="b">
        <v>1</v>
      </c>
      <c r="O332" t="b">
        <v>0</v>
      </c>
      <c r="P332" t="b">
        <v>1</v>
      </c>
      <c r="Q332" t="b">
        <v>0</v>
      </c>
      <c r="R332" t="b">
        <v>0</v>
      </c>
      <c r="S332" t="b">
        <v>0</v>
      </c>
      <c r="T332" t="b">
        <v>0</v>
      </c>
      <c r="U332" t="b">
        <v>0</v>
      </c>
      <c r="V332" t="b">
        <v>1</v>
      </c>
      <c r="X332" t="s">
        <v>19262</v>
      </c>
      <c r="Z332">
        <v>614400</v>
      </c>
      <c r="AA332">
        <v>1047552</v>
      </c>
      <c r="AB332" t="b">
        <v>1</v>
      </c>
      <c r="AC332" t="s">
        <v>19210</v>
      </c>
      <c r="AD332">
        <v>128</v>
      </c>
      <c r="AE332">
        <v>32</v>
      </c>
      <c r="AF332" t="s">
        <v>19194</v>
      </c>
      <c r="AG332" t="b">
        <v>1</v>
      </c>
      <c r="AH332" t="b">
        <v>1</v>
      </c>
      <c r="AI332" t="s">
        <v>19195</v>
      </c>
      <c r="AJ332">
        <v>230</v>
      </c>
      <c r="AK332" t="b">
        <v>1</v>
      </c>
      <c r="AL332" t="b">
        <v>1</v>
      </c>
      <c r="AM332" t="b">
        <v>0</v>
      </c>
      <c r="AN332" t="b">
        <v>1</v>
      </c>
      <c r="AO332" t="b">
        <v>0</v>
      </c>
      <c r="AP332">
        <v>8</v>
      </c>
      <c r="AQ332">
        <v>75000</v>
      </c>
      <c r="AR332">
        <v>1048576000</v>
      </c>
      <c r="AS332">
        <v>268435456</v>
      </c>
      <c r="AT332">
        <v>25600</v>
      </c>
      <c r="AU332">
        <v>402653184</v>
      </c>
      <c r="AW332" t="b">
        <v>1</v>
      </c>
      <c r="BA332" t="s">
        <v>3450</v>
      </c>
    </row>
    <row r="333" spans="1:54" hidden="1" x14ac:dyDescent="0.25">
      <c r="A333" t="s">
        <v>4090</v>
      </c>
      <c r="B333" t="s">
        <v>4968</v>
      </c>
      <c r="C333" t="s">
        <v>1368</v>
      </c>
      <c r="D333" t="s">
        <v>19537</v>
      </c>
      <c r="E333" t="s">
        <v>19190</v>
      </c>
      <c r="F333" t="s">
        <v>242</v>
      </c>
      <c r="G333">
        <v>735.84</v>
      </c>
      <c r="H333" t="s">
        <v>19191</v>
      </c>
      <c r="I333">
        <v>16</v>
      </c>
      <c r="J333">
        <v>4</v>
      </c>
      <c r="K333">
        <v>2</v>
      </c>
      <c r="L333" t="s">
        <v>19519</v>
      </c>
      <c r="N333" t="b">
        <v>1</v>
      </c>
      <c r="O333" t="b">
        <v>0</v>
      </c>
      <c r="P333" t="b">
        <v>0</v>
      </c>
      <c r="Q333" t="b">
        <v>0</v>
      </c>
      <c r="R333" t="b">
        <v>0</v>
      </c>
      <c r="S333" t="b">
        <v>0</v>
      </c>
      <c r="T333" t="b">
        <v>0</v>
      </c>
      <c r="U333" t="b">
        <v>0</v>
      </c>
      <c r="V333" t="b">
        <v>1</v>
      </c>
      <c r="X333" t="s">
        <v>19265</v>
      </c>
      <c r="Z333">
        <v>262144</v>
      </c>
      <c r="AA333">
        <v>1047552</v>
      </c>
      <c r="AB333" t="b">
        <v>1</v>
      </c>
      <c r="AC333" t="s">
        <v>19210</v>
      </c>
      <c r="AD333">
        <v>128</v>
      </c>
      <c r="AE333">
        <v>32</v>
      </c>
      <c r="AF333" t="s">
        <v>19194</v>
      </c>
      <c r="AG333" t="b">
        <v>1</v>
      </c>
      <c r="AH333" t="b">
        <v>1</v>
      </c>
      <c r="AI333" t="s">
        <v>19197</v>
      </c>
      <c r="AJ333">
        <v>230</v>
      </c>
      <c r="AK333" t="b">
        <v>1</v>
      </c>
      <c r="AL333" t="b">
        <v>1</v>
      </c>
      <c r="AM333" t="b">
        <v>0</v>
      </c>
      <c r="AN333" t="b">
        <v>1</v>
      </c>
      <c r="AO333" t="b">
        <v>0</v>
      </c>
      <c r="AP333">
        <v>8</v>
      </c>
      <c r="AQ333">
        <v>32000</v>
      </c>
      <c r="AR333">
        <v>268435456</v>
      </c>
      <c r="AS333">
        <v>268435456</v>
      </c>
      <c r="AT333">
        <v>25600</v>
      </c>
      <c r="AU333">
        <v>402653184</v>
      </c>
      <c r="AV333">
        <v>429497000000</v>
      </c>
      <c r="AW333" t="b">
        <v>1</v>
      </c>
      <c r="BA333" t="s">
        <v>4743</v>
      </c>
    </row>
    <row r="334" spans="1:54" hidden="1" x14ac:dyDescent="0.25">
      <c r="A334" t="s">
        <v>1954</v>
      </c>
      <c r="B334" t="s">
        <v>19538</v>
      </c>
      <c r="C334" t="s">
        <v>1368</v>
      </c>
      <c r="D334" t="s">
        <v>19539</v>
      </c>
      <c r="E334" t="s">
        <v>19190</v>
      </c>
      <c r="F334" t="s">
        <v>242</v>
      </c>
      <c r="G334">
        <v>659.92</v>
      </c>
      <c r="H334" t="s">
        <v>19191</v>
      </c>
      <c r="I334">
        <v>16</v>
      </c>
      <c r="J334">
        <v>4</v>
      </c>
      <c r="K334">
        <v>2</v>
      </c>
      <c r="L334" t="s">
        <v>19519</v>
      </c>
      <c r="N334" t="b">
        <v>1</v>
      </c>
      <c r="O334" t="b">
        <v>0</v>
      </c>
      <c r="P334" t="b">
        <v>0</v>
      </c>
      <c r="Q334" t="b">
        <v>0</v>
      </c>
      <c r="R334" t="b">
        <v>0</v>
      </c>
      <c r="S334" t="b">
        <v>0</v>
      </c>
      <c r="T334" t="b">
        <v>0</v>
      </c>
      <c r="U334" t="b">
        <v>0</v>
      </c>
      <c r="V334" t="b">
        <v>1</v>
      </c>
      <c r="X334" t="s">
        <v>19262</v>
      </c>
      <c r="Z334">
        <v>0</v>
      </c>
      <c r="AA334">
        <v>1047552</v>
      </c>
      <c r="AB334" t="b">
        <v>1</v>
      </c>
      <c r="AC334" t="s">
        <v>19210</v>
      </c>
      <c r="AD334">
        <v>128</v>
      </c>
      <c r="AE334">
        <v>32</v>
      </c>
      <c r="AF334" t="s">
        <v>19194</v>
      </c>
      <c r="AG334" t="b">
        <v>1</v>
      </c>
      <c r="AH334" t="b">
        <v>1</v>
      </c>
      <c r="AI334" t="s">
        <v>19195</v>
      </c>
      <c r="AJ334">
        <v>230</v>
      </c>
      <c r="AK334" t="b">
        <v>0</v>
      </c>
      <c r="AL334" t="b">
        <v>1</v>
      </c>
      <c r="AM334" t="b">
        <v>0</v>
      </c>
      <c r="AN334" t="b">
        <v>1</v>
      </c>
      <c r="AO334" t="b">
        <v>0</v>
      </c>
      <c r="AP334">
        <v>8</v>
      </c>
      <c r="AT334">
        <v>25600</v>
      </c>
      <c r="AU334">
        <v>402653184</v>
      </c>
      <c r="AW334" t="b">
        <v>1</v>
      </c>
      <c r="BA334" t="s">
        <v>827</v>
      </c>
    </row>
    <row r="335" spans="1:54" hidden="1" x14ac:dyDescent="0.25">
      <c r="A335" t="s">
        <v>3226</v>
      </c>
      <c r="B335" t="s">
        <v>19540</v>
      </c>
      <c r="C335" t="s">
        <v>1368</v>
      </c>
      <c r="D335" t="s">
        <v>19541</v>
      </c>
      <c r="E335" t="s">
        <v>19190</v>
      </c>
      <c r="F335" t="s">
        <v>242</v>
      </c>
      <c r="G335">
        <v>840.96</v>
      </c>
      <c r="H335" t="s">
        <v>19191</v>
      </c>
      <c r="I335">
        <v>16</v>
      </c>
      <c r="J335">
        <v>4</v>
      </c>
      <c r="K335">
        <v>2</v>
      </c>
      <c r="L335" t="s">
        <v>19519</v>
      </c>
      <c r="N335" t="b">
        <v>0</v>
      </c>
      <c r="O335" t="b">
        <v>0</v>
      </c>
      <c r="P335" t="b">
        <v>1</v>
      </c>
      <c r="Q335" t="b">
        <v>0</v>
      </c>
      <c r="R335" t="b">
        <v>0</v>
      </c>
      <c r="S335" t="b">
        <v>0</v>
      </c>
      <c r="T335" t="b">
        <v>0</v>
      </c>
      <c r="U335" t="b">
        <v>0</v>
      </c>
      <c r="V335" t="b">
        <v>1</v>
      </c>
      <c r="X335" t="s">
        <v>19265</v>
      </c>
      <c r="Z335">
        <v>614400</v>
      </c>
      <c r="AA335">
        <v>1047552</v>
      </c>
      <c r="AB335" t="b">
        <v>1</v>
      </c>
      <c r="AC335" t="s">
        <v>19210</v>
      </c>
      <c r="AD335">
        <v>128</v>
      </c>
      <c r="AE335">
        <v>32</v>
      </c>
      <c r="AF335" t="s">
        <v>19194</v>
      </c>
      <c r="AG335" t="b">
        <v>1</v>
      </c>
      <c r="AH335" t="b">
        <v>1</v>
      </c>
      <c r="AI335" t="s">
        <v>19195</v>
      </c>
      <c r="AJ335">
        <v>195</v>
      </c>
      <c r="AK335" t="b">
        <v>1</v>
      </c>
      <c r="AL335" t="b">
        <v>1</v>
      </c>
      <c r="AM335" t="b">
        <v>0</v>
      </c>
      <c r="AN335" t="b">
        <v>1</v>
      </c>
      <c r="AO335" t="b">
        <v>0</v>
      </c>
      <c r="AP335">
        <v>8</v>
      </c>
      <c r="AQ335">
        <v>154000</v>
      </c>
      <c r="AR335">
        <v>967835648</v>
      </c>
      <c r="AS335">
        <v>484442112</v>
      </c>
      <c r="AT335">
        <v>25600</v>
      </c>
      <c r="AU335">
        <v>402653184</v>
      </c>
      <c r="AV335">
        <v>429496729600</v>
      </c>
      <c r="AW335" t="b">
        <v>1</v>
      </c>
      <c r="BA335" t="s">
        <v>1181</v>
      </c>
    </row>
    <row r="336" spans="1:54" x14ac:dyDescent="0.25">
      <c r="A336" t="s">
        <v>3796</v>
      </c>
      <c r="B336" t="s">
        <v>19542</v>
      </c>
      <c r="C336" t="s">
        <v>1368</v>
      </c>
      <c r="D336" t="s">
        <v>19543</v>
      </c>
      <c r="E336" t="s">
        <v>19190</v>
      </c>
      <c r="F336" t="s">
        <v>242</v>
      </c>
      <c r="G336">
        <v>840.96</v>
      </c>
      <c r="H336" t="s">
        <v>19518</v>
      </c>
      <c r="I336">
        <v>16</v>
      </c>
      <c r="J336">
        <v>4</v>
      </c>
      <c r="K336">
        <v>2</v>
      </c>
      <c r="L336" t="s">
        <v>19519</v>
      </c>
      <c r="N336" t="b">
        <v>0</v>
      </c>
      <c r="O336" t="b">
        <v>0</v>
      </c>
      <c r="P336" t="b">
        <v>1</v>
      </c>
      <c r="Q336" t="b">
        <v>0</v>
      </c>
      <c r="R336" t="b">
        <v>0</v>
      </c>
      <c r="S336" t="b">
        <v>0</v>
      </c>
      <c r="T336" t="b">
        <v>0</v>
      </c>
      <c r="U336" t="b">
        <v>0</v>
      </c>
      <c r="V336" t="b">
        <v>1</v>
      </c>
      <c r="X336" t="s">
        <v>19262</v>
      </c>
      <c r="Z336">
        <v>614400</v>
      </c>
      <c r="AA336">
        <v>1047552</v>
      </c>
      <c r="AB336" t="b">
        <v>1</v>
      </c>
      <c r="AC336" t="s">
        <v>19210</v>
      </c>
      <c r="AD336">
        <v>128</v>
      </c>
      <c r="AE336">
        <v>32</v>
      </c>
      <c r="AF336" t="s">
        <v>19194</v>
      </c>
      <c r="AG336" t="b">
        <v>1</v>
      </c>
      <c r="AH336" t="b">
        <v>1</v>
      </c>
      <c r="AI336" t="s">
        <v>19195</v>
      </c>
      <c r="AK336" t="b">
        <v>1</v>
      </c>
      <c r="AL336" t="b">
        <v>1</v>
      </c>
      <c r="AM336" t="b">
        <v>0</v>
      </c>
      <c r="AN336" t="b">
        <v>1</v>
      </c>
      <c r="AO336" t="b">
        <v>0</v>
      </c>
      <c r="AP336">
        <v>8</v>
      </c>
      <c r="AQ336">
        <v>154000</v>
      </c>
      <c r="AR336">
        <v>1048576000</v>
      </c>
      <c r="AS336">
        <v>1048576000</v>
      </c>
      <c r="AT336">
        <v>25600</v>
      </c>
      <c r="AU336">
        <v>629145600</v>
      </c>
      <c r="AW336" t="b">
        <v>1</v>
      </c>
      <c r="BA336" t="s">
        <v>14901</v>
      </c>
    </row>
    <row r="337" spans="1:54" hidden="1" x14ac:dyDescent="0.25">
      <c r="A337" t="s">
        <v>7210</v>
      </c>
      <c r="B337" t="s">
        <v>19544</v>
      </c>
      <c r="C337" t="s">
        <v>1368</v>
      </c>
      <c r="D337" t="s">
        <v>19545</v>
      </c>
      <c r="E337" t="s">
        <v>19190</v>
      </c>
      <c r="F337" t="s">
        <v>242</v>
      </c>
      <c r="G337">
        <v>735.84</v>
      </c>
      <c r="H337" t="s">
        <v>19191</v>
      </c>
      <c r="I337">
        <v>16</v>
      </c>
      <c r="J337">
        <v>4</v>
      </c>
      <c r="K337">
        <v>2</v>
      </c>
      <c r="L337" t="s">
        <v>19519</v>
      </c>
      <c r="N337" t="b">
        <v>0</v>
      </c>
      <c r="O337" t="b">
        <v>0</v>
      </c>
      <c r="P337" t="b">
        <v>0</v>
      </c>
      <c r="Q337" t="b">
        <v>0</v>
      </c>
      <c r="R337" t="b">
        <v>0</v>
      </c>
      <c r="S337" t="b">
        <v>0</v>
      </c>
      <c r="T337" t="b">
        <v>0</v>
      </c>
      <c r="U337" t="b">
        <v>0</v>
      </c>
      <c r="V337" t="b">
        <v>1</v>
      </c>
      <c r="X337" t="s">
        <v>19293</v>
      </c>
      <c r="Z337">
        <v>262144</v>
      </c>
      <c r="AA337">
        <v>1047552</v>
      </c>
      <c r="AB337" t="b">
        <v>1</v>
      </c>
      <c r="AC337" t="s">
        <v>19210</v>
      </c>
      <c r="AD337">
        <v>128</v>
      </c>
      <c r="AE337">
        <v>32</v>
      </c>
      <c r="AF337" t="s">
        <v>19194</v>
      </c>
      <c r="AG337" t="b">
        <v>1</v>
      </c>
      <c r="AH337" t="b">
        <v>1</v>
      </c>
      <c r="AI337" t="s">
        <v>19195</v>
      </c>
      <c r="AJ337">
        <v>160</v>
      </c>
      <c r="AK337" t="b">
        <v>1</v>
      </c>
      <c r="AL337" t="b">
        <v>1</v>
      </c>
      <c r="AM337" t="b">
        <v>0</v>
      </c>
      <c r="AN337" t="b">
        <v>1</v>
      </c>
      <c r="AO337" t="b">
        <v>0</v>
      </c>
      <c r="AP337">
        <v>8</v>
      </c>
      <c r="AQ337">
        <v>32000</v>
      </c>
      <c r="AR337">
        <v>268435456</v>
      </c>
      <c r="AS337">
        <v>268435456</v>
      </c>
      <c r="AT337">
        <v>25600</v>
      </c>
      <c r="AU337">
        <v>402653184</v>
      </c>
      <c r="AV337">
        <v>429496729600</v>
      </c>
      <c r="AW337" t="b">
        <v>1</v>
      </c>
      <c r="BA337" t="s">
        <v>4321</v>
      </c>
    </row>
    <row r="338" spans="1:54" hidden="1" x14ac:dyDescent="0.25">
      <c r="A338" t="s">
        <v>5583</v>
      </c>
      <c r="B338" t="s">
        <v>19546</v>
      </c>
      <c r="C338" t="s">
        <v>1368</v>
      </c>
      <c r="D338" t="s">
        <v>19547</v>
      </c>
      <c r="E338" t="s">
        <v>19190</v>
      </c>
      <c r="F338" t="s">
        <v>242</v>
      </c>
      <c r="G338">
        <v>735.84</v>
      </c>
      <c r="H338" t="s">
        <v>19191</v>
      </c>
      <c r="I338">
        <v>16</v>
      </c>
      <c r="J338">
        <v>4</v>
      </c>
      <c r="K338">
        <v>2</v>
      </c>
      <c r="L338" t="s">
        <v>19519</v>
      </c>
      <c r="N338" t="b">
        <v>0</v>
      </c>
      <c r="O338" t="b">
        <v>0</v>
      </c>
      <c r="P338" t="b">
        <v>0</v>
      </c>
      <c r="Q338" t="b">
        <v>0</v>
      </c>
      <c r="R338" t="b">
        <v>0</v>
      </c>
      <c r="S338" t="b">
        <v>0</v>
      </c>
      <c r="T338" t="b">
        <v>0</v>
      </c>
      <c r="U338" t="b">
        <v>0</v>
      </c>
      <c r="V338" t="b">
        <v>1</v>
      </c>
      <c r="X338" t="s">
        <v>19265</v>
      </c>
      <c r="Z338">
        <v>0</v>
      </c>
      <c r="AA338">
        <v>1047552</v>
      </c>
      <c r="AB338" t="b">
        <v>1</v>
      </c>
      <c r="AC338" t="s">
        <v>19210</v>
      </c>
      <c r="AD338">
        <v>128</v>
      </c>
      <c r="AE338">
        <v>32</v>
      </c>
      <c r="AF338" t="s">
        <v>19194</v>
      </c>
      <c r="AG338" t="b">
        <v>1</v>
      </c>
      <c r="AH338" t="b">
        <v>1</v>
      </c>
      <c r="AI338" t="s">
        <v>19195</v>
      </c>
      <c r="AJ338">
        <v>195</v>
      </c>
      <c r="AK338" t="b">
        <v>0</v>
      </c>
      <c r="AL338" t="b">
        <v>1</v>
      </c>
      <c r="AM338" t="b">
        <v>0</v>
      </c>
      <c r="AN338" t="b">
        <v>1</v>
      </c>
      <c r="AO338" t="b">
        <v>0</v>
      </c>
      <c r="AP338">
        <v>8</v>
      </c>
      <c r="AT338">
        <v>25600</v>
      </c>
      <c r="AU338">
        <v>402653184</v>
      </c>
      <c r="AV338">
        <v>429496729600</v>
      </c>
      <c r="AW338" t="b">
        <v>1</v>
      </c>
      <c r="BA338" t="s">
        <v>1787</v>
      </c>
    </row>
    <row r="339" spans="1:54" hidden="1" x14ac:dyDescent="0.25">
      <c r="A339" t="s">
        <v>5714</v>
      </c>
      <c r="B339" t="s">
        <v>19548</v>
      </c>
      <c r="C339" t="s">
        <v>1368</v>
      </c>
      <c r="D339" t="s">
        <v>19549</v>
      </c>
      <c r="E339" t="s">
        <v>19190</v>
      </c>
      <c r="F339" t="s">
        <v>242</v>
      </c>
      <c r="G339">
        <v>735.84</v>
      </c>
      <c r="H339" t="s">
        <v>19191</v>
      </c>
      <c r="I339">
        <v>16</v>
      </c>
      <c r="J339">
        <v>4</v>
      </c>
      <c r="K339">
        <v>2</v>
      </c>
      <c r="L339" t="s">
        <v>19519</v>
      </c>
      <c r="N339" t="b">
        <v>0</v>
      </c>
      <c r="O339" t="b">
        <v>0</v>
      </c>
      <c r="P339" t="b">
        <v>0</v>
      </c>
      <c r="Q339" t="b">
        <v>0</v>
      </c>
      <c r="R339" t="b">
        <v>0</v>
      </c>
      <c r="S339" t="b">
        <v>0</v>
      </c>
      <c r="T339" t="b">
        <v>0</v>
      </c>
      <c r="U339" t="b">
        <v>0</v>
      </c>
      <c r="V339" t="b">
        <v>1</v>
      </c>
      <c r="X339" t="s">
        <v>19262</v>
      </c>
      <c r="Z339">
        <v>0</v>
      </c>
      <c r="AA339">
        <v>1047552</v>
      </c>
      <c r="AB339" t="b">
        <v>1</v>
      </c>
      <c r="AC339" t="s">
        <v>19210</v>
      </c>
      <c r="AD339">
        <v>128</v>
      </c>
      <c r="AE339">
        <v>32</v>
      </c>
      <c r="AF339" t="s">
        <v>19194</v>
      </c>
      <c r="AG339" t="b">
        <v>1</v>
      </c>
      <c r="AH339" t="b">
        <v>1</v>
      </c>
      <c r="AI339" t="s">
        <v>19195</v>
      </c>
      <c r="AK339" t="b">
        <v>0</v>
      </c>
      <c r="AL339" t="b">
        <v>1</v>
      </c>
      <c r="AM339" t="b">
        <v>0</v>
      </c>
      <c r="AN339" t="b">
        <v>1</v>
      </c>
      <c r="AO339" t="b">
        <v>0</v>
      </c>
      <c r="AP339">
        <v>8</v>
      </c>
      <c r="AQ339">
        <v>154000</v>
      </c>
      <c r="AR339">
        <v>1048576000</v>
      </c>
      <c r="AS339">
        <v>1048576000</v>
      </c>
      <c r="AT339">
        <v>25600</v>
      </c>
      <c r="AU339">
        <v>629145600</v>
      </c>
      <c r="AW339" t="b">
        <v>1</v>
      </c>
      <c r="BA339" t="s">
        <v>3468</v>
      </c>
    </row>
    <row r="340" spans="1:54" x14ac:dyDescent="0.25">
      <c r="A340" t="s">
        <v>3117</v>
      </c>
      <c r="B340" t="s">
        <v>19550</v>
      </c>
      <c r="C340" t="s">
        <v>1368</v>
      </c>
      <c r="D340" t="s">
        <v>19536</v>
      </c>
      <c r="E340" t="s">
        <v>19190</v>
      </c>
      <c r="F340" t="s">
        <v>242</v>
      </c>
      <c r="G340">
        <v>765.04</v>
      </c>
      <c r="H340" t="s">
        <v>19518</v>
      </c>
      <c r="I340">
        <v>16</v>
      </c>
      <c r="J340">
        <v>8</v>
      </c>
      <c r="K340">
        <v>2</v>
      </c>
      <c r="L340" t="s">
        <v>19519</v>
      </c>
      <c r="N340" t="b">
        <v>1</v>
      </c>
      <c r="O340" t="b">
        <v>0</v>
      </c>
      <c r="P340" t="b">
        <v>1</v>
      </c>
      <c r="Q340" t="b">
        <v>0</v>
      </c>
      <c r="R340" t="b">
        <v>0</v>
      </c>
      <c r="S340" t="b">
        <v>0</v>
      </c>
      <c r="T340" t="b">
        <v>0</v>
      </c>
      <c r="U340" t="b">
        <v>0</v>
      </c>
      <c r="V340" t="b">
        <v>1</v>
      </c>
      <c r="X340" t="s">
        <v>19262</v>
      </c>
      <c r="Z340">
        <v>614400</v>
      </c>
      <c r="AA340">
        <v>1047552</v>
      </c>
      <c r="AB340" t="b">
        <v>1</v>
      </c>
      <c r="AC340" t="s">
        <v>19210</v>
      </c>
      <c r="AD340">
        <v>128</v>
      </c>
      <c r="AE340">
        <v>32</v>
      </c>
      <c r="AF340" t="s">
        <v>19194</v>
      </c>
      <c r="AG340" t="b">
        <v>1</v>
      </c>
      <c r="AH340" t="b">
        <v>1</v>
      </c>
      <c r="AI340" t="s">
        <v>19195</v>
      </c>
      <c r="AJ340">
        <v>230</v>
      </c>
      <c r="AK340" t="b">
        <v>1</v>
      </c>
      <c r="AL340" t="b">
        <v>1</v>
      </c>
      <c r="AM340" t="b">
        <v>0</v>
      </c>
      <c r="AN340" t="b">
        <v>1</v>
      </c>
      <c r="AO340" t="b">
        <v>0</v>
      </c>
      <c r="AP340">
        <v>8</v>
      </c>
      <c r="AQ340">
        <v>75000</v>
      </c>
      <c r="AR340">
        <v>1048576000</v>
      </c>
      <c r="AS340">
        <v>268435456</v>
      </c>
      <c r="AT340">
        <v>25600</v>
      </c>
      <c r="AU340">
        <v>402653184</v>
      </c>
      <c r="AW340" t="b">
        <v>1</v>
      </c>
      <c r="BA340" t="s">
        <v>3450</v>
      </c>
    </row>
    <row r="341" spans="1:54" hidden="1" x14ac:dyDescent="0.25">
      <c r="A341" t="s">
        <v>4905</v>
      </c>
      <c r="B341" t="s">
        <v>6736</v>
      </c>
      <c r="C341" t="s">
        <v>1368</v>
      </c>
      <c r="D341" t="s">
        <v>19537</v>
      </c>
      <c r="E341" t="s">
        <v>19190</v>
      </c>
      <c r="F341" t="s">
        <v>242</v>
      </c>
      <c r="G341">
        <v>735.84</v>
      </c>
      <c r="H341" t="s">
        <v>19191</v>
      </c>
      <c r="I341">
        <v>16</v>
      </c>
      <c r="J341">
        <v>8</v>
      </c>
      <c r="K341">
        <v>2</v>
      </c>
      <c r="L341" t="s">
        <v>19519</v>
      </c>
      <c r="N341" t="b">
        <v>1</v>
      </c>
      <c r="O341" t="b">
        <v>0</v>
      </c>
      <c r="P341" t="b">
        <v>0</v>
      </c>
      <c r="Q341" t="b">
        <v>0</v>
      </c>
      <c r="R341" t="b">
        <v>0</v>
      </c>
      <c r="S341" t="b">
        <v>0</v>
      </c>
      <c r="T341" t="b">
        <v>0</v>
      </c>
      <c r="U341" t="b">
        <v>0</v>
      </c>
      <c r="V341" t="b">
        <v>1</v>
      </c>
      <c r="X341" t="s">
        <v>19265</v>
      </c>
      <c r="Z341">
        <v>262144</v>
      </c>
      <c r="AA341">
        <v>1047552</v>
      </c>
      <c r="AB341" t="b">
        <v>1</v>
      </c>
      <c r="AC341" t="s">
        <v>19210</v>
      </c>
      <c r="AD341">
        <v>128</v>
      </c>
      <c r="AE341">
        <v>32</v>
      </c>
      <c r="AF341" t="s">
        <v>19194</v>
      </c>
      <c r="AG341" t="b">
        <v>1</v>
      </c>
      <c r="AH341" t="b">
        <v>1</v>
      </c>
      <c r="AI341" t="s">
        <v>19197</v>
      </c>
      <c r="AJ341">
        <v>230</v>
      </c>
      <c r="AK341" t="b">
        <v>1</v>
      </c>
      <c r="AL341" t="b">
        <v>1</v>
      </c>
      <c r="AM341" t="b">
        <v>0</v>
      </c>
      <c r="AN341" t="b">
        <v>1</v>
      </c>
      <c r="AO341" t="b">
        <v>0</v>
      </c>
      <c r="AP341">
        <v>8</v>
      </c>
      <c r="AQ341">
        <v>32000</v>
      </c>
      <c r="AR341">
        <v>268435456</v>
      </c>
      <c r="AS341">
        <v>268435456</v>
      </c>
      <c r="AT341">
        <v>25600</v>
      </c>
      <c r="AU341">
        <v>402653184</v>
      </c>
      <c r="AV341">
        <v>429497000000</v>
      </c>
      <c r="AW341" t="b">
        <v>1</v>
      </c>
      <c r="BA341" t="s">
        <v>4743</v>
      </c>
    </row>
    <row r="342" spans="1:54" hidden="1" x14ac:dyDescent="0.25">
      <c r="A342" t="s">
        <v>1062</v>
      </c>
      <c r="B342" t="s">
        <v>19551</v>
      </c>
      <c r="C342" t="s">
        <v>1368</v>
      </c>
      <c r="D342" t="s">
        <v>19539</v>
      </c>
      <c r="E342" t="s">
        <v>19190</v>
      </c>
      <c r="F342" t="s">
        <v>242</v>
      </c>
      <c r="G342">
        <v>659.92</v>
      </c>
      <c r="H342" t="s">
        <v>19191</v>
      </c>
      <c r="I342">
        <v>16</v>
      </c>
      <c r="J342">
        <v>8</v>
      </c>
      <c r="K342">
        <v>2</v>
      </c>
      <c r="L342" t="s">
        <v>19519</v>
      </c>
      <c r="N342" t="b">
        <v>1</v>
      </c>
      <c r="O342" t="b">
        <v>0</v>
      </c>
      <c r="P342" t="b">
        <v>0</v>
      </c>
      <c r="Q342" t="b">
        <v>0</v>
      </c>
      <c r="R342" t="b">
        <v>0</v>
      </c>
      <c r="S342" t="b">
        <v>0</v>
      </c>
      <c r="T342" t="b">
        <v>0</v>
      </c>
      <c r="U342" t="b">
        <v>0</v>
      </c>
      <c r="V342" t="b">
        <v>1</v>
      </c>
      <c r="X342" t="s">
        <v>19262</v>
      </c>
      <c r="Z342">
        <v>0</v>
      </c>
      <c r="AA342">
        <v>1047552</v>
      </c>
      <c r="AB342" t="b">
        <v>1</v>
      </c>
      <c r="AC342" t="s">
        <v>19210</v>
      </c>
      <c r="AD342">
        <v>128</v>
      </c>
      <c r="AE342">
        <v>32</v>
      </c>
      <c r="AF342" t="s">
        <v>19194</v>
      </c>
      <c r="AG342" t="b">
        <v>1</v>
      </c>
      <c r="AH342" t="b">
        <v>1</v>
      </c>
      <c r="AI342" t="s">
        <v>19195</v>
      </c>
      <c r="AJ342">
        <v>230</v>
      </c>
      <c r="AK342" t="b">
        <v>0</v>
      </c>
      <c r="AL342" t="b">
        <v>1</v>
      </c>
      <c r="AM342" t="b">
        <v>0</v>
      </c>
      <c r="AN342" t="b">
        <v>1</v>
      </c>
      <c r="AO342" t="b">
        <v>0</v>
      </c>
      <c r="AP342">
        <v>8</v>
      </c>
      <c r="AT342">
        <v>25600</v>
      </c>
      <c r="AU342">
        <v>402653184</v>
      </c>
      <c r="AW342" t="b">
        <v>1</v>
      </c>
      <c r="BA342" t="s">
        <v>827</v>
      </c>
    </row>
    <row r="343" spans="1:54" hidden="1" x14ac:dyDescent="0.25">
      <c r="A343" t="s">
        <v>5231</v>
      </c>
      <c r="B343" t="s">
        <v>19552</v>
      </c>
      <c r="C343" t="s">
        <v>1368</v>
      </c>
      <c r="D343" t="s">
        <v>19541</v>
      </c>
      <c r="E343" t="s">
        <v>19190</v>
      </c>
      <c r="F343" t="s">
        <v>242</v>
      </c>
      <c r="G343">
        <v>840.96</v>
      </c>
      <c r="H343" t="s">
        <v>19191</v>
      </c>
      <c r="I343">
        <v>16</v>
      </c>
      <c r="J343">
        <v>8</v>
      </c>
      <c r="K343">
        <v>2</v>
      </c>
      <c r="L343" t="s">
        <v>19519</v>
      </c>
      <c r="N343" t="b">
        <v>0</v>
      </c>
      <c r="O343" t="b">
        <v>0</v>
      </c>
      <c r="P343" t="b">
        <v>1</v>
      </c>
      <c r="Q343" t="b">
        <v>0</v>
      </c>
      <c r="R343" t="b">
        <v>0</v>
      </c>
      <c r="S343" t="b">
        <v>0</v>
      </c>
      <c r="T343" t="b">
        <v>0</v>
      </c>
      <c r="U343" t="b">
        <v>0</v>
      </c>
      <c r="V343" t="b">
        <v>1</v>
      </c>
      <c r="X343" t="s">
        <v>19265</v>
      </c>
      <c r="Z343">
        <v>614400</v>
      </c>
      <c r="AA343">
        <v>1047552</v>
      </c>
      <c r="AB343" t="b">
        <v>1</v>
      </c>
      <c r="AC343" t="s">
        <v>19210</v>
      </c>
      <c r="AD343">
        <v>128</v>
      </c>
      <c r="AE343">
        <v>32</v>
      </c>
      <c r="AF343" t="s">
        <v>19194</v>
      </c>
      <c r="AG343" t="b">
        <v>1</v>
      </c>
      <c r="AH343" t="b">
        <v>1</v>
      </c>
      <c r="AI343" t="s">
        <v>19195</v>
      </c>
      <c r="AJ343">
        <v>195</v>
      </c>
      <c r="AK343" t="b">
        <v>1</v>
      </c>
      <c r="AL343" t="b">
        <v>1</v>
      </c>
      <c r="AM343" t="b">
        <v>0</v>
      </c>
      <c r="AN343" t="b">
        <v>1</v>
      </c>
      <c r="AO343" t="b">
        <v>0</v>
      </c>
      <c r="AP343">
        <v>8</v>
      </c>
      <c r="AQ343">
        <v>154000</v>
      </c>
      <c r="AR343">
        <v>967835648</v>
      </c>
      <c r="AS343">
        <v>484442112</v>
      </c>
      <c r="AT343">
        <v>25600</v>
      </c>
      <c r="AU343">
        <v>402653184</v>
      </c>
      <c r="AV343">
        <v>429496729600</v>
      </c>
      <c r="AW343" t="b">
        <v>1</v>
      </c>
      <c r="BA343" t="s">
        <v>1181</v>
      </c>
    </row>
    <row r="344" spans="1:54" x14ac:dyDescent="0.25">
      <c r="A344" t="s">
        <v>1578</v>
      </c>
      <c r="B344" t="s">
        <v>19553</v>
      </c>
      <c r="C344" t="s">
        <v>1368</v>
      </c>
      <c r="D344" t="s">
        <v>19543</v>
      </c>
      <c r="E344" t="s">
        <v>19190</v>
      </c>
      <c r="F344" t="s">
        <v>242</v>
      </c>
      <c r="G344">
        <v>840.96</v>
      </c>
      <c r="H344" t="s">
        <v>19518</v>
      </c>
      <c r="I344">
        <v>16</v>
      </c>
      <c r="J344">
        <v>8</v>
      </c>
      <c r="K344">
        <v>2</v>
      </c>
      <c r="L344" t="s">
        <v>19519</v>
      </c>
      <c r="N344" t="b">
        <v>0</v>
      </c>
      <c r="O344" t="b">
        <v>0</v>
      </c>
      <c r="P344" t="b">
        <v>1</v>
      </c>
      <c r="Q344" t="b">
        <v>0</v>
      </c>
      <c r="R344" t="b">
        <v>0</v>
      </c>
      <c r="S344" t="b">
        <v>0</v>
      </c>
      <c r="T344" t="b">
        <v>0</v>
      </c>
      <c r="U344" t="b">
        <v>0</v>
      </c>
      <c r="V344" t="b">
        <v>1</v>
      </c>
      <c r="X344" t="s">
        <v>19262</v>
      </c>
      <c r="Z344">
        <v>614400</v>
      </c>
      <c r="AA344">
        <v>1047552</v>
      </c>
      <c r="AB344" t="b">
        <v>1</v>
      </c>
      <c r="AC344" t="s">
        <v>19210</v>
      </c>
      <c r="AD344">
        <v>128</v>
      </c>
      <c r="AE344">
        <v>32</v>
      </c>
      <c r="AF344" t="s">
        <v>19194</v>
      </c>
      <c r="AG344" t="b">
        <v>1</v>
      </c>
      <c r="AH344" t="b">
        <v>1</v>
      </c>
      <c r="AI344" t="s">
        <v>19195</v>
      </c>
      <c r="AK344" t="b">
        <v>1</v>
      </c>
      <c r="AL344" t="b">
        <v>1</v>
      </c>
      <c r="AM344" t="b">
        <v>0</v>
      </c>
      <c r="AN344" t="b">
        <v>1</v>
      </c>
      <c r="AO344" t="b">
        <v>0</v>
      </c>
      <c r="AP344">
        <v>8</v>
      </c>
      <c r="AQ344">
        <v>154000</v>
      </c>
      <c r="AR344">
        <v>1048576000</v>
      </c>
      <c r="AS344">
        <v>1048576000</v>
      </c>
      <c r="AT344">
        <v>25600</v>
      </c>
      <c r="AU344">
        <v>629145600</v>
      </c>
      <c r="AW344" t="b">
        <v>1</v>
      </c>
      <c r="BA344" t="s">
        <v>14901</v>
      </c>
    </row>
    <row r="345" spans="1:54" hidden="1" x14ac:dyDescent="0.25">
      <c r="A345" t="s">
        <v>1965</v>
      </c>
      <c r="B345" t="s">
        <v>19554</v>
      </c>
      <c r="C345" t="s">
        <v>1368</v>
      </c>
      <c r="D345" t="s">
        <v>19545</v>
      </c>
      <c r="E345" t="s">
        <v>19190</v>
      </c>
      <c r="F345" t="s">
        <v>242</v>
      </c>
      <c r="G345">
        <v>735.84</v>
      </c>
      <c r="H345" t="s">
        <v>19191</v>
      </c>
      <c r="I345">
        <v>16</v>
      </c>
      <c r="J345">
        <v>8</v>
      </c>
      <c r="K345">
        <v>2</v>
      </c>
      <c r="L345" t="s">
        <v>19519</v>
      </c>
      <c r="N345" t="b">
        <v>0</v>
      </c>
      <c r="O345" t="b">
        <v>0</v>
      </c>
      <c r="P345" t="b">
        <v>0</v>
      </c>
      <c r="Q345" t="b">
        <v>0</v>
      </c>
      <c r="R345" t="b">
        <v>0</v>
      </c>
      <c r="S345" t="b">
        <v>0</v>
      </c>
      <c r="T345" t="b">
        <v>0</v>
      </c>
      <c r="U345" t="b">
        <v>0</v>
      </c>
      <c r="V345" t="b">
        <v>1</v>
      </c>
      <c r="X345" t="s">
        <v>19293</v>
      </c>
      <c r="Z345">
        <v>262144</v>
      </c>
      <c r="AA345">
        <v>1047552</v>
      </c>
      <c r="AB345" t="b">
        <v>1</v>
      </c>
      <c r="AC345" t="s">
        <v>19210</v>
      </c>
      <c r="AD345">
        <v>128</v>
      </c>
      <c r="AE345">
        <v>32</v>
      </c>
      <c r="AF345" t="s">
        <v>19194</v>
      </c>
      <c r="AG345" t="b">
        <v>1</v>
      </c>
      <c r="AH345" t="b">
        <v>1</v>
      </c>
      <c r="AI345" t="s">
        <v>19195</v>
      </c>
      <c r="AJ345">
        <v>160</v>
      </c>
      <c r="AK345" t="b">
        <v>1</v>
      </c>
      <c r="AL345" t="b">
        <v>1</v>
      </c>
      <c r="AM345" t="b">
        <v>0</v>
      </c>
      <c r="AN345" t="b">
        <v>1</v>
      </c>
      <c r="AO345" t="b">
        <v>0</v>
      </c>
      <c r="AP345">
        <v>8</v>
      </c>
      <c r="AQ345">
        <v>32000</v>
      </c>
      <c r="AR345">
        <v>268435456</v>
      </c>
      <c r="AS345">
        <v>268435456</v>
      </c>
      <c r="AT345">
        <v>25600</v>
      </c>
      <c r="AU345">
        <v>402653184</v>
      </c>
      <c r="AV345">
        <v>429496729600</v>
      </c>
      <c r="AW345" t="b">
        <v>1</v>
      </c>
      <c r="BA345" t="s">
        <v>4321</v>
      </c>
    </row>
    <row r="346" spans="1:54" hidden="1" x14ac:dyDescent="0.25">
      <c r="A346" t="s">
        <v>7456</v>
      </c>
      <c r="B346" t="s">
        <v>19555</v>
      </c>
      <c r="C346" t="s">
        <v>1368</v>
      </c>
      <c r="D346" t="s">
        <v>19547</v>
      </c>
      <c r="E346" t="s">
        <v>19190</v>
      </c>
      <c r="F346" t="s">
        <v>242</v>
      </c>
      <c r="G346">
        <v>735.84</v>
      </c>
      <c r="H346" t="s">
        <v>19191</v>
      </c>
      <c r="I346">
        <v>16</v>
      </c>
      <c r="J346">
        <v>8</v>
      </c>
      <c r="K346">
        <v>2</v>
      </c>
      <c r="L346" t="s">
        <v>19519</v>
      </c>
      <c r="N346" t="b">
        <v>0</v>
      </c>
      <c r="O346" t="b">
        <v>0</v>
      </c>
      <c r="P346" t="b">
        <v>0</v>
      </c>
      <c r="Q346" t="b">
        <v>0</v>
      </c>
      <c r="R346" t="b">
        <v>0</v>
      </c>
      <c r="S346" t="b">
        <v>0</v>
      </c>
      <c r="T346" t="b">
        <v>0</v>
      </c>
      <c r="U346" t="b">
        <v>0</v>
      </c>
      <c r="V346" t="b">
        <v>1</v>
      </c>
      <c r="X346" t="s">
        <v>19265</v>
      </c>
      <c r="Z346">
        <v>0</v>
      </c>
      <c r="AA346">
        <v>1047552</v>
      </c>
      <c r="AB346" t="b">
        <v>1</v>
      </c>
      <c r="AC346" t="s">
        <v>19210</v>
      </c>
      <c r="AD346">
        <v>128</v>
      </c>
      <c r="AE346">
        <v>32</v>
      </c>
      <c r="AF346" t="s">
        <v>19194</v>
      </c>
      <c r="AG346" t="b">
        <v>1</v>
      </c>
      <c r="AH346" t="b">
        <v>1</v>
      </c>
      <c r="AI346" t="s">
        <v>19195</v>
      </c>
      <c r="AJ346">
        <v>195</v>
      </c>
      <c r="AK346" t="b">
        <v>0</v>
      </c>
      <c r="AL346" t="b">
        <v>1</v>
      </c>
      <c r="AM346" t="b">
        <v>0</v>
      </c>
      <c r="AN346" t="b">
        <v>1</v>
      </c>
      <c r="AO346" t="b">
        <v>0</v>
      </c>
      <c r="AP346">
        <v>8</v>
      </c>
      <c r="AT346">
        <v>25600</v>
      </c>
      <c r="AU346">
        <v>402653184</v>
      </c>
      <c r="AV346">
        <v>429496729600</v>
      </c>
      <c r="AW346" t="b">
        <v>1</v>
      </c>
      <c r="BA346" t="s">
        <v>1787</v>
      </c>
    </row>
    <row r="347" spans="1:54" hidden="1" x14ac:dyDescent="0.25">
      <c r="A347" t="s">
        <v>1358</v>
      </c>
      <c r="B347" t="s">
        <v>19556</v>
      </c>
      <c r="C347" t="s">
        <v>1368</v>
      </c>
      <c r="D347" t="s">
        <v>19549</v>
      </c>
      <c r="E347" t="s">
        <v>19190</v>
      </c>
      <c r="F347" t="s">
        <v>242</v>
      </c>
      <c r="G347">
        <v>735.84</v>
      </c>
      <c r="H347" t="s">
        <v>19191</v>
      </c>
      <c r="I347">
        <v>16</v>
      </c>
      <c r="J347">
        <v>8</v>
      </c>
      <c r="K347">
        <v>2</v>
      </c>
      <c r="L347" t="s">
        <v>19519</v>
      </c>
      <c r="N347" t="b">
        <v>0</v>
      </c>
      <c r="O347" t="b">
        <v>0</v>
      </c>
      <c r="P347" t="b">
        <v>0</v>
      </c>
      <c r="Q347" t="b">
        <v>0</v>
      </c>
      <c r="R347" t="b">
        <v>0</v>
      </c>
      <c r="S347" t="b">
        <v>0</v>
      </c>
      <c r="T347" t="b">
        <v>0</v>
      </c>
      <c r="U347" t="b">
        <v>0</v>
      </c>
      <c r="V347" t="b">
        <v>1</v>
      </c>
      <c r="X347" t="s">
        <v>19262</v>
      </c>
      <c r="Z347">
        <v>0</v>
      </c>
      <c r="AA347">
        <v>1047552</v>
      </c>
      <c r="AB347" t="b">
        <v>1</v>
      </c>
      <c r="AC347" t="s">
        <v>19210</v>
      </c>
      <c r="AD347">
        <v>128</v>
      </c>
      <c r="AE347">
        <v>32</v>
      </c>
      <c r="AF347" t="s">
        <v>19194</v>
      </c>
      <c r="AG347" t="b">
        <v>1</v>
      </c>
      <c r="AH347" t="b">
        <v>1</v>
      </c>
      <c r="AI347" t="s">
        <v>19195</v>
      </c>
      <c r="AK347" t="b">
        <v>0</v>
      </c>
      <c r="AL347" t="b">
        <v>1</v>
      </c>
      <c r="AM347" t="b">
        <v>0</v>
      </c>
      <c r="AN347" t="b">
        <v>1</v>
      </c>
      <c r="AO347" t="b">
        <v>0</v>
      </c>
      <c r="AP347">
        <v>8</v>
      </c>
      <c r="AQ347">
        <v>154000</v>
      </c>
      <c r="AR347">
        <v>1048576000</v>
      </c>
      <c r="AS347">
        <v>1048576000</v>
      </c>
      <c r="AT347">
        <v>25600</v>
      </c>
      <c r="AU347">
        <v>629145600</v>
      </c>
      <c r="AW347" t="b">
        <v>1</v>
      </c>
      <c r="BA347" t="s">
        <v>3468</v>
      </c>
    </row>
    <row r="348" spans="1:54" x14ac:dyDescent="0.25">
      <c r="A348" t="s">
        <v>3450</v>
      </c>
      <c r="B348" t="s">
        <v>19557</v>
      </c>
      <c r="C348" t="s">
        <v>1368</v>
      </c>
      <c r="D348" t="s">
        <v>19536</v>
      </c>
      <c r="E348" t="s">
        <v>19190</v>
      </c>
      <c r="F348" t="s">
        <v>242</v>
      </c>
      <c r="G348">
        <v>765.04</v>
      </c>
      <c r="H348" t="s">
        <v>19518</v>
      </c>
      <c r="I348">
        <v>16</v>
      </c>
      <c r="J348">
        <v>16</v>
      </c>
      <c r="K348">
        <v>2</v>
      </c>
      <c r="L348" t="s">
        <v>19519</v>
      </c>
      <c r="N348" t="b">
        <v>1</v>
      </c>
      <c r="O348" t="b">
        <v>0</v>
      </c>
      <c r="P348" t="b">
        <v>1</v>
      </c>
      <c r="Q348" t="b">
        <v>0</v>
      </c>
      <c r="R348" t="b">
        <v>0</v>
      </c>
      <c r="S348" t="b">
        <v>0</v>
      </c>
      <c r="T348" t="b">
        <v>0</v>
      </c>
      <c r="U348" t="b">
        <v>0</v>
      </c>
      <c r="V348" t="b">
        <v>1</v>
      </c>
      <c r="X348" t="s">
        <v>19262</v>
      </c>
      <c r="Z348">
        <v>614400</v>
      </c>
      <c r="AA348">
        <v>1047552</v>
      </c>
      <c r="AB348" t="b">
        <v>1</v>
      </c>
      <c r="AC348" t="s">
        <v>19210</v>
      </c>
      <c r="AD348">
        <v>128</v>
      </c>
      <c r="AE348">
        <v>32</v>
      </c>
      <c r="AF348" t="s">
        <v>19194</v>
      </c>
      <c r="AG348" t="b">
        <v>1</v>
      </c>
      <c r="AH348" t="b">
        <v>1</v>
      </c>
      <c r="AI348" t="s">
        <v>19201</v>
      </c>
      <c r="AJ348">
        <v>230</v>
      </c>
      <c r="AK348" t="b">
        <v>1</v>
      </c>
      <c r="AL348" t="b">
        <v>1</v>
      </c>
      <c r="AM348" t="b">
        <v>0</v>
      </c>
      <c r="AN348" t="b">
        <v>1</v>
      </c>
      <c r="AO348" t="b">
        <v>0</v>
      </c>
      <c r="AP348">
        <v>8</v>
      </c>
      <c r="AQ348">
        <v>75000</v>
      </c>
      <c r="AR348">
        <v>1048576000</v>
      </c>
      <c r="AS348">
        <v>268435456</v>
      </c>
      <c r="AT348">
        <v>25600</v>
      </c>
      <c r="AU348">
        <v>402653184</v>
      </c>
      <c r="AW348" t="b">
        <v>1</v>
      </c>
    </row>
    <row r="349" spans="1:54" hidden="1" x14ac:dyDescent="0.25">
      <c r="A349" t="s">
        <v>4743</v>
      </c>
      <c r="B349" t="s">
        <v>19558</v>
      </c>
      <c r="C349" t="s">
        <v>1368</v>
      </c>
      <c r="D349" t="s">
        <v>19537</v>
      </c>
      <c r="E349" t="s">
        <v>19190</v>
      </c>
      <c r="F349" t="s">
        <v>242</v>
      </c>
      <c r="G349">
        <v>735.84</v>
      </c>
      <c r="H349" t="s">
        <v>19191</v>
      </c>
      <c r="I349">
        <v>16</v>
      </c>
      <c r="J349">
        <v>16</v>
      </c>
      <c r="K349">
        <v>2</v>
      </c>
      <c r="L349" t="s">
        <v>19519</v>
      </c>
      <c r="N349" t="b">
        <v>1</v>
      </c>
      <c r="O349" t="b">
        <v>0</v>
      </c>
      <c r="P349" t="b">
        <v>0</v>
      </c>
      <c r="Q349" t="b">
        <v>0</v>
      </c>
      <c r="R349" t="b">
        <v>0</v>
      </c>
      <c r="S349" t="b">
        <v>0</v>
      </c>
      <c r="T349" t="b">
        <v>0</v>
      </c>
      <c r="U349" t="b">
        <v>0</v>
      </c>
      <c r="V349" t="b">
        <v>1</v>
      </c>
      <c r="X349" t="s">
        <v>19265</v>
      </c>
      <c r="Z349">
        <v>262144</v>
      </c>
      <c r="AA349">
        <v>1047552</v>
      </c>
      <c r="AB349" t="b">
        <v>1</v>
      </c>
      <c r="AC349" t="s">
        <v>19210</v>
      </c>
      <c r="AD349">
        <v>128</v>
      </c>
      <c r="AE349">
        <v>32</v>
      </c>
      <c r="AF349" t="s">
        <v>19194</v>
      </c>
      <c r="AG349" t="b">
        <v>1</v>
      </c>
      <c r="AH349" t="b">
        <v>1</v>
      </c>
      <c r="AI349" t="s">
        <v>19197</v>
      </c>
      <c r="AK349" t="b">
        <v>1</v>
      </c>
      <c r="AL349" t="b">
        <v>1</v>
      </c>
      <c r="AM349" t="b">
        <v>0</v>
      </c>
      <c r="AN349" t="b">
        <v>1</v>
      </c>
      <c r="AO349" t="b">
        <v>0</v>
      </c>
      <c r="AP349">
        <v>8</v>
      </c>
      <c r="AQ349">
        <v>32000</v>
      </c>
      <c r="AR349">
        <v>268435456</v>
      </c>
      <c r="AS349">
        <v>268435456</v>
      </c>
      <c r="AT349">
        <v>25600</v>
      </c>
      <c r="AU349">
        <v>402653184</v>
      </c>
      <c r="AV349">
        <v>429496729600</v>
      </c>
      <c r="AW349" t="b">
        <v>1</v>
      </c>
    </row>
    <row r="350" spans="1:54" hidden="1" x14ac:dyDescent="0.25">
      <c r="A350" t="s">
        <v>827</v>
      </c>
      <c r="B350" t="s">
        <v>19559</v>
      </c>
      <c r="C350" t="s">
        <v>1368</v>
      </c>
      <c r="D350" t="s">
        <v>19539</v>
      </c>
      <c r="E350" t="s">
        <v>19190</v>
      </c>
      <c r="F350" t="s">
        <v>242</v>
      </c>
      <c r="G350">
        <v>659.92</v>
      </c>
      <c r="H350" t="s">
        <v>19191</v>
      </c>
      <c r="I350">
        <v>16</v>
      </c>
      <c r="J350">
        <v>16</v>
      </c>
      <c r="K350">
        <v>2</v>
      </c>
      <c r="L350" t="s">
        <v>19519</v>
      </c>
      <c r="N350" t="b">
        <v>1</v>
      </c>
      <c r="O350" t="b">
        <v>0</v>
      </c>
      <c r="P350" t="b">
        <v>0</v>
      </c>
      <c r="Q350" t="b">
        <v>0</v>
      </c>
      <c r="R350" t="b">
        <v>0</v>
      </c>
      <c r="S350" t="b">
        <v>0</v>
      </c>
      <c r="T350" t="b">
        <v>0</v>
      </c>
      <c r="U350" t="b">
        <v>0</v>
      </c>
      <c r="V350" t="b">
        <v>1</v>
      </c>
      <c r="X350" t="s">
        <v>19262</v>
      </c>
      <c r="Z350">
        <v>0</v>
      </c>
      <c r="AA350">
        <v>1047552</v>
      </c>
      <c r="AB350" t="b">
        <v>1</v>
      </c>
      <c r="AC350" t="s">
        <v>19210</v>
      </c>
      <c r="AD350">
        <v>128</v>
      </c>
      <c r="AE350">
        <v>32</v>
      </c>
      <c r="AF350" t="s">
        <v>19194</v>
      </c>
      <c r="AG350" t="b">
        <v>1</v>
      </c>
      <c r="AH350" t="b">
        <v>1</v>
      </c>
      <c r="AI350" t="s">
        <v>19197</v>
      </c>
      <c r="AJ350">
        <v>230</v>
      </c>
      <c r="AK350" t="b">
        <v>0</v>
      </c>
      <c r="AL350" t="b">
        <v>1</v>
      </c>
      <c r="AM350" t="b">
        <v>0</v>
      </c>
      <c r="AN350" t="b">
        <v>1</v>
      </c>
      <c r="AO350" t="b">
        <v>0</v>
      </c>
      <c r="AP350">
        <v>8</v>
      </c>
      <c r="AT350">
        <v>25600</v>
      </c>
      <c r="AU350">
        <v>402653184</v>
      </c>
      <c r="AW350" t="b">
        <v>1</v>
      </c>
    </row>
    <row r="351" spans="1:54" hidden="1" x14ac:dyDescent="0.25">
      <c r="A351" t="s">
        <v>1861</v>
      </c>
      <c r="B351" t="s">
        <v>19560</v>
      </c>
      <c r="C351" t="s">
        <v>1368</v>
      </c>
      <c r="D351" t="s">
        <v>19561</v>
      </c>
      <c r="E351" t="s">
        <v>19190</v>
      </c>
      <c r="F351" t="s">
        <v>242</v>
      </c>
      <c r="G351">
        <v>735.84</v>
      </c>
      <c r="H351" t="s">
        <v>19191</v>
      </c>
      <c r="I351">
        <v>16</v>
      </c>
      <c r="J351">
        <v>16</v>
      </c>
      <c r="K351">
        <v>2</v>
      </c>
      <c r="L351" t="s">
        <v>19519</v>
      </c>
      <c r="N351" t="b">
        <v>1</v>
      </c>
      <c r="O351" t="b">
        <v>0</v>
      </c>
      <c r="P351" t="b">
        <v>0</v>
      </c>
      <c r="Q351" t="b">
        <v>0</v>
      </c>
      <c r="R351" t="b">
        <v>0</v>
      </c>
      <c r="S351" t="b">
        <v>0</v>
      </c>
      <c r="T351" t="b">
        <v>0</v>
      </c>
      <c r="U351" t="b">
        <v>0</v>
      </c>
      <c r="V351" t="b">
        <v>0</v>
      </c>
      <c r="X351" t="s">
        <v>19265</v>
      </c>
      <c r="Z351">
        <v>409600</v>
      </c>
      <c r="AA351">
        <v>1047552</v>
      </c>
      <c r="AB351" t="b">
        <v>1</v>
      </c>
      <c r="AC351" t="s">
        <v>19210</v>
      </c>
      <c r="AD351">
        <v>128</v>
      </c>
      <c r="AE351">
        <v>32</v>
      </c>
      <c r="AF351" t="s">
        <v>19194</v>
      </c>
      <c r="AG351" t="b">
        <v>1</v>
      </c>
      <c r="AH351" t="b">
        <v>0</v>
      </c>
      <c r="AI351" t="s">
        <v>19197</v>
      </c>
      <c r="AK351" t="b">
        <v>1</v>
      </c>
      <c r="AL351" t="b">
        <v>1</v>
      </c>
      <c r="AM351" t="b">
        <v>0</v>
      </c>
      <c r="AN351" t="b">
        <v>1</v>
      </c>
      <c r="AO351" t="b">
        <v>0</v>
      </c>
      <c r="AP351">
        <v>8</v>
      </c>
    </row>
    <row r="352" spans="1:54" hidden="1" x14ac:dyDescent="0.25">
      <c r="A352" t="s">
        <v>4077</v>
      </c>
      <c r="B352" t="s">
        <v>19562</v>
      </c>
      <c r="C352" t="s">
        <v>1368</v>
      </c>
      <c r="D352" t="s">
        <v>19563</v>
      </c>
      <c r="E352" t="s">
        <v>19190</v>
      </c>
      <c r="F352" t="s">
        <v>242</v>
      </c>
      <c r="G352">
        <v>975.28</v>
      </c>
      <c r="H352" t="s">
        <v>19191</v>
      </c>
      <c r="I352">
        <v>16</v>
      </c>
      <c r="J352">
        <v>16</v>
      </c>
      <c r="K352">
        <v>2</v>
      </c>
      <c r="L352" t="s">
        <v>19519</v>
      </c>
      <c r="N352" t="b">
        <v>0</v>
      </c>
      <c r="O352" t="b">
        <v>1</v>
      </c>
      <c r="P352" t="b">
        <v>1</v>
      </c>
      <c r="Q352" t="b">
        <v>0</v>
      </c>
      <c r="R352" t="b">
        <v>0</v>
      </c>
      <c r="S352" t="b">
        <v>0</v>
      </c>
      <c r="T352" t="b">
        <v>0</v>
      </c>
      <c r="U352" t="b">
        <v>0</v>
      </c>
      <c r="V352" t="b">
        <v>1</v>
      </c>
      <c r="X352" t="s">
        <v>19262</v>
      </c>
      <c r="Z352">
        <v>614400</v>
      </c>
      <c r="AA352">
        <v>1047552</v>
      </c>
      <c r="AB352" t="b">
        <v>1</v>
      </c>
      <c r="AC352" t="s">
        <v>19210</v>
      </c>
      <c r="AD352">
        <v>128</v>
      </c>
      <c r="AE352">
        <v>32</v>
      </c>
      <c r="AF352" t="s">
        <v>19194</v>
      </c>
      <c r="AG352" t="b">
        <v>1</v>
      </c>
      <c r="AH352" t="b">
        <v>1</v>
      </c>
      <c r="AI352" t="s">
        <v>19195</v>
      </c>
      <c r="AK352" t="b">
        <v>1</v>
      </c>
      <c r="AL352" t="b">
        <v>1</v>
      </c>
      <c r="AM352" t="b">
        <v>0</v>
      </c>
      <c r="AN352" t="b">
        <v>1</v>
      </c>
      <c r="AO352" t="b">
        <v>0</v>
      </c>
      <c r="AP352">
        <v>8</v>
      </c>
      <c r="AQ352">
        <v>75000</v>
      </c>
      <c r="AR352">
        <v>968000000</v>
      </c>
      <c r="AS352">
        <v>968000000</v>
      </c>
      <c r="AT352">
        <v>44000</v>
      </c>
      <c r="AU352">
        <v>1250000000</v>
      </c>
      <c r="AW352" t="b">
        <v>1</v>
      </c>
      <c r="BB352" t="s">
        <v>19564</v>
      </c>
    </row>
    <row r="353" spans="1:54" hidden="1" x14ac:dyDescent="0.25">
      <c r="A353" t="s">
        <v>2222</v>
      </c>
      <c r="B353" t="s">
        <v>19565</v>
      </c>
      <c r="C353" t="s">
        <v>1368</v>
      </c>
      <c r="D353" t="s">
        <v>19566</v>
      </c>
      <c r="E353" t="s">
        <v>19190</v>
      </c>
      <c r="F353" t="s">
        <v>242</v>
      </c>
      <c r="G353">
        <v>870.16</v>
      </c>
      <c r="H353" t="s">
        <v>19191</v>
      </c>
      <c r="I353">
        <v>16</v>
      </c>
      <c r="J353">
        <v>16</v>
      </c>
      <c r="K353">
        <v>2</v>
      </c>
      <c r="L353" t="s">
        <v>19519</v>
      </c>
      <c r="N353" t="b">
        <v>0</v>
      </c>
      <c r="O353" t="b">
        <v>1</v>
      </c>
      <c r="P353" t="b">
        <v>0</v>
      </c>
      <c r="Q353" t="b">
        <v>0</v>
      </c>
      <c r="R353" t="b">
        <v>0</v>
      </c>
      <c r="S353" t="b">
        <v>0</v>
      </c>
      <c r="T353" t="b">
        <v>0</v>
      </c>
      <c r="U353" t="b">
        <v>0</v>
      </c>
      <c r="V353" t="b">
        <v>1</v>
      </c>
      <c r="X353" t="s">
        <v>19262</v>
      </c>
      <c r="Z353">
        <v>0</v>
      </c>
      <c r="AA353">
        <v>1047552</v>
      </c>
      <c r="AB353" t="b">
        <v>1</v>
      </c>
      <c r="AC353" t="s">
        <v>19210</v>
      </c>
      <c r="AD353">
        <v>128</v>
      </c>
      <c r="AE353">
        <v>32</v>
      </c>
      <c r="AF353" t="s">
        <v>19194</v>
      </c>
      <c r="AG353" t="b">
        <v>1</v>
      </c>
      <c r="AH353" t="b">
        <v>1</v>
      </c>
      <c r="AI353" t="s">
        <v>19195</v>
      </c>
      <c r="AK353" t="b">
        <v>0</v>
      </c>
      <c r="AL353" t="b">
        <v>1</v>
      </c>
      <c r="AM353" t="b">
        <v>0</v>
      </c>
      <c r="AN353" t="b">
        <v>1</v>
      </c>
      <c r="AO353" t="b">
        <v>0</v>
      </c>
      <c r="AP353">
        <v>8</v>
      </c>
      <c r="AQ353">
        <v>75000</v>
      </c>
      <c r="AR353">
        <v>968000000</v>
      </c>
      <c r="AS353">
        <v>968000000</v>
      </c>
      <c r="AT353">
        <v>44000</v>
      </c>
      <c r="AU353">
        <v>1250000000</v>
      </c>
      <c r="AW353" t="b">
        <v>1</v>
      </c>
      <c r="BB353" t="s">
        <v>19564</v>
      </c>
    </row>
    <row r="354" spans="1:54" hidden="1" x14ac:dyDescent="0.25">
      <c r="A354" t="s">
        <v>1181</v>
      </c>
      <c r="B354" t="s">
        <v>19567</v>
      </c>
      <c r="C354" t="s">
        <v>1368</v>
      </c>
      <c r="D354" t="s">
        <v>19541</v>
      </c>
      <c r="E354" t="s">
        <v>19190</v>
      </c>
      <c r="F354" t="s">
        <v>242</v>
      </c>
      <c r="G354">
        <v>840.96</v>
      </c>
      <c r="H354" t="s">
        <v>19191</v>
      </c>
      <c r="I354">
        <v>16</v>
      </c>
      <c r="J354">
        <v>16</v>
      </c>
      <c r="K354">
        <v>2</v>
      </c>
      <c r="L354" t="s">
        <v>19519</v>
      </c>
      <c r="N354" t="b">
        <v>0</v>
      </c>
      <c r="O354" t="b">
        <v>0</v>
      </c>
      <c r="P354" t="b">
        <v>1</v>
      </c>
      <c r="Q354" t="b">
        <v>0</v>
      </c>
      <c r="R354" t="b">
        <v>0</v>
      </c>
      <c r="S354" t="b">
        <v>0</v>
      </c>
      <c r="T354" t="b">
        <v>0</v>
      </c>
      <c r="U354" t="b">
        <v>0</v>
      </c>
      <c r="V354" t="b">
        <v>1</v>
      </c>
      <c r="X354" t="s">
        <v>19265</v>
      </c>
      <c r="Z354">
        <v>614400</v>
      </c>
      <c r="AA354">
        <v>1047552</v>
      </c>
      <c r="AB354" t="b">
        <v>1</v>
      </c>
      <c r="AC354" t="s">
        <v>19210</v>
      </c>
      <c r="AD354">
        <v>128</v>
      </c>
      <c r="AE354">
        <v>32</v>
      </c>
      <c r="AF354" t="s">
        <v>19194</v>
      </c>
      <c r="AG354" t="b">
        <v>1</v>
      </c>
      <c r="AH354" t="b">
        <v>1</v>
      </c>
      <c r="AI354" t="s">
        <v>19195</v>
      </c>
      <c r="AJ354">
        <v>195</v>
      </c>
      <c r="AK354" t="b">
        <v>1</v>
      </c>
      <c r="AL354" t="b">
        <v>1</v>
      </c>
      <c r="AM354" t="b">
        <v>0</v>
      </c>
      <c r="AN354" t="b">
        <v>1</v>
      </c>
      <c r="AO354" t="b">
        <v>0</v>
      </c>
      <c r="AP354">
        <v>8</v>
      </c>
      <c r="AQ354">
        <v>154000</v>
      </c>
      <c r="AR354">
        <v>967835648</v>
      </c>
      <c r="AS354">
        <v>484442112</v>
      </c>
      <c r="AT354">
        <v>25600</v>
      </c>
      <c r="AU354">
        <v>402653184</v>
      </c>
      <c r="AV354">
        <v>429496729600</v>
      </c>
      <c r="AW354" t="b">
        <v>1</v>
      </c>
    </row>
    <row r="355" spans="1:54" x14ac:dyDescent="0.25">
      <c r="A355" t="s">
        <v>14901</v>
      </c>
      <c r="B355" t="s">
        <v>19568</v>
      </c>
      <c r="C355" t="s">
        <v>1368</v>
      </c>
      <c r="D355" t="s">
        <v>19543</v>
      </c>
      <c r="E355" t="s">
        <v>19190</v>
      </c>
      <c r="F355" t="s">
        <v>242</v>
      </c>
      <c r="G355">
        <v>840.96</v>
      </c>
      <c r="H355" t="s">
        <v>19518</v>
      </c>
      <c r="I355">
        <v>16</v>
      </c>
      <c r="J355">
        <v>16</v>
      </c>
      <c r="K355">
        <v>2</v>
      </c>
      <c r="L355" t="s">
        <v>19519</v>
      </c>
      <c r="N355" t="b">
        <v>0</v>
      </c>
      <c r="O355" t="b">
        <v>0</v>
      </c>
      <c r="P355" t="b">
        <v>1</v>
      </c>
      <c r="Q355" t="b">
        <v>0</v>
      </c>
      <c r="R355" t="b">
        <v>0</v>
      </c>
      <c r="S355" t="b">
        <v>0</v>
      </c>
      <c r="T355" t="b">
        <v>0</v>
      </c>
      <c r="U355" t="b">
        <v>0</v>
      </c>
      <c r="V355" t="b">
        <v>1</v>
      </c>
      <c r="X355" t="s">
        <v>19262</v>
      </c>
      <c r="Z355">
        <v>614400</v>
      </c>
      <c r="AA355">
        <v>1047552</v>
      </c>
      <c r="AB355" t="b">
        <v>1</v>
      </c>
      <c r="AC355" t="s">
        <v>19210</v>
      </c>
      <c r="AD355">
        <v>128</v>
      </c>
      <c r="AE355">
        <v>32</v>
      </c>
      <c r="AF355" t="s">
        <v>19194</v>
      </c>
      <c r="AG355" t="b">
        <v>1</v>
      </c>
      <c r="AH355" t="b">
        <v>1</v>
      </c>
      <c r="AI355" t="s">
        <v>19195</v>
      </c>
      <c r="AK355" t="b">
        <v>1</v>
      </c>
      <c r="AL355" t="b">
        <v>1</v>
      </c>
      <c r="AM355" t="b">
        <v>0</v>
      </c>
      <c r="AN355" t="b">
        <v>1</v>
      </c>
      <c r="AO355" t="b">
        <v>0</v>
      </c>
      <c r="AP355">
        <v>8</v>
      </c>
      <c r="AQ355">
        <v>154000</v>
      </c>
      <c r="AR355">
        <v>1048576000</v>
      </c>
      <c r="AS355">
        <v>1048576000</v>
      </c>
      <c r="AT355">
        <v>25600</v>
      </c>
      <c r="AU355">
        <v>629145600</v>
      </c>
      <c r="AW355" t="b">
        <v>1</v>
      </c>
    </row>
    <row r="356" spans="1:54" hidden="1" x14ac:dyDescent="0.25">
      <c r="A356" t="s">
        <v>5177</v>
      </c>
      <c r="B356" t="s">
        <v>19569</v>
      </c>
      <c r="C356" t="s">
        <v>1368</v>
      </c>
      <c r="D356" t="s">
        <v>19570</v>
      </c>
      <c r="E356" t="s">
        <v>19190</v>
      </c>
      <c r="F356" t="s">
        <v>242</v>
      </c>
      <c r="G356">
        <v>840.96</v>
      </c>
      <c r="H356" t="s">
        <v>19191</v>
      </c>
      <c r="I356">
        <v>16</v>
      </c>
      <c r="J356">
        <v>16</v>
      </c>
      <c r="K356">
        <v>2</v>
      </c>
      <c r="L356" t="s">
        <v>19519</v>
      </c>
      <c r="N356" t="b">
        <v>0</v>
      </c>
      <c r="O356" t="b">
        <v>0</v>
      </c>
      <c r="P356" t="b">
        <v>1</v>
      </c>
      <c r="Q356" t="b">
        <v>0</v>
      </c>
      <c r="R356" t="b">
        <v>0</v>
      </c>
      <c r="S356" t="b">
        <v>0</v>
      </c>
      <c r="T356" t="b">
        <v>0</v>
      </c>
      <c r="U356" t="b">
        <v>0</v>
      </c>
      <c r="V356" t="b">
        <v>0</v>
      </c>
      <c r="X356" t="s">
        <v>19265</v>
      </c>
      <c r="Z356">
        <v>614400</v>
      </c>
      <c r="AA356">
        <v>1047552</v>
      </c>
      <c r="AB356" t="b">
        <v>1</v>
      </c>
      <c r="AC356" t="s">
        <v>19210</v>
      </c>
      <c r="AD356">
        <v>128</v>
      </c>
      <c r="AE356">
        <v>32</v>
      </c>
      <c r="AF356" t="s">
        <v>19194</v>
      </c>
      <c r="AG356" t="b">
        <v>1</v>
      </c>
      <c r="AH356" t="b">
        <v>0</v>
      </c>
      <c r="AI356" t="s">
        <v>19197</v>
      </c>
      <c r="AJ356">
        <v>195</v>
      </c>
      <c r="AK356" t="b">
        <v>0</v>
      </c>
      <c r="AL356" t="b">
        <v>1</v>
      </c>
      <c r="AM356" t="b">
        <v>0</v>
      </c>
      <c r="AN356" t="b">
        <v>1</v>
      </c>
      <c r="AO356" t="b">
        <v>0</v>
      </c>
      <c r="AP356">
        <v>8</v>
      </c>
      <c r="AQ356">
        <v>154000</v>
      </c>
      <c r="AR356">
        <v>967835648</v>
      </c>
      <c r="AS356">
        <v>484442112</v>
      </c>
    </row>
    <row r="357" spans="1:54" hidden="1" x14ac:dyDescent="0.25">
      <c r="A357" t="s">
        <v>9505</v>
      </c>
      <c r="B357" t="s">
        <v>19571</v>
      </c>
      <c r="C357" t="s">
        <v>1368</v>
      </c>
      <c r="D357" t="s">
        <v>19572</v>
      </c>
      <c r="E357" t="s">
        <v>19190</v>
      </c>
      <c r="F357" t="s">
        <v>242</v>
      </c>
      <c r="G357">
        <v>840.96</v>
      </c>
      <c r="H357" t="s">
        <v>19191</v>
      </c>
      <c r="I357">
        <v>16</v>
      </c>
      <c r="J357">
        <v>16</v>
      </c>
      <c r="K357">
        <v>2</v>
      </c>
      <c r="L357" t="s">
        <v>19519</v>
      </c>
      <c r="N357" t="b">
        <v>0</v>
      </c>
      <c r="O357" t="b">
        <v>0</v>
      </c>
      <c r="P357" t="b">
        <v>1</v>
      </c>
      <c r="Q357" t="b">
        <v>0</v>
      </c>
      <c r="R357" t="b">
        <v>0</v>
      </c>
      <c r="S357" t="b">
        <v>0</v>
      </c>
      <c r="T357" t="b">
        <v>0</v>
      </c>
      <c r="U357" t="b">
        <v>0</v>
      </c>
      <c r="V357" t="b">
        <v>0</v>
      </c>
      <c r="X357" t="s">
        <v>19262</v>
      </c>
      <c r="Z357">
        <v>614400</v>
      </c>
      <c r="AA357">
        <v>1047552</v>
      </c>
      <c r="AB357" t="b">
        <v>1</v>
      </c>
      <c r="AC357" t="s">
        <v>19210</v>
      </c>
      <c r="AD357">
        <v>128</v>
      </c>
      <c r="AE357">
        <v>32</v>
      </c>
      <c r="AF357" t="s">
        <v>19194</v>
      </c>
      <c r="AG357" t="b">
        <v>1</v>
      </c>
      <c r="AH357" t="b">
        <v>0</v>
      </c>
      <c r="AI357" t="s">
        <v>19195</v>
      </c>
      <c r="AK357" t="b">
        <v>1</v>
      </c>
      <c r="AL357" t="b">
        <v>1</v>
      </c>
      <c r="AM357" t="b">
        <v>0</v>
      </c>
      <c r="AN357" t="b">
        <v>1</v>
      </c>
      <c r="AO357" t="b">
        <v>0</v>
      </c>
      <c r="AP357">
        <v>8</v>
      </c>
      <c r="AQ357">
        <v>154000</v>
      </c>
      <c r="AR357">
        <v>1048576000</v>
      </c>
      <c r="AS357">
        <v>1048576000</v>
      </c>
      <c r="AT357">
        <v>25600</v>
      </c>
      <c r="AU357">
        <v>629145600</v>
      </c>
      <c r="AW357" t="b">
        <v>1</v>
      </c>
    </row>
    <row r="358" spans="1:54" hidden="1" x14ac:dyDescent="0.25">
      <c r="A358" t="s">
        <v>1869</v>
      </c>
      <c r="B358" t="s">
        <v>19573</v>
      </c>
      <c r="C358" t="s">
        <v>1368</v>
      </c>
      <c r="D358" t="s">
        <v>19574</v>
      </c>
      <c r="E358" t="s">
        <v>19190</v>
      </c>
      <c r="F358" t="s">
        <v>242</v>
      </c>
      <c r="G358">
        <v>673.06</v>
      </c>
      <c r="H358" t="s">
        <v>19191</v>
      </c>
      <c r="I358">
        <v>16</v>
      </c>
      <c r="J358">
        <v>16</v>
      </c>
      <c r="K358">
        <v>1</v>
      </c>
      <c r="L358" t="s">
        <v>19519</v>
      </c>
      <c r="N358" t="b">
        <v>0</v>
      </c>
      <c r="O358" t="b">
        <v>0</v>
      </c>
      <c r="P358" t="b">
        <v>1</v>
      </c>
      <c r="Q358" t="b">
        <v>0</v>
      </c>
      <c r="R358" t="b">
        <v>0</v>
      </c>
      <c r="S358" t="b">
        <v>0</v>
      </c>
      <c r="T358" t="b">
        <v>1</v>
      </c>
      <c r="U358" t="b">
        <v>0</v>
      </c>
      <c r="V358" t="b">
        <v>1</v>
      </c>
      <c r="X358" t="s">
        <v>19262</v>
      </c>
      <c r="Z358">
        <v>614400</v>
      </c>
      <c r="AA358">
        <v>1047552</v>
      </c>
      <c r="AB358" t="b">
        <v>1</v>
      </c>
      <c r="AC358" t="s">
        <v>19284</v>
      </c>
      <c r="AD358">
        <v>128</v>
      </c>
      <c r="AE358">
        <v>32</v>
      </c>
      <c r="AF358" t="s">
        <v>19218</v>
      </c>
      <c r="AG358" t="b">
        <v>0</v>
      </c>
      <c r="AH358" t="b">
        <v>1</v>
      </c>
      <c r="AI358" t="s">
        <v>19195</v>
      </c>
      <c r="AK358" t="b">
        <v>1</v>
      </c>
      <c r="AL358" t="b">
        <v>1</v>
      </c>
      <c r="AM358" t="b">
        <v>0</v>
      </c>
      <c r="AN358" t="b">
        <v>1</v>
      </c>
      <c r="AO358" t="b">
        <v>0</v>
      </c>
      <c r="AP358">
        <v>4</v>
      </c>
      <c r="AQ358">
        <v>75000</v>
      </c>
      <c r="AR358">
        <v>1000000000</v>
      </c>
      <c r="AS358">
        <v>1000000000</v>
      </c>
      <c r="AT358">
        <v>25600</v>
      </c>
      <c r="AU358">
        <v>600000000</v>
      </c>
      <c r="AV358">
        <v>429496729600</v>
      </c>
      <c r="AW358" t="b">
        <v>1</v>
      </c>
      <c r="AX358" t="b">
        <v>1</v>
      </c>
    </row>
    <row r="359" spans="1:54" hidden="1" x14ac:dyDescent="0.25">
      <c r="A359" t="s">
        <v>5420</v>
      </c>
      <c r="B359" t="s">
        <v>19575</v>
      </c>
      <c r="C359" t="s">
        <v>1368</v>
      </c>
      <c r="D359" t="s">
        <v>19576</v>
      </c>
      <c r="E359" t="s">
        <v>19190</v>
      </c>
      <c r="F359" t="s">
        <v>242</v>
      </c>
      <c r="G359">
        <v>588.38</v>
      </c>
      <c r="H359" t="s">
        <v>19191</v>
      </c>
      <c r="I359">
        <v>16</v>
      </c>
      <c r="J359">
        <v>16</v>
      </c>
      <c r="K359">
        <v>1</v>
      </c>
      <c r="L359" t="s">
        <v>19519</v>
      </c>
      <c r="N359" t="b">
        <v>0</v>
      </c>
      <c r="O359" t="b">
        <v>0</v>
      </c>
      <c r="P359" t="b">
        <v>0</v>
      </c>
      <c r="Q359" t="b">
        <v>0</v>
      </c>
      <c r="R359" t="b">
        <v>0</v>
      </c>
      <c r="S359" t="b">
        <v>0</v>
      </c>
      <c r="T359" t="b">
        <v>1</v>
      </c>
      <c r="U359" t="b">
        <v>0</v>
      </c>
      <c r="V359" t="b">
        <v>1</v>
      </c>
      <c r="X359" t="s">
        <v>19262</v>
      </c>
      <c r="Z359">
        <v>0</v>
      </c>
      <c r="AA359">
        <v>1047552</v>
      </c>
      <c r="AB359" t="b">
        <v>1</v>
      </c>
      <c r="AC359" t="s">
        <v>19284</v>
      </c>
      <c r="AD359">
        <v>128</v>
      </c>
      <c r="AE359">
        <v>32</v>
      </c>
      <c r="AF359" t="s">
        <v>19218</v>
      </c>
      <c r="AG359" t="b">
        <v>1</v>
      </c>
      <c r="AH359" t="b">
        <v>1</v>
      </c>
      <c r="AI359" t="s">
        <v>19195</v>
      </c>
      <c r="AK359" t="b">
        <v>0</v>
      </c>
      <c r="AL359" t="b">
        <v>1</v>
      </c>
      <c r="AM359" t="b">
        <v>0</v>
      </c>
      <c r="AN359" t="b">
        <v>1</v>
      </c>
      <c r="AO359" t="b">
        <v>0</v>
      </c>
      <c r="AP359">
        <v>4</v>
      </c>
      <c r="AQ359">
        <v>75000</v>
      </c>
      <c r="AR359">
        <v>1000000000</v>
      </c>
      <c r="AS359">
        <v>1000000000</v>
      </c>
      <c r="AT359">
        <v>25600</v>
      </c>
      <c r="AU359">
        <v>600000000</v>
      </c>
      <c r="AV359">
        <v>429496729600</v>
      </c>
      <c r="AW359" t="b">
        <v>1</v>
      </c>
      <c r="AX359" t="b">
        <v>1</v>
      </c>
    </row>
    <row r="360" spans="1:54" hidden="1" x14ac:dyDescent="0.25">
      <c r="A360" t="s">
        <v>4321</v>
      </c>
      <c r="B360" t="s">
        <v>19577</v>
      </c>
      <c r="C360" t="s">
        <v>1368</v>
      </c>
      <c r="D360" t="s">
        <v>19545</v>
      </c>
      <c r="E360" t="s">
        <v>19190</v>
      </c>
      <c r="F360" t="s">
        <v>242</v>
      </c>
      <c r="G360">
        <v>735.84</v>
      </c>
      <c r="H360" t="s">
        <v>19191</v>
      </c>
      <c r="I360">
        <v>16</v>
      </c>
      <c r="J360">
        <v>16</v>
      </c>
      <c r="K360">
        <v>2</v>
      </c>
      <c r="L360" t="s">
        <v>19519</v>
      </c>
      <c r="N360" t="b">
        <v>0</v>
      </c>
      <c r="O360" t="b">
        <v>0</v>
      </c>
      <c r="P360" t="b">
        <v>0</v>
      </c>
      <c r="Q360" t="b">
        <v>0</v>
      </c>
      <c r="R360" t="b">
        <v>0</v>
      </c>
      <c r="S360" t="b">
        <v>0</v>
      </c>
      <c r="T360" t="b">
        <v>0</v>
      </c>
      <c r="U360" t="b">
        <v>0</v>
      </c>
      <c r="V360" t="b">
        <v>1</v>
      </c>
      <c r="X360" t="s">
        <v>19293</v>
      </c>
      <c r="Z360">
        <v>262144</v>
      </c>
      <c r="AA360">
        <v>1047552</v>
      </c>
      <c r="AB360" t="b">
        <v>1</v>
      </c>
      <c r="AC360" t="s">
        <v>19210</v>
      </c>
      <c r="AD360">
        <v>128</v>
      </c>
      <c r="AE360">
        <v>32</v>
      </c>
      <c r="AF360" t="s">
        <v>19194</v>
      </c>
      <c r="AG360" t="b">
        <v>1</v>
      </c>
      <c r="AH360" t="b">
        <v>1</v>
      </c>
      <c r="AI360" t="s">
        <v>19195</v>
      </c>
      <c r="AJ360">
        <v>160</v>
      </c>
      <c r="AK360" t="b">
        <v>1</v>
      </c>
      <c r="AL360" t="b">
        <v>1</v>
      </c>
      <c r="AM360" t="b">
        <v>0</v>
      </c>
      <c r="AN360" t="b">
        <v>1</v>
      </c>
      <c r="AO360" t="b">
        <v>0</v>
      </c>
      <c r="AP360">
        <v>8</v>
      </c>
      <c r="AQ360">
        <v>32000</v>
      </c>
      <c r="AR360">
        <v>268435456</v>
      </c>
      <c r="AS360">
        <v>268435456</v>
      </c>
      <c r="AT360">
        <v>25600</v>
      </c>
      <c r="AU360">
        <v>402653184</v>
      </c>
      <c r="AV360">
        <v>429496729600</v>
      </c>
      <c r="AW360" t="b">
        <v>1</v>
      </c>
    </row>
    <row r="361" spans="1:54" hidden="1" x14ac:dyDescent="0.25">
      <c r="A361" t="s">
        <v>1787</v>
      </c>
      <c r="B361" t="s">
        <v>19578</v>
      </c>
      <c r="C361" t="s">
        <v>1368</v>
      </c>
      <c r="D361" t="s">
        <v>19547</v>
      </c>
      <c r="E361" t="s">
        <v>19190</v>
      </c>
      <c r="F361" t="s">
        <v>242</v>
      </c>
      <c r="G361">
        <v>735.84</v>
      </c>
      <c r="H361" t="s">
        <v>19191</v>
      </c>
      <c r="I361">
        <v>16</v>
      </c>
      <c r="J361">
        <v>16</v>
      </c>
      <c r="K361">
        <v>2</v>
      </c>
      <c r="L361" t="s">
        <v>19519</v>
      </c>
      <c r="N361" t="b">
        <v>0</v>
      </c>
      <c r="O361" t="b">
        <v>0</v>
      </c>
      <c r="P361" t="b">
        <v>0</v>
      </c>
      <c r="Q361" t="b">
        <v>0</v>
      </c>
      <c r="R361" t="b">
        <v>0</v>
      </c>
      <c r="S361" t="b">
        <v>0</v>
      </c>
      <c r="T361" t="b">
        <v>0</v>
      </c>
      <c r="U361" t="b">
        <v>0</v>
      </c>
      <c r="V361" t="b">
        <v>1</v>
      </c>
      <c r="X361" t="s">
        <v>19265</v>
      </c>
      <c r="Z361">
        <v>0</v>
      </c>
      <c r="AA361">
        <v>1047552</v>
      </c>
      <c r="AB361" t="b">
        <v>1</v>
      </c>
      <c r="AC361" t="s">
        <v>19210</v>
      </c>
      <c r="AD361">
        <v>128</v>
      </c>
      <c r="AE361">
        <v>32</v>
      </c>
      <c r="AF361" t="s">
        <v>19194</v>
      </c>
      <c r="AG361" t="b">
        <v>1</v>
      </c>
      <c r="AH361" t="b">
        <v>1</v>
      </c>
      <c r="AI361" t="s">
        <v>19195</v>
      </c>
      <c r="AJ361">
        <v>195</v>
      </c>
      <c r="AK361" t="b">
        <v>0</v>
      </c>
      <c r="AL361" t="b">
        <v>1</v>
      </c>
      <c r="AM361" t="b">
        <v>0</v>
      </c>
      <c r="AN361" t="b">
        <v>1</v>
      </c>
      <c r="AO361" t="b">
        <v>0</v>
      </c>
      <c r="AP361">
        <v>8</v>
      </c>
      <c r="AT361">
        <v>25600</v>
      </c>
      <c r="AU361">
        <v>402653184</v>
      </c>
      <c r="AV361">
        <v>429496729600</v>
      </c>
      <c r="AW361" t="b">
        <v>1</v>
      </c>
    </row>
    <row r="362" spans="1:54" hidden="1" x14ac:dyDescent="0.25">
      <c r="A362" t="s">
        <v>3468</v>
      </c>
      <c r="B362" t="s">
        <v>19579</v>
      </c>
      <c r="C362" t="s">
        <v>1368</v>
      </c>
      <c r="D362" t="s">
        <v>19549</v>
      </c>
      <c r="E362" t="s">
        <v>19190</v>
      </c>
      <c r="F362" t="s">
        <v>242</v>
      </c>
      <c r="G362">
        <v>735.84</v>
      </c>
      <c r="H362" t="s">
        <v>19191</v>
      </c>
      <c r="I362">
        <v>16</v>
      </c>
      <c r="J362">
        <v>16</v>
      </c>
      <c r="K362">
        <v>2</v>
      </c>
      <c r="L362" t="s">
        <v>19519</v>
      </c>
      <c r="N362" t="b">
        <v>0</v>
      </c>
      <c r="O362" t="b">
        <v>0</v>
      </c>
      <c r="P362" t="b">
        <v>0</v>
      </c>
      <c r="Q362" t="b">
        <v>0</v>
      </c>
      <c r="R362" t="b">
        <v>0</v>
      </c>
      <c r="S362" t="b">
        <v>0</v>
      </c>
      <c r="T362" t="b">
        <v>0</v>
      </c>
      <c r="U362" t="b">
        <v>0</v>
      </c>
      <c r="V362" t="b">
        <v>1</v>
      </c>
      <c r="X362" t="s">
        <v>19262</v>
      </c>
      <c r="Z362">
        <v>0</v>
      </c>
      <c r="AA362">
        <v>1047552</v>
      </c>
      <c r="AB362" t="b">
        <v>1</v>
      </c>
      <c r="AC362" t="s">
        <v>19210</v>
      </c>
      <c r="AD362">
        <v>128</v>
      </c>
      <c r="AE362">
        <v>32</v>
      </c>
      <c r="AF362" t="s">
        <v>19194</v>
      </c>
      <c r="AG362" t="b">
        <v>1</v>
      </c>
      <c r="AH362" t="b">
        <v>1</v>
      </c>
      <c r="AI362" t="s">
        <v>19195</v>
      </c>
      <c r="AK362" t="b">
        <v>0</v>
      </c>
      <c r="AL362" t="b">
        <v>1</v>
      </c>
      <c r="AM362" t="b">
        <v>0</v>
      </c>
      <c r="AN362" t="b">
        <v>1</v>
      </c>
      <c r="AO362" t="b">
        <v>0</v>
      </c>
      <c r="AP362">
        <v>8</v>
      </c>
      <c r="AQ362">
        <v>154000</v>
      </c>
      <c r="AR362">
        <v>1048576000</v>
      </c>
      <c r="AS362">
        <v>1048576000</v>
      </c>
      <c r="AT362">
        <v>25600</v>
      </c>
      <c r="AU362">
        <v>629145600</v>
      </c>
      <c r="AW362" t="b">
        <v>1</v>
      </c>
    </row>
    <row r="363" spans="1:54" hidden="1" x14ac:dyDescent="0.25">
      <c r="A363" t="s">
        <v>1635</v>
      </c>
      <c r="B363" t="s">
        <v>19580</v>
      </c>
      <c r="C363" t="s">
        <v>1368</v>
      </c>
      <c r="D363" t="s">
        <v>19581</v>
      </c>
      <c r="E363" t="s">
        <v>19190</v>
      </c>
      <c r="F363" t="s">
        <v>242</v>
      </c>
      <c r="G363">
        <v>735.84</v>
      </c>
      <c r="H363" t="s">
        <v>19191</v>
      </c>
      <c r="I363">
        <v>16</v>
      </c>
      <c r="J363">
        <v>16</v>
      </c>
      <c r="K363">
        <v>2</v>
      </c>
      <c r="L363" t="s">
        <v>19519</v>
      </c>
      <c r="N363" t="b">
        <v>0</v>
      </c>
      <c r="O363" t="b">
        <v>0</v>
      </c>
      <c r="P363" t="b">
        <v>0</v>
      </c>
      <c r="Q363" t="b">
        <v>0</v>
      </c>
      <c r="R363" t="b">
        <v>0</v>
      </c>
      <c r="S363" t="b">
        <v>0</v>
      </c>
      <c r="T363" t="b">
        <v>0</v>
      </c>
      <c r="U363" t="b">
        <v>0</v>
      </c>
      <c r="V363" t="b">
        <v>0</v>
      </c>
      <c r="X363" t="s">
        <v>19293</v>
      </c>
      <c r="Z363">
        <v>409600</v>
      </c>
      <c r="AA363">
        <v>1047552</v>
      </c>
      <c r="AB363" t="b">
        <v>1</v>
      </c>
      <c r="AC363" t="s">
        <v>19193</v>
      </c>
      <c r="AD363">
        <v>128</v>
      </c>
      <c r="AE363">
        <v>32</v>
      </c>
      <c r="AF363" t="s">
        <v>19194</v>
      </c>
      <c r="AG363" t="b">
        <v>1</v>
      </c>
      <c r="AH363" t="b">
        <v>0</v>
      </c>
      <c r="AI363" t="s">
        <v>19201</v>
      </c>
      <c r="AJ363">
        <v>160</v>
      </c>
      <c r="AK363" t="b">
        <v>0</v>
      </c>
      <c r="AL363" t="b">
        <v>0</v>
      </c>
      <c r="AM363" t="b">
        <v>0</v>
      </c>
      <c r="AN363" t="b">
        <v>1</v>
      </c>
      <c r="AO363" t="b">
        <v>0</v>
      </c>
      <c r="AP363">
        <v>8</v>
      </c>
      <c r="AQ363">
        <v>24000</v>
      </c>
      <c r="AR363">
        <v>393216000</v>
      </c>
      <c r="AS363">
        <v>196608000</v>
      </c>
      <c r="AT363">
        <v>25600</v>
      </c>
      <c r="AU363">
        <v>384000000</v>
      </c>
    </row>
    <row r="364" spans="1:54" hidden="1" x14ac:dyDescent="0.25">
      <c r="A364" t="s">
        <v>5181</v>
      </c>
      <c r="B364" t="s">
        <v>19582</v>
      </c>
      <c r="C364" t="s">
        <v>1368</v>
      </c>
      <c r="D364" t="s">
        <v>19583</v>
      </c>
      <c r="E364" t="s">
        <v>19190</v>
      </c>
      <c r="F364" t="s">
        <v>242</v>
      </c>
      <c r="G364">
        <v>735.84</v>
      </c>
      <c r="H364" t="s">
        <v>19191</v>
      </c>
      <c r="I364">
        <v>16</v>
      </c>
      <c r="J364">
        <v>16</v>
      </c>
      <c r="K364">
        <v>2</v>
      </c>
      <c r="L364" t="s">
        <v>19519</v>
      </c>
      <c r="N364" t="b">
        <v>0</v>
      </c>
      <c r="O364" t="b">
        <v>0</v>
      </c>
      <c r="P364" t="b">
        <v>0</v>
      </c>
      <c r="Q364" t="b">
        <v>0</v>
      </c>
      <c r="R364" t="b">
        <v>0</v>
      </c>
      <c r="S364" t="b">
        <v>0</v>
      </c>
      <c r="T364" t="b">
        <v>0</v>
      </c>
      <c r="U364" t="b">
        <v>0</v>
      </c>
      <c r="V364" t="b">
        <v>0</v>
      </c>
      <c r="X364" t="s">
        <v>19265</v>
      </c>
      <c r="Z364">
        <v>0</v>
      </c>
      <c r="AA364">
        <v>1047552</v>
      </c>
      <c r="AB364" t="b">
        <v>1</v>
      </c>
      <c r="AC364" t="s">
        <v>19210</v>
      </c>
      <c r="AD364">
        <v>128</v>
      </c>
      <c r="AE364">
        <v>32</v>
      </c>
      <c r="AF364" t="s">
        <v>19194</v>
      </c>
      <c r="AG364" t="b">
        <v>1</v>
      </c>
      <c r="AH364" t="b">
        <v>0</v>
      </c>
      <c r="AI364" t="s">
        <v>19195</v>
      </c>
      <c r="AJ364">
        <v>195</v>
      </c>
      <c r="AK364" t="b">
        <v>0</v>
      </c>
      <c r="AL364" t="b">
        <v>0</v>
      </c>
      <c r="AM364" t="b">
        <v>0</v>
      </c>
      <c r="AN364" t="b">
        <v>1</v>
      </c>
      <c r="AO364" t="b">
        <v>0</v>
      </c>
      <c r="AP364">
        <v>8</v>
      </c>
      <c r="AT364">
        <v>25600</v>
      </c>
      <c r="AU364">
        <v>402653184</v>
      </c>
      <c r="AV364">
        <v>429496729600</v>
      </c>
    </row>
    <row r="365" spans="1:54" hidden="1" x14ac:dyDescent="0.25">
      <c r="A365" t="s">
        <v>1572</v>
      </c>
      <c r="B365" t="s">
        <v>19584</v>
      </c>
      <c r="C365" t="s">
        <v>1368</v>
      </c>
      <c r="D365" t="s">
        <v>19585</v>
      </c>
      <c r="E365" t="s">
        <v>19190</v>
      </c>
      <c r="F365" t="s">
        <v>242</v>
      </c>
      <c r="G365">
        <v>735.84</v>
      </c>
      <c r="H365" t="s">
        <v>19191</v>
      </c>
      <c r="I365">
        <v>16</v>
      </c>
      <c r="J365">
        <v>16</v>
      </c>
      <c r="K365">
        <v>2</v>
      </c>
      <c r="L365" t="s">
        <v>19519</v>
      </c>
      <c r="N365" t="b">
        <v>0</v>
      </c>
      <c r="O365" t="b">
        <v>0</v>
      </c>
      <c r="P365" t="b">
        <v>0</v>
      </c>
      <c r="Q365" t="b">
        <v>0</v>
      </c>
      <c r="R365" t="b">
        <v>0</v>
      </c>
      <c r="S365" t="b">
        <v>0</v>
      </c>
      <c r="T365" t="b">
        <v>0</v>
      </c>
      <c r="U365" t="b">
        <v>0</v>
      </c>
      <c r="V365" t="b">
        <v>0</v>
      </c>
      <c r="X365" t="s">
        <v>19262</v>
      </c>
      <c r="Z365">
        <v>0</v>
      </c>
      <c r="AA365">
        <v>1047552</v>
      </c>
      <c r="AB365" t="b">
        <v>1</v>
      </c>
      <c r="AC365" t="s">
        <v>19210</v>
      </c>
      <c r="AD365">
        <v>128</v>
      </c>
      <c r="AE365">
        <v>32</v>
      </c>
      <c r="AF365" t="s">
        <v>19194</v>
      </c>
      <c r="AG365" t="b">
        <v>1</v>
      </c>
      <c r="AH365" t="b">
        <v>0</v>
      </c>
      <c r="AI365" t="s">
        <v>19195</v>
      </c>
      <c r="AK365" t="b">
        <v>0</v>
      </c>
      <c r="AL365" t="b">
        <v>1</v>
      </c>
      <c r="AM365" t="b">
        <v>0</v>
      </c>
      <c r="AN365" t="b">
        <v>1</v>
      </c>
      <c r="AO365" t="b">
        <v>0</v>
      </c>
      <c r="AP365">
        <v>8</v>
      </c>
      <c r="AQ365">
        <v>154000</v>
      </c>
      <c r="AR365">
        <v>1048576000</v>
      </c>
      <c r="AS365">
        <v>1048576000</v>
      </c>
      <c r="AT365">
        <v>25600</v>
      </c>
      <c r="AU365">
        <v>629145600</v>
      </c>
      <c r="AW365" t="b">
        <v>1</v>
      </c>
    </row>
    <row r="366" spans="1:54" x14ac:dyDescent="0.25">
      <c r="A366" t="s">
        <v>8849</v>
      </c>
      <c r="B366" t="s">
        <v>19586</v>
      </c>
      <c r="C366" t="s">
        <v>1368</v>
      </c>
      <c r="D366" t="s">
        <v>19536</v>
      </c>
      <c r="E366" t="s">
        <v>19190</v>
      </c>
      <c r="F366" t="s">
        <v>242</v>
      </c>
      <c r="G366">
        <v>956.3</v>
      </c>
      <c r="H366" t="s">
        <v>19518</v>
      </c>
      <c r="I366">
        <v>20</v>
      </c>
      <c r="J366">
        <v>20</v>
      </c>
      <c r="K366">
        <v>2</v>
      </c>
      <c r="L366" t="s">
        <v>19519</v>
      </c>
      <c r="N366" t="b">
        <v>1</v>
      </c>
      <c r="O366" t="b">
        <v>0</v>
      </c>
      <c r="P366" t="b">
        <v>1</v>
      </c>
      <c r="Q366" t="b">
        <v>0</v>
      </c>
      <c r="R366" t="b">
        <v>0</v>
      </c>
      <c r="S366" t="b">
        <v>0</v>
      </c>
      <c r="T366" t="b">
        <v>0</v>
      </c>
      <c r="U366" t="b">
        <v>0</v>
      </c>
      <c r="V366" t="b">
        <v>1</v>
      </c>
      <c r="X366" t="s">
        <v>19262</v>
      </c>
      <c r="Z366">
        <v>768000</v>
      </c>
      <c r="AA366">
        <v>1047552</v>
      </c>
      <c r="AB366" t="b">
        <v>1</v>
      </c>
      <c r="AC366" t="s">
        <v>19210</v>
      </c>
      <c r="AD366">
        <v>160</v>
      </c>
      <c r="AE366">
        <v>32</v>
      </c>
      <c r="AF366" t="s">
        <v>19194</v>
      </c>
      <c r="AG366" t="b">
        <v>1</v>
      </c>
      <c r="AH366" t="b">
        <v>1</v>
      </c>
      <c r="AI366" t="s">
        <v>19201</v>
      </c>
      <c r="AJ366">
        <v>230</v>
      </c>
      <c r="AK366" t="b">
        <v>1</v>
      </c>
      <c r="AL366" t="b">
        <v>1</v>
      </c>
      <c r="AM366" t="b">
        <v>0</v>
      </c>
      <c r="AN366" t="b">
        <v>1</v>
      </c>
      <c r="AO366" t="b">
        <v>0</v>
      </c>
      <c r="AP366">
        <v>8</v>
      </c>
      <c r="AQ366">
        <v>94000</v>
      </c>
      <c r="AR366">
        <v>1310720000</v>
      </c>
      <c r="AS366">
        <v>335544320</v>
      </c>
      <c r="AT366">
        <v>32000</v>
      </c>
      <c r="AU366">
        <v>503316480</v>
      </c>
      <c r="AW366" t="b">
        <v>1</v>
      </c>
    </row>
    <row r="367" spans="1:54" hidden="1" x14ac:dyDescent="0.25">
      <c r="A367" t="s">
        <v>2168</v>
      </c>
      <c r="B367" t="s">
        <v>19587</v>
      </c>
      <c r="C367" t="s">
        <v>1368</v>
      </c>
      <c r="D367" t="s">
        <v>19537</v>
      </c>
      <c r="E367" t="s">
        <v>19190</v>
      </c>
      <c r="F367" t="s">
        <v>242</v>
      </c>
      <c r="G367">
        <v>919.8</v>
      </c>
      <c r="H367" t="s">
        <v>19191</v>
      </c>
      <c r="I367">
        <v>20</v>
      </c>
      <c r="J367">
        <v>20</v>
      </c>
      <c r="K367">
        <v>2</v>
      </c>
      <c r="L367" t="s">
        <v>19519</v>
      </c>
      <c r="N367" t="b">
        <v>1</v>
      </c>
      <c r="O367" t="b">
        <v>0</v>
      </c>
      <c r="P367" t="b">
        <v>0</v>
      </c>
      <c r="Q367" t="b">
        <v>0</v>
      </c>
      <c r="R367" t="b">
        <v>0</v>
      </c>
      <c r="S367" t="b">
        <v>0</v>
      </c>
      <c r="T367" t="b">
        <v>0</v>
      </c>
      <c r="U367" t="b">
        <v>0</v>
      </c>
      <c r="V367" t="b">
        <v>1</v>
      </c>
      <c r="X367" t="s">
        <v>19265</v>
      </c>
      <c r="Z367">
        <v>327680</v>
      </c>
      <c r="AA367">
        <v>1047552</v>
      </c>
      <c r="AB367" t="b">
        <v>1</v>
      </c>
      <c r="AC367" t="s">
        <v>19210</v>
      </c>
      <c r="AD367">
        <v>160</v>
      </c>
      <c r="AE367">
        <v>32</v>
      </c>
      <c r="AF367" t="s">
        <v>19194</v>
      </c>
      <c r="AG367" t="b">
        <v>1</v>
      </c>
      <c r="AH367" t="b">
        <v>1</v>
      </c>
      <c r="AI367" t="s">
        <v>19197</v>
      </c>
      <c r="AK367" t="b">
        <v>1</v>
      </c>
      <c r="AL367" t="b">
        <v>1</v>
      </c>
      <c r="AM367" t="b">
        <v>0</v>
      </c>
      <c r="AN367" t="b">
        <v>1</v>
      </c>
      <c r="AO367" t="b">
        <v>0</v>
      </c>
      <c r="AP367">
        <v>8</v>
      </c>
      <c r="AQ367">
        <v>40000</v>
      </c>
      <c r="AR367">
        <v>335544320</v>
      </c>
      <c r="AS367">
        <v>335544320</v>
      </c>
      <c r="AT367">
        <v>32000</v>
      </c>
      <c r="AU367">
        <v>503316480</v>
      </c>
      <c r="AV367">
        <v>429496729600</v>
      </c>
      <c r="AW367" t="b">
        <v>1</v>
      </c>
    </row>
    <row r="368" spans="1:54" hidden="1" x14ac:dyDescent="0.25">
      <c r="A368" t="s">
        <v>13382</v>
      </c>
      <c r="B368" t="s">
        <v>19588</v>
      </c>
      <c r="C368" t="s">
        <v>1368</v>
      </c>
      <c r="D368" t="s">
        <v>19539</v>
      </c>
      <c r="E368" t="s">
        <v>19190</v>
      </c>
      <c r="F368" t="s">
        <v>242</v>
      </c>
      <c r="G368">
        <v>824.9</v>
      </c>
      <c r="H368" t="s">
        <v>19191</v>
      </c>
      <c r="I368">
        <v>20</v>
      </c>
      <c r="J368">
        <v>20</v>
      </c>
      <c r="K368">
        <v>2</v>
      </c>
      <c r="L368" t="s">
        <v>19519</v>
      </c>
      <c r="N368" t="b">
        <v>1</v>
      </c>
      <c r="O368" t="b">
        <v>0</v>
      </c>
      <c r="P368" t="b">
        <v>0</v>
      </c>
      <c r="Q368" t="b">
        <v>0</v>
      </c>
      <c r="R368" t="b">
        <v>0</v>
      </c>
      <c r="S368" t="b">
        <v>0</v>
      </c>
      <c r="T368" t="b">
        <v>0</v>
      </c>
      <c r="U368" t="b">
        <v>0</v>
      </c>
      <c r="V368" t="b">
        <v>1</v>
      </c>
      <c r="X368" t="s">
        <v>19262</v>
      </c>
      <c r="Z368">
        <v>0</v>
      </c>
      <c r="AA368">
        <v>1047552</v>
      </c>
      <c r="AB368" t="b">
        <v>1</v>
      </c>
      <c r="AC368" t="s">
        <v>19210</v>
      </c>
      <c r="AD368">
        <v>160</v>
      </c>
      <c r="AE368">
        <v>32</v>
      </c>
      <c r="AF368" t="s">
        <v>19194</v>
      </c>
      <c r="AG368" t="b">
        <v>1</v>
      </c>
      <c r="AH368" t="b">
        <v>1</v>
      </c>
      <c r="AI368" t="s">
        <v>19197</v>
      </c>
      <c r="AJ368">
        <v>230</v>
      </c>
      <c r="AK368" t="b">
        <v>0</v>
      </c>
      <c r="AL368" t="b">
        <v>1</v>
      </c>
      <c r="AM368" t="b">
        <v>0</v>
      </c>
      <c r="AN368" t="b">
        <v>1</v>
      </c>
      <c r="AO368" t="b">
        <v>0</v>
      </c>
      <c r="AP368">
        <v>8</v>
      </c>
      <c r="AT368">
        <v>32000</v>
      </c>
      <c r="AU368">
        <v>503316480</v>
      </c>
      <c r="AW368" t="b">
        <v>1</v>
      </c>
    </row>
    <row r="369" spans="1:50" hidden="1" x14ac:dyDescent="0.25">
      <c r="A369" t="s">
        <v>6299</v>
      </c>
      <c r="B369" t="s">
        <v>19589</v>
      </c>
      <c r="C369" t="s">
        <v>1368</v>
      </c>
      <c r="D369" t="s">
        <v>19561</v>
      </c>
      <c r="E369" t="s">
        <v>19190</v>
      </c>
      <c r="F369" t="s">
        <v>242</v>
      </c>
      <c r="G369">
        <v>919.8</v>
      </c>
      <c r="H369" t="s">
        <v>19191</v>
      </c>
      <c r="I369">
        <v>20</v>
      </c>
      <c r="J369">
        <v>20</v>
      </c>
      <c r="K369">
        <v>2</v>
      </c>
      <c r="L369" t="s">
        <v>19519</v>
      </c>
      <c r="N369" t="b">
        <v>1</v>
      </c>
      <c r="O369" t="b">
        <v>0</v>
      </c>
      <c r="P369" t="b">
        <v>0</v>
      </c>
      <c r="Q369" t="b">
        <v>0</v>
      </c>
      <c r="R369" t="b">
        <v>0</v>
      </c>
      <c r="S369" t="b">
        <v>0</v>
      </c>
      <c r="T369" t="b">
        <v>0</v>
      </c>
      <c r="U369" t="b">
        <v>0</v>
      </c>
      <c r="V369" t="b">
        <v>0</v>
      </c>
      <c r="X369" t="s">
        <v>19265</v>
      </c>
      <c r="Z369">
        <v>512000</v>
      </c>
      <c r="AA369">
        <v>1047552</v>
      </c>
      <c r="AB369" t="b">
        <v>1</v>
      </c>
      <c r="AC369" t="s">
        <v>19210</v>
      </c>
      <c r="AD369">
        <v>160</v>
      </c>
      <c r="AE369">
        <v>32</v>
      </c>
      <c r="AF369" t="s">
        <v>19194</v>
      </c>
      <c r="AG369" t="b">
        <v>1</v>
      </c>
      <c r="AH369" t="b">
        <v>0</v>
      </c>
      <c r="AI369" t="s">
        <v>19197</v>
      </c>
      <c r="AK369" t="b">
        <v>1</v>
      </c>
      <c r="AL369" t="b">
        <v>1</v>
      </c>
      <c r="AM369" t="b">
        <v>0</v>
      </c>
      <c r="AN369" t="b">
        <v>1</v>
      </c>
      <c r="AO369" t="b">
        <v>0</v>
      </c>
      <c r="AP369">
        <v>8</v>
      </c>
    </row>
    <row r="370" spans="1:50" hidden="1" x14ac:dyDescent="0.25">
      <c r="A370" t="s">
        <v>1203</v>
      </c>
      <c r="B370" t="s">
        <v>19590</v>
      </c>
      <c r="C370" t="s">
        <v>1368</v>
      </c>
      <c r="D370" t="s">
        <v>19541</v>
      </c>
      <c r="E370" t="s">
        <v>19190</v>
      </c>
      <c r="F370" t="s">
        <v>242</v>
      </c>
      <c r="G370">
        <v>1051.2</v>
      </c>
      <c r="H370" t="s">
        <v>19191</v>
      </c>
      <c r="I370">
        <v>20</v>
      </c>
      <c r="J370">
        <v>20</v>
      </c>
      <c r="K370">
        <v>2</v>
      </c>
      <c r="L370" t="s">
        <v>19519</v>
      </c>
      <c r="N370" t="b">
        <v>0</v>
      </c>
      <c r="O370" t="b">
        <v>0</v>
      </c>
      <c r="P370" t="b">
        <v>1</v>
      </c>
      <c r="Q370" t="b">
        <v>0</v>
      </c>
      <c r="R370" t="b">
        <v>0</v>
      </c>
      <c r="S370" t="b">
        <v>0</v>
      </c>
      <c r="T370" t="b">
        <v>0</v>
      </c>
      <c r="U370" t="b">
        <v>0</v>
      </c>
      <c r="V370" t="b">
        <v>1</v>
      </c>
      <c r="X370" t="s">
        <v>19265</v>
      </c>
      <c r="Z370">
        <v>768000</v>
      </c>
      <c r="AA370">
        <v>1047552</v>
      </c>
      <c r="AB370" t="b">
        <v>1</v>
      </c>
      <c r="AC370" t="s">
        <v>19210</v>
      </c>
      <c r="AD370">
        <v>160</v>
      </c>
      <c r="AE370">
        <v>32</v>
      </c>
      <c r="AF370" t="s">
        <v>19194</v>
      </c>
      <c r="AG370" t="b">
        <v>1</v>
      </c>
      <c r="AH370" t="b">
        <v>1</v>
      </c>
      <c r="AI370" t="s">
        <v>19195</v>
      </c>
      <c r="AJ370">
        <v>195</v>
      </c>
      <c r="AK370" t="b">
        <v>1</v>
      </c>
      <c r="AL370" t="b">
        <v>1</v>
      </c>
      <c r="AM370" t="b">
        <v>0</v>
      </c>
      <c r="AN370" t="b">
        <v>1</v>
      </c>
      <c r="AO370" t="b">
        <v>0</v>
      </c>
      <c r="AP370">
        <v>8</v>
      </c>
      <c r="AQ370">
        <v>190000</v>
      </c>
      <c r="AR370">
        <v>1209008128</v>
      </c>
      <c r="AS370">
        <v>603979776</v>
      </c>
      <c r="AT370">
        <v>32000</v>
      </c>
      <c r="AU370">
        <v>503316480</v>
      </c>
      <c r="AV370">
        <v>429496729600</v>
      </c>
      <c r="AW370" t="b">
        <v>1</v>
      </c>
    </row>
    <row r="371" spans="1:50" x14ac:dyDescent="0.25">
      <c r="A371" t="s">
        <v>10362</v>
      </c>
      <c r="B371" t="s">
        <v>19591</v>
      </c>
      <c r="C371" t="s">
        <v>1368</v>
      </c>
      <c r="D371" t="s">
        <v>19543</v>
      </c>
      <c r="E371" t="s">
        <v>19190</v>
      </c>
      <c r="F371" t="s">
        <v>242</v>
      </c>
      <c r="G371">
        <v>1051.2</v>
      </c>
      <c r="H371" t="s">
        <v>19518</v>
      </c>
      <c r="I371">
        <v>20</v>
      </c>
      <c r="J371">
        <v>20</v>
      </c>
      <c r="K371">
        <v>2</v>
      </c>
      <c r="L371" t="s">
        <v>19519</v>
      </c>
      <c r="N371" t="b">
        <v>0</v>
      </c>
      <c r="O371" t="b">
        <v>0</v>
      </c>
      <c r="P371" t="b">
        <v>1</v>
      </c>
      <c r="Q371" t="b">
        <v>0</v>
      </c>
      <c r="R371" t="b">
        <v>0</v>
      </c>
      <c r="S371" t="b">
        <v>0</v>
      </c>
      <c r="T371" t="b">
        <v>0</v>
      </c>
      <c r="U371" t="b">
        <v>0</v>
      </c>
      <c r="V371" t="b">
        <v>1</v>
      </c>
      <c r="X371" t="s">
        <v>19262</v>
      </c>
      <c r="Z371">
        <v>768000</v>
      </c>
      <c r="AA371">
        <v>1047552</v>
      </c>
      <c r="AB371" t="b">
        <v>1</v>
      </c>
      <c r="AC371" t="s">
        <v>19210</v>
      </c>
      <c r="AD371">
        <v>160</v>
      </c>
      <c r="AE371">
        <v>32</v>
      </c>
      <c r="AF371" t="s">
        <v>19194</v>
      </c>
      <c r="AG371" t="b">
        <v>1</v>
      </c>
      <c r="AH371" t="b">
        <v>1</v>
      </c>
      <c r="AI371" t="s">
        <v>19195</v>
      </c>
      <c r="AK371" t="b">
        <v>1</v>
      </c>
      <c r="AL371" t="b">
        <v>1</v>
      </c>
      <c r="AM371" t="b">
        <v>0</v>
      </c>
      <c r="AN371" t="b">
        <v>1</v>
      </c>
      <c r="AO371" t="b">
        <v>0</v>
      </c>
      <c r="AP371">
        <v>8</v>
      </c>
      <c r="AQ371">
        <v>193000</v>
      </c>
      <c r="AR371">
        <v>1310720000</v>
      </c>
      <c r="AS371">
        <v>1310720000</v>
      </c>
      <c r="AT371">
        <v>32000</v>
      </c>
      <c r="AU371">
        <v>786432000</v>
      </c>
      <c r="AW371" t="b">
        <v>1</v>
      </c>
    </row>
    <row r="372" spans="1:50" hidden="1" x14ac:dyDescent="0.25">
      <c r="A372" t="s">
        <v>1704</v>
      </c>
      <c r="B372" t="s">
        <v>19592</v>
      </c>
      <c r="C372" t="s">
        <v>1368</v>
      </c>
      <c r="D372" t="s">
        <v>19570</v>
      </c>
      <c r="E372" t="s">
        <v>19190</v>
      </c>
      <c r="F372" t="s">
        <v>242</v>
      </c>
      <c r="G372">
        <v>1051.2</v>
      </c>
      <c r="H372" t="s">
        <v>19191</v>
      </c>
      <c r="I372">
        <v>20</v>
      </c>
      <c r="J372">
        <v>20</v>
      </c>
      <c r="K372">
        <v>2</v>
      </c>
      <c r="L372" t="s">
        <v>19519</v>
      </c>
      <c r="N372" t="b">
        <v>0</v>
      </c>
      <c r="O372" t="b">
        <v>0</v>
      </c>
      <c r="P372" t="b">
        <v>1</v>
      </c>
      <c r="Q372" t="b">
        <v>0</v>
      </c>
      <c r="R372" t="b">
        <v>0</v>
      </c>
      <c r="S372" t="b">
        <v>0</v>
      </c>
      <c r="T372" t="b">
        <v>0</v>
      </c>
      <c r="U372" t="b">
        <v>0</v>
      </c>
      <c r="V372" t="b">
        <v>0</v>
      </c>
      <c r="X372" t="s">
        <v>19265</v>
      </c>
      <c r="Z372">
        <v>768000</v>
      </c>
      <c r="AA372">
        <v>1047552</v>
      </c>
      <c r="AB372" t="b">
        <v>1</v>
      </c>
      <c r="AC372" t="s">
        <v>19210</v>
      </c>
      <c r="AD372">
        <v>160</v>
      </c>
      <c r="AE372">
        <v>32</v>
      </c>
      <c r="AF372" t="s">
        <v>19194</v>
      </c>
      <c r="AG372" t="b">
        <v>1</v>
      </c>
      <c r="AH372" t="b">
        <v>0</v>
      </c>
      <c r="AI372" t="s">
        <v>19197</v>
      </c>
      <c r="AJ372">
        <v>195</v>
      </c>
      <c r="AK372" t="b">
        <v>0</v>
      </c>
      <c r="AL372" t="b">
        <v>1</v>
      </c>
      <c r="AM372" t="b">
        <v>0</v>
      </c>
      <c r="AN372" t="b">
        <v>1</v>
      </c>
      <c r="AO372" t="b">
        <v>0</v>
      </c>
      <c r="AP372">
        <v>8</v>
      </c>
      <c r="AQ372">
        <v>190000</v>
      </c>
      <c r="AR372">
        <v>1209008128</v>
      </c>
      <c r="AS372">
        <v>603979776</v>
      </c>
    </row>
    <row r="373" spans="1:50" hidden="1" x14ac:dyDescent="0.25">
      <c r="A373" t="s">
        <v>1583</v>
      </c>
      <c r="B373" t="s">
        <v>19593</v>
      </c>
      <c r="C373" t="s">
        <v>1368</v>
      </c>
      <c r="D373" t="s">
        <v>19572</v>
      </c>
      <c r="E373" t="s">
        <v>19190</v>
      </c>
      <c r="F373" t="s">
        <v>242</v>
      </c>
      <c r="G373">
        <v>1051.2</v>
      </c>
      <c r="H373" t="s">
        <v>19191</v>
      </c>
      <c r="I373">
        <v>20</v>
      </c>
      <c r="J373">
        <v>20</v>
      </c>
      <c r="K373">
        <v>2</v>
      </c>
      <c r="L373" t="s">
        <v>19519</v>
      </c>
      <c r="N373" t="b">
        <v>0</v>
      </c>
      <c r="O373" t="b">
        <v>0</v>
      </c>
      <c r="P373" t="b">
        <v>1</v>
      </c>
      <c r="Q373" t="b">
        <v>0</v>
      </c>
      <c r="R373" t="b">
        <v>0</v>
      </c>
      <c r="S373" t="b">
        <v>0</v>
      </c>
      <c r="T373" t="b">
        <v>0</v>
      </c>
      <c r="U373" t="b">
        <v>0</v>
      </c>
      <c r="V373" t="b">
        <v>0</v>
      </c>
      <c r="X373" t="s">
        <v>19262</v>
      </c>
      <c r="Z373">
        <v>768000</v>
      </c>
      <c r="AA373">
        <v>1047552</v>
      </c>
      <c r="AB373" t="b">
        <v>1</v>
      </c>
      <c r="AC373" t="s">
        <v>19210</v>
      </c>
      <c r="AD373">
        <v>160</v>
      </c>
      <c r="AE373">
        <v>32</v>
      </c>
      <c r="AF373" t="s">
        <v>19194</v>
      </c>
      <c r="AG373" t="b">
        <v>1</v>
      </c>
      <c r="AH373" t="b">
        <v>0</v>
      </c>
      <c r="AI373" t="s">
        <v>19195</v>
      </c>
      <c r="AK373" t="b">
        <v>1</v>
      </c>
      <c r="AL373" t="b">
        <v>1</v>
      </c>
      <c r="AM373" t="b">
        <v>0</v>
      </c>
      <c r="AN373" t="b">
        <v>1</v>
      </c>
      <c r="AO373" t="b">
        <v>0</v>
      </c>
      <c r="AP373">
        <v>8</v>
      </c>
      <c r="AQ373">
        <v>193000</v>
      </c>
      <c r="AR373">
        <v>1310720000</v>
      </c>
      <c r="AS373">
        <v>1310720000</v>
      </c>
      <c r="AT373">
        <v>32000</v>
      </c>
      <c r="AU373">
        <v>786432000</v>
      </c>
      <c r="AW373" t="b">
        <v>1</v>
      </c>
    </row>
    <row r="374" spans="1:50" hidden="1" x14ac:dyDescent="0.25">
      <c r="A374" t="s">
        <v>3125</v>
      </c>
      <c r="B374" t="s">
        <v>19594</v>
      </c>
      <c r="C374" t="s">
        <v>1368</v>
      </c>
      <c r="D374" t="s">
        <v>19574</v>
      </c>
      <c r="E374" t="s">
        <v>19190</v>
      </c>
      <c r="F374" t="s">
        <v>242</v>
      </c>
      <c r="G374">
        <v>840.96</v>
      </c>
      <c r="H374" t="s">
        <v>19191</v>
      </c>
      <c r="I374">
        <v>20</v>
      </c>
      <c r="J374">
        <v>20</v>
      </c>
      <c r="K374">
        <v>1</v>
      </c>
      <c r="L374" t="s">
        <v>19519</v>
      </c>
      <c r="N374" t="b">
        <v>0</v>
      </c>
      <c r="O374" t="b">
        <v>0</v>
      </c>
      <c r="P374" t="b">
        <v>1</v>
      </c>
      <c r="Q374" t="b">
        <v>0</v>
      </c>
      <c r="R374" t="b">
        <v>0</v>
      </c>
      <c r="S374" t="b">
        <v>0</v>
      </c>
      <c r="T374" t="b">
        <v>1</v>
      </c>
      <c r="U374" t="b">
        <v>0</v>
      </c>
      <c r="V374" t="b">
        <v>1</v>
      </c>
      <c r="X374" t="s">
        <v>19262</v>
      </c>
      <c r="Z374">
        <v>768000</v>
      </c>
      <c r="AA374">
        <v>1047552</v>
      </c>
      <c r="AB374" t="b">
        <v>1</v>
      </c>
      <c r="AC374" t="s">
        <v>19284</v>
      </c>
      <c r="AD374">
        <v>160</v>
      </c>
      <c r="AE374">
        <v>32</v>
      </c>
      <c r="AF374" t="s">
        <v>19218</v>
      </c>
      <c r="AG374" t="b">
        <v>0</v>
      </c>
      <c r="AH374" t="b">
        <v>1</v>
      </c>
      <c r="AI374" t="s">
        <v>19195</v>
      </c>
      <c r="AK374" t="b">
        <v>1</v>
      </c>
      <c r="AL374" t="b">
        <v>1</v>
      </c>
      <c r="AM374" t="b">
        <v>0</v>
      </c>
      <c r="AN374" t="b">
        <v>1</v>
      </c>
      <c r="AO374" t="b">
        <v>0</v>
      </c>
      <c r="AP374">
        <v>8</v>
      </c>
      <c r="AQ374">
        <v>95000</v>
      </c>
      <c r="AR374">
        <v>1250000000</v>
      </c>
      <c r="AS374">
        <v>1250000000</v>
      </c>
      <c r="AT374">
        <v>32000</v>
      </c>
      <c r="AU374">
        <v>750000000</v>
      </c>
      <c r="AV374">
        <v>536870912000</v>
      </c>
      <c r="AW374" t="b">
        <v>1</v>
      </c>
      <c r="AX374" t="b">
        <v>1</v>
      </c>
    </row>
    <row r="375" spans="1:50" hidden="1" x14ac:dyDescent="0.25">
      <c r="A375" t="s">
        <v>2898</v>
      </c>
      <c r="B375" t="s">
        <v>19595</v>
      </c>
      <c r="C375" t="s">
        <v>1368</v>
      </c>
      <c r="D375" t="s">
        <v>19576</v>
      </c>
      <c r="E375" t="s">
        <v>19190</v>
      </c>
      <c r="F375" t="s">
        <v>242</v>
      </c>
      <c r="G375">
        <v>735.84</v>
      </c>
      <c r="H375" t="s">
        <v>19191</v>
      </c>
      <c r="I375">
        <v>20</v>
      </c>
      <c r="J375">
        <v>20</v>
      </c>
      <c r="K375">
        <v>1</v>
      </c>
      <c r="L375" t="s">
        <v>19519</v>
      </c>
      <c r="N375" t="b">
        <v>0</v>
      </c>
      <c r="O375" t="b">
        <v>0</v>
      </c>
      <c r="P375" t="b">
        <v>0</v>
      </c>
      <c r="Q375" t="b">
        <v>0</v>
      </c>
      <c r="R375" t="b">
        <v>0</v>
      </c>
      <c r="S375" t="b">
        <v>0</v>
      </c>
      <c r="T375" t="b">
        <v>1</v>
      </c>
      <c r="U375" t="b">
        <v>0</v>
      </c>
      <c r="V375" t="b">
        <v>1</v>
      </c>
      <c r="X375" t="s">
        <v>19262</v>
      </c>
      <c r="Z375">
        <v>0</v>
      </c>
      <c r="AA375">
        <v>1047552</v>
      </c>
      <c r="AB375" t="b">
        <v>1</v>
      </c>
      <c r="AC375" t="s">
        <v>19284</v>
      </c>
      <c r="AD375">
        <v>160</v>
      </c>
      <c r="AE375">
        <v>32</v>
      </c>
      <c r="AF375" t="s">
        <v>19218</v>
      </c>
      <c r="AG375" t="b">
        <v>1</v>
      </c>
      <c r="AH375" t="b">
        <v>1</v>
      </c>
      <c r="AI375" t="s">
        <v>19195</v>
      </c>
      <c r="AK375" t="b">
        <v>0</v>
      </c>
      <c r="AL375" t="b">
        <v>1</v>
      </c>
      <c r="AM375" t="b">
        <v>0</v>
      </c>
      <c r="AN375" t="b">
        <v>1</v>
      </c>
      <c r="AO375" t="b">
        <v>0</v>
      </c>
      <c r="AP375">
        <v>8</v>
      </c>
      <c r="AQ375">
        <v>95000</v>
      </c>
      <c r="AR375">
        <v>1250000000</v>
      </c>
      <c r="AS375">
        <v>1250000000</v>
      </c>
      <c r="AT375">
        <v>32000</v>
      </c>
      <c r="AU375">
        <v>750000000</v>
      </c>
      <c r="AV375">
        <v>536870912000</v>
      </c>
      <c r="AW375" t="b">
        <v>1</v>
      </c>
      <c r="AX375" t="b">
        <v>1</v>
      </c>
    </row>
    <row r="376" spans="1:50" hidden="1" x14ac:dyDescent="0.25">
      <c r="A376" t="s">
        <v>5117</v>
      </c>
      <c r="B376" t="s">
        <v>19596</v>
      </c>
      <c r="C376" t="s">
        <v>1368</v>
      </c>
      <c r="D376" t="s">
        <v>19545</v>
      </c>
      <c r="E376" t="s">
        <v>19190</v>
      </c>
      <c r="F376" t="s">
        <v>242</v>
      </c>
      <c r="G376">
        <v>919.8</v>
      </c>
      <c r="H376" t="s">
        <v>19191</v>
      </c>
      <c r="I376">
        <v>20</v>
      </c>
      <c r="J376">
        <v>20</v>
      </c>
      <c r="K376">
        <v>2</v>
      </c>
      <c r="L376" t="s">
        <v>19519</v>
      </c>
      <c r="N376" t="b">
        <v>0</v>
      </c>
      <c r="O376" t="b">
        <v>0</v>
      </c>
      <c r="P376" t="b">
        <v>0</v>
      </c>
      <c r="Q376" t="b">
        <v>0</v>
      </c>
      <c r="R376" t="b">
        <v>0</v>
      </c>
      <c r="S376" t="b">
        <v>0</v>
      </c>
      <c r="T376" t="b">
        <v>0</v>
      </c>
      <c r="U376" t="b">
        <v>0</v>
      </c>
      <c r="V376" t="b">
        <v>1</v>
      </c>
      <c r="X376" t="s">
        <v>19293</v>
      </c>
      <c r="Z376">
        <v>327680</v>
      </c>
      <c r="AA376">
        <v>1047552</v>
      </c>
      <c r="AB376" t="b">
        <v>1</v>
      </c>
      <c r="AC376" t="s">
        <v>19210</v>
      </c>
      <c r="AD376">
        <v>160</v>
      </c>
      <c r="AE376">
        <v>32</v>
      </c>
      <c r="AF376" t="s">
        <v>19194</v>
      </c>
      <c r="AG376" t="b">
        <v>1</v>
      </c>
      <c r="AH376" t="b">
        <v>1</v>
      </c>
      <c r="AI376" t="s">
        <v>19195</v>
      </c>
      <c r="AJ376">
        <v>160</v>
      </c>
      <c r="AK376" t="b">
        <v>1</v>
      </c>
      <c r="AL376" t="b">
        <v>1</v>
      </c>
      <c r="AM376" t="b">
        <v>0</v>
      </c>
      <c r="AN376" t="b">
        <v>1</v>
      </c>
      <c r="AO376" t="b">
        <v>0</v>
      </c>
      <c r="AP376">
        <v>8</v>
      </c>
      <c r="AQ376">
        <v>40000</v>
      </c>
      <c r="AR376">
        <v>335544320</v>
      </c>
      <c r="AS376">
        <v>335544320</v>
      </c>
      <c r="AT376">
        <v>32000</v>
      </c>
      <c r="AU376">
        <v>503316480</v>
      </c>
      <c r="AV376">
        <v>429496729600</v>
      </c>
      <c r="AW376" t="b">
        <v>1</v>
      </c>
    </row>
    <row r="377" spans="1:50" hidden="1" x14ac:dyDescent="0.25">
      <c r="A377" t="s">
        <v>4162</v>
      </c>
      <c r="B377" t="s">
        <v>19597</v>
      </c>
      <c r="C377" t="s">
        <v>1368</v>
      </c>
      <c r="D377" t="s">
        <v>19547</v>
      </c>
      <c r="E377" t="s">
        <v>19190</v>
      </c>
      <c r="F377" t="s">
        <v>242</v>
      </c>
      <c r="G377">
        <v>919.8</v>
      </c>
      <c r="H377" t="s">
        <v>19191</v>
      </c>
      <c r="I377">
        <v>20</v>
      </c>
      <c r="J377">
        <v>20</v>
      </c>
      <c r="K377">
        <v>2</v>
      </c>
      <c r="L377" t="s">
        <v>19519</v>
      </c>
      <c r="N377" t="b">
        <v>0</v>
      </c>
      <c r="O377" t="b">
        <v>0</v>
      </c>
      <c r="P377" t="b">
        <v>0</v>
      </c>
      <c r="Q377" t="b">
        <v>0</v>
      </c>
      <c r="R377" t="b">
        <v>0</v>
      </c>
      <c r="S377" t="b">
        <v>0</v>
      </c>
      <c r="T377" t="b">
        <v>0</v>
      </c>
      <c r="U377" t="b">
        <v>0</v>
      </c>
      <c r="V377" t="b">
        <v>1</v>
      </c>
      <c r="X377" t="s">
        <v>19265</v>
      </c>
      <c r="Z377">
        <v>0</v>
      </c>
      <c r="AA377">
        <v>1047552</v>
      </c>
      <c r="AB377" t="b">
        <v>1</v>
      </c>
      <c r="AC377" t="s">
        <v>19210</v>
      </c>
      <c r="AD377">
        <v>160</v>
      </c>
      <c r="AE377">
        <v>32</v>
      </c>
      <c r="AF377" t="s">
        <v>19194</v>
      </c>
      <c r="AG377" t="b">
        <v>1</v>
      </c>
      <c r="AH377" t="b">
        <v>1</v>
      </c>
      <c r="AI377" t="s">
        <v>19195</v>
      </c>
      <c r="AJ377">
        <v>195</v>
      </c>
      <c r="AK377" t="b">
        <v>0</v>
      </c>
      <c r="AL377" t="b">
        <v>1</v>
      </c>
      <c r="AM377" t="b">
        <v>0</v>
      </c>
      <c r="AN377" t="b">
        <v>1</v>
      </c>
      <c r="AO377" t="b">
        <v>0</v>
      </c>
      <c r="AP377">
        <v>8</v>
      </c>
      <c r="AT377">
        <v>32000</v>
      </c>
      <c r="AU377">
        <v>503316480</v>
      </c>
      <c r="AV377">
        <v>429496729600</v>
      </c>
      <c r="AW377" t="b">
        <v>1</v>
      </c>
    </row>
    <row r="378" spans="1:50" hidden="1" x14ac:dyDescent="0.25">
      <c r="A378" t="s">
        <v>4712</v>
      </c>
      <c r="B378" t="s">
        <v>19598</v>
      </c>
      <c r="C378" t="s">
        <v>1368</v>
      </c>
      <c r="D378" t="s">
        <v>19549</v>
      </c>
      <c r="E378" t="s">
        <v>19190</v>
      </c>
      <c r="F378" t="s">
        <v>242</v>
      </c>
      <c r="G378">
        <v>919.8</v>
      </c>
      <c r="H378" t="s">
        <v>19191</v>
      </c>
      <c r="I378">
        <v>20</v>
      </c>
      <c r="J378">
        <v>20</v>
      </c>
      <c r="K378">
        <v>2</v>
      </c>
      <c r="L378" t="s">
        <v>19519</v>
      </c>
      <c r="N378" t="b">
        <v>0</v>
      </c>
      <c r="O378" t="b">
        <v>0</v>
      </c>
      <c r="P378" t="b">
        <v>0</v>
      </c>
      <c r="Q378" t="b">
        <v>0</v>
      </c>
      <c r="R378" t="b">
        <v>0</v>
      </c>
      <c r="S378" t="b">
        <v>0</v>
      </c>
      <c r="T378" t="b">
        <v>0</v>
      </c>
      <c r="U378" t="b">
        <v>0</v>
      </c>
      <c r="V378" t="b">
        <v>1</v>
      </c>
      <c r="X378" t="s">
        <v>19262</v>
      </c>
      <c r="Z378">
        <v>0</v>
      </c>
      <c r="AA378">
        <v>1047552</v>
      </c>
      <c r="AB378" t="b">
        <v>1</v>
      </c>
      <c r="AC378" t="s">
        <v>19210</v>
      </c>
      <c r="AD378">
        <v>160</v>
      </c>
      <c r="AE378">
        <v>32</v>
      </c>
      <c r="AF378" t="s">
        <v>19194</v>
      </c>
      <c r="AG378" t="b">
        <v>1</v>
      </c>
      <c r="AH378" t="b">
        <v>1</v>
      </c>
      <c r="AI378" t="s">
        <v>19195</v>
      </c>
      <c r="AK378" t="b">
        <v>0</v>
      </c>
      <c r="AL378" t="b">
        <v>1</v>
      </c>
      <c r="AM378" t="b">
        <v>0</v>
      </c>
      <c r="AN378" t="b">
        <v>1</v>
      </c>
      <c r="AO378" t="b">
        <v>0</v>
      </c>
      <c r="AP378">
        <v>8</v>
      </c>
      <c r="AQ378">
        <v>193000</v>
      </c>
      <c r="AR378">
        <v>1310720000</v>
      </c>
      <c r="AS378">
        <v>1310720000</v>
      </c>
      <c r="AT378">
        <v>32000</v>
      </c>
      <c r="AU378">
        <v>786432000</v>
      </c>
      <c r="AW378" t="b">
        <v>1</v>
      </c>
    </row>
    <row r="379" spans="1:50" hidden="1" x14ac:dyDescent="0.25">
      <c r="A379" t="s">
        <v>1306</v>
      </c>
      <c r="B379" t="s">
        <v>19599</v>
      </c>
      <c r="C379" t="s">
        <v>1368</v>
      </c>
      <c r="D379" t="s">
        <v>19581</v>
      </c>
      <c r="E379" t="s">
        <v>19190</v>
      </c>
      <c r="F379" t="s">
        <v>242</v>
      </c>
      <c r="G379">
        <v>919.8</v>
      </c>
      <c r="H379" t="s">
        <v>19191</v>
      </c>
      <c r="I379">
        <v>20</v>
      </c>
      <c r="J379">
        <v>20</v>
      </c>
      <c r="K379">
        <v>2</v>
      </c>
      <c r="L379" t="s">
        <v>19519</v>
      </c>
      <c r="N379" t="b">
        <v>0</v>
      </c>
      <c r="O379" t="b">
        <v>0</v>
      </c>
      <c r="P379" t="b">
        <v>0</v>
      </c>
      <c r="Q379" t="b">
        <v>0</v>
      </c>
      <c r="R379" t="b">
        <v>0</v>
      </c>
      <c r="S379" t="b">
        <v>0</v>
      </c>
      <c r="T379" t="b">
        <v>0</v>
      </c>
      <c r="U379" t="b">
        <v>0</v>
      </c>
      <c r="V379" t="b">
        <v>0</v>
      </c>
      <c r="X379" t="s">
        <v>19293</v>
      </c>
      <c r="Z379">
        <v>512000</v>
      </c>
      <c r="AA379">
        <v>1047552</v>
      </c>
      <c r="AB379" t="b">
        <v>1</v>
      </c>
      <c r="AC379" t="s">
        <v>19193</v>
      </c>
      <c r="AD379">
        <v>160</v>
      </c>
      <c r="AE379">
        <v>32</v>
      </c>
      <c r="AF379" t="s">
        <v>19194</v>
      </c>
      <c r="AG379" t="b">
        <v>1</v>
      </c>
      <c r="AH379" t="b">
        <v>0</v>
      </c>
      <c r="AI379" t="s">
        <v>19201</v>
      </c>
      <c r="AJ379">
        <v>160</v>
      </c>
      <c r="AK379" t="b">
        <v>0</v>
      </c>
      <c r="AL379" t="b">
        <v>0</v>
      </c>
      <c r="AM379" t="b">
        <v>0</v>
      </c>
      <c r="AN379" t="b">
        <v>1</v>
      </c>
      <c r="AO379" t="b">
        <v>0</v>
      </c>
      <c r="AP379">
        <v>8</v>
      </c>
      <c r="AQ379">
        <v>30000</v>
      </c>
      <c r="AR379">
        <v>491520000</v>
      </c>
      <c r="AS379">
        <v>245760000</v>
      </c>
      <c r="AT379">
        <v>32000</v>
      </c>
      <c r="AU379">
        <v>480000000</v>
      </c>
    </row>
    <row r="380" spans="1:50" hidden="1" x14ac:dyDescent="0.25">
      <c r="A380" t="s">
        <v>2655</v>
      </c>
      <c r="B380" t="s">
        <v>19600</v>
      </c>
      <c r="C380" t="s">
        <v>1368</v>
      </c>
      <c r="D380" t="s">
        <v>19583</v>
      </c>
      <c r="E380" t="s">
        <v>19190</v>
      </c>
      <c r="F380" t="s">
        <v>242</v>
      </c>
      <c r="G380">
        <v>919.8</v>
      </c>
      <c r="H380" t="s">
        <v>19191</v>
      </c>
      <c r="I380">
        <v>20</v>
      </c>
      <c r="J380">
        <v>20</v>
      </c>
      <c r="K380">
        <v>2</v>
      </c>
      <c r="L380" t="s">
        <v>19519</v>
      </c>
      <c r="N380" t="b">
        <v>0</v>
      </c>
      <c r="O380" t="b">
        <v>0</v>
      </c>
      <c r="P380" t="b">
        <v>0</v>
      </c>
      <c r="Q380" t="b">
        <v>0</v>
      </c>
      <c r="R380" t="b">
        <v>0</v>
      </c>
      <c r="S380" t="b">
        <v>0</v>
      </c>
      <c r="T380" t="b">
        <v>0</v>
      </c>
      <c r="U380" t="b">
        <v>0</v>
      </c>
      <c r="V380" t="b">
        <v>0</v>
      </c>
      <c r="X380" t="s">
        <v>19265</v>
      </c>
      <c r="Z380">
        <v>0</v>
      </c>
      <c r="AA380">
        <v>1047552</v>
      </c>
      <c r="AB380" t="b">
        <v>1</v>
      </c>
      <c r="AC380" t="s">
        <v>19210</v>
      </c>
      <c r="AD380">
        <v>160</v>
      </c>
      <c r="AE380">
        <v>32</v>
      </c>
      <c r="AF380" t="s">
        <v>19194</v>
      </c>
      <c r="AG380" t="b">
        <v>1</v>
      </c>
      <c r="AH380" t="b">
        <v>0</v>
      </c>
      <c r="AI380" t="s">
        <v>19195</v>
      </c>
      <c r="AJ380">
        <v>195</v>
      </c>
      <c r="AK380" t="b">
        <v>0</v>
      </c>
      <c r="AL380" t="b">
        <v>0</v>
      </c>
      <c r="AM380" t="b">
        <v>0</v>
      </c>
      <c r="AN380" t="b">
        <v>1</v>
      </c>
      <c r="AO380" t="b">
        <v>0</v>
      </c>
      <c r="AP380">
        <v>8</v>
      </c>
      <c r="AT380">
        <v>32000</v>
      </c>
      <c r="AU380">
        <v>503316480</v>
      </c>
      <c r="AV380">
        <v>429496729600</v>
      </c>
    </row>
    <row r="381" spans="1:50" hidden="1" x14ac:dyDescent="0.25">
      <c r="A381" t="s">
        <v>3431</v>
      </c>
      <c r="B381" t="s">
        <v>19601</v>
      </c>
      <c r="C381" t="s">
        <v>1368</v>
      </c>
      <c r="D381" t="s">
        <v>19585</v>
      </c>
      <c r="E381" t="s">
        <v>19190</v>
      </c>
      <c r="F381" t="s">
        <v>242</v>
      </c>
      <c r="G381">
        <v>919.8</v>
      </c>
      <c r="H381" t="s">
        <v>19191</v>
      </c>
      <c r="I381">
        <v>20</v>
      </c>
      <c r="J381">
        <v>20</v>
      </c>
      <c r="K381">
        <v>2</v>
      </c>
      <c r="L381" t="s">
        <v>19519</v>
      </c>
      <c r="N381" t="b">
        <v>0</v>
      </c>
      <c r="O381" t="b">
        <v>0</v>
      </c>
      <c r="P381" t="b">
        <v>0</v>
      </c>
      <c r="Q381" t="b">
        <v>0</v>
      </c>
      <c r="R381" t="b">
        <v>0</v>
      </c>
      <c r="S381" t="b">
        <v>0</v>
      </c>
      <c r="T381" t="b">
        <v>0</v>
      </c>
      <c r="U381" t="b">
        <v>0</v>
      </c>
      <c r="V381" t="b">
        <v>0</v>
      </c>
      <c r="X381" t="s">
        <v>19262</v>
      </c>
      <c r="Z381">
        <v>0</v>
      </c>
      <c r="AA381">
        <v>1047552</v>
      </c>
      <c r="AB381" t="b">
        <v>1</v>
      </c>
      <c r="AC381" t="s">
        <v>19210</v>
      </c>
      <c r="AD381">
        <v>160</v>
      </c>
      <c r="AE381">
        <v>32</v>
      </c>
      <c r="AF381" t="s">
        <v>19194</v>
      </c>
      <c r="AG381" t="b">
        <v>1</v>
      </c>
      <c r="AH381" t="b">
        <v>0</v>
      </c>
      <c r="AI381" t="s">
        <v>19195</v>
      </c>
      <c r="AK381" t="b">
        <v>0</v>
      </c>
      <c r="AL381" t="b">
        <v>1</v>
      </c>
      <c r="AM381" t="b">
        <v>0</v>
      </c>
      <c r="AN381" t="b">
        <v>1</v>
      </c>
      <c r="AO381" t="b">
        <v>0</v>
      </c>
      <c r="AP381">
        <v>8</v>
      </c>
      <c r="AQ381">
        <v>193000</v>
      </c>
      <c r="AR381">
        <v>1310720000</v>
      </c>
      <c r="AS381">
        <v>1310720000</v>
      </c>
      <c r="AT381">
        <v>32000</v>
      </c>
      <c r="AU381">
        <v>786432000</v>
      </c>
      <c r="AW381" t="b">
        <v>1</v>
      </c>
    </row>
    <row r="382" spans="1:50" x14ac:dyDescent="0.25">
      <c r="A382" t="s">
        <v>1448</v>
      </c>
      <c r="B382" t="s">
        <v>19602</v>
      </c>
      <c r="C382" t="s">
        <v>1368</v>
      </c>
      <c r="D382" t="s">
        <v>19536</v>
      </c>
      <c r="E382" t="s">
        <v>19190</v>
      </c>
      <c r="F382" t="s">
        <v>242</v>
      </c>
      <c r="G382">
        <v>95.63</v>
      </c>
      <c r="H382" t="s">
        <v>19518</v>
      </c>
      <c r="I382">
        <v>2</v>
      </c>
      <c r="J382">
        <v>2</v>
      </c>
      <c r="K382">
        <v>2</v>
      </c>
      <c r="L382" t="s">
        <v>19519</v>
      </c>
      <c r="N382" t="b">
        <v>1</v>
      </c>
      <c r="O382" t="b">
        <v>0</v>
      </c>
      <c r="P382" t="b">
        <v>1</v>
      </c>
      <c r="Q382" t="b">
        <v>0</v>
      </c>
      <c r="R382" t="b">
        <v>0</v>
      </c>
      <c r="S382" t="b">
        <v>0</v>
      </c>
      <c r="T382" t="b">
        <v>0</v>
      </c>
      <c r="U382" t="b">
        <v>0</v>
      </c>
      <c r="V382" t="b">
        <v>1</v>
      </c>
      <c r="X382" t="s">
        <v>19262</v>
      </c>
      <c r="Z382">
        <v>76800</v>
      </c>
      <c r="AA382">
        <v>1047552</v>
      </c>
      <c r="AB382" t="b">
        <v>1</v>
      </c>
      <c r="AC382" t="s">
        <v>19210</v>
      </c>
      <c r="AD382">
        <v>16</v>
      </c>
      <c r="AE382">
        <v>4</v>
      </c>
      <c r="AF382" t="s">
        <v>19194</v>
      </c>
      <c r="AG382" t="b">
        <v>1</v>
      </c>
      <c r="AH382" t="b">
        <v>1</v>
      </c>
      <c r="AI382" t="s">
        <v>19201</v>
      </c>
      <c r="AJ382">
        <v>230</v>
      </c>
      <c r="AK382" t="b">
        <v>1</v>
      </c>
      <c r="AL382" t="b">
        <v>1</v>
      </c>
      <c r="AM382" t="b">
        <v>0</v>
      </c>
      <c r="AN382" t="b">
        <v>1</v>
      </c>
      <c r="AO382" t="b">
        <v>0</v>
      </c>
      <c r="AP382">
        <v>2</v>
      </c>
      <c r="AQ382">
        <v>9000</v>
      </c>
      <c r="AR382">
        <v>131072000</v>
      </c>
      <c r="AS382">
        <v>33554432</v>
      </c>
      <c r="AT382">
        <v>3750</v>
      </c>
      <c r="AU382">
        <v>85983232</v>
      </c>
      <c r="AW382" t="b">
        <v>1</v>
      </c>
    </row>
    <row r="383" spans="1:50" hidden="1" x14ac:dyDescent="0.25">
      <c r="A383" t="s">
        <v>678</v>
      </c>
      <c r="B383" t="s">
        <v>19603</v>
      </c>
      <c r="C383" t="s">
        <v>1368</v>
      </c>
      <c r="D383" t="s">
        <v>19537</v>
      </c>
      <c r="E383" t="s">
        <v>19190</v>
      </c>
      <c r="F383" t="s">
        <v>242</v>
      </c>
      <c r="G383">
        <v>91.98</v>
      </c>
      <c r="H383" t="s">
        <v>19191</v>
      </c>
      <c r="I383">
        <v>2</v>
      </c>
      <c r="J383">
        <v>2</v>
      </c>
      <c r="K383">
        <v>2</v>
      </c>
      <c r="L383" t="s">
        <v>19519</v>
      </c>
      <c r="N383" t="b">
        <v>1</v>
      </c>
      <c r="O383" t="b">
        <v>0</v>
      </c>
      <c r="P383" t="b">
        <v>0</v>
      </c>
      <c r="Q383" t="b">
        <v>0</v>
      </c>
      <c r="R383" t="b">
        <v>0</v>
      </c>
      <c r="S383" t="b">
        <v>0</v>
      </c>
      <c r="T383" t="b">
        <v>0</v>
      </c>
      <c r="U383" t="b">
        <v>0</v>
      </c>
      <c r="V383" t="b">
        <v>1</v>
      </c>
      <c r="X383" t="s">
        <v>19265</v>
      </c>
      <c r="Z383">
        <v>32768</v>
      </c>
      <c r="AA383">
        <v>1047552</v>
      </c>
      <c r="AB383" t="b">
        <v>1</v>
      </c>
      <c r="AC383" t="s">
        <v>19210</v>
      </c>
      <c r="AD383">
        <v>16</v>
      </c>
      <c r="AE383">
        <v>4</v>
      </c>
      <c r="AF383" t="s">
        <v>19194</v>
      </c>
      <c r="AG383" t="b">
        <v>1</v>
      </c>
      <c r="AH383" t="b">
        <v>1</v>
      </c>
      <c r="AI383" t="s">
        <v>19197</v>
      </c>
      <c r="AK383" t="b">
        <v>1</v>
      </c>
      <c r="AL383" t="b">
        <v>1</v>
      </c>
      <c r="AM383" t="b">
        <v>0</v>
      </c>
      <c r="AN383" t="b">
        <v>1</v>
      </c>
      <c r="AO383" t="b">
        <v>0</v>
      </c>
      <c r="AP383">
        <v>2</v>
      </c>
      <c r="AQ383">
        <v>4000</v>
      </c>
      <c r="AR383">
        <v>33554432</v>
      </c>
      <c r="AS383">
        <v>33554432</v>
      </c>
      <c r="AT383">
        <v>3200</v>
      </c>
      <c r="AU383">
        <v>50331648</v>
      </c>
      <c r="AV383">
        <v>53687091200</v>
      </c>
      <c r="AW383" t="b">
        <v>1</v>
      </c>
    </row>
    <row r="384" spans="1:50" hidden="1" x14ac:dyDescent="0.25">
      <c r="A384" t="s">
        <v>5724</v>
      </c>
      <c r="B384" t="s">
        <v>19604</v>
      </c>
      <c r="C384" t="s">
        <v>1368</v>
      </c>
      <c r="D384" t="s">
        <v>19539</v>
      </c>
      <c r="E384" t="s">
        <v>19190</v>
      </c>
      <c r="F384" t="s">
        <v>242</v>
      </c>
      <c r="G384">
        <v>82.49</v>
      </c>
      <c r="H384" t="s">
        <v>19191</v>
      </c>
      <c r="I384">
        <v>2</v>
      </c>
      <c r="J384">
        <v>2</v>
      </c>
      <c r="K384">
        <v>2</v>
      </c>
      <c r="L384" t="s">
        <v>19519</v>
      </c>
      <c r="N384" t="b">
        <v>1</v>
      </c>
      <c r="O384" t="b">
        <v>0</v>
      </c>
      <c r="P384" t="b">
        <v>0</v>
      </c>
      <c r="Q384" t="b">
        <v>0</v>
      </c>
      <c r="R384" t="b">
        <v>0</v>
      </c>
      <c r="S384" t="b">
        <v>0</v>
      </c>
      <c r="T384" t="b">
        <v>0</v>
      </c>
      <c r="U384" t="b">
        <v>0</v>
      </c>
      <c r="V384" t="b">
        <v>1</v>
      </c>
      <c r="X384" t="s">
        <v>19262</v>
      </c>
      <c r="Z384">
        <v>0</v>
      </c>
      <c r="AA384">
        <v>1047552</v>
      </c>
      <c r="AB384" t="b">
        <v>1</v>
      </c>
      <c r="AC384" t="s">
        <v>19210</v>
      </c>
      <c r="AD384">
        <v>16</v>
      </c>
      <c r="AE384">
        <v>4</v>
      </c>
      <c r="AF384" t="s">
        <v>19194</v>
      </c>
      <c r="AG384" t="b">
        <v>1</v>
      </c>
      <c r="AH384" t="b">
        <v>1</v>
      </c>
      <c r="AI384" t="s">
        <v>19197</v>
      </c>
      <c r="AJ384">
        <v>230</v>
      </c>
      <c r="AK384" t="b">
        <v>0</v>
      </c>
      <c r="AL384" t="b">
        <v>1</v>
      </c>
      <c r="AM384" t="b">
        <v>0</v>
      </c>
      <c r="AN384" t="b">
        <v>1</v>
      </c>
      <c r="AO384" t="b">
        <v>0</v>
      </c>
      <c r="AP384">
        <v>2</v>
      </c>
      <c r="AT384">
        <v>3750</v>
      </c>
      <c r="AU384">
        <v>85983232</v>
      </c>
      <c r="AW384" t="b">
        <v>1</v>
      </c>
    </row>
    <row r="385" spans="1:54" hidden="1" x14ac:dyDescent="0.25">
      <c r="A385" t="s">
        <v>5193</v>
      </c>
      <c r="B385" t="s">
        <v>19605</v>
      </c>
      <c r="C385" t="s">
        <v>1368</v>
      </c>
      <c r="D385" t="s">
        <v>19561</v>
      </c>
      <c r="E385" t="s">
        <v>19190</v>
      </c>
      <c r="F385" t="s">
        <v>242</v>
      </c>
      <c r="G385">
        <v>91.98</v>
      </c>
      <c r="H385" t="s">
        <v>19191</v>
      </c>
      <c r="I385">
        <v>2</v>
      </c>
      <c r="J385">
        <v>2</v>
      </c>
      <c r="K385">
        <v>2</v>
      </c>
      <c r="L385" t="s">
        <v>19519</v>
      </c>
      <c r="N385" t="b">
        <v>1</v>
      </c>
      <c r="O385" t="b">
        <v>0</v>
      </c>
      <c r="P385" t="b">
        <v>0</v>
      </c>
      <c r="Q385" t="b">
        <v>0</v>
      </c>
      <c r="R385" t="b">
        <v>0</v>
      </c>
      <c r="S385" t="b">
        <v>0</v>
      </c>
      <c r="T385" t="b">
        <v>0</v>
      </c>
      <c r="U385" t="b">
        <v>0</v>
      </c>
      <c r="V385" t="b">
        <v>0</v>
      </c>
      <c r="X385" t="s">
        <v>19265</v>
      </c>
      <c r="Z385">
        <v>51200</v>
      </c>
      <c r="AA385">
        <v>1047552</v>
      </c>
      <c r="AB385" t="b">
        <v>1</v>
      </c>
      <c r="AC385" t="s">
        <v>19210</v>
      </c>
      <c r="AD385">
        <v>16</v>
      </c>
      <c r="AE385">
        <v>4</v>
      </c>
      <c r="AF385" t="s">
        <v>19194</v>
      </c>
      <c r="AG385" t="b">
        <v>1</v>
      </c>
      <c r="AH385" t="b">
        <v>0</v>
      </c>
      <c r="AI385" t="s">
        <v>19197</v>
      </c>
      <c r="AK385" t="b">
        <v>1</v>
      </c>
      <c r="AL385" t="b">
        <v>1</v>
      </c>
      <c r="AM385" t="b">
        <v>0</v>
      </c>
      <c r="AN385" t="b">
        <v>1</v>
      </c>
      <c r="AO385" t="b">
        <v>0</v>
      </c>
      <c r="AP385">
        <v>2</v>
      </c>
    </row>
    <row r="386" spans="1:54" hidden="1" x14ac:dyDescent="0.25">
      <c r="A386" t="s">
        <v>4728</v>
      </c>
      <c r="B386" t="s">
        <v>19606</v>
      </c>
      <c r="C386" t="s">
        <v>1368</v>
      </c>
      <c r="D386" t="s">
        <v>19563</v>
      </c>
      <c r="E386" t="s">
        <v>19190</v>
      </c>
      <c r="F386" t="s">
        <v>242</v>
      </c>
      <c r="G386">
        <v>121.91</v>
      </c>
      <c r="H386" t="s">
        <v>19191</v>
      </c>
      <c r="I386">
        <v>2</v>
      </c>
      <c r="J386">
        <v>2</v>
      </c>
      <c r="K386">
        <v>2</v>
      </c>
      <c r="L386" t="s">
        <v>19519</v>
      </c>
      <c r="N386" t="b">
        <v>0</v>
      </c>
      <c r="O386" t="b">
        <v>1</v>
      </c>
      <c r="P386" t="b">
        <v>1</v>
      </c>
      <c r="Q386" t="b">
        <v>0</v>
      </c>
      <c r="R386" t="b">
        <v>0</v>
      </c>
      <c r="S386" t="b">
        <v>0</v>
      </c>
      <c r="T386" t="b">
        <v>0</v>
      </c>
      <c r="U386" t="b">
        <v>0</v>
      </c>
      <c r="V386" t="b">
        <v>1</v>
      </c>
      <c r="X386" t="s">
        <v>19262</v>
      </c>
      <c r="Z386">
        <v>76800</v>
      </c>
      <c r="AA386">
        <v>1047552</v>
      </c>
      <c r="AB386" t="b">
        <v>1</v>
      </c>
      <c r="AC386" t="s">
        <v>19210</v>
      </c>
      <c r="AD386">
        <v>16</v>
      </c>
      <c r="AE386">
        <v>4</v>
      </c>
      <c r="AF386" t="s">
        <v>19194</v>
      </c>
      <c r="AG386" t="b">
        <v>1</v>
      </c>
      <c r="AH386" t="b">
        <v>1</v>
      </c>
      <c r="AI386" t="s">
        <v>19195</v>
      </c>
      <c r="AK386" t="b">
        <v>1</v>
      </c>
      <c r="AL386" t="b">
        <v>1</v>
      </c>
      <c r="AM386" t="b">
        <v>0</v>
      </c>
      <c r="AN386" t="b">
        <v>1</v>
      </c>
      <c r="AO386" t="b">
        <v>0</v>
      </c>
      <c r="AP386">
        <v>2</v>
      </c>
      <c r="AQ386">
        <v>9000</v>
      </c>
      <c r="AR386">
        <v>125000000</v>
      </c>
      <c r="AS386">
        <v>125000000</v>
      </c>
      <c r="AT386">
        <v>5500</v>
      </c>
      <c r="AU386">
        <v>156000000</v>
      </c>
      <c r="AW386" t="b">
        <v>1</v>
      </c>
      <c r="BB386" t="s">
        <v>19564</v>
      </c>
    </row>
    <row r="387" spans="1:54" hidden="1" x14ac:dyDescent="0.25">
      <c r="A387" t="s">
        <v>9366</v>
      </c>
      <c r="B387" t="s">
        <v>19607</v>
      </c>
      <c r="C387" t="s">
        <v>1368</v>
      </c>
      <c r="D387" t="s">
        <v>19566</v>
      </c>
      <c r="E387" t="s">
        <v>19190</v>
      </c>
      <c r="F387" t="s">
        <v>242</v>
      </c>
      <c r="G387">
        <v>108.77</v>
      </c>
      <c r="H387" t="s">
        <v>19191</v>
      </c>
      <c r="I387">
        <v>2</v>
      </c>
      <c r="J387">
        <v>2</v>
      </c>
      <c r="K387">
        <v>2</v>
      </c>
      <c r="L387" t="s">
        <v>19519</v>
      </c>
      <c r="N387" t="b">
        <v>0</v>
      </c>
      <c r="O387" t="b">
        <v>1</v>
      </c>
      <c r="P387" t="b">
        <v>0</v>
      </c>
      <c r="Q387" t="b">
        <v>0</v>
      </c>
      <c r="R387" t="b">
        <v>0</v>
      </c>
      <c r="S387" t="b">
        <v>0</v>
      </c>
      <c r="T387" t="b">
        <v>0</v>
      </c>
      <c r="U387" t="b">
        <v>0</v>
      </c>
      <c r="V387" t="b">
        <v>1</v>
      </c>
      <c r="X387" t="s">
        <v>19262</v>
      </c>
      <c r="Z387">
        <v>0</v>
      </c>
      <c r="AA387">
        <v>1047552</v>
      </c>
      <c r="AB387" t="b">
        <v>1</v>
      </c>
      <c r="AC387" t="s">
        <v>19210</v>
      </c>
      <c r="AD387">
        <v>16</v>
      </c>
      <c r="AE387">
        <v>4</v>
      </c>
      <c r="AF387" t="s">
        <v>19194</v>
      </c>
      <c r="AG387" t="b">
        <v>1</v>
      </c>
      <c r="AH387" t="b">
        <v>1</v>
      </c>
      <c r="AI387" t="s">
        <v>19195</v>
      </c>
      <c r="AK387" t="b">
        <v>0</v>
      </c>
      <c r="AL387" t="b">
        <v>1</v>
      </c>
      <c r="AM387" t="b">
        <v>0</v>
      </c>
      <c r="AN387" t="b">
        <v>1</v>
      </c>
      <c r="AO387" t="b">
        <v>0</v>
      </c>
      <c r="AP387">
        <v>2</v>
      </c>
      <c r="AQ387">
        <v>9000</v>
      </c>
      <c r="AR387">
        <v>125000000</v>
      </c>
      <c r="AS387">
        <v>125000000</v>
      </c>
      <c r="AT387">
        <v>5500</v>
      </c>
      <c r="AU387">
        <v>156000000</v>
      </c>
      <c r="AW387" t="b">
        <v>1</v>
      </c>
      <c r="BB387" t="s">
        <v>19564</v>
      </c>
    </row>
    <row r="388" spans="1:54" hidden="1" x14ac:dyDescent="0.25">
      <c r="A388" t="s">
        <v>1194</v>
      </c>
      <c r="B388" t="s">
        <v>19608</v>
      </c>
      <c r="C388" t="s">
        <v>1368</v>
      </c>
      <c r="D388" t="s">
        <v>19541</v>
      </c>
      <c r="E388" t="s">
        <v>19190</v>
      </c>
      <c r="F388" t="s">
        <v>242</v>
      </c>
      <c r="G388">
        <v>105.12</v>
      </c>
      <c r="H388" t="s">
        <v>19191</v>
      </c>
      <c r="I388">
        <v>2</v>
      </c>
      <c r="J388">
        <v>2</v>
      </c>
      <c r="K388">
        <v>2</v>
      </c>
      <c r="L388" t="s">
        <v>19519</v>
      </c>
      <c r="N388" t="b">
        <v>0</v>
      </c>
      <c r="O388" t="b">
        <v>0</v>
      </c>
      <c r="P388" t="b">
        <v>1</v>
      </c>
      <c r="Q388" t="b">
        <v>0</v>
      </c>
      <c r="R388" t="b">
        <v>0</v>
      </c>
      <c r="S388" t="b">
        <v>0</v>
      </c>
      <c r="T388" t="b">
        <v>0</v>
      </c>
      <c r="U388" t="b">
        <v>0</v>
      </c>
      <c r="V388" t="b">
        <v>1</v>
      </c>
      <c r="X388" t="s">
        <v>19265</v>
      </c>
      <c r="Z388">
        <v>76800</v>
      </c>
      <c r="AA388">
        <v>1047552</v>
      </c>
      <c r="AB388" t="b">
        <v>1</v>
      </c>
      <c r="AC388" t="s">
        <v>19210</v>
      </c>
      <c r="AD388">
        <v>16</v>
      </c>
      <c r="AE388">
        <v>4</v>
      </c>
      <c r="AF388" t="s">
        <v>19194</v>
      </c>
      <c r="AG388" t="b">
        <v>1</v>
      </c>
      <c r="AH388" t="b">
        <v>1</v>
      </c>
      <c r="AI388" t="s">
        <v>19195</v>
      </c>
      <c r="AJ388">
        <v>195</v>
      </c>
      <c r="AK388" t="b">
        <v>1</v>
      </c>
      <c r="AL388" t="b">
        <v>1</v>
      </c>
      <c r="AM388" t="b">
        <v>0</v>
      </c>
      <c r="AN388" t="b">
        <v>1</v>
      </c>
      <c r="AO388" t="b">
        <v>0</v>
      </c>
      <c r="AP388">
        <v>2</v>
      </c>
      <c r="AQ388">
        <v>19000</v>
      </c>
      <c r="AR388">
        <v>120586240</v>
      </c>
      <c r="AS388">
        <v>59768832</v>
      </c>
      <c r="AT388">
        <v>3200</v>
      </c>
      <c r="AU388">
        <v>50331648</v>
      </c>
      <c r="AV388">
        <v>53687091200</v>
      </c>
      <c r="AW388" t="b">
        <v>1</v>
      </c>
    </row>
    <row r="389" spans="1:54" x14ac:dyDescent="0.25">
      <c r="A389" t="s">
        <v>1103</v>
      </c>
      <c r="B389" t="s">
        <v>19609</v>
      </c>
      <c r="C389" t="s">
        <v>1368</v>
      </c>
      <c r="D389" t="s">
        <v>19543</v>
      </c>
      <c r="E389" t="s">
        <v>19190</v>
      </c>
      <c r="F389" t="s">
        <v>242</v>
      </c>
      <c r="G389">
        <v>105.12</v>
      </c>
      <c r="H389" t="s">
        <v>19518</v>
      </c>
      <c r="I389">
        <v>2</v>
      </c>
      <c r="J389">
        <v>2</v>
      </c>
      <c r="K389">
        <v>2</v>
      </c>
      <c r="L389" t="s">
        <v>19519</v>
      </c>
      <c r="N389" t="b">
        <v>0</v>
      </c>
      <c r="O389" t="b">
        <v>0</v>
      </c>
      <c r="P389" t="b">
        <v>1</v>
      </c>
      <c r="Q389" t="b">
        <v>0</v>
      </c>
      <c r="R389" t="b">
        <v>0</v>
      </c>
      <c r="S389" t="b">
        <v>0</v>
      </c>
      <c r="T389" t="b">
        <v>0</v>
      </c>
      <c r="U389" t="b">
        <v>0</v>
      </c>
      <c r="V389" t="b">
        <v>1</v>
      </c>
      <c r="X389" t="s">
        <v>19262</v>
      </c>
      <c r="Z389">
        <v>76800</v>
      </c>
      <c r="AA389">
        <v>1047552</v>
      </c>
      <c r="AB389" t="b">
        <v>1</v>
      </c>
      <c r="AC389" t="s">
        <v>19210</v>
      </c>
      <c r="AD389">
        <v>16</v>
      </c>
      <c r="AE389">
        <v>4</v>
      </c>
      <c r="AF389" t="s">
        <v>19194</v>
      </c>
      <c r="AG389" t="b">
        <v>1</v>
      </c>
      <c r="AH389" t="b">
        <v>1</v>
      </c>
      <c r="AI389" t="s">
        <v>19195</v>
      </c>
      <c r="AK389" t="b">
        <v>1</v>
      </c>
      <c r="AL389" t="b">
        <v>1</v>
      </c>
      <c r="AM389" t="b">
        <v>0</v>
      </c>
      <c r="AN389" t="b">
        <v>1</v>
      </c>
      <c r="AO389" t="b">
        <v>0</v>
      </c>
      <c r="AP389">
        <v>2</v>
      </c>
      <c r="AQ389">
        <v>19000</v>
      </c>
      <c r="AR389">
        <v>131072000</v>
      </c>
      <c r="AS389">
        <v>131072000</v>
      </c>
      <c r="AT389">
        <v>3750</v>
      </c>
      <c r="AU389">
        <v>89128960</v>
      </c>
      <c r="AW389" t="b">
        <v>1</v>
      </c>
    </row>
    <row r="390" spans="1:54" hidden="1" x14ac:dyDescent="0.25">
      <c r="A390" t="s">
        <v>2048</v>
      </c>
      <c r="B390" t="s">
        <v>19610</v>
      </c>
      <c r="C390" t="s">
        <v>1368</v>
      </c>
      <c r="D390" t="s">
        <v>19570</v>
      </c>
      <c r="E390" t="s">
        <v>19190</v>
      </c>
      <c r="F390" t="s">
        <v>242</v>
      </c>
      <c r="G390">
        <v>105.12</v>
      </c>
      <c r="H390" t="s">
        <v>19191</v>
      </c>
      <c r="I390">
        <v>2</v>
      </c>
      <c r="J390">
        <v>2</v>
      </c>
      <c r="K390">
        <v>2</v>
      </c>
      <c r="L390" t="s">
        <v>19519</v>
      </c>
      <c r="N390" t="b">
        <v>0</v>
      </c>
      <c r="O390" t="b">
        <v>0</v>
      </c>
      <c r="P390" t="b">
        <v>1</v>
      </c>
      <c r="Q390" t="b">
        <v>0</v>
      </c>
      <c r="R390" t="b">
        <v>0</v>
      </c>
      <c r="S390" t="b">
        <v>0</v>
      </c>
      <c r="T390" t="b">
        <v>0</v>
      </c>
      <c r="U390" t="b">
        <v>0</v>
      </c>
      <c r="V390" t="b">
        <v>0</v>
      </c>
      <c r="X390" t="s">
        <v>19265</v>
      </c>
      <c r="Z390">
        <v>76800</v>
      </c>
      <c r="AA390">
        <v>1047552</v>
      </c>
      <c r="AB390" t="b">
        <v>1</v>
      </c>
      <c r="AC390" t="s">
        <v>19210</v>
      </c>
      <c r="AD390">
        <v>16</v>
      </c>
      <c r="AE390">
        <v>4</v>
      </c>
      <c r="AF390" t="s">
        <v>19194</v>
      </c>
      <c r="AG390" t="b">
        <v>1</v>
      </c>
      <c r="AH390" t="b">
        <v>0</v>
      </c>
      <c r="AI390" t="s">
        <v>19197</v>
      </c>
      <c r="AJ390">
        <v>195</v>
      </c>
      <c r="AK390" t="b">
        <v>0</v>
      </c>
      <c r="AL390" t="b">
        <v>1</v>
      </c>
      <c r="AM390" t="b">
        <v>0</v>
      </c>
      <c r="AN390" t="b">
        <v>1</v>
      </c>
      <c r="AO390" t="b">
        <v>0</v>
      </c>
      <c r="AP390">
        <v>2</v>
      </c>
      <c r="AQ390">
        <v>19000</v>
      </c>
      <c r="AR390">
        <v>120586240</v>
      </c>
      <c r="AS390">
        <v>59768832</v>
      </c>
    </row>
    <row r="391" spans="1:54" hidden="1" x14ac:dyDescent="0.25">
      <c r="A391" t="s">
        <v>5343</v>
      </c>
      <c r="B391" t="s">
        <v>19611</v>
      </c>
      <c r="C391" t="s">
        <v>1368</v>
      </c>
      <c r="D391" t="s">
        <v>19572</v>
      </c>
      <c r="E391" t="s">
        <v>19190</v>
      </c>
      <c r="F391" t="s">
        <v>242</v>
      </c>
      <c r="G391">
        <v>105.12</v>
      </c>
      <c r="H391" t="s">
        <v>19191</v>
      </c>
      <c r="I391">
        <v>2</v>
      </c>
      <c r="J391">
        <v>2</v>
      </c>
      <c r="K391">
        <v>2</v>
      </c>
      <c r="L391" t="s">
        <v>19519</v>
      </c>
      <c r="N391" t="b">
        <v>0</v>
      </c>
      <c r="O391" t="b">
        <v>0</v>
      </c>
      <c r="P391" t="b">
        <v>1</v>
      </c>
      <c r="Q391" t="b">
        <v>0</v>
      </c>
      <c r="R391" t="b">
        <v>0</v>
      </c>
      <c r="S391" t="b">
        <v>0</v>
      </c>
      <c r="T391" t="b">
        <v>0</v>
      </c>
      <c r="U391" t="b">
        <v>0</v>
      </c>
      <c r="V391" t="b">
        <v>0</v>
      </c>
      <c r="X391" t="s">
        <v>19262</v>
      </c>
      <c r="Z391">
        <v>76800</v>
      </c>
      <c r="AA391">
        <v>1047552</v>
      </c>
      <c r="AB391" t="b">
        <v>1</v>
      </c>
      <c r="AC391" t="s">
        <v>19210</v>
      </c>
      <c r="AD391">
        <v>16</v>
      </c>
      <c r="AE391">
        <v>4</v>
      </c>
      <c r="AF391" t="s">
        <v>19194</v>
      </c>
      <c r="AG391" t="b">
        <v>1</v>
      </c>
      <c r="AH391" t="b">
        <v>0</v>
      </c>
      <c r="AI391" t="s">
        <v>19195</v>
      </c>
      <c r="AK391" t="b">
        <v>1</v>
      </c>
      <c r="AL391" t="b">
        <v>1</v>
      </c>
      <c r="AM391" t="b">
        <v>0</v>
      </c>
      <c r="AN391" t="b">
        <v>1</v>
      </c>
      <c r="AO391" t="b">
        <v>0</v>
      </c>
      <c r="AP391">
        <v>2</v>
      </c>
      <c r="AQ391">
        <v>19000</v>
      </c>
      <c r="AR391">
        <v>131072000</v>
      </c>
      <c r="AS391">
        <v>131072000</v>
      </c>
      <c r="AT391">
        <v>3750</v>
      </c>
      <c r="AU391">
        <v>89128960</v>
      </c>
      <c r="AW391" t="b">
        <v>1</v>
      </c>
    </row>
    <row r="392" spans="1:54" hidden="1" x14ac:dyDescent="0.25">
      <c r="A392" t="s">
        <v>4035</v>
      </c>
      <c r="B392" t="s">
        <v>19612</v>
      </c>
      <c r="C392" t="s">
        <v>1368</v>
      </c>
      <c r="D392" t="s">
        <v>19574</v>
      </c>
      <c r="E392" t="s">
        <v>19190</v>
      </c>
      <c r="F392" t="s">
        <v>242</v>
      </c>
      <c r="G392">
        <v>83.95</v>
      </c>
      <c r="H392" t="s">
        <v>19191</v>
      </c>
      <c r="I392">
        <v>2</v>
      </c>
      <c r="J392">
        <v>2</v>
      </c>
      <c r="K392">
        <v>1</v>
      </c>
      <c r="L392" t="s">
        <v>19519</v>
      </c>
      <c r="N392" t="b">
        <v>0</v>
      </c>
      <c r="O392" t="b">
        <v>0</v>
      </c>
      <c r="P392" t="b">
        <v>1</v>
      </c>
      <c r="Q392" t="b">
        <v>0</v>
      </c>
      <c r="R392" t="b">
        <v>0</v>
      </c>
      <c r="S392" t="b">
        <v>0</v>
      </c>
      <c r="T392" t="b">
        <v>1</v>
      </c>
      <c r="U392" t="b">
        <v>0</v>
      </c>
      <c r="V392" t="b">
        <v>1</v>
      </c>
      <c r="X392" t="s">
        <v>19262</v>
      </c>
      <c r="Z392">
        <v>76800</v>
      </c>
      <c r="AA392">
        <v>1047552</v>
      </c>
      <c r="AB392" t="b">
        <v>1</v>
      </c>
      <c r="AC392" t="s">
        <v>19284</v>
      </c>
      <c r="AD392">
        <v>16</v>
      </c>
      <c r="AE392">
        <v>4</v>
      </c>
      <c r="AF392" t="s">
        <v>19218</v>
      </c>
      <c r="AG392" t="b">
        <v>0</v>
      </c>
      <c r="AH392" t="b">
        <v>1</v>
      </c>
      <c r="AI392" t="s">
        <v>19195</v>
      </c>
      <c r="AK392" t="b">
        <v>1</v>
      </c>
      <c r="AL392" t="b">
        <v>1</v>
      </c>
      <c r="AM392" t="b">
        <v>0</v>
      </c>
      <c r="AN392" t="b">
        <v>1</v>
      </c>
      <c r="AO392" t="b">
        <v>0</v>
      </c>
      <c r="AP392">
        <v>2</v>
      </c>
      <c r="AQ392">
        <v>9375</v>
      </c>
      <c r="AR392">
        <v>125000000</v>
      </c>
      <c r="AS392">
        <v>125000000</v>
      </c>
      <c r="AT392">
        <v>3750</v>
      </c>
      <c r="AU392">
        <v>85000000</v>
      </c>
      <c r="AV392">
        <v>53687091200</v>
      </c>
      <c r="AW392" t="b">
        <v>1</v>
      </c>
      <c r="AX392" t="b">
        <v>1</v>
      </c>
    </row>
    <row r="393" spans="1:54" hidden="1" x14ac:dyDescent="0.25">
      <c r="A393" t="s">
        <v>4262</v>
      </c>
      <c r="B393" t="s">
        <v>19613</v>
      </c>
      <c r="C393" t="s">
        <v>1368</v>
      </c>
      <c r="D393" t="s">
        <v>19576</v>
      </c>
      <c r="E393" t="s">
        <v>19190</v>
      </c>
      <c r="F393" t="s">
        <v>242</v>
      </c>
      <c r="G393">
        <v>73.73</v>
      </c>
      <c r="H393" t="s">
        <v>19191</v>
      </c>
      <c r="I393">
        <v>2</v>
      </c>
      <c r="J393">
        <v>2</v>
      </c>
      <c r="K393">
        <v>1</v>
      </c>
      <c r="L393" t="s">
        <v>19519</v>
      </c>
      <c r="N393" t="b">
        <v>0</v>
      </c>
      <c r="O393" t="b">
        <v>0</v>
      </c>
      <c r="P393" t="b">
        <v>0</v>
      </c>
      <c r="Q393" t="b">
        <v>0</v>
      </c>
      <c r="R393" t="b">
        <v>0</v>
      </c>
      <c r="S393" t="b">
        <v>0</v>
      </c>
      <c r="T393" t="b">
        <v>1</v>
      </c>
      <c r="U393" t="b">
        <v>0</v>
      </c>
      <c r="V393" t="b">
        <v>1</v>
      </c>
      <c r="X393" t="s">
        <v>19262</v>
      </c>
      <c r="Z393">
        <v>0</v>
      </c>
      <c r="AA393">
        <v>1047552</v>
      </c>
      <c r="AB393" t="b">
        <v>1</v>
      </c>
      <c r="AC393" t="s">
        <v>19284</v>
      </c>
      <c r="AD393">
        <v>16</v>
      </c>
      <c r="AE393">
        <v>4</v>
      </c>
      <c r="AF393" t="s">
        <v>19218</v>
      </c>
      <c r="AG393" t="b">
        <v>1</v>
      </c>
      <c r="AH393" t="b">
        <v>1</v>
      </c>
      <c r="AI393" t="s">
        <v>19195</v>
      </c>
      <c r="AK393" t="b">
        <v>0</v>
      </c>
      <c r="AL393" t="b">
        <v>1</v>
      </c>
      <c r="AM393" t="b">
        <v>0</v>
      </c>
      <c r="AN393" t="b">
        <v>1</v>
      </c>
      <c r="AO393" t="b">
        <v>0</v>
      </c>
      <c r="AP393">
        <v>2</v>
      </c>
      <c r="AQ393">
        <v>9375</v>
      </c>
      <c r="AR393">
        <v>125000000</v>
      </c>
      <c r="AS393">
        <v>125000000</v>
      </c>
      <c r="AT393">
        <v>3750</v>
      </c>
      <c r="AU393">
        <v>85000000</v>
      </c>
      <c r="AV393">
        <v>53687091200</v>
      </c>
      <c r="AW393" t="b">
        <v>1</v>
      </c>
      <c r="AX393" t="b">
        <v>1</v>
      </c>
    </row>
    <row r="394" spans="1:54" hidden="1" x14ac:dyDescent="0.25">
      <c r="A394" t="s">
        <v>5339</v>
      </c>
      <c r="B394" t="s">
        <v>19614</v>
      </c>
      <c r="C394" t="s">
        <v>1368</v>
      </c>
      <c r="D394" t="s">
        <v>19545</v>
      </c>
      <c r="E394" t="s">
        <v>19190</v>
      </c>
      <c r="F394" t="s">
        <v>242</v>
      </c>
      <c r="G394">
        <v>91.98</v>
      </c>
      <c r="H394" t="s">
        <v>19191</v>
      </c>
      <c r="I394">
        <v>2</v>
      </c>
      <c r="J394">
        <v>2</v>
      </c>
      <c r="K394">
        <v>2</v>
      </c>
      <c r="L394" t="s">
        <v>19519</v>
      </c>
      <c r="N394" t="b">
        <v>0</v>
      </c>
      <c r="O394" t="b">
        <v>0</v>
      </c>
      <c r="P394" t="b">
        <v>0</v>
      </c>
      <c r="Q394" t="b">
        <v>0</v>
      </c>
      <c r="R394" t="b">
        <v>0</v>
      </c>
      <c r="S394" t="b">
        <v>0</v>
      </c>
      <c r="T394" t="b">
        <v>0</v>
      </c>
      <c r="U394" t="b">
        <v>0</v>
      </c>
      <c r="V394" t="b">
        <v>1</v>
      </c>
      <c r="X394" t="s">
        <v>19293</v>
      </c>
      <c r="Z394">
        <v>32768</v>
      </c>
      <c r="AA394">
        <v>1047552</v>
      </c>
      <c r="AB394" t="b">
        <v>1</v>
      </c>
      <c r="AC394" t="s">
        <v>19210</v>
      </c>
      <c r="AD394">
        <v>16</v>
      </c>
      <c r="AE394">
        <v>4</v>
      </c>
      <c r="AF394" t="s">
        <v>19194</v>
      </c>
      <c r="AG394" t="b">
        <v>1</v>
      </c>
      <c r="AH394" t="b">
        <v>1</v>
      </c>
      <c r="AI394" t="s">
        <v>19195</v>
      </c>
      <c r="AJ394">
        <v>160</v>
      </c>
      <c r="AK394" t="b">
        <v>1</v>
      </c>
      <c r="AL394" t="b">
        <v>1</v>
      </c>
      <c r="AM394" t="b">
        <v>0</v>
      </c>
      <c r="AN394" t="b">
        <v>1</v>
      </c>
      <c r="AO394" t="b">
        <v>0</v>
      </c>
      <c r="AP394">
        <v>2</v>
      </c>
      <c r="AQ394">
        <v>4000</v>
      </c>
      <c r="AR394">
        <v>33554432</v>
      </c>
      <c r="AS394">
        <v>33554432</v>
      </c>
      <c r="AT394">
        <v>3200</v>
      </c>
      <c r="AU394">
        <v>50331648</v>
      </c>
      <c r="AV394">
        <v>53687091200</v>
      </c>
      <c r="AW394" t="b">
        <v>1</v>
      </c>
    </row>
    <row r="395" spans="1:54" hidden="1" x14ac:dyDescent="0.25">
      <c r="A395" t="s">
        <v>6710</v>
      </c>
      <c r="B395" t="s">
        <v>19615</v>
      </c>
      <c r="C395" t="s">
        <v>1368</v>
      </c>
      <c r="D395" t="s">
        <v>19547</v>
      </c>
      <c r="E395" t="s">
        <v>19190</v>
      </c>
      <c r="F395" t="s">
        <v>242</v>
      </c>
      <c r="G395">
        <v>91.98</v>
      </c>
      <c r="H395" t="s">
        <v>19191</v>
      </c>
      <c r="I395">
        <v>2</v>
      </c>
      <c r="J395">
        <v>2</v>
      </c>
      <c r="K395">
        <v>2</v>
      </c>
      <c r="L395" t="s">
        <v>19519</v>
      </c>
      <c r="N395" t="b">
        <v>0</v>
      </c>
      <c r="O395" t="b">
        <v>0</v>
      </c>
      <c r="P395" t="b">
        <v>0</v>
      </c>
      <c r="Q395" t="b">
        <v>0</v>
      </c>
      <c r="R395" t="b">
        <v>0</v>
      </c>
      <c r="S395" t="b">
        <v>0</v>
      </c>
      <c r="T395" t="b">
        <v>0</v>
      </c>
      <c r="U395" t="b">
        <v>0</v>
      </c>
      <c r="V395" t="b">
        <v>1</v>
      </c>
      <c r="X395" t="s">
        <v>19265</v>
      </c>
      <c r="Z395">
        <v>0</v>
      </c>
      <c r="AA395">
        <v>1047552</v>
      </c>
      <c r="AB395" t="b">
        <v>1</v>
      </c>
      <c r="AC395" t="s">
        <v>19210</v>
      </c>
      <c r="AD395">
        <v>16</v>
      </c>
      <c r="AE395">
        <v>4</v>
      </c>
      <c r="AF395" t="s">
        <v>19194</v>
      </c>
      <c r="AG395" t="b">
        <v>1</v>
      </c>
      <c r="AH395" t="b">
        <v>1</v>
      </c>
      <c r="AI395" t="s">
        <v>19195</v>
      </c>
      <c r="AJ395">
        <v>195</v>
      </c>
      <c r="AK395" t="b">
        <v>0</v>
      </c>
      <c r="AL395" t="b">
        <v>1</v>
      </c>
      <c r="AM395" t="b">
        <v>0</v>
      </c>
      <c r="AN395" t="b">
        <v>1</v>
      </c>
      <c r="AO395" t="b">
        <v>0</v>
      </c>
      <c r="AP395">
        <v>2</v>
      </c>
      <c r="AT395">
        <v>3200</v>
      </c>
      <c r="AU395">
        <v>50331648</v>
      </c>
      <c r="AV395">
        <v>53687091200</v>
      </c>
      <c r="AW395" t="b">
        <v>1</v>
      </c>
    </row>
    <row r="396" spans="1:54" hidden="1" x14ac:dyDescent="0.25">
      <c r="A396" t="s">
        <v>7681</v>
      </c>
      <c r="B396" t="s">
        <v>19616</v>
      </c>
      <c r="C396" t="s">
        <v>1368</v>
      </c>
      <c r="D396" t="s">
        <v>19549</v>
      </c>
      <c r="E396" t="s">
        <v>19190</v>
      </c>
      <c r="F396" t="s">
        <v>242</v>
      </c>
      <c r="G396">
        <v>91.98</v>
      </c>
      <c r="H396" t="s">
        <v>19191</v>
      </c>
      <c r="I396">
        <v>2</v>
      </c>
      <c r="J396">
        <v>2</v>
      </c>
      <c r="K396">
        <v>2</v>
      </c>
      <c r="L396" t="s">
        <v>19519</v>
      </c>
      <c r="N396" t="b">
        <v>0</v>
      </c>
      <c r="O396" t="b">
        <v>0</v>
      </c>
      <c r="P396" t="b">
        <v>0</v>
      </c>
      <c r="Q396" t="b">
        <v>0</v>
      </c>
      <c r="R396" t="b">
        <v>0</v>
      </c>
      <c r="S396" t="b">
        <v>0</v>
      </c>
      <c r="T396" t="b">
        <v>0</v>
      </c>
      <c r="U396" t="b">
        <v>0</v>
      </c>
      <c r="V396" t="b">
        <v>1</v>
      </c>
      <c r="X396" t="s">
        <v>19262</v>
      </c>
      <c r="Z396">
        <v>0</v>
      </c>
      <c r="AA396">
        <v>1047552</v>
      </c>
      <c r="AB396" t="b">
        <v>1</v>
      </c>
      <c r="AC396" t="s">
        <v>19210</v>
      </c>
      <c r="AD396">
        <v>16</v>
      </c>
      <c r="AE396">
        <v>4</v>
      </c>
      <c r="AF396" t="s">
        <v>19194</v>
      </c>
      <c r="AG396" t="b">
        <v>1</v>
      </c>
      <c r="AH396" t="b">
        <v>1</v>
      </c>
      <c r="AI396" t="s">
        <v>19195</v>
      </c>
      <c r="AK396" t="b">
        <v>0</v>
      </c>
      <c r="AL396" t="b">
        <v>1</v>
      </c>
      <c r="AM396" t="b">
        <v>0</v>
      </c>
      <c r="AN396" t="b">
        <v>1</v>
      </c>
      <c r="AO396" t="b">
        <v>0</v>
      </c>
      <c r="AP396">
        <v>2</v>
      </c>
      <c r="AQ396">
        <v>19000</v>
      </c>
      <c r="AR396">
        <v>131072000</v>
      </c>
      <c r="AS396">
        <v>131072000</v>
      </c>
      <c r="AT396">
        <v>3750</v>
      </c>
      <c r="AU396">
        <v>89128960</v>
      </c>
      <c r="AW396" t="b">
        <v>1</v>
      </c>
    </row>
    <row r="397" spans="1:54" hidden="1" x14ac:dyDescent="0.25">
      <c r="A397" t="s">
        <v>5796</v>
      </c>
      <c r="B397" t="s">
        <v>19617</v>
      </c>
      <c r="C397" t="s">
        <v>1368</v>
      </c>
      <c r="D397" t="s">
        <v>19581</v>
      </c>
      <c r="E397" t="s">
        <v>19190</v>
      </c>
      <c r="F397" t="s">
        <v>242</v>
      </c>
      <c r="G397">
        <v>91.98</v>
      </c>
      <c r="H397" t="s">
        <v>19191</v>
      </c>
      <c r="I397">
        <v>2</v>
      </c>
      <c r="J397">
        <v>2</v>
      </c>
      <c r="K397">
        <v>2</v>
      </c>
      <c r="L397" t="s">
        <v>19519</v>
      </c>
      <c r="N397" t="b">
        <v>0</v>
      </c>
      <c r="O397" t="b">
        <v>0</v>
      </c>
      <c r="P397" t="b">
        <v>0</v>
      </c>
      <c r="Q397" t="b">
        <v>0</v>
      </c>
      <c r="R397" t="b">
        <v>0</v>
      </c>
      <c r="S397" t="b">
        <v>0</v>
      </c>
      <c r="T397" t="b">
        <v>0</v>
      </c>
      <c r="U397" t="b">
        <v>0</v>
      </c>
      <c r="V397" t="b">
        <v>0</v>
      </c>
      <c r="X397" t="s">
        <v>19293</v>
      </c>
      <c r="Z397">
        <v>51200</v>
      </c>
      <c r="AA397">
        <v>1047552</v>
      </c>
      <c r="AB397" t="b">
        <v>1</v>
      </c>
      <c r="AC397" t="s">
        <v>19193</v>
      </c>
      <c r="AD397">
        <v>16</v>
      </c>
      <c r="AE397">
        <v>4</v>
      </c>
      <c r="AF397" t="s">
        <v>19194</v>
      </c>
      <c r="AG397" t="b">
        <v>1</v>
      </c>
      <c r="AH397" t="b">
        <v>0</v>
      </c>
      <c r="AI397" t="s">
        <v>19201</v>
      </c>
      <c r="AJ397">
        <v>160</v>
      </c>
      <c r="AK397" t="b">
        <v>0</v>
      </c>
      <c r="AL397" t="b">
        <v>0</v>
      </c>
      <c r="AM397" t="b">
        <v>0</v>
      </c>
      <c r="AN397" t="b">
        <v>1</v>
      </c>
      <c r="AO397" t="b">
        <v>0</v>
      </c>
      <c r="AP397">
        <v>2</v>
      </c>
      <c r="AQ397">
        <v>3000</v>
      </c>
      <c r="AR397">
        <v>49152000</v>
      </c>
      <c r="AS397">
        <v>24576000</v>
      </c>
      <c r="AT397">
        <v>3200</v>
      </c>
      <c r="AU397">
        <v>48000000</v>
      </c>
    </row>
    <row r="398" spans="1:54" hidden="1" x14ac:dyDescent="0.25">
      <c r="A398" t="s">
        <v>3647</v>
      </c>
      <c r="B398" t="s">
        <v>19618</v>
      </c>
      <c r="C398" t="s">
        <v>1368</v>
      </c>
      <c r="D398" t="s">
        <v>19583</v>
      </c>
      <c r="E398" t="s">
        <v>19190</v>
      </c>
      <c r="F398" t="s">
        <v>242</v>
      </c>
      <c r="G398">
        <v>91.98</v>
      </c>
      <c r="H398" t="s">
        <v>19191</v>
      </c>
      <c r="I398">
        <v>2</v>
      </c>
      <c r="J398">
        <v>2</v>
      </c>
      <c r="K398">
        <v>2</v>
      </c>
      <c r="L398" t="s">
        <v>19519</v>
      </c>
      <c r="N398" t="b">
        <v>0</v>
      </c>
      <c r="O398" t="b">
        <v>0</v>
      </c>
      <c r="P398" t="b">
        <v>0</v>
      </c>
      <c r="Q398" t="b">
        <v>0</v>
      </c>
      <c r="R398" t="b">
        <v>0</v>
      </c>
      <c r="S398" t="b">
        <v>0</v>
      </c>
      <c r="T398" t="b">
        <v>0</v>
      </c>
      <c r="U398" t="b">
        <v>0</v>
      </c>
      <c r="V398" t="b">
        <v>0</v>
      </c>
      <c r="X398" t="s">
        <v>19265</v>
      </c>
      <c r="Z398">
        <v>0</v>
      </c>
      <c r="AA398">
        <v>1047552</v>
      </c>
      <c r="AB398" t="b">
        <v>1</v>
      </c>
      <c r="AC398" t="s">
        <v>19210</v>
      </c>
      <c r="AD398">
        <v>16</v>
      </c>
      <c r="AE398">
        <v>4</v>
      </c>
      <c r="AF398" t="s">
        <v>19194</v>
      </c>
      <c r="AG398" t="b">
        <v>1</v>
      </c>
      <c r="AH398" t="b">
        <v>0</v>
      </c>
      <c r="AI398" t="s">
        <v>19195</v>
      </c>
      <c r="AJ398">
        <v>195</v>
      </c>
      <c r="AK398" t="b">
        <v>0</v>
      </c>
      <c r="AL398" t="b">
        <v>0</v>
      </c>
      <c r="AM398" t="b">
        <v>0</v>
      </c>
      <c r="AN398" t="b">
        <v>1</v>
      </c>
      <c r="AO398" t="b">
        <v>0</v>
      </c>
      <c r="AP398">
        <v>2</v>
      </c>
      <c r="AT398">
        <v>3200</v>
      </c>
      <c r="AU398">
        <v>50331648</v>
      </c>
      <c r="AV398">
        <v>53687091200</v>
      </c>
    </row>
    <row r="399" spans="1:54" hidden="1" x14ac:dyDescent="0.25">
      <c r="A399" t="s">
        <v>3582</v>
      </c>
      <c r="B399" t="s">
        <v>19619</v>
      </c>
      <c r="C399" t="s">
        <v>1368</v>
      </c>
      <c r="D399" t="s">
        <v>19585</v>
      </c>
      <c r="E399" t="s">
        <v>19190</v>
      </c>
      <c r="F399" t="s">
        <v>242</v>
      </c>
      <c r="G399">
        <v>91.98</v>
      </c>
      <c r="H399" t="s">
        <v>19191</v>
      </c>
      <c r="I399">
        <v>2</v>
      </c>
      <c r="J399">
        <v>2</v>
      </c>
      <c r="K399">
        <v>2</v>
      </c>
      <c r="L399" t="s">
        <v>19519</v>
      </c>
      <c r="N399" t="b">
        <v>0</v>
      </c>
      <c r="O399" t="b">
        <v>0</v>
      </c>
      <c r="P399" t="b">
        <v>0</v>
      </c>
      <c r="Q399" t="b">
        <v>0</v>
      </c>
      <c r="R399" t="b">
        <v>0</v>
      </c>
      <c r="S399" t="b">
        <v>0</v>
      </c>
      <c r="T399" t="b">
        <v>0</v>
      </c>
      <c r="U399" t="b">
        <v>0</v>
      </c>
      <c r="V399" t="b">
        <v>0</v>
      </c>
      <c r="X399" t="s">
        <v>19262</v>
      </c>
      <c r="Z399">
        <v>0</v>
      </c>
      <c r="AA399">
        <v>1047552</v>
      </c>
      <c r="AB399" t="b">
        <v>1</v>
      </c>
      <c r="AC399" t="s">
        <v>19210</v>
      </c>
      <c r="AD399">
        <v>16</v>
      </c>
      <c r="AE399">
        <v>4</v>
      </c>
      <c r="AF399" t="s">
        <v>19194</v>
      </c>
      <c r="AG399" t="b">
        <v>1</v>
      </c>
      <c r="AH399" t="b">
        <v>0</v>
      </c>
      <c r="AI399" t="s">
        <v>19195</v>
      </c>
      <c r="AK399" t="b">
        <v>0</v>
      </c>
      <c r="AL399" t="b">
        <v>1</v>
      </c>
      <c r="AM399" t="b">
        <v>0</v>
      </c>
      <c r="AN399" t="b">
        <v>1</v>
      </c>
      <c r="AO399" t="b">
        <v>0</v>
      </c>
      <c r="AP399">
        <v>2</v>
      </c>
      <c r="AQ399">
        <v>19000</v>
      </c>
      <c r="AR399">
        <v>131072000</v>
      </c>
      <c r="AS399">
        <v>131072000</v>
      </c>
      <c r="AT399">
        <v>3750</v>
      </c>
      <c r="AU399">
        <v>89128960</v>
      </c>
      <c r="AW399" t="b">
        <v>1</v>
      </c>
    </row>
    <row r="400" spans="1:54" x14ac:dyDescent="0.25">
      <c r="A400" t="s">
        <v>413</v>
      </c>
      <c r="B400" t="s">
        <v>19620</v>
      </c>
      <c r="C400" t="s">
        <v>1368</v>
      </c>
      <c r="D400" t="s">
        <v>19536</v>
      </c>
      <c r="E400" t="s">
        <v>19190</v>
      </c>
      <c r="F400" t="s">
        <v>242</v>
      </c>
      <c r="G400">
        <v>1530.08</v>
      </c>
      <c r="H400" t="s">
        <v>19518</v>
      </c>
      <c r="I400">
        <v>32</v>
      </c>
      <c r="J400">
        <v>16</v>
      </c>
      <c r="K400">
        <v>2</v>
      </c>
      <c r="L400" t="s">
        <v>19519</v>
      </c>
      <c r="N400" t="b">
        <v>1</v>
      </c>
      <c r="O400" t="b">
        <v>0</v>
      </c>
      <c r="P400" t="b">
        <v>1</v>
      </c>
      <c r="Q400" t="b">
        <v>0</v>
      </c>
      <c r="R400" t="b">
        <v>0</v>
      </c>
      <c r="S400" t="b">
        <v>0</v>
      </c>
      <c r="T400" t="b">
        <v>0</v>
      </c>
      <c r="U400" t="b">
        <v>0</v>
      </c>
      <c r="V400" t="b">
        <v>1</v>
      </c>
      <c r="X400" t="s">
        <v>19262</v>
      </c>
      <c r="Z400">
        <v>1228800</v>
      </c>
      <c r="AA400">
        <v>1047552</v>
      </c>
      <c r="AB400" t="b">
        <v>1</v>
      </c>
      <c r="AC400" t="s">
        <v>19210</v>
      </c>
      <c r="AD400">
        <v>256</v>
      </c>
      <c r="AE400">
        <v>32</v>
      </c>
      <c r="AF400" t="s">
        <v>19194</v>
      </c>
      <c r="AG400" t="b">
        <v>1</v>
      </c>
      <c r="AH400" t="b">
        <v>1</v>
      </c>
      <c r="AI400" t="s">
        <v>19195</v>
      </c>
      <c r="AJ400">
        <v>230</v>
      </c>
      <c r="AK400" t="b">
        <v>1</v>
      </c>
      <c r="AL400" t="b">
        <v>1</v>
      </c>
      <c r="AM400" t="b">
        <v>0</v>
      </c>
      <c r="AN400" t="b">
        <v>1</v>
      </c>
      <c r="AO400" t="b">
        <v>0</v>
      </c>
      <c r="AP400">
        <v>8</v>
      </c>
      <c r="AQ400">
        <v>150000</v>
      </c>
      <c r="AR400">
        <v>2097152000</v>
      </c>
      <c r="AS400">
        <v>536870912</v>
      </c>
      <c r="AT400">
        <v>51200</v>
      </c>
      <c r="AU400">
        <v>805306368</v>
      </c>
      <c r="AW400" t="b">
        <v>1</v>
      </c>
      <c r="BA400" t="s">
        <v>5495</v>
      </c>
    </row>
    <row r="401" spans="1:53" hidden="1" x14ac:dyDescent="0.25">
      <c r="A401" t="s">
        <v>5787</v>
      </c>
      <c r="B401" t="s">
        <v>13040</v>
      </c>
      <c r="C401" t="s">
        <v>1368</v>
      </c>
      <c r="D401" t="s">
        <v>19537</v>
      </c>
      <c r="E401" t="s">
        <v>19190</v>
      </c>
      <c r="F401" t="s">
        <v>242</v>
      </c>
      <c r="G401">
        <v>1471.68</v>
      </c>
      <c r="H401" t="s">
        <v>19191</v>
      </c>
      <c r="I401">
        <v>32</v>
      </c>
      <c r="J401">
        <v>16</v>
      </c>
      <c r="K401">
        <v>2</v>
      </c>
      <c r="L401" t="s">
        <v>19519</v>
      </c>
      <c r="N401" t="b">
        <v>1</v>
      </c>
      <c r="O401" t="b">
        <v>0</v>
      </c>
      <c r="P401" t="b">
        <v>0</v>
      </c>
      <c r="Q401" t="b">
        <v>0</v>
      </c>
      <c r="R401" t="b">
        <v>0</v>
      </c>
      <c r="S401" t="b">
        <v>0</v>
      </c>
      <c r="T401" t="b">
        <v>0</v>
      </c>
      <c r="U401" t="b">
        <v>0</v>
      </c>
      <c r="V401" t="b">
        <v>1</v>
      </c>
      <c r="X401" t="s">
        <v>19265</v>
      </c>
      <c r="Z401">
        <v>524288</v>
      </c>
      <c r="AA401">
        <v>1047552</v>
      </c>
      <c r="AB401" t="b">
        <v>1</v>
      </c>
      <c r="AC401" t="s">
        <v>19210</v>
      </c>
      <c r="AD401">
        <v>256</v>
      </c>
      <c r="AE401">
        <v>32</v>
      </c>
      <c r="AF401" t="s">
        <v>19194</v>
      </c>
      <c r="AG401" t="b">
        <v>1</v>
      </c>
      <c r="AH401" t="b">
        <v>1</v>
      </c>
      <c r="AI401" t="s">
        <v>19197</v>
      </c>
      <c r="AJ401">
        <v>230</v>
      </c>
      <c r="AK401" t="b">
        <v>1</v>
      </c>
      <c r="AL401" t="b">
        <v>1</v>
      </c>
      <c r="AM401" t="b">
        <v>0</v>
      </c>
      <c r="AN401" t="b">
        <v>1</v>
      </c>
      <c r="AO401" t="b">
        <v>0</v>
      </c>
      <c r="AP401">
        <v>8</v>
      </c>
      <c r="AQ401">
        <v>64000</v>
      </c>
      <c r="AR401">
        <v>536870912</v>
      </c>
      <c r="AS401">
        <v>536870912</v>
      </c>
      <c r="AT401">
        <v>51200</v>
      </c>
      <c r="AU401">
        <v>805306368</v>
      </c>
      <c r="AV401">
        <v>858993000000</v>
      </c>
      <c r="AW401" t="b">
        <v>1</v>
      </c>
      <c r="BA401" t="s">
        <v>2634</v>
      </c>
    </row>
    <row r="402" spans="1:53" hidden="1" x14ac:dyDescent="0.25">
      <c r="A402" t="s">
        <v>2481</v>
      </c>
      <c r="B402" t="s">
        <v>19621</v>
      </c>
      <c r="C402" t="s">
        <v>1368</v>
      </c>
      <c r="D402" t="s">
        <v>19539</v>
      </c>
      <c r="E402" t="s">
        <v>19190</v>
      </c>
      <c r="F402" t="s">
        <v>242</v>
      </c>
      <c r="G402">
        <v>1319.84</v>
      </c>
      <c r="H402" t="s">
        <v>19191</v>
      </c>
      <c r="I402">
        <v>32</v>
      </c>
      <c r="J402">
        <v>16</v>
      </c>
      <c r="K402">
        <v>2</v>
      </c>
      <c r="L402" t="s">
        <v>19519</v>
      </c>
      <c r="N402" t="b">
        <v>1</v>
      </c>
      <c r="O402" t="b">
        <v>0</v>
      </c>
      <c r="P402" t="b">
        <v>0</v>
      </c>
      <c r="Q402" t="b">
        <v>0</v>
      </c>
      <c r="R402" t="b">
        <v>0</v>
      </c>
      <c r="S402" t="b">
        <v>0</v>
      </c>
      <c r="T402" t="b">
        <v>0</v>
      </c>
      <c r="U402" t="b">
        <v>0</v>
      </c>
      <c r="V402" t="b">
        <v>1</v>
      </c>
      <c r="X402" t="s">
        <v>19262</v>
      </c>
      <c r="Z402">
        <v>0</v>
      </c>
      <c r="AA402">
        <v>1047552</v>
      </c>
      <c r="AB402" t="b">
        <v>1</v>
      </c>
      <c r="AC402" t="s">
        <v>19210</v>
      </c>
      <c r="AD402">
        <v>256</v>
      </c>
      <c r="AE402">
        <v>32</v>
      </c>
      <c r="AF402" t="s">
        <v>19194</v>
      </c>
      <c r="AG402" t="b">
        <v>1</v>
      </c>
      <c r="AH402" t="b">
        <v>1</v>
      </c>
      <c r="AI402" t="s">
        <v>19195</v>
      </c>
      <c r="AJ402">
        <v>230</v>
      </c>
      <c r="AK402" t="b">
        <v>0</v>
      </c>
      <c r="AL402" t="b">
        <v>1</v>
      </c>
      <c r="AM402" t="b">
        <v>0</v>
      </c>
      <c r="AN402" t="b">
        <v>1</v>
      </c>
      <c r="AO402" t="b">
        <v>0</v>
      </c>
      <c r="AP402">
        <v>8</v>
      </c>
      <c r="AT402">
        <v>51200</v>
      </c>
      <c r="AU402">
        <v>805306368</v>
      </c>
      <c r="AW402" t="b">
        <v>1</v>
      </c>
      <c r="BA402" t="s">
        <v>10912</v>
      </c>
    </row>
    <row r="403" spans="1:53" hidden="1" x14ac:dyDescent="0.25">
      <c r="A403" t="s">
        <v>8555</v>
      </c>
      <c r="B403" t="s">
        <v>19622</v>
      </c>
      <c r="C403" t="s">
        <v>1368</v>
      </c>
      <c r="D403" t="s">
        <v>19541</v>
      </c>
      <c r="E403" t="s">
        <v>19190</v>
      </c>
      <c r="F403" t="s">
        <v>242</v>
      </c>
      <c r="G403">
        <v>1681.92</v>
      </c>
      <c r="H403" t="s">
        <v>19191</v>
      </c>
      <c r="I403">
        <v>32</v>
      </c>
      <c r="J403">
        <v>16</v>
      </c>
      <c r="K403">
        <v>2</v>
      </c>
      <c r="L403" t="s">
        <v>19519</v>
      </c>
      <c r="N403" t="b">
        <v>0</v>
      </c>
      <c r="O403" t="b">
        <v>0</v>
      </c>
      <c r="P403" t="b">
        <v>1</v>
      </c>
      <c r="Q403" t="b">
        <v>0</v>
      </c>
      <c r="R403" t="b">
        <v>0</v>
      </c>
      <c r="S403" t="b">
        <v>0</v>
      </c>
      <c r="T403" t="b">
        <v>0</v>
      </c>
      <c r="U403" t="b">
        <v>0</v>
      </c>
      <c r="V403" t="b">
        <v>1</v>
      </c>
      <c r="X403" t="s">
        <v>19265</v>
      </c>
      <c r="Z403">
        <v>1228800</v>
      </c>
      <c r="AA403">
        <v>1047552</v>
      </c>
      <c r="AB403" t="b">
        <v>1</v>
      </c>
      <c r="AC403" t="s">
        <v>19210</v>
      </c>
      <c r="AD403">
        <v>256</v>
      </c>
      <c r="AE403">
        <v>32</v>
      </c>
      <c r="AF403" t="s">
        <v>19194</v>
      </c>
      <c r="AG403" t="b">
        <v>1</v>
      </c>
      <c r="AH403" t="b">
        <v>1</v>
      </c>
      <c r="AI403" t="s">
        <v>19195</v>
      </c>
      <c r="AJ403">
        <v>195</v>
      </c>
      <c r="AK403" t="b">
        <v>1</v>
      </c>
      <c r="AL403" t="b">
        <v>1</v>
      </c>
      <c r="AM403" t="b">
        <v>0</v>
      </c>
      <c r="AN403" t="b">
        <v>1</v>
      </c>
      <c r="AO403" t="b">
        <v>0</v>
      </c>
      <c r="AP403">
        <v>8</v>
      </c>
      <c r="AQ403">
        <v>308000</v>
      </c>
      <c r="AR403">
        <v>1935671296</v>
      </c>
      <c r="AS403">
        <v>967835648</v>
      </c>
      <c r="AT403">
        <v>51200</v>
      </c>
      <c r="AU403">
        <v>805306368</v>
      </c>
      <c r="AV403">
        <v>858993459200</v>
      </c>
      <c r="AW403" t="b">
        <v>1</v>
      </c>
      <c r="BA403" t="s">
        <v>4094</v>
      </c>
    </row>
    <row r="404" spans="1:53" x14ac:dyDescent="0.25">
      <c r="A404" t="s">
        <v>4875</v>
      </c>
      <c r="B404" t="s">
        <v>19623</v>
      </c>
      <c r="C404" t="s">
        <v>1368</v>
      </c>
      <c r="D404" t="s">
        <v>19543</v>
      </c>
      <c r="E404" t="s">
        <v>19190</v>
      </c>
      <c r="F404" t="s">
        <v>242</v>
      </c>
      <c r="G404">
        <v>1681.92</v>
      </c>
      <c r="H404" t="s">
        <v>19518</v>
      </c>
      <c r="I404">
        <v>32</v>
      </c>
      <c r="J404">
        <v>16</v>
      </c>
      <c r="K404">
        <v>2</v>
      </c>
      <c r="L404" t="s">
        <v>19519</v>
      </c>
      <c r="N404" t="b">
        <v>0</v>
      </c>
      <c r="O404" t="b">
        <v>0</v>
      </c>
      <c r="P404" t="b">
        <v>1</v>
      </c>
      <c r="Q404" t="b">
        <v>0</v>
      </c>
      <c r="R404" t="b">
        <v>0</v>
      </c>
      <c r="S404" t="b">
        <v>0</v>
      </c>
      <c r="T404" t="b">
        <v>0</v>
      </c>
      <c r="U404" t="b">
        <v>0</v>
      </c>
      <c r="V404" t="b">
        <v>1</v>
      </c>
      <c r="X404" t="s">
        <v>19262</v>
      </c>
      <c r="Z404">
        <v>1228800</v>
      </c>
      <c r="AA404">
        <v>1047552</v>
      </c>
      <c r="AB404" t="b">
        <v>1</v>
      </c>
      <c r="AC404" t="s">
        <v>19210</v>
      </c>
      <c r="AD404">
        <v>256</v>
      </c>
      <c r="AE404">
        <v>32</v>
      </c>
      <c r="AF404" t="s">
        <v>19194</v>
      </c>
      <c r="AG404" t="b">
        <v>1</v>
      </c>
      <c r="AH404" t="b">
        <v>1</v>
      </c>
      <c r="AI404" t="s">
        <v>19195</v>
      </c>
      <c r="AK404" t="b">
        <v>1</v>
      </c>
      <c r="AL404" t="b">
        <v>1</v>
      </c>
      <c r="AM404" t="b">
        <v>0</v>
      </c>
      <c r="AN404" t="b">
        <v>1</v>
      </c>
      <c r="AO404" t="b">
        <v>0</v>
      </c>
      <c r="AP404">
        <v>8</v>
      </c>
      <c r="AQ404">
        <v>308000</v>
      </c>
      <c r="AR404">
        <v>2097152000</v>
      </c>
      <c r="AS404">
        <v>2097152000</v>
      </c>
      <c r="AT404">
        <v>51200</v>
      </c>
      <c r="AU404">
        <v>907018240</v>
      </c>
      <c r="AW404" t="b">
        <v>1</v>
      </c>
      <c r="BA404" t="s">
        <v>10098</v>
      </c>
    </row>
    <row r="405" spans="1:53" hidden="1" x14ac:dyDescent="0.25">
      <c r="A405" t="s">
        <v>3356</v>
      </c>
      <c r="B405" t="s">
        <v>19624</v>
      </c>
      <c r="C405" t="s">
        <v>1368</v>
      </c>
      <c r="D405" t="s">
        <v>19545</v>
      </c>
      <c r="E405" t="s">
        <v>19190</v>
      </c>
      <c r="F405" t="s">
        <v>242</v>
      </c>
      <c r="G405">
        <v>1471.68</v>
      </c>
      <c r="H405" t="s">
        <v>19191</v>
      </c>
      <c r="I405">
        <v>32</v>
      </c>
      <c r="J405">
        <v>16</v>
      </c>
      <c r="K405">
        <v>2</v>
      </c>
      <c r="L405" t="s">
        <v>19519</v>
      </c>
      <c r="N405" t="b">
        <v>0</v>
      </c>
      <c r="O405" t="b">
        <v>0</v>
      </c>
      <c r="P405" t="b">
        <v>0</v>
      </c>
      <c r="Q405" t="b">
        <v>0</v>
      </c>
      <c r="R405" t="b">
        <v>0</v>
      </c>
      <c r="S405" t="b">
        <v>0</v>
      </c>
      <c r="T405" t="b">
        <v>0</v>
      </c>
      <c r="U405" t="b">
        <v>0</v>
      </c>
      <c r="V405" t="b">
        <v>1</v>
      </c>
      <c r="X405" t="s">
        <v>19293</v>
      </c>
      <c r="Z405">
        <v>524288</v>
      </c>
      <c r="AA405">
        <v>1047552</v>
      </c>
      <c r="AB405" t="b">
        <v>1</v>
      </c>
      <c r="AC405" t="s">
        <v>19210</v>
      </c>
      <c r="AD405">
        <v>256</v>
      </c>
      <c r="AE405">
        <v>32</v>
      </c>
      <c r="AF405" t="s">
        <v>19194</v>
      </c>
      <c r="AG405" t="b">
        <v>1</v>
      </c>
      <c r="AH405" t="b">
        <v>1</v>
      </c>
      <c r="AI405" t="s">
        <v>19195</v>
      </c>
      <c r="AJ405">
        <v>160</v>
      </c>
      <c r="AK405" t="b">
        <v>1</v>
      </c>
      <c r="AL405" t="b">
        <v>1</v>
      </c>
      <c r="AM405" t="b">
        <v>0</v>
      </c>
      <c r="AN405" t="b">
        <v>1</v>
      </c>
      <c r="AO405" t="b">
        <v>0</v>
      </c>
      <c r="AP405">
        <v>8</v>
      </c>
      <c r="AQ405">
        <v>64000</v>
      </c>
      <c r="AR405">
        <v>536870912</v>
      </c>
      <c r="AS405">
        <v>536870912</v>
      </c>
      <c r="AT405">
        <v>51200</v>
      </c>
      <c r="AU405">
        <v>805306368</v>
      </c>
      <c r="AV405">
        <v>858993459200</v>
      </c>
      <c r="AW405" t="b">
        <v>1</v>
      </c>
      <c r="BA405" t="s">
        <v>4374</v>
      </c>
    </row>
    <row r="406" spans="1:53" hidden="1" x14ac:dyDescent="0.25">
      <c r="A406" t="s">
        <v>3199</v>
      </c>
      <c r="B406" t="s">
        <v>19625</v>
      </c>
      <c r="C406" t="s">
        <v>1368</v>
      </c>
      <c r="D406" t="s">
        <v>19547</v>
      </c>
      <c r="E406" t="s">
        <v>19190</v>
      </c>
      <c r="F406" t="s">
        <v>242</v>
      </c>
      <c r="G406">
        <v>1471.68</v>
      </c>
      <c r="H406" t="s">
        <v>19191</v>
      </c>
      <c r="I406">
        <v>32</v>
      </c>
      <c r="J406">
        <v>16</v>
      </c>
      <c r="K406">
        <v>2</v>
      </c>
      <c r="L406" t="s">
        <v>19519</v>
      </c>
      <c r="N406" t="b">
        <v>0</v>
      </c>
      <c r="O406" t="b">
        <v>0</v>
      </c>
      <c r="P406" t="b">
        <v>0</v>
      </c>
      <c r="Q406" t="b">
        <v>0</v>
      </c>
      <c r="R406" t="b">
        <v>0</v>
      </c>
      <c r="S406" t="b">
        <v>0</v>
      </c>
      <c r="T406" t="b">
        <v>0</v>
      </c>
      <c r="U406" t="b">
        <v>0</v>
      </c>
      <c r="V406" t="b">
        <v>1</v>
      </c>
      <c r="X406" t="s">
        <v>19265</v>
      </c>
      <c r="Z406">
        <v>0</v>
      </c>
      <c r="AA406">
        <v>1047552</v>
      </c>
      <c r="AB406" t="b">
        <v>1</v>
      </c>
      <c r="AC406" t="s">
        <v>19210</v>
      </c>
      <c r="AD406">
        <v>256</v>
      </c>
      <c r="AE406">
        <v>32</v>
      </c>
      <c r="AF406" t="s">
        <v>19194</v>
      </c>
      <c r="AG406" t="b">
        <v>1</v>
      </c>
      <c r="AH406" t="b">
        <v>1</v>
      </c>
      <c r="AI406" t="s">
        <v>19195</v>
      </c>
      <c r="AJ406">
        <v>195</v>
      </c>
      <c r="AK406" t="b">
        <v>0</v>
      </c>
      <c r="AL406" t="b">
        <v>1</v>
      </c>
      <c r="AM406" t="b">
        <v>0</v>
      </c>
      <c r="AN406" t="b">
        <v>1</v>
      </c>
      <c r="AO406" t="b">
        <v>0</v>
      </c>
      <c r="AP406">
        <v>8</v>
      </c>
      <c r="AT406">
        <v>51200</v>
      </c>
      <c r="AU406">
        <v>805306368</v>
      </c>
      <c r="AV406">
        <v>858993459200</v>
      </c>
      <c r="AW406" t="b">
        <v>1</v>
      </c>
      <c r="BA406" t="s">
        <v>2576</v>
      </c>
    </row>
    <row r="407" spans="1:53" hidden="1" x14ac:dyDescent="0.25">
      <c r="A407" t="s">
        <v>3364</v>
      </c>
      <c r="B407" t="s">
        <v>19626</v>
      </c>
      <c r="C407" t="s">
        <v>1368</v>
      </c>
      <c r="D407" t="s">
        <v>19549</v>
      </c>
      <c r="E407" t="s">
        <v>19190</v>
      </c>
      <c r="F407" t="s">
        <v>242</v>
      </c>
      <c r="G407">
        <v>1471.68</v>
      </c>
      <c r="H407" t="s">
        <v>19191</v>
      </c>
      <c r="I407">
        <v>32</v>
      </c>
      <c r="J407">
        <v>16</v>
      </c>
      <c r="K407">
        <v>2</v>
      </c>
      <c r="L407" t="s">
        <v>19519</v>
      </c>
      <c r="N407" t="b">
        <v>0</v>
      </c>
      <c r="O407" t="b">
        <v>0</v>
      </c>
      <c r="P407" t="b">
        <v>0</v>
      </c>
      <c r="Q407" t="b">
        <v>0</v>
      </c>
      <c r="R407" t="b">
        <v>0</v>
      </c>
      <c r="S407" t="b">
        <v>0</v>
      </c>
      <c r="T407" t="b">
        <v>0</v>
      </c>
      <c r="U407" t="b">
        <v>0</v>
      </c>
      <c r="V407" t="b">
        <v>1</v>
      </c>
      <c r="X407" t="s">
        <v>19262</v>
      </c>
      <c r="Z407">
        <v>0</v>
      </c>
      <c r="AA407">
        <v>1047552</v>
      </c>
      <c r="AB407" t="b">
        <v>1</v>
      </c>
      <c r="AC407" t="s">
        <v>19210</v>
      </c>
      <c r="AD407">
        <v>256</v>
      </c>
      <c r="AE407">
        <v>32</v>
      </c>
      <c r="AF407" t="s">
        <v>19194</v>
      </c>
      <c r="AG407" t="b">
        <v>1</v>
      </c>
      <c r="AH407" t="b">
        <v>1</v>
      </c>
      <c r="AI407" t="s">
        <v>19195</v>
      </c>
      <c r="AK407" t="b">
        <v>0</v>
      </c>
      <c r="AL407" t="b">
        <v>1</v>
      </c>
      <c r="AM407" t="b">
        <v>0</v>
      </c>
      <c r="AN407" t="b">
        <v>1</v>
      </c>
      <c r="AO407" t="b">
        <v>0</v>
      </c>
      <c r="AP407">
        <v>8</v>
      </c>
      <c r="AQ407">
        <v>308000</v>
      </c>
      <c r="AR407">
        <v>2097152000</v>
      </c>
      <c r="AS407">
        <v>2097152000</v>
      </c>
      <c r="AT407">
        <v>51200</v>
      </c>
      <c r="AU407">
        <v>907018240</v>
      </c>
      <c r="AW407" t="b">
        <v>1</v>
      </c>
      <c r="BA407" t="s">
        <v>3781</v>
      </c>
    </row>
    <row r="408" spans="1:53" x14ac:dyDescent="0.25">
      <c r="A408" t="s">
        <v>6286</v>
      </c>
      <c r="B408" t="s">
        <v>19627</v>
      </c>
      <c r="C408" t="s">
        <v>1368</v>
      </c>
      <c r="D408" t="s">
        <v>19536</v>
      </c>
      <c r="E408" t="s">
        <v>19190</v>
      </c>
      <c r="F408" t="s">
        <v>242</v>
      </c>
      <c r="G408">
        <v>1530.08</v>
      </c>
      <c r="H408" t="s">
        <v>19518</v>
      </c>
      <c r="I408">
        <v>32</v>
      </c>
      <c r="J408">
        <v>8</v>
      </c>
      <c r="K408">
        <v>2</v>
      </c>
      <c r="L408" t="s">
        <v>19519</v>
      </c>
      <c r="N408" t="b">
        <v>1</v>
      </c>
      <c r="O408" t="b">
        <v>0</v>
      </c>
      <c r="P408" t="b">
        <v>1</v>
      </c>
      <c r="Q408" t="b">
        <v>0</v>
      </c>
      <c r="R408" t="b">
        <v>0</v>
      </c>
      <c r="S408" t="b">
        <v>0</v>
      </c>
      <c r="T408" t="b">
        <v>0</v>
      </c>
      <c r="U408" t="b">
        <v>0</v>
      </c>
      <c r="V408" t="b">
        <v>1</v>
      </c>
      <c r="X408" t="s">
        <v>19262</v>
      </c>
      <c r="Z408">
        <v>1228800</v>
      </c>
      <c r="AA408">
        <v>1047552</v>
      </c>
      <c r="AB408" t="b">
        <v>1</v>
      </c>
      <c r="AC408" t="s">
        <v>19210</v>
      </c>
      <c r="AD408">
        <v>256</v>
      </c>
      <c r="AE408">
        <v>32</v>
      </c>
      <c r="AF408" t="s">
        <v>19194</v>
      </c>
      <c r="AG408" t="b">
        <v>1</v>
      </c>
      <c r="AH408" t="b">
        <v>1</v>
      </c>
      <c r="AI408" t="s">
        <v>19195</v>
      </c>
      <c r="AJ408">
        <v>230</v>
      </c>
      <c r="AK408" t="b">
        <v>1</v>
      </c>
      <c r="AL408" t="b">
        <v>1</v>
      </c>
      <c r="AM408" t="b">
        <v>0</v>
      </c>
      <c r="AN408" t="b">
        <v>1</v>
      </c>
      <c r="AO408" t="b">
        <v>0</v>
      </c>
      <c r="AP408">
        <v>8</v>
      </c>
      <c r="AQ408">
        <v>150000</v>
      </c>
      <c r="AR408">
        <v>2097152000</v>
      </c>
      <c r="AS408">
        <v>536870912</v>
      </c>
      <c r="AT408">
        <v>51200</v>
      </c>
      <c r="AU408">
        <v>805306368</v>
      </c>
      <c r="AW408" t="b">
        <v>1</v>
      </c>
      <c r="BA408" t="s">
        <v>5495</v>
      </c>
    </row>
    <row r="409" spans="1:53" hidden="1" x14ac:dyDescent="0.25">
      <c r="A409" t="s">
        <v>5774</v>
      </c>
      <c r="B409" t="s">
        <v>12324</v>
      </c>
      <c r="C409" t="s">
        <v>1368</v>
      </c>
      <c r="D409" t="s">
        <v>19537</v>
      </c>
      <c r="E409" t="s">
        <v>19190</v>
      </c>
      <c r="F409" t="s">
        <v>242</v>
      </c>
      <c r="G409">
        <v>1471.68</v>
      </c>
      <c r="H409" t="s">
        <v>19191</v>
      </c>
      <c r="I409">
        <v>32</v>
      </c>
      <c r="J409">
        <v>8</v>
      </c>
      <c r="K409">
        <v>2</v>
      </c>
      <c r="L409" t="s">
        <v>19519</v>
      </c>
      <c r="N409" t="b">
        <v>1</v>
      </c>
      <c r="O409" t="b">
        <v>0</v>
      </c>
      <c r="P409" t="b">
        <v>0</v>
      </c>
      <c r="Q409" t="b">
        <v>0</v>
      </c>
      <c r="R409" t="b">
        <v>0</v>
      </c>
      <c r="S409" t="b">
        <v>0</v>
      </c>
      <c r="T409" t="b">
        <v>0</v>
      </c>
      <c r="U409" t="b">
        <v>0</v>
      </c>
      <c r="V409" t="b">
        <v>1</v>
      </c>
      <c r="X409" t="s">
        <v>19265</v>
      </c>
      <c r="Z409">
        <v>524288</v>
      </c>
      <c r="AA409">
        <v>1047552</v>
      </c>
      <c r="AB409" t="b">
        <v>1</v>
      </c>
      <c r="AC409" t="s">
        <v>19210</v>
      </c>
      <c r="AD409">
        <v>256</v>
      </c>
      <c r="AE409">
        <v>32</v>
      </c>
      <c r="AF409" t="s">
        <v>19194</v>
      </c>
      <c r="AG409" t="b">
        <v>1</v>
      </c>
      <c r="AH409" t="b">
        <v>1</v>
      </c>
      <c r="AI409" t="s">
        <v>19197</v>
      </c>
      <c r="AJ409">
        <v>230</v>
      </c>
      <c r="AK409" t="b">
        <v>1</v>
      </c>
      <c r="AL409" t="b">
        <v>1</v>
      </c>
      <c r="AM409" t="b">
        <v>0</v>
      </c>
      <c r="AN409" t="b">
        <v>1</v>
      </c>
      <c r="AO409" t="b">
        <v>0</v>
      </c>
      <c r="AP409">
        <v>8</v>
      </c>
      <c r="AQ409">
        <v>64000</v>
      </c>
      <c r="AR409">
        <v>536870912</v>
      </c>
      <c r="AS409">
        <v>536870912</v>
      </c>
      <c r="AT409">
        <v>51200</v>
      </c>
      <c r="AU409">
        <v>805306368</v>
      </c>
      <c r="AV409">
        <v>858993000000</v>
      </c>
      <c r="AW409" t="b">
        <v>1</v>
      </c>
      <c r="BA409" t="s">
        <v>2634</v>
      </c>
    </row>
    <row r="410" spans="1:53" hidden="1" x14ac:dyDescent="0.25">
      <c r="A410" t="s">
        <v>3410</v>
      </c>
      <c r="B410" t="s">
        <v>19628</v>
      </c>
      <c r="C410" t="s">
        <v>1368</v>
      </c>
      <c r="D410" t="s">
        <v>19539</v>
      </c>
      <c r="E410" t="s">
        <v>19190</v>
      </c>
      <c r="F410" t="s">
        <v>242</v>
      </c>
      <c r="G410">
        <v>1319.84</v>
      </c>
      <c r="H410" t="s">
        <v>19191</v>
      </c>
      <c r="I410">
        <v>32</v>
      </c>
      <c r="J410">
        <v>8</v>
      </c>
      <c r="K410">
        <v>2</v>
      </c>
      <c r="L410" t="s">
        <v>19519</v>
      </c>
      <c r="N410" t="b">
        <v>1</v>
      </c>
      <c r="O410" t="b">
        <v>0</v>
      </c>
      <c r="P410" t="b">
        <v>0</v>
      </c>
      <c r="Q410" t="b">
        <v>0</v>
      </c>
      <c r="R410" t="b">
        <v>0</v>
      </c>
      <c r="S410" t="b">
        <v>0</v>
      </c>
      <c r="T410" t="b">
        <v>0</v>
      </c>
      <c r="U410" t="b">
        <v>0</v>
      </c>
      <c r="V410" t="b">
        <v>1</v>
      </c>
      <c r="X410" t="s">
        <v>19262</v>
      </c>
      <c r="Z410">
        <v>0</v>
      </c>
      <c r="AA410">
        <v>1047552</v>
      </c>
      <c r="AB410" t="b">
        <v>1</v>
      </c>
      <c r="AC410" t="s">
        <v>19210</v>
      </c>
      <c r="AD410">
        <v>256</v>
      </c>
      <c r="AE410">
        <v>32</v>
      </c>
      <c r="AF410" t="s">
        <v>19194</v>
      </c>
      <c r="AG410" t="b">
        <v>1</v>
      </c>
      <c r="AH410" t="b">
        <v>1</v>
      </c>
      <c r="AI410" t="s">
        <v>19195</v>
      </c>
      <c r="AJ410">
        <v>230</v>
      </c>
      <c r="AK410" t="b">
        <v>0</v>
      </c>
      <c r="AL410" t="b">
        <v>1</v>
      </c>
      <c r="AM410" t="b">
        <v>0</v>
      </c>
      <c r="AN410" t="b">
        <v>1</v>
      </c>
      <c r="AO410" t="b">
        <v>0</v>
      </c>
      <c r="AP410">
        <v>8</v>
      </c>
      <c r="AT410">
        <v>51200</v>
      </c>
      <c r="AU410">
        <v>805306368</v>
      </c>
      <c r="AW410" t="b">
        <v>1</v>
      </c>
      <c r="BA410" t="s">
        <v>10912</v>
      </c>
    </row>
    <row r="411" spans="1:53" hidden="1" x14ac:dyDescent="0.25">
      <c r="A411" t="s">
        <v>2299</v>
      </c>
      <c r="B411" t="s">
        <v>19629</v>
      </c>
      <c r="C411" t="s">
        <v>1368</v>
      </c>
      <c r="D411" t="s">
        <v>19541</v>
      </c>
      <c r="E411" t="s">
        <v>19190</v>
      </c>
      <c r="F411" t="s">
        <v>242</v>
      </c>
      <c r="G411">
        <v>1681.92</v>
      </c>
      <c r="H411" t="s">
        <v>19191</v>
      </c>
      <c r="I411">
        <v>32</v>
      </c>
      <c r="J411">
        <v>8</v>
      </c>
      <c r="K411">
        <v>2</v>
      </c>
      <c r="L411" t="s">
        <v>19519</v>
      </c>
      <c r="N411" t="b">
        <v>0</v>
      </c>
      <c r="O411" t="b">
        <v>0</v>
      </c>
      <c r="P411" t="b">
        <v>1</v>
      </c>
      <c r="Q411" t="b">
        <v>0</v>
      </c>
      <c r="R411" t="b">
        <v>0</v>
      </c>
      <c r="S411" t="b">
        <v>0</v>
      </c>
      <c r="T411" t="b">
        <v>0</v>
      </c>
      <c r="U411" t="b">
        <v>0</v>
      </c>
      <c r="V411" t="b">
        <v>1</v>
      </c>
      <c r="X411" t="s">
        <v>19265</v>
      </c>
      <c r="Z411">
        <v>1228800</v>
      </c>
      <c r="AA411">
        <v>1047552</v>
      </c>
      <c r="AB411" t="b">
        <v>1</v>
      </c>
      <c r="AC411" t="s">
        <v>19210</v>
      </c>
      <c r="AD411">
        <v>256</v>
      </c>
      <c r="AE411">
        <v>32</v>
      </c>
      <c r="AF411" t="s">
        <v>19194</v>
      </c>
      <c r="AG411" t="b">
        <v>1</v>
      </c>
      <c r="AH411" t="b">
        <v>1</v>
      </c>
      <c r="AI411" t="s">
        <v>19195</v>
      </c>
      <c r="AJ411">
        <v>195</v>
      </c>
      <c r="AK411" t="b">
        <v>1</v>
      </c>
      <c r="AL411" t="b">
        <v>1</v>
      </c>
      <c r="AM411" t="b">
        <v>0</v>
      </c>
      <c r="AN411" t="b">
        <v>1</v>
      </c>
      <c r="AO411" t="b">
        <v>0</v>
      </c>
      <c r="AP411">
        <v>8</v>
      </c>
      <c r="AQ411">
        <v>308000</v>
      </c>
      <c r="AR411">
        <v>1935671296</v>
      </c>
      <c r="AS411">
        <v>967835648</v>
      </c>
      <c r="AT411">
        <v>51200</v>
      </c>
      <c r="AU411">
        <v>805306368</v>
      </c>
      <c r="AV411">
        <v>858993459200</v>
      </c>
      <c r="AW411" t="b">
        <v>1</v>
      </c>
      <c r="BA411" t="s">
        <v>4094</v>
      </c>
    </row>
    <row r="412" spans="1:53" x14ac:dyDescent="0.25">
      <c r="A412" t="s">
        <v>5460</v>
      </c>
      <c r="B412" t="s">
        <v>19630</v>
      </c>
      <c r="C412" t="s">
        <v>1368</v>
      </c>
      <c r="D412" t="s">
        <v>19543</v>
      </c>
      <c r="E412" t="s">
        <v>19190</v>
      </c>
      <c r="F412" t="s">
        <v>242</v>
      </c>
      <c r="G412">
        <v>1681.92</v>
      </c>
      <c r="H412" t="s">
        <v>19518</v>
      </c>
      <c r="I412">
        <v>32</v>
      </c>
      <c r="J412">
        <v>8</v>
      </c>
      <c r="K412">
        <v>2</v>
      </c>
      <c r="L412" t="s">
        <v>19519</v>
      </c>
      <c r="N412" t="b">
        <v>0</v>
      </c>
      <c r="O412" t="b">
        <v>0</v>
      </c>
      <c r="P412" t="b">
        <v>1</v>
      </c>
      <c r="Q412" t="b">
        <v>0</v>
      </c>
      <c r="R412" t="b">
        <v>0</v>
      </c>
      <c r="S412" t="b">
        <v>0</v>
      </c>
      <c r="T412" t="b">
        <v>0</v>
      </c>
      <c r="U412" t="b">
        <v>0</v>
      </c>
      <c r="V412" t="b">
        <v>1</v>
      </c>
      <c r="X412" t="s">
        <v>19262</v>
      </c>
      <c r="Z412">
        <v>1228800</v>
      </c>
      <c r="AA412">
        <v>1047552</v>
      </c>
      <c r="AB412" t="b">
        <v>1</v>
      </c>
      <c r="AC412" t="s">
        <v>19210</v>
      </c>
      <c r="AD412">
        <v>256</v>
      </c>
      <c r="AE412">
        <v>32</v>
      </c>
      <c r="AF412" t="s">
        <v>19194</v>
      </c>
      <c r="AG412" t="b">
        <v>1</v>
      </c>
      <c r="AH412" t="b">
        <v>1</v>
      </c>
      <c r="AI412" t="s">
        <v>19195</v>
      </c>
      <c r="AK412" t="b">
        <v>1</v>
      </c>
      <c r="AL412" t="b">
        <v>1</v>
      </c>
      <c r="AM412" t="b">
        <v>0</v>
      </c>
      <c r="AN412" t="b">
        <v>1</v>
      </c>
      <c r="AO412" t="b">
        <v>0</v>
      </c>
      <c r="AP412">
        <v>8</v>
      </c>
      <c r="AQ412">
        <v>308000</v>
      </c>
      <c r="AR412">
        <v>2097152000</v>
      </c>
      <c r="AS412">
        <v>2097152000</v>
      </c>
      <c r="AT412">
        <v>51200</v>
      </c>
      <c r="AU412">
        <v>907018240</v>
      </c>
      <c r="AW412" t="b">
        <v>1</v>
      </c>
      <c r="BA412" t="s">
        <v>10098</v>
      </c>
    </row>
    <row r="413" spans="1:53" hidden="1" x14ac:dyDescent="0.25">
      <c r="A413" t="s">
        <v>9076</v>
      </c>
      <c r="B413" t="s">
        <v>19631</v>
      </c>
      <c r="C413" t="s">
        <v>1368</v>
      </c>
      <c r="D413" t="s">
        <v>19545</v>
      </c>
      <c r="E413" t="s">
        <v>19190</v>
      </c>
      <c r="F413" t="s">
        <v>242</v>
      </c>
      <c r="G413">
        <v>1471.68</v>
      </c>
      <c r="H413" t="s">
        <v>19191</v>
      </c>
      <c r="I413">
        <v>32</v>
      </c>
      <c r="J413">
        <v>8</v>
      </c>
      <c r="K413">
        <v>2</v>
      </c>
      <c r="L413" t="s">
        <v>19519</v>
      </c>
      <c r="N413" t="b">
        <v>0</v>
      </c>
      <c r="O413" t="b">
        <v>0</v>
      </c>
      <c r="P413" t="b">
        <v>0</v>
      </c>
      <c r="Q413" t="b">
        <v>0</v>
      </c>
      <c r="R413" t="b">
        <v>0</v>
      </c>
      <c r="S413" t="b">
        <v>0</v>
      </c>
      <c r="T413" t="b">
        <v>0</v>
      </c>
      <c r="U413" t="b">
        <v>0</v>
      </c>
      <c r="V413" t="b">
        <v>1</v>
      </c>
      <c r="X413" t="s">
        <v>19293</v>
      </c>
      <c r="Z413">
        <v>524288</v>
      </c>
      <c r="AA413">
        <v>1047552</v>
      </c>
      <c r="AB413" t="b">
        <v>1</v>
      </c>
      <c r="AC413" t="s">
        <v>19210</v>
      </c>
      <c r="AD413">
        <v>256</v>
      </c>
      <c r="AE413">
        <v>32</v>
      </c>
      <c r="AF413" t="s">
        <v>19194</v>
      </c>
      <c r="AG413" t="b">
        <v>1</v>
      </c>
      <c r="AH413" t="b">
        <v>1</v>
      </c>
      <c r="AI413" t="s">
        <v>19195</v>
      </c>
      <c r="AJ413">
        <v>160</v>
      </c>
      <c r="AK413" t="b">
        <v>1</v>
      </c>
      <c r="AL413" t="b">
        <v>1</v>
      </c>
      <c r="AM413" t="b">
        <v>0</v>
      </c>
      <c r="AN413" t="b">
        <v>1</v>
      </c>
      <c r="AO413" t="b">
        <v>0</v>
      </c>
      <c r="AP413">
        <v>8</v>
      </c>
      <c r="AQ413">
        <v>64000</v>
      </c>
      <c r="AR413">
        <v>536870912</v>
      </c>
      <c r="AS413">
        <v>536870912</v>
      </c>
      <c r="AT413">
        <v>51200</v>
      </c>
      <c r="AU413">
        <v>805306368</v>
      </c>
      <c r="AV413">
        <v>858993459200</v>
      </c>
      <c r="AW413" t="b">
        <v>1</v>
      </c>
      <c r="BA413" t="s">
        <v>4374</v>
      </c>
    </row>
    <row r="414" spans="1:53" hidden="1" x14ac:dyDescent="0.25">
      <c r="A414" t="s">
        <v>370</v>
      </c>
      <c r="B414" t="s">
        <v>19632</v>
      </c>
      <c r="C414" t="s">
        <v>1368</v>
      </c>
      <c r="D414" t="s">
        <v>19547</v>
      </c>
      <c r="E414" t="s">
        <v>19190</v>
      </c>
      <c r="F414" t="s">
        <v>242</v>
      </c>
      <c r="G414">
        <v>1471.68</v>
      </c>
      <c r="H414" t="s">
        <v>19191</v>
      </c>
      <c r="I414">
        <v>32</v>
      </c>
      <c r="J414">
        <v>8</v>
      </c>
      <c r="K414">
        <v>2</v>
      </c>
      <c r="L414" t="s">
        <v>19519</v>
      </c>
      <c r="N414" t="b">
        <v>0</v>
      </c>
      <c r="O414" t="b">
        <v>0</v>
      </c>
      <c r="P414" t="b">
        <v>0</v>
      </c>
      <c r="Q414" t="b">
        <v>0</v>
      </c>
      <c r="R414" t="b">
        <v>0</v>
      </c>
      <c r="S414" t="b">
        <v>0</v>
      </c>
      <c r="T414" t="b">
        <v>0</v>
      </c>
      <c r="U414" t="b">
        <v>0</v>
      </c>
      <c r="V414" t="b">
        <v>1</v>
      </c>
      <c r="X414" t="s">
        <v>19265</v>
      </c>
      <c r="Z414">
        <v>0</v>
      </c>
      <c r="AA414">
        <v>1047552</v>
      </c>
      <c r="AB414" t="b">
        <v>1</v>
      </c>
      <c r="AC414" t="s">
        <v>19210</v>
      </c>
      <c r="AD414">
        <v>256</v>
      </c>
      <c r="AE414">
        <v>32</v>
      </c>
      <c r="AF414" t="s">
        <v>19194</v>
      </c>
      <c r="AG414" t="b">
        <v>1</v>
      </c>
      <c r="AH414" t="b">
        <v>1</v>
      </c>
      <c r="AI414" t="s">
        <v>19195</v>
      </c>
      <c r="AJ414">
        <v>195</v>
      </c>
      <c r="AK414" t="b">
        <v>0</v>
      </c>
      <c r="AL414" t="b">
        <v>1</v>
      </c>
      <c r="AM414" t="b">
        <v>0</v>
      </c>
      <c r="AN414" t="b">
        <v>1</v>
      </c>
      <c r="AO414" t="b">
        <v>0</v>
      </c>
      <c r="AP414">
        <v>8</v>
      </c>
      <c r="AT414">
        <v>51200</v>
      </c>
      <c r="AU414">
        <v>805306368</v>
      </c>
      <c r="AV414">
        <v>858993459200</v>
      </c>
      <c r="AW414" t="b">
        <v>1</v>
      </c>
      <c r="BA414" t="s">
        <v>2576</v>
      </c>
    </row>
    <row r="415" spans="1:53" hidden="1" x14ac:dyDescent="0.25">
      <c r="A415" t="s">
        <v>1898</v>
      </c>
      <c r="B415" t="s">
        <v>19633</v>
      </c>
      <c r="C415" t="s">
        <v>1368</v>
      </c>
      <c r="D415" t="s">
        <v>19549</v>
      </c>
      <c r="E415" t="s">
        <v>19190</v>
      </c>
      <c r="F415" t="s">
        <v>242</v>
      </c>
      <c r="G415">
        <v>1471.68</v>
      </c>
      <c r="H415" t="s">
        <v>19191</v>
      </c>
      <c r="I415">
        <v>32</v>
      </c>
      <c r="J415">
        <v>8</v>
      </c>
      <c r="K415">
        <v>2</v>
      </c>
      <c r="L415" t="s">
        <v>19519</v>
      </c>
      <c r="N415" t="b">
        <v>0</v>
      </c>
      <c r="O415" t="b">
        <v>0</v>
      </c>
      <c r="P415" t="b">
        <v>0</v>
      </c>
      <c r="Q415" t="b">
        <v>0</v>
      </c>
      <c r="R415" t="b">
        <v>0</v>
      </c>
      <c r="S415" t="b">
        <v>0</v>
      </c>
      <c r="T415" t="b">
        <v>0</v>
      </c>
      <c r="U415" t="b">
        <v>0</v>
      </c>
      <c r="V415" t="b">
        <v>1</v>
      </c>
      <c r="X415" t="s">
        <v>19262</v>
      </c>
      <c r="Z415">
        <v>0</v>
      </c>
      <c r="AA415">
        <v>1047552</v>
      </c>
      <c r="AB415" t="b">
        <v>1</v>
      </c>
      <c r="AC415" t="s">
        <v>19210</v>
      </c>
      <c r="AD415">
        <v>256</v>
      </c>
      <c r="AE415">
        <v>32</v>
      </c>
      <c r="AF415" t="s">
        <v>19194</v>
      </c>
      <c r="AG415" t="b">
        <v>1</v>
      </c>
      <c r="AH415" t="b">
        <v>1</v>
      </c>
      <c r="AI415" t="s">
        <v>19195</v>
      </c>
      <c r="AK415" t="b">
        <v>0</v>
      </c>
      <c r="AL415" t="b">
        <v>1</v>
      </c>
      <c r="AM415" t="b">
        <v>0</v>
      </c>
      <c r="AN415" t="b">
        <v>1</v>
      </c>
      <c r="AO415" t="b">
        <v>0</v>
      </c>
      <c r="AP415">
        <v>8</v>
      </c>
      <c r="AQ415">
        <v>308000</v>
      </c>
      <c r="AR415">
        <v>2097152000</v>
      </c>
      <c r="AS415">
        <v>2097152000</v>
      </c>
      <c r="AT415">
        <v>51200</v>
      </c>
      <c r="AU415">
        <v>907018240</v>
      </c>
      <c r="AW415" t="b">
        <v>1</v>
      </c>
      <c r="BA415" t="s">
        <v>3781</v>
      </c>
    </row>
    <row r="416" spans="1:53" x14ac:dyDescent="0.25">
      <c r="A416" t="s">
        <v>5495</v>
      </c>
      <c r="B416" t="s">
        <v>19634</v>
      </c>
      <c r="C416" t="s">
        <v>1368</v>
      </c>
      <c r="D416" t="s">
        <v>19536</v>
      </c>
      <c r="E416" t="s">
        <v>19190</v>
      </c>
      <c r="F416" t="s">
        <v>242</v>
      </c>
      <c r="G416">
        <v>1530.08</v>
      </c>
      <c r="H416" t="s">
        <v>19518</v>
      </c>
      <c r="I416">
        <v>32</v>
      </c>
      <c r="J416">
        <v>32</v>
      </c>
      <c r="K416">
        <v>2</v>
      </c>
      <c r="L416" t="s">
        <v>19519</v>
      </c>
      <c r="N416" t="b">
        <v>1</v>
      </c>
      <c r="O416" t="b">
        <v>0</v>
      </c>
      <c r="P416" t="b">
        <v>1</v>
      </c>
      <c r="Q416" t="b">
        <v>0</v>
      </c>
      <c r="R416" t="b">
        <v>0</v>
      </c>
      <c r="S416" t="b">
        <v>0</v>
      </c>
      <c r="T416" t="b">
        <v>0</v>
      </c>
      <c r="U416" t="b">
        <v>0</v>
      </c>
      <c r="V416" t="b">
        <v>1</v>
      </c>
      <c r="X416" t="s">
        <v>19262</v>
      </c>
      <c r="Z416">
        <v>1228800</v>
      </c>
      <c r="AA416">
        <v>1047552</v>
      </c>
      <c r="AB416" t="b">
        <v>1</v>
      </c>
      <c r="AC416" t="s">
        <v>19210</v>
      </c>
      <c r="AD416">
        <v>256</v>
      </c>
      <c r="AE416">
        <v>32</v>
      </c>
      <c r="AF416" t="s">
        <v>19194</v>
      </c>
      <c r="AG416" t="b">
        <v>1</v>
      </c>
      <c r="AH416" t="b">
        <v>1</v>
      </c>
      <c r="AI416" t="s">
        <v>19201</v>
      </c>
      <c r="AJ416">
        <v>230</v>
      </c>
      <c r="AK416" t="b">
        <v>1</v>
      </c>
      <c r="AL416" t="b">
        <v>1</v>
      </c>
      <c r="AM416" t="b">
        <v>0</v>
      </c>
      <c r="AN416" t="b">
        <v>1</v>
      </c>
      <c r="AO416" t="b">
        <v>0</v>
      </c>
      <c r="AP416">
        <v>8</v>
      </c>
      <c r="AQ416">
        <v>150000</v>
      </c>
      <c r="AR416">
        <v>2097152000</v>
      </c>
      <c r="AS416">
        <v>536870912</v>
      </c>
      <c r="AT416">
        <v>51200</v>
      </c>
      <c r="AU416">
        <v>805306368</v>
      </c>
      <c r="AW416" t="b">
        <v>1</v>
      </c>
    </row>
    <row r="417" spans="1:54" hidden="1" x14ac:dyDescent="0.25">
      <c r="A417" t="s">
        <v>2634</v>
      </c>
      <c r="B417" t="s">
        <v>19635</v>
      </c>
      <c r="C417" t="s">
        <v>1368</v>
      </c>
      <c r="D417" t="s">
        <v>19537</v>
      </c>
      <c r="E417" t="s">
        <v>19190</v>
      </c>
      <c r="F417" t="s">
        <v>242</v>
      </c>
      <c r="G417">
        <v>1471.68</v>
      </c>
      <c r="H417" t="s">
        <v>19191</v>
      </c>
      <c r="I417">
        <v>32</v>
      </c>
      <c r="J417">
        <v>32</v>
      </c>
      <c r="K417">
        <v>2</v>
      </c>
      <c r="L417" t="s">
        <v>19519</v>
      </c>
      <c r="N417" t="b">
        <v>1</v>
      </c>
      <c r="O417" t="b">
        <v>0</v>
      </c>
      <c r="P417" t="b">
        <v>0</v>
      </c>
      <c r="Q417" t="b">
        <v>0</v>
      </c>
      <c r="R417" t="b">
        <v>0</v>
      </c>
      <c r="S417" t="b">
        <v>0</v>
      </c>
      <c r="T417" t="b">
        <v>0</v>
      </c>
      <c r="U417" t="b">
        <v>0</v>
      </c>
      <c r="V417" t="b">
        <v>1</v>
      </c>
      <c r="X417" t="s">
        <v>19265</v>
      </c>
      <c r="Z417">
        <v>524288</v>
      </c>
      <c r="AA417">
        <v>1047552</v>
      </c>
      <c r="AB417" t="b">
        <v>1</v>
      </c>
      <c r="AC417" t="s">
        <v>19210</v>
      </c>
      <c r="AD417">
        <v>256</v>
      </c>
      <c r="AE417">
        <v>32</v>
      </c>
      <c r="AF417" t="s">
        <v>19194</v>
      </c>
      <c r="AG417" t="b">
        <v>1</v>
      </c>
      <c r="AH417" t="b">
        <v>1</v>
      </c>
      <c r="AI417" t="s">
        <v>19197</v>
      </c>
      <c r="AK417" t="b">
        <v>1</v>
      </c>
      <c r="AL417" t="b">
        <v>1</v>
      </c>
      <c r="AM417" t="b">
        <v>0</v>
      </c>
      <c r="AN417" t="b">
        <v>1</v>
      </c>
      <c r="AO417" t="b">
        <v>0</v>
      </c>
      <c r="AP417">
        <v>8</v>
      </c>
      <c r="AQ417">
        <v>64000</v>
      </c>
      <c r="AR417">
        <v>536870912</v>
      </c>
      <c r="AS417">
        <v>536870912</v>
      </c>
      <c r="AT417">
        <v>51200</v>
      </c>
      <c r="AU417">
        <v>805306368</v>
      </c>
      <c r="AV417">
        <v>858993459200</v>
      </c>
      <c r="AW417" t="b">
        <v>1</v>
      </c>
    </row>
    <row r="418" spans="1:54" hidden="1" x14ac:dyDescent="0.25">
      <c r="A418" t="s">
        <v>10912</v>
      </c>
      <c r="B418" t="s">
        <v>19636</v>
      </c>
      <c r="C418" t="s">
        <v>1368</v>
      </c>
      <c r="D418" t="s">
        <v>19539</v>
      </c>
      <c r="E418" t="s">
        <v>19190</v>
      </c>
      <c r="F418" t="s">
        <v>242</v>
      </c>
      <c r="G418">
        <v>1319.84</v>
      </c>
      <c r="H418" t="s">
        <v>19191</v>
      </c>
      <c r="I418">
        <v>32</v>
      </c>
      <c r="J418">
        <v>32</v>
      </c>
      <c r="K418">
        <v>2</v>
      </c>
      <c r="L418" t="s">
        <v>19519</v>
      </c>
      <c r="N418" t="b">
        <v>1</v>
      </c>
      <c r="O418" t="b">
        <v>0</v>
      </c>
      <c r="P418" t="b">
        <v>0</v>
      </c>
      <c r="Q418" t="b">
        <v>0</v>
      </c>
      <c r="R418" t="b">
        <v>0</v>
      </c>
      <c r="S418" t="b">
        <v>0</v>
      </c>
      <c r="T418" t="b">
        <v>0</v>
      </c>
      <c r="U418" t="b">
        <v>0</v>
      </c>
      <c r="V418" t="b">
        <v>1</v>
      </c>
      <c r="X418" t="s">
        <v>19262</v>
      </c>
      <c r="Z418">
        <v>0</v>
      </c>
      <c r="AA418">
        <v>1047552</v>
      </c>
      <c r="AB418" t="b">
        <v>1</v>
      </c>
      <c r="AC418" t="s">
        <v>19210</v>
      </c>
      <c r="AD418">
        <v>256</v>
      </c>
      <c r="AE418">
        <v>32</v>
      </c>
      <c r="AF418" t="s">
        <v>19194</v>
      </c>
      <c r="AG418" t="b">
        <v>1</v>
      </c>
      <c r="AH418" t="b">
        <v>1</v>
      </c>
      <c r="AI418" t="s">
        <v>19197</v>
      </c>
      <c r="AJ418">
        <v>230</v>
      </c>
      <c r="AK418" t="b">
        <v>0</v>
      </c>
      <c r="AL418" t="b">
        <v>1</v>
      </c>
      <c r="AM418" t="b">
        <v>0</v>
      </c>
      <c r="AN418" t="b">
        <v>1</v>
      </c>
      <c r="AO418" t="b">
        <v>0</v>
      </c>
      <c r="AP418">
        <v>8</v>
      </c>
      <c r="AT418">
        <v>51200</v>
      </c>
      <c r="AU418">
        <v>805306368</v>
      </c>
      <c r="AW418" t="b">
        <v>1</v>
      </c>
    </row>
    <row r="419" spans="1:54" hidden="1" x14ac:dyDescent="0.25">
      <c r="A419" t="s">
        <v>6241</v>
      </c>
      <c r="B419" t="s">
        <v>19637</v>
      </c>
      <c r="C419" t="s">
        <v>1368</v>
      </c>
      <c r="D419" t="s">
        <v>19561</v>
      </c>
      <c r="E419" t="s">
        <v>19190</v>
      </c>
      <c r="F419" t="s">
        <v>242</v>
      </c>
      <c r="G419">
        <v>1471.68</v>
      </c>
      <c r="H419" t="s">
        <v>19191</v>
      </c>
      <c r="I419">
        <v>32</v>
      </c>
      <c r="J419">
        <v>32</v>
      </c>
      <c r="K419">
        <v>2</v>
      </c>
      <c r="L419" t="s">
        <v>19519</v>
      </c>
      <c r="N419" t="b">
        <v>1</v>
      </c>
      <c r="O419" t="b">
        <v>0</v>
      </c>
      <c r="P419" t="b">
        <v>0</v>
      </c>
      <c r="Q419" t="b">
        <v>0</v>
      </c>
      <c r="R419" t="b">
        <v>0</v>
      </c>
      <c r="S419" t="b">
        <v>0</v>
      </c>
      <c r="T419" t="b">
        <v>0</v>
      </c>
      <c r="U419" t="b">
        <v>0</v>
      </c>
      <c r="V419" t="b">
        <v>0</v>
      </c>
      <c r="X419" t="s">
        <v>19265</v>
      </c>
      <c r="Z419">
        <v>819200</v>
      </c>
      <c r="AA419">
        <v>1047552</v>
      </c>
      <c r="AB419" t="b">
        <v>1</v>
      </c>
      <c r="AC419" t="s">
        <v>19210</v>
      </c>
      <c r="AD419">
        <v>256</v>
      </c>
      <c r="AE419">
        <v>32</v>
      </c>
      <c r="AF419" t="s">
        <v>19194</v>
      </c>
      <c r="AG419" t="b">
        <v>1</v>
      </c>
      <c r="AH419" t="b">
        <v>0</v>
      </c>
      <c r="AI419" t="s">
        <v>19197</v>
      </c>
      <c r="AK419" t="b">
        <v>1</v>
      </c>
      <c r="AL419" t="b">
        <v>1</v>
      </c>
      <c r="AM419" t="b">
        <v>0</v>
      </c>
      <c r="AN419" t="b">
        <v>1</v>
      </c>
      <c r="AO419" t="b">
        <v>0</v>
      </c>
      <c r="AP419">
        <v>8</v>
      </c>
    </row>
    <row r="420" spans="1:54" hidden="1" x14ac:dyDescent="0.25">
      <c r="A420" t="s">
        <v>2411</v>
      </c>
      <c r="B420" t="s">
        <v>19638</v>
      </c>
      <c r="C420" t="s">
        <v>1368</v>
      </c>
      <c r="D420" t="s">
        <v>19563</v>
      </c>
      <c r="E420" t="s">
        <v>19190</v>
      </c>
      <c r="F420" t="s">
        <v>242</v>
      </c>
      <c r="G420">
        <v>1950.56</v>
      </c>
      <c r="H420" t="s">
        <v>19191</v>
      </c>
      <c r="I420">
        <v>32</v>
      </c>
      <c r="J420">
        <v>32</v>
      </c>
      <c r="K420">
        <v>2</v>
      </c>
      <c r="L420" t="s">
        <v>19519</v>
      </c>
      <c r="N420" t="b">
        <v>0</v>
      </c>
      <c r="O420" t="b">
        <v>1</v>
      </c>
      <c r="P420" t="b">
        <v>1</v>
      </c>
      <c r="Q420" t="b">
        <v>0</v>
      </c>
      <c r="R420" t="b">
        <v>0</v>
      </c>
      <c r="S420" t="b">
        <v>0</v>
      </c>
      <c r="T420" t="b">
        <v>0</v>
      </c>
      <c r="U420" t="b">
        <v>0</v>
      </c>
      <c r="V420" t="b">
        <v>1</v>
      </c>
      <c r="X420" t="s">
        <v>19262</v>
      </c>
      <c r="Z420">
        <v>1228800</v>
      </c>
      <c r="AA420">
        <v>1047552</v>
      </c>
      <c r="AB420" t="b">
        <v>1</v>
      </c>
      <c r="AC420" t="s">
        <v>19210</v>
      </c>
      <c r="AD420">
        <v>256</v>
      </c>
      <c r="AE420">
        <v>32</v>
      </c>
      <c r="AF420" t="s">
        <v>19194</v>
      </c>
      <c r="AG420" t="b">
        <v>1</v>
      </c>
      <c r="AH420" t="b">
        <v>1</v>
      </c>
      <c r="AI420" t="s">
        <v>19195</v>
      </c>
      <c r="AK420" t="b">
        <v>1</v>
      </c>
      <c r="AL420" t="b">
        <v>1</v>
      </c>
      <c r="AM420" t="b">
        <v>0</v>
      </c>
      <c r="AN420" t="b">
        <v>1</v>
      </c>
      <c r="AO420" t="b">
        <v>0</v>
      </c>
      <c r="AP420">
        <v>8</v>
      </c>
      <c r="AQ420">
        <v>150000</v>
      </c>
      <c r="AR420">
        <v>1936000000</v>
      </c>
      <c r="AS420">
        <v>1936000000</v>
      </c>
      <c r="AT420">
        <v>88000</v>
      </c>
      <c r="AU420">
        <v>2500000000</v>
      </c>
      <c r="AW420" t="b">
        <v>1</v>
      </c>
      <c r="BB420" t="s">
        <v>19564</v>
      </c>
    </row>
    <row r="421" spans="1:54" hidden="1" x14ac:dyDescent="0.25">
      <c r="A421" t="s">
        <v>7376</v>
      </c>
      <c r="B421" t="s">
        <v>19639</v>
      </c>
      <c r="C421" t="s">
        <v>1368</v>
      </c>
      <c r="D421" t="s">
        <v>19566</v>
      </c>
      <c r="E421" t="s">
        <v>19190</v>
      </c>
      <c r="F421" t="s">
        <v>242</v>
      </c>
      <c r="G421">
        <v>1740.32</v>
      </c>
      <c r="H421" t="s">
        <v>19191</v>
      </c>
      <c r="I421">
        <v>32</v>
      </c>
      <c r="J421">
        <v>32</v>
      </c>
      <c r="K421">
        <v>2</v>
      </c>
      <c r="L421" t="s">
        <v>19519</v>
      </c>
      <c r="N421" t="b">
        <v>0</v>
      </c>
      <c r="O421" t="b">
        <v>1</v>
      </c>
      <c r="P421" t="b">
        <v>0</v>
      </c>
      <c r="Q421" t="b">
        <v>0</v>
      </c>
      <c r="R421" t="b">
        <v>0</v>
      </c>
      <c r="S421" t="b">
        <v>0</v>
      </c>
      <c r="T421" t="b">
        <v>0</v>
      </c>
      <c r="U421" t="b">
        <v>0</v>
      </c>
      <c r="V421" t="b">
        <v>1</v>
      </c>
      <c r="X421" t="s">
        <v>19262</v>
      </c>
      <c r="Z421">
        <v>0</v>
      </c>
      <c r="AA421">
        <v>1047552</v>
      </c>
      <c r="AB421" t="b">
        <v>1</v>
      </c>
      <c r="AC421" t="s">
        <v>19210</v>
      </c>
      <c r="AD421">
        <v>256</v>
      </c>
      <c r="AE421">
        <v>32</v>
      </c>
      <c r="AF421" t="s">
        <v>19194</v>
      </c>
      <c r="AG421" t="b">
        <v>1</v>
      </c>
      <c r="AH421" t="b">
        <v>1</v>
      </c>
      <c r="AI421" t="s">
        <v>19195</v>
      </c>
      <c r="AK421" t="b">
        <v>0</v>
      </c>
      <c r="AL421" t="b">
        <v>1</v>
      </c>
      <c r="AM421" t="b">
        <v>0</v>
      </c>
      <c r="AN421" t="b">
        <v>1</v>
      </c>
      <c r="AO421" t="b">
        <v>0</v>
      </c>
      <c r="AP421">
        <v>8</v>
      </c>
      <c r="AQ421">
        <v>150000</v>
      </c>
      <c r="AR421">
        <v>1936000000</v>
      </c>
      <c r="AS421">
        <v>1936000000</v>
      </c>
      <c r="AT421">
        <v>88000</v>
      </c>
      <c r="AU421">
        <v>2500000000</v>
      </c>
      <c r="AW421" t="b">
        <v>1</v>
      </c>
      <c r="BB421" t="s">
        <v>19564</v>
      </c>
    </row>
    <row r="422" spans="1:54" hidden="1" x14ac:dyDescent="0.25">
      <c r="A422" t="s">
        <v>4094</v>
      </c>
      <c r="B422" t="s">
        <v>19640</v>
      </c>
      <c r="C422" t="s">
        <v>1368</v>
      </c>
      <c r="D422" t="s">
        <v>19541</v>
      </c>
      <c r="E422" t="s">
        <v>19190</v>
      </c>
      <c r="F422" t="s">
        <v>242</v>
      </c>
      <c r="G422">
        <v>1681.92</v>
      </c>
      <c r="H422" t="s">
        <v>19191</v>
      </c>
      <c r="I422">
        <v>32</v>
      </c>
      <c r="J422">
        <v>32</v>
      </c>
      <c r="K422">
        <v>2</v>
      </c>
      <c r="L422" t="s">
        <v>19519</v>
      </c>
      <c r="N422" t="b">
        <v>0</v>
      </c>
      <c r="O422" t="b">
        <v>0</v>
      </c>
      <c r="P422" t="b">
        <v>1</v>
      </c>
      <c r="Q422" t="b">
        <v>0</v>
      </c>
      <c r="R422" t="b">
        <v>0</v>
      </c>
      <c r="S422" t="b">
        <v>0</v>
      </c>
      <c r="T422" t="b">
        <v>0</v>
      </c>
      <c r="U422" t="b">
        <v>0</v>
      </c>
      <c r="V422" t="b">
        <v>1</v>
      </c>
      <c r="X422" t="s">
        <v>19265</v>
      </c>
      <c r="Z422">
        <v>1228800</v>
      </c>
      <c r="AA422">
        <v>1047552</v>
      </c>
      <c r="AB422" t="b">
        <v>1</v>
      </c>
      <c r="AC422" t="s">
        <v>19210</v>
      </c>
      <c r="AD422">
        <v>256</v>
      </c>
      <c r="AE422">
        <v>32</v>
      </c>
      <c r="AF422" t="s">
        <v>19194</v>
      </c>
      <c r="AG422" t="b">
        <v>1</v>
      </c>
      <c r="AH422" t="b">
        <v>1</v>
      </c>
      <c r="AI422" t="s">
        <v>19195</v>
      </c>
      <c r="AJ422">
        <v>195</v>
      </c>
      <c r="AK422" t="b">
        <v>1</v>
      </c>
      <c r="AL422" t="b">
        <v>1</v>
      </c>
      <c r="AM422" t="b">
        <v>0</v>
      </c>
      <c r="AN422" t="b">
        <v>1</v>
      </c>
      <c r="AO422" t="b">
        <v>0</v>
      </c>
      <c r="AP422">
        <v>8</v>
      </c>
      <c r="AQ422">
        <v>308000</v>
      </c>
      <c r="AR422">
        <v>1935671296</v>
      </c>
      <c r="AS422">
        <v>967835648</v>
      </c>
      <c r="AT422">
        <v>51200</v>
      </c>
      <c r="AU422">
        <v>805306368</v>
      </c>
      <c r="AV422">
        <v>858993459200</v>
      </c>
      <c r="AW422" t="b">
        <v>1</v>
      </c>
    </row>
    <row r="423" spans="1:54" x14ac:dyDescent="0.25">
      <c r="A423" t="s">
        <v>10098</v>
      </c>
      <c r="B423" t="s">
        <v>19641</v>
      </c>
      <c r="C423" t="s">
        <v>1368</v>
      </c>
      <c r="D423" t="s">
        <v>19543</v>
      </c>
      <c r="E423" t="s">
        <v>19190</v>
      </c>
      <c r="F423" t="s">
        <v>242</v>
      </c>
      <c r="G423">
        <v>1681.92</v>
      </c>
      <c r="H423" t="s">
        <v>19518</v>
      </c>
      <c r="I423">
        <v>32</v>
      </c>
      <c r="J423">
        <v>32</v>
      </c>
      <c r="K423">
        <v>2</v>
      </c>
      <c r="L423" t="s">
        <v>19519</v>
      </c>
      <c r="N423" t="b">
        <v>0</v>
      </c>
      <c r="O423" t="b">
        <v>0</v>
      </c>
      <c r="P423" t="b">
        <v>1</v>
      </c>
      <c r="Q423" t="b">
        <v>0</v>
      </c>
      <c r="R423" t="b">
        <v>0</v>
      </c>
      <c r="S423" t="b">
        <v>0</v>
      </c>
      <c r="T423" t="b">
        <v>0</v>
      </c>
      <c r="U423" t="b">
        <v>0</v>
      </c>
      <c r="V423" t="b">
        <v>1</v>
      </c>
      <c r="X423" t="s">
        <v>19262</v>
      </c>
      <c r="Z423">
        <v>1228800</v>
      </c>
      <c r="AA423">
        <v>1047552</v>
      </c>
      <c r="AB423" t="b">
        <v>1</v>
      </c>
      <c r="AC423" t="s">
        <v>19210</v>
      </c>
      <c r="AD423">
        <v>256</v>
      </c>
      <c r="AE423">
        <v>32</v>
      </c>
      <c r="AF423" t="s">
        <v>19194</v>
      </c>
      <c r="AG423" t="b">
        <v>1</v>
      </c>
      <c r="AH423" t="b">
        <v>1</v>
      </c>
      <c r="AI423" t="s">
        <v>19195</v>
      </c>
      <c r="AK423" t="b">
        <v>1</v>
      </c>
      <c r="AL423" t="b">
        <v>1</v>
      </c>
      <c r="AM423" t="b">
        <v>0</v>
      </c>
      <c r="AN423" t="b">
        <v>1</v>
      </c>
      <c r="AO423" t="b">
        <v>0</v>
      </c>
      <c r="AP423">
        <v>8</v>
      </c>
      <c r="AQ423">
        <v>308000</v>
      </c>
      <c r="AR423">
        <v>2097152000</v>
      </c>
      <c r="AS423">
        <v>2097152000</v>
      </c>
      <c r="AT423">
        <v>51200</v>
      </c>
      <c r="AU423">
        <v>907018240</v>
      </c>
      <c r="AW423" t="b">
        <v>1</v>
      </c>
    </row>
    <row r="424" spans="1:54" hidden="1" x14ac:dyDescent="0.25">
      <c r="A424" t="s">
        <v>6858</v>
      </c>
      <c r="B424" t="s">
        <v>19642</v>
      </c>
      <c r="C424" t="s">
        <v>1368</v>
      </c>
      <c r="D424" t="s">
        <v>19570</v>
      </c>
      <c r="E424" t="s">
        <v>19190</v>
      </c>
      <c r="F424" t="s">
        <v>242</v>
      </c>
      <c r="G424">
        <v>1681.92</v>
      </c>
      <c r="H424" t="s">
        <v>19191</v>
      </c>
      <c r="I424">
        <v>32</v>
      </c>
      <c r="J424">
        <v>32</v>
      </c>
      <c r="K424">
        <v>2</v>
      </c>
      <c r="L424" t="s">
        <v>19519</v>
      </c>
      <c r="N424" t="b">
        <v>0</v>
      </c>
      <c r="O424" t="b">
        <v>0</v>
      </c>
      <c r="P424" t="b">
        <v>1</v>
      </c>
      <c r="Q424" t="b">
        <v>0</v>
      </c>
      <c r="R424" t="b">
        <v>0</v>
      </c>
      <c r="S424" t="b">
        <v>0</v>
      </c>
      <c r="T424" t="b">
        <v>0</v>
      </c>
      <c r="U424" t="b">
        <v>0</v>
      </c>
      <c r="V424" t="b">
        <v>0</v>
      </c>
      <c r="X424" t="s">
        <v>19265</v>
      </c>
      <c r="Z424">
        <v>1228800</v>
      </c>
      <c r="AA424">
        <v>1047552</v>
      </c>
      <c r="AB424" t="b">
        <v>1</v>
      </c>
      <c r="AC424" t="s">
        <v>19210</v>
      </c>
      <c r="AD424">
        <v>256</v>
      </c>
      <c r="AE424">
        <v>32</v>
      </c>
      <c r="AF424" t="s">
        <v>19194</v>
      </c>
      <c r="AG424" t="b">
        <v>1</v>
      </c>
      <c r="AH424" t="b">
        <v>0</v>
      </c>
      <c r="AI424" t="s">
        <v>19197</v>
      </c>
      <c r="AJ424">
        <v>195</v>
      </c>
      <c r="AK424" t="b">
        <v>0</v>
      </c>
      <c r="AL424" t="b">
        <v>1</v>
      </c>
      <c r="AM424" t="b">
        <v>0</v>
      </c>
      <c r="AN424" t="b">
        <v>1</v>
      </c>
      <c r="AO424" t="b">
        <v>0</v>
      </c>
      <c r="AP424">
        <v>8</v>
      </c>
      <c r="AQ424">
        <v>308000</v>
      </c>
      <c r="AR424">
        <v>1935671296</v>
      </c>
      <c r="AS424">
        <v>967835648</v>
      </c>
    </row>
    <row r="425" spans="1:54" hidden="1" x14ac:dyDescent="0.25">
      <c r="A425" t="s">
        <v>7043</v>
      </c>
      <c r="B425" t="s">
        <v>19643</v>
      </c>
      <c r="C425" t="s">
        <v>1368</v>
      </c>
      <c r="D425" t="s">
        <v>19572</v>
      </c>
      <c r="E425" t="s">
        <v>19190</v>
      </c>
      <c r="F425" t="s">
        <v>242</v>
      </c>
      <c r="G425">
        <v>1681.92</v>
      </c>
      <c r="H425" t="s">
        <v>19191</v>
      </c>
      <c r="I425">
        <v>32</v>
      </c>
      <c r="J425">
        <v>32</v>
      </c>
      <c r="K425">
        <v>2</v>
      </c>
      <c r="L425" t="s">
        <v>19519</v>
      </c>
      <c r="N425" t="b">
        <v>0</v>
      </c>
      <c r="O425" t="b">
        <v>0</v>
      </c>
      <c r="P425" t="b">
        <v>1</v>
      </c>
      <c r="Q425" t="b">
        <v>0</v>
      </c>
      <c r="R425" t="b">
        <v>0</v>
      </c>
      <c r="S425" t="b">
        <v>0</v>
      </c>
      <c r="T425" t="b">
        <v>0</v>
      </c>
      <c r="U425" t="b">
        <v>0</v>
      </c>
      <c r="V425" t="b">
        <v>0</v>
      </c>
      <c r="X425" t="s">
        <v>19262</v>
      </c>
      <c r="Z425">
        <v>1228800</v>
      </c>
      <c r="AA425">
        <v>1047552</v>
      </c>
      <c r="AB425" t="b">
        <v>1</v>
      </c>
      <c r="AC425" t="s">
        <v>19210</v>
      </c>
      <c r="AD425">
        <v>256</v>
      </c>
      <c r="AE425">
        <v>32</v>
      </c>
      <c r="AF425" t="s">
        <v>19194</v>
      </c>
      <c r="AG425" t="b">
        <v>1</v>
      </c>
      <c r="AH425" t="b">
        <v>0</v>
      </c>
      <c r="AI425" t="s">
        <v>19195</v>
      </c>
      <c r="AK425" t="b">
        <v>1</v>
      </c>
      <c r="AL425" t="b">
        <v>1</v>
      </c>
      <c r="AM425" t="b">
        <v>0</v>
      </c>
      <c r="AN425" t="b">
        <v>1</v>
      </c>
      <c r="AO425" t="b">
        <v>0</v>
      </c>
      <c r="AP425">
        <v>8</v>
      </c>
      <c r="AQ425">
        <v>308000</v>
      </c>
      <c r="AR425">
        <v>2097152000</v>
      </c>
      <c r="AS425">
        <v>2097152000</v>
      </c>
      <c r="AT425">
        <v>51200</v>
      </c>
      <c r="AU425">
        <v>907018240</v>
      </c>
      <c r="AW425" t="b">
        <v>1</v>
      </c>
    </row>
    <row r="426" spans="1:54" hidden="1" x14ac:dyDescent="0.25">
      <c r="A426" t="s">
        <v>1411</v>
      </c>
      <c r="B426" t="s">
        <v>19644</v>
      </c>
      <c r="C426" t="s">
        <v>1368</v>
      </c>
      <c r="D426" t="s">
        <v>19574</v>
      </c>
      <c r="E426" t="s">
        <v>19190</v>
      </c>
      <c r="F426" t="s">
        <v>242</v>
      </c>
      <c r="G426">
        <v>1345.39</v>
      </c>
      <c r="H426" t="s">
        <v>19191</v>
      </c>
      <c r="I426">
        <v>32</v>
      </c>
      <c r="J426">
        <v>32</v>
      </c>
      <c r="K426">
        <v>1</v>
      </c>
      <c r="L426" t="s">
        <v>19519</v>
      </c>
      <c r="N426" t="b">
        <v>0</v>
      </c>
      <c r="O426" t="b">
        <v>0</v>
      </c>
      <c r="P426" t="b">
        <v>1</v>
      </c>
      <c r="Q426" t="b">
        <v>0</v>
      </c>
      <c r="R426" t="b">
        <v>0</v>
      </c>
      <c r="S426" t="b">
        <v>0</v>
      </c>
      <c r="T426" t="b">
        <v>1</v>
      </c>
      <c r="U426" t="b">
        <v>0</v>
      </c>
      <c r="V426" t="b">
        <v>1</v>
      </c>
      <c r="X426" t="s">
        <v>19262</v>
      </c>
      <c r="Z426">
        <v>1228800</v>
      </c>
      <c r="AA426">
        <v>1047552</v>
      </c>
      <c r="AB426" t="b">
        <v>1</v>
      </c>
      <c r="AC426" t="s">
        <v>19284</v>
      </c>
      <c r="AD426">
        <v>208</v>
      </c>
      <c r="AE426">
        <v>32</v>
      </c>
      <c r="AF426" t="s">
        <v>19218</v>
      </c>
      <c r="AG426" t="b">
        <v>0</v>
      </c>
      <c r="AH426" t="b">
        <v>1</v>
      </c>
      <c r="AI426" t="s">
        <v>19195</v>
      </c>
      <c r="AK426" t="b">
        <v>1</v>
      </c>
      <c r="AL426" t="b">
        <v>1</v>
      </c>
      <c r="AM426" t="b">
        <v>0</v>
      </c>
      <c r="AN426" t="b">
        <v>1</v>
      </c>
      <c r="AO426" t="b">
        <v>0</v>
      </c>
      <c r="AP426">
        <v>8</v>
      </c>
      <c r="AQ426">
        <v>150000</v>
      </c>
      <c r="AR426">
        <v>2000000000</v>
      </c>
      <c r="AS426">
        <v>2000000000</v>
      </c>
      <c r="AT426">
        <v>51200</v>
      </c>
      <c r="AU426">
        <v>865000000</v>
      </c>
      <c r="AV426">
        <v>858993459200</v>
      </c>
      <c r="AW426" t="b">
        <v>1</v>
      </c>
      <c r="AX426" t="b">
        <v>1</v>
      </c>
    </row>
    <row r="427" spans="1:54" hidden="1" x14ac:dyDescent="0.25">
      <c r="A427" t="s">
        <v>1149</v>
      </c>
      <c r="B427" t="s">
        <v>19645</v>
      </c>
      <c r="C427" t="s">
        <v>1368</v>
      </c>
      <c r="D427" t="s">
        <v>19576</v>
      </c>
      <c r="E427" t="s">
        <v>19190</v>
      </c>
      <c r="F427" t="s">
        <v>242</v>
      </c>
      <c r="G427">
        <v>1177.49</v>
      </c>
      <c r="H427" t="s">
        <v>19191</v>
      </c>
      <c r="I427">
        <v>32</v>
      </c>
      <c r="J427">
        <v>32</v>
      </c>
      <c r="K427">
        <v>1</v>
      </c>
      <c r="L427" t="s">
        <v>19519</v>
      </c>
      <c r="N427" t="b">
        <v>0</v>
      </c>
      <c r="O427" t="b">
        <v>0</v>
      </c>
      <c r="P427" t="b">
        <v>0</v>
      </c>
      <c r="Q427" t="b">
        <v>0</v>
      </c>
      <c r="R427" t="b">
        <v>0</v>
      </c>
      <c r="S427" t="b">
        <v>0</v>
      </c>
      <c r="T427" t="b">
        <v>1</v>
      </c>
      <c r="U427" t="b">
        <v>0</v>
      </c>
      <c r="V427" t="b">
        <v>1</v>
      </c>
      <c r="X427" t="s">
        <v>19262</v>
      </c>
      <c r="Z427">
        <v>0</v>
      </c>
      <c r="AA427">
        <v>1047552</v>
      </c>
      <c r="AB427" t="b">
        <v>1</v>
      </c>
      <c r="AC427" t="s">
        <v>19284</v>
      </c>
      <c r="AD427">
        <v>208</v>
      </c>
      <c r="AE427">
        <v>32</v>
      </c>
      <c r="AF427" t="s">
        <v>19218</v>
      </c>
      <c r="AG427" t="b">
        <v>1</v>
      </c>
      <c r="AH427" t="b">
        <v>1</v>
      </c>
      <c r="AI427" t="s">
        <v>19195</v>
      </c>
      <c r="AK427" t="b">
        <v>0</v>
      </c>
      <c r="AL427" t="b">
        <v>1</v>
      </c>
      <c r="AM427" t="b">
        <v>0</v>
      </c>
      <c r="AN427" t="b">
        <v>1</v>
      </c>
      <c r="AO427" t="b">
        <v>0</v>
      </c>
      <c r="AP427">
        <v>8</v>
      </c>
      <c r="AQ427">
        <v>150000</v>
      </c>
      <c r="AR427">
        <v>2000000000</v>
      </c>
      <c r="AS427">
        <v>2000000000</v>
      </c>
      <c r="AT427">
        <v>51200</v>
      </c>
      <c r="AU427">
        <v>865000000</v>
      </c>
      <c r="AV427">
        <v>858993459200</v>
      </c>
      <c r="AW427" t="b">
        <v>1</v>
      </c>
      <c r="AX427" t="b">
        <v>1</v>
      </c>
    </row>
    <row r="428" spans="1:54" hidden="1" x14ac:dyDescent="0.25">
      <c r="A428" t="s">
        <v>4374</v>
      </c>
      <c r="B428" t="s">
        <v>19646</v>
      </c>
      <c r="C428" t="s">
        <v>1368</v>
      </c>
      <c r="D428" t="s">
        <v>19545</v>
      </c>
      <c r="E428" t="s">
        <v>19190</v>
      </c>
      <c r="F428" t="s">
        <v>242</v>
      </c>
      <c r="G428">
        <v>1471.68</v>
      </c>
      <c r="H428" t="s">
        <v>19191</v>
      </c>
      <c r="I428">
        <v>32</v>
      </c>
      <c r="J428">
        <v>32</v>
      </c>
      <c r="K428">
        <v>2</v>
      </c>
      <c r="L428" t="s">
        <v>19519</v>
      </c>
      <c r="N428" t="b">
        <v>0</v>
      </c>
      <c r="O428" t="b">
        <v>0</v>
      </c>
      <c r="P428" t="b">
        <v>0</v>
      </c>
      <c r="Q428" t="b">
        <v>0</v>
      </c>
      <c r="R428" t="b">
        <v>0</v>
      </c>
      <c r="S428" t="b">
        <v>0</v>
      </c>
      <c r="T428" t="b">
        <v>0</v>
      </c>
      <c r="U428" t="b">
        <v>0</v>
      </c>
      <c r="V428" t="b">
        <v>1</v>
      </c>
      <c r="X428" t="s">
        <v>19293</v>
      </c>
      <c r="Z428">
        <v>524288</v>
      </c>
      <c r="AA428">
        <v>1047552</v>
      </c>
      <c r="AB428" t="b">
        <v>1</v>
      </c>
      <c r="AC428" t="s">
        <v>19210</v>
      </c>
      <c r="AD428">
        <v>256</v>
      </c>
      <c r="AE428">
        <v>32</v>
      </c>
      <c r="AF428" t="s">
        <v>19194</v>
      </c>
      <c r="AG428" t="b">
        <v>1</v>
      </c>
      <c r="AH428" t="b">
        <v>1</v>
      </c>
      <c r="AI428" t="s">
        <v>19195</v>
      </c>
      <c r="AJ428">
        <v>160</v>
      </c>
      <c r="AK428" t="b">
        <v>1</v>
      </c>
      <c r="AL428" t="b">
        <v>1</v>
      </c>
      <c r="AM428" t="b">
        <v>0</v>
      </c>
      <c r="AN428" t="b">
        <v>1</v>
      </c>
      <c r="AO428" t="b">
        <v>0</v>
      </c>
      <c r="AP428">
        <v>8</v>
      </c>
      <c r="AQ428">
        <v>64000</v>
      </c>
      <c r="AR428">
        <v>536870912</v>
      </c>
      <c r="AS428">
        <v>536870912</v>
      </c>
      <c r="AT428">
        <v>51200</v>
      </c>
      <c r="AU428">
        <v>805306368</v>
      </c>
      <c r="AV428">
        <v>858993459200</v>
      </c>
      <c r="AW428" t="b">
        <v>1</v>
      </c>
    </row>
    <row r="429" spans="1:54" hidden="1" x14ac:dyDescent="0.25">
      <c r="A429" t="s">
        <v>2576</v>
      </c>
      <c r="B429" t="s">
        <v>19647</v>
      </c>
      <c r="C429" t="s">
        <v>1368</v>
      </c>
      <c r="D429" t="s">
        <v>19547</v>
      </c>
      <c r="E429" t="s">
        <v>19190</v>
      </c>
      <c r="F429" t="s">
        <v>242</v>
      </c>
      <c r="G429">
        <v>1471.68</v>
      </c>
      <c r="H429" t="s">
        <v>19191</v>
      </c>
      <c r="I429">
        <v>32</v>
      </c>
      <c r="J429">
        <v>32</v>
      </c>
      <c r="K429">
        <v>2</v>
      </c>
      <c r="L429" t="s">
        <v>19519</v>
      </c>
      <c r="N429" t="b">
        <v>0</v>
      </c>
      <c r="O429" t="b">
        <v>0</v>
      </c>
      <c r="P429" t="b">
        <v>0</v>
      </c>
      <c r="Q429" t="b">
        <v>0</v>
      </c>
      <c r="R429" t="b">
        <v>0</v>
      </c>
      <c r="S429" t="b">
        <v>0</v>
      </c>
      <c r="T429" t="b">
        <v>0</v>
      </c>
      <c r="U429" t="b">
        <v>0</v>
      </c>
      <c r="V429" t="b">
        <v>1</v>
      </c>
      <c r="X429" t="s">
        <v>19265</v>
      </c>
      <c r="Z429">
        <v>0</v>
      </c>
      <c r="AA429">
        <v>1047552</v>
      </c>
      <c r="AB429" t="b">
        <v>1</v>
      </c>
      <c r="AC429" t="s">
        <v>19210</v>
      </c>
      <c r="AD429">
        <v>256</v>
      </c>
      <c r="AE429">
        <v>32</v>
      </c>
      <c r="AF429" t="s">
        <v>19194</v>
      </c>
      <c r="AG429" t="b">
        <v>1</v>
      </c>
      <c r="AH429" t="b">
        <v>1</v>
      </c>
      <c r="AI429" t="s">
        <v>19195</v>
      </c>
      <c r="AJ429">
        <v>195</v>
      </c>
      <c r="AK429" t="b">
        <v>0</v>
      </c>
      <c r="AL429" t="b">
        <v>1</v>
      </c>
      <c r="AM429" t="b">
        <v>0</v>
      </c>
      <c r="AN429" t="b">
        <v>1</v>
      </c>
      <c r="AO429" t="b">
        <v>0</v>
      </c>
      <c r="AP429">
        <v>8</v>
      </c>
      <c r="AQ429">
        <v>64000</v>
      </c>
      <c r="AT429">
        <v>51200</v>
      </c>
      <c r="AU429">
        <v>805306368</v>
      </c>
      <c r="AV429">
        <v>858993459200</v>
      </c>
      <c r="AW429" t="b">
        <v>1</v>
      </c>
    </row>
    <row r="430" spans="1:54" hidden="1" x14ac:dyDescent="0.25">
      <c r="A430" t="s">
        <v>3781</v>
      </c>
      <c r="B430" t="s">
        <v>19648</v>
      </c>
      <c r="C430" t="s">
        <v>1368</v>
      </c>
      <c r="D430" t="s">
        <v>19549</v>
      </c>
      <c r="E430" t="s">
        <v>19190</v>
      </c>
      <c r="F430" t="s">
        <v>242</v>
      </c>
      <c r="G430">
        <v>1471.68</v>
      </c>
      <c r="H430" t="s">
        <v>19191</v>
      </c>
      <c r="I430">
        <v>32</v>
      </c>
      <c r="J430">
        <v>32</v>
      </c>
      <c r="K430">
        <v>2</v>
      </c>
      <c r="L430" t="s">
        <v>19519</v>
      </c>
      <c r="N430" t="b">
        <v>0</v>
      </c>
      <c r="O430" t="b">
        <v>0</v>
      </c>
      <c r="P430" t="b">
        <v>0</v>
      </c>
      <c r="Q430" t="b">
        <v>0</v>
      </c>
      <c r="R430" t="b">
        <v>0</v>
      </c>
      <c r="S430" t="b">
        <v>0</v>
      </c>
      <c r="T430" t="b">
        <v>0</v>
      </c>
      <c r="U430" t="b">
        <v>0</v>
      </c>
      <c r="V430" t="b">
        <v>1</v>
      </c>
      <c r="X430" t="s">
        <v>19262</v>
      </c>
      <c r="Z430">
        <v>0</v>
      </c>
      <c r="AA430">
        <v>1047552</v>
      </c>
      <c r="AB430" t="b">
        <v>1</v>
      </c>
      <c r="AC430" t="s">
        <v>19210</v>
      </c>
      <c r="AD430">
        <v>256</v>
      </c>
      <c r="AE430">
        <v>32</v>
      </c>
      <c r="AF430" t="s">
        <v>19194</v>
      </c>
      <c r="AG430" t="b">
        <v>1</v>
      </c>
      <c r="AH430" t="b">
        <v>1</v>
      </c>
      <c r="AI430" t="s">
        <v>19195</v>
      </c>
      <c r="AK430" t="b">
        <v>0</v>
      </c>
      <c r="AL430" t="b">
        <v>1</v>
      </c>
      <c r="AM430" t="b">
        <v>0</v>
      </c>
      <c r="AN430" t="b">
        <v>1</v>
      </c>
      <c r="AO430" t="b">
        <v>0</v>
      </c>
      <c r="AP430">
        <v>8</v>
      </c>
      <c r="AQ430">
        <v>308000</v>
      </c>
      <c r="AR430">
        <v>2097152000</v>
      </c>
      <c r="AS430">
        <v>2097152000</v>
      </c>
      <c r="AT430">
        <v>51200</v>
      </c>
      <c r="AU430">
        <v>907018240</v>
      </c>
      <c r="AW430" t="b">
        <v>1</v>
      </c>
    </row>
    <row r="431" spans="1:54" hidden="1" x14ac:dyDescent="0.25">
      <c r="A431" t="s">
        <v>2094</v>
      </c>
      <c r="B431" t="s">
        <v>19649</v>
      </c>
      <c r="C431" t="s">
        <v>1368</v>
      </c>
      <c r="D431" t="s">
        <v>19581</v>
      </c>
      <c r="E431" t="s">
        <v>19190</v>
      </c>
      <c r="F431" t="s">
        <v>242</v>
      </c>
      <c r="G431">
        <v>1471.68</v>
      </c>
      <c r="H431" t="s">
        <v>19191</v>
      </c>
      <c r="I431">
        <v>32</v>
      </c>
      <c r="J431">
        <v>32</v>
      </c>
      <c r="K431">
        <v>2</v>
      </c>
      <c r="L431" t="s">
        <v>19519</v>
      </c>
      <c r="N431" t="b">
        <v>0</v>
      </c>
      <c r="O431" t="b">
        <v>0</v>
      </c>
      <c r="P431" t="b">
        <v>0</v>
      </c>
      <c r="Q431" t="b">
        <v>0</v>
      </c>
      <c r="R431" t="b">
        <v>0</v>
      </c>
      <c r="S431" t="b">
        <v>0</v>
      </c>
      <c r="T431" t="b">
        <v>0</v>
      </c>
      <c r="U431" t="b">
        <v>0</v>
      </c>
      <c r="V431" t="b">
        <v>0</v>
      </c>
      <c r="X431" t="s">
        <v>19293</v>
      </c>
      <c r="Z431">
        <v>819200</v>
      </c>
      <c r="AA431">
        <v>1047552</v>
      </c>
      <c r="AB431" t="b">
        <v>1</v>
      </c>
      <c r="AC431" t="s">
        <v>19193</v>
      </c>
      <c r="AD431">
        <v>256</v>
      </c>
      <c r="AE431">
        <v>32</v>
      </c>
      <c r="AF431" t="s">
        <v>19194</v>
      </c>
      <c r="AG431" t="b">
        <v>1</v>
      </c>
      <c r="AH431" t="b">
        <v>0</v>
      </c>
      <c r="AI431" t="s">
        <v>19201</v>
      </c>
      <c r="AJ431">
        <v>160</v>
      </c>
      <c r="AK431" t="b">
        <v>0</v>
      </c>
      <c r="AL431" t="b">
        <v>0</v>
      </c>
      <c r="AM431" t="b">
        <v>0</v>
      </c>
      <c r="AN431" t="b">
        <v>1</v>
      </c>
      <c r="AO431" t="b">
        <v>0</v>
      </c>
      <c r="AP431">
        <v>8</v>
      </c>
      <c r="AQ431">
        <v>48000</v>
      </c>
      <c r="AR431">
        <v>786432000</v>
      </c>
      <c r="AS431">
        <v>393216000</v>
      </c>
      <c r="AT431">
        <v>51200</v>
      </c>
      <c r="AU431">
        <v>768000000</v>
      </c>
    </row>
    <row r="432" spans="1:54" hidden="1" x14ac:dyDescent="0.25">
      <c r="A432" t="s">
        <v>2697</v>
      </c>
      <c r="B432" t="s">
        <v>19650</v>
      </c>
      <c r="C432" t="s">
        <v>1368</v>
      </c>
      <c r="D432" t="s">
        <v>19583</v>
      </c>
      <c r="E432" t="s">
        <v>19190</v>
      </c>
      <c r="F432" t="s">
        <v>242</v>
      </c>
      <c r="G432">
        <v>1471.68</v>
      </c>
      <c r="H432" t="s">
        <v>19191</v>
      </c>
      <c r="I432">
        <v>32</v>
      </c>
      <c r="J432">
        <v>32</v>
      </c>
      <c r="K432">
        <v>2</v>
      </c>
      <c r="L432" t="s">
        <v>19519</v>
      </c>
      <c r="N432" t="b">
        <v>0</v>
      </c>
      <c r="O432" t="b">
        <v>0</v>
      </c>
      <c r="P432" t="b">
        <v>0</v>
      </c>
      <c r="Q432" t="b">
        <v>0</v>
      </c>
      <c r="R432" t="b">
        <v>0</v>
      </c>
      <c r="S432" t="b">
        <v>0</v>
      </c>
      <c r="T432" t="b">
        <v>0</v>
      </c>
      <c r="U432" t="b">
        <v>0</v>
      </c>
      <c r="V432" t="b">
        <v>0</v>
      </c>
      <c r="X432" t="s">
        <v>19265</v>
      </c>
      <c r="Z432">
        <v>0</v>
      </c>
      <c r="AA432">
        <v>1047552</v>
      </c>
      <c r="AB432" t="b">
        <v>1</v>
      </c>
      <c r="AC432" t="s">
        <v>19210</v>
      </c>
      <c r="AD432">
        <v>256</v>
      </c>
      <c r="AE432">
        <v>32</v>
      </c>
      <c r="AF432" t="s">
        <v>19194</v>
      </c>
      <c r="AG432" t="b">
        <v>1</v>
      </c>
      <c r="AH432" t="b">
        <v>0</v>
      </c>
      <c r="AI432" t="s">
        <v>19195</v>
      </c>
      <c r="AJ432">
        <v>195</v>
      </c>
      <c r="AK432" t="b">
        <v>0</v>
      </c>
      <c r="AL432" t="b">
        <v>0</v>
      </c>
      <c r="AM432" t="b">
        <v>0</v>
      </c>
      <c r="AN432" t="b">
        <v>1</v>
      </c>
      <c r="AO432" t="b">
        <v>0</v>
      </c>
      <c r="AP432">
        <v>8</v>
      </c>
      <c r="AT432">
        <v>51200</v>
      </c>
      <c r="AU432">
        <v>805306368</v>
      </c>
      <c r="AV432">
        <v>858993459200</v>
      </c>
    </row>
    <row r="433" spans="1:54" hidden="1" x14ac:dyDescent="0.25">
      <c r="A433" t="s">
        <v>9815</v>
      </c>
      <c r="B433" t="s">
        <v>19651</v>
      </c>
      <c r="C433" t="s">
        <v>1368</v>
      </c>
      <c r="D433" t="s">
        <v>19585</v>
      </c>
      <c r="E433" t="s">
        <v>19190</v>
      </c>
      <c r="F433" t="s">
        <v>242</v>
      </c>
      <c r="G433">
        <v>1471.68</v>
      </c>
      <c r="H433" t="s">
        <v>19191</v>
      </c>
      <c r="I433">
        <v>32</v>
      </c>
      <c r="J433">
        <v>32</v>
      </c>
      <c r="K433">
        <v>2</v>
      </c>
      <c r="L433" t="s">
        <v>19519</v>
      </c>
      <c r="N433" t="b">
        <v>0</v>
      </c>
      <c r="O433" t="b">
        <v>0</v>
      </c>
      <c r="P433" t="b">
        <v>0</v>
      </c>
      <c r="Q433" t="b">
        <v>0</v>
      </c>
      <c r="R433" t="b">
        <v>0</v>
      </c>
      <c r="S433" t="b">
        <v>0</v>
      </c>
      <c r="T433" t="b">
        <v>0</v>
      </c>
      <c r="U433" t="b">
        <v>0</v>
      </c>
      <c r="V433" t="b">
        <v>0</v>
      </c>
      <c r="X433" t="s">
        <v>19262</v>
      </c>
      <c r="Z433">
        <v>0</v>
      </c>
      <c r="AA433">
        <v>1047552</v>
      </c>
      <c r="AB433" t="b">
        <v>1</v>
      </c>
      <c r="AC433" t="s">
        <v>19210</v>
      </c>
      <c r="AD433">
        <v>256</v>
      </c>
      <c r="AE433">
        <v>32</v>
      </c>
      <c r="AF433" t="s">
        <v>19194</v>
      </c>
      <c r="AG433" t="b">
        <v>1</v>
      </c>
      <c r="AH433" t="b">
        <v>0</v>
      </c>
      <c r="AI433" t="s">
        <v>19195</v>
      </c>
      <c r="AK433" t="b">
        <v>0</v>
      </c>
      <c r="AL433" t="b">
        <v>1</v>
      </c>
      <c r="AM433" t="b">
        <v>0</v>
      </c>
      <c r="AN433" t="b">
        <v>1</v>
      </c>
      <c r="AO433" t="b">
        <v>0</v>
      </c>
      <c r="AP433">
        <v>8</v>
      </c>
      <c r="AQ433">
        <v>308000</v>
      </c>
      <c r="AR433">
        <v>2097152000</v>
      </c>
      <c r="AS433">
        <v>2097152000</v>
      </c>
      <c r="AT433">
        <v>51200</v>
      </c>
      <c r="AU433">
        <v>907018240</v>
      </c>
      <c r="AW433" t="b">
        <v>1</v>
      </c>
    </row>
    <row r="434" spans="1:54" x14ac:dyDescent="0.25">
      <c r="A434" t="s">
        <v>3420</v>
      </c>
      <c r="B434" t="s">
        <v>19652</v>
      </c>
      <c r="C434" t="s">
        <v>1368</v>
      </c>
      <c r="D434" t="s">
        <v>19536</v>
      </c>
      <c r="E434" t="s">
        <v>19190</v>
      </c>
      <c r="F434" t="s">
        <v>242</v>
      </c>
      <c r="G434">
        <v>191.26</v>
      </c>
      <c r="H434" t="s">
        <v>19518</v>
      </c>
      <c r="I434">
        <v>4</v>
      </c>
      <c r="J434">
        <v>2</v>
      </c>
      <c r="K434">
        <v>2</v>
      </c>
      <c r="L434" t="s">
        <v>19519</v>
      </c>
      <c r="N434" t="b">
        <v>1</v>
      </c>
      <c r="O434" t="b">
        <v>0</v>
      </c>
      <c r="P434" t="b">
        <v>1</v>
      </c>
      <c r="Q434" t="b">
        <v>0</v>
      </c>
      <c r="R434" t="b">
        <v>0</v>
      </c>
      <c r="S434" t="b">
        <v>0</v>
      </c>
      <c r="T434" t="b">
        <v>0</v>
      </c>
      <c r="U434" t="b">
        <v>0</v>
      </c>
      <c r="V434" t="b">
        <v>1</v>
      </c>
      <c r="X434" t="s">
        <v>19262</v>
      </c>
      <c r="Z434">
        <v>153600</v>
      </c>
      <c r="AA434">
        <v>1047552</v>
      </c>
      <c r="AB434" t="b">
        <v>1</v>
      </c>
      <c r="AC434" t="s">
        <v>19210</v>
      </c>
      <c r="AD434">
        <v>32</v>
      </c>
      <c r="AE434">
        <v>8</v>
      </c>
      <c r="AF434" t="s">
        <v>19194</v>
      </c>
      <c r="AG434" t="b">
        <v>1</v>
      </c>
      <c r="AH434" t="b">
        <v>1</v>
      </c>
      <c r="AI434" t="s">
        <v>19195</v>
      </c>
      <c r="AJ434">
        <v>230</v>
      </c>
      <c r="AK434" t="b">
        <v>1</v>
      </c>
      <c r="AL434" t="b">
        <v>1</v>
      </c>
      <c r="AM434" t="b">
        <v>0</v>
      </c>
      <c r="AN434" t="b">
        <v>1</v>
      </c>
      <c r="AO434" t="b">
        <v>0</v>
      </c>
      <c r="AP434">
        <v>2</v>
      </c>
      <c r="AQ434">
        <v>19000</v>
      </c>
      <c r="AR434">
        <v>262144000</v>
      </c>
      <c r="AS434">
        <v>67108864</v>
      </c>
      <c r="AT434">
        <v>6400</v>
      </c>
      <c r="AU434">
        <v>150994944</v>
      </c>
      <c r="AW434" t="b">
        <v>1</v>
      </c>
      <c r="BA434" t="s">
        <v>5490</v>
      </c>
    </row>
    <row r="435" spans="1:54" hidden="1" x14ac:dyDescent="0.25">
      <c r="A435" t="s">
        <v>3180</v>
      </c>
      <c r="B435" t="s">
        <v>9399</v>
      </c>
      <c r="C435" t="s">
        <v>1368</v>
      </c>
      <c r="D435" t="s">
        <v>19537</v>
      </c>
      <c r="E435" t="s">
        <v>19190</v>
      </c>
      <c r="F435" t="s">
        <v>242</v>
      </c>
      <c r="G435">
        <v>183.96</v>
      </c>
      <c r="H435" t="s">
        <v>19191</v>
      </c>
      <c r="I435">
        <v>4</v>
      </c>
      <c r="J435">
        <v>2</v>
      </c>
      <c r="K435">
        <v>2</v>
      </c>
      <c r="L435" t="s">
        <v>19519</v>
      </c>
      <c r="N435" t="b">
        <v>1</v>
      </c>
      <c r="O435" t="b">
        <v>0</v>
      </c>
      <c r="P435" t="b">
        <v>0</v>
      </c>
      <c r="Q435" t="b">
        <v>0</v>
      </c>
      <c r="R435" t="b">
        <v>0</v>
      </c>
      <c r="S435" t="b">
        <v>0</v>
      </c>
      <c r="T435" t="b">
        <v>0</v>
      </c>
      <c r="U435" t="b">
        <v>0</v>
      </c>
      <c r="V435" t="b">
        <v>1</v>
      </c>
      <c r="X435" t="s">
        <v>19265</v>
      </c>
      <c r="Z435">
        <v>65536</v>
      </c>
      <c r="AA435">
        <v>1047552</v>
      </c>
      <c r="AB435" t="b">
        <v>1</v>
      </c>
      <c r="AC435" t="s">
        <v>19210</v>
      </c>
      <c r="AD435">
        <v>32</v>
      </c>
      <c r="AE435">
        <v>8</v>
      </c>
      <c r="AF435" t="s">
        <v>19194</v>
      </c>
      <c r="AG435" t="b">
        <v>1</v>
      </c>
      <c r="AH435" t="b">
        <v>1</v>
      </c>
      <c r="AI435" t="s">
        <v>19197</v>
      </c>
      <c r="AJ435">
        <v>230</v>
      </c>
      <c r="AK435" t="b">
        <v>1</v>
      </c>
      <c r="AL435" t="b">
        <v>1</v>
      </c>
      <c r="AM435" t="b">
        <v>0</v>
      </c>
      <c r="AN435" t="b">
        <v>1</v>
      </c>
      <c r="AO435" t="b">
        <v>0</v>
      </c>
      <c r="AP435">
        <v>2</v>
      </c>
      <c r="AQ435">
        <v>8000</v>
      </c>
      <c r="AR435">
        <v>67108864</v>
      </c>
      <c r="AS435">
        <v>67108864</v>
      </c>
      <c r="AT435">
        <v>6400</v>
      </c>
      <c r="AU435">
        <v>100663296</v>
      </c>
      <c r="AV435">
        <v>107374000000</v>
      </c>
      <c r="AW435" t="b">
        <v>1</v>
      </c>
      <c r="BA435" t="s">
        <v>4267</v>
      </c>
    </row>
    <row r="436" spans="1:54" hidden="1" x14ac:dyDescent="0.25">
      <c r="A436" t="s">
        <v>2556</v>
      </c>
      <c r="B436" t="s">
        <v>19653</v>
      </c>
      <c r="C436" t="s">
        <v>1368</v>
      </c>
      <c r="D436" t="s">
        <v>19539</v>
      </c>
      <c r="E436" t="s">
        <v>19190</v>
      </c>
      <c r="F436" t="s">
        <v>242</v>
      </c>
      <c r="G436">
        <v>164.98</v>
      </c>
      <c r="H436" t="s">
        <v>19191</v>
      </c>
      <c r="I436">
        <v>4</v>
      </c>
      <c r="J436">
        <v>2</v>
      </c>
      <c r="K436">
        <v>2</v>
      </c>
      <c r="L436" t="s">
        <v>19519</v>
      </c>
      <c r="N436" t="b">
        <v>1</v>
      </c>
      <c r="O436" t="b">
        <v>0</v>
      </c>
      <c r="P436" t="b">
        <v>0</v>
      </c>
      <c r="Q436" t="b">
        <v>0</v>
      </c>
      <c r="R436" t="b">
        <v>0</v>
      </c>
      <c r="S436" t="b">
        <v>0</v>
      </c>
      <c r="T436" t="b">
        <v>0</v>
      </c>
      <c r="U436" t="b">
        <v>0</v>
      </c>
      <c r="V436" t="b">
        <v>1</v>
      </c>
      <c r="X436" t="s">
        <v>19262</v>
      </c>
      <c r="Z436">
        <v>0</v>
      </c>
      <c r="AA436">
        <v>1047552</v>
      </c>
      <c r="AB436" t="b">
        <v>1</v>
      </c>
      <c r="AC436" t="s">
        <v>19210</v>
      </c>
      <c r="AD436">
        <v>32</v>
      </c>
      <c r="AE436">
        <v>8</v>
      </c>
      <c r="AF436" t="s">
        <v>19194</v>
      </c>
      <c r="AG436" t="b">
        <v>1</v>
      </c>
      <c r="AH436" t="b">
        <v>1</v>
      </c>
      <c r="AI436" t="s">
        <v>19195</v>
      </c>
      <c r="AJ436">
        <v>230</v>
      </c>
      <c r="AK436" t="b">
        <v>0</v>
      </c>
      <c r="AL436" t="b">
        <v>1</v>
      </c>
      <c r="AM436" t="b">
        <v>0</v>
      </c>
      <c r="AN436" t="b">
        <v>1</v>
      </c>
      <c r="AO436" t="b">
        <v>0</v>
      </c>
      <c r="AP436">
        <v>2</v>
      </c>
      <c r="AT436">
        <v>6400</v>
      </c>
      <c r="AU436">
        <v>150994944</v>
      </c>
      <c r="AW436" t="b">
        <v>1</v>
      </c>
      <c r="BA436" t="s">
        <v>3059</v>
      </c>
    </row>
    <row r="437" spans="1:54" hidden="1" x14ac:dyDescent="0.25">
      <c r="A437" t="s">
        <v>4178</v>
      </c>
      <c r="B437" t="s">
        <v>19654</v>
      </c>
      <c r="C437" t="s">
        <v>1368</v>
      </c>
      <c r="D437" t="s">
        <v>19541</v>
      </c>
      <c r="E437" t="s">
        <v>19190</v>
      </c>
      <c r="F437" t="s">
        <v>242</v>
      </c>
      <c r="G437">
        <v>210.24</v>
      </c>
      <c r="H437" t="s">
        <v>19191</v>
      </c>
      <c r="I437">
        <v>4</v>
      </c>
      <c r="J437">
        <v>2</v>
      </c>
      <c r="K437">
        <v>2</v>
      </c>
      <c r="L437" t="s">
        <v>19519</v>
      </c>
      <c r="N437" t="b">
        <v>0</v>
      </c>
      <c r="O437" t="b">
        <v>0</v>
      </c>
      <c r="P437" t="b">
        <v>1</v>
      </c>
      <c r="Q437" t="b">
        <v>0</v>
      </c>
      <c r="R437" t="b">
        <v>0</v>
      </c>
      <c r="S437" t="b">
        <v>0</v>
      </c>
      <c r="T437" t="b">
        <v>0</v>
      </c>
      <c r="U437" t="b">
        <v>0</v>
      </c>
      <c r="V437" t="b">
        <v>1</v>
      </c>
      <c r="X437" t="s">
        <v>19265</v>
      </c>
      <c r="Z437">
        <v>153600</v>
      </c>
      <c r="AA437">
        <v>1047552</v>
      </c>
      <c r="AB437" t="b">
        <v>1</v>
      </c>
      <c r="AC437" t="s">
        <v>19210</v>
      </c>
      <c r="AD437">
        <v>32</v>
      </c>
      <c r="AE437">
        <v>8</v>
      </c>
      <c r="AF437" t="s">
        <v>19194</v>
      </c>
      <c r="AG437" t="b">
        <v>1</v>
      </c>
      <c r="AH437" t="b">
        <v>1</v>
      </c>
      <c r="AI437" t="s">
        <v>19195</v>
      </c>
      <c r="AJ437">
        <v>195</v>
      </c>
      <c r="AK437" t="b">
        <v>1</v>
      </c>
      <c r="AL437" t="b">
        <v>1</v>
      </c>
      <c r="AM437" t="b">
        <v>0</v>
      </c>
      <c r="AN437" t="b">
        <v>1</v>
      </c>
      <c r="AO437" t="b">
        <v>0</v>
      </c>
      <c r="AP437">
        <v>2</v>
      </c>
      <c r="AQ437">
        <v>38500</v>
      </c>
      <c r="AR437">
        <v>242221056</v>
      </c>
      <c r="AS437">
        <v>120586240</v>
      </c>
      <c r="AT437">
        <v>6400</v>
      </c>
      <c r="AU437">
        <v>100663296</v>
      </c>
      <c r="AV437">
        <v>107374182400</v>
      </c>
      <c r="AW437" t="b">
        <v>1</v>
      </c>
      <c r="BA437" t="s">
        <v>2152</v>
      </c>
    </row>
    <row r="438" spans="1:54" x14ac:dyDescent="0.25">
      <c r="A438" t="s">
        <v>1815</v>
      </c>
      <c r="B438" t="s">
        <v>19655</v>
      </c>
      <c r="C438" t="s">
        <v>1368</v>
      </c>
      <c r="D438" t="s">
        <v>19543</v>
      </c>
      <c r="E438" t="s">
        <v>19190</v>
      </c>
      <c r="F438" t="s">
        <v>242</v>
      </c>
      <c r="G438">
        <v>210.24</v>
      </c>
      <c r="H438" t="s">
        <v>19518</v>
      </c>
      <c r="I438">
        <v>4</v>
      </c>
      <c r="J438">
        <v>2</v>
      </c>
      <c r="K438">
        <v>2</v>
      </c>
      <c r="L438" t="s">
        <v>19519</v>
      </c>
      <c r="N438" t="b">
        <v>0</v>
      </c>
      <c r="O438" t="b">
        <v>0</v>
      </c>
      <c r="P438" t="b">
        <v>1</v>
      </c>
      <c r="Q438" t="b">
        <v>0</v>
      </c>
      <c r="R438" t="b">
        <v>0</v>
      </c>
      <c r="S438" t="b">
        <v>0</v>
      </c>
      <c r="T438" t="b">
        <v>0</v>
      </c>
      <c r="U438" t="b">
        <v>0</v>
      </c>
      <c r="V438" t="b">
        <v>1</v>
      </c>
      <c r="X438" t="s">
        <v>19262</v>
      </c>
      <c r="Z438">
        <v>153600</v>
      </c>
      <c r="AA438">
        <v>1047552</v>
      </c>
      <c r="AB438" t="b">
        <v>1</v>
      </c>
      <c r="AC438" t="s">
        <v>19210</v>
      </c>
      <c r="AD438">
        <v>32</v>
      </c>
      <c r="AE438">
        <v>8</v>
      </c>
      <c r="AF438" t="s">
        <v>19194</v>
      </c>
      <c r="AG438" t="b">
        <v>1</v>
      </c>
      <c r="AH438" t="b">
        <v>1</v>
      </c>
      <c r="AI438" t="s">
        <v>19195</v>
      </c>
      <c r="AK438" t="b">
        <v>1</v>
      </c>
      <c r="AL438" t="b">
        <v>1</v>
      </c>
      <c r="AM438" t="b">
        <v>0</v>
      </c>
      <c r="AN438" t="b">
        <v>1</v>
      </c>
      <c r="AO438" t="b">
        <v>0</v>
      </c>
      <c r="AP438">
        <v>2</v>
      </c>
      <c r="AQ438">
        <v>38500</v>
      </c>
      <c r="AR438">
        <v>262144000</v>
      </c>
      <c r="AS438">
        <v>262144000</v>
      </c>
      <c r="AT438">
        <v>6400</v>
      </c>
      <c r="AU438">
        <v>152043520</v>
      </c>
      <c r="AW438" t="b">
        <v>1</v>
      </c>
      <c r="BA438" t="s">
        <v>6207</v>
      </c>
    </row>
    <row r="439" spans="1:54" hidden="1" x14ac:dyDescent="0.25">
      <c r="A439" t="s">
        <v>2475</v>
      </c>
      <c r="B439" t="s">
        <v>19656</v>
      </c>
      <c r="C439" t="s">
        <v>1368</v>
      </c>
      <c r="D439" t="s">
        <v>19545</v>
      </c>
      <c r="E439" t="s">
        <v>19190</v>
      </c>
      <c r="F439" t="s">
        <v>242</v>
      </c>
      <c r="G439">
        <v>183.96</v>
      </c>
      <c r="H439" t="s">
        <v>19191</v>
      </c>
      <c r="I439">
        <v>4</v>
      </c>
      <c r="J439">
        <v>2</v>
      </c>
      <c r="K439">
        <v>2</v>
      </c>
      <c r="L439" t="s">
        <v>19519</v>
      </c>
      <c r="N439" t="b">
        <v>0</v>
      </c>
      <c r="O439" t="b">
        <v>0</v>
      </c>
      <c r="P439" t="b">
        <v>0</v>
      </c>
      <c r="Q439" t="b">
        <v>0</v>
      </c>
      <c r="R439" t="b">
        <v>0</v>
      </c>
      <c r="S439" t="b">
        <v>0</v>
      </c>
      <c r="T439" t="b">
        <v>0</v>
      </c>
      <c r="U439" t="b">
        <v>0</v>
      </c>
      <c r="V439" t="b">
        <v>1</v>
      </c>
      <c r="X439" t="s">
        <v>19293</v>
      </c>
      <c r="Z439">
        <v>65536</v>
      </c>
      <c r="AA439">
        <v>1047552</v>
      </c>
      <c r="AB439" t="b">
        <v>1</v>
      </c>
      <c r="AC439" t="s">
        <v>19210</v>
      </c>
      <c r="AD439">
        <v>32</v>
      </c>
      <c r="AE439">
        <v>8</v>
      </c>
      <c r="AF439" t="s">
        <v>19194</v>
      </c>
      <c r="AG439" t="b">
        <v>1</v>
      </c>
      <c r="AH439" t="b">
        <v>1</v>
      </c>
      <c r="AI439" t="s">
        <v>19195</v>
      </c>
      <c r="AJ439">
        <v>160</v>
      </c>
      <c r="AK439" t="b">
        <v>1</v>
      </c>
      <c r="AL439" t="b">
        <v>1</v>
      </c>
      <c r="AM439" t="b">
        <v>0</v>
      </c>
      <c r="AN439" t="b">
        <v>1</v>
      </c>
      <c r="AO439" t="b">
        <v>0</v>
      </c>
      <c r="AP439">
        <v>2</v>
      </c>
      <c r="AQ439">
        <v>8000</v>
      </c>
      <c r="AR439">
        <v>67108864</v>
      </c>
      <c r="AS439">
        <v>67108864</v>
      </c>
      <c r="AT439">
        <v>6400</v>
      </c>
      <c r="AU439">
        <v>100663296</v>
      </c>
      <c r="AV439">
        <v>107374182400</v>
      </c>
      <c r="AW439" t="b">
        <v>1</v>
      </c>
      <c r="BA439" t="s">
        <v>7936</v>
      </c>
    </row>
    <row r="440" spans="1:54" hidden="1" x14ac:dyDescent="0.25">
      <c r="A440" t="s">
        <v>3748</v>
      </c>
      <c r="B440" t="s">
        <v>19657</v>
      </c>
      <c r="C440" t="s">
        <v>1368</v>
      </c>
      <c r="D440" t="s">
        <v>19547</v>
      </c>
      <c r="E440" t="s">
        <v>19190</v>
      </c>
      <c r="F440" t="s">
        <v>242</v>
      </c>
      <c r="G440">
        <v>183.96</v>
      </c>
      <c r="H440" t="s">
        <v>19191</v>
      </c>
      <c r="I440">
        <v>4</v>
      </c>
      <c r="J440">
        <v>2</v>
      </c>
      <c r="K440">
        <v>2</v>
      </c>
      <c r="L440" t="s">
        <v>19519</v>
      </c>
      <c r="N440" t="b">
        <v>0</v>
      </c>
      <c r="O440" t="b">
        <v>0</v>
      </c>
      <c r="P440" t="b">
        <v>0</v>
      </c>
      <c r="Q440" t="b">
        <v>0</v>
      </c>
      <c r="R440" t="b">
        <v>0</v>
      </c>
      <c r="S440" t="b">
        <v>0</v>
      </c>
      <c r="T440" t="b">
        <v>0</v>
      </c>
      <c r="U440" t="b">
        <v>0</v>
      </c>
      <c r="V440" t="b">
        <v>1</v>
      </c>
      <c r="X440" t="s">
        <v>19265</v>
      </c>
      <c r="Z440">
        <v>0</v>
      </c>
      <c r="AA440">
        <v>1047552</v>
      </c>
      <c r="AB440" t="b">
        <v>1</v>
      </c>
      <c r="AC440" t="s">
        <v>19210</v>
      </c>
      <c r="AD440">
        <v>32</v>
      </c>
      <c r="AE440">
        <v>8</v>
      </c>
      <c r="AF440" t="s">
        <v>19194</v>
      </c>
      <c r="AG440" t="b">
        <v>1</v>
      </c>
      <c r="AH440" t="b">
        <v>1</v>
      </c>
      <c r="AI440" t="s">
        <v>19195</v>
      </c>
      <c r="AJ440">
        <v>195</v>
      </c>
      <c r="AK440" t="b">
        <v>0</v>
      </c>
      <c r="AL440" t="b">
        <v>1</v>
      </c>
      <c r="AM440" t="b">
        <v>0</v>
      </c>
      <c r="AN440" t="b">
        <v>1</v>
      </c>
      <c r="AO440" t="b">
        <v>0</v>
      </c>
      <c r="AP440">
        <v>2</v>
      </c>
      <c r="AT440">
        <v>6400</v>
      </c>
      <c r="AU440">
        <v>100663296</v>
      </c>
      <c r="AV440">
        <v>107374182400</v>
      </c>
      <c r="AW440" t="b">
        <v>1</v>
      </c>
      <c r="BA440" t="s">
        <v>11240</v>
      </c>
    </row>
    <row r="441" spans="1:54" hidden="1" x14ac:dyDescent="0.25">
      <c r="A441" t="s">
        <v>4287</v>
      </c>
      <c r="B441" t="s">
        <v>19658</v>
      </c>
      <c r="C441" t="s">
        <v>1368</v>
      </c>
      <c r="D441" t="s">
        <v>19549</v>
      </c>
      <c r="E441" t="s">
        <v>19190</v>
      </c>
      <c r="F441" t="s">
        <v>242</v>
      </c>
      <c r="G441">
        <v>183.96</v>
      </c>
      <c r="H441" t="s">
        <v>19191</v>
      </c>
      <c r="I441">
        <v>4</v>
      </c>
      <c r="J441">
        <v>2</v>
      </c>
      <c r="K441">
        <v>2</v>
      </c>
      <c r="L441" t="s">
        <v>19519</v>
      </c>
      <c r="N441" t="b">
        <v>0</v>
      </c>
      <c r="O441" t="b">
        <v>0</v>
      </c>
      <c r="P441" t="b">
        <v>0</v>
      </c>
      <c r="Q441" t="b">
        <v>0</v>
      </c>
      <c r="R441" t="b">
        <v>0</v>
      </c>
      <c r="S441" t="b">
        <v>0</v>
      </c>
      <c r="T441" t="b">
        <v>0</v>
      </c>
      <c r="U441" t="b">
        <v>0</v>
      </c>
      <c r="V441" t="b">
        <v>1</v>
      </c>
      <c r="X441" t="s">
        <v>19262</v>
      </c>
      <c r="Z441">
        <v>0</v>
      </c>
      <c r="AA441">
        <v>1047552</v>
      </c>
      <c r="AB441" t="b">
        <v>1</v>
      </c>
      <c r="AC441" t="s">
        <v>19210</v>
      </c>
      <c r="AD441">
        <v>32</v>
      </c>
      <c r="AE441">
        <v>8</v>
      </c>
      <c r="AF441" t="s">
        <v>19194</v>
      </c>
      <c r="AG441" t="b">
        <v>1</v>
      </c>
      <c r="AH441" t="b">
        <v>1</v>
      </c>
      <c r="AI441" t="s">
        <v>19195</v>
      </c>
      <c r="AK441" t="b">
        <v>0</v>
      </c>
      <c r="AL441" t="b">
        <v>1</v>
      </c>
      <c r="AM441" t="b">
        <v>0</v>
      </c>
      <c r="AN441" t="b">
        <v>1</v>
      </c>
      <c r="AO441" t="b">
        <v>0</v>
      </c>
      <c r="AP441">
        <v>2</v>
      </c>
      <c r="AQ441">
        <v>38500</v>
      </c>
      <c r="AR441">
        <v>262144000</v>
      </c>
      <c r="AS441">
        <v>262144000</v>
      </c>
      <c r="AT441">
        <v>6400</v>
      </c>
      <c r="AU441">
        <v>152043520</v>
      </c>
      <c r="AW441" t="b">
        <v>1</v>
      </c>
      <c r="BA441" t="s">
        <v>644</v>
      </c>
    </row>
    <row r="442" spans="1:54" x14ac:dyDescent="0.25">
      <c r="A442" t="s">
        <v>2100</v>
      </c>
      <c r="B442" t="s">
        <v>19659</v>
      </c>
      <c r="C442" t="s">
        <v>1368</v>
      </c>
      <c r="D442" t="s">
        <v>19536</v>
      </c>
      <c r="E442" t="s">
        <v>19190</v>
      </c>
      <c r="F442" t="s">
        <v>242</v>
      </c>
      <c r="G442">
        <v>2295.12</v>
      </c>
      <c r="H442" t="s">
        <v>19518</v>
      </c>
      <c r="I442">
        <v>48</v>
      </c>
      <c r="J442">
        <v>48</v>
      </c>
      <c r="K442">
        <v>2</v>
      </c>
      <c r="L442" t="s">
        <v>19519</v>
      </c>
      <c r="N442" t="b">
        <v>1</v>
      </c>
      <c r="O442" t="b">
        <v>0</v>
      </c>
      <c r="P442" t="b">
        <v>1</v>
      </c>
      <c r="Q442" t="b">
        <v>0</v>
      </c>
      <c r="R442" t="b">
        <v>0</v>
      </c>
      <c r="S442" t="b">
        <v>0</v>
      </c>
      <c r="T442" t="b">
        <v>0</v>
      </c>
      <c r="U442" t="b">
        <v>0</v>
      </c>
      <c r="V442" t="b">
        <v>1</v>
      </c>
      <c r="X442" t="s">
        <v>19262</v>
      </c>
      <c r="Z442">
        <v>1843200</v>
      </c>
      <c r="AA442">
        <v>1047552</v>
      </c>
      <c r="AB442" t="b">
        <v>1</v>
      </c>
      <c r="AC442" t="s">
        <v>19210</v>
      </c>
      <c r="AD442">
        <v>384</v>
      </c>
      <c r="AE442">
        <v>32</v>
      </c>
      <c r="AF442" t="s">
        <v>19194</v>
      </c>
      <c r="AG442" t="b">
        <v>1</v>
      </c>
      <c r="AH442" t="b">
        <v>1</v>
      </c>
      <c r="AI442" t="s">
        <v>19201</v>
      </c>
      <c r="AJ442">
        <v>230</v>
      </c>
      <c r="AK442" t="b">
        <v>1</v>
      </c>
      <c r="AL442" t="b">
        <v>1</v>
      </c>
      <c r="AM442" t="b">
        <v>0</v>
      </c>
      <c r="AN442" t="b">
        <v>1</v>
      </c>
      <c r="AO442" t="b">
        <v>0</v>
      </c>
      <c r="AP442">
        <v>8</v>
      </c>
      <c r="AQ442">
        <v>225000</v>
      </c>
      <c r="AR442">
        <v>3145728000</v>
      </c>
      <c r="AS442">
        <v>805306368</v>
      </c>
      <c r="AT442">
        <v>76800</v>
      </c>
      <c r="AU442">
        <v>1207959552</v>
      </c>
      <c r="AW442" t="b">
        <v>1</v>
      </c>
    </row>
    <row r="443" spans="1:54" hidden="1" x14ac:dyDescent="0.25">
      <c r="A443" t="s">
        <v>787</v>
      </c>
      <c r="B443" t="s">
        <v>19660</v>
      </c>
      <c r="C443" t="s">
        <v>1368</v>
      </c>
      <c r="D443" t="s">
        <v>19537</v>
      </c>
      <c r="E443" t="s">
        <v>19190</v>
      </c>
      <c r="F443" t="s">
        <v>242</v>
      </c>
      <c r="G443">
        <v>2207.52</v>
      </c>
      <c r="H443" t="s">
        <v>19191</v>
      </c>
      <c r="I443">
        <v>48</v>
      </c>
      <c r="J443">
        <v>48</v>
      </c>
      <c r="K443">
        <v>2</v>
      </c>
      <c r="L443" t="s">
        <v>19519</v>
      </c>
      <c r="N443" t="b">
        <v>1</v>
      </c>
      <c r="O443" t="b">
        <v>0</v>
      </c>
      <c r="P443" t="b">
        <v>0</v>
      </c>
      <c r="Q443" t="b">
        <v>0</v>
      </c>
      <c r="R443" t="b">
        <v>0</v>
      </c>
      <c r="S443" t="b">
        <v>0</v>
      </c>
      <c r="T443" t="b">
        <v>0</v>
      </c>
      <c r="U443" t="b">
        <v>0</v>
      </c>
      <c r="V443" t="b">
        <v>1</v>
      </c>
      <c r="X443" t="s">
        <v>19265</v>
      </c>
      <c r="Z443">
        <v>786432</v>
      </c>
      <c r="AA443">
        <v>1047552</v>
      </c>
      <c r="AB443" t="b">
        <v>1</v>
      </c>
      <c r="AC443" t="s">
        <v>19210</v>
      </c>
      <c r="AD443">
        <v>384</v>
      </c>
      <c r="AE443">
        <v>32</v>
      </c>
      <c r="AF443" t="s">
        <v>19194</v>
      </c>
      <c r="AG443" t="b">
        <v>1</v>
      </c>
      <c r="AH443" t="b">
        <v>1</v>
      </c>
      <c r="AI443" t="s">
        <v>19197</v>
      </c>
      <c r="AK443" t="b">
        <v>1</v>
      </c>
      <c r="AL443" t="b">
        <v>1</v>
      </c>
      <c r="AM443" t="b">
        <v>0</v>
      </c>
      <c r="AN443" t="b">
        <v>1</v>
      </c>
      <c r="AO443" t="b">
        <v>0</v>
      </c>
      <c r="AP443">
        <v>8</v>
      </c>
      <c r="AQ443">
        <v>96000</v>
      </c>
      <c r="AR443">
        <v>805306368</v>
      </c>
      <c r="AS443">
        <v>805306368</v>
      </c>
      <c r="AT443">
        <v>76800</v>
      </c>
      <c r="AU443">
        <v>1207959552</v>
      </c>
      <c r="AV443">
        <v>1288490188800</v>
      </c>
      <c r="AW443" t="b">
        <v>1</v>
      </c>
    </row>
    <row r="444" spans="1:54" hidden="1" x14ac:dyDescent="0.25">
      <c r="A444" t="s">
        <v>7201</v>
      </c>
      <c r="B444" t="s">
        <v>19661</v>
      </c>
      <c r="C444" t="s">
        <v>1368</v>
      </c>
      <c r="D444" t="s">
        <v>19539</v>
      </c>
      <c r="E444" t="s">
        <v>19190</v>
      </c>
      <c r="F444" t="s">
        <v>242</v>
      </c>
      <c r="G444">
        <v>1979.76</v>
      </c>
      <c r="H444" t="s">
        <v>19191</v>
      </c>
      <c r="I444">
        <v>48</v>
      </c>
      <c r="J444">
        <v>48</v>
      </c>
      <c r="K444">
        <v>2</v>
      </c>
      <c r="L444" t="s">
        <v>19519</v>
      </c>
      <c r="N444" t="b">
        <v>1</v>
      </c>
      <c r="O444" t="b">
        <v>0</v>
      </c>
      <c r="P444" t="b">
        <v>0</v>
      </c>
      <c r="Q444" t="b">
        <v>0</v>
      </c>
      <c r="R444" t="b">
        <v>0</v>
      </c>
      <c r="S444" t="b">
        <v>0</v>
      </c>
      <c r="T444" t="b">
        <v>0</v>
      </c>
      <c r="U444" t="b">
        <v>0</v>
      </c>
      <c r="V444" t="b">
        <v>1</v>
      </c>
      <c r="X444" t="s">
        <v>19262</v>
      </c>
      <c r="Z444">
        <v>0</v>
      </c>
      <c r="AA444">
        <v>1047552</v>
      </c>
      <c r="AB444" t="b">
        <v>1</v>
      </c>
      <c r="AC444" t="s">
        <v>19210</v>
      </c>
      <c r="AD444">
        <v>384</v>
      </c>
      <c r="AE444">
        <v>32</v>
      </c>
      <c r="AF444" t="s">
        <v>19194</v>
      </c>
      <c r="AG444" t="b">
        <v>1</v>
      </c>
      <c r="AH444" t="b">
        <v>1</v>
      </c>
      <c r="AI444" t="s">
        <v>19197</v>
      </c>
      <c r="AJ444">
        <v>230</v>
      </c>
      <c r="AK444" t="b">
        <v>0</v>
      </c>
      <c r="AL444" t="b">
        <v>1</v>
      </c>
      <c r="AM444" t="b">
        <v>0</v>
      </c>
      <c r="AN444" t="b">
        <v>1</v>
      </c>
      <c r="AO444" t="b">
        <v>0</v>
      </c>
      <c r="AP444">
        <v>8</v>
      </c>
      <c r="AT444">
        <v>76800</v>
      </c>
      <c r="AU444">
        <v>1207959552</v>
      </c>
      <c r="AW444" t="b">
        <v>1</v>
      </c>
    </row>
    <row r="445" spans="1:54" hidden="1" x14ac:dyDescent="0.25">
      <c r="A445" t="s">
        <v>307</v>
      </c>
      <c r="B445" t="s">
        <v>19662</v>
      </c>
      <c r="C445" t="s">
        <v>1368</v>
      </c>
      <c r="D445" t="s">
        <v>19561</v>
      </c>
      <c r="E445" t="s">
        <v>19190</v>
      </c>
      <c r="F445" t="s">
        <v>242</v>
      </c>
      <c r="G445">
        <v>2207.52</v>
      </c>
      <c r="H445" t="s">
        <v>19191</v>
      </c>
      <c r="I445">
        <v>48</v>
      </c>
      <c r="J445">
        <v>48</v>
      </c>
      <c r="K445">
        <v>2</v>
      </c>
      <c r="L445" t="s">
        <v>19519</v>
      </c>
      <c r="N445" t="b">
        <v>1</v>
      </c>
      <c r="O445" t="b">
        <v>0</v>
      </c>
      <c r="P445" t="b">
        <v>0</v>
      </c>
      <c r="Q445" t="b">
        <v>0</v>
      </c>
      <c r="R445" t="b">
        <v>0</v>
      </c>
      <c r="S445" t="b">
        <v>0</v>
      </c>
      <c r="T445" t="b">
        <v>0</v>
      </c>
      <c r="U445" t="b">
        <v>0</v>
      </c>
      <c r="V445" t="b">
        <v>0</v>
      </c>
      <c r="X445" t="s">
        <v>19265</v>
      </c>
      <c r="Z445">
        <v>1228800</v>
      </c>
      <c r="AA445">
        <v>1047552</v>
      </c>
      <c r="AB445" t="b">
        <v>1</v>
      </c>
      <c r="AC445" t="s">
        <v>19210</v>
      </c>
      <c r="AD445">
        <v>384</v>
      </c>
      <c r="AE445">
        <v>32</v>
      </c>
      <c r="AF445" t="s">
        <v>19194</v>
      </c>
      <c r="AG445" t="b">
        <v>1</v>
      </c>
      <c r="AH445" t="b">
        <v>0</v>
      </c>
      <c r="AI445" t="s">
        <v>19197</v>
      </c>
      <c r="AK445" t="b">
        <v>1</v>
      </c>
      <c r="AL445" t="b">
        <v>1</v>
      </c>
      <c r="AM445" t="b">
        <v>0</v>
      </c>
      <c r="AN445" t="b">
        <v>1</v>
      </c>
      <c r="AO445" t="b">
        <v>0</v>
      </c>
      <c r="AP445">
        <v>8</v>
      </c>
    </row>
    <row r="446" spans="1:54" hidden="1" x14ac:dyDescent="0.25">
      <c r="A446" t="s">
        <v>2818</v>
      </c>
      <c r="B446" t="s">
        <v>19663</v>
      </c>
      <c r="C446" t="s">
        <v>1368</v>
      </c>
      <c r="D446" t="s">
        <v>19563</v>
      </c>
      <c r="E446" t="s">
        <v>19190</v>
      </c>
      <c r="F446" t="s">
        <v>242</v>
      </c>
      <c r="G446">
        <v>2925.84</v>
      </c>
      <c r="H446" t="s">
        <v>19191</v>
      </c>
      <c r="I446">
        <v>48</v>
      </c>
      <c r="J446">
        <v>48</v>
      </c>
      <c r="K446">
        <v>2</v>
      </c>
      <c r="L446" t="s">
        <v>19519</v>
      </c>
      <c r="N446" t="b">
        <v>0</v>
      </c>
      <c r="O446" t="b">
        <v>1</v>
      </c>
      <c r="P446" t="b">
        <v>1</v>
      </c>
      <c r="Q446" t="b">
        <v>0</v>
      </c>
      <c r="R446" t="b">
        <v>0</v>
      </c>
      <c r="S446" t="b">
        <v>0</v>
      </c>
      <c r="T446" t="b">
        <v>0</v>
      </c>
      <c r="U446" t="b">
        <v>0</v>
      </c>
      <c r="V446" t="b">
        <v>1</v>
      </c>
      <c r="X446" t="s">
        <v>19262</v>
      </c>
      <c r="Z446">
        <v>1843200</v>
      </c>
      <c r="AA446">
        <v>1047552</v>
      </c>
      <c r="AB446" t="b">
        <v>1</v>
      </c>
      <c r="AC446" t="s">
        <v>19210</v>
      </c>
      <c r="AD446">
        <v>384</v>
      </c>
      <c r="AE446">
        <v>32</v>
      </c>
      <c r="AF446" t="s">
        <v>19194</v>
      </c>
      <c r="AG446" t="b">
        <v>1</v>
      </c>
      <c r="AH446" t="b">
        <v>1</v>
      </c>
      <c r="AI446" t="s">
        <v>19195</v>
      </c>
      <c r="AK446" t="b">
        <v>1</v>
      </c>
      <c r="AL446" t="b">
        <v>1</v>
      </c>
      <c r="AM446" t="b">
        <v>0</v>
      </c>
      <c r="AN446" t="b">
        <v>1</v>
      </c>
      <c r="AO446" t="b">
        <v>0</v>
      </c>
      <c r="AP446">
        <v>8</v>
      </c>
      <c r="AQ446">
        <v>225000</v>
      </c>
      <c r="AR446">
        <v>2904000000</v>
      </c>
      <c r="AS446">
        <v>2904000000</v>
      </c>
      <c r="AT446">
        <v>120000</v>
      </c>
      <c r="AU446">
        <v>4000000000</v>
      </c>
      <c r="AW446" t="b">
        <v>1</v>
      </c>
      <c r="BB446" t="s">
        <v>19564</v>
      </c>
    </row>
    <row r="447" spans="1:54" hidden="1" x14ac:dyDescent="0.25">
      <c r="A447" t="s">
        <v>657</v>
      </c>
      <c r="B447" t="s">
        <v>19664</v>
      </c>
      <c r="C447" t="s">
        <v>1368</v>
      </c>
      <c r="D447" t="s">
        <v>19566</v>
      </c>
      <c r="E447" t="s">
        <v>19190</v>
      </c>
      <c r="F447" t="s">
        <v>242</v>
      </c>
      <c r="G447">
        <v>2610.48</v>
      </c>
      <c r="H447" t="s">
        <v>19191</v>
      </c>
      <c r="I447">
        <v>48</v>
      </c>
      <c r="J447">
        <v>48</v>
      </c>
      <c r="K447">
        <v>2</v>
      </c>
      <c r="L447" t="s">
        <v>19519</v>
      </c>
      <c r="N447" t="b">
        <v>0</v>
      </c>
      <c r="O447" t="b">
        <v>1</v>
      </c>
      <c r="P447" t="b">
        <v>0</v>
      </c>
      <c r="Q447" t="b">
        <v>0</v>
      </c>
      <c r="R447" t="b">
        <v>0</v>
      </c>
      <c r="S447" t="b">
        <v>0</v>
      </c>
      <c r="T447" t="b">
        <v>0</v>
      </c>
      <c r="U447" t="b">
        <v>0</v>
      </c>
      <c r="V447" t="b">
        <v>1</v>
      </c>
      <c r="X447" t="s">
        <v>19262</v>
      </c>
      <c r="Z447">
        <v>0</v>
      </c>
      <c r="AA447">
        <v>1047552</v>
      </c>
      <c r="AB447" t="b">
        <v>1</v>
      </c>
      <c r="AC447" t="s">
        <v>19210</v>
      </c>
      <c r="AD447">
        <v>384</v>
      </c>
      <c r="AE447">
        <v>32</v>
      </c>
      <c r="AF447" t="s">
        <v>19194</v>
      </c>
      <c r="AG447" t="b">
        <v>1</v>
      </c>
      <c r="AH447" t="b">
        <v>1</v>
      </c>
      <c r="AI447" t="s">
        <v>19195</v>
      </c>
      <c r="AK447" t="b">
        <v>0</v>
      </c>
      <c r="AL447" t="b">
        <v>1</v>
      </c>
      <c r="AM447" t="b">
        <v>0</v>
      </c>
      <c r="AN447" t="b">
        <v>1</v>
      </c>
      <c r="AO447" t="b">
        <v>0</v>
      </c>
      <c r="AP447">
        <v>8</v>
      </c>
      <c r="AQ447">
        <v>225000</v>
      </c>
      <c r="AR447">
        <v>2904000000</v>
      </c>
      <c r="AS447">
        <v>2904000000</v>
      </c>
      <c r="AT447">
        <v>120000</v>
      </c>
      <c r="AU447">
        <v>4000000000</v>
      </c>
      <c r="AW447" t="b">
        <v>1</v>
      </c>
      <c r="BB447" t="s">
        <v>19564</v>
      </c>
    </row>
    <row r="448" spans="1:54" hidden="1" x14ac:dyDescent="0.25">
      <c r="A448" t="s">
        <v>9335</v>
      </c>
      <c r="B448" t="s">
        <v>19665</v>
      </c>
      <c r="C448" t="s">
        <v>1368</v>
      </c>
      <c r="D448" t="s">
        <v>19541</v>
      </c>
      <c r="E448" t="s">
        <v>19190</v>
      </c>
      <c r="F448" t="s">
        <v>242</v>
      </c>
      <c r="G448">
        <v>2522.88</v>
      </c>
      <c r="H448" t="s">
        <v>19191</v>
      </c>
      <c r="I448">
        <v>48</v>
      </c>
      <c r="J448">
        <v>48</v>
      </c>
      <c r="K448">
        <v>2</v>
      </c>
      <c r="L448" t="s">
        <v>19519</v>
      </c>
      <c r="N448" t="b">
        <v>0</v>
      </c>
      <c r="O448" t="b">
        <v>0</v>
      </c>
      <c r="P448" t="b">
        <v>1</v>
      </c>
      <c r="Q448" t="b">
        <v>0</v>
      </c>
      <c r="R448" t="b">
        <v>0</v>
      </c>
      <c r="S448" t="b">
        <v>0</v>
      </c>
      <c r="T448" t="b">
        <v>0</v>
      </c>
      <c r="U448" t="b">
        <v>0</v>
      </c>
      <c r="V448" t="b">
        <v>1</v>
      </c>
      <c r="X448" t="s">
        <v>19265</v>
      </c>
      <c r="Z448">
        <v>1843200</v>
      </c>
      <c r="AA448">
        <v>1047552</v>
      </c>
      <c r="AB448" t="b">
        <v>1</v>
      </c>
      <c r="AC448" t="s">
        <v>19210</v>
      </c>
      <c r="AD448">
        <v>384</v>
      </c>
      <c r="AE448">
        <v>32</v>
      </c>
      <c r="AF448" t="s">
        <v>19194</v>
      </c>
      <c r="AG448" t="b">
        <v>1</v>
      </c>
      <c r="AH448" t="b">
        <v>1</v>
      </c>
      <c r="AI448" t="s">
        <v>19195</v>
      </c>
      <c r="AJ448">
        <v>195</v>
      </c>
      <c r="AK448" t="b">
        <v>1</v>
      </c>
      <c r="AL448" t="b">
        <v>1</v>
      </c>
      <c r="AM448" t="b">
        <v>0</v>
      </c>
      <c r="AN448" t="b">
        <v>1</v>
      </c>
      <c r="AO448" t="b">
        <v>0</v>
      </c>
      <c r="AP448">
        <v>8</v>
      </c>
      <c r="AQ448">
        <v>462000</v>
      </c>
      <c r="AT448">
        <v>76800</v>
      </c>
      <c r="AU448">
        <v>1207959552</v>
      </c>
      <c r="AV448">
        <v>1288490188800</v>
      </c>
      <c r="AW448" t="b">
        <v>1</v>
      </c>
    </row>
    <row r="449" spans="1:54" x14ac:dyDescent="0.25">
      <c r="A449" t="s">
        <v>8002</v>
      </c>
      <c r="B449" t="s">
        <v>19666</v>
      </c>
      <c r="C449" t="s">
        <v>1368</v>
      </c>
      <c r="D449" t="s">
        <v>19543</v>
      </c>
      <c r="E449" t="s">
        <v>19190</v>
      </c>
      <c r="F449" t="s">
        <v>242</v>
      </c>
      <c r="G449">
        <v>2522.88</v>
      </c>
      <c r="H449" t="s">
        <v>19518</v>
      </c>
      <c r="I449">
        <v>48</v>
      </c>
      <c r="J449">
        <v>48</v>
      </c>
      <c r="K449">
        <v>2</v>
      </c>
      <c r="L449" t="s">
        <v>19519</v>
      </c>
      <c r="N449" t="b">
        <v>0</v>
      </c>
      <c r="O449" t="b">
        <v>0</v>
      </c>
      <c r="P449" t="b">
        <v>1</v>
      </c>
      <c r="Q449" t="b">
        <v>0</v>
      </c>
      <c r="R449" t="b">
        <v>0</v>
      </c>
      <c r="S449" t="b">
        <v>0</v>
      </c>
      <c r="T449" t="b">
        <v>0</v>
      </c>
      <c r="U449" t="b">
        <v>0</v>
      </c>
      <c r="V449" t="b">
        <v>1</v>
      </c>
      <c r="X449" t="s">
        <v>19262</v>
      </c>
      <c r="Z449">
        <v>1843200</v>
      </c>
      <c r="AA449">
        <v>1047552</v>
      </c>
      <c r="AB449" t="b">
        <v>1</v>
      </c>
      <c r="AC449" t="s">
        <v>19210</v>
      </c>
      <c r="AD449">
        <v>384</v>
      </c>
      <c r="AE449">
        <v>32</v>
      </c>
      <c r="AF449" t="s">
        <v>19194</v>
      </c>
      <c r="AG449" t="b">
        <v>1</v>
      </c>
      <c r="AH449" t="b">
        <v>1</v>
      </c>
      <c r="AI449" t="s">
        <v>19195</v>
      </c>
      <c r="AK449" t="b">
        <v>1</v>
      </c>
      <c r="AL449" t="b">
        <v>1</v>
      </c>
      <c r="AM449" t="b">
        <v>0</v>
      </c>
      <c r="AN449" t="b">
        <v>1</v>
      </c>
      <c r="AO449" t="b">
        <v>0</v>
      </c>
      <c r="AP449">
        <v>8</v>
      </c>
      <c r="AQ449">
        <v>462000</v>
      </c>
      <c r="AR449">
        <v>3145728000</v>
      </c>
      <c r="AS449">
        <v>3145728000</v>
      </c>
      <c r="AT449">
        <v>76800</v>
      </c>
      <c r="AU449">
        <v>1378877440</v>
      </c>
      <c r="AW449" t="b">
        <v>1</v>
      </c>
    </row>
    <row r="450" spans="1:54" hidden="1" x14ac:dyDescent="0.25">
      <c r="A450" t="s">
        <v>6827</v>
      </c>
      <c r="B450" t="s">
        <v>19667</v>
      </c>
      <c r="C450" t="s">
        <v>1368</v>
      </c>
      <c r="D450" t="s">
        <v>19570</v>
      </c>
      <c r="E450" t="s">
        <v>19190</v>
      </c>
      <c r="F450" t="s">
        <v>242</v>
      </c>
      <c r="G450">
        <v>2522.88</v>
      </c>
      <c r="H450" t="s">
        <v>19191</v>
      </c>
      <c r="I450">
        <v>48</v>
      </c>
      <c r="J450">
        <v>48</v>
      </c>
      <c r="K450">
        <v>2</v>
      </c>
      <c r="L450" t="s">
        <v>19519</v>
      </c>
      <c r="N450" t="b">
        <v>0</v>
      </c>
      <c r="O450" t="b">
        <v>0</v>
      </c>
      <c r="P450" t="b">
        <v>1</v>
      </c>
      <c r="Q450" t="b">
        <v>0</v>
      </c>
      <c r="R450" t="b">
        <v>0</v>
      </c>
      <c r="S450" t="b">
        <v>0</v>
      </c>
      <c r="T450" t="b">
        <v>0</v>
      </c>
      <c r="U450" t="b">
        <v>0</v>
      </c>
      <c r="V450" t="b">
        <v>0</v>
      </c>
      <c r="X450" t="s">
        <v>19265</v>
      </c>
      <c r="Z450">
        <v>1843200</v>
      </c>
      <c r="AA450">
        <v>1047552</v>
      </c>
      <c r="AB450" t="b">
        <v>1</v>
      </c>
      <c r="AC450" t="s">
        <v>19210</v>
      </c>
      <c r="AD450">
        <v>384</v>
      </c>
      <c r="AE450">
        <v>32</v>
      </c>
      <c r="AF450" t="s">
        <v>19194</v>
      </c>
      <c r="AG450" t="b">
        <v>1</v>
      </c>
      <c r="AH450" t="b">
        <v>0</v>
      </c>
      <c r="AI450" t="s">
        <v>19197</v>
      </c>
      <c r="AJ450">
        <v>195</v>
      </c>
      <c r="AK450" t="b">
        <v>0</v>
      </c>
      <c r="AL450" t="b">
        <v>1</v>
      </c>
      <c r="AM450" t="b">
        <v>0</v>
      </c>
      <c r="AN450" t="b">
        <v>1</v>
      </c>
      <c r="AO450" t="b">
        <v>0</v>
      </c>
      <c r="AP450">
        <v>8</v>
      </c>
      <c r="AQ450">
        <v>462000</v>
      </c>
    </row>
    <row r="451" spans="1:54" hidden="1" x14ac:dyDescent="0.25">
      <c r="A451" t="s">
        <v>7304</v>
      </c>
      <c r="B451" t="s">
        <v>19668</v>
      </c>
      <c r="C451" t="s">
        <v>1368</v>
      </c>
      <c r="D451" t="s">
        <v>19572</v>
      </c>
      <c r="E451" t="s">
        <v>19190</v>
      </c>
      <c r="F451" t="s">
        <v>242</v>
      </c>
      <c r="G451">
        <v>2522.88</v>
      </c>
      <c r="H451" t="s">
        <v>19191</v>
      </c>
      <c r="I451">
        <v>48</v>
      </c>
      <c r="J451">
        <v>48</v>
      </c>
      <c r="K451">
        <v>2</v>
      </c>
      <c r="L451" t="s">
        <v>19519</v>
      </c>
      <c r="N451" t="b">
        <v>0</v>
      </c>
      <c r="O451" t="b">
        <v>0</v>
      </c>
      <c r="P451" t="b">
        <v>1</v>
      </c>
      <c r="Q451" t="b">
        <v>0</v>
      </c>
      <c r="R451" t="b">
        <v>0</v>
      </c>
      <c r="S451" t="b">
        <v>0</v>
      </c>
      <c r="T451" t="b">
        <v>0</v>
      </c>
      <c r="U451" t="b">
        <v>0</v>
      </c>
      <c r="V451" t="b">
        <v>0</v>
      </c>
      <c r="X451" t="s">
        <v>19262</v>
      </c>
      <c r="Z451">
        <v>1843200</v>
      </c>
      <c r="AA451">
        <v>1047552</v>
      </c>
      <c r="AB451" t="b">
        <v>1</v>
      </c>
      <c r="AC451" t="s">
        <v>19210</v>
      </c>
      <c r="AD451">
        <v>384</v>
      </c>
      <c r="AE451">
        <v>32</v>
      </c>
      <c r="AF451" t="s">
        <v>19194</v>
      </c>
      <c r="AG451" t="b">
        <v>1</v>
      </c>
      <c r="AH451" t="b">
        <v>0</v>
      </c>
      <c r="AI451" t="s">
        <v>19195</v>
      </c>
      <c r="AK451" t="b">
        <v>1</v>
      </c>
      <c r="AL451" t="b">
        <v>1</v>
      </c>
      <c r="AM451" t="b">
        <v>0</v>
      </c>
      <c r="AN451" t="b">
        <v>1</v>
      </c>
      <c r="AO451" t="b">
        <v>0</v>
      </c>
      <c r="AP451">
        <v>8</v>
      </c>
      <c r="AQ451">
        <v>462000</v>
      </c>
      <c r="AR451">
        <v>3145728000</v>
      </c>
      <c r="AS451">
        <v>3145728000</v>
      </c>
      <c r="AT451">
        <v>76800</v>
      </c>
      <c r="AU451">
        <v>1378877440</v>
      </c>
      <c r="AW451" t="b">
        <v>1</v>
      </c>
    </row>
    <row r="452" spans="1:54" hidden="1" x14ac:dyDescent="0.25">
      <c r="A452" t="s">
        <v>1502</v>
      </c>
      <c r="B452" t="s">
        <v>19669</v>
      </c>
      <c r="C452" t="s">
        <v>1368</v>
      </c>
      <c r="D452" t="s">
        <v>19545</v>
      </c>
      <c r="E452" t="s">
        <v>19190</v>
      </c>
      <c r="F452" t="s">
        <v>242</v>
      </c>
      <c r="G452">
        <v>2207.52</v>
      </c>
      <c r="H452" t="s">
        <v>19191</v>
      </c>
      <c r="I452">
        <v>48</v>
      </c>
      <c r="J452">
        <v>48</v>
      </c>
      <c r="K452">
        <v>2</v>
      </c>
      <c r="L452" t="s">
        <v>19519</v>
      </c>
      <c r="N452" t="b">
        <v>0</v>
      </c>
      <c r="O452" t="b">
        <v>0</v>
      </c>
      <c r="P452" t="b">
        <v>0</v>
      </c>
      <c r="Q452" t="b">
        <v>0</v>
      </c>
      <c r="R452" t="b">
        <v>0</v>
      </c>
      <c r="S452" t="b">
        <v>0</v>
      </c>
      <c r="T452" t="b">
        <v>0</v>
      </c>
      <c r="U452" t="b">
        <v>0</v>
      </c>
      <c r="V452" t="b">
        <v>1</v>
      </c>
      <c r="X452" t="s">
        <v>19293</v>
      </c>
      <c r="Z452">
        <v>786432</v>
      </c>
      <c r="AA452">
        <v>1047552</v>
      </c>
      <c r="AB452" t="b">
        <v>1</v>
      </c>
      <c r="AC452" t="s">
        <v>19210</v>
      </c>
      <c r="AD452">
        <v>384</v>
      </c>
      <c r="AE452">
        <v>32</v>
      </c>
      <c r="AF452" t="s">
        <v>19194</v>
      </c>
      <c r="AG452" t="b">
        <v>1</v>
      </c>
      <c r="AH452" t="b">
        <v>1</v>
      </c>
      <c r="AI452" t="s">
        <v>19195</v>
      </c>
      <c r="AJ452">
        <v>160</v>
      </c>
      <c r="AK452" t="b">
        <v>1</v>
      </c>
      <c r="AL452" t="b">
        <v>1</v>
      </c>
      <c r="AM452" t="b">
        <v>0</v>
      </c>
      <c r="AN452" t="b">
        <v>1</v>
      </c>
      <c r="AO452" t="b">
        <v>0</v>
      </c>
      <c r="AP452">
        <v>8</v>
      </c>
      <c r="AQ452">
        <v>96000</v>
      </c>
      <c r="AR452">
        <v>805306368</v>
      </c>
      <c r="AS452">
        <v>805306368</v>
      </c>
      <c r="AT452">
        <v>76800</v>
      </c>
      <c r="AU452">
        <v>1207959552</v>
      </c>
      <c r="AV452">
        <v>1288490188800</v>
      </c>
      <c r="AW452" t="b">
        <v>1</v>
      </c>
    </row>
    <row r="453" spans="1:54" hidden="1" x14ac:dyDescent="0.25">
      <c r="A453" t="s">
        <v>1460</v>
      </c>
      <c r="B453" t="s">
        <v>19670</v>
      </c>
      <c r="C453" t="s">
        <v>1368</v>
      </c>
      <c r="D453" t="s">
        <v>19547</v>
      </c>
      <c r="E453" t="s">
        <v>19190</v>
      </c>
      <c r="F453" t="s">
        <v>242</v>
      </c>
      <c r="G453">
        <v>2207.52</v>
      </c>
      <c r="H453" t="s">
        <v>19191</v>
      </c>
      <c r="I453">
        <v>48</v>
      </c>
      <c r="J453">
        <v>48</v>
      </c>
      <c r="K453">
        <v>2</v>
      </c>
      <c r="L453" t="s">
        <v>19519</v>
      </c>
      <c r="N453" t="b">
        <v>0</v>
      </c>
      <c r="O453" t="b">
        <v>0</v>
      </c>
      <c r="P453" t="b">
        <v>0</v>
      </c>
      <c r="Q453" t="b">
        <v>0</v>
      </c>
      <c r="R453" t="b">
        <v>0</v>
      </c>
      <c r="S453" t="b">
        <v>0</v>
      </c>
      <c r="T453" t="b">
        <v>0</v>
      </c>
      <c r="U453" t="b">
        <v>0</v>
      </c>
      <c r="V453" t="b">
        <v>1</v>
      </c>
      <c r="X453" t="s">
        <v>19265</v>
      </c>
      <c r="Z453">
        <v>0</v>
      </c>
      <c r="AA453">
        <v>1047552</v>
      </c>
      <c r="AB453" t="b">
        <v>1</v>
      </c>
      <c r="AC453" t="s">
        <v>19210</v>
      </c>
      <c r="AD453">
        <v>384</v>
      </c>
      <c r="AE453">
        <v>32</v>
      </c>
      <c r="AF453" t="s">
        <v>19194</v>
      </c>
      <c r="AG453" t="b">
        <v>1</v>
      </c>
      <c r="AH453" t="b">
        <v>1</v>
      </c>
      <c r="AI453" t="s">
        <v>19195</v>
      </c>
      <c r="AJ453">
        <v>195</v>
      </c>
      <c r="AK453" t="b">
        <v>0</v>
      </c>
      <c r="AL453" t="b">
        <v>1</v>
      </c>
      <c r="AM453" t="b">
        <v>0</v>
      </c>
      <c r="AN453" t="b">
        <v>1</v>
      </c>
      <c r="AO453" t="b">
        <v>0</v>
      </c>
      <c r="AP453">
        <v>8</v>
      </c>
      <c r="AT453">
        <v>76800</v>
      </c>
      <c r="AU453">
        <v>1207959552</v>
      </c>
      <c r="AV453">
        <v>1288490188800</v>
      </c>
      <c r="AW453" t="b">
        <v>1</v>
      </c>
    </row>
    <row r="454" spans="1:54" hidden="1" x14ac:dyDescent="0.25">
      <c r="A454" t="s">
        <v>1798</v>
      </c>
      <c r="B454" t="s">
        <v>19671</v>
      </c>
      <c r="C454" t="s">
        <v>1368</v>
      </c>
      <c r="D454" t="s">
        <v>19549</v>
      </c>
      <c r="E454" t="s">
        <v>19190</v>
      </c>
      <c r="F454" t="s">
        <v>242</v>
      </c>
      <c r="G454">
        <v>2207.52</v>
      </c>
      <c r="H454" t="s">
        <v>19191</v>
      </c>
      <c r="I454">
        <v>48</v>
      </c>
      <c r="J454">
        <v>48</v>
      </c>
      <c r="K454">
        <v>2</v>
      </c>
      <c r="L454" t="s">
        <v>19519</v>
      </c>
      <c r="N454" t="b">
        <v>0</v>
      </c>
      <c r="O454" t="b">
        <v>0</v>
      </c>
      <c r="P454" t="b">
        <v>0</v>
      </c>
      <c r="Q454" t="b">
        <v>0</v>
      </c>
      <c r="R454" t="b">
        <v>0</v>
      </c>
      <c r="S454" t="b">
        <v>0</v>
      </c>
      <c r="T454" t="b">
        <v>0</v>
      </c>
      <c r="U454" t="b">
        <v>0</v>
      </c>
      <c r="V454" t="b">
        <v>1</v>
      </c>
      <c r="X454" t="s">
        <v>19262</v>
      </c>
      <c r="Z454">
        <v>0</v>
      </c>
      <c r="AA454">
        <v>1047552</v>
      </c>
      <c r="AB454" t="b">
        <v>1</v>
      </c>
      <c r="AC454" t="s">
        <v>19210</v>
      </c>
      <c r="AD454">
        <v>384</v>
      </c>
      <c r="AE454">
        <v>32</v>
      </c>
      <c r="AF454" t="s">
        <v>19194</v>
      </c>
      <c r="AG454" t="b">
        <v>1</v>
      </c>
      <c r="AH454" t="b">
        <v>1</v>
      </c>
      <c r="AI454" t="s">
        <v>19195</v>
      </c>
      <c r="AK454" t="b">
        <v>0</v>
      </c>
      <c r="AL454" t="b">
        <v>1</v>
      </c>
      <c r="AM454" t="b">
        <v>0</v>
      </c>
      <c r="AN454" t="b">
        <v>1</v>
      </c>
      <c r="AO454" t="b">
        <v>0</v>
      </c>
      <c r="AP454">
        <v>8</v>
      </c>
      <c r="AQ454">
        <v>462000</v>
      </c>
      <c r="AR454">
        <v>3145728000</v>
      </c>
      <c r="AS454">
        <v>3145728000</v>
      </c>
      <c r="AT454">
        <v>76800</v>
      </c>
      <c r="AU454">
        <v>1378877440</v>
      </c>
      <c r="AW454" t="b">
        <v>1</v>
      </c>
    </row>
    <row r="455" spans="1:54" hidden="1" x14ac:dyDescent="0.25">
      <c r="A455" t="s">
        <v>8689</v>
      </c>
      <c r="B455" t="s">
        <v>19672</v>
      </c>
      <c r="C455" t="s">
        <v>1368</v>
      </c>
      <c r="D455" t="s">
        <v>19581</v>
      </c>
      <c r="E455" t="s">
        <v>19190</v>
      </c>
      <c r="F455" t="s">
        <v>242</v>
      </c>
      <c r="G455">
        <v>2207.52</v>
      </c>
      <c r="H455" t="s">
        <v>19191</v>
      </c>
      <c r="I455">
        <v>48</v>
      </c>
      <c r="J455">
        <v>48</v>
      </c>
      <c r="K455">
        <v>2</v>
      </c>
      <c r="L455" t="s">
        <v>19519</v>
      </c>
      <c r="N455" t="b">
        <v>0</v>
      </c>
      <c r="O455" t="b">
        <v>0</v>
      </c>
      <c r="P455" t="b">
        <v>0</v>
      </c>
      <c r="Q455" t="b">
        <v>0</v>
      </c>
      <c r="R455" t="b">
        <v>0</v>
      </c>
      <c r="S455" t="b">
        <v>0</v>
      </c>
      <c r="T455" t="b">
        <v>0</v>
      </c>
      <c r="U455" t="b">
        <v>0</v>
      </c>
      <c r="V455" t="b">
        <v>0</v>
      </c>
      <c r="X455" t="s">
        <v>19293</v>
      </c>
      <c r="Z455">
        <v>1228800</v>
      </c>
      <c r="AA455">
        <v>1047552</v>
      </c>
      <c r="AB455" t="b">
        <v>1</v>
      </c>
      <c r="AC455" t="s">
        <v>19193</v>
      </c>
      <c r="AD455">
        <v>384</v>
      </c>
      <c r="AE455">
        <v>32</v>
      </c>
      <c r="AF455" t="s">
        <v>19194</v>
      </c>
      <c r="AG455" t="b">
        <v>1</v>
      </c>
      <c r="AH455" t="b">
        <v>0</v>
      </c>
      <c r="AI455" t="s">
        <v>19201</v>
      </c>
      <c r="AJ455">
        <v>160</v>
      </c>
      <c r="AK455" t="b">
        <v>0</v>
      </c>
      <c r="AL455" t="b">
        <v>0</v>
      </c>
      <c r="AM455" t="b">
        <v>0</v>
      </c>
      <c r="AN455" t="b">
        <v>1</v>
      </c>
      <c r="AO455" t="b">
        <v>0</v>
      </c>
      <c r="AP455">
        <v>8</v>
      </c>
      <c r="AQ455">
        <v>96000</v>
      </c>
      <c r="AR455">
        <v>1048576000</v>
      </c>
      <c r="AS455">
        <v>524288000</v>
      </c>
      <c r="AT455">
        <v>76800</v>
      </c>
      <c r="AU455">
        <v>1152000000</v>
      </c>
    </row>
    <row r="456" spans="1:54" hidden="1" x14ac:dyDescent="0.25">
      <c r="A456" t="s">
        <v>6593</v>
      </c>
      <c r="B456" t="s">
        <v>19673</v>
      </c>
      <c r="C456" t="s">
        <v>1368</v>
      </c>
      <c r="D456" t="s">
        <v>19583</v>
      </c>
      <c r="E456" t="s">
        <v>19190</v>
      </c>
      <c r="F456" t="s">
        <v>242</v>
      </c>
      <c r="G456">
        <v>2207.52</v>
      </c>
      <c r="H456" t="s">
        <v>19191</v>
      </c>
      <c r="I456">
        <v>48</v>
      </c>
      <c r="J456">
        <v>48</v>
      </c>
      <c r="K456">
        <v>2</v>
      </c>
      <c r="L456" t="s">
        <v>19519</v>
      </c>
      <c r="N456" t="b">
        <v>0</v>
      </c>
      <c r="O456" t="b">
        <v>0</v>
      </c>
      <c r="P456" t="b">
        <v>0</v>
      </c>
      <c r="Q456" t="b">
        <v>0</v>
      </c>
      <c r="R456" t="b">
        <v>0</v>
      </c>
      <c r="S456" t="b">
        <v>0</v>
      </c>
      <c r="T456" t="b">
        <v>0</v>
      </c>
      <c r="U456" t="b">
        <v>0</v>
      </c>
      <c r="V456" t="b">
        <v>0</v>
      </c>
      <c r="X456" t="s">
        <v>19265</v>
      </c>
      <c r="Z456">
        <v>0</v>
      </c>
      <c r="AA456">
        <v>1047552</v>
      </c>
      <c r="AB456" t="b">
        <v>1</v>
      </c>
      <c r="AC456" t="s">
        <v>19210</v>
      </c>
      <c r="AD456">
        <v>384</v>
      </c>
      <c r="AE456">
        <v>32</v>
      </c>
      <c r="AF456" t="s">
        <v>19194</v>
      </c>
      <c r="AG456" t="b">
        <v>1</v>
      </c>
      <c r="AH456" t="b">
        <v>0</v>
      </c>
      <c r="AI456" t="s">
        <v>19195</v>
      </c>
      <c r="AJ456">
        <v>195</v>
      </c>
      <c r="AK456" t="b">
        <v>0</v>
      </c>
      <c r="AL456" t="b">
        <v>0</v>
      </c>
      <c r="AM456" t="b">
        <v>0</v>
      </c>
      <c r="AN456" t="b">
        <v>1</v>
      </c>
      <c r="AO456" t="b">
        <v>0</v>
      </c>
      <c r="AP456">
        <v>8</v>
      </c>
      <c r="AT456">
        <v>76800</v>
      </c>
      <c r="AU456">
        <v>1207959552</v>
      </c>
      <c r="AV456">
        <v>1288490188800</v>
      </c>
    </row>
    <row r="457" spans="1:54" hidden="1" x14ac:dyDescent="0.25">
      <c r="A457" t="s">
        <v>5227</v>
      </c>
      <c r="B457" t="s">
        <v>19674</v>
      </c>
      <c r="C457" t="s">
        <v>1368</v>
      </c>
      <c r="D457" t="s">
        <v>19585</v>
      </c>
      <c r="E457" t="s">
        <v>19190</v>
      </c>
      <c r="F457" t="s">
        <v>242</v>
      </c>
      <c r="G457">
        <v>2207.52</v>
      </c>
      <c r="H457" t="s">
        <v>19191</v>
      </c>
      <c r="I457">
        <v>48</v>
      </c>
      <c r="J457">
        <v>48</v>
      </c>
      <c r="K457">
        <v>2</v>
      </c>
      <c r="L457" t="s">
        <v>19519</v>
      </c>
      <c r="N457" t="b">
        <v>0</v>
      </c>
      <c r="O457" t="b">
        <v>0</v>
      </c>
      <c r="P457" t="b">
        <v>0</v>
      </c>
      <c r="Q457" t="b">
        <v>0</v>
      </c>
      <c r="R457" t="b">
        <v>0</v>
      </c>
      <c r="S457" t="b">
        <v>0</v>
      </c>
      <c r="T457" t="b">
        <v>0</v>
      </c>
      <c r="U457" t="b">
        <v>0</v>
      </c>
      <c r="V457" t="b">
        <v>0</v>
      </c>
      <c r="X457" t="s">
        <v>19262</v>
      </c>
      <c r="Z457">
        <v>0</v>
      </c>
      <c r="AA457">
        <v>1047552</v>
      </c>
      <c r="AB457" t="b">
        <v>1</v>
      </c>
      <c r="AC457" t="s">
        <v>19210</v>
      </c>
      <c r="AD457">
        <v>384</v>
      </c>
      <c r="AE457">
        <v>32</v>
      </c>
      <c r="AF457" t="s">
        <v>19194</v>
      </c>
      <c r="AG457" t="b">
        <v>1</v>
      </c>
      <c r="AH457" t="b">
        <v>0</v>
      </c>
      <c r="AI457" t="s">
        <v>19195</v>
      </c>
      <c r="AK457" t="b">
        <v>0</v>
      </c>
      <c r="AL457" t="b">
        <v>1</v>
      </c>
      <c r="AM457" t="b">
        <v>0</v>
      </c>
      <c r="AN457" t="b">
        <v>1</v>
      </c>
      <c r="AO457" t="b">
        <v>0</v>
      </c>
      <c r="AP457">
        <v>8</v>
      </c>
      <c r="AQ457">
        <v>462000</v>
      </c>
      <c r="AR457">
        <v>3145728000</v>
      </c>
      <c r="AS457">
        <v>3145728000</v>
      </c>
      <c r="AT457">
        <v>76800</v>
      </c>
      <c r="AU457">
        <v>1378877440</v>
      </c>
      <c r="AW457" t="b">
        <v>1</v>
      </c>
    </row>
    <row r="458" spans="1:54" x14ac:dyDescent="0.25">
      <c r="A458" t="s">
        <v>5490</v>
      </c>
      <c r="B458" t="s">
        <v>19675</v>
      </c>
      <c r="C458" t="s">
        <v>1368</v>
      </c>
      <c r="D458" t="s">
        <v>19536</v>
      </c>
      <c r="E458" t="s">
        <v>19190</v>
      </c>
      <c r="F458" t="s">
        <v>242</v>
      </c>
      <c r="G458">
        <v>191.26</v>
      </c>
      <c r="H458" t="s">
        <v>19518</v>
      </c>
      <c r="I458">
        <v>4</v>
      </c>
      <c r="J458">
        <v>4</v>
      </c>
      <c r="K458">
        <v>2</v>
      </c>
      <c r="L458" t="s">
        <v>19519</v>
      </c>
      <c r="N458" t="b">
        <v>1</v>
      </c>
      <c r="O458" t="b">
        <v>0</v>
      </c>
      <c r="P458" t="b">
        <v>1</v>
      </c>
      <c r="Q458" t="b">
        <v>0</v>
      </c>
      <c r="R458" t="b">
        <v>0</v>
      </c>
      <c r="S458" t="b">
        <v>0</v>
      </c>
      <c r="T458" t="b">
        <v>0</v>
      </c>
      <c r="U458" t="b">
        <v>0</v>
      </c>
      <c r="V458" t="b">
        <v>1</v>
      </c>
      <c r="X458" t="s">
        <v>19262</v>
      </c>
      <c r="Z458">
        <v>153600</v>
      </c>
      <c r="AA458">
        <v>1047552</v>
      </c>
      <c r="AB458" t="b">
        <v>1</v>
      </c>
      <c r="AC458" t="s">
        <v>19210</v>
      </c>
      <c r="AD458">
        <v>32</v>
      </c>
      <c r="AE458">
        <v>8</v>
      </c>
      <c r="AF458" t="s">
        <v>19194</v>
      </c>
      <c r="AG458" t="b">
        <v>1</v>
      </c>
      <c r="AH458" t="b">
        <v>1</v>
      </c>
      <c r="AI458" t="s">
        <v>19201</v>
      </c>
      <c r="AJ458">
        <v>230</v>
      </c>
      <c r="AK458" t="b">
        <v>1</v>
      </c>
      <c r="AL458" t="b">
        <v>1</v>
      </c>
      <c r="AM458" t="b">
        <v>0</v>
      </c>
      <c r="AN458" t="b">
        <v>1</v>
      </c>
      <c r="AO458" t="b">
        <v>0</v>
      </c>
      <c r="AP458">
        <v>2</v>
      </c>
      <c r="AQ458">
        <v>19000</v>
      </c>
      <c r="AR458">
        <v>262144000</v>
      </c>
      <c r="AS458">
        <v>67108864</v>
      </c>
      <c r="AT458">
        <v>6400</v>
      </c>
      <c r="AU458">
        <v>150994944</v>
      </c>
      <c r="AW458" t="b">
        <v>1</v>
      </c>
    </row>
    <row r="459" spans="1:54" hidden="1" x14ac:dyDescent="0.25">
      <c r="A459" t="s">
        <v>4267</v>
      </c>
      <c r="B459" t="s">
        <v>19676</v>
      </c>
      <c r="C459" t="s">
        <v>1368</v>
      </c>
      <c r="D459" t="s">
        <v>19537</v>
      </c>
      <c r="E459" t="s">
        <v>19190</v>
      </c>
      <c r="F459" t="s">
        <v>242</v>
      </c>
      <c r="G459">
        <v>183.96</v>
      </c>
      <c r="H459" t="s">
        <v>19191</v>
      </c>
      <c r="I459">
        <v>4</v>
      </c>
      <c r="J459">
        <v>4</v>
      </c>
      <c r="K459">
        <v>2</v>
      </c>
      <c r="L459" t="s">
        <v>19519</v>
      </c>
      <c r="N459" t="b">
        <v>1</v>
      </c>
      <c r="O459" t="b">
        <v>0</v>
      </c>
      <c r="P459" t="b">
        <v>0</v>
      </c>
      <c r="Q459" t="b">
        <v>0</v>
      </c>
      <c r="R459" t="b">
        <v>0</v>
      </c>
      <c r="S459" t="b">
        <v>0</v>
      </c>
      <c r="T459" t="b">
        <v>0</v>
      </c>
      <c r="U459" t="b">
        <v>0</v>
      </c>
      <c r="V459" t="b">
        <v>1</v>
      </c>
      <c r="X459" t="s">
        <v>19265</v>
      </c>
      <c r="Z459">
        <v>65536</v>
      </c>
      <c r="AA459">
        <v>1047552</v>
      </c>
      <c r="AB459" t="b">
        <v>1</v>
      </c>
      <c r="AC459" t="s">
        <v>19210</v>
      </c>
      <c r="AD459">
        <v>32</v>
      </c>
      <c r="AE459">
        <v>8</v>
      </c>
      <c r="AF459" t="s">
        <v>19194</v>
      </c>
      <c r="AG459" t="b">
        <v>1</v>
      </c>
      <c r="AH459" t="b">
        <v>1</v>
      </c>
      <c r="AI459" t="s">
        <v>19197</v>
      </c>
      <c r="AK459" t="b">
        <v>1</v>
      </c>
      <c r="AL459" t="b">
        <v>1</v>
      </c>
      <c r="AM459" t="b">
        <v>0</v>
      </c>
      <c r="AN459" t="b">
        <v>1</v>
      </c>
      <c r="AO459" t="b">
        <v>0</v>
      </c>
      <c r="AP459">
        <v>2</v>
      </c>
      <c r="AQ459">
        <v>8000</v>
      </c>
      <c r="AR459">
        <v>67108864</v>
      </c>
      <c r="AS459">
        <v>67108864</v>
      </c>
      <c r="AT459">
        <v>6400</v>
      </c>
      <c r="AU459">
        <v>100663296</v>
      </c>
      <c r="AV459">
        <v>107374182400</v>
      </c>
      <c r="AW459" t="b">
        <v>1</v>
      </c>
    </row>
    <row r="460" spans="1:54" hidden="1" x14ac:dyDescent="0.25">
      <c r="A460" t="s">
        <v>3059</v>
      </c>
      <c r="B460" t="s">
        <v>19677</v>
      </c>
      <c r="C460" t="s">
        <v>1368</v>
      </c>
      <c r="D460" t="s">
        <v>19539</v>
      </c>
      <c r="E460" t="s">
        <v>19190</v>
      </c>
      <c r="F460" t="s">
        <v>242</v>
      </c>
      <c r="G460">
        <v>164.98</v>
      </c>
      <c r="H460" t="s">
        <v>19191</v>
      </c>
      <c r="I460">
        <v>4</v>
      </c>
      <c r="J460">
        <v>4</v>
      </c>
      <c r="K460">
        <v>2</v>
      </c>
      <c r="L460" t="s">
        <v>19519</v>
      </c>
      <c r="N460" t="b">
        <v>1</v>
      </c>
      <c r="O460" t="b">
        <v>0</v>
      </c>
      <c r="P460" t="b">
        <v>0</v>
      </c>
      <c r="Q460" t="b">
        <v>0</v>
      </c>
      <c r="R460" t="b">
        <v>0</v>
      </c>
      <c r="S460" t="b">
        <v>0</v>
      </c>
      <c r="T460" t="b">
        <v>0</v>
      </c>
      <c r="U460" t="b">
        <v>0</v>
      </c>
      <c r="V460" t="b">
        <v>1</v>
      </c>
      <c r="X460" t="s">
        <v>19262</v>
      </c>
      <c r="Z460">
        <v>0</v>
      </c>
      <c r="AA460">
        <v>1047552</v>
      </c>
      <c r="AB460" t="b">
        <v>1</v>
      </c>
      <c r="AC460" t="s">
        <v>19210</v>
      </c>
      <c r="AD460">
        <v>32</v>
      </c>
      <c r="AE460">
        <v>8</v>
      </c>
      <c r="AF460" t="s">
        <v>19194</v>
      </c>
      <c r="AG460" t="b">
        <v>1</v>
      </c>
      <c r="AH460" t="b">
        <v>1</v>
      </c>
      <c r="AI460" t="s">
        <v>19197</v>
      </c>
      <c r="AJ460">
        <v>230</v>
      </c>
      <c r="AK460" t="b">
        <v>0</v>
      </c>
      <c r="AL460" t="b">
        <v>1</v>
      </c>
      <c r="AM460" t="b">
        <v>0</v>
      </c>
      <c r="AN460" t="b">
        <v>1</v>
      </c>
      <c r="AO460" t="b">
        <v>0</v>
      </c>
      <c r="AP460">
        <v>2</v>
      </c>
      <c r="AT460">
        <v>6400</v>
      </c>
      <c r="AU460">
        <v>150994944</v>
      </c>
      <c r="AW460" t="b">
        <v>1</v>
      </c>
    </row>
    <row r="461" spans="1:54" hidden="1" x14ac:dyDescent="0.25">
      <c r="A461" t="s">
        <v>1069</v>
      </c>
      <c r="B461" t="s">
        <v>19678</v>
      </c>
      <c r="C461" t="s">
        <v>1368</v>
      </c>
      <c r="D461" t="s">
        <v>19561</v>
      </c>
      <c r="E461" t="s">
        <v>19190</v>
      </c>
      <c r="F461" t="s">
        <v>242</v>
      </c>
      <c r="G461">
        <v>183.96</v>
      </c>
      <c r="H461" t="s">
        <v>19191</v>
      </c>
      <c r="I461">
        <v>4</v>
      </c>
      <c r="J461">
        <v>4</v>
      </c>
      <c r="K461">
        <v>2</v>
      </c>
      <c r="L461" t="s">
        <v>19519</v>
      </c>
      <c r="N461" t="b">
        <v>1</v>
      </c>
      <c r="O461" t="b">
        <v>0</v>
      </c>
      <c r="P461" t="b">
        <v>0</v>
      </c>
      <c r="Q461" t="b">
        <v>0</v>
      </c>
      <c r="R461" t="b">
        <v>0</v>
      </c>
      <c r="S461" t="b">
        <v>0</v>
      </c>
      <c r="T461" t="b">
        <v>0</v>
      </c>
      <c r="U461" t="b">
        <v>0</v>
      </c>
      <c r="V461" t="b">
        <v>0</v>
      </c>
      <c r="X461" t="s">
        <v>19265</v>
      </c>
      <c r="Z461">
        <v>102400</v>
      </c>
      <c r="AA461">
        <v>1047552</v>
      </c>
      <c r="AB461" t="b">
        <v>1</v>
      </c>
      <c r="AC461" t="s">
        <v>19210</v>
      </c>
      <c r="AD461">
        <v>32</v>
      </c>
      <c r="AE461">
        <v>8</v>
      </c>
      <c r="AF461" t="s">
        <v>19194</v>
      </c>
      <c r="AG461" t="b">
        <v>1</v>
      </c>
      <c r="AH461" t="b">
        <v>0</v>
      </c>
      <c r="AI461" t="s">
        <v>19197</v>
      </c>
      <c r="AK461" t="b">
        <v>1</v>
      </c>
      <c r="AL461" t="b">
        <v>1</v>
      </c>
      <c r="AM461" t="b">
        <v>0</v>
      </c>
      <c r="AN461" t="b">
        <v>1</v>
      </c>
      <c r="AO461" t="b">
        <v>0</v>
      </c>
      <c r="AP461">
        <v>2</v>
      </c>
    </row>
    <row r="462" spans="1:54" hidden="1" x14ac:dyDescent="0.25">
      <c r="A462" t="s">
        <v>4543</v>
      </c>
      <c r="B462" t="s">
        <v>19679</v>
      </c>
      <c r="C462" t="s">
        <v>1368</v>
      </c>
      <c r="D462" t="s">
        <v>19563</v>
      </c>
      <c r="E462" t="s">
        <v>19190</v>
      </c>
      <c r="F462" t="s">
        <v>242</v>
      </c>
      <c r="G462">
        <v>243.82</v>
      </c>
      <c r="H462" t="s">
        <v>19191</v>
      </c>
      <c r="I462">
        <v>4</v>
      </c>
      <c r="J462">
        <v>4</v>
      </c>
      <c r="K462">
        <v>2</v>
      </c>
      <c r="L462" t="s">
        <v>19519</v>
      </c>
      <c r="N462" t="b">
        <v>0</v>
      </c>
      <c r="O462" t="b">
        <v>1</v>
      </c>
      <c r="P462" t="b">
        <v>1</v>
      </c>
      <c r="Q462" t="b">
        <v>0</v>
      </c>
      <c r="R462" t="b">
        <v>0</v>
      </c>
      <c r="S462" t="b">
        <v>0</v>
      </c>
      <c r="T462" t="b">
        <v>0</v>
      </c>
      <c r="U462" t="b">
        <v>0</v>
      </c>
      <c r="V462" t="b">
        <v>1</v>
      </c>
      <c r="X462" t="s">
        <v>19262</v>
      </c>
      <c r="Z462">
        <v>153600</v>
      </c>
      <c r="AA462">
        <v>1047552</v>
      </c>
      <c r="AB462" t="b">
        <v>1</v>
      </c>
      <c r="AC462" t="s">
        <v>19210</v>
      </c>
      <c r="AD462">
        <v>32</v>
      </c>
      <c r="AE462">
        <v>8</v>
      </c>
      <c r="AF462" t="s">
        <v>19194</v>
      </c>
      <c r="AG462" t="b">
        <v>1</v>
      </c>
      <c r="AH462" t="b">
        <v>1</v>
      </c>
      <c r="AI462" t="s">
        <v>19195</v>
      </c>
      <c r="AK462" t="b">
        <v>1</v>
      </c>
      <c r="AL462" t="b">
        <v>1</v>
      </c>
      <c r="AM462" t="b">
        <v>0</v>
      </c>
      <c r="AN462" t="b">
        <v>1</v>
      </c>
      <c r="AO462" t="b">
        <v>0</v>
      </c>
      <c r="AP462">
        <v>2</v>
      </c>
      <c r="AQ462">
        <v>18750</v>
      </c>
      <c r="AR462">
        <v>242000000</v>
      </c>
      <c r="AS462">
        <v>242000000</v>
      </c>
      <c r="AT462">
        <v>11000</v>
      </c>
      <c r="AU462">
        <v>350000000</v>
      </c>
      <c r="AW462" t="b">
        <v>1</v>
      </c>
      <c r="BB462" t="s">
        <v>19564</v>
      </c>
    </row>
    <row r="463" spans="1:54" hidden="1" x14ac:dyDescent="0.25">
      <c r="A463" t="s">
        <v>2194</v>
      </c>
      <c r="B463" t="s">
        <v>19680</v>
      </c>
      <c r="C463" t="s">
        <v>1368</v>
      </c>
      <c r="D463" t="s">
        <v>19566</v>
      </c>
      <c r="E463" t="s">
        <v>19190</v>
      </c>
      <c r="F463" t="s">
        <v>242</v>
      </c>
      <c r="G463">
        <v>217.54</v>
      </c>
      <c r="H463" t="s">
        <v>19191</v>
      </c>
      <c r="I463">
        <v>4</v>
      </c>
      <c r="J463">
        <v>4</v>
      </c>
      <c r="K463">
        <v>2</v>
      </c>
      <c r="L463" t="s">
        <v>19519</v>
      </c>
      <c r="N463" t="b">
        <v>0</v>
      </c>
      <c r="O463" t="b">
        <v>1</v>
      </c>
      <c r="P463" t="b">
        <v>0</v>
      </c>
      <c r="Q463" t="b">
        <v>0</v>
      </c>
      <c r="R463" t="b">
        <v>0</v>
      </c>
      <c r="S463" t="b">
        <v>0</v>
      </c>
      <c r="T463" t="b">
        <v>0</v>
      </c>
      <c r="U463" t="b">
        <v>0</v>
      </c>
      <c r="V463" t="b">
        <v>1</v>
      </c>
      <c r="X463" t="s">
        <v>19262</v>
      </c>
      <c r="Z463">
        <v>0</v>
      </c>
      <c r="AA463">
        <v>1047552</v>
      </c>
      <c r="AB463" t="b">
        <v>1</v>
      </c>
      <c r="AC463" t="s">
        <v>19210</v>
      </c>
      <c r="AD463">
        <v>32</v>
      </c>
      <c r="AE463">
        <v>8</v>
      </c>
      <c r="AF463" t="s">
        <v>19194</v>
      </c>
      <c r="AG463" t="b">
        <v>1</v>
      </c>
      <c r="AH463" t="b">
        <v>1</v>
      </c>
      <c r="AI463" t="s">
        <v>19195</v>
      </c>
      <c r="AK463" t="b">
        <v>0</v>
      </c>
      <c r="AL463" t="b">
        <v>1</v>
      </c>
      <c r="AM463" t="b">
        <v>0</v>
      </c>
      <c r="AN463" t="b">
        <v>1</v>
      </c>
      <c r="AO463" t="b">
        <v>0</v>
      </c>
      <c r="AP463">
        <v>2</v>
      </c>
      <c r="AQ463">
        <v>18750</v>
      </c>
      <c r="AR463">
        <v>242000000</v>
      </c>
      <c r="AS463">
        <v>242000000</v>
      </c>
      <c r="AT463">
        <v>11000</v>
      </c>
      <c r="AU463">
        <v>350000000</v>
      </c>
      <c r="AW463" t="b">
        <v>1</v>
      </c>
      <c r="BB463" t="s">
        <v>19564</v>
      </c>
    </row>
    <row r="464" spans="1:54" hidden="1" x14ac:dyDescent="0.25">
      <c r="A464" t="s">
        <v>2152</v>
      </c>
      <c r="B464" t="s">
        <v>19681</v>
      </c>
      <c r="C464" t="s">
        <v>1368</v>
      </c>
      <c r="D464" t="s">
        <v>19541</v>
      </c>
      <c r="E464" t="s">
        <v>19190</v>
      </c>
      <c r="F464" t="s">
        <v>242</v>
      </c>
      <c r="G464">
        <v>210.24</v>
      </c>
      <c r="H464" t="s">
        <v>19191</v>
      </c>
      <c r="I464">
        <v>4</v>
      </c>
      <c r="J464">
        <v>4</v>
      </c>
      <c r="K464">
        <v>2</v>
      </c>
      <c r="L464" t="s">
        <v>19519</v>
      </c>
      <c r="N464" t="b">
        <v>0</v>
      </c>
      <c r="O464" t="b">
        <v>0</v>
      </c>
      <c r="P464" t="b">
        <v>1</v>
      </c>
      <c r="Q464" t="b">
        <v>0</v>
      </c>
      <c r="R464" t="b">
        <v>0</v>
      </c>
      <c r="S464" t="b">
        <v>0</v>
      </c>
      <c r="T464" t="b">
        <v>0</v>
      </c>
      <c r="U464" t="b">
        <v>0</v>
      </c>
      <c r="V464" t="b">
        <v>1</v>
      </c>
      <c r="X464" t="s">
        <v>19265</v>
      </c>
      <c r="Z464">
        <v>153600</v>
      </c>
      <c r="AA464">
        <v>1047552</v>
      </c>
      <c r="AB464" t="b">
        <v>1</v>
      </c>
      <c r="AC464" t="s">
        <v>19210</v>
      </c>
      <c r="AD464">
        <v>32</v>
      </c>
      <c r="AE464">
        <v>8</v>
      </c>
      <c r="AF464" t="s">
        <v>19194</v>
      </c>
      <c r="AG464" t="b">
        <v>1</v>
      </c>
      <c r="AH464" t="b">
        <v>1</v>
      </c>
      <c r="AI464" t="s">
        <v>19195</v>
      </c>
      <c r="AJ464">
        <v>195</v>
      </c>
      <c r="AK464" t="b">
        <v>1</v>
      </c>
      <c r="AL464" t="b">
        <v>1</v>
      </c>
      <c r="AM464" t="b">
        <v>0</v>
      </c>
      <c r="AN464" t="b">
        <v>1</v>
      </c>
      <c r="AO464" t="b">
        <v>0</v>
      </c>
      <c r="AP464">
        <v>2</v>
      </c>
      <c r="AQ464">
        <v>38500</v>
      </c>
      <c r="AR464">
        <v>242221056</v>
      </c>
      <c r="AS464">
        <v>120586240</v>
      </c>
      <c r="AT464">
        <v>6400</v>
      </c>
      <c r="AU464">
        <v>100663296</v>
      </c>
      <c r="AV464">
        <v>107374182400</v>
      </c>
      <c r="AW464" t="b">
        <v>1</v>
      </c>
    </row>
    <row r="465" spans="1:53" x14ac:dyDescent="0.25">
      <c r="A465" t="s">
        <v>6207</v>
      </c>
      <c r="B465" t="s">
        <v>19682</v>
      </c>
      <c r="C465" t="s">
        <v>1368</v>
      </c>
      <c r="D465" t="s">
        <v>19543</v>
      </c>
      <c r="E465" t="s">
        <v>19190</v>
      </c>
      <c r="F465" t="s">
        <v>242</v>
      </c>
      <c r="G465">
        <v>210.24</v>
      </c>
      <c r="H465" t="s">
        <v>19518</v>
      </c>
      <c r="I465">
        <v>4</v>
      </c>
      <c r="J465">
        <v>4</v>
      </c>
      <c r="K465">
        <v>2</v>
      </c>
      <c r="L465" t="s">
        <v>19519</v>
      </c>
      <c r="N465" t="b">
        <v>0</v>
      </c>
      <c r="O465" t="b">
        <v>0</v>
      </c>
      <c r="P465" t="b">
        <v>1</v>
      </c>
      <c r="Q465" t="b">
        <v>0</v>
      </c>
      <c r="R465" t="b">
        <v>0</v>
      </c>
      <c r="S465" t="b">
        <v>0</v>
      </c>
      <c r="T465" t="b">
        <v>0</v>
      </c>
      <c r="U465" t="b">
        <v>0</v>
      </c>
      <c r="V465" t="b">
        <v>1</v>
      </c>
      <c r="X465" t="s">
        <v>19262</v>
      </c>
      <c r="Z465">
        <v>153600</v>
      </c>
      <c r="AA465">
        <v>1047552</v>
      </c>
      <c r="AB465" t="b">
        <v>1</v>
      </c>
      <c r="AC465" t="s">
        <v>19210</v>
      </c>
      <c r="AD465">
        <v>32</v>
      </c>
      <c r="AE465">
        <v>8</v>
      </c>
      <c r="AF465" t="s">
        <v>19194</v>
      </c>
      <c r="AG465" t="b">
        <v>1</v>
      </c>
      <c r="AH465" t="b">
        <v>1</v>
      </c>
      <c r="AI465" t="s">
        <v>19195</v>
      </c>
      <c r="AK465" t="b">
        <v>1</v>
      </c>
      <c r="AL465" t="b">
        <v>1</v>
      </c>
      <c r="AM465" t="b">
        <v>0</v>
      </c>
      <c r="AN465" t="b">
        <v>1</v>
      </c>
      <c r="AO465" t="b">
        <v>0</v>
      </c>
      <c r="AP465">
        <v>2</v>
      </c>
      <c r="AQ465">
        <v>38500</v>
      </c>
      <c r="AR465">
        <v>262144000</v>
      </c>
      <c r="AS465">
        <v>262144000</v>
      </c>
      <c r="AT465">
        <v>6400</v>
      </c>
      <c r="AU465">
        <v>152043520</v>
      </c>
      <c r="AW465" t="b">
        <v>1</v>
      </c>
    </row>
    <row r="466" spans="1:53" hidden="1" x14ac:dyDescent="0.25">
      <c r="A466" t="s">
        <v>4066</v>
      </c>
      <c r="B466" t="s">
        <v>19683</v>
      </c>
      <c r="C466" t="s">
        <v>1368</v>
      </c>
      <c r="D466" t="s">
        <v>19570</v>
      </c>
      <c r="E466" t="s">
        <v>19190</v>
      </c>
      <c r="F466" t="s">
        <v>242</v>
      </c>
      <c r="G466">
        <v>210.24</v>
      </c>
      <c r="H466" t="s">
        <v>19191</v>
      </c>
      <c r="I466">
        <v>4</v>
      </c>
      <c r="J466">
        <v>4</v>
      </c>
      <c r="K466">
        <v>2</v>
      </c>
      <c r="L466" t="s">
        <v>19519</v>
      </c>
      <c r="N466" t="b">
        <v>0</v>
      </c>
      <c r="O466" t="b">
        <v>0</v>
      </c>
      <c r="P466" t="b">
        <v>1</v>
      </c>
      <c r="Q466" t="b">
        <v>0</v>
      </c>
      <c r="R466" t="b">
        <v>0</v>
      </c>
      <c r="S466" t="b">
        <v>0</v>
      </c>
      <c r="T466" t="b">
        <v>0</v>
      </c>
      <c r="U466" t="b">
        <v>0</v>
      </c>
      <c r="V466" t="b">
        <v>0</v>
      </c>
      <c r="X466" t="s">
        <v>19265</v>
      </c>
      <c r="Z466">
        <v>153600</v>
      </c>
      <c r="AA466">
        <v>1047552</v>
      </c>
      <c r="AB466" t="b">
        <v>1</v>
      </c>
      <c r="AC466" t="s">
        <v>19210</v>
      </c>
      <c r="AD466">
        <v>32</v>
      </c>
      <c r="AE466">
        <v>8</v>
      </c>
      <c r="AF466" t="s">
        <v>19194</v>
      </c>
      <c r="AG466" t="b">
        <v>1</v>
      </c>
      <c r="AH466" t="b">
        <v>0</v>
      </c>
      <c r="AI466" t="s">
        <v>19197</v>
      </c>
      <c r="AJ466">
        <v>195</v>
      </c>
      <c r="AK466" t="b">
        <v>0</v>
      </c>
      <c r="AL466" t="b">
        <v>1</v>
      </c>
      <c r="AM466" t="b">
        <v>0</v>
      </c>
      <c r="AN466" t="b">
        <v>1</v>
      </c>
      <c r="AO466" t="b">
        <v>0</v>
      </c>
      <c r="AP466">
        <v>2</v>
      </c>
      <c r="AQ466">
        <v>38500</v>
      </c>
      <c r="AR466">
        <v>242221056</v>
      </c>
      <c r="AS466">
        <v>120586240</v>
      </c>
    </row>
    <row r="467" spans="1:53" hidden="1" x14ac:dyDescent="0.25">
      <c r="A467" t="s">
        <v>3089</v>
      </c>
      <c r="B467" t="s">
        <v>19684</v>
      </c>
      <c r="C467" t="s">
        <v>1368</v>
      </c>
      <c r="D467" t="s">
        <v>19572</v>
      </c>
      <c r="E467" t="s">
        <v>19190</v>
      </c>
      <c r="F467" t="s">
        <v>242</v>
      </c>
      <c r="G467">
        <v>210.24</v>
      </c>
      <c r="H467" t="s">
        <v>19191</v>
      </c>
      <c r="I467">
        <v>4</v>
      </c>
      <c r="J467">
        <v>4</v>
      </c>
      <c r="K467">
        <v>2</v>
      </c>
      <c r="L467" t="s">
        <v>19519</v>
      </c>
      <c r="N467" t="b">
        <v>0</v>
      </c>
      <c r="O467" t="b">
        <v>0</v>
      </c>
      <c r="P467" t="b">
        <v>1</v>
      </c>
      <c r="Q467" t="b">
        <v>0</v>
      </c>
      <c r="R467" t="b">
        <v>0</v>
      </c>
      <c r="S467" t="b">
        <v>0</v>
      </c>
      <c r="T467" t="b">
        <v>0</v>
      </c>
      <c r="U467" t="b">
        <v>0</v>
      </c>
      <c r="V467" t="b">
        <v>0</v>
      </c>
      <c r="X467" t="s">
        <v>19262</v>
      </c>
      <c r="Z467">
        <v>153600</v>
      </c>
      <c r="AA467">
        <v>1047552</v>
      </c>
      <c r="AB467" t="b">
        <v>1</v>
      </c>
      <c r="AC467" t="s">
        <v>19210</v>
      </c>
      <c r="AD467">
        <v>32</v>
      </c>
      <c r="AE467">
        <v>8</v>
      </c>
      <c r="AF467" t="s">
        <v>19194</v>
      </c>
      <c r="AG467" t="b">
        <v>1</v>
      </c>
      <c r="AH467" t="b">
        <v>0</v>
      </c>
      <c r="AI467" t="s">
        <v>19195</v>
      </c>
      <c r="AK467" t="b">
        <v>1</v>
      </c>
      <c r="AL467" t="b">
        <v>1</v>
      </c>
      <c r="AM467" t="b">
        <v>0</v>
      </c>
      <c r="AN467" t="b">
        <v>1</v>
      </c>
      <c r="AO467" t="b">
        <v>0</v>
      </c>
      <c r="AP467">
        <v>2</v>
      </c>
      <c r="AQ467">
        <v>38500</v>
      </c>
      <c r="AR467">
        <v>262144000</v>
      </c>
      <c r="AS467">
        <v>262144000</v>
      </c>
      <c r="AT467">
        <v>6400</v>
      </c>
      <c r="AU467">
        <v>152043520</v>
      </c>
      <c r="AW467" t="b">
        <v>1</v>
      </c>
    </row>
    <row r="468" spans="1:53" hidden="1" x14ac:dyDescent="0.25">
      <c r="A468" t="s">
        <v>863</v>
      </c>
      <c r="B468" t="s">
        <v>19685</v>
      </c>
      <c r="C468" t="s">
        <v>1368</v>
      </c>
      <c r="D468" t="s">
        <v>19574</v>
      </c>
      <c r="E468" t="s">
        <v>19190</v>
      </c>
      <c r="F468" t="s">
        <v>242</v>
      </c>
      <c r="G468">
        <v>167.9</v>
      </c>
      <c r="H468" t="s">
        <v>19191</v>
      </c>
      <c r="I468">
        <v>4</v>
      </c>
      <c r="J468">
        <v>4</v>
      </c>
      <c r="K468">
        <v>1</v>
      </c>
      <c r="L468" t="s">
        <v>19519</v>
      </c>
      <c r="N468" t="b">
        <v>0</v>
      </c>
      <c r="O468" t="b">
        <v>0</v>
      </c>
      <c r="P468" t="b">
        <v>1</v>
      </c>
      <c r="Q468" t="b">
        <v>0</v>
      </c>
      <c r="R468" t="b">
        <v>0</v>
      </c>
      <c r="S468" t="b">
        <v>0</v>
      </c>
      <c r="T468" t="b">
        <v>1</v>
      </c>
      <c r="U468" t="b">
        <v>0</v>
      </c>
      <c r="V468" t="b">
        <v>1</v>
      </c>
      <c r="X468" t="s">
        <v>19262</v>
      </c>
      <c r="Z468">
        <v>153600</v>
      </c>
      <c r="AA468">
        <v>1047552</v>
      </c>
      <c r="AB468" t="b">
        <v>1</v>
      </c>
      <c r="AC468" t="s">
        <v>19284</v>
      </c>
      <c r="AD468">
        <v>32</v>
      </c>
      <c r="AE468">
        <v>8</v>
      </c>
      <c r="AF468" t="s">
        <v>19218</v>
      </c>
      <c r="AG468" t="b">
        <v>0</v>
      </c>
      <c r="AH468" t="b">
        <v>1</v>
      </c>
      <c r="AI468" t="s">
        <v>19195</v>
      </c>
      <c r="AK468" t="b">
        <v>1</v>
      </c>
      <c r="AL468" t="b">
        <v>1</v>
      </c>
      <c r="AM468" t="b">
        <v>0</v>
      </c>
      <c r="AN468" t="b">
        <v>1</v>
      </c>
      <c r="AO468" t="b">
        <v>0</v>
      </c>
      <c r="AP468">
        <v>2</v>
      </c>
      <c r="AQ468">
        <v>19000</v>
      </c>
      <c r="AR468">
        <v>250000000</v>
      </c>
      <c r="AS468">
        <v>250000000</v>
      </c>
      <c r="AT468">
        <v>6400</v>
      </c>
      <c r="AU468">
        <v>145000000</v>
      </c>
      <c r="AV468">
        <v>107374182400</v>
      </c>
      <c r="AW468" t="b">
        <v>1</v>
      </c>
      <c r="AX468" t="b">
        <v>1</v>
      </c>
    </row>
    <row r="469" spans="1:53" hidden="1" x14ac:dyDescent="0.25">
      <c r="A469" t="s">
        <v>7405</v>
      </c>
      <c r="B469" t="s">
        <v>19686</v>
      </c>
      <c r="C469" t="s">
        <v>1368</v>
      </c>
      <c r="D469" t="s">
        <v>19576</v>
      </c>
      <c r="E469" t="s">
        <v>19190</v>
      </c>
      <c r="F469" t="s">
        <v>242</v>
      </c>
      <c r="G469">
        <v>147.46</v>
      </c>
      <c r="H469" t="s">
        <v>19191</v>
      </c>
      <c r="I469">
        <v>4</v>
      </c>
      <c r="J469">
        <v>4</v>
      </c>
      <c r="K469">
        <v>1</v>
      </c>
      <c r="L469" t="s">
        <v>19519</v>
      </c>
      <c r="N469" t="b">
        <v>0</v>
      </c>
      <c r="O469" t="b">
        <v>0</v>
      </c>
      <c r="P469" t="b">
        <v>0</v>
      </c>
      <c r="Q469" t="b">
        <v>0</v>
      </c>
      <c r="R469" t="b">
        <v>0</v>
      </c>
      <c r="S469" t="b">
        <v>0</v>
      </c>
      <c r="T469" t="b">
        <v>1</v>
      </c>
      <c r="U469" t="b">
        <v>0</v>
      </c>
      <c r="V469" t="b">
        <v>1</v>
      </c>
      <c r="X469" t="s">
        <v>19262</v>
      </c>
      <c r="Z469">
        <v>0</v>
      </c>
      <c r="AA469">
        <v>1047552</v>
      </c>
      <c r="AB469" t="b">
        <v>1</v>
      </c>
      <c r="AC469" t="s">
        <v>19284</v>
      </c>
      <c r="AD469">
        <v>32</v>
      </c>
      <c r="AE469">
        <v>8</v>
      </c>
      <c r="AF469" t="s">
        <v>19218</v>
      </c>
      <c r="AG469" t="b">
        <v>1</v>
      </c>
      <c r="AH469" t="b">
        <v>1</v>
      </c>
      <c r="AI469" t="s">
        <v>19195</v>
      </c>
      <c r="AK469" t="b">
        <v>0</v>
      </c>
      <c r="AL469" t="b">
        <v>1</v>
      </c>
      <c r="AM469" t="b">
        <v>0</v>
      </c>
      <c r="AN469" t="b">
        <v>1</v>
      </c>
      <c r="AO469" t="b">
        <v>0</v>
      </c>
      <c r="AP469">
        <v>2</v>
      </c>
      <c r="AQ469">
        <v>19000</v>
      </c>
      <c r="AR469">
        <v>250000000</v>
      </c>
      <c r="AS469">
        <v>250000000</v>
      </c>
      <c r="AT469">
        <v>6400</v>
      </c>
      <c r="AU469">
        <v>145000000</v>
      </c>
      <c r="AV469">
        <v>107374182400</v>
      </c>
      <c r="AW469" t="b">
        <v>1</v>
      </c>
      <c r="AX469" t="b">
        <v>1</v>
      </c>
    </row>
    <row r="470" spans="1:53" hidden="1" x14ac:dyDescent="0.25">
      <c r="A470" t="s">
        <v>7936</v>
      </c>
      <c r="B470" t="s">
        <v>19687</v>
      </c>
      <c r="C470" t="s">
        <v>1368</v>
      </c>
      <c r="D470" t="s">
        <v>19545</v>
      </c>
      <c r="E470" t="s">
        <v>19190</v>
      </c>
      <c r="F470" t="s">
        <v>242</v>
      </c>
      <c r="G470">
        <v>183.96</v>
      </c>
      <c r="H470" t="s">
        <v>19191</v>
      </c>
      <c r="I470">
        <v>4</v>
      </c>
      <c r="J470">
        <v>4</v>
      </c>
      <c r="K470">
        <v>2</v>
      </c>
      <c r="L470" t="s">
        <v>19519</v>
      </c>
      <c r="N470" t="b">
        <v>0</v>
      </c>
      <c r="O470" t="b">
        <v>0</v>
      </c>
      <c r="P470" t="b">
        <v>0</v>
      </c>
      <c r="Q470" t="b">
        <v>0</v>
      </c>
      <c r="R470" t="b">
        <v>0</v>
      </c>
      <c r="S470" t="b">
        <v>0</v>
      </c>
      <c r="T470" t="b">
        <v>0</v>
      </c>
      <c r="U470" t="b">
        <v>0</v>
      </c>
      <c r="V470" t="b">
        <v>1</v>
      </c>
      <c r="X470" t="s">
        <v>19293</v>
      </c>
      <c r="Z470">
        <v>65536</v>
      </c>
      <c r="AA470">
        <v>1047552</v>
      </c>
      <c r="AB470" t="b">
        <v>1</v>
      </c>
      <c r="AC470" t="s">
        <v>19210</v>
      </c>
      <c r="AD470">
        <v>32</v>
      </c>
      <c r="AE470">
        <v>8</v>
      </c>
      <c r="AF470" t="s">
        <v>19194</v>
      </c>
      <c r="AG470" t="b">
        <v>1</v>
      </c>
      <c r="AH470" t="b">
        <v>1</v>
      </c>
      <c r="AI470" t="s">
        <v>19195</v>
      </c>
      <c r="AJ470">
        <v>160</v>
      </c>
      <c r="AK470" t="b">
        <v>1</v>
      </c>
      <c r="AL470" t="b">
        <v>1</v>
      </c>
      <c r="AM470" t="b">
        <v>0</v>
      </c>
      <c r="AN470" t="b">
        <v>1</v>
      </c>
      <c r="AO470" t="b">
        <v>0</v>
      </c>
      <c r="AP470">
        <v>2</v>
      </c>
      <c r="AQ470">
        <v>8000</v>
      </c>
      <c r="AR470">
        <v>67108864</v>
      </c>
      <c r="AS470">
        <v>67108864</v>
      </c>
      <c r="AT470">
        <v>6400</v>
      </c>
      <c r="AU470">
        <v>100663296</v>
      </c>
      <c r="AV470">
        <v>107374182400</v>
      </c>
      <c r="AW470" t="b">
        <v>1</v>
      </c>
    </row>
    <row r="471" spans="1:53" hidden="1" x14ac:dyDescent="0.25">
      <c r="A471" t="s">
        <v>11240</v>
      </c>
      <c r="B471" t="s">
        <v>19688</v>
      </c>
      <c r="C471" t="s">
        <v>1368</v>
      </c>
      <c r="D471" t="s">
        <v>19547</v>
      </c>
      <c r="E471" t="s">
        <v>19190</v>
      </c>
      <c r="F471" t="s">
        <v>242</v>
      </c>
      <c r="G471">
        <v>183.96</v>
      </c>
      <c r="H471" t="s">
        <v>19191</v>
      </c>
      <c r="I471">
        <v>4</v>
      </c>
      <c r="J471">
        <v>4</v>
      </c>
      <c r="K471">
        <v>2</v>
      </c>
      <c r="L471" t="s">
        <v>19519</v>
      </c>
      <c r="N471" t="b">
        <v>0</v>
      </c>
      <c r="O471" t="b">
        <v>0</v>
      </c>
      <c r="P471" t="b">
        <v>0</v>
      </c>
      <c r="Q471" t="b">
        <v>0</v>
      </c>
      <c r="R471" t="b">
        <v>0</v>
      </c>
      <c r="S471" t="b">
        <v>0</v>
      </c>
      <c r="T471" t="b">
        <v>0</v>
      </c>
      <c r="U471" t="b">
        <v>0</v>
      </c>
      <c r="V471" t="b">
        <v>1</v>
      </c>
      <c r="X471" t="s">
        <v>19265</v>
      </c>
      <c r="Z471">
        <v>0</v>
      </c>
      <c r="AA471">
        <v>1047552</v>
      </c>
      <c r="AB471" t="b">
        <v>1</v>
      </c>
      <c r="AC471" t="s">
        <v>19210</v>
      </c>
      <c r="AD471">
        <v>32</v>
      </c>
      <c r="AE471">
        <v>8</v>
      </c>
      <c r="AF471" t="s">
        <v>19194</v>
      </c>
      <c r="AG471" t="b">
        <v>1</v>
      </c>
      <c r="AH471" t="b">
        <v>1</v>
      </c>
      <c r="AI471" t="s">
        <v>19195</v>
      </c>
      <c r="AJ471">
        <v>195</v>
      </c>
      <c r="AK471" t="b">
        <v>0</v>
      </c>
      <c r="AL471" t="b">
        <v>1</v>
      </c>
      <c r="AM471" t="b">
        <v>0</v>
      </c>
      <c r="AN471" t="b">
        <v>1</v>
      </c>
      <c r="AO471" t="b">
        <v>0</v>
      </c>
      <c r="AP471">
        <v>2</v>
      </c>
      <c r="AT471">
        <v>6400</v>
      </c>
      <c r="AU471">
        <v>100663296</v>
      </c>
      <c r="AV471">
        <v>107374182400</v>
      </c>
      <c r="AW471" t="b">
        <v>1</v>
      </c>
    </row>
    <row r="472" spans="1:53" hidden="1" x14ac:dyDescent="0.25">
      <c r="A472" t="s">
        <v>644</v>
      </c>
      <c r="B472" t="s">
        <v>19689</v>
      </c>
      <c r="C472" t="s">
        <v>1368</v>
      </c>
      <c r="D472" t="s">
        <v>19549</v>
      </c>
      <c r="E472" t="s">
        <v>19190</v>
      </c>
      <c r="F472" t="s">
        <v>242</v>
      </c>
      <c r="G472">
        <v>183.96</v>
      </c>
      <c r="H472" t="s">
        <v>19191</v>
      </c>
      <c r="I472">
        <v>4</v>
      </c>
      <c r="J472">
        <v>4</v>
      </c>
      <c r="K472">
        <v>2</v>
      </c>
      <c r="L472" t="s">
        <v>19519</v>
      </c>
      <c r="N472" t="b">
        <v>0</v>
      </c>
      <c r="O472" t="b">
        <v>0</v>
      </c>
      <c r="P472" t="b">
        <v>0</v>
      </c>
      <c r="Q472" t="b">
        <v>0</v>
      </c>
      <c r="R472" t="b">
        <v>0</v>
      </c>
      <c r="S472" t="b">
        <v>0</v>
      </c>
      <c r="T472" t="b">
        <v>0</v>
      </c>
      <c r="U472" t="b">
        <v>0</v>
      </c>
      <c r="V472" t="b">
        <v>1</v>
      </c>
      <c r="X472" t="s">
        <v>19262</v>
      </c>
      <c r="Z472">
        <v>0</v>
      </c>
      <c r="AA472">
        <v>1047552</v>
      </c>
      <c r="AB472" t="b">
        <v>1</v>
      </c>
      <c r="AC472" t="s">
        <v>19210</v>
      </c>
      <c r="AD472">
        <v>32</v>
      </c>
      <c r="AE472">
        <v>8</v>
      </c>
      <c r="AF472" t="s">
        <v>19194</v>
      </c>
      <c r="AG472" t="b">
        <v>1</v>
      </c>
      <c r="AH472" t="b">
        <v>1</v>
      </c>
      <c r="AI472" t="s">
        <v>19195</v>
      </c>
      <c r="AK472" t="b">
        <v>0</v>
      </c>
      <c r="AL472" t="b">
        <v>1</v>
      </c>
      <c r="AM472" t="b">
        <v>0</v>
      </c>
      <c r="AN472" t="b">
        <v>1</v>
      </c>
      <c r="AO472" t="b">
        <v>0</v>
      </c>
      <c r="AP472">
        <v>2</v>
      </c>
      <c r="AQ472">
        <v>38500</v>
      </c>
      <c r="AR472">
        <v>262144000</v>
      </c>
      <c r="AS472">
        <v>262144000</v>
      </c>
      <c r="AT472">
        <v>6400</v>
      </c>
      <c r="AU472">
        <v>152043520</v>
      </c>
      <c r="AW472" t="b">
        <v>1</v>
      </c>
    </row>
    <row r="473" spans="1:53" hidden="1" x14ac:dyDescent="0.25">
      <c r="A473" t="s">
        <v>4185</v>
      </c>
      <c r="B473" t="s">
        <v>19690</v>
      </c>
      <c r="C473" t="s">
        <v>1368</v>
      </c>
      <c r="D473" t="s">
        <v>19581</v>
      </c>
      <c r="E473" t="s">
        <v>19190</v>
      </c>
      <c r="F473" t="s">
        <v>242</v>
      </c>
      <c r="G473">
        <v>183.96</v>
      </c>
      <c r="H473" t="s">
        <v>19191</v>
      </c>
      <c r="I473">
        <v>4</v>
      </c>
      <c r="J473">
        <v>4</v>
      </c>
      <c r="K473">
        <v>2</v>
      </c>
      <c r="L473" t="s">
        <v>19519</v>
      </c>
      <c r="N473" t="b">
        <v>0</v>
      </c>
      <c r="O473" t="b">
        <v>0</v>
      </c>
      <c r="P473" t="b">
        <v>0</v>
      </c>
      <c r="Q473" t="b">
        <v>0</v>
      </c>
      <c r="R473" t="b">
        <v>0</v>
      </c>
      <c r="S473" t="b">
        <v>0</v>
      </c>
      <c r="T473" t="b">
        <v>0</v>
      </c>
      <c r="U473" t="b">
        <v>0</v>
      </c>
      <c r="V473" t="b">
        <v>0</v>
      </c>
      <c r="X473" t="s">
        <v>19293</v>
      </c>
      <c r="Z473">
        <v>102400</v>
      </c>
      <c r="AA473">
        <v>1047552</v>
      </c>
      <c r="AB473" t="b">
        <v>1</v>
      </c>
      <c r="AC473" t="s">
        <v>19193</v>
      </c>
      <c r="AD473">
        <v>32</v>
      </c>
      <c r="AE473">
        <v>8</v>
      </c>
      <c r="AF473" t="s">
        <v>19194</v>
      </c>
      <c r="AG473" t="b">
        <v>1</v>
      </c>
      <c r="AH473" t="b">
        <v>0</v>
      </c>
      <c r="AI473" t="s">
        <v>19201</v>
      </c>
      <c r="AJ473">
        <v>160</v>
      </c>
      <c r="AK473" t="b">
        <v>0</v>
      </c>
      <c r="AL473" t="b">
        <v>0</v>
      </c>
      <c r="AM473" t="b">
        <v>0</v>
      </c>
      <c r="AN473" t="b">
        <v>1</v>
      </c>
      <c r="AO473" t="b">
        <v>0</v>
      </c>
      <c r="AP473">
        <v>2</v>
      </c>
      <c r="AQ473">
        <v>6000</v>
      </c>
      <c r="AR473">
        <v>98304000</v>
      </c>
      <c r="AS473">
        <v>49152000</v>
      </c>
      <c r="AT473">
        <v>6400</v>
      </c>
      <c r="AU473">
        <v>96000000</v>
      </c>
    </row>
    <row r="474" spans="1:53" hidden="1" x14ac:dyDescent="0.25">
      <c r="A474" t="s">
        <v>2512</v>
      </c>
      <c r="B474" t="s">
        <v>19691</v>
      </c>
      <c r="C474" t="s">
        <v>1368</v>
      </c>
      <c r="D474" t="s">
        <v>19583</v>
      </c>
      <c r="E474" t="s">
        <v>19190</v>
      </c>
      <c r="F474" t="s">
        <v>242</v>
      </c>
      <c r="G474">
        <v>183.96</v>
      </c>
      <c r="H474" t="s">
        <v>19191</v>
      </c>
      <c r="I474">
        <v>4</v>
      </c>
      <c r="J474">
        <v>4</v>
      </c>
      <c r="K474">
        <v>2</v>
      </c>
      <c r="L474" t="s">
        <v>19519</v>
      </c>
      <c r="N474" t="b">
        <v>0</v>
      </c>
      <c r="O474" t="b">
        <v>0</v>
      </c>
      <c r="P474" t="b">
        <v>0</v>
      </c>
      <c r="Q474" t="b">
        <v>0</v>
      </c>
      <c r="R474" t="b">
        <v>0</v>
      </c>
      <c r="S474" t="b">
        <v>0</v>
      </c>
      <c r="T474" t="b">
        <v>0</v>
      </c>
      <c r="U474" t="b">
        <v>0</v>
      </c>
      <c r="V474" t="b">
        <v>0</v>
      </c>
      <c r="X474" t="s">
        <v>19265</v>
      </c>
      <c r="Z474">
        <v>0</v>
      </c>
      <c r="AA474">
        <v>1047552</v>
      </c>
      <c r="AB474" t="b">
        <v>1</v>
      </c>
      <c r="AC474" t="s">
        <v>19210</v>
      </c>
      <c r="AD474">
        <v>32</v>
      </c>
      <c r="AE474">
        <v>8</v>
      </c>
      <c r="AF474" t="s">
        <v>19194</v>
      </c>
      <c r="AG474" t="b">
        <v>1</v>
      </c>
      <c r="AH474" t="b">
        <v>0</v>
      </c>
      <c r="AI474" t="s">
        <v>19195</v>
      </c>
      <c r="AJ474">
        <v>195</v>
      </c>
      <c r="AK474" t="b">
        <v>0</v>
      </c>
      <c r="AL474" t="b">
        <v>0</v>
      </c>
      <c r="AM474" t="b">
        <v>0</v>
      </c>
      <c r="AN474" t="b">
        <v>1</v>
      </c>
      <c r="AO474" t="b">
        <v>0</v>
      </c>
      <c r="AP474">
        <v>2</v>
      </c>
      <c r="AT474">
        <v>6400</v>
      </c>
      <c r="AU474">
        <v>100663296</v>
      </c>
      <c r="AV474">
        <v>107374182400</v>
      </c>
    </row>
    <row r="475" spans="1:53" hidden="1" x14ac:dyDescent="0.25">
      <c r="A475" t="s">
        <v>5391</v>
      </c>
      <c r="B475" t="s">
        <v>19692</v>
      </c>
      <c r="C475" t="s">
        <v>1368</v>
      </c>
      <c r="D475" t="s">
        <v>19585</v>
      </c>
      <c r="E475" t="s">
        <v>19190</v>
      </c>
      <c r="F475" t="s">
        <v>242</v>
      </c>
      <c r="G475">
        <v>183.96</v>
      </c>
      <c r="H475" t="s">
        <v>19191</v>
      </c>
      <c r="I475">
        <v>4</v>
      </c>
      <c r="J475">
        <v>4</v>
      </c>
      <c r="K475">
        <v>2</v>
      </c>
      <c r="L475" t="s">
        <v>19519</v>
      </c>
      <c r="N475" t="b">
        <v>0</v>
      </c>
      <c r="O475" t="b">
        <v>0</v>
      </c>
      <c r="P475" t="b">
        <v>0</v>
      </c>
      <c r="Q475" t="b">
        <v>0</v>
      </c>
      <c r="R475" t="b">
        <v>0</v>
      </c>
      <c r="S475" t="b">
        <v>0</v>
      </c>
      <c r="T475" t="b">
        <v>0</v>
      </c>
      <c r="U475" t="b">
        <v>0</v>
      </c>
      <c r="V475" t="b">
        <v>0</v>
      </c>
      <c r="X475" t="s">
        <v>19262</v>
      </c>
      <c r="Z475">
        <v>0</v>
      </c>
      <c r="AA475">
        <v>1047552</v>
      </c>
      <c r="AB475" t="b">
        <v>1</v>
      </c>
      <c r="AC475" t="s">
        <v>19210</v>
      </c>
      <c r="AD475">
        <v>32</v>
      </c>
      <c r="AE475">
        <v>8</v>
      </c>
      <c r="AF475" t="s">
        <v>19194</v>
      </c>
      <c r="AG475" t="b">
        <v>1</v>
      </c>
      <c r="AH475" t="b">
        <v>0</v>
      </c>
      <c r="AI475" t="s">
        <v>19195</v>
      </c>
      <c r="AK475" t="b">
        <v>0</v>
      </c>
      <c r="AL475" t="b">
        <v>1</v>
      </c>
      <c r="AM475" t="b">
        <v>0</v>
      </c>
      <c r="AN475" t="b">
        <v>1</v>
      </c>
      <c r="AO475" t="b">
        <v>0</v>
      </c>
      <c r="AP475">
        <v>2</v>
      </c>
      <c r="AQ475">
        <v>38500</v>
      </c>
      <c r="AR475">
        <v>262144000</v>
      </c>
      <c r="AS475">
        <v>262144000</v>
      </c>
      <c r="AT475">
        <v>6400</v>
      </c>
      <c r="AU475">
        <v>152043520</v>
      </c>
      <c r="AW475" t="b">
        <v>1</v>
      </c>
    </row>
    <row r="476" spans="1:53" x14ac:dyDescent="0.25">
      <c r="A476" t="s">
        <v>4990</v>
      </c>
      <c r="B476" t="s">
        <v>19693</v>
      </c>
      <c r="C476" t="s">
        <v>1368</v>
      </c>
      <c r="D476" t="s">
        <v>19536</v>
      </c>
      <c r="E476" t="s">
        <v>19190</v>
      </c>
      <c r="F476" t="s">
        <v>242</v>
      </c>
      <c r="G476">
        <v>3060.16</v>
      </c>
      <c r="H476" t="s">
        <v>19518</v>
      </c>
      <c r="I476">
        <v>64</v>
      </c>
      <c r="J476">
        <v>16</v>
      </c>
      <c r="K476">
        <v>2</v>
      </c>
      <c r="L476" t="s">
        <v>19519</v>
      </c>
      <c r="N476" t="b">
        <v>1</v>
      </c>
      <c r="O476" t="b">
        <v>0</v>
      </c>
      <c r="P476" t="b">
        <v>1</v>
      </c>
      <c r="Q476" t="b">
        <v>0</v>
      </c>
      <c r="R476" t="b">
        <v>0</v>
      </c>
      <c r="S476" t="b">
        <v>0</v>
      </c>
      <c r="T476" t="b">
        <v>0</v>
      </c>
      <c r="U476" t="b">
        <v>0</v>
      </c>
      <c r="V476" t="b">
        <v>1</v>
      </c>
      <c r="X476" t="s">
        <v>19262</v>
      </c>
      <c r="Z476">
        <v>2457600</v>
      </c>
      <c r="AA476">
        <v>1047552</v>
      </c>
      <c r="AB476" t="b">
        <v>1</v>
      </c>
      <c r="AC476" t="s">
        <v>19210</v>
      </c>
      <c r="AD476">
        <v>512</v>
      </c>
      <c r="AE476">
        <v>32</v>
      </c>
      <c r="AF476" t="s">
        <v>19194</v>
      </c>
      <c r="AG476" t="b">
        <v>1</v>
      </c>
      <c r="AH476" t="b">
        <v>1</v>
      </c>
      <c r="AI476" t="s">
        <v>19195</v>
      </c>
      <c r="AJ476">
        <v>230</v>
      </c>
      <c r="AK476" t="b">
        <v>1</v>
      </c>
      <c r="AL476" t="b">
        <v>1</v>
      </c>
      <c r="AM476" t="b">
        <v>0</v>
      </c>
      <c r="AN476" t="b">
        <v>1</v>
      </c>
      <c r="AO476" t="b">
        <v>0</v>
      </c>
      <c r="AP476">
        <v>8</v>
      </c>
      <c r="AQ476">
        <v>300000</v>
      </c>
      <c r="AR476">
        <v>4194304000</v>
      </c>
      <c r="AS476">
        <v>1073741824</v>
      </c>
      <c r="AT476">
        <v>80000</v>
      </c>
      <c r="AU476">
        <v>1258291200</v>
      </c>
      <c r="AW476" t="b">
        <v>1</v>
      </c>
      <c r="BA476" t="s">
        <v>5587</v>
      </c>
    </row>
    <row r="477" spans="1:53" hidden="1" x14ac:dyDescent="0.25">
      <c r="A477" t="s">
        <v>6797</v>
      </c>
      <c r="B477" t="s">
        <v>16293</v>
      </c>
      <c r="C477" t="s">
        <v>1368</v>
      </c>
      <c r="D477" t="s">
        <v>19537</v>
      </c>
      <c r="E477" t="s">
        <v>19190</v>
      </c>
      <c r="F477" t="s">
        <v>242</v>
      </c>
      <c r="G477">
        <v>2943.36</v>
      </c>
      <c r="H477" t="s">
        <v>19191</v>
      </c>
      <c r="I477">
        <v>64</v>
      </c>
      <c r="J477">
        <v>16</v>
      </c>
      <c r="K477">
        <v>2</v>
      </c>
      <c r="L477" t="s">
        <v>19519</v>
      </c>
      <c r="N477" t="b">
        <v>1</v>
      </c>
      <c r="O477" t="b">
        <v>0</v>
      </c>
      <c r="P477" t="b">
        <v>0</v>
      </c>
      <c r="Q477" t="b">
        <v>0</v>
      </c>
      <c r="R477" t="b">
        <v>0</v>
      </c>
      <c r="S477" t="b">
        <v>0</v>
      </c>
      <c r="T477" t="b">
        <v>0</v>
      </c>
      <c r="U477" t="b">
        <v>0</v>
      </c>
      <c r="V477" t="b">
        <v>1</v>
      </c>
      <c r="X477" t="s">
        <v>19265</v>
      </c>
      <c r="Z477">
        <v>884736</v>
      </c>
      <c r="AA477">
        <v>1047552</v>
      </c>
      <c r="AB477" t="b">
        <v>1</v>
      </c>
      <c r="AC477" t="s">
        <v>19210</v>
      </c>
      <c r="AD477">
        <v>512</v>
      </c>
      <c r="AE477">
        <v>32</v>
      </c>
      <c r="AF477" t="s">
        <v>19194</v>
      </c>
      <c r="AG477" t="b">
        <v>1</v>
      </c>
      <c r="AH477" t="b">
        <v>1</v>
      </c>
      <c r="AI477" t="s">
        <v>19197</v>
      </c>
      <c r="AJ477">
        <v>230</v>
      </c>
      <c r="AK477" t="b">
        <v>1</v>
      </c>
      <c r="AL477" t="b">
        <v>1</v>
      </c>
      <c r="AM477" t="b">
        <v>0</v>
      </c>
      <c r="AN477" t="b">
        <v>1</v>
      </c>
      <c r="AO477" t="b">
        <v>0</v>
      </c>
      <c r="AP477">
        <v>8</v>
      </c>
      <c r="AQ477">
        <v>128000</v>
      </c>
      <c r="AR477">
        <v>1073741824</v>
      </c>
      <c r="AS477">
        <v>1073741824</v>
      </c>
      <c r="AT477">
        <v>80000</v>
      </c>
      <c r="AU477">
        <v>1258291200</v>
      </c>
      <c r="AV477">
        <v>1717990000000</v>
      </c>
      <c r="AW477" t="b">
        <v>1</v>
      </c>
      <c r="BA477" t="s">
        <v>3316</v>
      </c>
    </row>
    <row r="478" spans="1:53" hidden="1" x14ac:dyDescent="0.25">
      <c r="A478" t="s">
        <v>6221</v>
      </c>
      <c r="B478" t="s">
        <v>19694</v>
      </c>
      <c r="C478" t="s">
        <v>1368</v>
      </c>
      <c r="D478" t="s">
        <v>19539</v>
      </c>
      <c r="E478" t="s">
        <v>19190</v>
      </c>
      <c r="F478" t="s">
        <v>242</v>
      </c>
      <c r="G478">
        <v>2639.68</v>
      </c>
      <c r="H478" t="s">
        <v>19191</v>
      </c>
      <c r="I478">
        <v>64</v>
      </c>
      <c r="J478">
        <v>16</v>
      </c>
      <c r="K478">
        <v>2</v>
      </c>
      <c r="L478" t="s">
        <v>19519</v>
      </c>
      <c r="N478" t="b">
        <v>1</v>
      </c>
      <c r="O478" t="b">
        <v>0</v>
      </c>
      <c r="P478" t="b">
        <v>0</v>
      </c>
      <c r="Q478" t="b">
        <v>0</v>
      </c>
      <c r="R478" t="b">
        <v>0</v>
      </c>
      <c r="S478" t="b">
        <v>0</v>
      </c>
      <c r="T478" t="b">
        <v>0</v>
      </c>
      <c r="U478" t="b">
        <v>0</v>
      </c>
      <c r="V478" t="b">
        <v>1</v>
      </c>
      <c r="X478" t="s">
        <v>19262</v>
      </c>
      <c r="Z478">
        <v>0</v>
      </c>
      <c r="AA478">
        <v>1047552</v>
      </c>
      <c r="AB478" t="b">
        <v>1</v>
      </c>
      <c r="AC478" t="s">
        <v>19210</v>
      </c>
      <c r="AD478">
        <v>512</v>
      </c>
      <c r="AE478">
        <v>32</v>
      </c>
      <c r="AF478" t="s">
        <v>19194</v>
      </c>
      <c r="AG478" t="b">
        <v>1</v>
      </c>
      <c r="AH478" t="b">
        <v>1</v>
      </c>
      <c r="AI478" t="s">
        <v>19195</v>
      </c>
      <c r="AJ478">
        <v>230</v>
      </c>
      <c r="AK478" t="b">
        <v>0</v>
      </c>
      <c r="AL478" t="b">
        <v>1</v>
      </c>
      <c r="AM478" t="b">
        <v>0</v>
      </c>
      <c r="AN478" t="b">
        <v>1</v>
      </c>
      <c r="AO478" t="b">
        <v>0</v>
      </c>
      <c r="AP478">
        <v>8</v>
      </c>
      <c r="AT478">
        <v>80000</v>
      </c>
      <c r="AU478">
        <v>1258291200</v>
      </c>
      <c r="AW478" t="b">
        <v>1</v>
      </c>
      <c r="BA478" t="s">
        <v>5374</v>
      </c>
    </row>
    <row r="479" spans="1:53" hidden="1" x14ac:dyDescent="0.25">
      <c r="A479" t="s">
        <v>2630</v>
      </c>
      <c r="B479" t="s">
        <v>19695</v>
      </c>
      <c r="C479" t="s">
        <v>1368</v>
      </c>
      <c r="D479" t="s">
        <v>19541</v>
      </c>
      <c r="E479" t="s">
        <v>19190</v>
      </c>
      <c r="F479" t="s">
        <v>242</v>
      </c>
      <c r="G479">
        <v>3363.84</v>
      </c>
      <c r="H479" t="s">
        <v>19191</v>
      </c>
      <c r="I479">
        <v>64</v>
      </c>
      <c r="J479">
        <v>16</v>
      </c>
      <c r="K479">
        <v>2</v>
      </c>
      <c r="L479" t="s">
        <v>19519</v>
      </c>
      <c r="N479" t="b">
        <v>0</v>
      </c>
      <c r="O479" t="b">
        <v>0</v>
      </c>
      <c r="P479" t="b">
        <v>1</v>
      </c>
      <c r="Q479" t="b">
        <v>0</v>
      </c>
      <c r="R479" t="b">
        <v>0</v>
      </c>
      <c r="S479" t="b">
        <v>0</v>
      </c>
      <c r="T479" t="b">
        <v>0</v>
      </c>
      <c r="U479" t="b">
        <v>0</v>
      </c>
      <c r="V479" t="b">
        <v>1</v>
      </c>
      <c r="X479" t="s">
        <v>19265</v>
      </c>
      <c r="Z479">
        <v>2457600</v>
      </c>
      <c r="AA479">
        <v>1047552</v>
      </c>
      <c r="AB479" t="b">
        <v>1</v>
      </c>
      <c r="AC479" t="s">
        <v>19210</v>
      </c>
      <c r="AD479">
        <v>504</v>
      </c>
      <c r="AE479">
        <v>32</v>
      </c>
      <c r="AF479" t="s">
        <v>19194</v>
      </c>
      <c r="AG479" t="b">
        <v>1</v>
      </c>
      <c r="AH479" t="b">
        <v>1</v>
      </c>
      <c r="AI479" t="s">
        <v>19195</v>
      </c>
      <c r="AJ479">
        <v>195</v>
      </c>
      <c r="AK479" t="b">
        <v>1</v>
      </c>
      <c r="AL479" t="b">
        <v>1</v>
      </c>
      <c r="AM479" t="b">
        <v>0</v>
      </c>
      <c r="AN479" t="b">
        <v>1</v>
      </c>
      <c r="AO479" t="b">
        <v>0</v>
      </c>
      <c r="AP479">
        <v>8</v>
      </c>
      <c r="AQ479">
        <v>615000</v>
      </c>
      <c r="AT479">
        <v>80000</v>
      </c>
      <c r="AU479">
        <v>1258291200</v>
      </c>
      <c r="AV479">
        <v>1717986918400</v>
      </c>
      <c r="AW479" t="b">
        <v>1</v>
      </c>
      <c r="BA479" t="s">
        <v>8594</v>
      </c>
    </row>
    <row r="480" spans="1:53" x14ac:dyDescent="0.25">
      <c r="A480" t="s">
        <v>2064</v>
      </c>
      <c r="B480" t="s">
        <v>19696</v>
      </c>
      <c r="C480" t="s">
        <v>1368</v>
      </c>
      <c r="D480" t="s">
        <v>19543</v>
      </c>
      <c r="E480" t="s">
        <v>19190</v>
      </c>
      <c r="F480" t="s">
        <v>242</v>
      </c>
      <c r="G480">
        <v>3363.84</v>
      </c>
      <c r="H480" t="s">
        <v>19518</v>
      </c>
      <c r="I480">
        <v>64</v>
      </c>
      <c r="J480">
        <v>16</v>
      </c>
      <c r="K480">
        <v>2</v>
      </c>
      <c r="L480" t="s">
        <v>19519</v>
      </c>
      <c r="N480" t="b">
        <v>0</v>
      </c>
      <c r="O480" t="b">
        <v>0</v>
      </c>
      <c r="P480" t="b">
        <v>1</v>
      </c>
      <c r="Q480" t="b">
        <v>0</v>
      </c>
      <c r="R480" t="b">
        <v>0</v>
      </c>
      <c r="S480" t="b">
        <v>0</v>
      </c>
      <c r="T480" t="b">
        <v>0</v>
      </c>
      <c r="U480" t="b">
        <v>0</v>
      </c>
      <c r="V480" t="b">
        <v>1</v>
      </c>
      <c r="X480" t="s">
        <v>19262</v>
      </c>
      <c r="Z480">
        <v>2457600</v>
      </c>
      <c r="AA480">
        <v>1047552</v>
      </c>
      <c r="AB480" t="b">
        <v>1</v>
      </c>
      <c r="AC480" t="s">
        <v>19210</v>
      </c>
      <c r="AD480">
        <v>512</v>
      </c>
      <c r="AE480">
        <v>32</v>
      </c>
      <c r="AF480" t="s">
        <v>19194</v>
      </c>
      <c r="AG480" t="b">
        <v>1</v>
      </c>
      <c r="AH480" t="b">
        <v>1</v>
      </c>
      <c r="AI480" t="s">
        <v>19195</v>
      </c>
      <c r="AK480" t="b">
        <v>1</v>
      </c>
      <c r="AL480" t="b">
        <v>1</v>
      </c>
      <c r="AM480" t="b">
        <v>0</v>
      </c>
      <c r="AN480" t="b">
        <v>1</v>
      </c>
      <c r="AO480" t="b">
        <v>0</v>
      </c>
      <c r="AP480">
        <v>8</v>
      </c>
      <c r="AQ480">
        <v>615000</v>
      </c>
      <c r="AR480">
        <v>4194304000</v>
      </c>
      <c r="AS480">
        <v>4194304000</v>
      </c>
      <c r="AT480">
        <v>80000</v>
      </c>
      <c r="AU480">
        <v>1819279360</v>
      </c>
      <c r="AW480" t="b">
        <v>1</v>
      </c>
      <c r="BA480" t="s">
        <v>4804</v>
      </c>
    </row>
    <row r="481" spans="1:54" hidden="1" x14ac:dyDescent="0.25">
      <c r="A481" t="s">
        <v>4725</v>
      </c>
      <c r="B481" t="s">
        <v>19697</v>
      </c>
      <c r="C481" t="s">
        <v>1368</v>
      </c>
      <c r="D481" t="s">
        <v>19545</v>
      </c>
      <c r="E481" t="s">
        <v>19190</v>
      </c>
      <c r="F481" t="s">
        <v>242</v>
      </c>
      <c r="G481">
        <v>2649.17</v>
      </c>
      <c r="H481" t="s">
        <v>19191</v>
      </c>
      <c r="I481">
        <v>64</v>
      </c>
      <c r="J481">
        <v>16</v>
      </c>
      <c r="K481">
        <v>2</v>
      </c>
      <c r="L481" t="s">
        <v>19519</v>
      </c>
      <c r="N481" t="b">
        <v>0</v>
      </c>
      <c r="O481" t="b">
        <v>0</v>
      </c>
      <c r="P481" t="b">
        <v>0</v>
      </c>
      <c r="Q481" t="b">
        <v>0</v>
      </c>
      <c r="R481" t="b">
        <v>0</v>
      </c>
      <c r="S481" t="b">
        <v>0</v>
      </c>
      <c r="T481" t="b">
        <v>0</v>
      </c>
      <c r="U481" t="b">
        <v>0</v>
      </c>
      <c r="V481" t="b">
        <v>1</v>
      </c>
      <c r="X481" t="s">
        <v>19293</v>
      </c>
      <c r="Z481">
        <v>884736</v>
      </c>
      <c r="AA481">
        <v>1047552</v>
      </c>
      <c r="AB481" t="b">
        <v>1</v>
      </c>
      <c r="AC481" t="s">
        <v>19210</v>
      </c>
      <c r="AD481">
        <v>432</v>
      </c>
      <c r="AE481">
        <v>32</v>
      </c>
      <c r="AF481" t="s">
        <v>19194</v>
      </c>
      <c r="AG481" t="b">
        <v>1</v>
      </c>
      <c r="AH481" t="b">
        <v>1</v>
      </c>
      <c r="AI481" t="s">
        <v>19195</v>
      </c>
      <c r="AJ481">
        <v>160</v>
      </c>
      <c r="AK481" t="b">
        <v>1</v>
      </c>
      <c r="AL481" t="b">
        <v>1</v>
      </c>
      <c r="AM481" t="b">
        <v>0</v>
      </c>
      <c r="AN481" t="b">
        <v>1</v>
      </c>
      <c r="AO481" t="b">
        <v>0</v>
      </c>
      <c r="AP481">
        <v>8</v>
      </c>
      <c r="AQ481">
        <v>128000</v>
      </c>
      <c r="AR481">
        <v>1073741824</v>
      </c>
      <c r="AS481">
        <v>1073741824</v>
      </c>
      <c r="AT481">
        <v>80000</v>
      </c>
      <c r="AU481">
        <v>1258291200</v>
      </c>
      <c r="AV481">
        <v>1717986918400</v>
      </c>
      <c r="AW481" t="b">
        <v>1</v>
      </c>
      <c r="BA481" t="s">
        <v>1429</v>
      </c>
    </row>
    <row r="482" spans="1:54" hidden="1" x14ac:dyDescent="0.25">
      <c r="A482" t="s">
        <v>5027</v>
      </c>
      <c r="B482" t="s">
        <v>19698</v>
      </c>
      <c r="C482" t="s">
        <v>1368</v>
      </c>
      <c r="D482" t="s">
        <v>19547</v>
      </c>
      <c r="E482" t="s">
        <v>19190</v>
      </c>
      <c r="F482" t="s">
        <v>242</v>
      </c>
      <c r="G482">
        <v>2943.36</v>
      </c>
      <c r="H482" t="s">
        <v>19191</v>
      </c>
      <c r="I482">
        <v>64</v>
      </c>
      <c r="J482">
        <v>16</v>
      </c>
      <c r="K482">
        <v>2</v>
      </c>
      <c r="L482" t="s">
        <v>19519</v>
      </c>
      <c r="N482" t="b">
        <v>0</v>
      </c>
      <c r="O482" t="b">
        <v>0</v>
      </c>
      <c r="P482" t="b">
        <v>0</v>
      </c>
      <c r="Q482" t="b">
        <v>0</v>
      </c>
      <c r="R482" t="b">
        <v>0</v>
      </c>
      <c r="S482" t="b">
        <v>0</v>
      </c>
      <c r="T482" t="b">
        <v>0</v>
      </c>
      <c r="U482" t="b">
        <v>0</v>
      </c>
      <c r="V482" t="b">
        <v>1</v>
      </c>
      <c r="X482" t="s">
        <v>19265</v>
      </c>
      <c r="Z482">
        <v>0</v>
      </c>
      <c r="AA482">
        <v>1047552</v>
      </c>
      <c r="AB482" t="b">
        <v>1</v>
      </c>
      <c r="AC482" t="s">
        <v>19210</v>
      </c>
      <c r="AD482">
        <v>504</v>
      </c>
      <c r="AE482">
        <v>32</v>
      </c>
      <c r="AF482" t="s">
        <v>19194</v>
      </c>
      <c r="AG482" t="b">
        <v>1</v>
      </c>
      <c r="AH482" t="b">
        <v>1</v>
      </c>
      <c r="AI482" t="s">
        <v>19195</v>
      </c>
      <c r="AJ482">
        <v>195</v>
      </c>
      <c r="AK482" t="b">
        <v>0</v>
      </c>
      <c r="AL482" t="b">
        <v>1</v>
      </c>
      <c r="AM482" t="b">
        <v>0</v>
      </c>
      <c r="AN482" t="b">
        <v>1</v>
      </c>
      <c r="AO482" t="b">
        <v>0</v>
      </c>
      <c r="AP482">
        <v>8</v>
      </c>
      <c r="AT482">
        <v>80000</v>
      </c>
      <c r="AU482">
        <v>1258291200</v>
      </c>
      <c r="AV482">
        <v>1717986918400</v>
      </c>
      <c r="AW482" t="b">
        <v>1</v>
      </c>
      <c r="BA482" t="s">
        <v>6362</v>
      </c>
    </row>
    <row r="483" spans="1:54" hidden="1" x14ac:dyDescent="0.25">
      <c r="A483" t="s">
        <v>3248</v>
      </c>
      <c r="B483" t="s">
        <v>19699</v>
      </c>
      <c r="C483" t="s">
        <v>1368</v>
      </c>
      <c r="D483" t="s">
        <v>19549</v>
      </c>
      <c r="E483" t="s">
        <v>19190</v>
      </c>
      <c r="F483" t="s">
        <v>242</v>
      </c>
      <c r="G483">
        <v>2943.36</v>
      </c>
      <c r="H483" t="s">
        <v>19191</v>
      </c>
      <c r="I483">
        <v>64</v>
      </c>
      <c r="J483">
        <v>16</v>
      </c>
      <c r="K483">
        <v>2</v>
      </c>
      <c r="L483" t="s">
        <v>19519</v>
      </c>
      <c r="N483" t="b">
        <v>0</v>
      </c>
      <c r="O483" t="b">
        <v>0</v>
      </c>
      <c r="P483" t="b">
        <v>0</v>
      </c>
      <c r="Q483" t="b">
        <v>0</v>
      </c>
      <c r="R483" t="b">
        <v>0</v>
      </c>
      <c r="S483" t="b">
        <v>0</v>
      </c>
      <c r="T483" t="b">
        <v>0</v>
      </c>
      <c r="U483" t="b">
        <v>0</v>
      </c>
      <c r="V483" t="b">
        <v>1</v>
      </c>
      <c r="X483" t="s">
        <v>19262</v>
      </c>
      <c r="Z483">
        <v>0</v>
      </c>
      <c r="AA483">
        <v>1047552</v>
      </c>
      <c r="AB483" t="b">
        <v>1</v>
      </c>
      <c r="AC483" t="s">
        <v>19210</v>
      </c>
      <c r="AD483">
        <v>512</v>
      </c>
      <c r="AE483">
        <v>32</v>
      </c>
      <c r="AF483" t="s">
        <v>19194</v>
      </c>
      <c r="AG483" t="b">
        <v>1</v>
      </c>
      <c r="AH483" t="b">
        <v>1</v>
      </c>
      <c r="AI483" t="s">
        <v>19195</v>
      </c>
      <c r="AK483" t="b">
        <v>0</v>
      </c>
      <c r="AL483" t="b">
        <v>1</v>
      </c>
      <c r="AM483" t="b">
        <v>0</v>
      </c>
      <c r="AN483" t="b">
        <v>1</v>
      </c>
      <c r="AO483" t="b">
        <v>0</v>
      </c>
      <c r="AP483">
        <v>8</v>
      </c>
      <c r="AQ483">
        <v>615000</v>
      </c>
      <c r="AR483">
        <v>4194304000</v>
      </c>
      <c r="AS483">
        <v>4194304000</v>
      </c>
      <c r="AT483">
        <v>80000</v>
      </c>
      <c r="AU483">
        <v>1819279360</v>
      </c>
      <c r="AW483" t="b">
        <v>1</v>
      </c>
      <c r="BA483" t="s">
        <v>3716</v>
      </c>
    </row>
    <row r="484" spans="1:54" x14ac:dyDescent="0.25">
      <c r="A484" t="s">
        <v>3720</v>
      </c>
      <c r="B484" t="s">
        <v>19700</v>
      </c>
      <c r="C484" t="s">
        <v>1368</v>
      </c>
      <c r="D484" t="s">
        <v>19536</v>
      </c>
      <c r="E484" t="s">
        <v>19190</v>
      </c>
      <c r="F484" t="s">
        <v>242</v>
      </c>
      <c r="G484">
        <v>3060.16</v>
      </c>
      <c r="H484" t="s">
        <v>19518</v>
      </c>
      <c r="I484">
        <v>64</v>
      </c>
      <c r="J484">
        <v>32</v>
      </c>
      <c r="K484">
        <v>2</v>
      </c>
      <c r="L484" t="s">
        <v>19519</v>
      </c>
      <c r="N484" t="b">
        <v>1</v>
      </c>
      <c r="O484" t="b">
        <v>0</v>
      </c>
      <c r="P484" t="b">
        <v>1</v>
      </c>
      <c r="Q484" t="b">
        <v>0</v>
      </c>
      <c r="R484" t="b">
        <v>0</v>
      </c>
      <c r="S484" t="b">
        <v>0</v>
      </c>
      <c r="T484" t="b">
        <v>0</v>
      </c>
      <c r="U484" t="b">
        <v>0</v>
      </c>
      <c r="V484" t="b">
        <v>1</v>
      </c>
      <c r="X484" t="s">
        <v>19262</v>
      </c>
      <c r="Z484">
        <v>2457600</v>
      </c>
      <c r="AA484">
        <v>1047552</v>
      </c>
      <c r="AB484" t="b">
        <v>1</v>
      </c>
      <c r="AC484" t="s">
        <v>19210</v>
      </c>
      <c r="AD484">
        <v>512</v>
      </c>
      <c r="AE484">
        <v>32</v>
      </c>
      <c r="AF484" t="s">
        <v>19194</v>
      </c>
      <c r="AG484" t="b">
        <v>1</v>
      </c>
      <c r="AH484" t="b">
        <v>1</v>
      </c>
      <c r="AI484" t="s">
        <v>19195</v>
      </c>
      <c r="AJ484">
        <v>230</v>
      </c>
      <c r="AK484" t="b">
        <v>1</v>
      </c>
      <c r="AL484" t="b">
        <v>1</v>
      </c>
      <c r="AM484" t="b">
        <v>0</v>
      </c>
      <c r="AN484" t="b">
        <v>1</v>
      </c>
      <c r="AO484" t="b">
        <v>0</v>
      </c>
      <c r="AP484">
        <v>8</v>
      </c>
      <c r="AQ484">
        <v>300000</v>
      </c>
      <c r="AR484">
        <v>4194304000</v>
      </c>
      <c r="AS484">
        <v>1073741824</v>
      </c>
      <c r="AT484">
        <v>80000</v>
      </c>
      <c r="AU484">
        <v>1258291200</v>
      </c>
      <c r="AW484" t="b">
        <v>1</v>
      </c>
      <c r="BA484" t="s">
        <v>5587</v>
      </c>
    </row>
    <row r="485" spans="1:54" hidden="1" x14ac:dyDescent="0.25">
      <c r="A485" t="s">
        <v>2071</v>
      </c>
      <c r="B485" t="s">
        <v>2929</v>
      </c>
      <c r="C485" t="s">
        <v>1368</v>
      </c>
      <c r="D485" t="s">
        <v>19537</v>
      </c>
      <c r="E485" t="s">
        <v>19190</v>
      </c>
      <c r="F485" t="s">
        <v>242</v>
      </c>
      <c r="G485">
        <v>2943.36</v>
      </c>
      <c r="H485" t="s">
        <v>19191</v>
      </c>
      <c r="I485">
        <v>64</v>
      </c>
      <c r="J485">
        <v>32</v>
      </c>
      <c r="K485">
        <v>2</v>
      </c>
      <c r="L485" t="s">
        <v>19519</v>
      </c>
      <c r="N485" t="b">
        <v>1</v>
      </c>
      <c r="O485" t="b">
        <v>0</v>
      </c>
      <c r="P485" t="b">
        <v>0</v>
      </c>
      <c r="Q485" t="b">
        <v>0</v>
      </c>
      <c r="R485" t="b">
        <v>0</v>
      </c>
      <c r="S485" t="b">
        <v>0</v>
      </c>
      <c r="T485" t="b">
        <v>0</v>
      </c>
      <c r="U485" t="b">
        <v>0</v>
      </c>
      <c r="V485" t="b">
        <v>1</v>
      </c>
      <c r="X485" t="s">
        <v>19265</v>
      </c>
      <c r="Z485">
        <v>884736</v>
      </c>
      <c r="AA485">
        <v>1047552</v>
      </c>
      <c r="AB485" t="b">
        <v>1</v>
      </c>
      <c r="AC485" t="s">
        <v>19210</v>
      </c>
      <c r="AD485">
        <v>512</v>
      </c>
      <c r="AE485">
        <v>32</v>
      </c>
      <c r="AF485" t="s">
        <v>19194</v>
      </c>
      <c r="AG485" t="b">
        <v>1</v>
      </c>
      <c r="AH485" t="b">
        <v>1</v>
      </c>
      <c r="AI485" t="s">
        <v>19197</v>
      </c>
      <c r="AJ485">
        <v>230</v>
      </c>
      <c r="AK485" t="b">
        <v>1</v>
      </c>
      <c r="AL485" t="b">
        <v>1</v>
      </c>
      <c r="AM485" t="b">
        <v>0</v>
      </c>
      <c r="AN485" t="b">
        <v>1</v>
      </c>
      <c r="AO485" t="b">
        <v>0</v>
      </c>
      <c r="AP485">
        <v>8</v>
      </c>
      <c r="AQ485">
        <v>128000</v>
      </c>
      <c r="AR485">
        <v>1073741824</v>
      </c>
      <c r="AS485">
        <v>1073741824</v>
      </c>
      <c r="AT485">
        <v>80000</v>
      </c>
      <c r="AU485">
        <v>1258291200</v>
      </c>
      <c r="AV485">
        <v>1717990000000</v>
      </c>
      <c r="AW485" t="b">
        <v>1</v>
      </c>
      <c r="BA485" t="s">
        <v>3316</v>
      </c>
    </row>
    <row r="486" spans="1:54" hidden="1" x14ac:dyDescent="0.25">
      <c r="A486" t="s">
        <v>13214</v>
      </c>
      <c r="B486" t="s">
        <v>19701</v>
      </c>
      <c r="C486" t="s">
        <v>1368</v>
      </c>
      <c r="D486" t="s">
        <v>19539</v>
      </c>
      <c r="E486" t="s">
        <v>19190</v>
      </c>
      <c r="F486" t="s">
        <v>242</v>
      </c>
      <c r="G486">
        <v>2639.68</v>
      </c>
      <c r="H486" t="s">
        <v>19191</v>
      </c>
      <c r="I486">
        <v>64</v>
      </c>
      <c r="J486">
        <v>32</v>
      </c>
      <c r="K486">
        <v>2</v>
      </c>
      <c r="L486" t="s">
        <v>19519</v>
      </c>
      <c r="N486" t="b">
        <v>1</v>
      </c>
      <c r="O486" t="b">
        <v>0</v>
      </c>
      <c r="P486" t="b">
        <v>0</v>
      </c>
      <c r="Q486" t="b">
        <v>0</v>
      </c>
      <c r="R486" t="b">
        <v>0</v>
      </c>
      <c r="S486" t="b">
        <v>0</v>
      </c>
      <c r="T486" t="b">
        <v>0</v>
      </c>
      <c r="U486" t="b">
        <v>0</v>
      </c>
      <c r="V486" t="b">
        <v>1</v>
      </c>
      <c r="X486" t="s">
        <v>19262</v>
      </c>
      <c r="Z486">
        <v>0</v>
      </c>
      <c r="AA486">
        <v>1047552</v>
      </c>
      <c r="AB486" t="b">
        <v>1</v>
      </c>
      <c r="AC486" t="s">
        <v>19210</v>
      </c>
      <c r="AD486">
        <v>512</v>
      </c>
      <c r="AE486">
        <v>32</v>
      </c>
      <c r="AF486" t="s">
        <v>19194</v>
      </c>
      <c r="AG486" t="b">
        <v>1</v>
      </c>
      <c r="AH486" t="b">
        <v>1</v>
      </c>
      <c r="AI486" t="s">
        <v>19195</v>
      </c>
      <c r="AJ486">
        <v>230</v>
      </c>
      <c r="AK486" t="b">
        <v>0</v>
      </c>
      <c r="AL486" t="b">
        <v>1</v>
      </c>
      <c r="AM486" t="b">
        <v>0</v>
      </c>
      <c r="AN486" t="b">
        <v>1</v>
      </c>
      <c r="AO486" t="b">
        <v>0</v>
      </c>
      <c r="AP486">
        <v>8</v>
      </c>
      <c r="AT486">
        <v>80000</v>
      </c>
      <c r="AU486">
        <v>1258291200</v>
      </c>
      <c r="AW486" t="b">
        <v>1</v>
      </c>
      <c r="BA486" t="s">
        <v>5374</v>
      </c>
    </row>
    <row r="487" spans="1:54" hidden="1" x14ac:dyDescent="0.25">
      <c r="A487" t="s">
        <v>4488</v>
      </c>
      <c r="B487" t="s">
        <v>19702</v>
      </c>
      <c r="C487" t="s">
        <v>1368</v>
      </c>
      <c r="D487" t="s">
        <v>19541</v>
      </c>
      <c r="E487" t="s">
        <v>19190</v>
      </c>
      <c r="F487" t="s">
        <v>242</v>
      </c>
      <c r="G487">
        <v>3363.84</v>
      </c>
      <c r="H487" t="s">
        <v>19191</v>
      </c>
      <c r="I487">
        <v>64</v>
      </c>
      <c r="J487">
        <v>32</v>
      </c>
      <c r="K487">
        <v>2</v>
      </c>
      <c r="L487" t="s">
        <v>19519</v>
      </c>
      <c r="N487" t="b">
        <v>0</v>
      </c>
      <c r="O487" t="b">
        <v>0</v>
      </c>
      <c r="P487" t="b">
        <v>1</v>
      </c>
      <c r="Q487" t="b">
        <v>0</v>
      </c>
      <c r="R487" t="b">
        <v>0</v>
      </c>
      <c r="S487" t="b">
        <v>0</v>
      </c>
      <c r="T487" t="b">
        <v>0</v>
      </c>
      <c r="U487" t="b">
        <v>0</v>
      </c>
      <c r="V487" t="b">
        <v>1</v>
      </c>
      <c r="X487" t="s">
        <v>19265</v>
      </c>
      <c r="Z487">
        <v>2457600</v>
      </c>
      <c r="AA487">
        <v>1047552</v>
      </c>
      <c r="AB487" t="b">
        <v>1</v>
      </c>
      <c r="AC487" t="s">
        <v>19210</v>
      </c>
      <c r="AD487">
        <v>504</v>
      </c>
      <c r="AE487">
        <v>32</v>
      </c>
      <c r="AF487" t="s">
        <v>19194</v>
      </c>
      <c r="AG487" t="b">
        <v>1</v>
      </c>
      <c r="AH487" t="b">
        <v>1</v>
      </c>
      <c r="AI487" t="s">
        <v>19195</v>
      </c>
      <c r="AJ487">
        <v>195</v>
      </c>
      <c r="AK487" t="b">
        <v>1</v>
      </c>
      <c r="AL487" t="b">
        <v>1</v>
      </c>
      <c r="AM487" t="b">
        <v>0</v>
      </c>
      <c r="AN487" t="b">
        <v>1</v>
      </c>
      <c r="AO487" t="b">
        <v>0</v>
      </c>
      <c r="AP487">
        <v>8</v>
      </c>
      <c r="AQ487">
        <v>615000</v>
      </c>
      <c r="AT487">
        <v>80000</v>
      </c>
      <c r="AU487">
        <v>1258291200</v>
      </c>
      <c r="AV487">
        <v>1717986918400</v>
      </c>
      <c r="AW487" t="b">
        <v>1</v>
      </c>
      <c r="BA487" t="s">
        <v>8594</v>
      </c>
    </row>
    <row r="488" spans="1:54" x14ac:dyDescent="0.25">
      <c r="A488" t="s">
        <v>8925</v>
      </c>
      <c r="B488" t="s">
        <v>19703</v>
      </c>
      <c r="C488" t="s">
        <v>1368</v>
      </c>
      <c r="D488" t="s">
        <v>19543</v>
      </c>
      <c r="E488" t="s">
        <v>19190</v>
      </c>
      <c r="F488" t="s">
        <v>242</v>
      </c>
      <c r="G488">
        <v>3363.84</v>
      </c>
      <c r="H488" t="s">
        <v>19518</v>
      </c>
      <c r="I488">
        <v>64</v>
      </c>
      <c r="J488">
        <v>32</v>
      </c>
      <c r="K488">
        <v>2</v>
      </c>
      <c r="L488" t="s">
        <v>19519</v>
      </c>
      <c r="N488" t="b">
        <v>0</v>
      </c>
      <c r="O488" t="b">
        <v>0</v>
      </c>
      <c r="P488" t="b">
        <v>1</v>
      </c>
      <c r="Q488" t="b">
        <v>0</v>
      </c>
      <c r="R488" t="b">
        <v>0</v>
      </c>
      <c r="S488" t="b">
        <v>0</v>
      </c>
      <c r="T488" t="b">
        <v>0</v>
      </c>
      <c r="U488" t="b">
        <v>0</v>
      </c>
      <c r="V488" t="b">
        <v>1</v>
      </c>
      <c r="X488" t="s">
        <v>19262</v>
      </c>
      <c r="Z488">
        <v>2457600</v>
      </c>
      <c r="AA488">
        <v>1047552</v>
      </c>
      <c r="AB488" t="b">
        <v>1</v>
      </c>
      <c r="AC488" t="s">
        <v>19210</v>
      </c>
      <c r="AD488">
        <v>512</v>
      </c>
      <c r="AE488">
        <v>32</v>
      </c>
      <c r="AF488" t="s">
        <v>19194</v>
      </c>
      <c r="AG488" t="b">
        <v>1</v>
      </c>
      <c r="AH488" t="b">
        <v>1</v>
      </c>
      <c r="AI488" t="s">
        <v>19195</v>
      </c>
      <c r="AK488" t="b">
        <v>1</v>
      </c>
      <c r="AL488" t="b">
        <v>1</v>
      </c>
      <c r="AM488" t="b">
        <v>0</v>
      </c>
      <c r="AN488" t="b">
        <v>1</v>
      </c>
      <c r="AO488" t="b">
        <v>0</v>
      </c>
      <c r="AP488">
        <v>8</v>
      </c>
      <c r="AQ488">
        <v>615000</v>
      </c>
      <c r="AR488">
        <v>4194304000</v>
      </c>
      <c r="AS488">
        <v>4194304000</v>
      </c>
      <c r="AT488">
        <v>80000</v>
      </c>
      <c r="AU488">
        <v>1819279360</v>
      </c>
      <c r="AW488" t="b">
        <v>1</v>
      </c>
      <c r="BA488" t="s">
        <v>4804</v>
      </c>
    </row>
    <row r="489" spans="1:54" hidden="1" x14ac:dyDescent="0.25">
      <c r="A489" t="s">
        <v>9883</v>
      </c>
      <c r="B489" t="s">
        <v>19704</v>
      </c>
      <c r="C489" t="s">
        <v>1368</v>
      </c>
      <c r="D489" t="s">
        <v>19545</v>
      </c>
      <c r="E489" t="s">
        <v>19190</v>
      </c>
      <c r="F489" t="s">
        <v>242</v>
      </c>
      <c r="G489">
        <v>2649.17</v>
      </c>
      <c r="H489" t="s">
        <v>19191</v>
      </c>
      <c r="I489">
        <v>64</v>
      </c>
      <c r="J489">
        <v>32</v>
      </c>
      <c r="K489">
        <v>2</v>
      </c>
      <c r="L489" t="s">
        <v>19519</v>
      </c>
      <c r="N489" t="b">
        <v>0</v>
      </c>
      <c r="O489" t="b">
        <v>0</v>
      </c>
      <c r="P489" t="b">
        <v>0</v>
      </c>
      <c r="Q489" t="b">
        <v>0</v>
      </c>
      <c r="R489" t="b">
        <v>0</v>
      </c>
      <c r="S489" t="b">
        <v>0</v>
      </c>
      <c r="T489" t="b">
        <v>0</v>
      </c>
      <c r="U489" t="b">
        <v>0</v>
      </c>
      <c r="V489" t="b">
        <v>1</v>
      </c>
      <c r="X489" t="s">
        <v>19293</v>
      </c>
      <c r="Z489">
        <v>884736</v>
      </c>
      <c r="AA489">
        <v>1047552</v>
      </c>
      <c r="AB489" t="b">
        <v>1</v>
      </c>
      <c r="AC489" t="s">
        <v>19210</v>
      </c>
      <c r="AD489">
        <v>432</v>
      </c>
      <c r="AE489">
        <v>32</v>
      </c>
      <c r="AF489" t="s">
        <v>19194</v>
      </c>
      <c r="AG489" t="b">
        <v>1</v>
      </c>
      <c r="AH489" t="b">
        <v>1</v>
      </c>
      <c r="AI489" t="s">
        <v>19195</v>
      </c>
      <c r="AJ489">
        <v>160</v>
      </c>
      <c r="AK489" t="b">
        <v>1</v>
      </c>
      <c r="AL489" t="b">
        <v>1</v>
      </c>
      <c r="AM489" t="b">
        <v>0</v>
      </c>
      <c r="AN489" t="b">
        <v>1</v>
      </c>
      <c r="AO489" t="b">
        <v>0</v>
      </c>
      <c r="AP489">
        <v>8</v>
      </c>
      <c r="AQ489">
        <v>128000</v>
      </c>
      <c r="AR489">
        <v>1073741824</v>
      </c>
      <c r="AS489">
        <v>1073741824</v>
      </c>
      <c r="AT489">
        <v>80000</v>
      </c>
      <c r="AU489">
        <v>1258291200</v>
      </c>
      <c r="AV489">
        <v>1717986918400</v>
      </c>
      <c r="AW489" t="b">
        <v>1</v>
      </c>
      <c r="BA489" t="s">
        <v>1429</v>
      </c>
    </row>
    <row r="490" spans="1:54" hidden="1" x14ac:dyDescent="0.25">
      <c r="A490" t="s">
        <v>4027</v>
      </c>
      <c r="B490" t="s">
        <v>19705</v>
      </c>
      <c r="C490" t="s">
        <v>1368</v>
      </c>
      <c r="D490" t="s">
        <v>19547</v>
      </c>
      <c r="E490" t="s">
        <v>19190</v>
      </c>
      <c r="F490" t="s">
        <v>242</v>
      </c>
      <c r="G490">
        <v>2943.36</v>
      </c>
      <c r="H490" t="s">
        <v>19191</v>
      </c>
      <c r="I490">
        <v>64</v>
      </c>
      <c r="J490">
        <v>32</v>
      </c>
      <c r="K490">
        <v>2</v>
      </c>
      <c r="L490" t="s">
        <v>19519</v>
      </c>
      <c r="N490" t="b">
        <v>0</v>
      </c>
      <c r="O490" t="b">
        <v>0</v>
      </c>
      <c r="P490" t="b">
        <v>0</v>
      </c>
      <c r="Q490" t="b">
        <v>0</v>
      </c>
      <c r="R490" t="b">
        <v>0</v>
      </c>
      <c r="S490" t="b">
        <v>0</v>
      </c>
      <c r="T490" t="b">
        <v>0</v>
      </c>
      <c r="U490" t="b">
        <v>0</v>
      </c>
      <c r="V490" t="b">
        <v>1</v>
      </c>
      <c r="X490" t="s">
        <v>19265</v>
      </c>
      <c r="Z490">
        <v>0</v>
      </c>
      <c r="AA490">
        <v>1047552</v>
      </c>
      <c r="AB490" t="b">
        <v>1</v>
      </c>
      <c r="AC490" t="s">
        <v>19210</v>
      </c>
      <c r="AD490">
        <v>504</v>
      </c>
      <c r="AE490">
        <v>32</v>
      </c>
      <c r="AF490" t="s">
        <v>19194</v>
      </c>
      <c r="AG490" t="b">
        <v>1</v>
      </c>
      <c r="AH490" t="b">
        <v>1</v>
      </c>
      <c r="AI490" t="s">
        <v>19195</v>
      </c>
      <c r="AJ490">
        <v>195</v>
      </c>
      <c r="AK490" t="b">
        <v>0</v>
      </c>
      <c r="AL490" t="b">
        <v>1</v>
      </c>
      <c r="AM490" t="b">
        <v>0</v>
      </c>
      <c r="AN490" t="b">
        <v>1</v>
      </c>
      <c r="AO490" t="b">
        <v>0</v>
      </c>
      <c r="AP490">
        <v>8</v>
      </c>
      <c r="AT490">
        <v>80000</v>
      </c>
      <c r="AU490">
        <v>1258291200</v>
      </c>
      <c r="AV490">
        <v>1717986918400</v>
      </c>
      <c r="AW490" t="b">
        <v>1</v>
      </c>
      <c r="BA490" t="s">
        <v>6362</v>
      </c>
    </row>
    <row r="491" spans="1:54" hidden="1" x14ac:dyDescent="0.25">
      <c r="A491" t="s">
        <v>8568</v>
      </c>
      <c r="B491" t="s">
        <v>19706</v>
      </c>
      <c r="C491" t="s">
        <v>1368</v>
      </c>
      <c r="D491" t="s">
        <v>19549</v>
      </c>
      <c r="E491" t="s">
        <v>19190</v>
      </c>
      <c r="F491" t="s">
        <v>242</v>
      </c>
      <c r="G491">
        <v>2943.36</v>
      </c>
      <c r="H491" t="s">
        <v>19191</v>
      </c>
      <c r="I491">
        <v>64</v>
      </c>
      <c r="J491">
        <v>32</v>
      </c>
      <c r="K491">
        <v>2</v>
      </c>
      <c r="L491" t="s">
        <v>19519</v>
      </c>
      <c r="N491" t="b">
        <v>0</v>
      </c>
      <c r="O491" t="b">
        <v>0</v>
      </c>
      <c r="P491" t="b">
        <v>0</v>
      </c>
      <c r="Q491" t="b">
        <v>0</v>
      </c>
      <c r="R491" t="b">
        <v>0</v>
      </c>
      <c r="S491" t="b">
        <v>0</v>
      </c>
      <c r="T491" t="b">
        <v>0</v>
      </c>
      <c r="U491" t="b">
        <v>0</v>
      </c>
      <c r="V491" t="b">
        <v>1</v>
      </c>
      <c r="X491" t="s">
        <v>19262</v>
      </c>
      <c r="Z491">
        <v>0</v>
      </c>
      <c r="AA491">
        <v>1047552</v>
      </c>
      <c r="AB491" t="b">
        <v>1</v>
      </c>
      <c r="AC491" t="s">
        <v>19210</v>
      </c>
      <c r="AD491">
        <v>512</v>
      </c>
      <c r="AE491">
        <v>32</v>
      </c>
      <c r="AF491" t="s">
        <v>19194</v>
      </c>
      <c r="AG491" t="b">
        <v>1</v>
      </c>
      <c r="AH491" t="b">
        <v>1</v>
      </c>
      <c r="AI491" t="s">
        <v>19195</v>
      </c>
      <c r="AK491" t="b">
        <v>0</v>
      </c>
      <c r="AL491" t="b">
        <v>1</v>
      </c>
      <c r="AM491" t="b">
        <v>0</v>
      </c>
      <c r="AN491" t="b">
        <v>1</v>
      </c>
      <c r="AO491" t="b">
        <v>0</v>
      </c>
      <c r="AP491">
        <v>8</v>
      </c>
      <c r="AQ491">
        <v>615000</v>
      </c>
      <c r="AR491">
        <v>4194304000</v>
      </c>
      <c r="AS491">
        <v>4194304000</v>
      </c>
      <c r="AT491">
        <v>80000</v>
      </c>
      <c r="AU491">
        <v>1819279360</v>
      </c>
      <c r="AW491" t="b">
        <v>1</v>
      </c>
      <c r="BA491" t="s">
        <v>3716</v>
      </c>
    </row>
    <row r="492" spans="1:54" x14ac:dyDescent="0.25">
      <c r="A492" t="s">
        <v>5587</v>
      </c>
      <c r="B492" t="s">
        <v>19707</v>
      </c>
      <c r="C492" t="s">
        <v>1368</v>
      </c>
      <c r="D492" t="s">
        <v>19536</v>
      </c>
      <c r="E492" t="s">
        <v>19190</v>
      </c>
      <c r="F492" t="s">
        <v>242</v>
      </c>
      <c r="G492">
        <v>3060.16</v>
      </c>
      <c r="H492" t="s">
        <v>19518</v>
      </c>
      <c r="I492">
        <v>64</v>
      </c>
      <c r="J492">
        <v>64</v>
      </c>
      <c r="K492">
        <v>2</v>
      </c>
      <c r="L492" t="s">
        <v>19519</v>
      </c>
      <c r="N492" t="b">
        <v>1</v>
      </c>
      <c r="O492" t="b">
        <v>0</v>
      </c>
      <c r="P492" t="b">
        <v>1</v>
      </c>
      <c r="Q492" t="b">
        <v>0</v>
      </c>
      <c r="R492" t="b">
        <v>0</v>
      </c>
      <c r="S492" t="b">
        <v>0</v>
      </c>
      <c r="T492" t="b">
        <v>0</v>
      </c>
      <c r="U492" t="b">
        <v>0</v>
      </c>
      <c r="V492" t="b">
        <v>1</v>
      </c>
      <c r="X492" t="s">
        <v>19262</v>
      </c>
      <c r="Z492">
        <v>2457600</v>
      </c>
      <c r="AA492">
        <v>1047552</v>
      </c>
      <c r="AB492" t="b">
        <v>1</v>
      </c>
      <c r="AC492" t="s">
        <v>19210</v>
      </c>
      <c r="AD492">
        <v>512</v>
      </c>
      <c r="AE492">
        <v>32</v>
      </c>
      <c r="AF492" t="s">
        <v>19194</v>
      </c>
      <c r="AG492" t="b">
        <v>1</v>
      </c>
      <c r="AH492" t="b">
        <v>1</v>
      </c>
      <c r="AI492" t="s">
        <v>19201</v>
      </c>
      <c r="AJ492">
        <v>230</v>
      </c>
      <c r="AK492" t="b">
        <v>1</v>
      </c>
      <c r="AL492" t="b">
        <v>1</v>
      </c>
      <c r="AM492" t="b">
        <v>0</v>
      </c>
      <c r="AN492" t="b">
        <v>1</v>
      </c>
      <c r="AO492" t="b">
        <v>0</v>
      </c>
      <c r="AP492">
        <v>8</v>
      </c>
      <c r="AQ492">
        <v>300000</v>
      </c>
      <c r="AR492">
        <v>4194304000</v>
      </c>
      <c r="AS492">
        <v>1073741824</v>
      </c>
      <c r="AT492">
        <v>80000</v>
      </c>
      <c r="AU492">
        <v>1258291200</v>
      </c>
      <c r="AW492" t="b">
        <v>1</v>
      </c>
    </row>
    <row r="493" spans="1:54" hidden="1" x14ac:dyDescent="0.25">
      <c r="A493" t="s">
        <v>3316</v>
      </c>
      <c r="B493" t="s">
        <v>19708</v>
      </c>
      <c r="C493" t="s">
        <v>1368</v>
      </c>
      <c r="D493" t="s">
        <v>19537</v>
      </c>
      <c r="E493" t="s">
        <v>19190</v>
      </c>
      <c r="F493" t="s">
        <v>242</v>
      </c>
      <c r="G493">
        <v>2943.36</v>
      </c>
      <c r="H493" t="s">
        <v>19191</v>
      </c>
      <c r="I493">
        <v>64</v>
      </c>
      <c r="J493">
        <v>64</v>
      </c>
      <c r="K493">
        <v>2</v>
      </c>
      <c r="L493" t="s">
        <v>19519</v>
      </c>
      <c r="N493" t="b">
        <v>1</v>
      </c>
      <c r="O493" t="b">
        <v>0</v>
      </c>
      <c r="P493" t="b">
        <v>0</v>
      </c>
      <c r="Q493" t="b">
        <v>0</v>
      </c>
      <c r="R493" t="b">
        <v>0</v>
      </c>
      <c r="S493" t="b">
        <v>0</v>
      </c>
      <c r="T493" t="b">
        <v>0</v>
      </c>
      <c r="U493" t="b">
        <v>0</v>
      </c>
      <c r="V493" t="b">
        <v>1</v>
      </c>
      <c r="X493" t="s">
        <v>19265</v>
      </c>
      <c r="Z493">
        <v>884736</v>
      </c>
      <c r="AA493">
        <v>1047552</v>
      </c>
      <c r="AB493" t="b">
        <v>1</v>
      </c>
      <c r="AC493" t="s">
        <v>19210</v>
      </c>
      <c r="AD493">
        <v>512</v>
      </c>
      <c r="AE493">
        <v>32</v>
      </c>
      <c r="AF493" t="s">
        <v>19194</v>
      </c>
      <c r="AG493" t="b">
        <v>1</v>
      </c>
      <c r="AH493" t="b">
        <v>1</v>
      </c>
      <c r="AI493" t="s">
        <v>19197</v>
      </c>
      <c r="AK493" t="b">
        <v>1</v>
      </c>
      <c r="AL493" t="b">
        <v>1</v>
      </c>
      <c r="AM493" t="b">
        <v>0</v>
      </c>
      <c r="AN493" t="b">
        <v>1</v>
      </c>
      <c r="AO493" t="b">
        <v>0</v>
      </c>
      <c r="AP493">
        <v>8</v>
      </c>
      <c r="AQ493">
        <v>128000</v>
      </c>
      <c r="AR493">
        <v>1073741824</v>
      </c>
      <c r="AS493">
        <v>1073741824</v>
      </c>
      <c r="AT493">
        <v>80000</v>
      </c>
      <c r="AU493">
        <v>1258291200</v>
      </c>
      <c r="AV493">
        <v>1717986918400</v>
      </c>
      <c r="AW493" t="b">
        <v>1</v>
      </c>
    </row>
    <row r="494" spans="1:54" hidden="1" x14ac:dyDescent="0.25">
      <c r="A494" t="s">
        <v>5374</v>
      </c>
      <c r="B494" t="s">
        <v>19709</v>
      </c>
      <c r="C494" t="s">
        <v>1368</v>
      </c>
      <c r="D494" t="s">
        <v>19539</v>
      </c>
      <c r="E494" t="s">
        <v>19190</v>
      </c>
      <c r="F494" t="s">
        <v>242</v>
      </c>
      <c r="G494">
        <v>2639.68</v>
      </c>
      <c r="H494" t="s">
        <v>19191</v>
      </c>
      <c r="I494">
        <v>64</v>
      </c>
      <c r="J494">
        <v>64</v>
      </c>
      <c r="K494">
        <v>2</v>
      </c>
      <c r="L494" t="s">
        <v>19519</v>
      </c>
      <c r="N494" t="b">
        <v>1</v>
      </c>
      <c r="O494" t="b">
        <v>0</v>
      </c>
      <c r="P494" t="b">
        <v>0</v>
      </c>
      <c r="Q494" t="b">
        <v>0</v>
      </c>
      <c r="R494" t="b">
        <v>0</v>
      </c>
      <c r="S494" t="b">
        <v>0</v>
      </c>
      <c r="T494" t="b">
        <v>0</v>
      </c>
      <c r="U494" t="b">
        <v>0</v>
      </c>
      <c r="V494" t="b">
        <v>1</v>
      </c>
      <c r="X494" t="s">
        <v>19262</v>
      </c>
      <c r="Z494">
        <v>0</v>
      </c>
      <c r="AA494">
        <v>1047552</v>
      </c>
      <c r="AB494" t="b">
        <v>1</v>
      </c>
      <c r="AC494" t="s">
        <v>19210</v>
      </c>
      <c r="AD494">
        <v>512</v>
      </c>
      <c r="AE494">
        <v>32</v>
      </c>
      <c r="AF494" t="s">
        <v>19194</v>
      </c>
      <c r="AG494" t="b">
        <v>1</v>
      </c>
      <c r="AH494" t="b">
        <v>1</v>
      </c>
      <c r="AI494" t="s">
        <v>19197</v>
      </c>
      <c r="AJ494">
        <v>230</v>
      </c>
      <c r="AK494" t="b">
        <v>0</v>
      </c>
      <c r="AL494" t="b">
        <v>1</v>
      </c>
      <c r="AM494" t="b">
        <v>0</v>
      </c>
      <c r="AN494" t="b">
        <v>1</v>
      </c>
      <c r="AO494" t="b">
        <v>0</v>
      </c>
      <c r="AP494">
        <v>8</v>
      </c>
      <c r="AT494">
        <v>80000</v>
      </c>
      <c r="AU494">
        <v>1258291200</v>
      </c>
      <c r="AW494" t="b">
        <v>1</v>
      </c>
    </row>
    <row r="495" spans="1:54" hidden="1" x14ac:dyDescent="0.25">
      <c r="A495" t="s">
        <v>9006</v>
      </c>
      <c r="B495" t="s">
        <v>19710</v>
      </c>
      <c r="C495" t="s">
        <v>1368</v>
      </c>
      <c r="D495" t="s">
        <v>19561</v>
      </c>
      <c r="E495" t="s">
        <v>19190</v>
      </c>
      <c r="F495" t="s">
        <v>242</v>
      </c>
      <c r="G495">
        <v>2943.36</v>
      </c>
      <c r="H495" t="s">
        <v>19191</v>
      </c>
      <c r="I495">
        <v>64</v>
      </c>
      <c r="J495">
        <v>64</v>
      </c>
      <c r="K495">
        <v>2</v>
      </c>
      <c r="L495" t="s">
        <v>19519</v>
      </c>
      <c r="N495" t="b">
        <v>1</v>
      </c>
      <c r="O495" t="b">
        <v>0</v>
      </c>
      <c r="P495" t="b">
        <v>0</v>
      </c>
      <c r="Q495" t="b">
        <v>0</v>
      </c>
      <c r="R495" t="b">
        <v>0</v>
      </c>
      <c r="S495" t="b">
        <v>0</v>
      </c>
      <c r="T495" t="b">
        <v>0</v>
      </c>
      <c r="U495" t="b">
        <v>0</v>
      </c>
      <c r="V495" t="b">
        <v>0</v>
      </c>
      <c r="X495" t="s">
        <v>19265</v>
      </c>
      <c r="Z495">
        <v>1638400</v>
      </c>
      <c r="AA495">
        <v>1047552</v>
      </c>
      <c r="AB495" t="b">
        <v>1</v>
      </c>
      <c r="AC495" t="s">
        <v>19210</v>
      </c>
      <c r="AD495">
        <v>512</v>
      </c>
      <c r="AE495">
        <v>32</v>
      </c>
      <c r="AF495" t="s">
        <v>19194</v>
      </c>
      <c r="AG495" t="b">
        <v>1</v>
      </c>
      <c r="AH495" t="b">
        <v>0</v>
      </c>
      <c r="AI495" t="s">
        <v>19197</v>
      </c>
      <c r="AK495" t="b">
        <v>1</v>
      </c>
      <c r="AL495" t="b">
        <v>1</v>
      </c>
      <c r="AM495" t="b">
        <v>0</v>
      </c>
      <c r="AN495" t="b">
        <v>1</v>
      </c>
      <c r="AO495" t="b">
        <v>0</v>
      </c>
      <c r="AP495">
        <v>8</v>
      </c>
    </row>
    <row r="496" spans="1:54" hidden="1" x14ac:dyDescent="0.25">
      <c r="A496" t="s">
        <v>7257</v>
      </c>
      <c r="B496" t="s">
        <v>19711</v>
      </c>
      <c r="C496" t="s">
        <v>1368</v>
      </c>
      <c r="D496" t="s">
        <v>19563</v>
      </c>
      <c r="E496" t="s">
        <v>19190</v>
      </c>
      <c r="F496" t="s">
        <v>242</v>
      </c>
      <c r="G496">
        <v>3901.12</v>
      </c>
      <c r="H496" t="s">
        <v>19191</v>
      </c>
      <c r="I496">
        <v>64</v>
      </c>
      <c r="J496">
        <v>64</v>
      </c>
      <c r="K496">
        <v>2</v>
      </c>
      <c r="L496" t="s">
        <v>19519</v>
      </c>
      <c r="N496" t="b">
        <v>0</v>
      </c>
      <c r="O496" t="b">
        <v>1</v>
      </c>
      <c r="P496" t="b">
        <v>1</v>
      </c>
      <c r="Q496" t="b">
        <v>0</v>
      </c>
      <c r="R496" t="b">
        <v>0</v>
      </c>
      <c r="S496" t="b">
        <v>0</v>
      </c>
      <c r="T496" t="b">
        <v>0</v>
      </c>
      <c r="U496" t="b">
        <v>0</v>
      </c>
      <c r="V496" t="b">
        <v>1</v>
      </c>
      <c r="X496" t="s">
        <v>19262</v>
      </c>
      <c r="Z496">
        <v>2457600</v>
      </c>
      <c r="AA496">
        <v>1047552</v>
      </c>
      <c r="AB496" t="b">
        <v>1</v>
      </c>
      <c r="AC496" t="s">
        <v>19210</v>
      </c>
      <c r="AD496">
        <v>512</v>
      </c>
      <c r="AE496">
        <v>32</v>
      </c>
      <c r="AF496" t="s">
        <v>19194</v>
      </c>
      <c r="AG496" t="b">
        <v>1</v>
      </c>
      <c r="AH496" t="b">
        <v>1</v>
      </c>
      <c r="AI496" t="s">
        <v>19195</v>
      </c>
      <c r="AK496" t="b">
        <v>1</v>
      </c>
      <c r="AL496" t="b">
        <v>1</v>
      </c>
      <c r="AM496" t="b">
        <v>0</v>
      </c>
      <c r="AN496" t="b">
        <v>1</v>
      </c>
      <c r="AO496" t="b">
        <v>0</v>
      </c>
      <c r="AP496">
        <v>8</v>
      </c>
      <c r="AQ496">
        <v>300000</v>
      </c>
      <c r="AR496">
        <v>3872000000</v>
      </c>
      <c r="AS496">
        <v>3872000000</v>
      </c>
      <c r="AT496">
        <v>120000</v>
      </c>
      <c r="AU496">
        <v>4000000000</v>
      </c>
      <c r="AW496" t="b">
        <v>1</v>
      </c>
      <c r="BB496" t="s">
        <v>19564</v>
      </c>
    </row>
    <row r="497" spans="1:54" hidden="1" x14ac:dyDescent="0.25">
      <c r="A497" t="s">
        <v>1510</v>
      </c>
      <c r="B497" t="s">
        <v>19712</v>
      </c>
      <c r="C497" t="s">
        <v>1368</v>
      </c>
      <c r="D497" t="s">
        <v>19566</v>
      </c>
      <c r="E497" t="s">
        <v>19190</v>
      </c>
      <c r="F497" t="s">
        <v>242</v>
      </c>
      <c r="G497">
        <v>3480.64</v>
      </c>
      <c r="H497" t="s">
        <v>19191</v>
      </c>
      <c r="I497">
        <v>64</v>
      </c>
      <c r="J497">
        <v>64</v>
      </c>
      <c r="K497">
        <v>2</v>
      </c>
      <c r="L497" t="s">
        <v>19519</v>
      </c>
      <c r="N497" t="b">
        <v>0</v>
      </c>
      <c r="O497" t="b">
        <v>1</v>
      </c>
      <c r="P497" t="b">
        <v>0</v>
      </c>
      <c r="Q497" t="b">
        <v>0</v>
      </c>
      <c r="R497" t="b">
        <v>0</v>
      </c>
      <c r="S497" t="b">
        <v>0</v>
      </c>
      <c r="T497" t="b">
        <v>0</v>
      </c>
      <c r="U497" t="b">
        <v>0</v>
      </c>
      <c r="V497" t="b">
        <v>1</v>
      </c>
      <c r="X497" t="s">
        <v>19262</v>
      </c>
      <c r="Z497">
        <v>0</v>
      </c>
      <c r="AA497">
        <v>1047552</v>
      </c>
      <c r="AB497" t="b">
        <v>1</v>
      </c>
      <c r="AC497" t="s">
        <v>19210</v>
      </c>
      <c r="AD497">
        <v>512</v>
      </c>
      <c r="AE497">
        <v>32</v>
      </c>
      <c r="AF497" t="s">
        <v>19194</v>
      </c>
      <c r="AG497" t="b">
        <v>1</v>
      </c>
      <c r="AH497" t="b">
        <v>1</v>
      </c>
      <c r="AI497" t="s">
        <v>19195</v>
      </c>
      <c r="AK497" t="b">
        <v>0</v>
      </c>
      <c r="AL497" t="b">
        <v>1</v>
      </c>
      <c r="AM497" t="b">
        <v>0</v>
      </c>
      <c r="AN497" t="b">
        <v>1</v>
      </c>
      <c r="AO497" t="b">
        <v>0</v>
      </c>
      <c r="AP497">
        <v>8</v>
      </c>
      <c r="AQ497">
        <v>300000</v>
      </c>
      <c r="AR497">
        <v>3872000000</v>
      </c>
      <c r="AS497">
        <v>3872000000</v>
      </c>
      <c r="AT497">
        <v>120000</v>
      </c>
      <c r="AU497">
        <v>4000000000</v>
      </c>
      <c r="AW497" t="b">
        <v>1</v>
      </c>
      <c r="BB497" t="s">
        <v>19564</v>
      </c>
    </row>
    <row r="498" spans="1:54" hidden="1" x14ac:dyDescent="0.25">
      <c r="A498" t="s">
        <v>8594</v>
      </c>
      <c r="B498" t="s">
        <v>19713</v>
      </c>
      <c r="C498" t="s">
        <v>1368</v>
      </c>
      <c r="D498" t="s">
        <v>19541</v>
      </c>
      <c r="E498" t="s">
        <v>19190</v>
      </c>
      <c r="F498" t="s">
        <v>242</v>
      </c>
      <c r="G498">
        <v>3363.84</v>
      </c>
      <c r="H498" t="s">
        <v>19191</v>
      </c>
      <c r="I498">
        <v>64</v>
      </c>
      <c r="J498">
        <v>64</v>
      </c>
      <c r="K498">
        <v>2</v>
      </c>
      <c r="L498" t="s">
        <v>19519</v>
      </c>
      <c r="N498" t="b">
        <v>0</v>
      </c>
      <c r="O498" t="b">
        <v>0</v>
      </c>
      <c r="P498" t="b">
        <v>1</v>
      </c>
      <c r="Q498" t="b">
        <v>0</v>
      </c>
      <c r="R498" t="b">
        <v>0</v>
      </c>
      <c r="S498" t="b">
        <v>0</v>
      </c>
      <c r="T498" t="b">
        <v>0</v>
      </c>
      <c r="U498" t="b">
        <v>0</v>
      </c>
      <c r="V498" t="b">
        <v>1</v>
      </c>
      <c r="X498" t="s">
        <v>19265</v>
      </c>
      <c r="Z498">
        <v>2457600</v>
      </c>
      <c r="AA498">
        <v>1047552</v>
      </c>
      <c r="AB498" t="b">
        <v>1</v>
      </c>
      <c r="AC498" t="s">
        <v>19210</v>
      </c>
      <c r="AD498">
        <v>504</v>
      </c>
      <c r="AE498">
        <v>32</v>
      </c>
      <c r="AF498" t="s">
        <v>19194</v>
      </c>
      <c r="AG498" t="b">
        <v>1</v>
      </c>
      <c r="AH498" t="b">
        <v>1</v>
      </c>
      <c r="AI498" t="s">
        <v>19195</v>
      </c>
      <c r="AJ498">
        <v>195</v>
      </c>
      <c r="AK498" t="b">
        <v>1</v>
      </c>
      <c r="AL498" t="b">
        <v>1</v>
      </c>
      <c r="AM498" t="b">
        <v>0</v>
      </c>
      <c r="AN498" t="b">
        <v>1</v>
      </c>
      <c r="AO498" t="b">
        <v>0</v>
      </c>
      <c r="AP498">
        <v>8</v>
      </c>
      <c r="AQ498">
        <v>615000</v>
      </c>
      <c r="AT498">
        <v>80000</v>
      </c>
      <c r="AU498">
        <v>1258291200</v>
      </c>
      <c r="AV498">
        <v>1717986918400</v>
      </c>
      <c r="AW498" t="b">
        <v>1</v>
      </c>
    </row>
    <row r="499" spans="1:54" x14ac:dyDescent="0.25">
      <c r="A499" t="s">
        <v>4804</v>
      </c>
      <c r="B499" t="s">
        <v>19714</v>
      </c>
      <c r="C499" t="s">
        <v>1368</v>
      </c>
      <c r="D499" t="s">
        <v>19543</v>
      </c>
      <c r="E499" t="s">
        <v>19190</v>
      </c>
      <c r="F499" t="s">
        <v>242</v>
      </c>
      <c r="G499">
        <v>3363.84</v>
      </c>
      <c r="H499" t="s">
        <v>19518</v>
      </c>
      <c r="I499">
        <v>64</v>
      </c>
      <c r="J499">
        <v>64</v>
      </c>
      <c r="K499">
        <v>2</v>
      </c>
      <c r="L499" t="s">
        <v>19519</v>
      </c>
      <c r="N499" t="b">
        <v>0</v>
      </c>
      <c r="O499" t="b">
        <v>0</v>
      </c>
      <c r="P499" t="b">
        <v>1</v>
      </c>
      <c r="Q499" t="b">
        <v>0</v>
      </c>
      <c r="R499" t="b">
        <v>0</v>
      </c>
      <c r="S499" t="b">
        <v>0</v>
      </c>
      <c r="T499" t="b">
        <v>0</v>
      </c>
      <c r="U499" t="b">
        <v>0</v>
      </c>
      <c r="V499" t="b">
        <v>1</v>
      </c>
      <c r="X499" t="s">
        <v>19262</v>
      </c>
      <c r="Z499">
        <v>2457600</v>
      </c>
      <c r="AA499">
        <v>1047552</v>
      </c>
      <c r="AB499" t="b">
        <v>1</v>
      </c>
      <c r="AC499" t="s">
        <v>19210</v>
      </c>
      <c r="AD499">
        <v>512</v>
      </c>
      <c r="AE499">
        <v>32</v>
      </c>
      <c r="AF499" t="s">
        <v>19194</v>
      </c>
      <c r="AG499" t="b">
        <v>1</v>
      </c>
      <c r="AH499" t="b">
        <v>1</v>
      </c>
      <c r="AI499" t="s">
        <v>19195</v>
      </c>
      <c r="AK499" t="b">
        <v>1</v>
      </c>
      <c r="AL499" t="b">
        <v>1</v>
      </c>
      <c r="AM499" t="b">
        <v>0</v>
      </c>
      <c r="AN499" t="b">
        <v>1</v>
      </c>
      <c r="AO499" t="b">
        <v>0</v>
      </c>
      <c r="AP499">
        <v>8</v>
      </c>
      <c r="AQ499">
        <v>615000</v>
      </c>
      <c r="AR499">
        <v>4194304000</v>
      </c>
      <c r="AS499">
        <v>4194304000</v>
      </c>
      <c r="AT499">
        <v>80000</v>
      </c>
      <c r="AU499">
        <v>1819279360</v>
      </c>
      <c r="AW499" t="b">
        <v>1</v>
      </c>
    </row>
    <row r="500" spans="1:54" hidden="1" x14ac:dyDescent="0.25">
      <c r="A500" t="s">
        <v>6195</v>
      </c>
      <c r="B500" t="s">
        <v>19715</v>
      </c>
      <c r="C500" t="s">
        <v>1368</v>
      </c>
      <c r="D500" t="s">
        <v>19570</v>
      </c>
      <c r="E500" t="s">
        <v>19190</v>
      </c>
      <c r="F500" t="s">
        <v>242</v>
      </c>
      <c r="G500">
        <v>3363.84</v>
      </c>
      <c r="H500" t="s">
        <v>19191</v>
      </c>
      <c r="I500">
        <v>64</v>
      </c>
      <c r="J500">
        <v>64</v>
      </c>
      <c r="K500">
        <v>2</v>
      </c>
      <c r="L500" t="s">
        <v>19519</v>
      </c>
      <c r="N500" t="b">
        <v>0</v>
      </c>
      <c r="O500" t="b">
        <v>0</v>
      </c>
      <c r="P500" t="b">
        <v>1</v>
      </c>
      <c r="Q500" t="b">
        <v>0</v>
      </c>
      <c r="R500" t="b">
        <v>0</v>
      </c>
      <c r="S500" t="b">
        <v>0</v>
      </c>
      <c r="T500" t="b">
        <v>0</v>
      </c>
      <c r="U500" t="b">
        <v>0</v>
      </c>
      <c r="V500" t="b">
        <v>0</v>
      </c>
      <c r="X500" t="s">
        <v>19265</v>
      </c>
      <c r="Z500">
        <v>2457600</v>
      </c>
      <c r="AA500">
        <v>1047552</v>
      </c>
      <c r="AB500" t="b">
        <v>1</v>
      </c>
      <c r="AC500" t="s">
        <v>19210</v>
      </c>
      <c r="AD500">
        <v>504</v>
      </c>
      <c r="AE500">
        <v>32</v>
      </c>
      <c r="AF500" t="s">
        <v>19194</v>
      </c>
      <c r="AG500" t="b">
        <v>1</v>
      </c>
      <c r="AH500" t="b">
        <v>0</v>
      </c>
      <c r="AI500" t="s">
        <v>19197</v>
      </c>
      <c r="AJ500">
        <v>195</v>
      </c>
      <c r="AK500" t="b">
        <v>0</v>
      </c>
      <c r="AL500" t="b">
        <v>1</v>
      </c>
      <c r="AM500" t="b">
        <v>0</v>
      </c>
      <c r="AN500" t="b">
        <v>1</v>
      </c>
      <c r="AO500" t="b">
        <v>0</v>
      </c>
      <c r="AP500">
        <v>8</v>
      </c>
      <c r="AQ500">
        <v>615000</v>
      </c>
    </row>
    <row r="501" spans="1:54" hidden="1" x14ac:dyDescent="0.25">
      <c r="A501" t="s">
        <v>4480</v>
      </c>
      <c r="B501" t="s">
        <v>19716</v>
      </c>
      <c r="C501" t="s">
        <v>1368</v>
      </c>
      <c r="D501" t="s">
        <v>19572</v>
      </c>
      <c r="E501" t="s">
        <v>19190</v>
      </c>
      <c r="F501" t="s">
        <v>242</v>
      </c>
      <c r="G501">
        <v>3363.84</v>
      </c>
      <c r="H501" t="s">
        <v>19191</v>
      </c>
      <c r="I501">
        <v>64</v>
      </c>
      <c r="J501">
        <v>64</v>
      </c>
      <c r="K501">
        <v>2</v>
      </c>
      <c r="L501" t="s">
        <v>19519</v>
      </c>
      <c r="N501" t="b">
        <v>0</v>
      </c>
      <c r="O501" t="b">
        <v>0</v>
      </c>
      <c r="P501" t="b">
        <v>1</v>
      </c>
      <c r="Q501" t="b">
        <v>0</v>
      </c>
      <c r="R501" t="b">
        <v>0</v>
      </c>
      <c r="S501" t="b">
        <v>0</v>
      </c>
      <c r="T501" t="b">
        <v>0</v>
      </c>
      <c r="U501" t="b">
        <v>0</v>
      </c>
      <c r="V501" t="b">
        <v>0</v>
      </c>
      <c r="X501" t="s">
        <v>19262</v>
      </c>
      <c r="Z501">
        <v>2457600</v>
      </c>
      <c r="AA501">
        <v>1047552</v>
      </c>
      <c r="AB501" t="b">
        <v>1</v>
      </c>
      <c r="AC501" t="s">
        <v>19210</v>
      </c>
      <c r="AD501">
        <v>512</v>
      </c>
      <c r="AE501">
        <v>32</v>
      </c>
      <c r="AF501" t="s">
        <v>19194</v>
      </c>
      <c r="AG501" t="b">
        <v>1</v>
      </c>
      <c r="AH501" t="b">
        <v>0</v>
      </c>
      <c r="AI501" t="s">
        <v>19195</v>
      </c>
      <c r="AK501" t="b">
        <v>1</v>
      </c>
      <c r="AL501" t="b">
        <v>1</v>
      </c>
      <c r="AM501" t="b">
        <v>0</v>
      </c>
      <c r="AN501" t="b">
        <v>1</v>
      </c>
      <c r="AO501" t="b">
        <v>0</v>
      </c>
      <c r="AP501">
        <v>8</v>
      </c>
      <c r="AQ501">
        <v>615000</v>
      </c>
      <c r="AR501">
        <v>4194304000</v>
      </c>
      <c r="AS501">
        <v>4194304000</v>
      </c>
      <c r="AT501">
        <v>80000</v>
      </c>
      <c r="AU501">
        <v>1819279360</v>
      </c>
      <c r="AW501" t="b">
        <v>1</v>
      </c>
    </row>
    <row r="502" spans="1:54" hidden="1" x14ac:dyDescent="0.25">
      <c r="A502" t="s">
        <v>8435</v>
      </c>
      <c r="B502" t="s">
        <v>19717</v>
      </c>
      <c r="C502" t="s">
        <v>1368</v>
      </c>
      <c r="D502" t="s">
        <v>19718</v>
      </c>
      <c r="E502" t="s">
        <v>19190</v>
      </c>
      <c r="F502" t="s">
        <v>242</v>
      </c>
      <c r="G502">
        <v>2649.17</v>
      </c>
      <c r="H502" t="s">
        <v>19191</v>
      </c>
      <c r="I502">
        <v>64</v>
      </c>
      <c r="J502">
        <v>64</v>
      </c>
      <c r="K502">
        <v>2</v>
      </c>
      <c r="L502" t="s">
        <v>19519</v>
      </c>
      <c r="N502" t="b">
        <v>0</v>
      </c>
      <c r="O502" t="b">
        <v>0</v>
      </c>
      <c r="P502" t="b">
        <v>0</v>
      </c>
      <c r="Q502" t="b">
        <v>1</v>
      </c>
      <c r="R502" t="b">
        <v>0</v>
      </c>
      <c r="S502" t="b">
        <v>0</v>
      </c>
      <c r="T502" t="b">
        <v>0</v>
      </c>
      <c r="U502" t="b">
        <v>0</v>
      </c>
      <c r="V502" t="b">
        <v>1</v>
      </c>
      <c r="X502" t="s">
        <v>19293</v>
      </c>
      <c r="Z502">
        <v>884736</v>
      </c>
      <c r="AA502">
        <v>1047552</v>
      </c>
      <c r="AB502" t="b">
        <v>1</v>
      </c>
      <c r="AC502" t="s">
        <v>19210</v>
      </c>
      <c r="AD502">
        <v>432</v>
      </c>
      <c r="AE502">
        <v>32</v>
      </c>
      <c r="AF502" t="s">
        <v>19194</v>
      </c>
      <c r="AG502" t="b">
        <v>1</v>
      </c>
      <c r="AH502" t="b">
        <v>1</v>
      </c>
      <c r="AI502" t="s">
        <v>19195</v>
      </c>
      <c r="AJ502">
        <v>160</v>
      </c>
      <c r="AK502" t="b">
        <v>1</v>
      </c>
      <c r="AL502" t="b">
        <v>1</v>
      </c>
      <c r="AM502" t="b">
        <v>0</v>
      </c>
      <c r="AN502" t="b">
        <v>1</v>
      </c>
      <c r="AO502" t="b">
        <v>0</v>
      </c>
      <c r="AP502">
        <v>8</v>
      </c>
      <c r="AQ502">
        <v>128000</v>
      </c>
      <c r="AR502">
        <v>1073741824</v>
      </c>
      <c r="AS502">
        <v>1073741824</v>
      </c>
      <c r="AT502">
        <v>80000</v>
      </c>
      <c r="AU502">
        <v>1258291200</v>
      </c>
      <c r="AV502">
        <v>1717986918400</v>
      </c>
      <c r="AW502" t="b">
        <v>1</v>
      </c>
    </row>
    <row r="503" spans="1:54" hidden="1" x14ac:dyDescent="0.25">
      <c r="A503" t="s">
        <v>2981</v>
      </c>
      <c r="B503" t="s">
        <v>19719</v>
      </c>
      <c r="C503" t="s">
        <v>1368</v>
      </c>
      <c r="D503" t="s">
        <v>19720</v>
      </c>
      <c r="E503" t="s">
        <v>19190</v>
      </c>
      <c r="F503" t="s">
        <v>242</v>
      </c>
      <c r="G503">
        <v>2649.17</v>
      </c>
      <c r="H503" t="s">
        <v>19191</v>
      </c>
      <c r="I503">
        <v>64</v>
      </c>
      <c r="J503">
        <v>64</v>
      </c>
      <c r="K503">
        <v>2</v>
      </c>
      <c r="L503" t="s">
        <v>19519</v>
      </c>
      <c r="N503" t="b">
        <v>0</v>
      </c>
      <c r="O503" t="b">
        <v>0</v>
      </c>
      <c r="P503" t="b">
        <v>0</v>
      </c>
      <c r="Q503" t="b">
        <v>1</v>
      </c>
      <c r="R503" t="b">
        <v>0</v>
      </c>
      <c r="S503" t="b">
        <v>0</v>
      </c>
      <c r="T503" t="b">
        <v>0</v>
      </c>
      <c r="U503" t="b">
        <v>0</v>
      </c>
      <c r="V503" t="b">
        <v>0</v>
      </c>
      <c r="X503" t="s">
        <v>19293</v>
      </c>
      <c r="Z503">
        <v>1638400</v>
      </c>
      <c r="AA503">
        <v>1047552</v>
      </c>
      <c r="AB503" t="b">
        <v>1</v>
      </c>
      <c r="AC503" t="s">
        <v>19193</v>
      </c>
      <c r="AD503">
        <v>432</v>
      </c>
      <c r="AE503">
        <v>32</v>
      </c>
      <c r="AF503" t="s">
        <v>19194</v>
      </c>
      <c r="AG503" t="b">
        <v>1</v>
      </c>
      <c r="AH503" t="b">
        <v>0</v>
      </c>
      <c r="AI503" t="s">
        <v>19201</v>
      </c>
      <c r="AJ503">
        <v>160</v>
      </c>
      <c r="AK503" t="b">
        <v>0</v>
      </c>
      <c r="AL503" t="b">
        <v>0</v>
      </c>
      <c r="AM503" t="b">
        <v>0</v>
      </c>
      <c r="AN503" t="b">
        <v>1</v>
      </c>
      <c r="AO503" t="b">
        <v>0</v>
      </c>
      <c r="AP503">
        <v>8</v>
      </c>
      <c r="AQ503">
        <v>96000</v>
      </c>
      <c r="AR503">
        <v>1048576000</v>
      </c>
      <c r="AS503">
        <v>524288000</v>
      </c>
      <c r="AT503">
        <v>80000</v>
      </c>
      <c r="AU503">
        <v>1200000000</v>
      </c>
    </row>
    <row r="504" spans="1:54" hidden="1" x14ac:dyDescent="0.25">
      <c r="A504" t="s">
        <v>1429</v>
      </c>
      <c r="B504" t="s">
        <v>19721</v>
      </c>
      <c r="C504" t="s">
        <v>1368</v>
      </c>
      <c r="D504" t="s">
        <v>19545</v>
      </c>
      <c r="E504" t="s">
        <v>19190</v>
      </c>
      <c r="F504" t="s">
        <v>242</v>
      </c>
      <c r="G504">
        <v>2649.17</v>
      </c>
      <c r="H504" t="s">
        <v>19191</v>
      </c>
      <c r="I504">
        <v>64</v>
      </c>
      <c r="J504">
        <v>64</v>
      </c>
      <c r="K504">
        <v>2</v>
      </c>
      <c r="L504" t="s">
        <v>19519</v>
      </c>
      <c r="N504" t="b">
        <v>0</v>
      </c>
      <c r="O504" t="b">
        <v>0</v>
      </c>
      <c r="P504" t="b">
        <v>0</v>
      </c>
      <c r="Q504" t="b">
        <v>0</v>
      </c>
      <c r="R504" t="b">
        <v>0</v>
      </c>
      <c r="S504" t="b">
        <v>0</v>
      </c>
      <c r="T504" t="b">
        <v>0</v>
      </c>
      <c r="U504" t="b">
        <v>0</v>
      </c>
      <c r="V504" t="b">
        <v>1</v>
      </c>
      <c r="X504" t="s">
        <v>19293</v>
      </c>
      <c r="Z504">
        <v>884736</v>
      </c>
      <c r="AA504">
        <v>1047552</v>
      </c>
      <c r="AB504" t="b">
        <v>1</v>
      </c>
      <c r="AC504" t="s">
        <v>19210</v>
      </c>
      <c r="AD504">
        <v>432</v>
      </c>
      <c r="AE504">
        <v>32</v>
      </c>
      <c r="AF504" t="s">
        <v>19194</v>
      </c>
      <c r="AG504" t="b">
        <v>1</v>
      </c>
      <c r="AH504" t="b">
        <v>1</v>
      </c>
      <c r="AI504" t="s">
        <v>19195</v>
      </c>
      <c r="AJ504">
        <v>160</v>
      </c>
      <c r="AK504" t="b">
        <v>1</v>
      </c>
      <c r="AL504" t="b">
        <v>1</v>
      </c>
      <c r="AM504" t="b">
        <v>0</v>
      </c>
      <c r="AN504" t="b">
        <v>1</v>
      </c>
      <c r="AO504" t="b">
        <v>0</v>
      </c>
      <c r="AP504">
        <v>8</v>
      </c>
      <c r="AQ504">
        <v>128000</v>
      </c>
      <c r="AR504">
        <v>1073741824</v>
      </c>
      <c r="AS504">
        <v>1073741824</v>
      </c>
      <c r="AT504">
        <v>80000</v>
      </c>
      <c r="AU504">
        <v>1258291200</v>
      </c>
      <c r="AV504">
        <v>1717986918400</v>
      </c>
      <c r="AW504" t="b">
        <v>1</v>
      </c>
    </row>
    <row r="505" spans="1:54" hidden="1" x14ac:dyDescent="0.25">
      <c r="A505" t="s">
        <v>6362</v>
      </c>
      <c r="B505" t="s">
        <v>19722</v>
      </c>
      <c r="C505" t="s">
        <v>1368</v>
      </c>
      <c r="D505" t="s">
        <v>19547</v>
      </c>
      <c r="E505" t="s">
        <v>19190</v>
      </c>
      <c r="F505" t="s">
        <v>242</v>
      </c>
      <c r="G505">
        <v>2943.36</v>
      </c>
      <c r="H505" t="s">
        <v>19191</v>
      </c>
      <c r="I505">
        <v>64</v>
      </c>
      <c r="J505">
        <v>64</v>
      </c>
      <c r="K505">
        <v>2</v>
      </c>
      <c r="L505" t="s">
        <v>19519</v>
      </c>
      <c r="N505" t="b">
        <v>0</v>
      </c>
      <c r="O505" t="b">
        <v>0</v>
      </c>
      <c r="P505" t="b">
        <v>0</v>
      </c>
      <c r="Q505" t="b">
        <v>0</v>
      </c>
      <c r="R505" t="b">
        <v>0</v>
      </c>
      <c r="S505" t="b">
        <v>0</v>
      </c>
      <c r="T505" t="b">
        <v>0</v>
      </c>
      <c r="U505" t="b">
        <v>0</v>
      </c>
      <c r="V505" t="b">
        <v>1</v>
      </c>
      <c r="X505" t="s">
        <v>19265</v>
      </c>
      <c r="Z505">
        <v>0</v>
      </c>
      <c r="AA505">
        <v>1047552</v>
      </c>
      <c r="AB505" t="b">
        <v>1</v>
      </c>
      <c r="AC505" t="s">
        <v>19210</v>
      </c>
      <c r="AD505">
        <v>504</v>
      </c>
      <c r="AE505">
        <v>32</v>
      </c>
      <c r="AF505" t="s">
        <v>19194</v>
      </c>
      <c r="AG505" t="b">
        <v>1</v>
      </c>
      <c r="AH505" t="b">
        <v>1</v>
      </c>
      <c r="AI505" t="s">
        <v>19195</v>
      </c>
      <c r="AJ505">
        <v>195</v>
      </c>
      <c r="AK505" t="b">
        <v>0</v>
      </c>
      <c r="AL505" t="b">
        <v>1</v>
      </c>
      <c r="AM505" t="b">
        <v>0</v>
      </c>
      <c r="AN505" t="b">
        <v>1</v>
      </c>
      <c r="AO505" t="b">
        <v>0</v>
      </c>
      <c r="AP505">
        <v>8</v>
      </c>
      <c r="AT505">
        <v>80000</v>
      </c>
      <c r="AU505">
        <v>1258291200</v>
      </c>
      <c r="AV505">
        <v>1717986918400</v>
      </c>
      <c r="AW505" t="b">
        <v>1</v>
      </c>
    </row>
    <row r="506" spans="1:54" hidden="1" x14ac:dyDescent="0.25">
      <c r="A506" t="s">
        <v>3716</v>
      </c>
      <c r="B506" t="s">
        <v>19723</v>
      </c>
      <c r="C506" t="s">
        <v>1368</v>
      </c>
      <c r="D506" t="s">
        <v>19549</v>
      </c>
      <c r="E506" t="s">
        <v>19190</v>
      </c>
      <c r="F506" t="s">
        <v>242</v>
      </c>
      <c r="G506">
        <v>2943.36</v>
      </c>
      <c r="H506" t="s">
        <v>19191</v>
      </c>
      <c r="I506">
        <v>64</v>
      </c>
      <c r="J506">
        <v>64</v>
      </c>
      <c r="K506">
        <v>2</v>
      </c>
      <c r="L506" t="s">
        <v>19519</v>
      </c>
      <c r="N506" t="b">
        <v>0</v>
      </c>
      <c r="O506" t="b">
        <v>0</v>
      </c>
      <c r="P506" t="b">
        <v>0</v>
      </c>
      <c r="Q506" t="b">
        <v>0</v>
      </c>
      <c r="R506" t="b">
        <v>0</v>
      </c>
      <c r="S506" t="b">
        <v>0</v>
      </c>
      <c r="T506" t="b">
        <v>0</v>
      </c>
      <c r="U506" t="b">
        <v>0</v>
      </c>
      <c r="V506" t="b">
        <v>1</v>
      </c>
      <c r="X506" t="s">
        <v>19262</v>
      </c>
      <c r="Z506">
        <v>0</v>
      </c>
      <c r="AA506">
        <v>1047552</v>
      </c>
      <c r="AB506" t="b">
        <v>1</v>
      </c>
      <c r="AC506" t="s">
        <v>19210</v>
      </c>
      <c r="AD506">
        <v>512</v>
      </c>
      <c r="AE506">
        <v>32</v>
      </c>
      <c r="AF506" t="s">
        <v>19194</v>
      </c>
      <c r="AG506" t="b">
        <v>1</v>
      </c>
      <c r="AH506" t="b">
        <v>1</v>
      </c>
      <c r="AI506" t="s">
        <v>19195</v>
      </c>
      <c r="AK506" t="b">
        <v>0</v>
      </c>
      <c r="AL506" t="b">
        <v>1</v>
      </c>
      <c r="AM506" t="b">
        <v>0</v>
      </c>
      <c r="AN506" t="b">
        <v>1</v>
      </c>
      <c r="AO506" t="b">
        <v>0</v>
      </c>
      <c r="AP506">
        <v>8</v>
      </c>
      <c r="AQ506">
        <v>615000</v>
      </c>
      <c r="AR506">
        <v>4194304000</v>
      </c>
      <c r="AS506">
        <v>4194304000</v>
      </c>
      <c r="AT506">
        <v>80000</v>
      </c>
      <c r="AU506">
        <v>1819279360</v>
      </c>
      <c r="AW506" t="b">
        <v>1</v>
      </c>
    </row>
    <row r="507" spans="1:54" hidden="1" x14ac:dyDescent="0.25">
      <c r="A507" t="s">
        <v>4403</v>
      </c>
      <c r="B507" t="s">
        <v>19724</v>
      </c>
      <c r="C507" t="s">
        <v>1368</v>
      </c>
      <c r="D507" t="s">
        <v>19581</v>
      </c>
      <c r="E507" t="s">
        <v>19190</v>
      </c>
      <c r="F507" t="s">
        <v>242</v>
      </c>
      <c r="G507">
        <v>2649.17</v>
      </c>
      <c r="H507" t="s">
        <v>19191</v>
      </c>
      <c r="I507">
        <v>64</v>
      </c>
      <c r="J507">
        <v>64</v>
      </c>
      <c r="K507">
        <v>2</v>
      </c>
      <c r="L507" t="s">
        <v>19519</v>
      </c>
      <c r="N507" t="b">
        <v>0</v>
      </c>
      <c r="O507" t="b">
        <v>0</v>
      </c>
      <c r="P507" t="b">
        <v>0</v>
      </c>
      <c r="Q507" t="b">
        <v>0</v>
      </c>
      <c r="R507" t="b">
        <v>0</v>
      </c>
      <c r="S507" t="b">
        <v>0</v>
      </c>
      <c r="T507" t="b">
        <v>0</v>
      </c>
      <c r="U507" t="b">
        <v>0</v>
      </c>
      <c r="V507" t="b">
        <v>0</v>
      </c>
      <c r="X507" t="s">
        <v>19293</v>
      </c>
      <c r="Z507">
        <v>1638400</v>
      </c>
      <c r="AA507">
        <v>1047552</v>
      </c>
      <c r="AB507" t="b">
        <v>1</v>
      </c>
      <c r="AC507" t="s">
        <v>19193</v>
      </c>
      <c r="AD507">
        <v>432</v>
      </c>
      <c r="AE507">
        <v>32</v>
      </c>
      <c r="AF507" t="s">
        <v>19194</v>
      </c>
      <c r="AG507" t="b">
        <v>1</v>
      </c>
      <c r="AH507" t="b">
        <v>0</v>
      </c>
      <c r="AI507" t="s">
        <v>19201</v>
      </c>
      <c r="AJ507">
        <v>160</v>
      </c>
      <c r="AK507" t="b">
        <v>0</v>
      </c>
      <c r="AL507" t="b">
        <v>0</v>
      </c>
      <c r="AM507" t="b">
        <v>0</v>
      </c>
      <c r="AN507" t="b">
        <v>1</v>
      </c>
      <c r="AO507" t="b">
        <v>0</v>
      </c>
      <c r="AP507">
        <v>8</v>
      </c>
      <c r="AQ507">
        <v>96000</v>
      </c>
      <c r="AR507">
        <v>1048576000</v>
      </c>
      <c r="AS507">
        <v>524288000</v>
      </c>
      <c r="AT507">
        <v>80000</v>
      </c>
      <c r="AU507">
        <v>1200000000</v>
      </c>
    </row>
    <row r="508" spans="1:54" hidden="1" x14ac:dyDescent="0.25">
      <c r="A508" t="s">
        <v>4472</v>
      </c>
      <c r="B508" t="s">
        <v>19725</v>
      </c>
      <c r="C508" t="s">
        <v>1368</v>
      </c>
      <c r="D508" t="s">
        <v>19583</v>
      </c>
      <c r="E508" t="s">
        <v>19190</v>
      </c>
      <c r="F508" t="s">
        <v>242</v>
      </c>
      <c r="G508">
        <v>2943.36</v>
      </c>
      <c r="H508" t="s">
        <v>19191</v>
      </c>
      <c r="I508">
        <v>64</v>
      </c>
      <c r="J508">
        <v>64</v>
      </c>
      <c r="K508">
        <v>2</v>
      </c>
      <c r="L508" t="s">
        <v>19519</v>
      </c>
      <c r="N508" t="b">
        <v>0</v>
      </c>
      <c r="O508" t="b">
        <v>0</v>
      </c>
      <c r="P508" t="b">
        <v>0</v>
      </c>
      <c r="Q508" t="b">
        <v>0</v>
      </c>
      <c r="R508" t="b">
        <v>0</v>
      </c>
      <c r="S508" t="b">
        <v>0</v>
      </c>
      <c r="T508" t="b">
        <v>0</v>
      </c>
      <c r="U508" t="b">
        <v>0</v>
      </c>
      <c r="V508" t="b">
        <v>0</v>
      </c>
      <c r="X508" t="s">
        <v>19265</v>
      </c>
      <c r="Z508">
        <v>0</v>
      </c>
      <c r="AA508">
        <v>1047552</v>
      </c>
      <c r="AB508" t="b">
        <v>1</v>
      </c>
      <c r="AC508" t="s">
        <v>19210</v>
      </c>
      <c r="AD508">
        <v>504</v>
      </c>
      <c r="AE508">
        <v>32</v>
      </c>
      <c r="AF508" t="s">
        <v>19194</v>
      </c>
      <c r="AG508" t="b">
        <v>1</v>
      </c>
      <c r="AH508" t="b">
        <v>0</v>
      </c>
      <c r="AI508" t="s">
        <v>19195</v>
      </c>
      <c r="AJ508">
        <v>195</v>
      </c>
      <c r="AK508" t="b">
        <v>0</v>
      </c>
      <c r="AL508" t="b">
        <v>0</v>
      </c>
      <c r="AM508" t="b">
        <v>0</v>
      </c>
      <c r="AN508" t="b">
        <v>1</v>
      </c>
      <c r="AO508" t="b">
        <v>0</v>
      </c>
      <c r="AP508">
        <v>8</v>
      </c>
      <c r="AT508">
        <v>80000</v>
      </c>
      <c r="AU508">
        <v>1258291200</v>
      </c>
      <c r="AV508">
        <v>1717986918400</v>
      </c>
    </row>
    <row r="509" spans="1:54" hidden="1" x14ac:dyDescent="0.25">
      <c r="A509" t="s">
        <v>4207</v>
      </c>
      <c r="B509" t="s">
        <v>19726</v>
      </c>
      <c r="C509" t="s">
        <v>1368</v>
      </c>
      <c r="D509" t="s">
        <v>19585</v>
      </c>
      <c r="E509" t="s">
        <v>19190</v>
      </c>
      <c r="F509" t="s">
        <v>242</v>
      </c>
      <c r="G509">
        <v>2943.36</v>
      </c>
      <c r="H509" t="s">
        <v>19191</v>
      </c>
      <c r="I509">
        <v>64</v>
      </c>
      <c r="J509">
        <v>64</v>
      </c>
      <c r="K509">
        <v>2</v>
      </c>
      <c r="L509" t="s">
        <v>19519</v>
      </c>
      <c r="N509" t="b">
        <v>0</v>
      </c>
      <c r="O509" t="b">
        <v>0</v>
      </c>
      <c r="P509" t="b">
        <v>0</v>
      </c>
      <c r="Q509" t="b">
        <v>0</v>
      </c>
      <c r="R509" t="b">
        <v>0</v>
      </c>
      <c r="S509" t="b">
        <v>0</v>
      </c>
      <c r="T509" t="b">
        <v>0</v>
      </c>
      <c r="U509" t="b">
        <v>0</v>
      </c>
      <c r="V509" t="b">
        <v>0</v>
      </c>
      <c r="X509" t="s">
        <v>19262</v>
      </c>
      <c r="Z509">
        <v>0</v>
      </c>
      <c r="AA509">
        <v>1047552</v>
      </c>
      <c r="AB509" t="b">
        <v>1</v>
      </c>
      <c r="AC509" t="s">
        <v>19210</v>
      </c>
      <c r="AD509">
        <v>512</v>
      </c>
      <c r="AE509">
        <v>32</v>
      </c>
      <c r="AF509" t="s">
        <v>19194</v>
      </c>
      <c r="AG509" t="b">
        <v>1</v>
      </c>
      <c r="AH509" t="b">
        <v>0</v>
      </c>
      <c r="AI509" t="s">
        <v>19195</v>
      </c>
      <c r="AK509" t="b">
        <v>0</v>
      </c>
      <c r="AL509" t="b">
        <v>1</v>
      </c>
      <c r="AM509" t="b">
        <v>0</v>
      </c>
      <c r="AN509" t="b">
        <v>1</v>
      </c>
      <c r="AO509" t="b">
        <v>0</v>
      </c>
      <c r="AP509">
        <v>8</v>
      </c>
      <c r="AQ509">
        <v>615000</v>
      </c>
      <c r="AR509">
        <v>4194304000</v>
      </c>
      <c r="AS509">
        <v>4194304000</v>
      </c>
      <c r="AT509">
        <v>80000</v>
      </c>
      <c r="AU509">
        <v>1819279360</v>
      </c>
      <c r="AW509" t="b">
        <v>1</v>
      </c>
    </row>
    <row r="510" spans="1:54" x14ac:dyDescent="0.25">
      <c r="A510" t="s">
        <v>3684</v>
      </c>
      <c r="B510" t="s">
        <v>19727</v>
      </c>
      <c r="C510" t="s">
        <v>1368</v>
      </c>
      <c r="D510" t="s">
        <v>19536</v>
      </c>
      <c r="E510" t="s">
        <v>19190</v>
      </c>
      <c r="F510" t="s">
        <v>242</v>
      </c>
      <c r="G510">
        <v>382.52</v>
      </c>
      <c r="H510" t="s">
        <v>19518</v>
      </c>
      <c r="I510">
        <v>8</v>
      </c>
      <c r="J510">
        <v>2</v>
      </c>
      <c r="K510">
        <v>2</v>
      </c>
      <c r="L510" t="s">
        <v>19519</v>
      </c>
      <c r="N510" t="b">
        <v>1</v>
      </c>
      <c r="O510" t="b">
        <v>0</v>
      </c>
      <c r="P510" t="b">
        <v>1</v>
      </c>
      <c r="Q510" t="b">
        <v>0</v>
      </c>
      <c r="R510" t="b">
        <v>0</v>
      </c>
      <c r="S510" t="b">
        <v>0</v>
      </c>
      <c r="T510" t="b">
        <v>0</v>
      </c>
      <c r="U510" t="b">
        <v>0</v>
      </c>
      <c r="V510" t="b">
        <v>1</v>
      </c>
      <c r="X510" t="s">
        <v>19262</v>
      </c>
      <c r="Z510">
        <v>307200</v>
      </c>
      <c r="AA510">
        <v>1047552</v>
      </c>
      <c r="AB510" t="b">
        <v>1</v>
      </c>
      <c r="AC510" t="s">
        <v>19210</v>
      </c>
      <c r="AD510">
        <v>64</v>
      </c>
      <c r="AE510">
        <v>16</v>
      </c>
      <c r="AF510" t="s">
        <v>19194</v>
      </c>
      <c r="AG510" t="b">
        <v>1</v>
      </c>
      <c r="AH510" t="b">
        <v>1</v>
      </c>
      <c r="AI510" t="s">
        <v>19195</v>
      </c>
      <c r="AJ510">
        <v>230</v>
      </c>
      <c r="AK510" t="b">
        <v>1</v>
      </c>
      <c r="AL510" t="b">
        <v>1</v>
      </c>
      <c r="AM510" t="b">
        <v>0</v>
      </c>
      <c r="AN510" t="b">
        <v>1</v>
      </c>
      <c r="AO510" t="b">
        <v>0</v>
      </c>
      <c r="AP510">
        <v>4</v>
      </c>
      <c r="AQ510">
        <v>38000</v>
      </c>
      <c r="AR510">
        <v>524288000</v>
      </c>
      <c r="AS510">
        <v>134217728</v>
      </c>
      <c r="AT510">
        <v>12800</v>
      </c>
      <c r="AU510">
        <v>209715200</v>
      </c>
      <c r="AW510" t="b">
        <v>1</v>
      </c>
      <c r="BA510" t="s">
        <v>1844</v>
      </c>
    </row>
    <row r="511" spans="1:54" hidden="1" x14ac:dyDescent="0.25">
      <c r="A511" t="s">
        <v>1939</v>
      </c>
      <c r="B511" t="s">
        <v>14610</v>
      </c>
      <c r="C511" t="s">
        <v>1368</v>
      </c>
      <c r="D511" t="s">
        <v>19537</v>
      </c>
      <c r="E511" t="s">
        <v>19190</v>
      </c>
      <c r="F511" t="s">
        <v>242</v>
      </c>
      <c r="G511">
        <v>367.92</v>
      </c>
      <c r="H511" t="s">
        <v>19191</v>
      </c>
      <c r="I511">
        <v>8</v>
      </c>
      <c r="J511">
        <v>2</v>
      </c>
      <c r="K511">
        <v>2</v>
      </c>
      <c r="L511" t="s">
        <v>19519</v>
      </c>
      <c r="N511" t="b">
        <v>1</v>
      </c>
      <c r="O511" t="b">
        <v>0</v>
      </c>
      <c r="P511" t="b">
        <v>0</v>
      </c>
      <c r="Q511" t="b">
        <v>0</v>
      </c>
      <c r="R511" t="b">
        <v>0</v>
      </c>
      <c r="S511" t="b">
        <v>0</v>
      </c>
      <c r="T511" t="b">
        <v>0</v>
      </c>
      <c r="U511" t="b">
        <v>0</v>
      </c>
      <c r="V511" t="b">
        <v>1</v>
      </c>
      <c r="X511" t="s">
        <v>19265</v>
      </c>
      <c r="Z511">
        <v>131072</v>
      </c>
      <c r="AA511">
        <v>1047552</v>
      </c>
      <c r="AB511" t="b">
        <v>1</v>
      </c>
      <c r="AC511" t="s">
        <v>19210</v>
      </c>
      <c r="AD511">
        <v>64</v>
      </c>
      <c r="AE511">
        <v>16</v>
      </c>
      <c r="AF511" t="s">
        <v>19194</v>
      </c>
      <c r="AG511" t="b">
        <v>1</v>
      </c>
      <c r="AH511" t="b">
        <v>1</v>
      </c>
      <c r="AI511" t="s">
        <v>19197</v>
      </c>
      <c r="AJ511">
        <v>230</v>
      </c>
      <c r="AK511" t="b">
        <v>1</v>
      </c>
      <c r="AL511" t="b">
        <v>1</v>
      </c>
      <c r="AM511" t="b">
        <v>0</v>
      </c>
      <c r="AN511" t="b">
        <v>1</v>
      </c>
      <c r="AO511" t="b">
        <v>0</v>
      </c>
      <c r="AP511">
        <v>4</v>
      </c>
      <c r="AQ511">
        <v>16000</v>
      </c>
      <c r="AR511">
        <v>134217728</v>
      </c>
      <c r="AS511">
        <v>134217728</v>
      </c>
      <c r="AT511">
        <v>12800</v>
      </c>
      <c r="AU511">
        <v>201326592</v>
      </c>
      <c r="AV511">
        <v>214748000000</v>
      </c>
      <c r="AW511" t="b">
        <v>1</v>
      </c>
      <c r="BA511" t="s">
        <v>5963</v>
      </c>
    </row>
    <row r="512" spans="1:54" hidden="1" x14ac:dyDescent="0.25">
      <c r="A512" t="s">
        <v>7070</v>
      </c>
      <c r="B512" t="s">
        <v>19728</v>
      </c>
      <c r="C512" t="s">
        <v>1368</v>
      </c>
      <c r="D512" t="s">
        <v>19539</v>
      </c>
      <c r="E512" t="s">
        <v>19190</v>
      </c>
      <c r="F512" t="s">
        <v>242</v>
      </c>
      <c r="G512">
        <v>329.96</v>
      </c>
      <c r="H512" t="s">
        <v>19191</v>
      </c>
      <c r="I512">
        <v>8</v>
      </c>
      <c r="J512">
        <v>2</v>
      </c>
      <c r="K512">
        <v>2</v>
      </c>
      <c r="L512" t="s">
        <v>19519</v>
      </c>
      <c r="N512" t="b">
        <v>1</v>
      </c>
      <c r="O512" t="b">
        <v>0</v>
      </c>
      <c r="P512" t="b">
        <v>0</v>
      </c>
      <c r="Q512" t="b">
        <v>0</v>
      </c>
      <c r="R512" t="b">
        <v>0</v>
      </c>
      <c r="S512" t="b">
        <v>0</v>
      </c>
      <c r="T512" t="b">
        <v>0</v>
      </c>
      <c r="U512" t="b">
        <v>0</v>
      </c>
      <c r="V512" t="b">
        <v>1</v>
      </c>
      <c r="X512" t="s">
        <v>19262</v>
      </c>
      <c r="Z512">
        <v>0</v>
      </c>
      <c r="AA512">
        <v>1047552</v>
      </c>
      <c r="AB512" t="b">
        <v>1</v>
      </c>
      <c r="AC512" t="s">
        <v>19210</v>
      </c>
      <c r="AD512">
        <v>64</v>
      </c>
      <c r="AE512">
        <v>16</v>
      </c>
      <c r="AF512" t="s">
        <v>19194</v>
      </c>
      <c r="AG512" t="b">
        <v>1</v>
      </c>
      <c r="AH512" t="b">
        <v>1</v>
      </c>
      <c r="AI512" t="s">
        <v>19195</v>
      </c>
      <c r="AJ512">
        <v>230</v>
      </c>
      <c r="AK512" t="b">
        <v>0</v>
      </c>
      <c r="AL512" t="b">
        <v>1</v>
      </c>
      <c r="AM512" t="b">
        <v>0</v>
      </c>
      <c r="AN512" t="b">
        <v>1</v>
      </c>
      <c r="AO512" t="b">
        <v>0</v>
      </c>
      <c r="AP512">
        <v>4</v>
      </c>
      <c r="AT512">
        <v>12800</v>
      </c>
      <c r="AU512">
        <v>209715200</v>
      </c>
      <c r="AW512" t="b">
        <v>1</v>
      </c>
      <c r="BA512" t="s">
        <v>3544</v>
      </c>
    </row>
    <row r="513" spans="1:53" hidden="1" x14ac:dyDescent="0.25">
      <c r="A513" t="s">
        <v>957</v>
      </c>
      <c r="B513" t="s">
        <v>19729</v>
      </c>
      <c r="C513" t="s">
        <v>1368</v>
      </c>
      <c r="D513" t="s">
        <v>19541</v>
      </c>
      <c r="E513" t="s">
        <v>19190</v>
      </c>
      <c r="F513" t="s">
        <v>242</v>
      </c>
      <c r="G513">
        <v>420.48</v>
      </c>
      <c r="H513" t="s">
        <v>19191</v>
      </c>
      <c r="I513">
        <v>8</v>
      </c>
      <c r="J513">
        <v>2</v>
      </c>
      <c r="K513">
        <v>2</v>
      </c>
      <c r="L513" t="s">
        <v>19519</v>
      </c>
      <c r="N513" t="b">
        <v>0</v>
      </c>
      <c r="O513" t="b">
        <v>0</v>
      </c>
      <c r="P513" t="b">
        <v>1</v>
      </c>
      <c r="Q513" t="b">
        <v>0</v>
      </c>
      <c r="R513" t="b">
        <v>0</v>
      </c>
      <c r="S513" t="b">
        <v>0</v>
      </c>
      <c r="T513" t="b">
        <v>0</v>
      </c>
      <c r="U513" t="b">
        <v>0</v>
      </c>
      <c r="V513" t="b">
        <v>1</v>
      </c>
      <c r="X513" t="s">
        <v>19265</v>
      </c>
      <c r="Z513">
        <v>307200</v>
      </c>
      <c r="AA513">
        <v>1047552</v>
      </c>
      <c r="AB513" t="b">
        <v>1</v>
      </c>
      <c r="AC513" t="s">
        <v>19210</v>
      </c>
      <c r="AD513">
        <v>64</v>
      </c>
      <c r="AE513">
        <v>16</v>
      </c>
      <c r="AF513" t="s">
        <v>19194</v>
      </c>
      <c r="AG513" t="b">
        <v>1</v>
      </c>
      <c r="AH513" t="b">
        <v>1</v>
      </c>
      <c r="AI513" t="s">
        <v>19195</v>
      </c>
      <c r="AJ513">
        <v>195</v>
      </c>
      <c r="AK513" t="b">
        <v>1</v>
      </c>
      <c r="AL513" t="b">
        <v>1</v>
      </c>
      <c r="AM513" t="b">
        <v>0</v>
      </c>
      <c r="AN513" t="b">
        <v>1</v>
      </c>
      <c r="AO513" t="b">
        <v>0</v>
      </c>
      <c r="AP513">
        <v>4</v>
      </c>
      <c r="AQ513">
        <v>77000</v>
      </c>
      <c r="AR513">
        <v>484442112</v>
      </c>
      <c r="AS513">
        <v>242221056</v>
      </c>
      <c r="AT513">
        <v>12800</v>
      </c>
      <c r="AU513">
        <v>201326592</v>
      </c>
      <c r="AV513">
        <v>214748364800</v>
      </c>
      <c r="AW513" t="b">
        <v>1</v>
      </c>
      <c r="BA513" t="s">
        <v>6369</v>
      </c>
    </row>
    <row r="514" spans="1:53" x14ac:dyDescent="0.25">
      <c r="A514" t="s">
        <v>5312</v>
      </c>
      <c r="B514" t="s">
        <v>19730</v>
      </c>
      <c r="C514" t="s">
        <v>1368</v>
      </c>
      <c r="D514" t="s">
        <v>19543</v>
      </c>
      <c r="E514" t="s">
        <v>19190</v>
      </c>
      <c r="F514" t="s">
        <v>242</v>
      </c>
      <c r="G514">
        <v>420.48</v>
      </c>
      <c r="H514" t="s">
        <v>19518</v>
      </c>
      <c r="I514">
        <v>8</v>
      </c>
      <c r="J514">
        <v>2</v>
      </c>
      <c r="K514">
        <v>2</v>
      </c>
      <c r="L514" t="s">
        <v>19519</v>
      </c>
      <c r="N514" t="b">
        <v>0</v>
      </c>
      <c r="O514" t="b">
        <v>0</v>
      </c>
      <c r="P514" t="b">
        <v>1</v>
      </c>
      <c r="Q514" t="b">
        <v>0</v>
      </c>
      <c r="R514" t="b">
        <v>0</v>
      </c>
      <c r="S514" t="b">
        <v>0</v>
      </c>
      <c r="T514" t="b">
        <v>0</v>
      </c>
      <c r="U514" t="b">
        <v>0</v>
      </c>
      <c r="V514" t="b">
        <v>1</v>
      </c>
      <c r="X514" t="s">
        <v>19262</v>
      </c>
      <c r="Z514">
        <v>307200</v>
      </c>
      <c r="AA514">
        <v>1047552</v>
      </c>
      <c r="AB514" t="b">
        <v>1</v>
      </c>
      <c r="AC514" t="s">
        <v>19210</v>
      </c>
      <c r="AD514">
        <v>64</v>
      </c>
      <c r="AE514">
        <v>16</v>
      </c>
      <c r="AF514" t="s">
        <v>19194</v>
      </c>
      <c r="AG514" t="b">
        <v>1</v>
      </c>
      <c r="AH514" t="b">
        <v>1</v>
      </c>
      <c r="AI514" t="s">
        <v>19195</v>
      </c>
      <c r="AK514" t="b">
        <v>1</v>
      </c>
      <c r="AL514" t="b">
        <v>1</v>
      </c>
      <c r="AM514" t="b">
        <v>0</v>
      </c>
      <c r="AN514" t="b">
        <v>1</v>
      </c>
      <c r="AO514" t="b">
        <v>0</v>
      </c>
      <c r="AP514">
        <v>4</v>
      </c>
      <c r="AQ514">
        <v>77000</v>
      </c>
      <c r="AR514">
        <v>524288000</v>
      </c>
      <c r="AS514">
        <v>524288000</v>
      </c>
      <c r="AT514">
        <v>12800</v>
      </c>
      <c r="AU514">
        <v>304087040</v>
      </c>
      <c r="AW514" t="b">
        <v>1</v>
      </c>
      <c r="BA514" t="s">
        <v>1751</v>
      </c>
    </row>
    <row r="515" spans="1:53" hidden="1" x14ac:dyDescent="0.25">
      <c r="A515" t="s">
        <v>8153</v>
      </c>
      <c r="B515" t="s">
        <v>19731</v>
      </c>
      <c r="C515" t="s">
        <v>1368</v>
      </c>
      <c r="D515" t="s">
        <v>19545</v>
      </c>
      <c r="E515" t="s">
        <v>19190</v>
      </c>
      <c r="F515" t="s">
        <v>242</v>
      </c>
      <c r="G515">
        <v>367.92</v>
      </c>
      <c r="H515" t="s">
        <v>19191</v>
      </c>
      <c r="I515">
        <v>8</v>
      </c>
      <c r="J515">
        <v>2</v>
      </c>
      <c r="K515">
        <v>2</v>
      </c>
      <c r="L515" t="s">
        <v>19519</v>
      </c>
      <c r="N515" t="b">
        <v>0</v>
      </c>
      <c r="O515" t="b">
        <v>0</v>
      </c>
      <c r="P515" t="b">
        <v>0</v>
      </c>
      <c r="Q515" t="b">
        <v>0</v>
      </c>
      <c r="R515" t="b">
        <v>0</v>
      </c>
      <c r="S515" t="b">
        <v>0</v>
      </c>
      <c r="T515" t="b">
        <v>0</v>
      </c>
      <c r="U515" t="b">
        <v>0</v>
      </c>
      <c r="V515" t="b">
        <v>1</v>
      </c>
      <c r="X515" t="s">
        <v>19293</v>
      </c>
      <c r="Z515">
        <v>131072</v>
      </c>
      <c r="AA515">
        <v>1047552</v>
      </c>
      <c r="AB515" t="b">
        <v>1</v>
      </c>
      <c r="AC515" t="s">
        <v>19210</v>
      </c>
      <c r="AD515">
        <v>64</v>
      </c>
      <c r="AE515">
        <v>16</v>
      </c>
      <c r="AF515" t="s">
        <v>19194</v>
      </c>
      <c r="AG515" t="b">
        <v>1</v>
      </c>
      <c r="AH515" t="b">
        <v>1</v>
      </c>
      <c r="AI515" t="s">
        <v>19195</v>
      </c>
      <c r="AJ515">
        <v>160</v>
      </c>
      <c r="AK515" t="b">
        <v>1</v>
      </c>
      <c r="AL515" t="b">
        <v>1</v>
      </c>
      <c r="AM515" t="b">
        <v>0</v>
      </c>
      <c r="AN515" t="b">
        <v>1</v>
      </c>
      <c r="AO515" t="b">
        <v>0</v>
      </c>
      <c r="AP515">
        <v>4</v>
      </c>
      <c r="AQ515">
        <v>16000</v>
      </c>
      <c r="AR515">
        <v>134217728</v>
      </c>
      <c r="AS515">
        <v>134217728</v>
      </c>
      <c r="AT515">
        <v>12800</v>
      </c>
      <c r="AU515">
        <v>201326592</v>
      </c>
      <c r="AV515">
        <v>214748364800</v>
      </c>
      <c r="AW515" t="b">
        <v>1</v>
      </c>
      <c r="BA515" t="s">
        <v>10806</v>
      </c>
    </row>
    <row r="516" spans="1:53" hidden="1" x14ac:dyDescent="0.25">
      <c r="A516" t="s">
        <v>6479</v>
      </c>
      <c r="B516" t="s">
        <v>19732</v>
      </c>
      <c r="C516" t="s">
        <v>1368</v>
      </c>
      <c r="D516" t="s">
        <v>19547</v>
      </c>
      <c r="E516" t="s">
        <v>19190</v>
      </c>
      <c r="F516" t="s">
        <v>242</v>
      </c>
      <c r="G516">
        <v>367.92</v>
      </c>
      <c r="H516" t="s">
        <v>19191</v>
      </c>
      <c r="I516">
        <v>8</v>
      </c>
      <c r="J516">
        <v>2</v>
      </c>
      <c r="K516">
        <v>2</v>
      </c>
      <c r="L516" t="s">
        <v>19519</v>
      </c>
      <c r="N516" t="b">
        <v>0</v>
      </c>
      <c r="O516" t="b">
        <v>0</v>
      </c>
      <c r="P516" t="b">
        <v>0</v>
      </c>
      <c r="Q516" t="b">
        <v>0</v>
      </c>
      <c r="R516" t="b">
        <v>0</v>
      </c>
      <c r="S516" t="b">
        <v>0</v>
      </c>
      <c r="T516" t="b">
        <v>0</v>
      </c>
      <c r="U516" t="b">
        <v>0</v>
      </c>
      <c r="V516" t="b">
        <v>1</v>
      </c>
      <c r="X516" t="s">
        <v>19265</v>
      </c>
      <c r="Z516">
        <v>0</v>
      </c>
      <c r="AA516">
        <v>1047552</v>
      </c>
      <c r="AB516" t="b">
        <v>1</v>
      </c>
      <c r="AC516" t="s">
        <v>19210</v>
      </c>
      <c r="AD516">
        <v>64</v>
      </c>
      <c r="AE516">
        <v>16</v>
      </c>
      <c r="AF516" t="s">
        <v>19194</v>
      </c>
      <c r="AG516" t="b">
        <v>1</v>
      </c>
      <c r="AH516" t="b">
        <v>1</v>
      </c>
      <c r="AI516" t="s">
        <v>19195</v>
      </c>
      <c r="AJ516">
        <v>195</v>
      </c>
      <c r="AK516" t="b">
        <v>0</v>
      </c>
      <c r="AL516" t="b">
        <v>1</v>
      </c>
      <c r="AM516" t="b">
        <v>0</v>
      </c>
      <c r="AN516" t="b">
        <v>1</v>
      </c>
      <c r="AO516" t="b">
        <v>0</v>
      </c>
      <c r="AP516">
        <v>2</v>
      </c>
      <c r="AT516">
        <v>12800</v>
      </c>
      <c r="AU516">
        <v>201326592</v>
      </c>
      <c r="AV516">
        <v>214748364800</v>
      </c>
      <c r="AW516" t="b">
        <v>1</v>
      </c>
      <c r="BA516" t="s">
        <v>3104</v>
      </c>
    </row>
    <row r="517" spans="1:53" hidden="1" x14ac:dyDescent="0.25">
      <c r="A517" t="s">
        <v>3108</v>
      </c>
      <c r="B517" t="s">
        <v>19733</v>
      </c>
      <c r="C517" t="s">
        <v>1368</v>
      </c>
      <c r="D517" t="s">
        <v>19549</v>
      </c>
      <c r="E517" t="s">
        <v>19190</v>
      </c>
      <c r="F517" t="s">
        <v>242</v>
      </c>
      <c r="G517">
        <v>367.92</v>
      </c>
      <c r="H517" t="s">
        <v>19191</v>
      </c>
      <c r="I517">
        <v>8</v>
      </c>
      <c r="J517">
        <v>2</v>
      </c>
      <c r="K517">
        <v>2</v>
      </c>
      <c r="L517" t="s">
        <v>19519</v>
      </c>
      <c r="N517" t="b">
        <v>0</v>
      </c>
      <c r="O517" t="b">
        <v>0</v>
      </c>
      <c r="P517" t="b">
        <v>0</v>
      </c>
      <c r="Q517" t="b">
        <v>0</v>
      </c>
      <c r="R517" t="b">
        <v>0</v>
      </c>
      <c r="S517" t="b">
        <v>0</v>
      </c>
      <c r="T517" t="b">
        <v>0</v>
      </c>
      <c r="U517" t="b">
        <v>0</v>
      </c>
      <c r="V517" t="b">
        <v>1</v>
      </c>
      <c r="X517" t="s">
        <v>19262</v>
      </c>
      <c r="Z517">
        <v>0</v>
      </c>
      <c r="AA517">
        <v>1047552</v>
      </c>
      <c r="AB517" t="b">
        <v>1</v>
      </c>
      <c r="AC517" t="s">
        <v>19210</v>
      </c>
      <c r="AD517">
        <v>64</v>
      </c>
      <c r="AE517">
        <v>16</v>
      </c>
      <c r="AF517" t="s">
        <v>19194</v>
      </c>
      <c r="AG517" t="b">
        <v>1</v>
      </c>
      <c r="AH517" t="b">
        <v>1</v>
      </c>
      <c r="AI517" t="s">
        <v>19195</v>
      </c>
      <c r="AK517" t="b">
        <v>0</v>
      </c>
      <c r="AL517" t="b">
        <v>1</v>
      </c>
      <c r="AM517" t="b">
        <v>0</v>
      </c>
      <c r="AN517" t="b">
        <v>1</v>
      </c>
      <c r="AO517" t="b">
        <v>0</v>
      </c>
      <c r="AP517">
        <v>4</v>
      </c>
      <c r="AQ517">
        <v>77000</v>
      </c>
      <c r="AR517">
        <v>524288000</v>
      </c>
      <c r="AS517">
        <v>524288000</v>
      </c>
      <c r="AT517">
        <v>12800</v>
      </c>
      <c r="AU517">
        <v>304087040</v>
      </c>
      <c r="AW517" t="b">
        <v>1</v>
      </c>
      <c r="BA517" t="s">
        <v>6411</v>
      </c>
    </row>
    <row r="518" spans="1:53" x14ac:dyDescent="0.25">
      <c r="A518" t="s">
        <v>1516</v>
      </c>
      <c r="B518" t="s">
        <v>19734</v>
      </c>
      <c r="C518" t="s">
        <v>1368</v>
      </c>
      <c r="D518" t="s">
        <v>19536</v>
      </c>
      <c r="E518" t="s">
        <v>19190</v>
      </c>
      <c r="F518" t="s">
        <v>242</v>
      </c>
      <c r="G518">
        <v>382.52</v>
      </c>
      <c r="H518" t="s">
        <v>19518</v>
      </c>
      <c r="I518">
        <v>8</v>
      </c>
      <c r="J518">
        <v>4</v>
      </c>
      <c r="K518">
        <v>2</v>
      </c>
      <c r="L518" t="s">
        <v>19519</v>
      </c>
      <c r="N518" t="b">
        <v>1</v>
      </c>
      <c r="O518" t="b">
        <v>0</v>
      </c>
      <c r="P518" t="b">
        <v>1</v>
      </c>
      <c r="Q518" t="b">
        <v>0</v>
      </c>
      <c r="R518" t="b">
        <v>0</v>
      </c>
      <c r="S518" t="b">
        <v>0</v>
      </c>
      <c r="T518" t="b">
        <v>0</v>
      </c>
      <c r="U518" t="b">
        <v>0</v>
      </c>
      <c r="V518" t="b">
        <v>1</v>
      </c>
      <c r="X518" t="s">
        <v>19262</v>
      </c>
      <c r="Z518">
        <v>307200</v>
      </c>
      <c r="AA518">
        <v>1047552</v>
      </c>
      <c r="AB518" t="b">
        <v>1</v>
      </c>
      <c r="AC518" t="s">
        <v>19210</v>
      </c>
      <c r="AD518">
        <v>64</v>
      </c>
      <c r="AE518">
        <v>16</v>
      </c>
      <c r="AF518" t="s">
        <v>19194</v>
      </c>
      <c r="AG518" t="b">
        <v>1</v>
      </c>
      <c r="AH518" t="b">
        <v>1</v>
      </c>
      <c r="AI518" t="s">
        <v>19195</v>
      </c>
      <c r="AJ518">
        <v>230</v>
      </c>
      <c r="AK518" t="b">
        <v>1</v>
      </c>
      <c r="AL518" t="b">
        <v>1</v>
      </c>
      <c r="AM518" t="b">
        <v>0</v>
      </c>
      <c r="AN518" t="b">
        <v>1</v>
      </c>
      <c r="AO518" t="b">
        <v>0</v>
      </c>
      <c r="AP518">
        <v>4</v>
      </c>
      <c r="AQ518">
        <v>38000</v>
      </c>
      <c r="AR518">
        <v>524288000</v>
      </c>
      <c r="AS518">
        <v>134217728</v>
      </c>
      <c r="AT518">
        <v>12800</v>
      </c>
      <c r="AU518">
        <v>209715200</v>
      </c>
      <c r="AW518" t="b">
        <v>1</v>
      </c>
      <c r="BA518" t="s">
        <v>1844</v>
      </c>
    </row>
    <row r="519" spans="1:53" hidden="1" x14ac:dyDescent="0.25">
      <c r="A519" t="s">
        <v>7472</v>
      </c>
      <c r="B519" t="s">
        <v>12368</v>
      </c>
      <c r="C519" t="s">
        <v>1368</v>
      </c>
      <c r="D519" t="s">
        <v>19537</v>
      </c>
      <c r="E519" t="s">
        <v>19190</v>
      </c>
      <c r="F519" t="s">
        <v>242</v>
      </c>
      <c r="G519">
        <v>367.92</v>
      </c>
      <c r="H519" t="s">
        <v>19191</v>
      </c>
      <c r="I519">
        <v>8</v>
      </c>
      <c r="J519">
        <v>4</v>
      </c>
      <c r="K519">
        <v>2</v>
      </c>
      <c r="L519" t="s">
        <v>19519</v>
      </c>
      <c r="N519" t="b">
        <v>1</v>
      </c>
      <c r="O519" t="b">
        <v>0</v>
      </c>
      <c r="P519" t="b">
        <v>0</v>
      </c>
      <c r="Q519" t="b">
        <v>0</v>
      </c>
      <c r="R519" t="b">
        <v>0</v>
      </c>
      <c r="S519" t="b">
        <v>0</v>
      </c>
      <c r="T519" t="b">
        <v>0</v>
      </c>
      <c r="U519" t="b">
        <v>0</v>
      </c>
      <c r="V519" t="b">
        <v>1</v>
      </c>
      <c r="X519" t="s">
        <v>19265</v>
      </c>
      <c r="Z519">
        <v>131072</v>
      </c>
      <c r="AA519">
        <v>1047552</v>
      </c>
      <c r="AB519" t="b">
        <v>1</v>
      </c>
      <c r="AC519" t="s">
        <v>19210</v>
      </c>
      <c r="AD519">
        <v>64</v>
      </c>
      <c r="AE519">
        <v>16</v>
      </c>
      <c r="AF519" t="s">
        <v>19194</v>
      </c>
      <c r="AG519" t="b">
        <v>1</v>
      </c>
      <c r="AH519" t="b">
        <v>1</v>
      </c>
      <c r="AI519" t="s">
        <v>19197</v>
      </c>
      <c r="AJ519">
        <v>230</v>
      </c>
      <c r="AK519" t="b">
        <v>1</v>
      </c>
      <c r="AL519" t="b">
        <v>1</v>
      </c>
      <c r="AM519" t="b">
        <v>0</v>
      </c>
      <c r="AN519" t="b">
        <v>1</v>
      </c>
      <c r="AO519" t="b">
        <v>0</v>
      </c>
      <c r="AP519">
        <v>4</v>
      </c>
      <c r="AQ519">
        <v>16000</v>
      </c>
      <c r="AR519">
        <v>134217728</v>
      </c>
      <c r="AS519">
        <v>134217728</v>
      </c>
      <c r="AT519">
        <v>12800</v>
      </c>
      <c r="AU519">
        <v>201326592</v>
      </c>
      <c r="AV519">
        <v>214748000000</v>
      </c>
      <c r="AW519" t="b">
        <v>1</v>
      </c>
      <c r="BA519" t="s">
        <v>5963</v>
      </c>
    </row>
    <row r="520" spans="1:53" hidden="1" x14ac:dyDescent="0.25">
      <c r="A520" t="s">
        <v>329</v>
      </c>
      <c r="B520" t="s">
        <v>19735</v>
      </c>
      <c r="C520" t="s">
        <v>1368</v>
      </c>
      <c r="D520" t="s">
        <v>19539</v>
      </c>
      <c r="E520" t="s">
        <v>19190</v>
      </c>
      <c r="F520" t="s">
        <v>242</v>
      </c>
      <c r="G520">
        <v>329.96</v>
      </c>
      <c r="H520" t="s">
        <v>19191</v>
      </c>
      <c r="I520">
        <v>8</v>
      </c>
      <c r="J520">
        <v>4</v>
      </c>
      <c r="K520">
        <v>2</v>
      </c>
      <c r="L520" t="s">
        <v>19519</v>
      </c>
      <c r="N520" t="b">
        <v>1</v>
      </c>
      <c r="O520" t="b">
        <v>0</v>
      </c>
      <c r="P520" t="b">
        <v>0</v>
      </c>
      <c r="Q520" t="b">
        <v>0</v>
      </c>
      <c r="R520" t="b">
        <v>0</v>
      </c>
      <c r="S520" t="b">
        <v>0</v>
      </c>
      <c r="T520" t="b">
        <v>0</v>
      </c>
      <c r="U520" t="b">
        <v>0</v>
      </c>
      <c r="V520" t="b">
        <v>1</v>
      </c>
      <c r="X520" t="s">
        <v>19262</v>
      </c>
      <c r="Z520">
        <v>0</v>
      </c>
      <c r="AA520">
        <v>1047552</v>
      </c>
      <c r="AB520" t="b">
        <v>1</v>
      </c>
      <c r="AC520" t="s">
        <v>19210</v>
      </c>
      <c r="AD520">
        <v>64</v>
      </c>
      <c r="AE520">
        <v>16</v>
      </c>
      <c r="AF520" t="s">
        <v>19194</v>
      </c>
      <c r="AG520" t="b">
        <v>1</v>
      </c>
      <c r="AH520" t="b">
        <v>1</v>
      </c>
      <c r="AI520" t="s">
        <v>19195</v>
      </c>
      <c r="AJ520">
        <v>230</v>
      </c>
      <c r="AK520" t="b">
        <v>0</v>
      </c>
      <c r="AL520" t="b">
        <v>1</v>
      </c>
      <c r="AM520" t="b">
        <v>0</v>
      </c>
      <c r="AN520" t="b">
        <v>1</v>
      </c>
      <c r="AO520" t="b">
        <v>0</v>
      </c>
      <c r="AP520">
        <v>4</v>
      </c>
      <c r="AT520">
        <v>12800</v>
      </c>
      <c r="AU520">
        <v>209715200</v>
      </c>
      <c r="AW520" t="b">
        <v>1</v>
      </c>
      <c r="BA520" t="s">
        <v>3544</v>
      </c>
    </row>
    <row r="521" spans="1:53" hidden="1" x14ac:dyDescent="0.25">
      <c r="A521" t="s">
        <v>7843</v>
      </c>
      <c r="B521" t="s">
        <v>19736</v>
      </c>
      <c r="C521" t="s">
        <v>1368</v>
      </c>
      <c r="D521" t="s">
        <v>19541</v>
      </c>
      <c r="E521" t="s">
        <v>19190</v>
      </c>
      <c r="F521" t="s">
        <v>242</v>
      </c>
      <c r="G521">
        <v>420.48</v>
      </c>
      <c r="H521" t="s">
        <v>19191</v>
      </c>
      <c r="I521">
        <v>8</v>
      </c>
      <c r="J521">
        <v>4</v>
      </c>
      <c r="K521">
        <v>2</v>
      </c>
      <c r="L521" t="s">
        <v>19519</v>
      </c>
      <c r="N521" t="b">
        <v>0</v>
      </c>
      <c r="O521" t="b">
        <v>0</v>
      </c>
      <c r="P521" t="b">
        <v>1</v>
      </c>
      <c r="Q521" t="b">
        <v>0</v>
      </c>
      <c r="R521" t="b">
        <v>0</v>
      </c>
      <c r="S521" t="b">
        <v>0</v>
      </c>
      <c r="T521" t="b">
        <v>0</v>
      </c>
      <c r="U521" t="b">
        <v>0</v>
      </c>
      <c r="V521" t="b">
        <v>1</v>
      </c>
      <c r="X521" t="s">
        <v>19265</v>
      </c>
      <c r="Z521">
        <v>307200</v>
      </c>
      <c r="AA521">
        <v>1047552</v>
      </c>
      <c r="AB521" t="b">
        <v>1</v>
      </c>
      <c r="AC521" t="s">
        <v>19210</v>
      </c>
      <c r="AD521">
        <v>64</v>
      </c>
      <c r="AE521">
        <v>16</v>
      </c>
      <c r="AF521" t="s">
        <v>19194</v>
      </c>
      <c r="AG521" t="b">
        <v>1</v>
      </c>
      <c r="AH521" t="b">
        <v>1</v>
      </c>
      <c r="AI521" t="s">
        <v>19195</v>
      </c>
      <c r="AJ521">
        <v>195</v>
      </c>
      <c r="AK521" t="b">
        <v>1</v>
      </c>
      <c r="AL521" t="b">
        <v>1</v>
      </c>
      <c r="AM521" t="b">
        <v>0</v>
      </c>
      <c r="AN521" t="b">
        <v>1</v>
      </c>
      <c r="AO521" t="b">
        <v>0</v>
      </c>
      <c r="AP521">
        <v>4</v>
      </c>
      <c r="AQ521">
        <v>77000</v>
      </c>
      <c r="AR521">
        <v>484442112</v>
      </c>
      <c r="AS521">
        <v>242221056</v>
      </c>
      <c r="AT521">
        <v>12800</v>
      </c>
      <c r="AU521">
        <v>201326592</v>
      </c>
      <c r="AV521">
        <v>214748364800</v>
      </c>
      <c r="AW521" t="b">
        <v>1</v>
      </c>
      <c r="BA521" t="s">
        <v>6369</v>
      </c>
    </row>
    <row r="522" spans="1:53" x14ac:dyDescent="0.25">
      <c r="A522" t="s">
        <v>1536</v>
      </c>
      <c r="B522" t="s">
        <v>19737</v>
      </c>
      <c r="C522" t="s">
        <v>1368</v>
      </c>
      <c r="D522" t="s">
        <v>19543</v>
      </c>
      <c r="E522" t="s">
        <v>19190</v>
      </c>
      <c r="F522" t="s">
        <v>242</v>
      </c>
      <c r="G522">
        <v>420.48</v>
      </c>
      <c r="H522" t="s">
        <v>19518</v>
      </c>
      <c r="I522">
        <v>8</v>
      </c>
      <c r="J522">
        <v>4</v>
      </c>
      <c r="K522">
        <v>2</v>
      </c>
      <c r="L522" t="s">
        <v>19519</v>
      </c>
      <c r="N522" t="b">
        <v>0</v>
      </c>
      <c r="O522" t="b">
        <v>0</v>
      </c>
      <c r="P522" t="b">
        <v>1</v>
      </c>
      <c r="Q522" t="b">
        <v>0</v>
      </c>
      <c r="R522" t="b">
        <v>0</v>
      </c>
      <c r="S522" t="b">
        <v>0</v>
      </c>
      <c r="T522" t="b">
        <v>0</v>
      </c>
      <c r="U522" t="b">
        <v>0</v>
      </c>
      <c r="V522" t="b">
        <v>1</v>
      </c>
      <c r="X522" t="s">
        <v>19262</v>
      </c>
      <c r="Z522">
        <v>307200</v>
      </c>
      <c r="AA522">
        <v>1047552</v>
      </c>
      <c r="AB522" t="b">
        <v>1</v>
      </c>
      <c r="AC522" t="s">
        <v>19210</v>
      </c>
      <c r="AD522">
        <v>64</v>
      </c>
      <c r="AE522">
        <v>32</v>
      </c>
      <c r="AF522" t="s">
        <v>19194</v>
      </c>
      <c r="AG522" t="b">
        <v>1</v>
      </c>
      <c r="AH522" t="b">
        <v>1</v>
      </c>
      <c r="AI522" t="s">
        <v>19195</v>
      </c>
      <c r="AK522" t="b">
        <v>1</v>
      </c>
      <c r="AL522" t="b">
        <v>1</v>
      </c>
      <c r="AM522" t="b">
        <v>0</v>
      </c>
      <c r="AN522" t="b">
        <v>1</v>
      </c>
      <c r="AO522" t="b">
        <v>0</v>
      </c>
      <c r="AP522">
        <v>4</v>
      </c>
      <c r="AQ522">
        <v>77000</v>
      </c>
      <c r="AR522">
        <v>524288000</v>
      </c>
      <c r="AS522">
        <v>524288000</v>
      </c>
      <c r="AT522">
        <v>12800</v>
      </c>
      <c r="AU522">
        <v>304087040</v>
      </c>
      <c r="AW522" t="b">
        <v>1</v>
      </c>
      <c r="BA522" t="s">
        <v>1751</v>
      </c>
    </row>
    <row r="523" spans="1:53" hidden="1" x14ac:dyDescent="0.25">
      <c r="A523" t="s">
        <v>7174</v>
      </c>
      <c r="B523" t="s">
        <v>19738</v>
      </c>
      <c r="C523" t="s">
        <v>1368</v>
      </c>
      <c r="D523" t="s">
        <v>19545</v>
      </c>
      <c r="E523" t="s">
        <v>19190</v>
      </c>
      <c r="F523" t="s">
        <v>242</v>
      </c>
      <c r="G523">
        <v>367.92</v>
      </c>
      <c r="H523" t="s">
        <v>19191</v>
      </c>
      <c r="I523">
        <v>8</v>
      </c>
      <c r="J523">
        <v>4</v>
      </c>
      <c r="K523">
        <v>2</v>
      </c>
      <c r="L523" t="s">
        <v>19519</v>
      </c>
      <c r="N523" t="b">
        <v>0</v>
      </c>
      <c r="O523" t="b">
        <v>0</v>
      </c>
      <c r="P523" t="b">
        <v>0</v>
      </c>
      <c r="Q523" t="b">
        <v>0</v>
      </c>
      <c r="R523" t="b">
        <v>0</v>
      </c>
      <c r="S523" t="b">
        <v>0</v>
      </c>
      <c r="T523" t="b">
        <v>0</v>
      </c>
      <c r="U523" t="b">
        <v>0</v>
      </c>
      <c r="V523" t="b">
        <v>1</v>
      </c>
      <c r="X523" t="s">
        <v>19293</v>
      </c>
      <c r="Z523">
        <v>131072</v>
      </c>
      <c r="AA523">
        <v>1047552</v>
      </c>
      <c r="AB523" t="b">
        <v>1</v>
      </c>
      <c r="AC523" t="s">
        <v>19210</v>
      </c>
      <c r="AD523">
        <v>64</v>
      </c>
      <c r="AE523">
        <v>16</v>
      </c>
      <c r="AF523" t="s">
        <v>19194</v>
      </c>
      <c r="AG523" t="b">
        <v>1</v>
      </c>
      <c r="AH523" t="b">
        <v>1</v>
      </c>
      <c r="AI523" t="s">
        <v>19195</v>
      </c>
      <c r="AJ523">
        <v>160</v>
      </c>
      <c r="AK523" t="b">
        <v>1</v>
      </c>
      <c r="AL523" t="b">
        <v>1</v>
      </c>
      <c r="AM523" t="b">
        <v>0</v>
      </c>
      <c r="AN523" t="b">
        <v>1</v>
      </c>
      <c r="AO523" t="b">
        <v>0</v>
      </c>
      <c r="AP523">
        <v>4</v>
      </c>
      <c r="AQ523">
        <v>16000</v>
      </c>
      <c r="AR523">
        <v>134217728</v>
      </c>
      <c r="AS523">
        <v>134217728</v>
      </c>
      <c r="AT523">
        <v>12800</v>
      </c>
      <c r="AU523">
        <v>201326592</v>
      </c>
      <c r="AV523">
        <v>214748364800</v>
      </c>
      <c r="AW523" t="b">
        <v>1</v>
      </c>
      <c r="BA523" t="s">
        <v>10806</v>
      </c>
    </row>
    <row r="524" spans="1:53" hidden="1" x14ac:dyDescent="0.25">
      <c r="A524" t="s">
        <v>3689</v>
      </c>
      <c r="B524" t="s">
        <v>19739</v>
      </c>
      <c r="C524" t="s">
        <v>1368</v>
      </c>
      <c r="D524" t="s">
        <v>19547</v>
      </c>
      <c r="E524" t="s">
        <v>19190</v>
      </c>
      <c r="F524" t="s">
        <v>242</v>
      </c>
      <c r="G524">
        <v>367.92</v>
      </c>
      <c r="H524" t="s">
        <v>19191</v>
      </c>
      <c r="I524">
        <v>8</v>
      </c>
      <c r="J524">
        <v>4</v>
      </c>
      <c r="K524">
        <v>2</v>
      </c>
      <c r="L524" t="s">
        <v>19519</v>
      </c>
      <c r="N524" t="b">
        <v>0</v>
      </c>
      <c r="O524" t="b">
        <v>0</v>
      </c>
      <c r="P524" t="b">
        <v>0</v>
      </c>
      <c r="Q524" t="b">
        <v>0</v>
      </c>
      <c r="R524" t="b">
        <v>0</v>
      </c>
      <c r="S524" t="b">
        <v>0</v>
      </c>
      <c r="T524" t="b">
        <v>0</v>
      </c>
      <c r="U524" t="b">
        <v>0</v>
      </c>
      <c r="V524" t="b">
        <v>1</v>
      </c>
      <c r="X524" t="s">
        <v>19265</v>
      </c>
      <c r="Z524">
        <v>0</v>
      </c>
      <c r="AA524">
        <v>1047552</v>
      </c>
      <c r="AB524" t="b">
        <v>1</v>
      </c>
      <c r="AC524" t="s">
        <v>19210</v>
      </c>
      <c r="AD524">
        <v>64</v>
      </c>
      <c r="AE524">
        <v>16</v>
      </c>
      <c r="AF524" t="s">
        <v>19194</v>
      </c>
      <c r="AG524" t="b">
        <v>1</v>
      </c>
      <c r="AH524" t="b">
        <v>1</v>
      </c>
      <c r="AI524" t="s">
        <v>19195</v>
      </c>
      <c r="AJ524">
        <v>195</v>
      </c>
      <c r="AK524" t="b">
        <v>0</v>
      </c>
      <c r="AL524" t="b">
        <v>1</v>
      </c>
      <c r="AM524" t="b">
        <v>0</v>
      </c>
      <c r="AN524" t="b">
        <v>1</v>
      </c>
      <c r="AO524" t="b">
        <v>0</v>
      </c>
      <c r="AP524">
        <v>4</v>
      </c>
      <c r="AT524">
        <v>12800</v>
      </c>
      <c r="AU524">
        <v>201326592</v>
      </c>
      <c r="AV524">
        <v>214748364800</v>
      </c>
      <c r="AW524" t="b">
        <v>1</v>
      </c>
      <c r="BA524" t="s">
        <v>3104</v>
      </c>
    </row>
    <row r="525" spans="1:53" hidden="1" x14ac:dyDescent="0.25">
      <c r="A525" t="s">
        <v>1252</v>
      </c>
      <c r="B525" t="s">
        <v>19740</v>
      </c>
      <c r="C525" t="s">
        <v>1368</v>
      </c>
      <c r="D525" t="s">
        <v>19549</v>
      </c>
      <c r="E525" t="s">
        <v>19190</v>
      </c>
      <c r="F525" t="s">
        <v>242</v>
      </c>
      <c r="G525">
        <v>367.92</v>
      </c>
      <c r="H525" t="s">
        <v>19191</v>
      </c>
      <c r="I525">
        <v>8</v>
      </c>
      <c r="J525">
        <v>4</v>
      </c>
      <c r="K525">
        <v>2</v>
      </c>
      <c r="L525" t="s">
        <v>19519</v>
      </c>
      <c r="N525" t="b">
        <v>0</v>
      </c>
      <c r="O525" t="b">
        <v>0</v>
      </c>
      <c r="P525" t="b">
        <v>0</v>
      </c>
      <c r="Q525" t="b">
        <v>0</v>
      </c>
      <c r="R525" t="b">
        <v>0</v>
      </c>
      <c r="S525" t="b">
        <v>0</v>
      </c>
      <c r="T525" t="b">
        <v>0</v>
      </c>
      <c r="U525" t="b">
        <v>0</v>
      </c>
      <c r="V525" t="b">
        <v>1</v>
      </c>
      <c r="X525" t="s">
        <v>19262</v>
      </c>
      <c r="Z525">
        <v>0</v>
      </c>
      <c r="AA525">
        <v>1047552</v>
      </c>
      <c r="AB525" t="b">
        <v>1</v>
      </c>
      <c r="AC525" t="s">
        <v>19210</v>
      </c>
      <c r="AD525">
        <v>64</v>
      </c>
      <c r="AE525">
        <v>32</v>
      </c>
      <c r="AF525" t="s">
        <v>19194</v>
      </c>
      <c r="AG525" t="b">
        <v>1</v>
      </c>
      <c r="AH525" t="b">
        <v>1</v>
      </c>
      <c r="AI525" t="s">
        <v>19195</v>
      </c>
      <c r="AK525" t="b">
        <v>0</v>
      </c>
      <c r="AL525" t="b">
        <v>1</v>
      </c>
      <c r="AM525" t="b">
        <v>0</v>
      </c>
      <c r="AN525" t="b">
        <v>1</v>
      </c>
      <c r="AO525" t="b">
        <v>0</v>
      </c>
      <c r="AP525">
        <v>4</v>
      </c>
      <c r="AQ525">
        <v>77000</v>
      </c>
      <c r="AR525">
        <v>524288000</v>
      </c>
      <c r="AS525">
        <v>524288000</v>
      </c>
      <c r="AT525">
        <v>12800</v>
      </c>
      <c r="AU525">
        <v>304087040</v>
      </c>
      <c r="AW525" t="b">
        <v>1</v>
      </c>
      <c r="BA525" t="s">
        <v>6411</v>
      </c>
    </row>
    <row r="526" spans="1:53" hidden="1" x14ac:dyDescent="0.25">
      <c r="A526" t="s">
        <v>636</v>
      </c>
      <c r="B526" t="s">
        <v>19741</v>
      </c>
      <c r="C526" t="s">
        <v>1368</v>
      </c>
      <c r="D526" t="s">
        <v>19742</v>
      </c>
      <c r="E526" t="s">
        <v>19190</v>
      </c>
      <c r="F526" t="s">
        <v>242</v>
      </c>
      <c r="G526">
        <v>4204.8</v>
      </c>
      <c r="H526" t="s">
        <v>19191</v>
      </c>
      <c r="I526">
        <v>80</v>
      </c>
      <c r="J526">
        <v>80</v>
      </c>
      <c r="K526">
        <v>2</v>
      </c>
      <c r="L526" t="s">
        <v>19519</v>
      </c>
      <c r="N526" t="b">
        <v>0</v>
      </c>
      <c r="O526" t="b">
        <v>0</v>
      </c>
      <c r="P526" t="b">
        <v>1</v>
      </c>
      <c r="Q526" t="b">
        <v>1</v>
      </c>
      <c r="R526" t="b">
        <v>0</v>
      </c>
      <c r="S526" t="b">
        <v>0</v>
      </c>
      <c r="T526" t="b">
        <v>0</v>
      </c>
      <c r="U526" t="b">
        <v>0</v>
      </c>
      <c r="V526" t="b">
        <v>1</v>
      </c>
      <c r="X526" t="s">
        <v>19265</v>
      </c>
      <c r="Z526">
        <v>4362240</v>
      </c>
      <c r="AA526">
        <v>1047552</v>
      </c>
      <c r="AB526" t="b">
        <v>1</v>
      </c>
      <c r="AC526" t="s">
        <v>19210</v>
      </c>
      <c r="AD526">
        <v>504</v>
      </c>
      <c r="AE526">
        <v>64</v>
      </c>
      <c r="AF526" t="s">
        <v>19194</v>
      </c>
      <c r="AG526" t="b">
        <v>1</v>
      </c>
      <c r="AH526" t="b">
        <v>1</v>
      </c>
      <c r="AI526" t="s">
        <v>19197</v>
      </c>
      <c r="AK526" t="b">
        <v>1</v>
      </c>
      <c r="AL526" t="b">
        <v>1</v>
      </c>
      <c r="AM526" t="b">
        <v>0</v>
      </c>
      <c r="AN526" t="b">
        <v>1</v>
      </c>
      <c r="AO526" t="b">
        <v>0</v>
      </c>
      <c r="AP526">
        <v>8</v>
      </c>
      <c r="AQ526">
        <v>615000</v>
      </c>
      <c r="AT526">
        <v>80000</v>
      </c>
      <c r="AU526">
        <v>1258291200</v>
      </c>
      <c r="AV526">
        <v>1717986918400</v>
      </c>
      <c r="AW526" t="b">
        <v>1</v>
      </c>
    </row>
    <row r="527" spans="1:53" hidden="1" x14ac:dyDescent="0.25">
      <c r="A527" t="s">
        <v>1232</v>
      </c>
      <c r="B527" t="s">
        <v>19743</v>
      </c>
      <c r="C527" t="s">
        <v>1368</v>
      </c>
      <c r="D527" t="s">
        <v>19744</v>
      </c>
      <c r="E527" t="s">
        <v>19190</v>
      </c>
      <c r="F527" t="s">
        <v>242</v>
      </c>
      <c r="G527">
        <v>3679.2</v>
      </c>
      <c r="H527" t="s">
        <v>19191</v>
      </c>
      <c r="I527">
        <v>80</v>
      </c>
      <c r="J527">
        <v>80</v>
      </c>
      <c r="K527">
        <v>2</v>
      </c>
      <c r="L527" t="s">
        <v>19519</v>
      </c>
      <c r="N527" t="b">
        <v>0</v>
      </c>
      <c r="O527" t="b">
        <v>0</v>
      </c>
      <c r="P527" t="b">
        <v>0</v>
      </c>
      <c r="Q527" t="b">
        <v>1</v>
      </c>
      <c r="R527" t="b">
        <v>0</v>
      </c>
      <c r="S527" t="b">
        <v>0</v>
      </c>
      <c r="T527" t="b">
        <v>0</v>
      </c>
      <c r="U527" t="b">
        <v>0</v>
      </c>
      <c r="V527" t="b">
        <v>1</v>
      </c>
      <c r="X527" t="s">
        <v>19265</v>
      </c>
      <c r="Z527">
        <v>0</v>
      </c>
      <c r="AA527">
        <v>1047552</v>
      </c>
      <c r="AB527" t="b">
        <v>1</v>
      </c>
      <c r="AC527" t="s">
        <v>19210</v>
      </c>
      <c r="AD527">
        <v>504</v>
      </c>
      <c r="AE527">
        <v>64</v>
      </c>
      <c r="AF527" t="s">
        <v>19194</v>
      </c>
      <c r="AG527" t="b">
        <v>1</v>
      </c>
      <c r="AH527" t="b">
        <v>1</v>
      </c>
      <c r="AI527" t="s">
        <v>19197</v>
      </c>
      <c r="AK527" t="b">
        <v>0</v>
      </c>
      <c r="AL527" t="b">
        <v>1</v>
      </c>
      <c r="AM527" t="b">
        <v>0</v>
      </c>
      <c r="AN527" t="b">
        <v>1</v>
      </c>
      <c r="AO527" t="b">
        <v>0</v>
      </c>
      <c r="AP527">
        <v>8</v>
      </c>
      <c r="AQ527">
        <v>615000</v>
      </c>
      <c r="AT527">
        <v>80000</v>
      </c>
      <c r="AU527">
        <v>1258291200</v>
      </c>
      <c r="AV527">
        <v>1717986918400</v>
      </c>
      <c r="AW527" t="b">
        <v>1</v>
      </c>
    </row>
    <row r="528" spans="1:53" x14ac:dyDescent="0.25">
      <c r="A528" t="s">
        <v>1844</v>
      </c>
      <c r="B528" t="s">
        <v>19745</v>
      </c>
      <c r="C528" t="s">
        <v>1368</v>
      </c>
      <c r="D528" t="s">
        <v>19536</v>
      </c>
      <c r="E528" t="s">
        <v>19190</v>
      </c>
      <c r="F528" t="s">
        <v>242</v>
      </c>
      <c r="G528">
        <v>382.52</v>
      </c>
      <c r="H528" t="s">
        <v>19518</v>
      </c>
      <c r="I528">
        <v>8</v>
      </c>
      <c r="J528">
        <v>8</v>
      </c>
      <c r="K528">
        <v>2</v>
      </c>
      <c r="L528" t="s">
        <v>19519</v>
      </c>
      <c r="N528" t="b">
        <v>1</v>
      </c>
      <c r="O528" t="b">
        <v>0</v>
      </c>
      <c r="P528" t="b">
        <v>1</v>
      </c>
      <c r="Q528" t="b">
        <v>0</v>
      </c>
      <c r="R528" t="b">
        <v>0</v>
      </c>
      <c r="S528" t="b">
        <v>0</v>
      </c>
      <c r="T528" t="b">
        <v>0</v>
      </c>
      <c r="U528" t="b">
        <v>0</v>
      </c>
      <c r="V528" t="b">
        <v>1</v>
      </c>
      <c r="X528" t="s">
        <v>19262</v>
      </c>
      <c r="Z528">
        <v>307200</v>
      </c>
      <c r="AA528">
        <v>1047552</v>
      </c>
      <c r="AB528" t="b">
        <v>1</v>
      </c>
      <c r="AC528" t="s">
        <v>19210</v>
      </c>
      <c r="AD528">
        <v>64</v>
      </c>
      <c r="AE528">
        <v>16</v>
      </c>
      <c r="AF528" t="s">
        <v>19194</v>
      </c>
      <c r="AG528" t="b">
        <v>1</v>
      </c>
      <c r="AH528" t="b">
        <v>1</v>
      </c>
      <c r="AI528" t="s">
        <v>19201</v>
      </c>
      <c r="AJ528">
        <v>230</v>
      </c>
      <c r="AK528" t="b">
        <v>1</v>
      </c>
      <c r="AL528" t="b">
        <v>1</v>
      </c>
      <c r="AM528" t="b">
        <v>0</v>
      </c>
      <c r="AN528" t="b">
        <v>1</v>
      </c>
      <c r="AO528" t="b">
        <v>0</v>
      </c>
      <c r="AP528">
        <v>4</v>
      </c>
      <c r="AQ528">
        <v>38000</v>
      </c>
      <c r="AR528">
        <v>524288000</v>
      </c>
      <c r="AS528">
        <v>134217728</v>
      </c>
      <c r="AT528">
        <v>12800</v>
      </c>
      <c r="AU528">
        <v>209715200</v>
      </c>
      <c r="AW528" t="b">
        <v>1</v>
      </c>
    </row>
    <row r="529" spans="1:54" hidden="1" x14ac:dyDescent="0.25">
      <c r="A529" t="s">
        <v>5963</v>
      </c>
      <c r="B529" t="s">
        <v>19746</v>
      </c>
      <c r="C529" t="s">
        <v>1368</v>
      </c>
      <c r="D529" t="s">
        <v>19537</v>
      </c>
      <c r="E529" t="s">
        <v>19190</v>
      </c>
      <c r="F529" t="s">
        <v>242</v>
      </c>
      <c r="G529">
        <v>367.92</v>
      </c>
      <c r="H529" t="s">
        <v>19191</v>
      </c>
      <c r="I529">
        <v>8</v>
      </c>
      <c r="J529">
        <v>8</v>
      </c>
      <c r="K529">
        <v>2</v>
      </c>
      <c r="L529" t="s">
        <v>19519</v>
      </c>
      <c r="N529" t="b">
        <v>1</v>
      </c>
      <c r="O529" t="b">
        <v>0</v>
      </c>
      <c r="P529" t="b">
        <v>0</v>
      </c>
      <c r="Q529" t="b">
        <v>0</v>
      </c>
      <c r="R529" t="b">
        <v>0</v>
      </c>
      <c r="S529" t="b">
        <v>0</v>
      </c>
      <c r="T529" t="b">
        <v>0</v>
      </c>
      <c r="U529" t="b">
        <v>0</v>
      </c>
      <c r="V529" t="b">
        <v>1</v>
      </c>
      <c r="X529" t="s">
        <v>19265</v>
      </c>
      <c r="Z529">
        <v>131072</v>
      </c>
      <c r="AA529">
        <v>1047552</v>
      </c>
      <c r="AB529" t="b">
        <v>1</v>
      </c>
      <c r="AC529" t="s">
        <v>19210</v>
      </c>
      <c r="AD529">
        <v>64</v>
      </c>
      <c r="AE529">
        <v>16</v>
      </c>
      <c r="AF529" t="s">
        <v>19194</v>
      </c>
      <c r="AG529" t="b">
        <v>1</v>
      </c>
      <c r="AH529" t="b">
        <v>1</v>
      </c>
      <c r="AI529" t="s">
        <v>19197</v>
      </c>
      <c r="AK529" t="b">
        <v>1</v>
      </c>
      <c r="AL529" t="b">
        <v>1</v>
      </c>
      <c r="AM529" t="b">
        <v>0</v>
      </c>
      <c r="AN529" t="b">
        <v>1</v>
      </c>
      <c r="AO529" t="b">
        <v>0</v>
      </c>
      <c r="AP529">
        <v>4</v>
      </c>
      <c r="AQ529">
        <v>16000</v>
      </c>
      <c r="AR529">
        <v>134217728</v>
      </c>
      <c r="AS529">
        <v>134217728</v>
      </c>
      <c r="AT529">
        <v>12800</v>
      </c>
      <c r="AU529">
        <v>201326592</v>
      </c>
      <c r="AV529">
        <v>214748364800</v>
      </c>
      <c r="AW529" t="b">
        <v>1</v>
      </c>
    </row>
    <row r="530" spans="1:54" hidden="1" x14ac:dyDescent="0.25">
      <c r="A530" t="s">
        <v>3544</v>
      </c>
      <c r="B530" t="s">
        <v>19747</v>
      </c>
      <c r="C530" t="s">
        <v>1368</v>
      </c>
      <c r="D530" t="s">
        <v>19539</v>
      </c>
      <c r="E530" t="s">
        <v>19190</v>
      </c>
      <c r="F530" t="s">
        <v>242</v>
      </c>
      <c r="G530">
        <v>329.96</v>
      </c>
      <c r="H530" t="s">
        <v>19191</v>
      </c>
      <c r="I530">
        <v>8</v>
      </c>
      <c r="J530">
        <v>8</v>
      </c>
      <c r="K530">
        <v>2</v>
      </c>
      <c r="L530" t="s">
        <v>19519</v>
      </c>
      <c r="N530" t="b">
        <v>1</v>
      </c>
      <c r="O530" t="b">
        <v>0</v>
      </c>
      <c r="P530" t="b">
        <v>0</v>
      </c>
      <c r="Q530" t="b">
        <v>0</v>
      </c>
      <c r="R530" t="b">
        <v>0</v>
      </c>
      <c r="S530" t="b">
        <v>0</v>
      </c>
      <c r="T530" t="b">
        <v>0</v>
      </c>
      <c r="U530" t="b">
        <v>0</v>
      </c>
      <c r="V530" t="b">
        <v>1</v>
      </c>
      <c r="X530" t="s">
        <v>19262</v>
      </c>
      <c r="Z530">
        <v>0</v>
      </c>
      <c r="AA530">
        <v>1047552</v>
      </c>
      <c r="AB530" t="b">
        <v>1</v>
      </c>
      <c r="AC530" t="s">
        <v>19210</v>
      </c>
      <c r="AD530">
        <v>64</v>
      </c>
      <c r="AE530">
        <v>16</v>
      </c>
      <c r="AF530" t="s">
        <v>19194</v>
      </c>
      <c r="AG530" t="b">
        <v>1</v>
      </c>
      <c r="AH530" t="b">
        <v>1</v>
      </c>
      <c r="AI530" t="s">
        <v>19197</v>
      </c>
      <c r="AJ530">
        <v>230</v>
      </c>
      <c r="AK530" t="b">
        <v>0</v>
      </c>
      <c r="AL530" t="b">
        <v>1</v>
      </c>
      <c r="AM530" t="b">
        <v>0</v>
      </c>
      <c r="AN530" t="b">
        <v>1</v>
      </c>
      <c r="AO530" t="b">
        <v>0</v>
      </c>
      <c r="AP530">
        <v>4</v>
      </c>
      <c r="AT530">
        <v>12800</v>
      </c>
      <c r="AU530">
        <v>209715200</v>
      </c>
      <c r="AW530" t="b">
        <v>1</v>
      </c>
    </row>
    <row r="531" spans="1:54" hidden="1" x14ac:dyDescent="0.25">
      <c r="A531" t="s">
        <v>1852</v>
      </c>
      <c r="B531" t="s">
        <v>19748</v>
      </c>
      <c r="C531" t="s">
        <v>1368</v>
      </c>
      <c r="D531" t="s">
        <v>19561</v>
      </c>
      <c r="E531" t="s">
        <v>19190</v>
      </c>
      <c r="F531" t="s">
        <v>242</v>
      </c>
      <c r="G531">
        <v>367.92</v>
      </c>
      <c r="H531" t="s">
        <v>19191</v>
      </c>
      <c r="I531">
        <v>8</v>
      </c>
      <c r="J531">
        <v>8</v>
      </c>
      <c r="K531">
        <v>2</v>
      </c>
      <c r="L531" t="s">
        <v>19519</v>
      </c>
      <c r="N531" t="b">
        <v>1</v>
      </c>
      <c r="O531" t="b">
        <v>0</v>
      </c>
      <c r="P531" t="b">
        <v>0</v>
      </c>
      <c r="Q531" t="b">
        <v>0</v>
      </c>
      <c r="R531" t="b">
        <v>0</v>
      </c>
      <c r="S531" t="b">
        <v>0</v>
      </c>
      <c r="T531" t="b">
        <v>0</v>
      </c>
      <c r="U531" t="b">
        <v>0</v>
      </c>
      <c r="V531" t="b">
        <v>0</v>
      </c>
      <c r="X531" t="s">
        <v>19265</v>
      </c>
      <c r="Z531">
        <v>204800</v>
      </c>
      <c r="AA531">
        <v>1047552</v>
      </c>
      <c r="AB531" t="b">
        <v>1</v>
      </c>
      <c r="AC531" t="s">
        <v>19210</v>
      </c>
      <c r="AD531">
        <v>64</v>
      </c>
      <c r="AE531">
        <v>16</v>
      </c>
      <c r="AF531" t="s">
        <v>19194</v>
      </c>
      <c r="AG531" t="b">
        <v>1</v>
      </c>
      <c r="AH531" t="b">
        <v>0</v>
      </c>
      <c r="AI531" t="s">
        <v>19197</v>
      </c>
      <c r="AK531" t="b">
        <v>1</v>
      </c>
      <c r="AL531" t="b">
        <v>1</v>
      </c>
      <c r="AM531" t="b">
        <v>0</v>
      </c>
      <c r="AN531" t="b">
        <v>1</v>
      </c>
      <c r="AO531" t="b">
        <v>0</v>
      </c>
      <c r="AP531">
        <v>4</v>
      </c>
    </row>
    <row r="532" spans="1:54" hidden="1" x14ac:dyDescent="0.25">
      <c r="A532" t="s">
        <v>1983</v>
      </c>
      <c r="B532" t="s">
        <v>19749</v>
      </c>
      <c r="C532" t="s">
        <v>1368</v>
      </c>
      <c r="D532" t="s">
        <v>19563</v>
      </c>
      <c r="E532" t="s">
        <v>19190</v>
      </c>
      <c r="F532" t="s">
        <v>242</v>
      </c>
      <c r="G532">
        <v>487.64</v>
      </c>
      <c r="H532" t="s">
        <v>19191</v>
      </c>
      <c r="I532">
        <v>8</v>
      </c>
      <c r="J532">
        <v>8</v>
      </c>
      <c r="K532">
        <v>2</v>
      </c>
      <c r="L532" t="s">
        <v>19519</v>
      </c>
      <c r="N532" t="b">
        <v>0</v>
      </c>
      <c r="O532" t="b">
        <v>1</v>
      </c>
      <c r="P532" t="b">
        <v>1</v>
      </c>
      <c r="Q532" t="b">
        <v>0</v>
      </c>
      <c r="R532" t="b">
        <v>0</v>
      </c>
      <c r="S532" t="b">
        <v>0</v>
      </c>
      <c r="T532" t="b">
        <v>0</v>
      </c>
      <c r="U532" t="b">
        <v>0</v>
      </c>
      <c r="V532" t="b">
        <v>1</v>
      </c>
      <c r="X532" t="s">
        <v>19262</v>
      </c>
      <c r="Z532">
        <v>307200</v>
      </c>
      <c r="AA532">
        <v>1047552</v>
      </c>
      <c r="AB532" t="b">
        <v>1</v>
      </c>
      <c r="AC532" t="s">
        <v>19210</v>
      </c>
      <c r="AD532">
        <v>64</v>
      </c>
      <c r="AE532">
        <v>16</v>
      </c>
      <c r="AF532" t="s">
        <v>19194</v>
      </c>
      <c r="AG532" t="b">
        <v>1</v>
      </c>
      <c r="AH532" t="b">
        <v>1</v>
      </c>
      <c r="AI532" t="s">
        <v>19195</v>
      </c>
      <c r="AK532" t="b">
        <v>1</v>
      </c>
      <c r="AL532" t="b">
        <v>1</v>
      </c>
      <c r="AM532" t="b">
        <v>0</v>
      </c>
      <c r="AN532" t="b">
        <v>1</v>
      </c>
      <c r="AO532" t="b">
        <v>0</v>
      </c>
      <c r="AP532">
        <v>4</v>
      </c>
      <c r="AQ532">
        <v>37500</v>
      </c>
      <c r="AR532">
        <v>485000000</v>
      </c>
      <c r="AS532">
        <v>485000000</v>
      </c>
      <c r="AT532">
        <v>22000</v>
      </c>
      <c r="AU532">
        <v>625000000</v>
      </c>
      <c r="AW532" t="b">
        <v>1</v>
      </c>
      <c r="BB532" t="s">
        <v>19564</v>
      </c>
    </row>
    <row r="533" spans="1:54" hidden="1" x14ac:dyDescent="0.25">
      <c r="A533" t="s">
        <v>2172</v>
      </c>
      <c r="B533" t="s">
        <v>19750</v>
      </c>
      <c r="C533" t="s">
        <v>1368</v>
      </c>
      <c r="D533" t="s">
        <v>19566</v>
      </c>
      <c r="E533" t="s">
        <v>19190</v>
      </c>
      <c r="F533" t="s">
        <v>242</v>
      </c>
      <c r="G533">
        <v>435.08</v>
      </c>
      <c r="H533" t="s">
        <v>19191</v>
      </c>
      <c r="I533">
        <v>8</v>
      </c>
      <c r="J533">
        <v>8</v>
      </c>
      <c r="K533">
        <v>2</v>
      </c>
      <c r="L533" t="s">
        <v>19519</v>
      </c>
      <c r="N533" t="b">
        <v>0</v>
      </c>
      <c r="O533" t="b">
        <v>1</v>
      </c>
      <c r="P533" t="b">
        <v>0</v>
      </c>
      <c r="Q533" t="b">
        <v>0</v>
      </c>
      <c r="R533" t="b">
        <v>0</v>
      </c>
      <c r="S533" t="b">
        <v>0</v>
      </c>
      <c r="T533" t="b">
        <v>0</v>
      </c>
      <c r="U533" t="b">
        <v>0</v>
      </c>
      <c r="V533" t="b">
        <v>1</v>
      </c>
      <c r="X533" t="s">
        <v>19262</v>
      </c>
      <c r="Z533">
        <v>0</v>
      </c>
      <c r="AA533">
        <v>1047552</v>
      </c>
      <c r="AB533" t="b">
        <v>1</v>
      </c>
      <c r="AC533" t="s">
        <v>19210</v>
      </c>
      <c r="AD533">
        <v>64</v>
      </c>
      <c r="AE533">
        <v>16</v>
      </c>
      <c r="AF533" t="s">
        <v>19194</v>
      </c>
      <c r="AG533" t="b">
        <v>1</v>
      </c>
      <c r="AH533" t="b">
        <v>1</v>
      </c>
      <c r="AI533" t="s">
        <v>19195</v>
      </c>
      <c r="AK533" t="b">
        <v>0</v>
      </c>
      <c r="AL533" t="b">
        <v>1</v>
      </c>
      <c r="AM533" t="b">
        <v>0</v>
      </c>
      <c r="AN533" t="b">
        <v>1</v>
      </c>
      <c r="AO533" t="b">
        <v>0</v>
      </c>
      <c r="AP533">
        <v>4</v>
      </c>
      <c r="AQ533">
        <v>37500</v>
      </c>
      <c r="AR533">
        <v>485000000</v>
      </c>
      <c r="AS533">
        <v>485000000</v>
      </c>
      <c r="AT533">
        <v>22000</v>
      </c>
      <c r="AU533">
        <v>625000000</v>
      </c>
      <c r="AW533" t="b">
        <v>1</v>
      </c>
      <c r="BB533" t="s">
        <v>19564</v>
      </c>
    </row>
    <row r="534" spans="1:54" hidden="1" x14ac:dyDescent="0.25">
      <c r="A534" t="s">
        <v>6369</v>
      </c>
      <c r="B534" t="s">
        <v>19751</v>
      </c>
      <c r="C534" t="s">
        <v>1368</v>
      </c>
      <c r="D534" t="s">
        <v>19541</v>
      </c>
      <c r="E534" t="s">
        <v>19190</v>
      </c>
      <c r="F534" t="s">
        <v>242</v>
      </c>
      <c r="G534">
        <v>420.48</v>
      </c>
      <c r="H534" t="s">
        <v>19191</v>
      </c>
      <c r="I534">
        <v>8</v>
      </c>
      <c r="J534">
        <v>8</v>
      </c>
      <c r="K534">
        <v>2</v>
      </c>
      <c r="L534" t="s">
        <v>19519</v>
      </c>
      <c r="N534" t="b">
        <v>0</v>
      </c>
      <c r="O534" t="b">
        <v>0</v>
      </c>
      <c r="P534" t="b">
        <v>1</v>
      </c>
      <c r="Q534" t="b">
        <v>0</v>
      </c>
      <c r="R534" t="b">
        <v>0</v>
      </c>
      <c r="S534" t="b">
        <v>0</v>
      </c>
      <c r="T534" t="b">
        <v>0</v>
      </c>
      <c r="U534" t="b">
        <v>0</v>
      </c>
      <c r="V534" t="b">
        <v>1</v>
      </c>
      <c r="X534" t="s">
        <v>19265</v>
      </c>
      <c r="Z534">
        <v>307200</v>
      </c>
      <c r="AA534">
        <v>1047552</v>
      </c>
      <c r="AB534" t="b">
        <v>1</v>
      </c>
      <c r="AC534" t="s">
        <v>19210</v>
      </c>
      <c r="AD534">
        <v>64</v>
      </c>
      <c r="AE534">
        <v>16</v>
      </c>
      <c r="AF534" t="s">
        <v>19194</v>
      </c>
      <c r="AG534" t="b">
        <v>1</v>
      </c>
      <c r="AH534" t="b">
        <v>1</v>
      </c>
      <c r="AI534" t="s">
        <v>19195</v>
      </c>
      <c r="AJ534">
        <v>195</v>
      </c>
      <c r="AK534" t="b">
        <v>1</v>
      </c>
      <c r="AL534" t="b">
        <v>1</v>
      </c>
      <c r="AM534" t="b">
        <v>0</v>
      </c>
      <c r="AN534" t="b">
        <v>1</v>
      </c>
      <c r="AO534" t="b">
        <v>0</v>
      </c>
      <c r="AP534">
        <v>4</v>
      </c>
      <c r="AQ534">
        <v>77000</v>
      </c>
      <c r="AR534">
        <v>484442112</v>
      </c>
      <c r="AS534">
        <v>242221056</v>
      </c>
      <c r="AT534">
        <v>12800</v>
      </c>
      <c r="AU534">
        <v>201326592</v>
      </c>
      <c r="AV534">
        <v>214748364800</v>
      </c>
      <c r="AW534" t="b">
        <v>1</v>
      </c>
    </row>
    <row r="535" spans="1:54" x14ac:dyDescent="0.25">
      <c r="A535" t="s">
        <v>1751</v>
      </c>
      <c r="B535" t="s">
        <v>19752</v>
      </c>
      <c r="C535" t="s">
        <v>1368</v>
      </c>
      <c r="D535" t="s">
        <v>19543</v>
      </c>
      <c r="E535" t="s">
        <v>19190</v>
      </c>
      <c r="F535" t="s">
        <v>242</v>
      </c>
      <c r="G535">
        <v>420.48</v>
      </c>
      <c r="H535" t="s">
        <v>19518</v>
      </c>
      <c r="I535">
        <v>8</v>
      </c>
      <c r="J535">
        <v>8</v>
      </c>
      <c r="K535">
        <v>2</v>
      </c>
      <c r="L535" t="s">
        <v>19519</v>
      </c>
      <c r="N535" t="b">
        <v>0</v>
      </c>
      <c r="O535" t="b">
        <v>0</v>
      </c>
      <c r="P535" t="b">
        <v>1</v>
      </c>
      <c r="Q535" t="b">
        <v>0</v>
      </c>
      <c r="R535" t="b">
        <v>0</v>
      </c>
      <c r="S535" t="b">
        <v>0</v>
      </c>
      <c r="T535" t="b">
        <v>0</v>
      </c>
      <c r="U535" t="b">
        <v>0</v>
      </c>
      <c r="V535" t="b">
        <v>1</v>
      </c>
      <c r="X535" t="s">
        <v>19262</v>
      </c>
      <c r="Z535">
        <v>307200</v>
      </c>
      <c r="AA535">
        <v>1047552</v>
      </c>
      <c r="AB535" t="b">
        <v>1</v>
      </c>
      <c r="AC535" t="s">
        <v>19210</v>
      </c>
      <c r="AD535">
        <v>64</v>
      </c>
      <c r="AE535">
        <v>16</v>
      </c>
      <c r="AF535" t="s">
        <v>19194</v>
      </c>
      <c r="AG535" t="b">
        <v>1</v>
      </c>
      <c r="AH535" t="b">
        <v>1</v>
      </c>
      <c r="AI535" t="s">
        <v>19195</v>
      </c>
      <c r="AK535" t="b">
        <v>1</v>
      </c>
      <c r="AL535" t="b">
        <v>1</v>
      </c>
      <c r="AM535" t="b">
        <v>0</v>
      </c>
      <c r="AN535" t="b">
        <v>1</v>
      </c>
      <c r="AO535" t="b">
        <v>0</v>
      </c>
      <c r="AP535">
        <v>4</v>
      </c>
      <c r="AQ535">
        <v>77000</v>
      </c>
      <c r="AR535">
        <v>524288000</v>
      </c>
      <c r="AS535">
        <v>524288000</v>
      </c>
      <c r="AT535">
        <v>12800</v>
      </c>
      <c r="AU535">
        <v>304087040</v>
      </c>
      <c r="AW535" t="b">
        <v>1</v>
      </c>
    </row>
    <row r="536" spans="1:54" hidden="1" x14ac:dyDescent="0.25">
      <c r="A536" t="s">
        <v>8199</v>
      </c>
      <c r="B536" t="s">
        <v>19753</v>
      </c>
      <c r="C536" t="s">
        <v>1368</v>
      </c>
      <c r="D536" t="s">
        <v>19570</v>
      </c>
      <c r="E536" t="s">
        <v>19190</v>
      </c>
      <c r="F536" t="s">
        <v>242</v>
      </c>
      <c r="G536">
        <v>420.48</v>
      </c>
      <c r="H536" t="s">
        <v>19191</v>
      </c>
      <c r="I536">
        <v>8</v>
      </c>
      <c r="J536">
        <v>8</v>
      </c>
      <c r="K536">
        <v>2</v>
      </c>
      <c r="L536" t="s">
        <v>19519</v>
      </c>
      <c r="N536" t="b">
        <v>0</v>
      </c>
      <c r="O536" t="b">
        <v>0</v>
      </c>
      <c r="P536" t="b">
        <v>1</v>
      </c>
      <c r="Q536" t="b">
        <v>0</v>
      </c>
      <c r="R536" t="b">
        <v>0</v>
      </c>
      <c r="S536" t="b">
        <v>0</v>
      </c>
      <c r="T536" t="b">
        <v>0</v>
      </c>
      <c r="U536" t="b">
        <v>0</v>
      </c>
      <c r="V536" t="b">
        <v>0</v>
      </c>
      <c r="X536" t="s">
        <v>19265</v>
      </c>
      <c r="Z536">
        <v>307200</v>
      </c>
      <c r="AA536">
        <v>1047552</v>
      </c>
      <c r="AB536" t="b">
        <v>1</v>
      </c>
      <c r="AC536" t="s">
        <v>19210</v>
      </c>
      <c r="AD536">
        <v>64</v>
      </c>
      <c r="AE536">
        <v>16</v>
      </c>
      <c r="AF536" t="s">
        <v>19194</v>
      </c>
      <c r="AG536" t="b">
        <v>1</v>
      </c>
      <c r="AH536" t="b">
        <v>0</v>
      </c>
      <c r="AI536" t="s">
        <v>19197</v>
      </c>
      <c r="AJ536">
        <v>195</v>
      </c>
      <c r="AK536" t="b">
        <v>0</v>
      </c>
      <c r="AL536" t="b">
        <v>1</v>
      </c>
      <c r="AM536" t="b">
        <v>0</v>
      </c>
      <c r="AN536" t="b">
        <v>1</v>
      </c>
      <c r="AO536" t="b">
        <v>0</v>
      </c>
      <c r="AP536">
        <v>4</v>
      </c>
      <c r="AQ536">
        <v>77000</v>
      </c>
      <c r="AR536">
        <v>484442112</v>
      </c>
      <c r="AS536">
        <v>242221056</v>
      </c>
    </row>
    <row r="537" spans="1:54" hidden="1" x14ac:dyDescent="0.25">
      <c r="A537" t="s">
        <v>4353</v>
      </c>
      <c r="B537" t="s">
        <v>19754</v>
      </c>
      <c r="C537" t="s">
        <v>1368</v>
      </c>
      <c r="D537" t="s">
        <v>19572</v>
      </c>
      <c r="E537" t="s">
        <v>19190</v>
      </c>
      <c r="F537" t="s">
        <v>242</v>
      </c>
      <c r="G537">
        <v>420.48</v>
      </c>
      <c r="H537" t="s">
        <v>19191</v>
      </c>
      <c r="I537">
        <v>8</v>
      </c>
      <c r="J537">
        <v>8</v>
      </c>
      <c r="K537">
        <v>2</v>
      </c>
      <c r="L537" t="s">
        <v>19519</v>
      </c>
      <c r="N537" t="b">
        <v>0</v>
      </c>
      <c r="O537" t="b">
        <v>0</v>
      </c>
      <c r="P537" t="b">
        <v>1</v>
      </c>
      <c r="Q537" t="b">
        <v>0</v>
      </c>
      <c r="R537" t="b">
        <v>0</v>
      </c>
      <c r="S537" t="b">
        <v>0</v>
      </c>
      <c r="T537" t="b">
        <v>0</v>
      </c>
      <c r="U537" t="b">
        <v>0</v>
      </c>
      <c r="V537" t="b">
        <v>0</v>
      </c>
      <c r="X537" t="s">
        <v>19262</v>
      </c>
      <c r="Z537">
        <v>307200</v>
      </c>
      <c r="AA537">
        <v>1047552</v>
      </c>
      <c r="AB537" t="b">
        <v>1</v>
      </c>
      <c r="AC537" t="s">
        <v>19210</v>
      </c>
      <c r="AD537">
        <v>64</v>
      </c>
      <c r="AE537">
        <v>16</v>
      </c>
      <c r="AF537" t="s">
        <v>19194</v>
      </c>
      <c r="AG537" t="b">
        <v>1</v>
      </c>
      <c r="AH537" t="b">
        <v>0</v>
      </c>
      <c r="AI537" t="s">
        <v>19195</v>
      </c>
      <c r="AK537" t="b">
        <v>1</v>
      </c>
      <c r="AL537" t="b">
        <v>1</v>
      </c>
      <c r="AM537" t="b">
        <v>0</v>
      </c>
      <c r="AN537" t="b">
        <v>1</v>
      </c>
      <c r="AO537" t="b">
        <v>0</v>
      </c>
      <c r="AP537">
        <v>4</v>
      </c>
      <c r="AQ537">
        <v>77000</v>
      </c>
      <c r="AR537">
        <v>524288000</v>
      </c>
      <c r="AS537">
        <v>524288000</v>
      </c>
      <c r="AT537">
        <v>12800</v>
      </c>
      <c r="AU537">
        <v>304087040</v>
      </c>
      <c r="AW537" t="b">
        <v>1</v>
      </c>
    </row>
    <row r="538" spans="1:54" hidden="1" x14ac:dyDescent="0.25">
      <c r="A538" t="s">
        <v>5845</v>
      </c>
      <c r="B538" t="s">
        <v>19755</v>
      </c>
      <c r="C538" t="s">
        <v>1368</v>
      </c>
      <c r="D538" t="s">
        <v>19574</v>
      </c>
      <c r="E538" t="s">
        <v>19190</v>
      </c>
      <c r="F538" t="s">
        <v>242</v>
      </c>
      <c r="G538">
        <v>336.53</v>
      </c>
      <c r="H538" t="s">
        <v>19191</v>
      </c>
      <c r="I538">
        <v>8</v>
      </c>
      <c r="J538">
        <v>8</v>
      </c>
      <c r="K538">
        <v>1</v>
      </c>
      <c r="L538" t="s">
        <v>19519</v>
      </c>
      <c r="N538" t="b">
        <v>0</v>
      </c>
      <c r="O538" t="b">
        <v>0</v>
      </c>
      <c r="P538" t="b">
        <v>1</v>
      </c>
      <c r="Q538" t="b">
        <v>0</v>
      </c>
      <c r="R538" t="b">
        <v>0</v>
      </c>
      <c r="S538" t="b">
        <v>0</v>
      </c>
      <c r="T538" t="b">
        <v>1</v>
      </c>
      <c r="U538" t="b">
        <v>0</v>
      </c>
      <c r="V538" t="b">
        <v>1</v>
      </c>
      <c r="X538" t="s">
        <v>19262</v>
      </c>
      <c r="Z538">
        <v>307200</v>
      </c>
      <c r="AA538">
        <v>1047552</v>
      </c>
      <c r="AB538" t="b">
        <v>1</v>
      </c>
      <c r="AC538" t="s">
        <v>19284</v>
      </c>
      <c r="AD538">
        <v>64</v>
      </c>
      <c r="AE538">
        <v>16</v>
      </c>
      <c r="AF538" t="s">
        <v>19218</v>
      </c>
      <c r="AG538" t="b">
        <v>0</v>
      </c>
      <c r="AH538" t="b">
        <v>1</v>
      </c>
      <c r="AI538" t="s">
        <v>19195</v>
      </c>
      <c r="AK538" t="b">
        <v>1</v>
      </c>
      <c r="AL538" t="b">
        <v>1</v>
      </c>
      <c r="AM538" t="b">
        <v>0</v>
      </c>
      <c r="AN538" t="b">
        <v>1</v>
      </c>
      <c r="AO538" t="b">
        <v>0</v>
      </c>
      <c r="AP538">
        <v>4</v>
      </c>
      <c r="AQ538">
        <v>38000</v>
      </c>
      <c r="AR538">
        <v>500000000</v>
      </c>
      <c r="AS538">
        <v>500000000</v>
      </c>
      <c r="AT538">
        <v>12800</v>
      </c>
      <c r="AU538">
        <v>290000000</v>
      </c>
      <c r="AV538">
        <v>214748364800</v>
      </c>
      <c r="AW538" t="b">
        <v>1</v>
      </c>
      <c r="AX538" t="b">
        <v>1</v>
      </c>
    </row>
    <row r="539" spans="1:54" hidden="1" x14ac:dyDescent="0.25">
      <c r="A539" t="s">
        <v>10047</v>
      </c>
      <c r="B539" t="s">
        <v>19756</v>
      </c>
      <c r="C539" t="s">
        <v>1368</v>
      </c>
      <c r="D539" t="s">
        <v>19576</v>
      </c>
      <c r="E539" t="s">
        <v>19190</v>
      </c>
      <c r="F539" t="s">
        <v>242</v>
      </c>
      <c r="G539">
        <v>294.19</v>
      </c>
      <c r="H539" t="s">
        <v>19191</v>
      </c>
      <c r="I539">
        <v>8</v>
      </c>
      <c r="J539">
        <v>8</v>
      </c>
      <c r="K539">
        <v>1</v>
      </c>
      <c r="L539" t="s">
        <v>19519</v>
      </c>
      <c r="N539" t="b">
        <v>0</v>
      </c>
      <c r="O539" t="b">
        <v>0</v>
      </c>
      <c r="P539" t="b">
        <v>0</v>
      </c>
      <c r="Q539" t="b">
        <v>0</v>
      </c>
      <c r="R539" t="b">
        <v>0</v>
      </c>
      <c r="S539" t="b">
        <v>0</v>
      </c>
      <c r="T539" t="b">
        <v>1</v>
      </c>
      <c r="U539" t="b">
        <v>0</v>
      </c>
      <c r="V539" t="b">
        <v>1</v>
      </c>
      <c r="X539" t="s">
        <v>19262</v>
      </c>
      <c r="Z539">
        <v>0</v>
      </c>
      <c r="AA539">
        <v>1047552</v>
      </c>
      <c r="AB539" t="b">
        <v>1</v>
      </c>
      <c r="AC539" t="s">
        <v>19284</v>
      </c>
      <c r="AD539">
        <v>64</v>
      </c>
      <c r="AE539">
        <v>16</v>
      </c>
      <c r="AF539" t="s">
        <v>19218</v>
      </c>
      <c r="AG539" t="b">
        <v>1</v>
      </c>
      <c r="AH539" t="b">
        <v>1</v>
      </c>
      <c r="AI539" t="s">
        <v>19195</v>
      </c>
      <c r="AK539" t="b">
        <v>0</v>
      </c>
      <c r="AL539" t="b">
        <v>1</v>
      </c>
      <c r="AM539" t="b">
        <v>0</v>
      </c>
      <c r="AN539" t="b">
        <v>1</v>
      </c>
      <c r="AO539" t="b">
        <v>0</v>
      </c>
      <c r="AP539">
        <v>4</v>
      </c>
      <c r="AQ539">
        <v>38000</v>
      </c>
      <c r="AR539">
        <v>500000000</v>
      </c>
      <c r="AS539">
        <v>500000000</v>
      </c>
      <c r="AT539">
        <v>12800</v>
      </c>
      <c r="AU539">
        <v>290000000</v>
      </c>
      <c r="AV539">
        <v>214748364800</v>
      </c>
      <c r="AW539" t="b">
        <v>1</v>
      </c>
      <c r="AX539" t="b">
        <v>1</v>
      </c>
    </row>
    <row r="540" spans="1:54" hidden="1" x14ac:dyDescent="0.25">
      <c r="A540" t="s">
        <v>10806</v>
      </c>
      <c r="B540" t="s">
        <v>19757</v>
      </c>
      <c r="C540" t="s">
        <v>1368</v>
      </c>
      <c r="D540" t="s">
        <v>19545</v>
      </c>
      <c r="E540" t="s">
        <v>19190</v>
      </c>
      <c r="F540" t="s">
        <v>242</v>
      </c>
      <c r="G540">
        <v>367.92</v>
      </c>
      <c r="H540" t="s">
        <v>19191</v>
      </c>
      <c r="I540">
        <v>8</v>
      </c>
      <c r="J540">
        <v>8</v>
      </c>
      <c r="K540">
        <v>2</v>
      </c>
      <c r="L540" t="s">
        <v>19519</v>
      </c>
      <c r="N540" t="b">
        <v>0</v>
      </c>
      <c r="O540" t="b">
        <v>0</v>
      </c>
      <c r="P540" t="b">
        <v>0</v>
      </c>
      <c r="Q540" t="b">
        <v>0</v>
      </c>
      <c r="R540" t="b">
        <v>0</v>
      </c>
      <c r="S540" t="b">
        <v>0</v>
      </c>
      <c r="T540" t="b">
        <v>0</v>
      </c>
      <c r="U540" t="b">
        <v>0</v>
      </c>
      <c r="V540" t="b">
        <v>1</v>
      </c>
      <c r="X540" t="s">
        <v>19293</v>
      </c>
      <c r="Z540">
        <v>131072</v>
      </c>
      <c r="AA540">
        <v>1047552</v>
      </c>
      <c r="AB540" t="b">
        <v>1</v>
      </c>
      <c r="AC540" t="s">
        <v>19210</v>
      </c>
      <c r="AD540">
        <v>64</v>
      </c>
      <c r="AE540">
        <v>16</v>
      </c>
      <c r="AF540" t="s">
        <v>19194</v>
      </c>
      <c r="AG540" t="b">
        <v>1</v>
      </c>
      <c r="AH540" t="b">
        <v>1</v>
      </c>
      <c r="AI540" t="s">
        <v>19195</v>
      </c>
      <c r="AJ540">
        <v>160</v>
      </c>
      <c r="AK540" t="b">
        <v>1</v>
      </c>
      <c r="AL540" t="b">
        <v>1</v>
      </c>
      <c r="AM540" t="b">
        <v>0</v>
      </c>
      <c r="AN540" t="b">
        <v>1</v>
      </c>
      <c r="AO540" t="b">
        <v>0</v>
      </c>
      <c r="AP540">
        <v>4</v>
      </c>
      <c r="AQ540">
        <v>16000</v>
      </c>
      <c r="AR540">
        <v>134217728</v>
      </c>
      <c r="AS540">
        <v>134217728</v>
      </c>
      <c r="AT540">
        <v>12800</v>
      </c>
      <c r="AU540">
        <v>201326592</v>
      </c>
      <c r="AV540">
        <v>214748364800</v>
      </c>
      <c r="AW540" t="b">
        <v>1</v>
      </c>
    </row>
    <row r="541" spans="1:54" hidden="1" x14ac:dyDescent="0.25">
      <c r="A541" t="s">
        <v>3104</v>
      </c>
      <c r="B541" t="s">
        <v>19758</v>
      </c>
      <c r="C541" t="s">
        <v>1368</v>
      </c>
      <c r="D541" t="s">
        <v>19547</v>
      </c>
      <c r="E541" t="s">
        <v>19190</v>
      </c>
      <c r="F541" t="s">
        <v>242</v>
      </c>
      <c r="G541">
        <v>367.92</v>
      </c>
      <c r="H541" t="s">
        <v>19191</v>
      </c>
      <c r="I541">
        <v>8</v>
      </c>
      <c r="J541">
        <v>8</v>
      </c>
      <c r="K541">
        <v>2</v>
      </c>
      <c r="L541" t="s">
        <v>19519</v>
      </c>
      <c r="N541" t="b">
        <v>0</v>
      </c>
      <c r="O541" t="b">
        <v>0</v>
      </c>
      <c r="P541" t="b">
        <v>0</v>
      </c>
      <c r="Q541" t="b">
        <v>0</v>
      </c>
      <c r="R541" t="b">
        <v>0</v>
      </c>
      <c r="S541" t="b">
        <v>0</v>
      </c>
      <c r="T541" t="b">
        <v>0</v>
      </c>
      <c r="U541" t="b">
        <v>0</v>
      </c>
      <c r="V541" t="b">
        <v>1</v>
      </c>
      <c r="X541" t="s">
        <v>19265</v>
      </c>
      <c r="Z541">
        <v>0</v>
      </c>
      <c r="AA541">
        <v>1047552</v>
      </c>
      <c r="AB541" t="b">
        <v>1</v>
      </c>
      <c r="AC541" t="s">
        <v>19210</v>
      </c>
      <c r="AD541">
        <v>64</v>
      </c>
      <c r="AE541">
        <v>16</v>
      </c>
      <c r="AF541" t="s">
        <v>19194</v>
      </c>
      <c r="AG541" t="b">
        <v>1</v>
      </c>
      <c r="AH541" t="b">
        <v>1</v>
      </c>
      <c r="AI541" t="s">
        <v>19195</v>
      </c>
      <c r="AJ541">
        <v>195</v>
      </c>
      <c r="AK541" t="b">
        <v>0</v>
      </c>
      <c r="AL541" t="b">
        <v>1</v>
      </c>
      <c r="AM541" t="b">
        <v>0</v>
      </c>
      <c r="AN541" t="b">
        <v>1</v>
      </c>
      <c r="AO541" t="b">
        <v>0</v>
      </c>
      <c r="AP541">
        <v>4</v>
      </c>
      <c r="AT541">
        <v>12800</v>
      </c>
      <c r="AU541">
        <v>201326592</v>
      </c>
      <c r="AV541">
        <v>214748364800</v>
      </c>
      <c r="AW541" t="b">
        <v>1</v>
      </c>
    </row>
    <row r="542" spans="1:54" hidden="1" x14ac:dyDescent="0.25">
      <c r="A542" t="s">
        <v>6411</v>
      </c>
      <c r="B542" t="s">
        <v>19759</v>
      </c>
      <c r="C542" t="s">
        <v>1368</v>
      </c>
      <c r="D542" t="s">
        <v>19549</v>
      </c>
      <c r="E542" t="s">
        <v>19190</v>
      </c>
      <c r="F542" t="s">
        <v>242</v>
      </c>
      <c r="G542">
        <v>367.92</v>
      </c>
      <c r="H542" t="s">
        <v>19191</v>
      </c>
      <c r="I542">
        <v>8</v>
      </c>
      <c r="J542">
        <v>8</v>
      </c>
      <c r="K542">
        <v>2</v>
      </c>
      <c r="L542" t="s">
        <v>19519</v>
      </c>
      <c r="N542" t="b">
        <v>0</v>
      </c>
      <c r="O542" t="b">
        <v>0</v>
      </c>
      <c r="P542" t="b">
        <v>0</v>
      </c>
      <c r="Q542" t="b">
        <v>0</v>
      </c>
      <c r="R542" t="b">
        <v>0</v>
      </c>
      <c r="S542" t="b">
        <v>0</v>
      </c>
      <c r="T542" t="b">
        <v>0</v>
      </c>
      <c r="U542" t="b">
        <v>0</v>
      </c>
      <c r="V542" t="b">
        <v>1</v>
      </c>
      <c r="X542" t="s">
        <v>19262</v>
      </c>
      <c r="Z542">
        <v>0</v>
      </c>
      <c r="AA542">
        <v>1047552</v>
      </c>
      <c r="AB542" t="b">
        <v>1</v>
      </c>
      <c r="AC542" t="s">
        <v>19210</v>
      </c>
      <c r="AD542">
        <v>64</v>
      </c>
      <c r="AE542">
        <v>16</v>
      </c>
      <c r="AF542" t="s">
        <v>19194</v>
      </c>
      <c r="AG542" t="b">
        <v>1</v>
      </c>
      <c r="AH542" t="b">
        <v>1</v>
      </c>
      <c r="AI542" t="s">
        <v>19195</v>
      </c>
      <c r="AK542" t="b">
        <v>0</v>
      </c>
      <c r="AL542" t="b">
        <v>1</v>
      </c>
      <c r="AM542" t="b">
        <v>0</v>
      </c>
      <c r="AN542" t="b">
        <v>1</v>
      </c>
      <c r="AO542" t="b">
        <v>0</v>
      </c>
      <c r="AP542">
        <v>4</v>
      </c>
      <c r="AQ542">
        <v>77000</v>
      </c>
      <c r="AR542">
        <v>524288000</v>
      </c>
      <c r="AS542">
        <v>524288000</v>
      </c>
      <c r="AT542">
        <v>12800</v>
      </c>
      <c r="AU542">
        <v>304087040</v>
      </c>
      <c r="AW542" t="b">
        <v>1</v>
      </c>
    </row>
    <row r="543" spans="1:54" hidden="1" x14ac:dyDescent="0.25">
      <c r="A543" t="s">
        <v>5993</v>
      </c>
      <c r="B543" t="s">
        <v>19760</v>
      </c>
      <c r="C543" t="s">
        <v>1368</v>
      </c>
      <c r="D543" t="s">
        <v>19581</v>
      </c>
      <c r="E543" t="s">
        <v>19190</v>
      </c>
      <c r="F543" t="s">
        <v>242</v>
      </c>
      <c r="G543">
        <v>367.92</v>
      </c>
      <c r="H543" t="s">
        <v>19191</v>
      </c>
      <c r="I543">
        <v>8</v>
      </c>
      <c r="J543">
        <v>8</v>
      </c>
      <c r="K543">
        <v>2</v>
      </c>
      <c r="L543" t="s">
        <v>19519</v>
      </c>
      <c r="N543" t="b">
        <v>0</v>
      </c>
      <c r="O543" t="b">
        <v>0</v>
      </c>
      <c r="P543" t="b">
        <v>0</v>
      </c>
      <c r="Q543" t="b">
        <v>0</v>
      </c>
      <c r="R543" t="b">
        <v>0</v>
      </c>
      <c r="S543" t="b">
        <v>0</v>
      </c>
      <c r="T543" t="b">
        <v>0</v>
      </c>
      <c r="U543" t="b">
        <v>0</v>
      </c>
      <c r="V543" t="b">
        <v>0</v>
      </c>
      <c r="X543" t="s">
        <v>19293</v>
      </c>
      <c r="Z543">
        <v>204800</v>
      </c>
      <c r="AA543">
        <v>1047552</v>
      </c>
      <c r="AB543" t="b">
        <v>1</v>
      </c>
      <c r="AC543" t="s">
        <v>19193</v>
      </c>
      <c r="AD543">
        <v>64</v>
      </c>
      <c r="AE543">
        <v>16</v>
      </c>
      <c r="AF543" t="s">
        <v>19194</v>
      </c>
      <c r="AG543" t="b">
        <v>1</v>
      </c>
      <c r="AH543" t="b">
        <v>0</v>
      </c>
      <c r="AI543" t="s">
        <v>19201</v>
      </c>
      <c r="AJ543">
        <v>160</v>
      </c>
      <c r="AK543" t="b">
        <v>0</v>
      </c>
      <c r="AL543" t="b">
        <v>0</v>
      </c>
      <c r="AM543" t="b">
        <v>0</v>
      </c>
      <c r="AN543" t="b">
        <v>1</v>
      </c>
      <c r="AO543" t="b">
        <v>0</v>
      </c>
      <c r="AP543">
        <v>4</v>
      </c>
      <c r="AQ543">
        <v>12000</v>
      </c>
      <c r="AR543">
        <v>196608000</v>
      </c>
      <c r="AS543">
        <v>98304000</v>
      </c>
      <c r="AT543">
        <v>12800</v>
      </c>
      <c r="AU543">
        <v>192000000</v>
      </c>
    </row>
    <row r="544" spans="1:54" hidden="1" x14ac:dyDescent="0.25">
      <c r="A544" t="s">
        <v>797</v>
      </c>
      <c r="B544" t="s">
        <v>19761</v>
      </c>
      <c r="C544" t="s">
        <v>1368</v>
      </c>
      <c r="D544" t="s">
        <v>19583</v>
      </c>
      <c r="E544" t="s">
        <v>19190</v>
      </c>
      <c r="F544" t="s">
        <v>242</v>
      </c>
      <c r="G544">
        <v>367.92</v>
      </c>
      <c r="H544" t="s">
        <v>19191</v>
      </c>
      <c r="I544">
        <v>8</v>
      </c>
      <c r="J544">
        <v>8</v>
      </c>
      <c r="K544">
        <v>2</v>
      </c>
      <c r="L544" t="s">
        <v>19519</v>
      </c>
      <c r="N544" t="b">
        <v>0</v>
      </c>
      <c r="O544" t="b">
        <v>0</v>
      </c>
      <c r="P544" t="b">
        <v>0</v>
      </c>
      <c r="Q544" t="b">
        <v>0</v>
      </c>
      <c r="R544" t="b">
        <v>0</v>
      </c>
      <c r="S544" t="b">
        <v>0</v>
      </c>
      <c r="T544" t="b">
        <v>0</v>
      </c>
      <c r="U544" t="b">
        <v>0</v>
      </c>
      <c r="V544" t="b">
        <v>0</v>
      </c>
      <c r="X544" t="s">
        <v>19265</v>
      </c>
      <c r="Z544">
        <v>0</v>
      </c>
      <c r="AA544">
        <v>1047552</v>
      </c>
      <c r="AB544" t="b">
        <v>1</v>
      </c>
      <c r="AC544" t="s">
        <v>19210</v>
      </c>
      <c r="AD544">
        <v>64</v>
      </c>
      <c r="AE544">
        <v>16</v>
      </c>
      <c r="AF544" t="s">
        <v>19194</v>
      </c>
      <c r="AG544" t="b">
        <v>1</v>
      </c>
      <c r="AH544" t="b">
        <v>0</v>
      </c>
      <c r="AI544" t="s">
        <v>19195</v>
      </c>
      <c r="AJ544">
        <v>195</v>
      </c>
      <c r="AK544" t="b">
        <v>0</v>
      </c>
      <c r="AL544" t="b">
        <v>0</v>
      </c>
      <c r="AM544" t="b">
        <v>0</v>
      </c>
      <c r="AN544" t="b">
        <v>1</v>
      </c>
      <c r="AO544" t="b">
        <v>0</v>
      </c>
      <c r="AP544">
        <v>4</v>
      </c>
      <c r="AT544">
        <v>12800</v>
      </c>
      <c r="AU544">
        <v>201326592</v>
      </c>
      <c r="AV544">
        <v>214748364800</v>
      </c>
    </row>
    <row r="545" spans="1:54" hidden="1" x14ac:dyDescent="0.25">
      <c r="A545" t="s">
        <v>321</v>
      </c>
      <c r="B545" t="s">
        <v>19762</v>
      </c>
      <c r="C545" t="s">
        <v>1368</v>
      </c>
      <c r="D545" t="s">
        <v>19585</v>
      </c>
      <c r="E545" t="s">
        <v>19190</v>
      </c>
      <c r="F545" t="s">
        <v>242</v>
      </c>
      <c r="G545">
        <v>367.92</v>
      </c>
      <c r="H545" t="s">
        <v>19191</v>
      </c>
      <c r="I545">
        <v>8</v>
      </c>
      <c r="J545">
        <v>8</v>
      </c>
      <c r="K545">
        <v>2</v>
      </c>
      <c r="L545" t="s">
        <v>19519</v>
      </c>
      <c r="N545" t="b">
        <v>0</v>
      </c>
      <c r="O545" t="b">
        <v>0</v>
      </c>
      <c r="P545" t="b">
        <v>0</v>
      </c>
      <c r="Q545" t="b">
        <v>0</v>
      </c>
      <c r="R545" t="b">
        <v>0</v>
      </c>
      <c r="S545" t="b">
        <v>0</v>
      </c>
      <c r="T545" t="b">
        <v>0</v>
      </c>
      <c r="U545" t="b">
        <v>0</v>
      </c>
      <c r="V545" t="b">
        <v>0</v>
      </c>
      <c r="X545" t="s">
        <v>19262</v>
      </c>
      <c r="Z545">
        <v>0</v>
      </c>
      <c r="AA545">
        <v>1047552</v>
      </c>
      <c r="AB545" t="b">
        <v>1</v>
      </c>
      <c r="AC545" t="s">
        <v>19210</v>
      </c>
      <c r="AD545">
        <v>64</v>
      </c>
      <c r="AE545">
        <v>16</v>
      </c>
      <c r="AF545" t="s">
        <v>19194</v>
      </c>
      <c r="AG545" t="b">
        <v>1</v>
      </c>
      <c r="AH545" t="b">
        <v>0</v>
      </c>
      <c r="AI545" t="s">
        <v>19195</v>
      </c>
      <c r="AK545" t="b">
        <v>0</v>
      </c>
      <c r="AL545" t="b">
        <v>1</v>
      </c>
      <c r="AM545" t="b">
        <v>0</v>
      </c>
      <c r="AN545" t="b">
        <v>1</v>
      </c>
      <c r="AO545" t="b">
        <v>0</v>
      </c>
      <c r="AP545">
        <v>4</v>
      </c>
      <c r="AQ545">
        <v>77000</v>
      </c>
      <c r="AR545">
        <v>524288000</v>
      </c>
      <c r="AS545">
        <v>524288000</v>
      </c>
      <c r="AT545">
        <v>12800</v>
      </c>
      <c r="AU545">
        <v>304087040</v>
      </c>
      <c r="AW545" t="b">
        <v>1</v>
      </c>
    </row>
    <row r="546" spans="1:54" x14ac:dyDescent="0.25">
      <c r="A546" t="s">
        <v>2304</v>
      </c>
      <c r="B546" t="s">
        <v>19763</v>
      </c>
      <c r="C546" t="s">
        <v>1368</v>
      </c>
      <c r="D546" t="s">
        <v>19536</v>
      </c>
      <c r="E546" t="s">
        <v>19190</v>
      </c>
      <c r="F546" t="s">
        <v>242</v>
      </c>
      <c r="G546">
        <v>4590.24</v>
      </c>
      <c r="H546" t="s">
        <v>19518</v>
      </c>
      <c r="I546">
        <v>96</v>
      </c>
      <c r="J546">
        <v>24</v>
      </c>
      <c r="K546">
        <v>2</v>
      </c>
      <c r="L546" t="s">
        <v>19519</v>
      </c>
      <c r="N546" t="b">
        <v>1</v>
      </c>
      <c r="O546" t="b">
        <v>0</v>
      </c>
      <c r="P546" t="b">
        <v>1</v>
      </c>
      <c r="Q546" t="b">
        <v>0</v>
      </c>
      <c r="R546" t="b">
        <v>0</v>
      </c>
      <c r="S546" t="b">
        <v>0</v>
      </c>
      <c r="T546" t="b">
        <v>0</v>
      </c>
      <c r="U546" t="b">
        <v>0</v>
      </c>
      <c r="V546" t="b">
        <v>1</v>
      </c>
      <c r="X546" t="s">
        <v>19262</v>
      </c>
      <c r="Z546">
        <v>2457600</v>
      </c>
      <c r="AA546">
        <v>1047552</v>
      </c>
      <c r="AB546" t="b">
        <v>1</v>
      </c>
      <c r="AC546" t="s">
        <v>19210</v>
      </c>
      <c r="AD546">
        <v>672</v>
      </c>
      <c r="AE546">
        <v>32</v>
      </c>
      <c r="AF546" t="s">
        <v>19194</v>
      </c>
      <c r="AG546" t="b">
        <v>1</v>
      </c>
      <c r="AH546" t="b">
        <v>1</v>
      </c>
      <c r="AI546" t="s">
        <v>19195</v>
      </c>
      <c r="AJ546">
        <v>230</v>
      </c>
      <c r="AK546" t="b">
        <v>1</v>
      </c>
      <c r="AL546" t="b">
        <v>1</v>
      </c>
      <c r="AM546" t="b">
        <v>0</v>
      </c>
      <c r="AN546" t="b">
        <v>1</v>
      </c>
      <c r="AO546" t="b">
        <v>0</v>
      </c>
      <c r="AP546">
        <v>8</v>
      </c>
      <c r="AQ546">
        <v>450000</v>
      </c>
      <c r="AR546">
        <v>4194304000</v>
      </c>
      <c r="AS546">
        <v>1073741824</v>
      </c>
      <c r="AT546">
        <v>80000</v>
      </c>
      <c r="AU546">
        <v>1677721600</v>
      </c>
      <c r="AW546" t="b">
        <v>1</v>
      </c>
      <c r="BA546" t="s">
        <v>5155</v>
      </c>
    </row>
    <row r="547" spans="1:54" hidden="1" x14ac:dyDescent="0.25">
      <c r="A547" t="s">
        <v>5768</v>
      </c>
      <c r="B547" t="s">
        <v>7631</v>
      </c>
      <c r="C547" t="s">
        <v>1368</v>
      </c>
      <c r="D547" t="s">
        <v>19537</v>
      </c>
      <c r="E547" t="s">
        <v>19190</v>
      </c>
      <c r="F547" t="s">
        <v>242</v>
      </c>
      <c r="G547">
        <v>4415.04</v>
      </c>
      <c r="H547" t="s">
        <v>19191</v>
      </c>
      <c r="I547">
        <v>96</v>
      </c>
      <c r="J547">
        <v>24</v>
      </c>
      <c r="K547">
        <v>2</v>
      </c>
      <c r="L547" t="s">
        <v>19519</v>
      </c>
      <c r="N547" t="b">
        <v>1</v>
      </c>
      <c r="O547" t="b">
        <v>0</v>
      </c>
      <c r="P547" t="b">
        <v>0</v>
      </c>
      <c r="Q547" t="b">
        <v>0</v>
      </c>
      <c r="R547" t="b">
        <v>0</v>
      </c>
      <c r="S547" t="b">
        <v>0</v>
      </c>
      <c r="T547" t="b">
        <v>0</v>
      </c>
      <c r="U547" t="b">
        <v>0</v>
      </c>
      <c r="V547" t="b">
        <v>1</v>
      </c>
      <c r="X547" t="s">
        <v>19265</v>
      </c>
      <c r="Z547">
        <v>1376256</v>
      </c>
      <c r="AA547">
        <v>1047552</v>
      </c>
      <c r="AB547" t="b">
        <v>1</v>
      </c>
      <c r="AC547" t="s">
        <v>19210</v>
      </c>
      <c r="AD547">
        <v>672</v>
      </c>
      <c r="AE547">
        <v>32</v>
      </c>
      <c r="AF547" t="s">
        <v>19194</v>
      </c>
      <c r="AG547" t="b">
        <v>1</v>
      </c>
      <c r="AH547" t="b">
        <v>1</v>
      </c>
      <c r="AI547" t="s">
        <v>19197</v>
      </c>
      <c r="AJ547">
        <v>230</v>
      </c>
      <c r="AK547" t="b">
        <v>1</v>
      </c>
      <c r="AL547" t="b">
        <v>1</v>
      </c>
      <c r="AM547" t="b">
        <v>0</v>
      </c>
      <c r="AN547" t="b">
        <v>1</v>
      </c>
      <c r="AO547" t="b">
        <v>0</v>
      </c>
      <c r="AP547">
        <v>8</v>
      </c>
      <c r="AQ547">
        <v>192000</v>
      </c>
      <c r="AR547">
        <v>1073741824</v>
      </c>
      <c r="AS547">
        <v>1073741824</v>
      </c>
      <c r="AT547">
        <v>80000</v>
      </c>
      <c r="AU547">
        <v>1258291200</v>
      </c>
      <c r="AV547">
        <v>1717990000000</v>
      </c>
      <c r="AW547" t="b">
        <v>1</v>
      </c>
      <c r="BA547" t="s">
        <v>6184</v>
      </c>
    </row>
    <row r="548" spans="1:54" hidden="1" x14ac:dyDescent="0.25">
      <c r="A548" t="s">
        <v>4190</v>
      </c>
      <c r="B548" t="s">
        <v>19764</v>
      </c>
      <c r="C548" t="s">
        <v>1368</v>
      </c>
      <c r="D548" t="s">
        <v>19539</v>
      </c>
      <c r="E548" t="s">
        <v>19190</v>
      </c>
      <c r="F548" t="s">
        <v>242</v>
      </c>
      <c r="G548">
        <v>3959.52</v>
      </c>
      <c r="H548" t="s">
        <v>19191</v>
      </c>
      <c r="I548">
        <v>96</v>
      </c>
      <c r="J548">
        <v>24</v>
      </c>
      <c r="K548">
        <v>2</v>
      </c>
      <c r="L548" t="s">
        <v>19519</v>
      </c>
      <c r="N548" t="b">
        <v>1</v>
      </c>
      <c r="O548" t="b">
        <v>0</v>
      </c>
      <c r="P548" t="b">
        <v>0</v>
      </c>
      <c r="Q548" t="b">
        <v>0</v>
      </c>
      <c r="R548" t="b">
        <v>0</v>
      </c>
      <c r="S548" t="b">
        <v>0</v>
      </c>
      <c r="T548" t="b">
        <v>0</v>
      </c>
      <c r="U548" t="b">
        <v>0</v>
      </c>
      <c r="V548" t="b">
        <v>1</v>
      </c>
      <c r="X548" t="s">
        <v>19262</v>
      </c>
      <c r="Z548">
        <v>0</v>
      </c>
      <c r="AA548">
        <v>1047552</v>
      </c>
      <c r="AB548" t="b">
        <v>1</v>
      </c>
      <c r="AC548" t="s">
        <v>19210</v>
      </c>
      <c r="AD548">
        <v>672</v>
      </c>
      <c r="AE548">
        <v>32</v>
      </c>
      <c r="AF548" t="s">
        <v>19194</v>
      </c>
      <c r="AG548" t="b">
        <v>1</v>
      </c>
      <c r="AH548" t="b">
        <v>1</v>
      </c>
      <c r="AI548" t="s">
        <v>19195</v>
      </c>
      <c r="AJ548">
        <v>230</v>
      </c>
      <c r="AK548" t="b">
        <v>0</v>
      </c>
      <c r="AL548" t="b">
        <v>1</v>
      </c>
      <c r="AM548" t="b">
        <v>0</v>
      </c>
      <c r="AN548" t="b">
        <v>1</v>
      </c>
      <c r="AO548" t="b">
        <v>0</v>
      </c>
      <c r="AP548">
        <v>8</v>
      </c>
      <c r="AT548">
        <v>80000</v>
      </c>
      <c r="AU548">
        <v>1677721600</v>
      </c>
      <c r="AW548" t="b">
        <v>1</v>
      </c>
      <c r="BA548" t="s">
        <v>4898</v>
      </c>
    </row>
    <row r="549" spans="1:54" x14ac:dyDescent="0.25">
      <c r="A549" t="s">
        <v>628</v>
      </c>
      <c r="B549" t="s">
        <v>19765</v>
      </c>
      <c r="C549" t="s">
        <v>1368</v>
      </c>
      <c r="D549" t="s">
        <v>19543</v>
      </c>
      <c r="E549" t="s">
        <v>19190</v>
      </c>
      <c r="F549" t="s">
        <v>242</v>
      </c>
      <c r="G549">
        <v>5045.76</v>
      </c>
      <c r="H549" t="s">
        <v>19518</v>
      </c>
      <c r="I549">
        <v>96</v>
      </c>
      <c r="J549">
        <v>24</v>
      </c>
      <c r="K549">
        <v>2</v>
      </c>
      <c r="L549" t="s">
        <v>19519</v>
      </c>
      <c r="N549" t="b">
        <v>0</v>
      </c>
      <c r="O549" t="b">
        <v>0</v>
      </c>
      <c r="P549" t="b">
        <v>1</v>
      </c>
      <c r="Q549" t="b">
        <v>0</v>
      </c>
      <c r="R549" t="b">
        <v>0</v>
      </c>
      <c r="S549" t="b">
        <v>0</v>
      </c>
      <c r="T549" t="b">
        <v>0</v>
      </c>
      <c r="U549" t="b">
        <v>0</v>
      </c>
      <c r="V549" t="b">
        <v>1</v>
      </c>
      <c r="X549" t="s">
        <v>19262</v>
      </c>
      <c r="Z549">
        <v>2457600</v>
      </c>
      <c r="AA549">
        <v>1047552</v>
      </c>
      <c r="AB549" t="b">
        <v>1</v>
      </c>
      <c r="AC549" t="s">
        <v>19210</v>
      </c>
      <c r="AD549">
        <v>672</v>
      </c>
      <c r="AE549">
        <v>32</v>
      </c>
      <c r="AF549" t="s">
        <v>19194</v>
      </c>
      <c r="AG549" t="b">
        <v>1</v>
      </c>
      <c r="AH549" t="b">
        <v>1</v>
      </c>
      <c r="AI549" t="s">
        <v>19195</v>
      </c>
      <c r="AK549" t="b">
        <v>1</v>
      </c>
      <c r="AL549" t="b">
        <v>1</v>
      </c>
      <c r="AM549" t="b">
        <v>0</v>
      </c>
      <c r="AN549" t="b">
        <v>1</v>
      </c>
      <c r="AO549" t="b">
        <v>0</v>
      </c>
      <c r="AP549">
        <v>8</v>
      </c>
      <c r="AQ549">
        <v>615000</v>
      </c>
      <c r="AR549">
        <v>4194304000</v>
      </c>
      <c r="AS549">
        <v>4194304000</v>
      </c>
      <c r="AT549">
        <v>80000</v>
      </c>
      <c r="AU549">
        <v>2726297600</v>
      </c>
      <c r="AW549" t="b">
        <v>1</v>
      </c>
      <c r="BA549" t="s">
        <v>2714</v>
      </c>
    </row>
    <row r="550" spans="1:54" hidden="1" x14ac:dyDescent="0.25">
      <c r="A550" t="s">
        <v>2496</v>
      </c>
      <c r="B550" t="s">
        <v>19766</v>
      </c>
      <c r="C550" t="s">
        <v>1368</v>
      </c>
      <c r="D550" t="s">
        <v>19549</v>
      </c>
      <c r="E550" t="s">
        <v>19190</v>
      </c>
      <c r="F550" t="s">
        <v>242</v>
      </c>
      <c r="G550">
        <v>4415.04</v>
      </c>
      <c r="H550" t="s">
        <v>19191</v>
      </c>
      <c r="I550">
        <v>96</v>
      </c>
      <c r="J550">
        <v>24</v>
      </c>
      <c r="K550">
        <v>2</v>
      </c>
      <c r="L550" t="s">
        <v>19519</v>
      </c>
      <c r="N550" t="b">
        <v>0</v>
      </c>
      <c r="O550" t="b">
        <v>0</v>
      </c>
      <c r="P550" t="b">
        <v>0</v>
      </c>
      <c r="Q550" t="b">
        <v>0</v>
      </c>
      <c r="R550" t="b">
        <v>0</v>
      </c>
      <c r="S550" t="b">
        <v>0</v>
      </c>
      <c r="T550" t="b">
        <v>0</v>
      </c>
      <c r="U550" t="b">
        <v>0</v>
      </c>
      <c r="V550" t="b">
        <v>1</v>
      </c>
      <c r="X550" t="s">
        <v>19262</v>
      </c>
      <c r="Z550">
        <v>0</v>
      </c>
      <c r="AA550">
        <v>1047552</v>
      </c>
      <c r="AB550" t="b">
        <v>1</v>
      </c>
      <c r="AC550" t="s">
        <v>19210</v>
      </c>
      <c r="AD550">
        <v>672</v>
      </c>
      <c r="AE550">
        <v>32</v>
      </c>
      <c r="AF550" t="s">
        <v>19194</v>
      </c>
      <c r="AG550" t="b">
        <v>1</v>
      </c>
      <c r="AH550" t="b">
        <v>1</v>
      </c>
      <c r="AI550" t="s">
        <v>19195</v>
      </c>
      <c r="AK550" t="b">
        <v>0</v>
      </c>
      <c r="AL550" t="b">
        <v>1</v>
      </c>
      <c r="AM550" t="b">
        <v>0</v>
      </c>
      <c r="AN550" t="b">
        <v>1</v>
      </c>
      <c r="AO550" t="b">
        <v>0</v>
      </c>
      <c r="AP550">
        <v>8</v>
      </c>
      <c r="AQ550">
        <v>615000</v>
      </c>
      <c r="AR550">
        <v>4194304000</v>
      </c>
      <c r="AS550">
        <v>4194304000</v>
      </c>
      <c r="AT550">
        <v>80000</v>
      </c>
      <c r="AU550">
        <v>2726297600</v>
      </c>
      <c r="AW550" t="b">
        <v>1</v>
      </c>
      <c r="BA550" t="s">
        <v>2029</v>
      </c>
    </row>
    <row r="551" spans="1:54" x14ac:dyDescent="0.25">
      <c r="A551" t="s">
        <v>783</v>
      </c>
      <c r="B551" t="s">
        <v>19767</v>
      </c>
      <c r="C551" t="s">
        <v>1368</v>
      </c>
      <c r="D551" t="s">
        <v>19536</v>
      </c>
      <c r="E551" t="s">
        <v>19190</v>
      </c>
      <c r="F551" t="s">
        <v>242</v>
      </c>
      <c r="G551">
        <v>4590.24</v>
      </c>
      <c r="H551" t="s">
        <v>19518</v>
      </c>
      <c r="I551">
        <v>96</v>
      </c>
      <c r="J551">
        <v>48</v>
      </c>
      <c r="K551">
        <v>2</v>
      </c>
      <c r="L551" t="s">
        <v>19519</v>
      </c>
      <c r="N551" t="b">
        <v>1</v>
      </c>
      <c r="O551" t="b">
        <v>0</v>
      </c>
      <c r="P551" t="b">
        <v>1</v>
      </c>
      <c r="Q551" t="b">
        <v>0</v>
      </c>
      <c r="R551" t="b">
        <v>0</v>
      </c>
      <c r="S551" t="b">
        <v>0</v>
      </c>
      <c r="T551" t="b">
        <v>0</v>
      </c>
      <c r="U551" t="b">
        <v>0</v>
      </c>
      <c r="V551" t="b">
        <v>1</v>
      </c>
      <c r="X551" t="s">
        <v>19262</v>
      </c>
      <c r="Z551">
        <v>2457600</v>
      </c>
      <c r="AA551">
        <v>1047552</v>
      </c>
      <c r="AB551" t="b">
        <v>1</v>
      </c>
      <c r="AC551" t="s">
        <v>19210</v>
      </c>
      <c r="AD551">
        <v>672</v>
      </c>
      <c r="AE551">
        <v>32</v>
      </c>
      <c r="AF551" t="s">
        <v>19194</v>
      </c>
      <c r="AG551" t="b">
        <v>1</v>
      </c>
      <c r="AH551" t="b">
        <v>1</v>
      </c>
      <c r="AI551" t="s">
        <v>19195</v>
      </c>
      <c r="AJ551">
        <v>230</v>
      </c>
      <c r="AK551" t="b">
        <v>1</v>
      </c>
      <c r="AL551" t="b">
        <v>1</v>
      </c>
      <c r="AM551" t="b">
        <v>0</v>
      </c>
      <c r="AN551" t="b">
        <v>1</v>
      </c>
      <c r="AO551" t="b">
        <v>0</v>
      </c>
      <c r="AP551">
        <v>8</v>
      </c>
      <c r="AQ551">
        <v>450000</v>
      </c>
      <c r="AR551">
        <v>4194304000</v>
      </c>
      <c r="AS551">
        <v>1073741824</v>
      </c>
      <c r="AT551">
        <v>80000</v>
      </c>
      <c r="AU551">
        <v>1677721600</v>
      </c>
      <c r="AW551" t="b">
        <v>1</v>
      </c>
      <c r="BA551" t="s">
        <v>5155</v>
      </c>
    </row>
    <row r="552" spans="1:54" hidden="1" x14ac:dyDescent="0.25">
      <c r="A552" t="s">
        <v>7222</v>
      </c>
      <c r="B552" t="s">
        <v>12334</v>
      </c>
      <c r="C552" t="s">
        <v>1368</v>
      </c>
      <c r="D552" t="s">
        <v>19537</v>
      </c>
      <c r="E552" t="s">
        <v>19190</v>
      </c>
      <c r="F552" t="s">
        <v>242</v>
      </c>
      <c r="G552">
        <v>4415.04</v>
      </c>
      <c r="H552" t="s">
        <v>19191</v>
      </c>
      <c r="I552">
        <v>96</v>
      </c>
      <c r="J552">
        <v>48</v>
      </c>
      <c r="K552">
        <v>2</v>
      </c>
      <c r="L552" t="s">
        <v>19519</v>
      </c>
      <c r="N552" t="b">
        <v>1</v>
      </c>
      <c r="O552" t="b">
        <v>0</v>
      </c>
      <c r="P552" t="b">
        <v>0</v>
      </c>
      <c r="Q552" t="b">
        <v>0</v>
      </c>
      <c r="R552" t="b">
        <v>0</v>
      </c>
      <c r="S552" t="b">
        <v>0</v>
      </c>
      <c r="T552" t="b">
        <v>0</v>
      </c>
      <c r="U552" t="b">
        <v>0</v>
      </c>
      <c r="V552" t="b">
        <v>1</v>
      </c>
      <c r="X552" t="s">
        <v>19265</v>
      </c>
      <c r="Z552">
        <v>1376256</v>
      </c>
      <c r="AA552">
        <v>1047552</v>
      </c>
      <c r="AB552" t="b">
        <v>1</v>
      </c>
      <c r="AC552" t="s">
        <v>19210</v>
      </c>
      <c r="AD552">
        <v>672</v>
      </c>
      <c r="AE552">
        <v>32</v>
      </c>
      <c r="AF552" t="s">
        <v>19194</v>
      </c>
      <c r="AG552" t="b">
        <v>1</v>
      </c>
      <c r="AH552" t="b">
        <v>1</v>
      </c>
      <c r="AI552" t="s">
        <v>19197</v>
      </c>
      <c r="AJ552">
        <v>230</v>
      </c>
      <c r="AK552" t="b">
        <v>1</v>
      </c>
      <c r="AL552" t="b">
        <v>1</v>
      </c>
      <c r="AM552" t="b">
        <v>0</v>
      </c>
      <c r="AN552" t="b">
        <v>1</v>
      </c>
      <c r="AO552" t="b">
        <v>0</v>
      </c>
      <c r="AP552">
        <v>8</v>
      </c>
      <c r="AQ552">
        <v>192000</v>
      </c>
      <c r="AR552">
        <v>1073741824</v>
      </c>
      <c r="AS552">
        <v>1073741824</v>
      </c>
      <c r="AT552">
        <v>80000</v>
      </c>
      <c r="AU552">
        <v>1258291200</v>
      </c>
      <c r="AV552">
        <v>1717990000000</v>
      </c>
      <c r="AW552" t="b">
        <v>1</v>
      </c>
      <c r="BA552" t="s">
        <v>6184</v>
      </c>
    </row>
    <row r="553" spans="1:54" hidden="1" x14ac:dyDescent="0.25">
      <c r="A553" t="s">
        <v>870</v>
      </c>
      <c r="B553" t="s">
        <v>19768</v>
      </c>
      <c r="C553" t="s">
        <v>1368</v>
      </c>
      <c r="D553" t="s">
        <v>19539</v>
      </c>
      <c r="E553" t="s">
        <v>19190</v>
      </c>
      <c r="F553" t="s">
        <v>242</v>
      </c>
      <c r="G553">
        <v>3959.52</v>
      </c>
      <c r="H553" t="s">
        <v>19191</v>
      </c>
      <c r="I553">
        <v>96</v>
      </c>
      <c r="J553">
        <v>48</v>
      </c>
      <c r="K553">
        <v>2</v>
      </c>
      <c r="L553" t="s">
        <v>19519</v>
      </c>
      <c r="N553" t="b">
        <v>1</v>
      </c>
      <c r="O553" t="b">
        <v>0</v>
      </c>
      <c r="P553" t="b">
        <v>0</v>
      </c>
      <c r="Q553" t="b">
        <v>0</v>
      </c>
      <c r="R553" t="b">
        <v>0</v>
      </c>
      <c r="S553" t="b">
        <v>0</v>
      </c>
      <c r="T553" t="b">
        <v>0</v>
      </c>
      <c r="U553" t="b">
        <v>0</v>
      </c>
      <c r="V553" t="b">
        <v>1</v>
      </c>
      <c r="X553" t="s">
        <v>19262</v>
      </c>
      <c r="Z553">
        <v>0</v>
      </c>
      <c r="AA553">
        <v>1047552</v>
      </c>
      <c r="AB553" t="b">
        <v>1</v>
      </c>
      <c r="AC553" t="s">
        <v>19210</v>
      </c>
      <c r="AD553">
        <v>672</v>
      </c>
      <c r="AE553">
        <v>32</v>
      </c>
      <c r="AF553" t="s">
        <v>19194</v>
      </c>
      <c r="AG553" t="b">
        <v>1</v>
      </c>
      <c r="AH553" t="b">
        <v>1</v>
      </c>
      <c r="AI553" t="s">
        <v>19195</v>
      </c>
      <c r="AJ553">
        <v>230</v>
      </c>
      <c r="AK553" t="b">
        <v>0</v>
      </c>
      <c r="AL553" t="b">
        <v>1</v>
      </c>
      <c r="AM553" t="b">
        <v>0</v>
      </c>
      <c r="AN553" t="b">
        <v>1</v>
      </c>
      <c r="AO553" t="b">
        <v>0</v>
      </c>
      <c r="AP553">
        <v>8</v>
      </c>
      <c r="AT553">
        <v>80000</v>
      </c>
      <c r="AU553">
        <v>1677721600</v>
      </c>
      <c r="AW553" t="b">
        <v>1</v>
      </c>
      <c r="BA553" t="s">
        <v>4898</v>
      </c>
    </row>
    <row r="554" spans="1:54" x14ac:dyDescent="0.25">
      <c r="A554" t="s">
        <v>4902</v>
      </c>
      <c r="B554" t="s">
        <v>19769</v>
      </c>
      <c r="C554" t="s">
        <v>1368</v>
      </c>
      <c r="D554" t="s">
        <v>19543</v>
      </c>
      <c r="E554" t="s">
        <v>19190</v>
      </c>
      <c r="F554" t="s">
        <v>242</v>
      </c>
      <c r="G554">
        <v>5045.76</v>
      </c>
      <c r="H554" t="s">
        <v>19518</v>
      </c>
      <c r="I554">
        <v>96</v>
      </c>
      <c r="J554">
        <v>48</v>
      </c>
      <c r="K554">
        <v>2</v>
      </c>
      <c r="L554" t="s">
        <v>19519</v>
      </c>
      <c r="N554" t="b">
        <v>0</v>
      </c>
      <c r="O554" t="b">
        <v>0</v>
      </c>
      <c r="P554" t="b">
        <v>1</v>
      </c>
      <c r="Q554" t="b">
        <v>0</v>
      </c>
      <c r="R554" t="b">
        <v>0</v>
      </c>
      <c r="S554" t="b">
        <v>0</v>
      </c>
      <c r="T554" t="b">
        <v>0</v>
      </c>
      <c r="U554" t="b">
        <v>0</v>
      </c>
      <c r="V554" t="b">
        <v>1</v>
      </c>
      <c r="X554" t="s">
        <v>19262</v>
      </c>
      <c r="Z554">
        <v>2457600</v>
      </c>
      <c r="AA554">
        <v>1047552</v>
      </c>
      <c r="AB554" t="b">
        <v>1</v>
      </c>
      <c r="AC554" t="s">
        <v>19210</v>
      </c>
      <c r="AD554">
        <v>672</v>
      </c>
      <c r="AE554">
        <v>32</v>
      </c>
      <c r="AF554" t="s">
        <v>19194</v>
      </c>
      <c r="AG554" t="b">
        <v>1</v>
      </c>
      <c r="AH554" t="b">
        <v>1</v>
      </c>
      <c r="AI554" t="s">
        <v>19195</v>
      </c>
      <c r="AK554" t="b">
        <v>1</v>
      </c>
      <c r="AL554" t="b">
        <v>1</v>
      </c>
      <c r="AM554" t="b">
        <v>0</v>
      </c>
      <c r="AN554" t="b">
        <v>1</v>
      </c>
      <c r="AO554" t="b">
        <v>0</v>
      </c>
      <c r="AP554">
        <v>8</v>
      </c>
      <c r="AQ554">
        <v>615000</v>
      </c>
      <c r="AR554">
        <v>4194304000</v>
      </c>
      <c r="AS554">
        <v>4194304000</v>
      </c>
      <c r="AT554">
        <v>80000</v>
      </c>
      <c r="AU554">
        <v>2726297600</v>
      </c>
      <c r="AW554" t="b">
        <v>1</v>
      </c>
      <c r="BA554" t="s">
        <v>2714</v>
      </c>
    </row>
    <row r="555" spans="1:54" hidden="1" x14ac:dyDescent="0.25">
      <c r="A555" t="s">
        <v>7908</v>
      </c>
      <c r="B555" t="s">
        <v>19770</v>
      </c>
      <c r="C555" t="s">
        <v>1368</v>
      </c>
      <c r="D555" t="s">
        <v>19549</v>
      </c>
      <c r="E555" t="s">
        <v>19190</v>
      </c>
      <c r="F555" t="s">
        <v>242</v>
      </c>
      <c r="G555">
        <v>4415.04</v>
      </c>
      <c r="H555" t="s">
        <v>19191</v>
      </c>
      <c r="I555">
        <v>96</v>
      </c>
      <c r="J555">
        <v>48</v>
      </c>
      <c r="K555">
        <v>2</v>
      </c>
      <c r="L555" t="s">
        <v>19519</v>
      </c>
      <c r="N555" t="b">
        <v>0</v>
      </c>
      <c r="O555" t="b">
        <v>0</v>
      </c>
      <c r="P555" t="b">
        <v>0</v>
      </c>
      <c r="Q555" t="b">
        <v>0</v>
      </c>
      <c r="R555" t="b">
        <v>0</v>
      </c>
      <c r="S555" t="b">
        <v>0</v>
      </c>
      <c r="T555" t="b">
        <v>0</v>
      </c>
      <c r="U555" t="b">
        <v>0</v>
      </c>
      <c r="V555" t="b">
        <v>1</v>
      </c>
      <c r="X555" t="s">
        <v>19262</v>
      </c>
      <c r="Z555">
        <v>0</v>
      </c>
      <c r="AA555">
        <v>1047552</v>
      </c>
      <c r="AB555" t="b">
        <v>1</v>
      </c>
      <c r="AC555" t="s">
        <v>19210</v>
      </c>
      <c r="AD555">
        <v>672</v>
      </c>
      <c r="AE555">
        <v>32</v>
      </c>
      <c r="AF555" t="s">
        <v>19194</v>
      </c>
      <c r="AG555" t="b">
        <v>1</v>
      </c>
      <c r="AH555" t="b">
        <v>1</v>
      </c>
      <c r="AI555" t="s">
        <v>19195</v>
      </c>
      <c r="AK555" t="b">
        <v>0</v>
      </c>
      <c r="AL555" t="b">
        <v>1</v>
      </c>
      <c r="AM555" t="b">
        <v>0</v>
      </c>
      <c r="AN555" t="b">
        <v>1</v>
      </c>
      <c r="AO555" t="b">
        <v>0</v>
      </c>
      <c r="AP555">
        <v>8</v>
      </c>
      <c r="AQ555">
        <v>615000</v>
      </c>
      <c r="AR555">
        <v>4194304000</v>
      </c>
      <c r="AS555">
        <v>4194304000</v>
      </c>
      <c r="AT555">
        <v>80000</v>
      </c>
      <c r="AU555">
        <v>2726297600</v>
      </c>
      <c r="AW555" t="b">
        <v>1</v>
      </c>
      <c r="BA555" t="s">
        <v>2029</v>
      </c>
    </row>
    <row r="556" spans="1:54" x14ac:dyDescent="0.25">
      <c r="A556" t="s">
        <v>5155</v>
      </c>
      <c r="B556" t="s">
        <v>19771</v>
      </c>
      <c r="C556" t="s">
        <v>1368</v>
      </c>
      <c r="D556" t="s">
        <v>19536</v>
      </c>
      <c r="E556" t="s">
        <v>19190</v>
      </c>
      <c r="F556" t="s">
        <v>242</v>
      </c>
      <c r="G556">
        <v>4590.24</v>
      </c>
      <c r="H556" t="s">
        <v>19518</v>
      </c>
      <c r="I556">
        <v>96</v>
      </c>
      <c r="J556">
        <v>96</v>
      </c>
      <c r="K556">
        <v>2</v>
      </c>
      <c r="L556" t="s">
        <v>19519</v>
      </c>
      <c r="N556" t="b">
        <v>1</v>
      </c>
      <c r="O556" t="b">
        <v>0</v>
      </c>
      <c r="P556" t="b">
        <v>1</v>
      </c>
      <c r="Q556" t="b">
        <v>0</v>
      </c>
      <c r="R556" t="b">
        <v>0</v>
      </c>
      <c r="S556" t="b">
        <v>0</v>
      </c>
      <c r="T556" t="b">
        <v>0</v>
      </c>
      <c r="U556" t="b">
        <v>0</v>
      </c>
      <c r="V556" t="b">
        <v>1</v>
      </c>
      <c r="X556" t="s">
        <v>19262</v>
      </c>
      <c r="Z556">
        <v>3686400</v>
      </c>
      <c r="AA556">
        <v>1047552</v>
      </c>
      <c r="AB556" t="b">
        <v>1</v>
      </c>
      <c r="AC556" t="s">
        <v>19210</v>
      </c>
      <c r="AD556">
        <v>672</v>
      </c>
      <c r="AE556">
        <v>32</v>
      </c>
      <c r="AF556" t="s">
        <v>19194</v>
      </c>
      <c r="AG556" t="b">
        <v>1</v>
      </c>
      <c r="AH556" t="b">
        <v>1</v>
      </c>
      <c r="AI556" t="s">
        <v>19201</v>
      </c>
      <c r="AJ556">
        <v>230</v>
      </c>
      <c r="AK556" t="b">
        <v>1</v>
      </c>
      <c r="AL556" t="b">
        <v>1</v>
      </c>
      <c r="AM556" t="b">
        <v>0</v>
      </c>
      <c r="AN556" t="b">
        <v>1</v>
      </c>
      <c r="AO556" t="b">
        <v>0</v>
      </c>
      <c r="AP556">
        <v>8</v>
      </c>
      <c r="AQ556">
        <v>450000</v>
      </c>
      <c r="AR556">
        <v>4194304000</v>
      </c>
      <c r="AS556">
        <v>4194304000</v>
      </c>
      <c r="AT556">
        <v>80000</v>
      </c>
      <c r="AU556">
        <v>1677721600</v>
      </c>
      <c r="AW556" t="b">
        <v>1</v>
      </c>
    </row>
    <row r="557" spans="1:54" hidden="1" x14ac:dyDescent="0.25">
      <c r="A557" t="s">
        <v>6184</v>
      </c>
      <c r="B557" t="s">
        <v>19772</v>
      </c>
      <c r="C557" t="s">
        <v>1368</v>
      </c>
      <c r="D557" t="s">
        <v>19537</v>
      </c>
      <c r="E557" t="s">
        <v>19190</v>
      </c>
      <c r="F557" t="s">
        <v>242</v>
      </c>
      <c r="G557">
        <v>4415.04</v>
      </c>
      <c r="H557" t="s">
        <v>19191</v>
      </c>
      <c r="I557">
        <v>96</v>
      </c>
      <c r="J557">
        <v>96</v>
      </c>
      <c r="K557">
        <v>2</v>
      </c>
      <c r="L557" t="s">
        <v>19519</v>
      </c>
      <c r="N557" t="b">
        <v>1</v>
      </c>
      <c r="O557" t="b">
        <v>0</v>
      </c>
      <c r="P557" t="b">
        <v>0</v>
      </c>
      <c r="Q557" t="b">
        <v>0</v>
      </c>
      <c r="R557" t="b">
        <v>0</v>
      </c>
      <c r="S557" t="b">
        <v>0</v>
      </c>
      <c r="T557" t="b">
        <v>0</v>
      </c>
      <c r="U557" t="b">
        <v>0</v>
      </c>
      <c r="V557" t="b">
        <v>1</v>
      </c>
      <c r="X557" t="s">
        <v>19265</v>
      </c>
      <c r="Z557">
        <v>1376256</v>
      </c>
      <c r="AA557">
        <v>1047552</v>
      </c>
      <c r="AB557" t="b">
        <v>1</v>
      </c>
      <c r="AC557" t="s">
        <v>19210</v>
      </c>
      <c r="AD557">
        <v>672</v>
      </c>
      <c r="AE557">
        <v>32</v>
      </c>
      <c r="AF557" t="s">
        <v>19194</v>
      </c>
      <c r="AG557" t="b">
        <v>1</v>
      </c>
      <c r="AH557" t="b">
        <v>1</v>
      </c>
      <c r="AI557" t="s">
        <v>19197</v>
      </c>
      <c r="AK557" t="b">
        <v>1</v>
      </c>
      <c r="AL557" t="b">
        <v>1</v>
      </c>
      <c r="AM557" t="b">
        <v>0</v>
      </c>
      <c r="AN557" t="b">
        <v>1</v>
      </c>
      <c r="AO557" t="b">
        <v>0</v>
      </c>
      <c r="AP557">
        <v>8</v>
      </c>
      <c r="AQ557">
        <v>192000</v>
      </c>
      <c r="AR557">
        <v>1073741824</v>
      </c>
      <c r="AS557">
        <v>1073741824</v>
      </c>
      <c r="AT557">
        <v>80000</v>
      </c>
      <c r="AU557">
        <v>1258291200</v>
      </c>
      <c r="AV557">
        <v>1717986918400</v>
      </c>
      <c r="AW557" t="b">
        <v>1</v>
      </c>
    </row>
    <row r="558" spans="1:54" hidden="1" x14ac:dyDescent="0.25">
      <c r="A558" t="s">
        <v>4898</v>
      </c>
      <c r="B558" t="s">
        <v>19773</v>
      </c>
      <c r="C558" t="s">
        <v>1368</v>
      </c>
      <c r="D558" t="s">
        <v>19539</v>
      </c>
      <c r="E558" t="s">
        <v>19190</v>
      </c>
      <c r="F558" t="s">
        <v>242</v>
      </c>
      <c r="G558">
        <v>3959.52</v>
      </c>
      <c r="H558" t="s">
        <v>19191</v>
      </c>
      <c r="I558">
        <v>96</v>
      </c>
      <c r="J558">
        <v>96</v>
      </c>
      <c r="K558">
        <v>2</v>
      </c>
      <c r="L558" t="s">
        <v>19519</v>
      </c>
      <c r="N558" t="b">
        <v>1</v>
      </c>
      <c r="O558" t="b">
        <v>0</v>
      </c>
      <c r="P558" t="b">
        <v>0</v>
      </c>
      <c r="Q558" t="b">
        <v>0</v>
      </c>
      <c r="R558" t="b">
        <v>0</v>
      </c>
      <c r="S558" t="b">
        <v>0</v>
      </c>
      <c r="T558" t="b">
        <v>0</v>
      </c>
      <c r="U558" t="b">
        <v>0</v>
      </c>
      <c r="V558" t="b">
        <v>1</v>
      </c>
      <c r="X558" t="s">
        <v>19262</v>
      </c>
      <c r="Z558">
        <v>0</v>
      </c>
      <c r="AA558">
        <v>1047552</v>
      </c>
      <c r="AB558" t="b">
        <v>1</v>
      </c>
      <c r="AC558" t="s">
        <v>19210</v>
      </c>
      <c r="AD558">
        <v>672</v>
      </c>
      <c r="AE558">
        <v>32</v>
      </c>
      <c r="AF558" t="s">
        <v>19194</v>
      </c>
      <c r="AG558" t="b">
        <v>1</v>
      </c>
      <c r="AH558" t="b">
        <v>1</v>
      </c>
      <c r="AI558" t="s">
        <v>19197</v>
      </c>
      <c r="AJ558">
        <v>230</v>
      </c>
      <c r="AK558" t="b">
        <v>0</v>
      </c>
      <c r="AL558" t="b">
        <v>1</v>
      </c>
      <c r="AM558" t="b">
        <v>0</v>
      </c>
      <c r="AN558" t="b">
        <v>1</v>
      </c>
      <c r="AO558" t="b">
        <v>0</v>
      </c>
      <c r="AP558">
        <v>8</v>
      </c>
      <c r="AT558">
        <v>80000</v>
      </c>
      <c r="AU558">
        <v>1677721600</v>
      </c>
      <c r="AW558" t="b">
        <v>1</v>
      </c>
    </row>
    <row r="559" spans="1:54" hidden="1" x14ac:dyDescent="0.25">
      <c r="A559" t="s">
        <v>2075</v>
      </c>
      <c r="B559" t="s">
        <v>19774</v>
      </c>
      <c r="C559" t="s">
        <v>1368</v>
      </c>
      <c r="D559" t="s">
        <v>19561</v>
      </c>
      <c r="E559" t="s">
        <v>19190</v>
      </c>
      <c r="F559" t="s">
        <v>242</v>
      </c>
      <c r="G559">
        <v>4415.04</v>
      </c>
      <c r="H559" t="s">
        <v>19191</v>
      </c>
      <c r="I559">
        <v>96</v>
      </c>
      <c r="J559">
        <v>96</v>
      </c>
      <c r="K559">
        <v>2</v>
      </c>
      <c r="L559" t="s">
        <v>19519</v>
      </c>
      <c r="N559" t="b">
        <v>1</v>
      </c>
      <c r="O559" t="b">
        <v>0</v>
      </c>
      <c r="P559" t="b">
        <v>0</v>
      </c>
      <c r="Q559" t="b">
        <v>0</v>
      </c>
      <c r="R559" t="b">
        <v>0</v>
      </c>
      <c r="S559" t="b">
        <v>0</v>
      </c>
      <c r="T559" t="b">
        <v>0</v>
      </c>
      <c r="U559" t="b">
        <v>0</v>
      </c>
      <c r="V559" t="b">
        <v>0</v>
      </c>
      <c r="X559" t="s">
        <v>19265</v>
      </c>
      <c r="Z559">
        <v>2457600</v>
      </c>
      <c r="AA559">
        <v>1047552</v>
      </c>
      <c r="AB559" t="b">
        <v>1</v>
      </c>
      <c r="AC559" t="s">
        <v>19210</v>
      </c>
      <c r="AD559">
        <v>672</v>
      </c>
      <c r="AE559">
        <v>32</v>
      </c>
      <c r="AF559" t="s">
        <v>19194</v>
      </c>
      <c r="AG559" t="b">
        <v>1</v>
      </c>
      <c r="AH559" t="b">
        <v>0</v>
      </c>
      <c r="AI559" t="s">
        <v>19197</v>
      </c>
      <c r="AK559" t="b">
        <v>1</v>
      </c>
      <c r="AL559" t="b">
        <v>1</v>
      </c>
      <c r="AM559" t="b">
        <v>0</v>
      </c>
      <c r="AN559" t="b">
        <v>1</v>
      </c>
      <c r="AO559" t="b">
        <v>0</v>
      </c>
      <c r="AP559">
        <v>8</v>
      </c>
    </row>
    <row r="560" spans="1:54" hidden="1" x14ac:dyDescent="0.25">
      <c r="A560" t="s">
        <v>3206</v>
      </c>
      <c r="B560" t="s">
        <v>19775</v>
      </c>
      <c r="C560" t="s">
        <v>1368</v>
      </c>
      <c r="D560" t="s">
        <v>19563</v>
      </c>
      <c r="E560" t="s">
        <v>19190</v>
      </c>
      <c r="F560" t="s">
        <v>242</v>
      </c>
      <c r="G560">
        <v>5851.68</v>
      </c>
      <c r="H560" t="s">
        <v>19191</v>
      </c>
      <c r="I560">
        <v>96</v>
      </c>
      <c r="J560">
        <v>96</v>
      </c>
      <c r="K560">
        <v>2</v>
      </c>
      <c r="L560" t="s">
        <v>19519</v>
      </c>
      <c r="N560" t="b">
        <v>0</v>
      </c>
      <c r="O560" t="b">
        <v>1</v>
      </c>
      <c r="P560" t="b">
        <v>1</v>
      </c>
      <c r="Q560" t="b">
        <v>0</v>
      </c>
      <c r="R560" t="b">
        <v>0</v>
      </c>
      <c r="S560" t="b">
        <v>0</v>
      </c>
      <c r="T560" t="b">
        <v>0</v>
      </c>
      <c r="U560" t="b">
        <v>0</v>
      </c>
      <c r="V560" t="b">
        <v>1</v>
      </c>
      <c r="X560" t="s">
        <v>19262</v>
      </c>
      <c r="Z560">
        <v>3686400</v>
      </c>
      <c r="AA560">
        <v>1047552</v>
      </c>
      <c r="AB560" t="b">
        <v>1</v>
      </c>
      <c r="AC560" t="s">
        <v>19210</v>
      </c>
      <c r="AD560">
        <v>672</v>
      </c>
      <c r="AE560">
        <v>32</v>
      </c>
      <c r="AF560" t="s">
        <v>19194</v>
      </c>
      <c r="AG560" t="b">
        <v>1</v>
      </c>
      <c r="AH560" t="b">
        <v>1</v>
      </c>
      <c r="AI560" t="s">
        <v>19195</v>
      </c>
      <c r="AK560" t="b">
        <v>1</v>
      </c>
      <c r="AL560" t="b">
        <v>1</v>
      </c>
      <c r="AM560" t="b">
        <v>0</v>
      </c>
      <c r="AN560" t="b">
        <v>1</v>
      </c>
      <c r="AO560" t="b">
        <v>0</v>
      </c>
      <c r="AP560">
        <v>8</v>
      </c>
      <c r="AQ560">
        <v>450000</v>
      </c>
      <c r="AR560">
        <v>4000000000</v>
      </c>
      <c r="AS560">
        <v>4000000000</v>
      </c>
      <c r="AT560">
        <v>120000</v>
      </c>
      <c r="AU560">
        <v>4000000000</v>
      </c>
      <c r="AW560" t="b">
        <v>1</v>
      </c>
      <c r="BB560" t="s">
        <v>19564</v>
      </c>
    </row>
    <row r="561" spans="1:54" hidden="1" x14ac:dyDescent="0.25">
      <c r="A561" t="s">
        <v>4456</v>
      </c>
      <c r="B561" t="s">
        <v>19776</v>
      </c>
      <c r="C561" t="s">
        <v>1368</v>
      </c>
      <c r="D561" t="s">
        <v>19566</v>
      </c>
      <c r="E561" t="s">
        <v>19190</v>
      </c>
      <c r="F561" t="s">
        <v>242</v>
      </c>
      <c r="G561">
        <v>5220.96</v>
      </c>
      <c r="H561" t="s">
        <v>19191</v>
      </c>
      <c r="I561">
        <v>96</v>
      </c>
      <c r="J561">
        <v>96</v>
      </c>
      <c r="K561">
        <v>2</v>
      </c>
      <c r="L561" t="s">
        <v>19519</v>
      </c>
      <c r="N561" t="b">
        <v>0</v>
      </c>
      <c r="O561" t="b">
        <v>1</v>
      </c>
      <c r="P561" t="b">
        <v>0</v>
      </c>
      <c r="Q561" t="b">
        <v>0</v>
      </c>
      <c r="R561" t="b">
        <v>0</v>
      </c>
      <c r="S561" t="b">
        <v>0</v>
      </c>
      <c r="T561" t="b">
        <v>0</v>
      </c>
      <c r="U561" t="b">
        <v>0</v>
      </c>
      <c r="V561" t="b">
        <v>1</v>
      </c>
      <c r="X561" t="s">
        <v>19262</v>
      </c>
      <c r="Z561">
        <v>0</v>
      </c>
      <c r="AA561">
        <v>1047552</v>
      </c>
      <c r="AB561" t="b">
        <v>1</v>
      </c>
      <c r="AC561" t="s">
        <v>19210</v>
      </c>
      <c r="AD561">
        <v>672</v>
      </c>
      <c r="AE561">
        <v>32</v>
      </c>
      <c r="AF561" t="s">
        <v>19194</v>
      </c>
      <c r="AG561" t="b">
        <v>1</v>
      </c>
      <c r="AH561" t="b">
        <v>1</v>
      </c>
      <c r="AI561" t="s">
        <v>19195</v>
      </c>
      <c r="AK561" t="b">
        <v>0</v>
      </c>
      <c r="AL561" t="b">
        <v>1</v>
      </c>
      <c r="AM561" t="b">
        <v>0</v>
      </c>
      <c r="AN561" t="b">
        <v>1</v>
      </c>
      <c r="AO561" t="b">
        <v>0</v>
      </c>
      <c r="AP561">
        <v>8</v>
      </c>
      <c r="AQ561">
        <v>450000</v>
      </c>
      <c r="AR561">
        <v>4000000000</v>
      </c>
      <c r="AS561">
        <v>4000000000</v>
      </c>
      <c r="AT561">
        <v>120000</v>
      </c>
      <c r="AU561">
        <v>4000000000</v>
      </c>
      <c r="AW561" t="b">
        <v>1</v>
      </c>
      <c r="BB561" t="s">
        <v>19564</v>
      </c>
    </row>
    <row r="562" spans="1:54" x14ac:dyDescent="0.25">
      <c r="A562" t="s">
        <v>2714</v>
      </c>
      <c r="B562" t="s">
        <v>19777</v>
      </c>
      <c r="C562" t="s">
        <v>1368</v>
      </c>
      <c r="D562" t="s">
        <v>19543</v>
      </c>
      <c r="E562" t="s">
        <v>19190</v>
      </c>
      <c r="F562" t="s">
        <v>242</v>
      </c>
      <c r="G562">
        <v>5045.76</v>
      </c>
      <c r="H562" t="s">
        <v>19518</v>
      </c>
      <c r="I562">
        <v>96</v>
      </c>
      <c r="J562">
        <v>96</v>
      </c>
      <c r="K562">
        <v>2</v>
      </c>
      <c r="L562" t="s">
        <v>19519</v>
      </c>
      <c r="N562" t="b">
        <v>0</v>
      </c>
      <c r="O562" t="b">
        <v>0</v>
      </c>
      <c r="P562" t="b">
        <v>1</v>
      </c>
      <c r="Q562" t="b">
        <v>0</v>
      </c>
      <c r="R562" t="b">
        <v>0</v>
      </c>
      <c r="S562" t="b">
        <v>0</v>
      </c>
      <c r="T562" t="b">
        <v>0</v>
      </c>
      <c r="U562" t="b">
        <v>0</v>
      </c>
      <c r="V562" t="b">
        <v>1</v>
      </c>
      <c r="X562" t="s">
        <v>19262</v>
      </c>
      <c r="Z562">
        <v>3686400</v>
      </c>
      <c r="AA562">
        <v>1047552</v>
      </c>
      <c r="AB562" t="b">
        <v>1</v>
      </c>
      <c r="AC562" t="s">
        <v>19210</v>
      </c>
      <c r="AD562">
        <v>672</v>
      </c>
      <c r="AE562">
        <v>32</v>
      </c>
      <c r="AF562" t="s">
        <v>19194</v>
      </c>
      <c r="AG562" t="b">
        <v>1</v>
      </c>
      <c r="AH562" t="b">
        <v>1</v>
      </c>
      <c r="AI562" t="s">
        <v>19195</v>
      </c>
      <c r="AK562" t="b">
        <v>1</v>
      </c>
      <c r="AL562" t="b">
        <v>1</v>
      </c>
      <c r="AM562" t="b">
        <v>0</v>
      </c>
      <c r="AN562" t="b">
        <v>1</v>
      </c>
      <c r="AO562" t="b">
        <v>0</v>
      </c>
      <c r="AP562">
        <v>8</v>
      </c>
      <c r="AQ562">
        <v>615000</v>
      </c>
      <c r="AR562">
        <v>4194304000</v>
      </c>
      <c r="AS562">
        <v>4194304000</v>
      </c>
      <c r="AT562">
        <v>80000</v>
      </c>
      <c r="AU562">
        <v>2726297600</v>
      </c>
      <c r="AW562" t="b">
        <v>1</v>
      </c>
    </row>
    <row r="563" spans="1:54" hidden="1" x14ac:dyDescent="0.25">
      <c r="A563" t="s">
        <v>10283</v>
      </c>
      <c r="B563" t="s">
        <v>19778</v>
      </c>
      <c r="C563" t="s">
        <v>1368</v>
      </c>
      <c r="D563" t="s">
        <v>19572</v>
      </c>
      <c r="E563" t="s">
        <v>19190</v>
      </c>
      <c r="F563" t="s">
        <v>242</v>
      </c>
      <c r="G563">
        <v>5045.76</v>
      </c>
      <c r="H563" t="s">
        <v>19191</v>
      </c>
      <c r="I563">
        <v>96</v>
      </c>
      <c r="J563">
        <v>96</v>
      </c>
      <c r="K563">
        <v>2</v>
      </c>
      <c r="L563" t="s">
        <v>19519</v>
      </c>
      <c r="N563" t="b">
        <v>0</v>
      </c>
      <c r="O563" t="b">
        <v>0</v>
      </c>
      <c r="P563" t="b">
        <v>1</v>
      </c>
      <c r="Q563" t="b">
        <v>0</v>
      </c>
      <c r="R563" t="b">
        <v>0</v>
      </c>
      <c r="S563" t="b">
        <v>0</v>
      </c>
      <c r="T563" t="b">
        <v>0</v>
      </c>
      <c r="U563" t="b">
        <v>0</v>
      </c>
      <c r="V563" t="b">
        <v>0</v>
      </c>
      <c r="X563" t="s">
        <v>19262</v>
      </c>
      <c r="Z563">
        <v>3686400</v>
      </c>
      <c r="AA563">
        <v>1047552</v>
      </c>
      <c r="AB563" t="b">
        <v>1</v>
      </c>
      <c r="AC563" t="s">
        <v>19210</v>
      </c>
      <c r="AD563">
        <v>672</v>
      </c>
      <c r="AE563">
        <v>32</v>
      </c>
      <c r="AF563" t="s">
        <v>19194</v>
      </c>
      <c r="AG563" t="b">
        <v>1</v>
      </c>
      <c r="AH563" t="b">
        <v>0</v>
      </c>
      <c r="AI563" t="s">
        <v>19195</v>
      </c>
      <c r="AK563" t="b">
        <v>1</v>
      </c>
      <c r="AL563" t="b">
        <v>1</v>
      </c>
      <c r="AM563" t="b">
        <v>0</v>
      </c>
      <c r="AN563" t="b">
        <v>1</v>
      </c>
      <c r="AO563" t="b">
        <v>0</v>
      </c>
      <c r="AP563">
        <v>8</v>
      </c>
      <c r="AQ563">
        <v>615000</v>
      </c>
      <c r="AR563">
        <v>4194304000</v>
      </c>
      <c r="AS563">
        <v>4194304000</v>
      </c>
      <c r="AT563">
        <v>80000</v>
      </c>
      <c r="AU563">
        <v>2726297600</v>
      </c>
      <c r="AW563" t="b">
        <v>1</v>
      </c>
    </row>
    <row r="564" spans="1:54" hidden="1" x14ac:dyDescent="0.25">
      <c r="A564" t="s">
        <v>19779</v>
      </c>
      <c r="B564" t="s">
        <v>19780</v>
      </c>
      <c r="C564" t="s">
        <v>1368</v>
      </c>
      <c r="D564" t="s">
        <v>19781</v>
      </c>
      <c r="E564" t="s">
        <v>19190</v>
      </c>
      <c r="F564" t="s">
        <v>242</v>
      </c>
      <c r="G564">
        <v>0</v>
      </c>
      <c r="H564" t="s">
        <v>19191</v>
      </c>
      <c r="I564">
        <v>96</v>
      </c>
      <c r="J564">
        <v>96</v>
      </c>
      <c r="K564">
        <v>2</v>
      </c>
      <c r="L564" t="s">
        <v>19519</v>
      </c>
      <c r="N564" t="b">
        <v>1</v>
      </c>
      <c r="O564" t="b">
        <v>0</v>
      </c>
      <c r="P564" t="b">
        <v>0</v>
      </c>
      <c r="Q564" t="b">
        <v>1</v>
      </c>
      <c r="R564" t="b">
        <v>0</v>
      </c>
      <c r="S564" t="b">
        <v>0</v>
      </c>
      <c r="T564" t="b">
        <v>0</v>
      </c>
      <c r="U564" t="b">
        <v>0</v>
      </c>
      <c r="V564" t="b">
        <v>1</v>
      </c>
      <c r="X564" t="s">
        <v>19265</v>
      </c>
      <c r="Z564">
        <v>1376256</v>
      </c>
      <c r="AA564">
        <v>1047552</v>
      </c>
      <c r="AB564" t="b">
        <v>1</v>
      </c>
      <c r="AC564" t="s">
        <v>19210</v>
      </c>
      <c r="AD564">
        <v>672</v>
      </c>
      <c r="AE564">
        <v>32</v>
      </c>
      <c r="AF564" t="s">
        <v>19194</v>
      </c>
      <c r="AG564" t="b">
        <v>1</v>
      </c>
      <c r="AH564" t="b">
        <v>1</v>
      </c>
      <c r="AI564" t="s">
        <v>19195</v>
      </c>
      <c r="AJ564">
        <v>230</v>
      </c>
      <c r="AK564" t="b">
        <v>1</v>
      </c>
      <c r="AL564" t="b">
        <v>1</v>
      </c>
      <c r="AM564" t="b">
        <v>0</v>
      </c>
      <c r="AN564" t="b">
        <v>1</v>
      </c>
      <c r="AO564" t="b">
        <v>0</v>
      </c>
      <c r="AP564">
        <v>8</v>
      </c>
      <c r="AQ564">
        <v>192000</v>
      </c>
      <c r="AR564">
        <v>1070000000</v>
      </c>
      <c r="AS564">
        <v>1070000000</v>
      </c>
      <c r="AT564">
        <v>80000</v>
      </c>
      <c r="AU564">
        <v>1260000000</v>
      </c>
      <c r="AV564">
        <v>19200000000</v>
      </c>
      <c r="AW564" t="b">
        <v>1</v>
      </c>
    </row>
    <row r="565" spans="1:54" hidden="1" x14ac:dyDescent="0.25">
      <c r="A565" t="s">
        <v>2029</v>
      </c>
      <c r="B565" t="s">
        <v>19782</v>
      </c>
      <c r="C565" t="s">
        <v>1368</v>
      </c>
      <c r="D565" t="s">
        <v>19549</v>
      </c>
      <c r="E565" t="s">
        <v>19190</v>
      </c>
      <c r="F565" t="s">
        <v>242</v>
      </c>
      <c r="G565">
        <v>4415.04</v>
      </c>
      <c r="H565" t="s">
        <v>19191</v>
      </c>
      <c r="I565">
        <v>96</v>
      </c>
      <c r="J565">
        <v>96</v>
      </c>
      <c r="K565">
        <v>2</v>
      </c>
      <c r="L565" t="s">
        <v>19519</v>
      </c>
      <c r="N565" t="b">
        <v>0</v>
      </c>
      <c r="O565" t="b">
        <v>0</v>
      </c>
      <c r="P565" t="b">
        <v>0</v>
      </c>
      <c r="Q565" t="b">
        <v>0</v>
      </c>
      <c r="R565" t="b">
        <v>0</v>
      </c>
      <c r="S565" t="b">
        <v>0</v>
      </c>
      <c r="T565" t="b">
        <v>0</v>
      </c>
      <c r="U565" t="b">
        <v>0</v>
      </c>
      <c r="V565" t="b">
        <v>1</v>
      </c>
      <c r="X565" t="s">
        <v>19262</v>
      </c>
      <c r="Z565">
        <v>0</v>
      </c>
      <c r="AA565">
        <v>1047552</v>
      </c>
      <c r="AB565" t="b">
        <v>1</v>
      </c>
      <c r="AC565" t="s">
        <v>19210</v>
      </c>
      <c r="AD565">
        <v>672</v>
      </c>
      <c r="AE565">
        <v>32</v>
      </c>
      <c r="AF565" t="s">
        <v>19194</v>
      </c>
      <c r="AG565" t="b">
        <v>1</v>
      </c>
      <c r="AH565" t="b">
        <v>1</v>
      </c>
      <c r="AI565" t="s">
        <v>19195</v>
      </c>
      <c r="AK565" t="b">
        <v>0</v>
      </c>
      <c r="AL565" t="b">
        <v>1</v>
      </c>
      <c r="AM565" t="b">
        <v>0</v>
      </c>
      <c r="AN565" t="b">
        <v>1</v>
      </c>
      <c r="AO565" t="b">
        <v>0</v>
      </c>
      <c r="AP565">
        <v>8</v>
      </c>
      <c r="AQ565">
        <v>615000</v>
      </c>
      <c r="AR565">
        <v>4194304000</v>
      </c>
      <c r="AS565">
        <v>4194304000</v>
      </c>
      <c r="AT565">
        <v>80000</v>
      </c>
      <c r="AU565">
        <v>2726297600</v>
      </c>
      <c r="AW565" t="b">
        <v>1</v>
      </c>
    </row>
    <row r="566" spans="1:54" hidden="1" x14ac:dyDescent="0.25">
      <c r="A566" t="s">
        <v>8756</v>
      </c>
      <c r="B566" t="s">
        <v>19783</v>
      </c>
      <c r="C566" t="s">
        <v>1368</v>
      </c>
      <c r="D566" t="s">
        <v>19585</v>
      </c>
      <c r="E566" t="s">
        <v>19190</v>
      </c>
      <c r="F566" t="s">
        <v>242</v>
      </c>
      <c r="G566">
        <v>4415.04</v>
      </c>
      <c r="H566" t="s">
        <v>19191</v>
      </c>
      <c r="I566">
        <v>96</v>
      </c>
      <c r="J566">
        <v>96</v>
      </c>
      <c r="K566">
        <v>2</v>
      </c>
      <c r="L566" t="s">
        <v>19519</v>
      </c>
      <c r="N566" t="b">
        <v>0</v>
      </c>
      <c r="O566" t="b">
        <v>0</v>
      </c>
      <c r="P566" t="b">
        <v>0</v>
      </c>
      <c r="Q566" t="b">
        <v>0</v>
      </c>
      <c r="R566" t="b">
        <v>0</v>
      </c>
      <c r="S566" t="b">
        <v>0</v>
      </c>
      <c r="T566" t="b">
        <v>0</v>
      </c>
      <c r="U566" t="b">
        <v>0</v>
      </c>
      <c r="V566" t="b">
        <v>0</v>
      </c>
      <c r="X566" t="s">
        <v>19262</v>
      </c>
      <c r="Z566">
        <v>0</v>
      </c>
      <c r="AA566">
        <v>1047552</v>
      </c>
      <c r="AB566" t="b">
        <v>1</v>
      </c>
      <c r="AC566" t="s">
        <v>19210</v>
      </c>
      <c r="AD566">
        <v>672</v>
      </c>
      <c r="AE566">
        <v>32</v>
      </c>
      <c r="AF566" t="s">
        <v>19194</v>
      </c>
      <c r="AG566" t="b">
        <v>1</v>
      </c>
      <c r="AH566" t="b">
        <v>0</v>
      </c>
      <c r="AI566" t="s">
        <v>19195</v>
      </c>
      <c r="AK566" t="b">
        <v>0</v>
      </c>
      <c r="AL566" t="b">
        <v>1</v>
      </c>
      <c r="AM566" t="b">
        <v>0</v>
      </c>
      <c r="AN566" t="b">
        <v>1</v>
      </c>
      <c r="AO566" t="b">
        <v>0</v>
      </c>
      <c r="AP566">
        <v>8</v>
      </c>
      <c r="AQ566">
        <v>615000</v>
      </c>
      <c r="AR566">
        <v>4194304000</v>
      </c>
      <c r="AS566">
        <v>4194304000</v>
      </c>
      <c r="AT566">
        <v>80000</v>
      </c>
      <c r="AU566">
        <v>2726297600</v>
      </c>
      <c r="AW566" t="b">
        <v>1</v>
      </c>
    </row>
    <row r="567" spans="1:54" hidden="1" x14ac:dyDescent="0.25">
      <c r="A567" t="s">
        <v>5885</v>
      </c>
      <c r="B567" t="s">
        <v>19784</v>
      </c>
      <c r="C567" t="s">
        <v>1368</v>
      </c>
      <c r="D567" t="s">
        <v>19785</v>
      </c>
      <c r="E567" t="s">
        <v>19190</v>
      </c>
      <c r="F567" t="s">
        <v>242</v>
      </c>
      <c r="G567">
        <v>765.04</v>
      </c>
      <c r="H567" t="s">
        <v>19191</v>
      </c>
      <c r="I567">
        <v>16</v>
      </c>
      <c r="J567">
        <v>16</v>
      </c>
      <c r="K567">
        <v>2</v>
      </c>
      <c r="L567" t="s">
        <v>19519</v>
      </c>
      <c r="M567" t="s">
        <v>19445</v>
      </c>
      <c r="N567" t="b">
        <v>1</v>
      </c>
      <c r="O567" t="b">
        <v>0</v>
      </c>
      <c r="P567" t="b">
        <v>1</v>
      </c>
      <c r="Q567" t="b">
        <v>0</v>
      </c>
      <c r="R567" t="b">
        <v>0</v>
      </c>
      <c r="S567" t="b">
        <v>0</v>
      </c>
      <c r="T567" t="b">
        <v>0</v>
      </c>
      <c r="U567" t="b">
        <v>0</v>
      </c>
      <c r="V567" t="b">
        <v>1</v>
      </c>
      <c r="Z567">
        <v>614400</v>
      </c>
      <c r="AA567">
        <v>1047552</v>
      </c>
      <c r="AB567" t="b">
        <v>1</v>
      </c>
      <c r="AC567" t="s">
        <v>19284</v>
      </c>
      <c r="AD567">
        <v>128</v>
      </c>
      <c r="AE567">
        <v>32</v>
      </c>
      <c r="AF567" t="s">
        <v>19194</v>
      </c>
      <c r="AG567" t="b">
        <v>1</v>
      </c>
      <c r="AH567" t="b">
        <v>1</v>
      </c>
      <c r="AI567" t="s">
        <v>19195</v>
      </c>
      <c r="AJ567">
        <v>230</v>
      </c>
      <c r="AK567" t="b">
        <v>1</v>
      </c>
      <c r="AL567" t="b">
        <v>1</v>
      </c>
      <c r="AM567" t="b">
        <v>0</v>
      </c>
      <c r="AQ567">
        <v>75000</v>
      </c>
      <c r="AR567">
        <v>1000000000</v>
      </c>
      <c r="AS567">
        <v>1000000000</v>
      </c>
      <c r="AT567">
        <v>25600</v>
      </c>
      <c r="AU567">
        <v>629145600</v>
      </c>
      <c r="AV567">
        <v>429497000000</v>
      </c>
      <c r="AW567" t="b">
        <v>1</v>
      </c>
    </row>
    <row r="568" spans="1:54" hidden="1" x14ac:dyDescent="0.25">
      <c r="A568" t="s">
        <v>5910</v>
      </c>
      <c r="B568" t="s">
        <v>6573</v>
      </c>
      <c r="C568" t="s">
        <v>1368</v>
      </c>
      <c r="D568" t="s">
        <v>19786</v>
      </c>
      <c r="E568" t="s">
        <v>19190</v>
      </c>
      <c r="F568" t="s">
        <v>242</v>
      </c>
      <c r="G568">
        <v>765.04</v>
      </c>
      <c r="H568" t="s">
        <v>19191</v>
      </c>
      <c r="I568">
        <v>16</v>
      </c>
      <c r="J568">
        <v>16</v>
      </c>
      <c r="K568">
        <v>2</v>
      </c>
      <c r="L568" t="s">
        <v>19519</v>
      </c>
      <c r="M568" t="s">
        <v>19445</v>
      </c>
      <c r="N568" t="b">
        <v>1</v>
      </c>
      <c r="O568" t="b">
        <v>0</v>
      </c>
      <c r="P568" t="b">
        <v>1</v>
      </c>
      <c r="Q568" t="b">
        <v>0</v>
      </c>
      <c r="R568" t="b">
        <v>0</v>
      </c>
      <c r="S568" t="b">
        <v>0</v>
      </c>
      <c r="T568" t="b">
        <v>0</v>
      </c>
      <c r="U568" t="b">
        <v>0</v>
      </c>
      <c r="V568" t="b">
        <v>1</v>
      </c>
      <c r="X568" t="s">
        <v>19262</v>
      </c>
      <c r="Z568">
        <v>614400</v>
      </c>
      <c r="AA568">
        <v>1047552</v>
      </c>
      <c r="AB568" t="b">
        <v>1</v>
      </c>
      <c r="AC568" t="s">
        <v>19210</v>
      </c>
      <c r="AD568">
        <v>128</v>
      </c>
      <c r="AE568">
        <v>32</v>
      </c>
      <c r="AF568" t="s">
        <v>19194</v>
      </c>
      <c r="AG568" t="b">
        <v>1</v>
      </c>
      <c r="AH568" t="b">
        <v>1</v>
      </c>
      <c r="AI568" t="s">
        <v>19197</v>
      </c>
      <c r="AJ568">
        <v>230</v>
      </c>
      <c r="AK568" t="b">
        <v>1</v>
      </c>
      <c r="AL568" t="b">
        <v>1</v>
      </c>
      <c r="AM568" t="b">
        <v>0</v>
      </c>
      <c r="AN568" t="b">
        <v>0</v>
      </c>
      <c r="AO568" t="b">
        <v>0</v>
      </c>
      <c r="AP568">
        <v>4</v>
      </c>
      <c r="AQ568">
        <v>32000</v>
      </c>
      <c r="AR568">
        <v>268435456</v>
      </c>
      <c r="AS568">
        <v>268435456</v>
      </c>
      <c r="AT568">
        <v>25600</v>
      </c>
      <c r="AU568">
        <v>402653184</v>
      </c>
      <c r="AW568" t="b">
        <v>1</v>
      </c>
      <c r="AZ568" t="s">
        <v>19448</v>
      </c>
    </row>
    <row r="569" spans="1:54" hidden="1" x14ac:dyDescent="0.25">
      <c r="A569" t="s">
        <v>7430</v>
      </c>
      <c r="B569" t="s">
        <v>19787</v>
      </c>
      <c r="C569" t="s">
        <v>1368</v>
      </c>
      <c r="D569" t="s">
        <v>19788</v>
      </c>
      <c r="E569" t="s">
        <v>19190</v>
      </c>
      <c r="F569" t="s">
        <v>242</v>
      </c>
      <c r="G569">
        <v>659.92</v>
      </c>
      <c r="H569" t="s">
        <v>19191</v>
      </c>
      <c r="I569">
        <v>16</v>
      </c>
      <c r="J569">
        <v>16</v>
      </c>
      <c r="K569">
        <v>2</v>
      </c>
      <c r="L569" t="s">
        <v>19519</v>
      </c>
      <c r="M569" t="s">
        <v>19445</v>
      </c>
      <c r="N569" t="b">
        <v>1</v>
      </c>
      <c r="O569" t="b">
        <v>0</v>
      </c>
      <c r="P569" t="b">
        <v>0</v>
      </c>
      <c r="Q569" t="b">
        <v>0</v>
      </c>
      <c r="R569" t="b">
        <v>0</v>
      </c>
      <c r="S569" t="b">
        <v>0</v>
      </c>
      <c r="T569" t="b">
        <v>0</v>
      </c>
      <c r="U569" t="b">
        <v>0</v>
      </c>
      <c r="V569" t="b">
        <v>1</v>
      </c>
      <c r="Z569">
        <v>0</v>
      </c>
      <c r="AA569">
        <v>1047552</v>
      </c>
      <c r="AB569" t="b">
        <v>1</v>
      </c>
      <c r="AC569" t="s">
        <v>19284</v>
      </c>
      <c r="AD569">
        <v>128</v>
      </c>
      <c r="AE569">
        <v>32</v>
      </c>
      <c r="AF569" t="s">
        <v>19194</v>
      </c>
      <c r="AG569" t="b">
        <v>1</v>
      </c>
      <c r="AH569" t="b">
        <v>1</v>
      </c>
      <c r="AI569" t="s">
        <v>19195</v>
      </c>
      <c r="AJ569">
        <v>230</v>
      </c>
      <c r="AK569" t="b">
        <v>0</v>
      </c>
      <c r="AL569" t="b">
        <v>1</v>
      </c>
      <c r="AM569" t="b">
        <v>0</v>
      </c>
      <c r="AN569" t="b">
        <v>1</v>
      </c>
      <c r="AO569" t="b">
        <v>0</v>
      </c>
      <c r="AP569">
        <v>8</v>
      </c>
      <c r="AQ569">
        <v>75000</v>
      </c>
      <c r="AR569">
        <v>1000000000</v>
      </c>
      <c r="AS569">
        <v>1000000000</v>
      </c>
      <c r="AT569">
        <v>25600</v>
      </c>
      <c r="AU569">
        <v>629145600</v>
      </c>
      <c r="AW569" t="b">
        <v>1</v>
      </c>
    </row>
    <row r="570" spans="1:54" hidden="1" x14ac:dyDescent="0.25">
      <c r="A570" t="s">
        <v>8374</v>
      </c>
      <c r="B570" t="s">
        <v>10552</v>
      </c>
      <c r="C570" t="s">
        <v>1368</v>
      </c>
      <c r="D570" t="s">
        <v>19789</v>
      </c>
      <c r="E570" t="s">
        <v>19190</v>
      </c>
      <c r="F570" t="s">
        <v>242</v>
      </c>
      <c r="G570">
        <v>659.92</v>
      </c>
      <c r="H570" t="s">
        <v>19191</v>
      </c>
      <c r="I570">
        <v>16</v>
      </c>
      <c r="J570">
        <v>16</v>
      </c>
      <c r="K570">
        <v>2</v>
      </c>
      <c r="L570" t="s">
        <v>19519</v>
      </c>
      <c r="M570" t="s">
        <v>19445</v>
      </c>
      <c r="N570" t="b">
        <v>1</v>
      </c>
      <c r="O570" t="b">
        <v>0</v>
      </c>
      <c r="P570" t="b">
        <v>0</v>
      </c>
      <c r="Q570" t="b">
        <v>0</v>
      </c>
      <c r="R570" t="b">
        <v>0</v>
      </c>
      <c r="S570" t="b">
        <v>0</v>
      </c>
      <c r="T570" t="b">
        <v>0</v>
      </c>
      <c r="U570" t="b">
        <v>0</v>
      </c>
      <c r="V570" t="b">
        <v>1</v>
      </c>
      <c r="X570" t="s">
        <v>19262</v>
      </c>
      <c r="Z570">
        <v>0</v>
      </c>
      <c r="AA570">
        <v>1047552</v>
      </c>
      <c r="AB570" t="b">
        <v>1</v>
      </c>
      <c r="AC570" t="s">
        <v>19210</v>
      </c>
      <c r="AD570">
        <v>128</v>
      </c>
      <c r="AE570">
        <v>32</v>
      </c>
      <c r="AF570" t="s">
        <v>19194</v>
      </c>
      <c r="AG570" t="b">
        <v>1</v>
      </c>
      <c r="AH570" t="b">
        <v>1</v>
      </c>
      <c r="AI570" t="s">
        <v>19195</v>
      </c>
      <c r="AJ570">
        <v>230</v>
      </c>
      <c r="AK570" t="b">
        <v>0</v>
      </c>
      <c r="AL570" t="b">
        <v>1</v>
      </c>
      <c r="AM570" t="b">
        <v>0</v>
      </c>
      <c r="AN570" t="b">
        <v>0</v>
      </c>
      <c r="AO570" t="b">
        <v>0</v>
      </c>
      <c r="AP570">
        <v>4</v>
      </c>
      <c r="AQ570">
        <v>32000</v>
      </c>
      <c r="AR570">
        <v>268435456</v>
      </c>
      <c r="AS570">
        <v>268435456</v>
      </c>
      <c r="AT570">
        <v>25600</v>
      </c>
      <c r="AU570">
        <v>402653184</v>
      </c>
      <c r="AW570" t="b">
        <v>1</v>
      </c>
      <c r="AZ570" t="s">
        <v>19448</v>
      </c>
    </row>
    <row r="571" spans="1:54" hidden="1" x14ac:dyDescent="0.25">
      <c r="A571" t="s">
        <v>1130</v>
      </c>
      <c r="B571" t="s">
        <v>19790</v>
      </c>
      <c r="C571" t="s">
        <v>1368</v>
      </c>
      <c r="D571" t="s">
        <v>19785</v>
      </c>
      <c r="E571" t="s">
        <v>19190</v>
      </c>
      <c r="F571" t="s">
        <v>242</v>
      </c>
      <c r="G571">
        <v>956.3</v>
      </c>
      <c r="H571" t="s">
        <v>19191</v>
      </c>
      <c r="I571">
        <v>20</v>
      </c>
      <c r="J571">
        <v>20</v>
      </c>
      <c r="K571">
        <v>2</v>
      </c>
      <c r="L571" t="s">
        <v>19519</v>
      </c>
      <c r="M571" t="s">
        <v>19445</v>
      </c>
      <c r="N571" t="b">
        <v>1</v>
      </c>
      <c r="O571" t="b">
        <v>0</v>
      </c>
      <c r="P571" t="b">
        <v>1</v>
      </c>
      <c r="Q571" t="b">
        <v>0</v>
      </c>
      <c r="R571" t="b">
        <v>0</v>
      </c>
      <c r="S571" t="b">
        <v>0</v>
      </c>
      <c r="T571" t="b">
        <v>0</v>
      </c>
      <c r="U571" t="b">
        <v>0</v>
      </c>
      <c r="V571" t="b">
        <v>1</v>
      </c>
      <c r="Z571">
        <v>768000</v>
      </c>
      <c r="AA571">
        <v>1047552</v>
      </c>
      <c r="AB571" t="b">
        <v>1</v>
      </c>
      <c r="AC571" t="s">
        <v>19284</v>
      </c>
      <c r="AD571">
        <v>160</v>
      </c>
      <c r="AE571">
        <v>32</v>
      </c>
      <c r="AF571" t="s">
        <v>19194</v>
      </c>
      <c r="AG571" t="b">
        <v>1</v>
      </c>
      <c r="AH571" t="b">
        <v>1</v>
      </c>
      <c r="AI571" t="s">
        <v>19195</v>
      </c>
      <c r="AJ571">
        <v>230</v>
      </c>
      <c r="AK571" t="b">
        <v>1</v>
      </c>
      <c r="AL571" t="b">
        <v>1</v>
      </c>
      <c r="AM571" t="b">
        <v>0</v>
      </c>
      <c r="AQ571">
        <v>94000</v>
      </c>
      <c r="AR571">
        <v>1250000000</v>
      </c>
      <c r="AS571">
        <v>1250000000</v>
      </c>
      <c r="AT571">
        <v>32000</v>
      </c>
      <c r="AU571">
        <v>786432000</v>
      </c>
      <c r="AV571">
        <v>429497000000</v>
      </c>
      <c r="AW571" t="b">
        <v>1</v>
      </c>
    </row>
    <row r="572" spans="1:54" hidden="1" x14ac:dyDescent="0.25">
      <c r="A572" t="s">
        <v>3724</v>
      </c>
      <c r="B572" t="s">
        <v>5369</v>
      </c>
      <c r="C572" t="s">
        <v>1368</v>
      </c>
      <c r="D572" t="s">
        <v>19786</v>
      </c>
      <c r="E572" t="s">
        <v>19190</v>
      </c>
      <c r="F572" t="s">
        <v>242</v>
      </c>
      <c r="G572">
        <v>956.3</v>
      </c>
      <c r="H572" t="s">
        <v>19191</v>
      </c>
      <c r="I572">
        <v>20</v>
      </c>
      <c r="J572">
        <v>20</v>
      </c>
      <c r="K572">
        <v>2</v>
      </c>
      <c r="L572" t="s">
        <v>19519</v>
      </c>
      <c r="M572" t="s">
        <v>19445</v>
      </c>
      <c r="N572" t="b">
        <v>1</v>
      </c>
      <c r="O572" t="b">
        <v>0</v>
      </c>
      <c r="P572" t="b">
        <v>1</v>
      </c>
      <c r="Q572" t="b">
        <v>0</v>
      </c>
      <c r="R572" t="b">
        <v>0</v>
      </c>
      <c r="S572" t="b">
        <v>0</v>
      </c>
      <c r="T572" t="b">
        <v>0</v>
      </c>
      <c r="U572" t="b">
        <v>0</v>
      </c>
      <c r="V572" t="b">
        <v>1</v>
      </c>
      <c r="X572" t="s">
        <v>19262</v>
      </c>
      <c r="Z572">
        <v>768000</v>
      </c>
      <c r="AA572">
        <v>1047552</v>
      </c>
      <c r="AB572" t="b">
        <v>1</v>
      </c>
      <c r="AC572" t="s">
        <v>19210</v>
      </c>
      <c r="AD572">
        <v>160</v>
      </c>
      <c r="AE572">
        <v>32</v>
      </c>
      <c r="AF572" t="s">
        <v>19194</v>
      </c>
      <c r="AG572" t="b">
        <v>1</v>
      </c>
      <c r="AH572" t="b">
        <v>1</v>
      </c>
      <c r="AI572" t="s">
        <v>19197</v>
      </c>
      <c r="AJ572">
        <v>230</v>
      </c>
      <c r="AK572" t="b">
        <v>1</v>
      </c>
      <c r="AL572" t="b">
        <v>1</v>
      </c>
      <c r="AM572" t="b">
        <v>0</v>
      </c>
      <c r="AN572" t="b">
        <v>0</v>
      </c>
      <c r="AO572" t="b">
        <v>0</v>
      </c>
      <c r="AP572">
        <v>8</v>
      </c>
      <c r="AQ572">
        <v>40000</v>
      </c>
      <c r="AR572">
        <v>335544320</v>
      </c>
      <c r="AS572">
        <v>335544320</v>
      </c>
      <c r="AT572">
        <v>32000</v>
      </c>
      <c r="AU572">
        <v>503316480</v>
      </c>
      <c r="AW572" t="b">
        <v>1</v>
      </c>
      <c r="AZ572" t="s">
        <v>19448</v>
      </c>
    </row>
    <row r="573" spans="1:54" hidden="1" x14ac:dyDescent="0.25">
      <c r="A573" t="s">
        <v>1188</v>
      </c>
      <c r="B573" t="s">
        <v>19791</v>
      </c>
      <c r="C573" t="s">
        <v>1368</v>
      </c>
      <c r="D573" t="s">
        <v>19788</v>
      </c>
      <c r="E573" t="s">
        <v>19190</v>
      </c>
      <c r="F573" t="s">
        <v>242</v>
      </c>
      <c r="G573">
        <v>824.9</v>
      </c>
      <c r="H573" t="s">
        <v>19191</v>
      </c>
      <c r="I573">
        <v>20</v>
      </c>
      <c r="J573">
        <v>20</v>
      </c>
      <c r="K573">
        <v>2</v>
      </c>
      <c r="L573" t="s">
        <v>19519</v>
      </c>
      <c r="M573" t="s">
        <v>19445</v>
      </c>
      <c r="N573" t="b">
        <v>1</v>
      </c>
      <c r="O573" t="b">
        <v>0</v>
      </c>
      <c r="P573" t="b">
        <v>0</v>
      </c>
      <c r="Q573" t="b">
        <v>0</v>
      </c>
      <c r="R573" t="b">
        <v>0</v>
      </c>
      <c r="S573" t="b">
        <v>0</v>
      </c>
      <c r="T573" t="b">
        <v>0</v>
      </c>
      <c r="U573" t="b">
        <v>0</v>
      </c>
      <c r="V573" t="b">
        <v>1</v>
      </c>
      <c r="Z573">
        <v>0</v>
      </c>
      <c r="AA573">
        <v>1047552</v>
      </c>
      <c r="AB573" t="b">
        <v>1</v>
      </c>
      <c r="AC573" t="s">
        <v>19284</v>
      </c>
      <c r="AD573">
        <v>160</v>
      </c>
      <c r="AE573">
        <v>32</v>
      </c>
      <c r="AF573" t="s">
        <v>19194</v>
      </c>
      <c r="AG573" t="b">
        <v>1</v>
      </c>
      <c r="AH573" t="b">
        <v>1</v>
      </c>
      <c r="AI573" t="s">
        <v>19195</v>
      </c>
      <c r="AJ573">
        <v>230</v>
      </c>
      <c r="AK573" t="b">
        <v>0</v>
      </c>
      <c r="AL573" t="b">
        <v>1</v>
      </c>
      <c r="AM573" t="b">
        <v>0</v>
      </c>
      <c r="AN573" t="b">
        <v>1</v>
      </c>
      <c r="AO573" t="b">
        <v>0</v>
      </c>
      <c r="AP573">
        <v>8</v>
      </c>
      <c r="AQ573">
        <v>94000</v>
      </c>
      <c r="AR573">
        <v>1250000000</v>
      </c>
      <c r="AS573">
        <v>1250000000</v>
      </c>
      <c r="AT573">
        <v>32000</v>
      </c>
      <c r="AU573">
        <v>786432000</v>
      </c>
      <c r="AW573" t="b">
        <v>1</v>
      </c>
    </row>
    <row r="574" spans="1:54" hidden="1" x14ac:dyDescent="0.25">
      <c r="A574" t="s">
        <v>1290</v>
      </c>
      <c r="B574" t="s">
        <v>9672</v>
      </c>
      <c r="C574" t="s">
        <v>1368</v>
      </c>
      <c r="D574" t="s">
        <v>19789</v>
      </c>
      <c r="E574" t="s">
        <v>19190</v>
      </c>
      <c r="F574" t="s">
        <v>242</v>
      </c>
      <c r="G574">
        <v>824.9</v>
      </c>
      <c r="H574" t="s">
        <v>19191</v>
      </c>
      <c r="I574">
        <v>20</v>
      </c>
      <c r="J574">
        <v>20</v>
      </c>
      <c r="K574">
        <v>2</v>
      </c>
      <c r="L574" t="s">
        <v>19519</v>
      </c>
      <c r="M574" t="s">
        <v>19445</v>
      </c>
      <c r="N574" t="b">
        <v>1</v>
      </c>
      <c r="O574" t="b">
        <v>0</v>
      </c>
      <c r="P574" t="b">
        <v>0</v>
      </c>
      <c r="Q574" t="b">
        <v>0</v>
      </c>
      <c r="R574" t="b">
        <v>0</v>
      </c>
      <c r="S574" t="b">
        <v>0</v>
      </c>
      <c r="T574" t="b">
        <v>0</v>
      </c>
      <c r="U574" t="b">
        <v>0</v>
      </c>
      <c r="V574" t="b">
        <v>1</v>
      </c>
      <c r="X574" t="s">
        <v>19262</v>
      </c>
      <c r="Z574">
        <v>0</v>
      </c>
      <c r="AA574">
        <v>1047552</v>
      </c>
      <c r="AB574" t="b">
        <v>1</v>
      </c>
      <c r="AC574" t="s">
        <v>19210</v>
      </c>
      <c r="AD574">
        <v>160</v>
      </c>
      <c r="AE574">
        <v>32</v>
      </c>
      <c r="AF574" t="s">
        <v>19194</v>
      </c>
      <c r="AG574" t="b">
        <v>1</v>
      </c>
      <c r="AH574" t="b">
        <v>1</v>
      </c>
      <c r="AI574" t="s">
        <v>19195</v>
      </c>
      <c r="AJ574">
        <v>230</v>
      </c>
      <c r="AK574" t="b">
        <v>0</v>
      </c>
      <c r="AL574" t="b">
        <v>1</v>
      </c>
      <c r="AM574" t="b">
        <v>0</v>
      </c>
      <c r="AN574" t="b">
        <v>0</v>
      </c>
      <c r="AO574" t="b">
        <v>0</v>
      </c>
      <c r="AP574">
        <v>8</v>
      </c>
      <c r="AQ574">
        <v>40000</v>
      </c>
      <c r="AR574">
        <v>335544320</v>
      </c>
      <c r="AS574">
        <v>335544320</v>
      </c>
      <c r="AT574">
        <v>32000</v>
      </c>
      <c r="AU574">
        <v>503316480</v>
      </c>
      <c r="AW574" t="b">
        <v>1</v>
      </c>
      <c r="AZ574" t="s">
        <v>19448</v>
      </c>
    </row>
    <row r="575" spans="1:54" hidden="1" x14ac:dyDescent="0.25">
      <c r="A575" t="s">
        <v>2469</v>
      </c>
      <c r="B575" t="s">
        <v>2883</v>
      </c>
      <c r="C575" t="s">
        <v>1368</v>
      </c>
      <c r="D575" t="s">
        <v>19786</v>
      </c>
      <c r="E575" t="s">
        <v>19190</v>
      </c>
      <c r="F575" t="s">
        <v>242</v>
      </c>
      <c r="G575">
        <v>95.63</v>
      </c>
      <c r="H575" t="s">
        <v>19191</v>
      </c>
      <c r="I575">
        <v>2</v>
      </c>
      <c r="J575">
        <v>2</v>
      </c>
      <c r="K575">
        <v>2</v>
      </c>
      <c r="L575" t="s">
        <v>19519</v>
      </c>
      <c r="M575" t="s">
        <v>19445</v>
      </c>
      <c r="N575" t="b">
        <v>1</v>
      </c>
      <c r="O575" t="b">
        <v>0</v>
      </c>
      <c r="P575" t="b">
        <v>1</v>
      </c>
      <c r="Q575" t="b">
        <v>0</v>
      </c>
      <c r="R575" t="b">
        <v>0</v>
      </c>
      <c r="S575" t="b">
        <v>0</v>
      </c>
      <c r="T575" t="b">
        <v>0</v>
      </c>
      <c r="U575" t="b">
        <v>0</v>
      </c>
      <c r="V575" t="b">
        <v>1</v>
      </c>
      <c r="X575" t="s">
        <v>19262</v>
      </c>
      <c r="Z575">
        <v>76800</v>
      </c>
      <c r="AA575">
        <v>1047552</v>
      </c>
      <c r="AB575" t="b">
        <v>1</v>
      </c>
      <c r="AC575" t="s">
        <v>19210</v>
      </c>
      <c r="AD575">
        <v>16</v>
      </c>
      <c r="AE575">
        <v>4</v>
      </c>
      <c r="AF575" t="s">
        <v>19194</v>
      </c>
      <c r="AG575" t="b">
        <v>1</v>
      </c>
      <c r="AH575" t="b">
        <v>1</v>
      </c>
      <c r="AI575" t="s">
        <v>19197</v>
      </c>
      <c r="AJ575">
        <v>230</v>
      </c>
      <c r="AK575" t="b">
        <v>1</v>
      </c>
      <c r="AL575" t="b">
        <v>1</v>
      </c>
      <c r="AM575" t="b">
        <v>0</v>
      </c>
      <c r="AN575" t="b">
        <v>0</v>
      </c>
      <c r="AO575" t="b">
        <v>0</v>
      </c>
      <c r="AP575">
        <v>2</v>
      </c>
      <c r="AQ575">
        <v>4000</v>
      </c>
      <c r="AR575">
        <v>33554432</v>
      </c>
      <c r="AS575">
        <v>33554432</v>
      </c>
      <c r="AT575">
        <v>3200</v>
      </c>
      <c r="AU575">
        <v>50331648</v>
      </c>
      <c r="AW575" t="b">
        <v>1</v>
      </c>
      <c r="AZ575" t="s">
        <v>19448</v>
      </c>
    </row>
    <row r="576" spans="1:54" hidden="1" x14ac:dyDescent="0.25">
      <c r="A576" t="s">
        <v>7590</v>
      </c>
      <c r="B576" t="s">
        <v>8426</v>
      </c>
      <c r="C576" t="s">
        <v>1368</v>
      </c>
      <c r="D576" t="s">
        <v>19789</v>
      </c>
      <c r="E576" t="s">
        <v>19190</v>
      </c>
      <c r="F576" t="s">
        <v>242</v>
      </c>
      <c r="G576">
        <v>82.49</v>
      </c>
      <c r="H576" t="s">
        <v>19191</v>
      </c>
      <c r="I576">
        <v>2</v>
      </c>
      <c r="J576">
        <v>2</v>
      </c>
      <c r="K576">
        <v>2</v>
      </c>
      <c r="L576" t="s">
        <v>19519</v>
      </c>
      <c r="M576" t="s">
        <v>19445</v>
      </c>
      <c r="N576" t="b">
        <v>1</v>
      </c>
      <c r="O576" t="b">
        <v>0</v>
      </c>
      <c r="P576" t="b">
        <v>0</v>
      </c>
      <c r="Q576" t="b">
        <v>0</v>
      </c>
      <c r="R576" t="b">
        <v>0</v>
      </c>
      <c r="S576" t="b">
        <v>0</v>
      </c>
      <c r="T576" t="b">
        <v>0</v>
      </c>
      <c r="U576" t="b">
        <v>0</v>
      </c>
      <c r="V576" t="b">
        <v>1</v>
      </c>
      <c r="X576" t="s">
        <v>19262</v>
      </c>
      <c r="Z576">
        <v>0</v>
      </c>
      <c r="AA576">
        <v>1047552</v>
      </c>
      <c r="AB576" t="b">
        <v>1</v>
      </c>
      <c r="AC576" t="s">
        <v>19210</v>
      </c>
      <c r="AD576">
        <v>16</v>
      </c>
      <c r="AE576">
        <v>4</v>
      </c>
      <c r="AF576" t="s">
        <v>19194</v>
      </c>
      <c r="AG576" t="b">
        <v>1</v>
      </c>
      <c r="AH576" t="b">
        <v>1</v>
      </c>
      <c r="AI576" t="s">
        <v>19195</v>
      </c>
      <c r="AJ576">
        <v>230</v>
      </c>
      <c r="AK576" t="b">
        <v>0</v>
      </c>
      <c r="AL576" t="b">
        <v>1</v>
      </c>
      <c r="AM576" t="b">
        <v>0</v>
      </c>
      <c r="AN576" t="b">
        <v>0</v>
      </c>
      <c r="AO576" t="b">
        <v>0</v>
      </c>
      <c r="AP576">
        <v>2</v>
      </c>
      <c r="AQ576">
        <v>4000</v>
      </c>
      <c r="AR576">
        <v>33554432</v>
      </c>
      <c r="AS576">
        <v>33554432</v>
      </c>
      <c r="AT576">
        <v>3200</v>
      </c>
      <c r="AU576">
        <v>50331648</v>
      </c>
      <c r="AW576" t="b">
        <v>1</v>
      </c>
      <c r="AZ576" t="s">
        <v>19448</v>
      </c>
    </row>
    <row r="577" spans="1:52" hidden="1" x14ac:dyDescent="0.25">
      <c r="A577" t="s">
        <v>3711</v>
      </c>
      <c r="B577" t="s">
        <v>19792</v>
      </c>
      <c r="C577" t="s">
        <v>1368</v>
      </c>
      <c r="D577" t="s">
        <v>19785</v>
      </c>
      <c r="E577" t="s">
        <v>19190</v>
      </c>
      <c r="F577" t="s">
        <v>242</v>
      </c>
      <c r="G577">
        <v>1530.08</v>
      </c>
      <c r="H577" t="s">
        <v>19191</v>
      </c>
      <c r="I577">
        <v>32</v>
      </c>
      <c r="J577">
        <v>32</v>
      </c>
      <c r="K577">
        <v>2</v>
      </c>
      <c r="L577" t="s">
        <v>19519</v>
      </c>
      <c r="M577" t="s">
        <v>19445</v>
      </c>
      <c r="N577" t="b">
        <v>1</v>
      </c>
      <c r="O577" t="b">
        <v>0</v>
      </c>
      <c r="P577" t="b">
        <v>1</v>
      </c>
      <c r="Q577" t="b">
        <v>0</v>
      </c>
      <c r="R577" t="b">
        <v>0</v>
      </c>
      <c r="S577" t="b">
        <v>0</v>
      </c>
      <c r="T577" t="b">
        <v>0</v>
      </c>
      <c r="U577" t="b">
        <v>0</v>
      </c>
      <c r="V577" t="b">
        <v>1</v>
      </c>
      <c r="Z577">
        <v>1228800</v>
      </c>
      <c r="AA577">
        <v>1047552</v>
      </c>
      <c r="AB577" t="b">
        <v>1</v>
      </c>
      <c r="AC577" t="s">
        <v>19284</v>
      </c>
      <c r="AD577">
        <v>192</v>
      </c>
      <c r="AE577">
        <v>32</v>
      </c>
      <c r="AF577" t="s">
        <v>19194</v>
      </c>
      <c r="AG577" t="b">
        <v>1</v>
      </c>
      <c r="AH577" t="b">
        <v>1</v>
      </c>
      <c r="AI577" t="s">
        <v>19195</v>
      </c>
      <c r="AJ577">
        <v>230</v>
      </c>
      <c r="AK577" t="b">
        <v>1</v>
      </c>
      <c r="AL577" t="b">
        <v>1</v>
      </c>
      <c r="AM577" t="b">
        <v>0</v>
      </c>
      <c r="AQ577">
        <v>150000</v>
      </c>
      <c r="AR577">
        <v>2000000000</v>
      </c>
      <c r="AS577">
        <v>2000000000</v>
      </c>
      <c r="AT577">
        <v>51200</v>
      </c>
      <c r="AU577">
        <v>907018240</v>
      </c>
      <c r="AV577">
        <v>858993000000</v>
      </c>
      <c r="AW577" t="b">
        <v>1</v>
      </c>
    </row>
    <row r="578" spans="1:52" hidden="1" x14ac:dyDescent="0.25">
      <c r="A578" t="s">
        <v>2393</v>
      </c>
      <c r="B578" t="s">
        <v>8894</v>
      </c>
      <c r="C578" t="s">
        <v>1368</v>
      </c>
      <c r="D578" t="s">
        <v>19786</v>
      </c>
      <c r="E578" t="s">
        <v>19190</v>
      </c>
      <c r="F578" t="s">
        <v>242</v>
      </c>
      <c r="G578">
        <v>1530.08</v>
      </c>
      <c r="H578" t="s">
        <v>19191</v>
      </c>
      <c r="I578">
        <v>32</v>
      </c>
      <c r="J578">
        <v>32</v>
      </c>
      <c r="K578">
        <v>2</v>
      </c>
      <c r="L578" t="s">
        <v>19519</v>
      </c>
      <c r="M578" t="s">
        <v>19445</v>
      </c>
      <c r="N578" t="b">
        <v>1</v>
      </c>
      <c r="O578" t="b">
        <v>0</v>
      </c>
      <c r="P578" t="b">
        <v>1</v>
      </c>
      <c r="Q578" t="b">
        <v>0</v>
      </c>
      <c r="R578" t="b">
        <v>0</v>
      </c>
      <c r="S578" t="b">
        <v>0</v>
      </c>
      <c r="T578" t="b">
        <v>0</v>
      </c>
      <c r="U578" t="b">
        <v>0</v>
      </c>
      <c r="V578" t="b">
        <v>1</v>
      </c>
      <c r="X578" t="s">
        <v>19262</v>
      </c>
      <c r="Z578">
        <v>1228800</v>
      </c>
      <c r="AA578">
        <v>1047552</v>
      </c>
      <c r="AB578" t="b">
        <v>1</v>
      </c>
      <c r="AC578" t="s">
        <v>19210</v>
      </c>
      <c r="AD578">
        <v>192</v>
      </c>
      <c r="AE578">
        <v>32</v>
      </c>
      <c r="AF578" t="s">
        <v>19194</v>
      </c>
      <c r="AG578" t="b">
        <v>1</v>
      </c>
      <c r="AH578" t="b">
        <v>1</v>
      </c>
      <c r="AI578" t="s">
        <v>19197</v>
      </c>
      <c r="AJ578">
        <v>230</v>
      </c>
      <c r="AK578" t="b">
        <v>1</v>
      </c>
      <c r="AL578" t="b">
        <v>1</v>
      </c>
      <c r="AM578" t="b">
        <v>0</v>
      </c>
      <c r="AN578" t="b">
        <v>0</v>
      </c>
      <c r="AO578" t="b">
        <v>0</v>
      </c>
      <c r="AP578">
        <v>8</v>
      </c>
      <c r="AQ578">
        <v>64000</v>
      </c>
      <c r="AR578">
        <v>536870912</v>
      </c>
      <c r="AS578">
        <v>536870912</v>
      </c>
      <c r="AT578">
        <v>51200</v>
      </c>
      <c r="AU578">
        <v>805306368</v>
      </c>
      <c r="AW578" t="b">
        <v>1</v>
      </c>
      <c r="AZ578" t="s">
        <v>19448</v>
      </c>
    </row>
    <row r="579" spans="1:52" hidden="1" x14ac:dyDescent="0.25">
      <c r="A579" t="s">
        <v>10700</v>
      </c>
      <c r="B579" t="s">
        <v>19793</v>
      </c>
      <c r="C579" t="s">
        <v>1368</v>
      </c>
      <c r="D579" t="s">
        <v>19788</v>
      </c>
      <c r="E579" t="s">
        <v>19190</v>
      </c>
      <c r="F579" t="s">
        <v>242</v>
      </c>
      <c r="G579">
        <v>1319.84</v>
      </c>
      <c r="H579" t="s">
        <v>19191</v>
      </c>
      <c r="I579">
        <v>32</v>
      </c>
      <c r="J579">
        <v>32</v>
      </c>
      <c r="K579">
        <v>2</v>
      </c>
      <c r="L579" t="s">
        <v>19519</v>
      </c>
      <c r="M579" t="s">
        <v>19445</v>
      </c>
      <c r="N579" t="b">
        <v>1</v>
      </c>
      <c r="O579" t="b">
        <v>0</v>
      </c>
      <c r="P579" t="b">
        <v>0</v>
      </c>
      <c r="Q579" t="b">
        <v>0</v>
      </c>
      <c r="R579" t="b">
        <v>0</v>
      </c>
      <c r="S579" t="b">
        <v>0</v>
      </c>
      <c r="T579" t="b">
        <v>0</v>
      </c>
      <c r="U579" t="b">
        <v>0</v>
      </c>
      <c r="V579" t="b">
        <v>1</v>
      </c>
      <c r="Z579">
        <v>0</v>
      </c>
      <c r="AA579">
        <v>1047552</v>
      </c>
      <c r="AB579" t="b">
        <v>1</v>
      </c>
      <c r="AC579" t="s">
        <v>19284</v>
      </c>
      <c r="AD579">
        <v>192</v>
      </c>
      <c r="AE579">
        <v>32</v>
      </c>
      <c r="AF579" t="s">
        <v>19194</v>
      </c>
      <c r="AG579" t="b">
        <v>1</v>
      </c>
      <c r="AH579" t="b">
        <v>1</v>
      </c>
      <c r="AI579" t="s">
        <v>19195</v>
      </c>
      <c r="AJ579">
        <v>230</v>
      </c>
      <c r="AK579" t="b">
        <v>0</v>
      </c>
      <c r="AL579" t="b">
        <v>1</v>
      </c>
      <c r="AM579" t="b">
        <v>0</v>
      </c>
      <c r="AN579" t="b">
        <v>1</v>
      </c>
      <c r="AO579" t="b">
        <v>0</v>
      </c>
      <c r="AP579">
        <v>8</v>
      </c>
      <c r="AQ579">
        <v>150000</v>
      </c>
      <c r="AR579">
        <v>2000000000</v>
      </c>
      <c r="AS579">
        <v>2000000000</v>
      </c>
      <c r="AT579">
        <v>51200</v>
      </c>
      <c r="AU579">
        <v>907018240</v>
      </c>
      <c r="AW579" t="b">
        <v>1</v>
      </c>
    </row>
    <row r="580" spans="1:52" hidden="1" x14ac:dyDescent="0.25">
      <c r="A580" t="s">
        <v>3504</v>
      </c>
      <c r="B580" t="s">
        <v>4213</v>
      </c>
      <c r="C580" t="s">
        <v>1368</v>
      </c>
      <c r="D580" t="s">
        <v>19789</v>
      </c>
      <c r="E580" t="s">
        <v>19190</v>
      </c>
      <c r="F580" t="s">
        <v>242</v>
      </c>
      <c r="G580">
        <v>1319.84</v>
      </c>
      <c r="H580" t="s">
        <v>19191</v>
      </c>
      <c r="I580">
        <v>32</v>
      </c>
      <c r="J580">
        <v>32</v>
      </c>
      <c r="K580">
        <v>2</v>
      </c>
      <c r="L580" t="s">
        <v>19519</v>
      </c>
      <c r="M580" t="s">
        <v>19445</v>
      </c>
      <c r="N580" t="b">
        <v>1</v>
      </c>
      <c r="O580" t="b">
        <v>0</v>
      </c>
      <c r="P580" t="b">
        <v>0</v>
      </c>
      <c r="Q580" t="b">
        <v>0</v>
      </c>
      <c r="R580" t="b">
        <v>0</v>
      </c>
      <c r="S580" t="b">
        <v>0</v>
      </c>
      <c r="T580" t="b">
        <v>0</v>
      </c>
      <c r="U580" t="b">
        <v>0</v>
      </c>
      <c r="V580" t="b">
        <v>1</v>
      </c>
      <c r="X580" t="s">
        <v>19262</v>
      </c>
      <c r="Z580">
        <v>0</v>
      </c>
      <c r="AA580">
        <v>1047552</v>
      </c>
      <c r="AB580" t="b">
        <v>1</v>
      </c>
      <c r="AC580" t="s">
        <v>19210</v>
      </c>
      <c r="AD580">
        <v>192</v>
      </c>
      <c r="AE580">
        <v>32</v>
      </c>
      <c r="AF580" t="s">
        <v>19194</v>
      </c>
      <c r="AG580" t="b">
        <v>1</v>
      </c>
      <c r="AH580" t="b">
        <v>1</v>
      </c>
      <c r="AI580" t="s">
        <v>19195</v>
      </c>
      <c r="AJ580">
        <v>230</v>
      </c>
      <c r="AK580" t="b">
        <v>0</v>
      </c>
      <c r="AL580" t="b">
        <v>1</v>
      </c>
      <c r="AM580" t="b">
        <v>0</v>
      </c>
      <c r="AN580" t="b">
        <v>0</v>
      </c>
      <c r="AO580" t="b">
        <v>0</v>
      </c>
      <c r="AP580">
        <v>8</v>
      </c>
      <c r="AQ580">
        <v>64000</v>
      </c>
      <c r="AR580">
        <v>536870912</v>
      </c>
      <c r="AS580">
        <v>536870912</v>
      </c>
      <c r="AT580">
        <v>51200</v>
      </c>
      <c r="AU580">
        <v>805306368</v>
      </c>
      <c r="AW580" t="b">
        <v>1</v>
      </c>
      <c r="AZ580" t="s">
        <v>19448</v>
      </c>
    </row>
    <row r="581" spans="1:52" hidden="1" x14ac:dyDescent="0.25">
      <c r="A581" t="s">
        <v>525</v>
      </c>
      <c r="B581" t="s">
        <v>19794</v>
      </c>
      <c r="C581" t="s">
        <v>1368</v>
      </c>
      <c r="D581" t="s">
        <v>19785</v>
      </c>
      <c r="E581" t="s">
        <v>19190</v>
      </c>
      <c r="F581" t="s">
        <v>242</v>
      </c>
      <c r="G581">
        <v>2295.12</v>
      </c>
      <c r="H581" t="s">
        <v>19191</v>
      </c>
      <c r="I581">
        <v>48</v>
      </c>
      <c r="J581">
        <v>48</v>
      </c>
      <c r="K581">
        <v>2</v>
      </c>
      <c r="L581" t="s">
        <v>19519</v>
      </c>
      <c r="M581" t="s">
        <v>19445</v>
      </c>
      <c r="N581" t="b">
        <v>1</v>
      </c>
      <c r="O581" t="b">
        <v>0</v>
      </c>
      <c r="P581" t="b">
        <v>1</v>
      </c>
      <c r="Q581" t="b">
        <v>0</v>
      </c>
      <c r="R581" t="b">
        <v>0</v>
      </c>
      <c r="S581" t="b">
        <v>0</v>
      </c>
      <c r="T581" t="b">
        <v>0</v>
      </c>
      <c r="U581" t="b">
        <v>0</v>
      </c>
      <c r="V581" t="b">
        <v>1</v>
      </c>
      <c r="Z581">
        <v>1843200</v>
      </c>
      <c r="AA581">
        <v>1047552</v>
      </c>
      <c r="AB581" t="b">
        <v>1</v>
      </c>
      <c r="AC581" t="s">
        <v>19284</v>
      </c>
      <c r="AD581">
        <v>384</v>
      </c>
      <c r="AE581">
        <v>32</v>
      </c>
      <c r="AF581" t="s">
        <v>19194</v>
      </c>
      <c r="AG581" t="b">
        <v>1</v>
      </c>
      <c r="AH581" t="b">
        <v>1</v>
      </c>
      <c r="AI581" t="s">
        <v>19195</v>
      </c>
      <c r="AJ581">
        <v>230</v>
      </c>
      <c r="AK581" t="b">
        <v>1</v>
      </c>
      <c r="AL581" t="b">
        <v>1</v>
      </c>
      <c r="AM581" t="b">
        <v>0</v>
      </c>
      <c r="AQ581">
        <v>225000</v>
      </c>
      <c r="AR581">
        <v>3000000000</v>
      </c>
      <c r="AS581">
        <v>3000000000</v>
      </c>
      <c r="AT581">
        <v>76800</v>
      </c>
      <c r="AU581">
        <v>1378877440</v>
      </c>
      <c r="AV581">
        <v>1288490000000</v>
      </c>
      <c r="AW581" t="b">
        <v>1</v>
      </c>
    </row>
    <row r="582" spans="1:52" hidden="1" x14ac:dyDescent="0.25">
      <c r="A582" t="s">
        <v>6307</v>
      </c>
      <c r="B582" t="s">
        <v>14372</v>
      </c>
      <c r="C582" t="s">
        <v>1368</v>
      </c>
      <c r="D582" t="s">
        <v>19786</v>
      </c>
      <c r="E582" t="s">
        <v>19190</v>
      </c>
      <c r="F582" t="s">
        <v>242</v>
      </c>
      <c r="G582">
        <v>2295.12</v>
      </c>
      <c r="H582" t="s">
        <v>19191</v>
      </c>
      <c r="I582">
        <v>48</v>
      </c>
      <c r="J582">
        <v>48</v>
      </c>
      <c r="K582">
        <v>2</v>
      </c>
      <c r="L582" t="s">
        <v>19519</v>
      </c>
      <c r="M582" t="s">
        <v>19445</v>
      </c>
      <c r="N582" t="b">
        <v>1</v>
      </c>
      <c r="O582" t="b">
        <v>0</v>
      </c>
      <c r="P582" t="b">
        <v>1</v>
      </c>
      <c r="Q582" t="b">
        <v>0</v>
      </c>
      <c r="R582" t="b">
        <v>0</v>
      </c>
      <c r="S582" t="b">
        <v>0</v>
      </c>
      <c r="T582" t="b">
        <v>0</v>
      </c>
      <c r="U582" t="b">
        <v>0</v>
      </c>
      <c r="V582" t="b">
        <v>1</v>
      </c>
      <c r="X582" t="s">
        <v>19262</v>
      </c>
      <c r="Z582">
        <v>1843200</v>
      </c>
      <c r="AA582">
        <v>1047552</v>
      </c>
      <c r="AB582" t="b">
        <v>1</v>
      </c>
      <c r="AC582" t="s">
        <v>19210</v>
      </c>
      <c r="AD582">
        <v>384</v>
      </c>
      <c r="AE582">
        <v>32</v>
      </c>
      <c r="AF582" t="s">
        <v>19194</v>
      </c>
      <c r="AG582" t="b">
        <v>1</v>
      </c>
      <c r="AH582" t="b">
        <v>1</v>
      </c>
      <c r="AI582" t="s">
        <v>19197</v>
      </c>
      <c r="AJ582">
        <v>230</v>
      </c>
      <c r="AK582" t="b">
        <v>1</v>
      </c>
      <c r="AL582" t="b">
        <v>1</v>
      </c>
      <c r="AM582" t="b">
        <v>0</v>
      </c>
      <c r="AN582" t="b">
        <v>0</v>
      </c>
      <c r="AO582" t="b">
        <v>0</v>
      </c>
      <c r="AP582">
        <v>8</v>
      </c>
      <c r="AQ582">
        <v>96000</v>
      </c>
      <c r="AR582">
        <v>805306368</v>
      </c>
      <c r="AS582">
        <v>805306368</v>
      </c>
      <c r="AT582">
        <v>76800</v>
      </c>
      <c r="AU582">
        <v>1207959552</v>
      </c>
      <c r="AW582" t="b">
        <v>1</v>
      </c>
      <c r="AZ582" t="s">
        <v>19448</v>
      </c>
    </row>
    <row r="583" spans="1:52" hidden="1" x14ac:dyDescent="0.25">
      <c r="A583" t="s">
        <v>3426</v>
      </c>
      <c r="B583" t="s">
        <v>19795</v>
      </c>
      <c r="C583" t="s">
        <v>1368</v>
      </c>
      <c r="D583" t="s">
        <v>19788</v>
      </c>
      <c r="E583" t="s">
        <v>19190</v>
      </c>
      <c r="F583" t="s">
        <v>242</v>
      </c>
      <c r="G583">
        <v>1979.76</v>
      </c>
      <c r="H583" t="s">
        <v>19191</v>
      </c>
      <c r="I583">
        <v>48</v>
      </c>
      <c r="J583">
        <v>48</v>
      </c>
      <c r="K583">
        <v>2</v>
      </c>
      <c r="L583" t="s">
        <v>19519</v>
      </c>
      <c r="M583" t="s">
        <v>19445</v>
      </c>
      <c r="N583" t="b">
        <v>1</v>
      </c>
      <c r="O583" t="b">
        <v>0</v>
      </c>
      <c r="P583" t="b">
        <v>0</v>
      </c>
      <c r="Q583" t="b">
        <v>0</v>
      </c>
      <c r="R583" t="b">
        <v>0</v>
      </c>
      <c r="S583" t="b">
        <v>0</v>
      </c>
      <c r="T583" t="b">
        <v>0</v>
      </c>
      <c r="U583" t="b">
        <v>0</v>
      </c>
      <c r="V583" t="b">
        <v>1</v>
      </c>
      <c r="Z583">
        <v>0</v>
      </c>
      <c r="AA583">
        <v>1047552</v>
      </c>
      <c r="AB583" t="b">
        <v>1</v>
      </c>
      <c r="AC583" t="s">
        <v>19284</v>
      </c>
      <c r="AD583">
        <v>384</v>
      </c>
      <c r="AE583">
        <v>32</v>
      </c>
      <c r="AF583" t="s">
        <v>19194</v>
      </c>
      <c r="AG583" t="b">
        <v>1</v>
      </c>
      <c r="AH583" t="b">
        <v>1</v>
      </c>
      <c r="AI583" t="s">
        <v>19195</v>
      </c>
      <c r="AJ583">
        <v>230</v>
      </c>
      <c r="AK583" t="b">
        <v>0</v>
      </c>
      <c r="AL583" t="b">
        <v>1</v>
      </c>
      <c r="AM583" t="b">
        <v>0</v>
      </c>
      <c r="AN583" t="b">
        <v>1</v>
      </c>
      <c r="AO583" t="b">
        <v>0</v>
      </c>
      <c r="AP583">
        <v>8</v>
      </c>
      <c r="AQ583">
        <v>225000</v>
      </c>
      <c r="AR583">
        <v>3000000000</v>
      </c>
      <c r="AS583">
        <v>3000000000</v>
      </c>
      <c r="AT583">
        <v>76800</v>
      </c>
      <c r="AU583">
        <v>1378877440</v>
      </c>
      <c r="AW583" t="b">
        <v>1</v>
      </c>
    </row>
    <row r="584" spans="1:52" hidden="1" x14ac:dyDescent="0.25">
      <c r="A584" t="s">
        <v>6939</v>
      </c>
      <c r="B584" t="s">
        <v>12497</v>
      </c>
      <c r="C584" t="s">
        <v>1368</v>
      </c>
      <c r="D584" t="s">
        <v>19789</v>
      </c>
      <c r="E584" t="s">
        <v>19190</v>
      </c>
      <c r="F584" t="s">
        <v>242</v>
      </c>
      <c r="G584">
        <v>1979.76</v>
      </c>
      <c r="H584" t="s">
        <v>19191</v>
      </c>
      <c r="I584">
        <v>48</v>
      </c>
      <c r="J584">
        <v>48</v>
      </c>
      <c r="K584">
        <v>2</v>
      </c>
      <c r="L584" t="s">
        <v>19519</v>
      </c>
      <c r="M584" t="s">
        <v>19445</v>
      </c>
      <c r="N584" t="b">
        <v>1</v>
      </c>
      <c r="O584" t="b">
        <v>0</v>
      </c>
      <c r="P584" t="b">
        <v>0</v>
      </c>
      <c r="Q584" t="b">
        <v>0</v>
      </c>
      <c r="R584" t="b">
        <v>0</v>
      </c>
      <c r="S584" t="b">
        <v>0</v>
      </c>
      <c r="T584" t="b">
        <v>0</v>
      </c>
      <c r="U584" t="b">
        <v>0</v>
      </c>
      <c r="V584" t="b">
        <v>1</v>
      </c>
      <c r="X584" t="s">
        <v>19262</v>
      </c>
      <c r="Z584">
        <v>0</v>
      </c>
      <c r="AA584">
        <v>1047552</v>
      </c>
      <c r="AB584" t="b">
        <v>1</v>
      </c>
      <c r="AC584" t="s">
        <v>19210</v>
      </c>
      <c r="AD584">
        <v>384</v>
      </c>
      <c r="AE584">
        <v>32</v>
      </c>
      <c r="AF584" t="s">
        <v>19194</v>
      </c>
      <c r="AG584" t="b">
        <v>1</v>
      </c>
      <c r="AH584" t="b">
        <v>1</v>
      </c>
      <c r="AI584" t="s">
        <v>19195</v>
      </c>
      <c r="AJ584">
        <v>230</v>
      </c>
      <c r="AK584" t="b">
        <v>0</v>
      </c>
      <c r="AL584" t="b">
        <v>1</v>
      </c>
      <c r="AM584" t="b">
        <v>0</v>
      </c>
      <c r="AN584" t="b">
        <v>0</v>
      </c>
      <c r="AO584" t="b">
        <v>0</v>
      </c>
      <c r="AP584">
        <v>8</v>
      </c>
      <c r="AQ584">
        <v>96000</v>
      </c>
      <c r="AR584">
        <v>805306368</v>
      </c>
      <c r="AS584">
        <v>805306368</v>
      </c>
      <c r="AT584">
        <v>76800</v>
      </c>
      <c r="AU584">
        <v>1207959552</v>
      </c>
      <c r="AW584" t="b">
        <v>1</v>
      </c>
      <c r="AZ584" t="s">
        <v>19448</v>
      </c>
    </row>
    <row r="585" spans="1:52" hidden="1" x14ac:dyDescent="0.25">
      <c r="A585" t="s">
        <v>4536</v>
      </c>
      <c r="B585" t="s">
        <v>19796</v>
      </c>
      <c r="C585" t="s">
        <v>1368</v>
      </c>
      <c r="D585" t="s">
        <v>19785</v>
      </c>
      <c r="E585" t="s">
        <v>19190</v>
      </c>
      <c r="F585" t="s">
        <v>242</v>
      </c>
      <c r="G585">
        <v>191.26</v>
      </c>
      <c r="H585" t="s">
        <v>19191</v>
      </c>
      <c r="I585">
        <v>4</v>
      </c>
      <c r="J585">
        <v>4</v>
      </c>
      <c r="K585">
        <v>2</v>
      </c>
      <c r="L585" t="s">
        <v>19519</v>
      </c>
      <c r="M585" t="s">
        <v>19445</v>
      </c>
      <c r="N585" t="b">
        <v>1</v>
      </c>
      <c r="O585" t="b">
        <v>0</v>
      </c>
      <c r="P585" t="b">
        <v>1</v>
      </c>
      <c r="Q585" t="b">
        <v>0</v>
      </c>
      <c r="R585" t="b">
        <v>0</v>
      </c>
      <c r="S585" t="b">
        <v>0</v>
      </c>
      <c r="T585" t="b">
        <v>0</v>
      </c>
      <c r="U585" t="b">
        <v>0</v>
      </c>
      <c r="V585" t="b">
        <v>1</v>
      </c>
      <c r="Z585">
        <v>153600</v>
      </c>
      <c r="AA585">
        <v>1047552</v>
      </c>
      <c r="AB585" t="b">
        <v>1</v>
      </c>
      <c r="AC585" t="s">
        <v>19284</v>
      </c>
      <c r="AD585">
        <v>32</v>
      </c>
      <c r="AE585">
        <v>8</v>
      </c>
      <c r="AF585" t="s">
        <v>19194</v>
      </c>
      <c r="AG585" t="b">
        <v>1</v>
      </c>
      <c r="AH585" t="b">
        <v>1</v>
      </c>
      <c r="AI585" t="s">
        <v>19195</v>
      </c>
      <c r="AJ585">
        <v>230</v>
      </c>
      <c r="AK585" t="b">
        <v>1</v>
      </c>
      <c r="AL585" t="b">
        <v>1</v>
      </c>
      <c r="AM585" t="b">
        <v>0</v>
      </c>
      <c r="AN585" t="b">
        <v>1</v>
      </c>
      <c r="AO585" t="b">
        <v>0</v>
      </c>
      <c r="AP585">
        <v>4</v>
      </c>
      <c r="AQ585">
        <v>19000</v>
      </c>
      <c r="AR585">
        <v>250000000</v>
      </c>
      <c r="AS585">
        <v>250000000</v>
      </c>
      <c r="AT585">
        <v>6400</v>
      </c>
      <c r="AU585">
        <v>152043520</v>
      </c>
      <c r="AV585">
        <v>107374000000</v>
      </c>
      <c r="AW585" t="b">
        <v>1</v>
      </c>
    </row>
    <row r="586" spans="1:52" hidden="1" x14ac:dyDescent="0.25">
      <c r="A586" t="s">
        <v>4596</v>
      </c>
      <c r="B586" t="s">
        <v>4597</v>
      </c>
      <c r="C586" t="s">
        <v>1368</v>
      </c>
      <c r="D586" t="s">
        <v>19786</v>
      </c>
      <c r="E586" t="s">
        <v>19190</v>
      </c>
      <c r="F586" t="s">
        <v>242</v>
      </c>
      <c r="G586">
        <v>191.26</v>
      </c>
      <c r="H586" t="s">
        <v>19191</v>
      </c>
      <c r="I586">
        <v>4</v>
      </c>
      <c r="J586">
        <v>4</v>
      </c>
      <c r="K586">
        <v>2</v>
      </c>
      <c r="L586" t="s">
        <v>19519</v>
      </c>
      <c r="M586" t="s">
        <v>19445</v>
      </c>
      <c r="N586" t="b">
        <v>1</v>
      </c>
      <c r="O586" t="b">
        <v>0</v>
      </c>
      <c r="P586" t="b">
        <v>1</v>
      </c>
      <c r="Q586" t="b">
        <v>0</v>
      </c>
      <c r="R586" t="b">
        <v>0</v>
      </c>
      <c r="S586" t="b">
        <v>0</v>
      </c>
      <c r="T586" t="b">
        <v>0</v>
      </c>
      <c r="U586" t="b">
        <v>0</v>
      </c>
      <c r="V586" t="b">
        <v>1</v>
      </c>
      <c r="X586" t="s">
        <v>19262</v>
      </c>
      <c r="Z586">
        <v>153600</v>
      </c>
      <c r="AA586">
        <v>1047552</v>
      </c>
      <c r="AB586" t="b">
        <v>1</v>
      </c>
      <c r="AC586" t="s">
        <v>19210</v>
      </c>
      <c r="AD586">
        <v>32</v>
      </c>
      <c r="AE586">
        <v>8</v>
      </c>
      <c r="AF586" t="s">
        <v>19194</v>
      </c>
      <c r="AG586" t="b">
        <v>1</v>
      </c>
      <c r="AH586" t="b">
        <v>1</v>
      </c>
      <c r="AI586" t="s">
        <v>19197</v>
      </c>
      <c r="AJ586">
        <v>230</v>
      </c>
      <c r="AK586" t="b">
        <v>1</v>
      </c>
      <c r="AL586" t="b">
        <v>1</v>
      </c>
      <c r="AM586" t="b">
        <v>0</v>
      </c>
      <c r="AN586" t="b">
        <v>0</v>
      </c>
      <c r="AO586" t="b">
        <v>0</v>
      </c>
      <c r="AP586">
        <v>2</v>
      </c>
      <c r="AQ586">
        <v>8000</v>
      </c>
      <c r="AR586">
        <v>67108864</v>
      </c>
      <c r="AS586">
        <v>67108864</v>
      </c>
      <c r="AT586">
        <v>6400</v>
      </c>
      <c r="AU586">
        <v>100663296</v>
      </c>
      <c r="AW586" t="b">
        <v>1</v>
      </c>
      <c r="AZ586" t="s">
        <v>19448</v>
      </c>
    </row>
    <row r="587" spans="1:52" hidden="1" x14ac:dyDescent="0.25">
      <c r="A587" t="s">
        <v>6090</v>
      </c>
      <c r="B587" t="s">
        <v>19797</v>
      </c>
      <c r="C587" t="s">
        <v>1368</v>
      </c>
      <c r="D587" t="s">
        <v>19788</v>
      </c>
      <c r="E587" t="s">
        <v>19190</v>
      </c>
      <c r="F587" t="s">
        <v>242</v>
      </c>
      <c r="G587">
        <v>164.98</v>
      </c>
      <c r="H587" t="s">
        <v>19191</v>
      </c>
      <c r="I587">
        <v>4</v>
      </c>
      <c r="J587">
        <v>4</v>
      </c>
      <c r="K587">
        <v>2</v>
      </c>
      <c r="L587" t="s">
        <v>19519</v>
      </c>
      <c r="M587" t="s">
        <v>19445</v>
      </c>
      <c r="N587" t="b">
        <v>1</v>
      </c>
      <c r="O587" t="b">
        <v>0</v>
      </c>
      <c r="P587" t="b">
        <v>0</v>
      </c>
      <c r="Q587" t="b">
        <v>0</v>
      </c>
      <c r="R587" t="b">
        <v>0</v>
      </c>
      <c r="S587" t="b">
        <v>0</v>
      </c>
      <c r="T587" t="b">
        <v>0</v>
      </c>
      <c r="U587" t="b">
        <v>0</v>
      </c>
      <c r="V587" t="b">
        <v>1</v>
      </c>
      <c r="Z587">
        <v>0</v>
      </c>
      <c r="AA587">
        <v>1047552</v>
      </c>
      <c r="AB587" t="b">
        <v>1</v>
      </c>
      <c r="AC587" t="s">
        <v>19284</v>
      </c>
      <c r="AD587">
        <v>32</v>
      </c>
      <c r="AE587">
        <v>8</v>
      </c>
      <c r="AF587" t="s">
        <v>19194</v>
      </c>
      <c r="AG587" t="b">
        <v>1</v>
      </c>
      <c r="AH587" t="b">
        <v>1</v>
      </c>
      <c r="AI587" t="s">
        <v>19195</v>
      </c>
      <c r="AJ587">
        <v>230</v>
      </c>
      <c r="AK587" t="b">
        <v>0</v>
      </c>
      <c r="AL587" t="b">
        <v>1</v>
      </c>
      <c r="AM587" t="b">
        <v>0</v>
      </c>
      <c r="AN587" t="b">
        <v>1</v>
      </c>
      <c r="AO587" t="b">
        <v>0</v>
      </c>
      <c r="AP587">
        <v>4</v>
      </c>
      <c r="AQ587">
        <v>19000</v>
      </c>
      <c r="AR587">
        <v>250000000</v>
      </c>
      <c r="AS587">
        <v>250000000</v>
      </c>
      <c r="AT587">
        <v>6400</v>
      </c>
      <c r="AU587">
        <v>152043520</v>
      </c>
      <c r="AW587" t="b">
        <v>1</v>
      </c>
    </row>
    <row r="588" spans="1:52" hidden="1" x14ac:dyDescent="0.25">
      <c r="A588" t="s">
        <v>2995</v>
      </c>
      <c r="B588" t="s">
        <v>10106</v>
      </c>
      <c r="C588" t="s">
        <v>1368</v>
      </c>
      <c r="D588" t="s">
        <v>19789</v>
      </c>
      <c r="E588" t="s">
        <v>19190</v>
      </c>
      <c r="F588" t="s">
        <v>242</v>
      </c>
      <c r="G588">
        <v>164.98</v>
      </c>
      <c r="H588" t="s">
        <v>19191</v>
      </c>
      <c r="I588">
        <v>4</v>
      </c>
      <c r="J588">
        <v>4</v>
      </c>
      <c r="K588">
        <v>2</v>
      </c>
      <c r="L588" t="s">
        <v>19519</v>
      </c>
      <c r="M588" t="s">
        <v>19445</v>
      </c>
      <c r="N588" t="b">
        <v>1</v>
      </c>
      <c r="O588" t="b">
        <v>0</v>
      </c>
      <c r="P588" t="b">
        <v>0</v>
      </c>
      <c r="Q588" t="b">
        <v>0</v>
      </c>
      <c r="R588" t="b">
        <v>0</v>
      </c>
      <c r="S588" t="b">
        <v>0</v>
      </c>
      <c r="T588" t="b">
        <v>0</v>
      </c>
      <c r="U588" t="b">
        <v>0</v>
      </c>
      <c r="V588" t="b">
        <v>1</v>
      </c>
      <c r="X588" t="s">
        <v>19262</v>
      </c>
      <c r="Z588">
        <v>0</v>
      </c>
      <c r="AA588">
        <v>1047552</v>
      </c>
      <c r="AB588" t="b">
        <v>1</v>
      </c>
      <c r="AC588" t="s">
        <v>19210</v>
      </c>
      <c r="AD588">
        <v>32</v>
      </c>
      <c r="AE588">
        <v>8</v>
      </c>
      <c r="AF588" t="s">
        <v>19194</v>
      </c>
      <c r="AG588" t="b">
        <v>1</v>
      </c>
      <c r="AH588" t="b">
        <v>1</v>
      </c>
      <c r="AI588" t="s">
        <v>19195</v>
      </c>
      <c r="AJ588">
        <v>230</v>
      </c>
      <c r="AK588" t="b">
        <v>0</v>
      </c>
      <c r="AL588" t="b">
        <v>1</v>
      </c>
      <c r="AM588" t="b">
        <v>0</v>
      </c>
      <c r="AN588" t="b">
        <v>0</v>
      </c>
      <c r="AO588" t="b">
        <v>0</v>
      </c>
      <c r="AP588">
        <v>2</v>
      </c>
      <c r="AQ588">
        <v>8000</v>
      </c>
      <c r="AR588">
        <v>67108864</v>
      </c>
      <c r="AS588">
        <v>67108864</v>
      </c>
      <c r="AT588">
        <v>6400</v>
      </c>
      <c r="AU588">
        <v>100663296</v>
      </c>
      <c r="AW588" t="b">
        <v>1</v>
      </c>
      <c r="AZ588" t="s">
        <v>19448</v>
      </c>
    </row>
    <row r="589" spans="1:52" hidden="1" x14ac:dyDescent="0.25">
      <c r="A589" t="s">
        <v>10182</v>
      </c>
      <c r="B589" t="s">
        <v>19798</v>
      </c>
      <c r="C589" t="s">
        <v>1368</v>
      </c>
      <c r="D589" t="s">
        <v>19785</v>
      </c>
      <c r="E589" t="s">
        <v>19190</v>
      </c>
      <c r="F589" t="s">
        <v>242</v>
      </c>
      <c r="G589">
        <v>3060.16</v>
      </c>
      <c r="H589" t="s">
        <v>19191</v>
      </c>
      <c r="I589">
        <v>64</v>
      </c>
      <c r="J589">
        <v>64</v>
      </c>
      <c r="K589">
        <v>2</v>
      </c>
      <c r="L589" t="s">
        <v>19519</v>
      </c>
      <c r="M589" t="s">
        <v>19445</v>
      </c>
      <c r="N589" t="b">
        <v>1</v>
      </c>
      <c r="O589" t="b">
        <v>0</v>
      </c>
      <c r="P589" t="b">
        <v>1</v>
      </c>
      <c r="Q589" t="b">
        <v>0</v>
      </c>
      <c r="R589" t="b">
        <v>0</v>
      </c>
      <c r="S589" t="b">
        <v>0</v>
      </c>
      <c r="T589" t="b">
        <v>0</v>
      </c>
      <c r="U589" t="b">
        <v>0</v>
      </c>
      <c r="V589" t="b">
        <v>1</v>
      </c>
      <c r="Z589">
        <v>2457600</v>
      </c>
      <c r="AA589">
        <v>1047552</v>
      </c>
      <c r="AB589" t="b">
        <v>1</v>
      </c>
      <c r="AC589" t="s">
        <v>19284</v>
      </c>
      <c r="AD589">
        <v>512</v>
      </c>
      <c r="AE589">
        <v>32</v>
      </c>
      <c r="AF589" t="s">
        <v>19194</v>
      </c>
      <c r="AG589" t="b">
        <v>1</v>
      </c>
      <c r="AH589" t="b">
        <v>1</v>
      </c>
      <c r="AI589" t="s">
        <v>19195</v>
      </c>
      <c r="AJ589">
        <v>230</v>
      </c>
      <c r="AK589" t="b">
        <v>1</v>
      </c>
      <c r="AL589" t="b">
        <v>1</v>
      </c>
      <c r="AM589" t="b">
        <v>0</v>
      </c>
      <c r="AQ589">
        <v>300000</v>
      </c>
      <c r="AR589">
        <v>4000000000</v>
      </c>
      <c r="AS589">
        <v>4000000000</v>
      </c>
      <c r="AT589">
        <v>80000</v>
      </c>
      <c r="AU589">
        <v>1819279360</v>
      </c>
      <c r="AV589">
        <v>1717990000000</v>
      </c>
      <c r="AW589" t="b">
        <v>1</v>
      </c>
    </row>
    <row r="590" spans="1:52" hidden="1" x14ac:dyDescent="0.25">
      <c r="A590" t="s">
        <v>3818</v>
      </c>
      <c r="B590" t="s">
        <v>6016</v>
      </c>
      <c r="C590" t="s">
        <v>1368</v>
      </c>
      <c r="D590" t="s">
        <v>19786</v>
      </c>
      <c r="E590" t="s">
        <v>19190</v>
      </c>
      <c r="F590" t="s">
        <v>242</v>
      </c>
      <c r="G590">
        <v>3060.16</v>
      </c>
      <c r="H590" t="s">
        <v>19191</v>
      </c>
      <c r="I590">
        <v>64</v>
      </c>
      <c r="J590">
        <v>64</v>
      </c>
      <c r="K590">
        <v>2</v>
      </c>
      <c r="L590" t="s">
        <v>19519</v>
      </c>
      <c r="M590" t="s">
        <v>19445</v>
      </c>
      <c r="N590" t="b">
        <v>1</v>
      </c>
      <c r="O590" t="b">
        <v>0</v>
      </c>
      <c r="P590" t="b">
        <v>1</v>
      </c>
      <c r="Q590" t="b">
        <v>0</v>
      </c>
      <c r="R590" t="b">
        <v>0</v>
      </c>
      <c r="S590" t="b">
        <v>0</v>
      </c>
      <c r="T590" t="b">
        <v>0</v>
      </c>
      <c r="U590" t="b">
        <v>0</v>
      </c>
      <c r="V590" t="b">
        <v>1</v>
      </c>
      <c r="X590" t="s">
        <v>19262</v>
      </c>
      <c r="Z590">
        <v>2457600</v>
      </c>
      <c r="AA590">
        <v>1047552</v>
      </c>
      <c r="AB590" t="b">
        <v>1</v>
      </c>
      <c r="AC590" t="s">
        <v>19210</v>
      </c>
      <c r="AD590">
        <v>512</v>
      </c>
      <c r="AE590">
        <v>32</v>
      </c>
      <c r="AF590" t="s">
        <v>19194</v>
      </c>
      <c r="AG590" t="b">
        <v>1</v>
      </c>
      <c r="AH590" t="b">
        <v>1</v>
      </c>
      <c r="AI590" t="s">
        <v>19197</v>
      </c>
      <c r="AJ590">
        <v>230</v>
      </c>
      <c r="AK590" t="b">
        <v>1</v>
      </c>
      <c r="AL590" t="b">
        <v>1</v>
      </c>
      <c r="AM590" t="b">
        <v>0</v>
      </c>
      <c r="AN590" t="b">
        <v>0</v>
      </c>
      <c r="AO590" t="b">
        <v>0</v>
      </c>
      <c r="AP590">
        <v>8</v>
      </c>
      <c r="AQ590">
        <v>128000</v>
      </c>
      <c r="AR590">
        <v>1073741824</v>
      </c>
      <c r="AS590">
        <v>1073741824</v>
      </c>
      <c r="AT590">
        <v>80000</v>
      </c>
      <c r="AU590">
        <v>1258291200</v>
      </c>
      <c r="AW590" t="b">
        <v>1</v>
      </c>
      <c r="AZ590" t="s">
        <v>19448</v>
      </c>
    </row>
    <row r="591" spans="1:52" hidden="1" x14ac:dyDescent="0.25">
      <c r="A591" t="s">
        <v>7800</v>
      </c>
      <c r="B591" t="s">
        <v>19799</v>
      </c>
      <c r="C591" t="s">
        <v>1368</v>
      </c>
      <c r="D591" t="s">
        <v>19788</v>
      </c>
      <c r="E591" t="s">
        <v>19190</v>
      </c>
      <c r="F591" t="s">
        <v>242</v>
      </c>
      <c r="G591">
        <v>2639.68</v>
      </c>
      <c r="H591" t="s">
        <v>19191</v>
      </c>
      <c r="I591">
        <v>64</v>
      </c>
      <c r="J591">
        <v>64</v>
      </c>
      <c r="K591">
        <v>2</v>
      </c>
      <c r="L591" t="s">
        <v>19519</v>
      </c>
      <c r="M591" t="s">
        <v>19445</v>
      </c>
      <c r="N591" t="b">
        <v>1</v>
      </c>
      <c r="O591" t="b">
        <v>0</v>
      </c>
      <c r="P591" t="b">
        <v>0</v>
      </c>
      <c r="Q591" t="b">
        <v>0</v>
      </c>
      <c r="R591" t="b">
        <v>0</v>
      </c>
      <c r="S591" t="b">
        <v>0</v>
      </c>
      <c r="T591" t="b">
        <v>0</v>
      </c>
      <c r="U591" t="b">
        <v>0</v>
      </c>
      <c r="V591" t="b">
        <v>1</v>
      </c>
      <c r="Z591">
        <v>0</v>
      </c>
      <c r="AA591">
        <v>1047552</v>
      </c>
      <c r="AB591" t="b">
        <v>1</v>
      </c>
      <c r="AC591" t="s">
        <v>19284</v>
      </c>
      <c r="AD591">
        <v>512</v>
      </c>
      <c r="AE591">
        <v>32</v>
      </c>
      <c r="AF591" t="s">
        <v>19194</v>
      </c>
      <c r="AG591" t="b">
        <v>1</v>
      </c>
      <c r="AH591" t="b">
        <v>1</v>
      </c>
      <c r="AI591" t="s">
        <v>19195</v>
      </c>
      <c r="AJ591">
        <v>230</v>
      </c>
      <c r="AK591" t="b">
        <v>0</v>
      </c>
      <c r="AL591" t="b">
        <v>1</v>
      </c>
      <c r="AM591" t="b">
        <v>0</v>
      </c>
      <c r="AN591" t="b">
        <v>1</v>
      </c>
      <c r="AO591" t="b">
        <v>0</v>
      </c>
      <c r="AP591">
        <v>8</v>
      </c>
      <c r="AQ591">
        <v>300000</v>
      </c>
      <c r="AR591">
        <v>4000000000</v>
      </c>
      <c r="AS591">
        <v>4000000000</v>
      </c>
      <c r="AT591">
        <v>80000</v>
      </c>
      <c r="AU591">
        <v>1819279360</v>
      </c>
      <c r="AW591" t="b">
        <v>1</v>
      </c>
    </row>
    <row r="592" spans="1:52" hidden="1" x14ac:dyDescent="0.25">
      <c r="A592" t="s">
        <v>2183</v>
      </c>
      <c r="B592" t="s">
        <v>3630</v>
      </c>
      <c r="C592" t="s">
        <v>1368</v>
      </c>
      <c r="D592" t="s">
        <v>19789</v>
      </c>
      <c r="E592" t="s">
        <v>19190</v>
      </c>
      <c r="F592" t="s">
        <v>242</v>
      </c>
      <c r="G592">
        <v>2639.68</v>
      </c>
      <c r="H592" t="s">
        <v>19191</v>
      </c>
      <c r="I592">
        <v>64</v>
      </c>
      <c r="J592">
        <v>64</v>
      </c>
      <c r="K592">
        <v>2</v>
      </c>
      <c r="L592" t="s">
        <v>19519</v>
      </c>
      <c r="M592" t="s">
        <v>19445</v>
      </c>
      <c r="N592" t="b">
        <v>1</v>
      </c>
      <c r="O592" t="b">
        <v>0</v>
      </c>
      <c r="P592" t="b">
        <v>0</v>
      </c>
      <c r="Q592" t="b">
        <v>0</v>
      </c>
      <c r="R592" t="b">
        <v>0</v>
      </c>
      <c r="S592" t="b">
        <v>0</v>
      </c>
      <c r="T592" t="b">
        <v>0</v>
      </c>
      <c r="U592" t="b">
        <v>0</v>
      </c>
      <c r="V592" t="b">
        <v>1</v>
      </c>
      <c r="X592" t="s">
        <v>19262</v>
      </c>
      <c r="Z592">
        <v>0</v>
      </c>
      <c r="AA592">
        <v>1047552</v>
      </c>
      <c r="AB592" t="b">
        <v>1</v>
      </c>
      <c r="AC592" t="s">
        <v>19210</v>
      </c>
      <c r="AD592">
        <v>512</v>
      </c>
      <c r="AE592">
        <v>32</v>
      </c>
      <c r="AF592" t="s">
        <v>19194</v>
      </c>
      <c r="AG592" t="b">
        <v>1</v>
      </c>
      <c r="AH592" t="b">
        <v>1</v>
      </c>
      <c r="AI592" t="s">
        <v>19195</v>
      </c>
      <c r="AJ592">
        <v>230</v>
      </c>
      <c r="AK592" t="b">
        <v>0</v>
      </c>
      <c r="AL592" t="b">
        <v>1</v>
      </c>
      <c r="AM592" t="b">
        <v>0</v>
      </c>
      <c r="AN592" t="b">
        <v>0</v>
      </c>
      <c r="AO592" t="b">
        <v>0</v>
      </c>
      <c r="AP592">
        <v>8</v>
      </c>
      <c r="AQ592">
        <v>128000</v>
      </c>
      <c r="AR592">
        <v>1073741824</v>
      </c>
      <c r="AS592">
        <v>1073741824</v>
      </c>
      <c r="AT592">
        <v>80000</v>
      </c>
      <c r="AU592">
        <v>1258291200</v>
      </c>
      <c r="AW592" t="b">
        <v>1</v>
      </c>
      <c r="AZ592" t="s">
        <v>19448</v>
      </c>
    </row>
    <row r="593" spans="1:52" hidden="1" x14ac:dyDescent="0.25">
      <c r="A593" t="s">
        <v>6513</v>
      </c>
      <c r="B593" t="s">
        <v>19800</v>
      </c>
      <c r="C593" t="s">
        <v>1368</v>
      </c>
      <c r="D593" t="s">
        <v>19785</v>
      </c>
      <c r="E593" t="s">
        <v>19190</v>
      </c>
      <c r="F593" t="s">
        <v>242</v>
      </c>
      <c r="G593">
        <v>382.52</v>
      </c>
      <c r="H593" t="s">
        <v>19191</v>
      </c>
      <c r="I593">
        <v>8</v>
      </c>
      <c r="J593">
        <v>8</v>
      </c>
      <c r="K593">
        <v>2</v>
      </c>
      <c r="L593" t="s">
        <v>19519</v>
      </c>
      <c r="M593" t="s">
        <v>19445</v>
      </c>
      <c r="N593" t="b">
        <v>1</v>
      </c>
      <c r="O593" t="b">
        <v>0</v>
      </c>
      <c r="P593" t="b">
        <v>1</v>
      </c>
      <c r="Q593" t="b">
        <v>0</v>
      </c>
      <c r="R593" t="b">
        <v>0</v>
      </c>
      <c r="S593" t="b">
        <v>0</v>
      </c>
      <c r="T593" t="b">
        <v>0</v>
      </c>
      <c r="U593" t="b">
        <v>0</v>
      </c>
      <c r="V593" t="b">
        <v>1</v>
      </c>
      <c r="Z593">
        <v>307200</v>
      </c>
      <c r="AA593">
        <v>1047552</v>
      </c>
      <c r="AB593" t="b">
        <v>1</v>
      </c>
      <c r="AC593" t="s">
        <v>19284</v>
      </c>
      <c r="AD593">
        <v>64</v>
      </c>
      <c r="AE593">
        <v>16</v>
      </c>
      <c r="AF593" t="s">
        <v>19194</v>
      </c>
      <c r="AG593" t="b">
        <v>1</v>
      </c>
      <c r="AH593" t="b">
        <v>1</v>
      </c>
      <c r="AI593" t="s">
        <v>19195</v>
      </c>
      <c r="AJ593">
        <v>230</v>
      </c>
      <c r="AK593" t="b">
        <v>1</v>
      </c>
      <c r="AL593" t="b">
        <v>1</v>
      </c>
      <c r="AM593" t="b">
        <v>0</v>
      </c>
      <c r="AQ593">
        <v>38000</v>
      </c>
      <c r="AR593">
        <v>500000000</v>
      </c>
      <c r="AS593">
        <v>500000000</v>
      </c>
      <c r="AT593">
        <v>12800</v>
      </c>
      <c r="AU593">
        <v>304087040</v>
      </c>
      <c r="AV593">
        <v>214748000000</v>
      </c>
      <c r="AW593" t="b">
        <v>1</v>
      </c>
    </row>
    <row r="594" spans="1:52" hidden="1" x14ac:dyDescent="0.25">
      <c r="A594" t="s">
        <v>963</v>
      </c>
      <c r="B594" t="s">
        <v>7960</v>
      </c>
      <c r="C594" t="s">
        <v>1368</v>
      </c>
      <c r="D594" t="s">
        <v>19786</v>
      </c>
      <c r="E594" t="s">
        <v>19190</v>
      </c>
      <c r="F594" t="s">
        <v>242</v>
      </c>
      <c r="G594">
        <v>382.52</v>
      </c>
      <c r="H594" t="s">
        <v>19191</v>
      </c>
      <c r="I594">
        <v>8</v>
      </c>
      <c r="J594">
        <v>8</v>
      </c>
      <c r="K594">
        <v>2</v>
      </c>
      <c r="L594" t="s">
        <v>19519</v>
      </c>
      <c r="M594" t="s">
        <v>19445</v>
      </c>
      <c r="N594" t="b">
        <v>1</v>
      </c>
      <c r="O594" t="b">
        <v>0</v>
      </c>
      <c r="P594" t="b">
        <v>1</v>
      </c>
      <c r="Q594" t="b">
        <v>0</v>
      </c>
      <c r="R594" t="b">
        <v>0</v>
      </c>
      <c r="S594" t="b">
        <v>0</v>
      </c>
      <c r="T594" t="b">
        <v>0</v>
      </c>
      <c r="U594" t="b">
        <v>0</v>
      </c>
      <c r="V594" t="b">
        <v>1</v>
      </c>
      <c r="X594" t="s">
        <v>19262</v>
      </c>
      <c r="Z594">
        <v>307200</v>
      </c>
      <c r="AA594">
        <v>1047552</v>
      </c>
      <c r="AB594" t="b">
        <v>1</v>
      </c>
      <c r="AC594" t="s">
        <v>19210</v>
      </c>
      <c r="AD594">
        <v>64</v>
      </c>
      <c r="AE594">
        <v>16</v>
      </c>
      <c r="AF594" t="s">
        <v>19194</v>
      </c>
      <c r="AG594" t="b">
        <v>1</v>
      </c>
      <c r="AH594" t="b">
        <v>1</v>
      </c>
      <c r="AI594" t="s">
        <v>19197</v>
      </c>
      <c r="AJ594">
        <v>230</v>
      </c>
      <c r="AK594" t="b">
        <v>1</v>
      </c>
      <c r="AL594" t="b">
        <v>1</v>
      </c>
      <c r="AM594" t="b">
        <v>0</v>
      </c>
      <c r="AN594" t="b">
        <v>0</v>
      </c>
      <c r="AO594" t="b">
        <v>0</v>
      </c>
      <c r="AP594">
        <v>4</v>
      </c>
      <c r="AQ594">
        <v>16000</v>
      </c>
      <c r="AR594">
        <v>134217728</v>
      </c>
      <c r="AS594">
        <v>134217728</v>
      </c>
      <c r="AT594">
        <v>12800</v>
      </c>
      <c r="AU594">
        <v>201326592</v>
      </c>
      <c r="AW594" t="b">
        <v>1</v>
      </c>
      <c r="AZ594" t="s">
        <v>19448</v>
      </c>
    </row>
    <row r="595" spans="1:52" hidden="1" x14ac:dyDescent="0.25">
      <c r="A595" t="s">
        <v>2641</v>
      </c>
      <c r="B595" t="s">
        <v>19801</v>
      </c>
      <c r="C595" t="s">
        <v>1368</v>
      </c>
      <c r="D595" t="s">
        <v>19788</v>
      </c>
      <c r="E595" t="s">
        <v>19190</v>
      </c>
      <c r="F595" t="s">
        <v>242</v>
      </c>
      <c r="G595">
        <v>329.96</v>
      </c>
      <c r="H595" t="s">
        <v>19191</v>
      </c>
      <c r="I595">
        <v>8</v>
      </c>
      <c r="J595">
        <v>8</v>
      </c>
      <c r="K595">
        <v>2</v>
      </c>
      <c r="L595" t="s">
        <v>19519</v>
      </c>
      <c r="M595" t="s">
        <v>19445</v>
      </c>
      <c r="N595" t="b">
        <v>1</v>
      </c>
      <c r="O595" t="b">
        <v>0</v>
      </c>
      <c r="P595" t="b">
        <v>0</v>
      </c>
      <c r="Q595" t="b">
        <v>0</v>
      </c>
      <c r="R595" t="b">
        <v>0</v>
      </c>
      <c r="S595" t="b">
        <v>0</v>
      </c>
      <c r="T595" t="b">
        <v>0</v>
      </c>
      <c r="U595" t="b">
        <v>0</v>
      </c>
      <c r="V595" t="b">
        <v>1</v>
      </c>
      <c r="Z595">
        <v>0</v>
      </c>
      <c r="AA595">
        <v>1047552</v>
      </c>
      <c r="AB595" t="b">
        <v>1</v>
      </c>
      <c r="AC595" t="s">
        <v>19284</v>
      </c>
      <c r="AD595">
        <v>64</v>
      </c>
      <c r="AE595">
        <v>16</v>
      </c>
      <c r="AF595" t="s">
        <v>19194</v>
      </c>
      <c r="AG595" t="b">
        <v>1</v>
      </c>
      <c r="AH595" t="b">
        <v>1</v>
      </c>
      <c r="AI595" t="s">
        <v>19195</v>
      </c>
      <c r="AJ595">
        <v>230</v>
      </c>
      <c r="AK595" t="b">
        <v>0</v>
      </c>
      <c r="AL595" t="b">
        <v>1</v>
      </c>
      <c r="AM595" t="b">
        <v>0</v>
      </c>
      <c r="AN595" t="b">
        <v>1</v>
      </c>
      <c r="AO595" t="b">
        <v>0</v>
      </c>
      <c r="AP595">
        <v>8</v>
      </c>
      <c r="AQ595">
        <v>38000</v>
      </c>
      <c r="AR595">
        <v>500000000</v>
      </c>
      <c r="AS595">
        <v>500000000</v>
      </c>
      <c r="AT595">
        <v>12800</v>
      </c>
      <c r="AU595">
        <v>304087040</v>
      </c>
      <c r="AW595" t="b">
        <v>1</v>
      </c>
    </row>
    <row r="596" spans="1:52" hidden="1" x14ac:dyDescent="0.25">
      <c r="A596" t="s">
        <v>5571</v>
      </c>
      <c r="B596" t="s">
        <v>13494</v>
      </c>
      <c r="C596" t="s">
        <v>1368</v>
      </c>
      <c r="D596" t="s">
        <v>19789</v>
      </c>
      <c r="E596" t="s">
        <v>19190</v>
      </c>
      <c r="F596" t="s">
        <v>242</v>
      </c>
      <c r="G596">
        <v>329.96</v>
      </c>
      <c r="H596" t="s">
        <v>19191</v>
      </c>
      <c r="I596">
        <v>8</v>
      </c>
      <c r="J596">
        <v>8</v>
      </c>
      <c r="K596">
        <v>2</v>
      </c>
      <c r="L596" t="s">
        <v>19519</v>
      </c>
      <c r="M596" t="s">
        <v>19445</v>
      </c>
      <c r="N596" t="b">
        <v>1</v>
      </c>
      <c r="O596" t="b">
        <v>0</v>
      </c>
      <c r="P596" t="b">
        <v>0</v>
      </c>
      <c r="Q596" t="b">
        <v>0</v>
      </c>
      <c r="R596" t="b">
        <v>0</v>
      </c>
      <c r="S596" t="b">
        <v>0</v>
      </c>
      <c r="T596" t="b">
        <v>0</v>
      </c>
      <c r="U596" t="b">
        <v>0</v>
      </c>
      <c r="V596" t="b">
        <v>1</v>
      </c>
      <c r="X596" t="s">
        <v>19262</v>
      </c>
      <c r="Z596">
        <v>0</v>
      </c>
      <c r="AA596">
        <v>1047552</v>
      </c>
      <c r="AB596" t="b">
        <v>1</v>
      </c>
      <c r="AC596" t="s">
        <v>19210</v>
      </c>
      <c r="AD596">
        <v>64</v>
      </c>
      <c r="AE596">
        <v>16</v>
      </c>
      <c r="AF596" t="s">
        <v>19194</v>
      </c>
      <c r="AG596" t="b">
        <v>1</v>
      </c>
      <c r="AH596" t="b">
        <v>1</v>
      </c>
      <c r="AI596" t="s">
        <v>19195</v>
      </c>
      <c r="AJ596">
        <v>230</v>
      </c>
      <c r="AK596" t="b">
        <v>0</v>
      </c>
      <c r="AL596" t="b">
        <v>1</v>
      </c>
      <c r="AM596" t="b">
        <v>0</v>
      </c>
      <c r="AN596" t="b">
        <v>0</v>
      </c>
      <c r="AO596" t="b">
        <v>0</v>
      </c>
      <c r="AP596">
        <v>4</v>
      </c>
      <c r="AQ596">
        <v>16000</v>
      </c>
      <c r="AR596">
        <v>134217728</v>
      </c>
      <c r="AS596">
        <v>134217728</v>
      </c>
      <c r="AT596">
        <v>12800</v>
      </c>
      <c r="AU596">
        <v>201326592</v>
      </c>
      <c r="AW596" t="b">
        <v>1</v>
      </c>
      <c r="AZ596" t="s">
        <v>19448</v>
      </c>
    </row>
    <row r="597" spans="1:52" hidden="1" x14ac:dyDescent="0.25">
      <c r="A597" t="s">
        <v>3523</v>
      </c>
      <c r="B597" t="s">
        <v>19802</v>
      </c>
      <c r="C597" t="s">
        <v>1368</v>
      </c>
      <c r="D597" t="s">
        <v>19785</v>
      </c>
      <c r="E597" t="s">
        <v>19190</v>
      </c>
      <c r="F597" t="s">
        <v>242</v>
      </c>
      <c r="G597">
        <v>4590.24</v>
      </c>
      <c r="H597" t="s">
        <v>19191</v>
      </c>
      <c r="I597">
        <v>96</v>
      </c>
      <c r="J597">
        <v>96</v>
      </c>
      <c r="K597">
        <v>2</v>
      </c>
      <c r="L597" t="s">
        <v>19519</v>
      </c>
      <c r="M597" t="s">
        <v>19445</v>
      </c>
      <c r="N597" t="b">
        <v>1</v>
      </c>
      <c r="O597" t="b">
        <v>0</v>
      </c>
      <c r="P597" t="b">
        <v>1</v>
      </c>
      <c r="Q597" t="b">
        <v>0</v>
      </c>
      <c r="R597" t="b">
        <v>0</v>
      </c>
      <c r="S597" t="b">
        <v>0</v>
      </c>
      <c r="T597" t="b">
        <v>0</v>
      </c>
      <c r="U597" t="b">
        <v>0</v>
      </c>
      <c r="V597" t="b">
        <v>1</v>
      </c>
      <c r="Z597">
        <v>3686400</v>
      </c>
      <c r="AA597">
        <v>1047552</v>
      </c>
      <c r="AB597" t="b">
        <v>1</v>
      </c>
      <c r="AC597" t="s">
        <v>19284</v>
      </c>
      <c r="AD597">
        <v>672</v>
      </c>
      <c r="AE597">
        <v>32</v>
      </c>
      <c r="AF597" t="s">
        <v>19194</v>
      </c>
      <c r="AG597" t="b">
        <v>1</v>
      </c>
      <c r="AH597" t="b">
        <v>1</v>
      </c>
      <c r="AI597" t="s">
        <v>19195</v>
      </c>
      <c r="AJ597">
        <v>230</v>
      </c>
      <c r="AK597" t="b">
        <v>1</v>
      </c>
      <c r="AL597" t="b">
        <v>1</v>
      </c>
      <c r="AM597" t="b">
        <v>0</v>
      </c>
      <c r="AQ597">
        <v>450000</v>
      </c>
      <c r="AR597">
        <v>4000000000</v>
      </c>
      <c r="AS597">
        <v>4000000000</v>
      </c>
      <c r="AT597">
        <v>80000</v>
      </c>
      <c r="AU597">
        <v>2726297600</v>
      </c>
      <c r="AV597">
        <v>1717990000000</v>
      </c>
      <c r="AW597" t="b">
        <v>1</v>
      </c>
    </row>
    <row r="598" spans="1:52" hidden="1" x14ac:dyDescent="0.25">
      <c r="A598" t="s">
        <v>2269</v>
      </c>
      <c r="B598" t="s">
        <v>6053</v>
      </c>
      <c r="C598" t="s">
        <v>1368</v>
      </c>
      <c r="D598" t="s">
        <v>19786</v>
      </c>
      <c r="E598" t="s">
        <v>19190</v>
      </c>
      <c r="F598" t="s">
        <v>242</v>
      </c>
      <c r="G598">
        <v>4590.24</v>
      </c>
      <c r="H598" t="s">
        <v>19191</v>
      </c>
      <c r="I598">
        <v>96</v>
      </c>
      <c r="J598">
        <v>96</v>
      </c>
      <c r="K598">
        <v>2</v>
      </c>
      <c r="L598" t="s">
        <v>19519</v>
      </c>
      <c r="M598" t="s">
        <v>19445</v>
      </c>
      <c r="N598" t="b">
        <v>1</v>
      </c>
      <c r="O598" t="b">
        <v>0</v>
      </c>
      <c r="P598" t="b">
        <v>1</v>
      </c>
      <c r="Q598" t="b">
        <v>0</v>
      </c>
      <c r="R598" t="b">
        <v>0</v>
      </c>
      <c r="S598" t="b">
        <v>0</v>
      </c>
      <c r="T598" t="b">
        <v>0</v>
      </c>
      <c r="U598" t="b">
        <v>0</v>
      </c>
      <c r="V598" t="b">
        <v>1</v>
      </c>
      <c r="X598" t="s">
        <v>19262</v>
      </c>
      <c r="Z598">
        <v>2457600</v>
      </c>
      <c r="AA598">
        <v>1047552</v>
      </c>
      <c r="AB598" t="b">
        <v>1</v>
      </c>
      <c r="AC598" t="s">
        <v>19210</v>
      </c>
      <c r="AD598">
        <v>672</v>
      </c>
      <c r="AE598">
        <v>32</v>
      </c>
      <c r="AF598" t="s">
        <v>19194</v>
      </c>
      <c r="AG598" t="b">
        <v>1</v>
      </c>
      <c r="AH598" t="b">
        <v>1</v>
      </c>
      <c r="AI598" t="s">
        <v>19197</v>
      </c>
      <c r="AJ598">
        <v>230</v>
      </c>
      <c r="AK598" t="b">
        <v>1</v>
      </c>
      <c r="AL598" t="b">
        <v>1</v>
      </c>
      <c r="AM598" t="b">
        <v>0</v>
      </c>
      <c r="AN598" t="b">
        <v>0</v>
      </c>
      <c r="AO598" t="b">
        <v>0</v>
      </c>
      <c r="AP598">
        <v>8</v>
      </c>
      <c r="AQ598">
        <v>192000</v>
      </c>
      <c r="AR598">
        <v>1073741824</v>
      </c>
      <c r="AS598">
        <v>1073741824</v>
      </c>
      <c r="AT598">
        <v>80000</v>
      </c>
      <c r="AU598">
        <v>1258291200</v>
      </c>
      <c r="AW598" t="b">
        <v>1</v>
      </c>
      <c r="AZ598" t="s">
        <v>19448</v>
      </c>
    </row>
    <row r="599" spans="1:52" hidden="1" x14ac:dyDescent="0.25">
      <c r="A599" t="s">
        <v>4856</v>
      </c>
      <c r="B599" t="s">
        <v>19803</v>
      </c>
      <c r="C599" t="s">
        <v>1368</v>
      </c>
      <c r="D599" t="s">
        <v>19788</v>
      </c>
      <c r="E599" t="s">
        <v>19190</v>
      </c>
      <c r="F599" t="s">
        <v>242</v>
      </c>
      <c r="G599">
        <v>3959.52</v>
      </c>
      <c r="H599" t="s">
        <v>19191</v>
      </c>
      <c r="I599">
        <v>96</v>
      </c>
      <c r="J599">
        <v>96</v>
      </c>
      <c r="K599">
        <v>2</v>
      </c>
      <c r="L599" t="s">
        <v>19519</v>
      </c>
      <c r="M599" t="s">
        <v>19445</v>
      </c>
      <c r="N599" t="b">
        <v>1</v>
      </c>
      <c r="O599" t="b">
        <v>0</v>
      </c>
      <c r="P599" t="b">
        <v>0</v>
      </c>
      <c r="Q599" t="b">
        <v>0</v>
      </c>
      <c r="R599" t="b">
        <v>0</v>
      </c>
      <c r="S599" t="b">
        <v>0</v>
      </c>
      <c r="T599" t="b">
        <v>0</v>
      </c>
      <c r="U599" t="b">
        <v>0</v>
      </c>
      <c r="V599" t="b">
        <v>1</v>
      </c>
      <c r="Z599">
        <v>0</v>
      </c>
      <c r="AA599">
        <v>1047552</v>
      </c>
      <c r="AB599" t="b">
        <v>1</v>
      </c>
      <c r="AC599" t="s">
        <v>19284</v>
      </c>
      <c r="AD599">
        <v>672</v>
      </c>
      <c r="AE599">
        <v>32</v>
      </c>
      <c r="AF599" t="s">
        <v>19194</v>
      </c>
      <c r="AG599" t="b">
        <v>1</v>
      </c>
      <c r="AH599" t="b">
        <v>1</v>
      </c>
      <c r="AI599" t="s">
        <v>19195</v>
      </c>
      <c r="AJ599">
        <v>230</v>
      </c>
      <c r="AK599" t="b">
        <v>0</v>
      </c>
      <c r="AL599" t="b">
        <v>1</v>
      </c>
      <c r="AM599" t="b">
        <v>0</v>
      </c>
      <c r="AN599" t="b">
        <v>1</v>
      </c>
      <c r="AO599" t="b">
        <v>0</v>
      </c>
      <c r="AP599">
        <v>8</v>
      </c>
      <c r="AQ599">
        <v>450000</v>
      </c>
      <c r="AR599">
        <v>4000000000</v>
      </c>
      <c r="AS599">
        <v>4000000000</v>
      </c>
      <c r="AT599">
        <v>80000</v>
      </c>
      <c r="AU599">
        <v>2726297600</v>
      </c>
      <c r="AW599" t="b">
        <v>1</v>
      </c>
    </row>
    <row r="600" spans="1:52" hidden="1" x14ac:dyDescent="0.25">
      <c r="A600" t="s">
        <v>400</v>
      </c>
      <c r="B600" t="s">
        <v>11189</v>
      </c>
      <c r="C600" t="s">
        <v>1368</v>
      </c>
      <c r="D600" t="s">
        <v>19789</v>
      </c>
      <c r="E600" t="s">
        <v>19190</v>
      </c>
      <c r="F600" t="s">
        <v>242</v>
      </c>
      <c r="G600">
        <v>3959.52</v>
      </c>
      <c r="H600" t="s">
        <v>19191</v>
      </c>
      <c r="I600">
        <v>96</v>
      </c>
      <c r="J600">
        <v>96</v>
      </c>
      <c r="K600">
        <v>2</v>
      </c>
      <c r="L600" t="s">
        <v>19519</v>
      </c>
      <c r="M600" t="s">
        <v>19445</v>
      </c>
      <c r="N600" t="b">
        <v>1</v>
      </c>
      <c r="O600" t="b">
        <v>0</v>
      </c>
      <c r="P600" t="b">
        <v>0</v>
      </c>
      <c r="Q600" t="b">
        <v>0</v>
      </c>
      <c r="R600" t="b">
        <v>0</v>
      </c>
      <c r="S600" t="b">
        <v>0</v>
      </c>
      <c r="T600" t="b">
        <v>0</v>
      </c>
      <c r="U600" t="b">
        <v>0</v>
      </c>
      <c r="V600" t="b">
        <v>1</v>
      </c>
      <c r="X600" t="s">
        <v>19262</v>
      </c>
      <c r="Z600">
        <v>0</v>
      </c>
      <c r="AA600">
        <v>1047552</v>
      </c>
      <c r="AB600" t="b">
        <v>1</v>
      </c>
      <c r="AC600" t="s">
        <v>19210</v>
      </c>
      <c r="AD600">
        <v>672</v>
      </c>
      <c r="AE600">
        <v>32</v>
      </c>
      <c r="AF600" t="s">
        <v>19194</v>
      </c>
      <c r="AG600" t="b">
        <v>1</v>
      </c>
      <c r="AH600" t="b">
        <v>1</v>
      </c>
      <c r="AI600" t="s">
        <v>19195</v>
      </c>
      <c r="AJ600">
        <v>230</v>
      </c>
      <c r="AK600" t="b">
        <v>0</v>
      </c>
      <c r="AL600" t="b">
        <v>1</v>
      </c>
      <c r="AM600" t="b">
        <v>0</v>
      </c>
      <c r="AN600" t="b">
        <v>0</v>
      </c>
      <c r="AO600" t="b">
        <v>0</v>
      </c>
      <c r="AP600">
        <v>8</v>
      </c>
      <c r="AQ600">
        <v>192000</v>
      </c>
      <c r="AR600">
        <v>1073741824</v>
      </c>
      <c r="AS600">
        <v>1073741824</v>
      </c>
      <c r="AT600">
        <v>80000</v>
      </c>
      <c r="AU600">
        <v>1258291200</v>
      </c>
      <c r="AW600" t="b">
        <v>1</v>
      </c>
      <c r="AZ600" t="s">
        <v>19448</v>
      </c>
    </row>
    <row r="601" spans="1:52" hidden="1" x14ac:dyDescent="0.25">
      <c r="A601" t="s">
        <v>6202</v>
      </c>
      <c r="B601" t="s">
        <v>9982</v>
      </c>
      <c r="C601" t="s">
        <v>1368</v>
      </c>
      <c r="D601" t="s">
        <v>19804</v>
      </c>
      <c r="E601" t="s">
        <v>19190</v>
      </c>
      <c r="F601" t="s">
        <v>242</v>
      </c>
      <c r="G601">
        <v>5049.41</v>
      </c>
      <c r="H601" t="s">
        <v>19191</v>
      </c>
      <c r="I601">
        <v>96</v>
      </c>
      <c r="J601">
        <v>96</v>
      </c>
      <c r="K601">
        <v>2</v>
      </c>
      <c r="L601" t="s">
        <v>19519</v>
      </c>
      <c r="M601" t="s">
        <v>19445</v>
      </c>
      <c r="N601" t="b">
        <v>1</v>
      </c>
      <c r="O601" t="b">
        <v>0</v>
      </c>
      <c r="P601" t="b">
        <v>1</v>
      </c>
      <c r="Q601" t="b">
        <v>1</v>
      </c>
      <c r="R601" t="b">
        <v>0</v>
      </c>
      <c r="S601" t="b">
        <v>0</v>
      </c>
      <c r="T601" t="b">
        <v>0</v>
      </c>
      <c r="U601" t="b">
        <v>0</v>
      </c>
      <c r="V601" t="b">
        <v>1</v>
      </c>
      <c r="X601" t="s">
        <v>19262</v>
      </c>
      <c r="Z601">
        <v>2457600</v>
      </c>
      <c r="AA601">
        <v>1047552</v>
      </c>
      <c r="AB601" t="b">
        <v>1</v>
      </c>
      <c r="AC601" t="s">
        <v>19210</v>
      </c>
      <c r="AD601">
        <v>672</v>
      </c>
      <c r="AE601">
        <v>32</v>
      </c>
      <c r="AF601" t="s">
        <v>19194</v>
      </c>
      <c r="AG601" t="b">
        <v>1</v>
      </c>
      <c r="AH601" t="b">
        <v>1</v>
      </c>
      <c r="AI601" t="s">
        <v>19197</v>
      </c>
      <c r="AJ601">
        <v>230</v>
      </c>
      <c r="AK601" t="b">
        <v>1</v>
      </c>
      <c r="AL601" t="b">
        <v>1</v>
      </c>
      <c r="AM601" t="b">
        <v>0</v>
      </c>
      <c r="AN601" t="b">
        <v>0</v>
      </c>
      <c r="AO601" t="b">
        <v>0</v>
      </c>
      <c r="AP601">
        <v>8</v>
      </c>
      <c r="AQ601">
        <v>192000</v>
      </c>
      <c r="AR601">
        <v>1073741824</v>
      </c>
      <c r="AS601">
        <v>1073741824</v>
      </c>
      <c r="AT601">
        <v>80000</v>
      </c>
      <c r="AU601">
        <v>1258291200</v>
      </c>
      <c r="AW601" t="b">
        <v>1</v>
      </c>
      <c r="AZ601" t="s">
        <v>19448</v>
      </c>
    </row>
    <row r="602" spans="1:52" hidden="1" x14ac:dyDescent="0.25">
      <c r="A602" t="s">
        <v>2052</v>
      </c>
      <c r="B602" t="s">
        <v>2053</v>
      </c>
      <c r="C602" t="s">
        <v>1368</v>
      </c>
      <c r="D602" t="s">
        <v>19805</v>
      </c>
      <c r="E602" t="s">
        <v>19190</v>
      </c>
      <c r="F602" t="s">
        <v>242</v>
      </c>
      <c r="G602">
        <v>4355.18</v>
      </c>
      <c r="H602" t="s">
        <v>19191</v>
      </c>
      <c r="I602">
        <v>96</v>
      </c>
      <c r="J602">
        <v>96</v>
      </c>
      <c r="K602">
        <v>2</v>
      </c>
      <c r="L602" t="s">
        <v>19519</v>
      </c>
      <c r="M602" t="s">
        <v>19445</v>
      </c>
      <c r="N602" t="b">
        <v>1</v>
      </c>
      <c r="O602" t="b">
        <v>0</v>
      </c>
      <c r="P602" t="b">
        <v>0</v>
      </c>
      <c r="Q602" t="b">
        <v>1</v>
      </c>
      <c r="R602" t="b">
        <v>0</v>
      </c>
      <c r="S602" t="b">
        <v>0</v>
      </c>
      <c r="T602" t="b">
        <v>0</v>
      </c>
      <c r="U602" t="b">
        <v>0</v>
      </c>
      <c r="V602" t="b">
        <v>1</v>
      </c>
      <c r="X602" t="s">
        <v>19262</v>
      </c>
      <c r="Z602">
        <v>0</v>
      </c>
      <c r="AA602">
        <v>1047552</v>
      </c>
      <c r="AB602" t="b">
        <v>1</v>
      </c>
      <c r="AC602" t="s">
        <v>19210</v>
      </c>
      <c r="AD602">
        <v>672</v>
      </c>
      <c r="AE602">
        <v>32</v>
      </c>
      <c r="AF602" t="s">
        <v>19194</v>
      </c>
      <c r="AG602" t="b">
        <v>1</v>
      </c>
      <c r="AH602" t="b">
        <v>1</v>
      </c>
      <c r="AI602" t="s">
        <v>19195</v>
      </c>
      <c r="AJ602">
        <v>230</v>
      </c>
      <c r="AK602" t="b">
        <v>0</v>
      </c>
      <c r="AL602" t="b">
        <v>1</v>
      </c>
      <c r="AM602" t="b">
        <v>0</v>
      </c>
      <c r="AN602" t="b">
        <v>0</v>
      </c>
      <c r="AO602" t="b">
        <v>0</v>
      </c>
      <c r="AP602">
        <v>8</v>
      </c>
      <c r="AQ602">
        <v>192000</v>
      </c>
      <c r="AR602">
        <v>1073741824</v>
      </c>
      <c r="AS602">
        <v>1073741824</v>
      </c>
      <c r="AT602">
        <v>80000</v>
      </c>
      <c r="AU602">
        <v>1258291200</v>
      </c>
      <c r="AW602" t="b">
        <v>1</v>
      </c>
      <c r="AZ602" t="s">
        <v>19448</v>
      </c>
    </row>
    <row r="603" spans="1:52" hidden="1" x14ac:dyDescent="0.25">
      <c r="A603" t="s">
        <v>1324</v>
      </c>
      <c r="B603" t="s">
        <v>1325</v>
      </c>
      <c r="C603" t="s">
        <v>1368</v>
      </c>
      <c r="D603" t="s">
        <v>19806</v>
      </c>
      <c r="E603" t="s">
        <v>19190</v>
      </c>
      <c r="F603" t="s">
        <v>242</v>
      </c>
      <c r="G603">
        <v>36.280999999999999</v>
      </c>
      <c r="H603" t="s">
        <v>19191</v>
      </c>
      <c r="I603">
        <v>1</v>
      </c>
      <c r="J603">
        <v>1</v>
      </c>
      <c r="K603">
        <v>1</v>
      </c>
      <c r="L603" t="s">
        <v>19807</v>
      </c>
      <c r="N603" t="b">
        <v>0</v>
      </c>
      <c r="O603" t="b">
        <v>0</v>
      </c>
      <c r="P603" t="b">
        <v>0</v>
      </c>
      <c r="Q603" t="b">
        <v>0</v>
      </c>
      <c r="R603" t="b">
        <v>0</v>
      </c>
      <c r="S603" t="b">
        <v>0</v>
      </c>
      <c r="T603" t="b">
        <v>0</v>
      </c>
      <c r="U603" t="b">
        <v>0</v>
      </c>
      <c r="V603" t="b">
        <v>0</v>
      </c>
      <c r="Z603">
        <v>16384</v>
      </c>
      <c r="AA603">
        <v>1047552</v>
      </c>
      <c r="AB603" t="b">
        <v>1</v>
      </c>
      <c r="AC603" t="s">
        <v>19193</v>
      </c>
      <c r="AD603">
        <v>2</v>
      </c>
      <c r="AE603">
        <v>4</v>
      </c>
      <c r="AF603" t="s">
        <v>19194</v>
      </c>
      <c r="AG603" t="b">
        <v>1</v>
      </c>
      <c r="AH603" t="b">
        <v>0</v>
      </c>
      <c r="AI603" t="s">
        <v>19195</v>
      </c>
      <c r="AJ603">
        <v>210</v>
      </c>
      <c r="AK603" t="b">
        <v>0</v>
      </c>
      <c r="AL603" t="b">
        <v>0</v>
      </c>
      <c r="AM603" t="b">
        <v>0</v>
      </c>
      <c r="AN603" t="b">
        <v>1</v>
      </c>
      <c r="AO603" t="b">
        <v>0</v>
      </c>
      <c r="AP603">
        <v>2</v>
      </c>
      <c r="AQ603">
        <v>3000</v>
      </c>
      <c r="AR603">
        <v>49152000</v>
      </c>
      <c r="AS603">
        <v>24576000</v>
      </c>
      <c r="AT603">
        <v>3200</v>
      </c>
      <c r="AU603">
        <v>48000000</v>
      </c>
    </row>
    <row r="604" spans="1:52" hidden="1" x14ac:dyDescent="0.25">
      <c r="A604" t="s">
        <v>4408</v>
      </c>
      <c r="B604" t="s">
        <v>4409</v>
      </c>
      <c r="C604" t="s">
        <v>1368</v>
      </c>
      <c r="D604" t="s">
        <v>19806</v>
      </c>
      <c r="E604" t="s">
        <v>19190</v>
      </c>
      <c r="F604" t="s">
        <v>242</v>
      </c>
      <c r="G604">
        <v>581.08000000000004</v>
      </c>
      <c r="H604" t="s">
        <v>19191</v>
      </c>
      <c r="I604">
        <v>16</v>
      </c>
      <c r="J604">
        <v>16</v>
      </c>
      <c r="K604">
        <v>1</v>
      </c>
      <c r="L604" t="s">
        <v>19807</v>
      </c>
      <c r="N604" t="b">
        <v>0</v>
      </c>
      <c r="O604" t="b">
        <v>0</v>
      </c>
      <c r="P604" t="b">
        <v>0</v>
      </c>
      <c r="Q604" t="b">
        <v>0</v>
      </c>
      <c r="R604" t="b">
        <v>0</v>
      </c>
      <c r="S604" t="b">
        <v>0</v>
      </c>
      <c r="T604" t="b">
        <v>0</v>
      </c>
      <c r="U604" t="b">
        <v>0</v>
      </c>
      <c r="V604" t="b">
        <v>0</v>
      </c>
      <c r="Z604">
        <v>262144</v>
      </c>
      <c r="AA604">
        <v>1047552</v>
      </c>
      <c r="AB604" t="b">
        <v>1</v>
      </c>
      <c r="AC604" t="s">
        <v>19193</v>
      </c>
      <c r="AD604">
        <v>32</v>
      </c>
      <c r="AE604">
        <v>64</v>
      </c>
      <c r="AF604" t="s">
        <v>19194</v>
      </c>
      <c r="AG604" t="b">
        <v>1</v>
      </c>
      <c r="AH604" t="b">
        <v>0</v>
      </c>
      <c r="AI604" t="s">
        <v>19195</v>
      </c>
      <c r="AJ604">
        <v>210</v>
      </c>
      <c r="AK604" t="b">
        <v>0</v>
      </c>
      <c r="AL604" t="b">
        <v>0</v>
      </c>
      <c r="AM604" t="b">
        <v>0</v>
      </c>
      <c r="AN604" t="b">
        <v>1</v>
      </c>
      <c r="AO604" t="b">
        <v>0</v>
      </c>
      <c r="AP604">
        <v>8</v>
      </c>
      <c r="AQ604">
        <v>48000</v>
      </c>
      <c r="AR604">
        <v>786432000</v>
      </c>
      <c r="AS604">
        <v>393216000</v>
      </c>
      <c r="AT604">
        <v>51200</v>
      </c>
      <c r="AU604">
        <v>768000000</v>
      </c>
    </row>
    <row r="605" spans="1:52" hidden="1" x14ac:dyDescent="0.25">
      <c r="A605" t="s">
        <v>3896</v>
      </c>
      <c r="B605" t="s">
        <v>14871</v>
      </c>
      <c r="C605" t="s">
        <v>1368</v>
      </c>
      <c r="D605" t="s">
        <v>19808</v>
      </c>
      <c r="E605" t="s">
        <v>19190</v>
      </c>
      <c r="F605" t="s">
        <v>242</v>
      </c>
      <c r="G605">
        <v>581.08000000000004</v>
      </c>
      <c r="H605" t="s">
        <v>19191</v>
      </c>
      <c r="I605">
        <v>16</v>
      </c>
      <c r="J605">
        <v>16</v>
      </c>
      <c r="K605">
        <v>1</v>
      </c>
      <c r="L605" t="s">
        <v>19807</v>
      </c>
      <c r="N605" t="b">
        <v>0</v>
      </c>
      <c r="O605" t="b">
        <v>0</v>
      </c>
      <c r="P605" t="b">
        <v>0</v>
      </c>
      <c r="Q605" t="b">
        <v>0</v>
      </c>
      <c r="R605" t="b">
        <v>0</v>
      </c>
      <c r="S605" t="b">
        <v>0</v>
      </c>
      <c r="T605" t="b">
        <v>0</v>
      </c>
      <c r="U605" t="b">
        <v>0</v>
      </c>
      <c r="V605" t="b">
        <v>1</v>
      </c>
      <c r="Z605">
        <v>65536</v>
      </c>
      <c r="AA605">
        <v>1047552</v>
      </c>
      <c r="AB605" t="b">
        <v>1</v>
      </c>
      <c r="AC605" t="s">
        <v>19210</v>
      </c>
      <c r="AD605">
        <v>32</v>
      </c>
      <c r="AE605">
        <v>64</v>
      </c>
      <c r="AF605" t="s">
        <v>19194</v>
      </c>
      <c r="AG605" t="b">
        <v>1</v>
      </c>
      <c r="AH605" t="b">
        <v>1</v>
      </c>
      <c r="AI605" t="s">
        <v>19195</v>
      </c>
      <c r="AJ605">
        <v>210</v>
      </c>
      <c r="AK605" t="b">
        <v>1</v>
      </c>
      <c r="AL605" t="b">
        <v>1</v>
      </c>
      <c r="AM605" t="b">
        <v>0</v>
      </c>
      <c r="AN605" t="b">
        <v>1</v>
      </c>
      <c r="AO605" t="b">
        <v>0</v>
      </c>
      <c r="AP605">
        <v>8</v>
      </c>
      <c r="AQ605">
        <v>64000</v>
      </c>
      <c r="AR605">
        <v>536870912</v>
      </c>
      <c r="AS605">
        <v>536870912</v>
      </c>
      <c r="AT605">
        <v>51200</v>
      </c>
      <c r="AU605">
        <v>805306368</v>
      </c>
      <c r="AV605">
        <v>206158430208</v>
      </c>
      <c r="AW605" t="b">
        <v>1</v>
      </c>
    </row>
    <row r="606" spans="1:52" hidden="1" x14ac:dyDescent="0.25">
      <c r="A606" t="s">
        <v>11689</v>
      </c>
      <c r="B606" t="s">
        <v>19809</v>
      </c>
      <c r="C606" t="s">
        <v>1368</v>
      </c>
      <c r="D606" t="s">
        <v>19810</v>
      </c>
      <c r="E606" t="s">
        <v>19190</v>
      </c>
      <c r="F606" t="s">
        <v>242</v>
      </c>
      <c r="G606">
        <v>494.21</v>
      </c>
      <c r="H606" t="s">
        <v>19191</v>
      </c>
      <c r="I606">
        <v>16</v>
      </c>
      <c r="J606">
        <v>16</v>
      </c>
      <c r="K606">
        <v>2</v>
      </c>
      <c r="L606" t="s">
        <v>19807</v>
      </c>
      <c r="N606" t="b">
        <v>0</v>
      </c>
      <c r="O606" t="b">
        <v>0</v>
      </c>
      <c r="P606" t="b">
        <v>0</v>
      </c>
      <c r="Q606" t="b">
        <v>0</v>
      </c>
      <c r="R606" t="b">
        <v>0</v>
      </c>
      <c r="S606" t="b">
        <v>0</v>
      </c>
      <c r="T606" t="b">
        <v>0</v>
      </c>
      <c r="U606" t="b">
        <v>0</v>
      </c>
      <c r="V606" t="b">
        <v>1</v>
      </c>
      <c r="X606" t="s">
        <v>19200</v>
      </c>
      <c r="Z606">
        <v>131072</v>
      </c>
      <c r="AA606">
        <v>1047552</v>
      </c>
      <c r="AB606" t="b">
        <v>1</v>
      </c>
      <c r="AC606" t="s">
        <v>19210</v>
      </c>
      <c r="AD606">
        <v>32</v>
      </c>
      <c r="AE606">
        <v>32</v>
      </c>
      <c r="AF606" t="s">
        <v>19194</v>
      </c>
      <c r="AG606" t="b">
        <v>1</v>
      </c>
      <c r="AH606" t="b">
        <v>1</v>
      </c>
      <c r="AI606" t="s">
        <v>19195</v>
      </c>
      <c r="AJ606">
        <v>195</v>
      </c>
      <c r="AK606" t="b">
        <v>1</v>
      </c>
      <c r="AL606" t="b">
        <v>1</v>
      </c>
      <c r="AM606" t="b">
        <v>0</v>
      </c>
      <c r="AN606" t="b">
        <v>1</v>
      </c>
      <c r="AO606" t="b">
        <v>0</v>
      </c>
      <c r="AP606">
        <v>4</v>
      </c>
      <c r="AQ606">
        <v>32000</v>
      </c>
      <c r="AR606">
        <v>262144000</v>
      </c>
      <c r="AS606">
        <v>262144000</v>
      </c>
      <c r="AT606">
        <v>25600</v>
      </c>
      <c r="AU606">
        <v>384000000</v>
      </c>
      <c r="AV606">
        <v>274877906944</v>
      </c>
      <c r="AW606" t="b">
        <v>1</v>
      </c>
    </row>
    <row r="607" spans="1:52" hidden="1" x14ac:dyDescent="0.25">
      <c r="A607" t="s">
        <v>4768</v>
      </c>
      <c r="B607" t="s">
        <v>4769</v>
      </c>
      <c r="C607" t="s">
        <v>1368</v>
      </c>
      <c r="D607" t="s">
        <v>19808</v>
      </c>
      <c r="E607" t="s">
        <v>19190</v>
      </c>
      <c r="F607" t="s">
        <v>242</v>
      </c>
      <c r="G607">
        <v>36.280999999999999</v>
      </c>
      <c r="H607" t="s">
        <v>19191</v>
      </c>
      <c r="I607">
        <v>1</v>
      </c>
      <c r="J607">
        <v>1</v>
      </c>
      <c r="K607">
        <v>1</v>
      </c>
      <c r="L607" t="s">
        <v>19807</v>
      </c>
      <c r="N607" t="b">
        <v>0</v>
      </c>
      <c r="O607" t="b">
        <v>0</v>
      </c>
      <c r="P607" t="b">
        <v>0</v>
      </c>
      <c r="Q607" t="b">
        <v>0</v>
      </c>
      <c r="R607" t="b">
        <v>0</v>
      </c>
      <c r="S607" t="b">
        <v>0</v>
      </c>
      <c r="T607" t="b">
        <v>0</v>
      </c>
      <c r="U607" t="b">
        <v>0</v>
      </c>
      <c r="V607" t="b">
        <v>1</v>
      </c>
      <c r="Z607">
        <v>4096</v>
      </c>
      <c r="AA607">
        <v>1047552</v>
      </c>
      <c r="AB607" t="b">
        <v>1</v>
      </c>
      <c r="AC607" t="s">
        <v>19210</v>
      </c>
      <c r="AD607">
        <v>2</v>
      </c>
      <c r="AE607">
        <v>4</v>
      </c>
      <c r="AF607" t="s">
        <v>19194</v>
      </c>
      <c r="AG607" t="b">
        <v>1</v>
      </c>
      <c r="AH607" t="b">
        <v>1</v>
      </c>
      <c r="AI607" t="s">
        <v>19195</v>
      </c>
      <c r="AJ607">
        <v>210</v>
      </c>
      <c r="AK607" t="b">
        <v>1</v>
      </c>
      <c r="AL607" t="b">
        <v>1</v>
      </c>
      <c r="AM607" t="b">
        <v>0</v>
      </c>
      <c r="AN607" t="b">
        <v>1</v>
      </c>
      <c r="AO607" t="b">
        <v>0</v>
      </c>
      <c r="AP607">
        <v>2</v>
      </c>
      <c r="AQ607">
        <v>4000</v>
      </c>
      <c r="AR607">
        <v>33554432</v>
      </c>
      <c r="AS607">
        <v>33554432</v>
      </c>
      <c r="AT607">
        <v>3200</v>
      </c>
      <c r="AU607">
        <v>50331648</v>
      </c>
      <c r="AV607">
        <v>12884901888</v>
      </c>
      <c r="AW607" t="b">
        <v>1</v>
      </c>
    </row>
    <row r="608" spans="1:52" hidden="1" x14ac:dyDescent="0.25">
      <c r="A608" t="s">
        <v>7065</v>
      </c>
      <c r="B608" t="s">
        <v>7519</v>
      </c>
      <c r="C608" t="s">
        <v>1368</v>
      </c>
      <c r="D608" t="s">
        <v>19806</v>
      </c>
      <c r="E608" t="s">
        <v>19190</v>
      </c>
      <c r="F608" t="s">
        <v>242</v>
      </c>
      <c r="G608">
        <v>72.27</v>
      </c>
      <c r="H608" t="s">
        <v>19191</v>
      </c>
      <c r="I608">
        <v>2</v>
      </c>
      <c r="J608">
        <v>2</v>
      </c>
      <c r="K608">
        <v>1</v>
      </c>
      <c r="L608" t="s">
        <v>19807</v>
      </c>
      <c r="N608" t="b">
        <v>0</v>
      </c>
      <c r="O608" t="b">
        <v>0</v>
      </c>
      <c r="P608" t="b">
        <v>0</v>
      </c>
      <c r="Q608" t="b">
        <v>0</v>
      </c>
      <c r="R608" t="b">
        <v>0</v>
      </c>
      <c r="S608" t="b">
        <v>0</v>
      </c>
      <c r="T608" t="b">
        <v>0</v>
      </c>
      <c r="U608" t="b">
        <v>0</v>
      </c>
      <c r="V608" t="b">
        <v>0</v>
      </c>
      <c r="Z608">
        <v>32768</v>
      </c>
      <c r="AA608">
        <v>1047552</v>
      </c>
      <c r="AB608" t="b">
        <v>1</v>
      </c>
      <c r="AC608" t="s">
        <v>19193</v>
      </c>
      <c r="AD608">
        <v>4</v>
      </c>
      <c r="AE608">
        <v>8</v>
      </c>
      <c r="AF608" t="s">
        <v>19194</v>
      </c>
      <c r="AG608" t="b">
        <v>1</v>
      </c>
      <c r="AH608" t="b">
        <v>0</v>
      </c>
      <c r="AI608" t="s">
        <v>19195</v>
      </c>
      <c r="AJ608">
        <v>210</v>
      </c>
      <c r="AK608" t="b">
        <v>0</v>
      </c>
      <c r="AL608" t="b">
        <v>0</v>
      </c>
      <c r="AM608" t="b">
        <v>0</v>
      </c>
      <c r="AN608" t="b">
        <v>1</v>
      </c>
      <c r="AO608" t="b">
        <v>0</v>
      </c>
      <c r="AP608">
        <v>2</v>
      </c>
      <c r="AQ608">
        <v>6000</v>
      </c>
      <c r="AR608">
        <v>98304000</v>
      </c>
      <c r="AS608">
        <v>49152000</v>
      </c>
      <c r="AT608">
        <v>6400</v>
      </c>
      <c r="AU608">
        <v>96000000</v>
      </c>
    </row>
    <row r="609" spans="1:49" hidden="1" x14ac:dyDescent="0.25">
      <c r="A609" t="s">
        <v>4156</v>
      </c>
      <c r="B609" t="s">
        <v>4157</v>
      </c>
      <c r="C609" t="s">
        <v>1368</v>
      </c>
      <c r="D609" t="s">
        <v>19808</v>
      </c>
      <c r="E609" t="s">
        <v>19190</v>
      </c>
      <c r="F609" t="s">
        <v>242</v>
      </c>
      <c r="G609">
        <v>72.27</v>
      </c>
      <c r="H609" t="s">
        <v>19191</v>
      </c>
      <c r="I609">
        <v>2</v>
      </c>
      <c r="J609">
        <v>2</v>
      </c>
      <c r="K609">
        <v>1</v>
      </c>
      <c r="L609" t="s">
        <v>19807</v>
      </c>
      <c r="N609" t="b">
        <v>0</v>
      </c>
      <c r="O609" t="b">
        <v>0</v>
      </c>
      <c r="P609" t="b">
        <v>0</v>
      </c>
      <c r="Q609" t="b">
        <v>0</v>
      </c>
      <c r="R609" t="b">
        <v>0</v>
      </c>
      <c r="S609" t="b">
        <v>0</v>
      </c>
      <c r="T609" t="b">
        <v>0</v>
      </c>
      <c r="U609" t="b">
        <v>0</v>
      </c>
      <c r="V609" t="b">
        <v>1</v>
      </c>
      <c r="Z609">
        <v>8192</v>
      </c>
      <c r="AA609">
        <v>1047552</v>
      </c>
      <c r="AB609" t="b">
        <v>1</v>
      </c>
      <c r="AC609" t="s">
        <v>19210</v>
      </c>
      <c r="AD609">
        <v>4</v>
      </c>
      <c r="AE609">
        <v>8</v>
      </c>
      <c r="AF609" t="s">
        <v>19194</v>
      </c>
      <c r="AG609" t="b">
        <v>1</v>
      </c>
      <c r="AH609" t="b">
        <v>1</v>
      </c>
      <c r="AI609" t="s">
        <v>19195</v>
      </c>
      <c r="AJ609">
        <v>210</v>
      </c>
      <c r="AK609" t="b">
        <v>1</v>
      </c>
      <c r="AL609" t="b">
        <v>1</v>
      </c>
      <c r="AM609" t="b">
        <v>0</v>
      </c>
      <c r="AN609" t="b">
        <v>1</v>
      </c>
      <c r="AO609" t="b">
        <v>0</v>
      </c>
      <c r="AP609">
        <v>2</v>
      </c>
      <c r="AQ609">
        <v>8000</v>
      </c>
      <c r="AR609">
        <v>67108864</v>
      </c>
      <c r="AS609">
        <v>67108864</v>
      </c>
      <c r="AT609">
        <v>6400</v>
      </c>
      <c r="AU609">
        <v>100663296</v>
      </c>
      <c r="AV609">
        <v>25769803776</v>
      </c>
      <c r="AW609" t="b">
        <v>1</v>
      </c>
    </row>
    <row r="610" spans="1:49" hidden="1" x14ac:dyDescent="0.25">
      <c r="A610" t="s">
        <v>970</v>
      </c>
      <c r="B610" t="s">
        <v>19811</v>
      </c>
      <c r="C610" t="s">
        <v>1368</v>
      </c>
      <c r="D610" t="s">
        <v>19810</v>
      </c>
      <c r="E610" t="s">
        <v>19190</v>
      </c>
      <c r="F610" t="s">
        <v>242</v>
      </c>
      <c r="G610">
        <v>61.758000000000003</v>
      </c>
      <c r="H610" t="s">
        <v>19191</v>
      </c>
      <c r="I610">
        <v>2</v>
      </c>
      <c r="J610">
        <v>2</v>
      </c>
      <c r="K610">
        <v>2</v>
      </c>
      <c r="L610" t="s">
        <v>19807</v>
      </c>
      <c r="N610" t="b">
        <v>0</v>
      </c>
      <c r="O610" t="b">
        <v>0</v>
      </c>
      <c r="P610" t="b">
        <v>0</v>
      </c>
      <c r="Q610" t="b">
        <v>0</v>
      </c>
      <c r="R610" t="b">
        <v>0</v>
      </c>
      <c r="S610" t="b">
        <v>0</v>
      </c>
      <c r="T610" t="b">
        <v>0</v>
      </c>
      <c r="U610" t="b">
        <v>0</v>
      </c>
      <c r="V610" t="b">
        <v>1</v>
      </c>
      <c r="X610" t="s">
        <v>19200</v>
      </c>
      <c r="Z610">
        <v>16384</v>
      </c>
      <c r="AA610">
        <v>1047552</v>
      </c>
      <c r="AB610" t="b">
        <v>1</v>
      </c>
      <c r="AC610" t="s">
        <v>19210</v>
      </c>
      <c r="AD610">
        <v>4</v>
      </c>
      <c r="AE610">
        <v>4</v>
      </c>
      <c r="AF610" t="s">
        <v>19194</v>
      </c>
      <c r="AG610" t="b">
        <v>1</v>
      </c>
      <c r="AH610" t="b">
        <v>1</v>
      </c>
      <c r="AI610" t="s">
        <v>19195</v>
      </c>
      <c r="AJ610">
        <v>195</v>
      </c>
      <c r="AK610" t="b">
        <v>1</v>
      </c>
      <c r="AL610" t="b">
        <v>1</v>
      </c>
      <c r="AM610" t="b">
        <v>0</v>
      </c>
      <c r="AN610" t="b">
        <v>1</v>
      </c>
      <c r="AO610" t="b">
        <v>0</v>
      </c>
      <c r="AP610">
        <v>2</v>
      </c>
      <c r="AQ610">
        <v>4000</v>
      </c>
      <c r="AR610">
        <v>32505856</v>
      </c>
      <c r="AS610">
        <v>32505856</v>
      </c>
      <c r="AT610">
        <v>3200</v>
      </c>
      <c r="AU610">
        <v>49283072</v>
      </c>
      <c r="AV610">
        <v>34359738368</v>
      </c>
      <c r="AW610" t="b">
        <v>1</v>
      </c>
    </row>
    <row r="611" spans="1:49" hidden="1" x14ac:dyDescent="0.25">
      <c r="A611" t="s">
        <v>6463</v>
      </c>
      <c r="B611" t="s">
        <v>19812</v>
      </c>
      <c r="C611" t="s">
        <v>1368</v>
      </c>
      <c r="D611" t="s">
        <v>19810</v>
      </c>
      <c r="E611" t="s">
        <v>19190</v>
      </c>
      <c r="F611" t="s">
        <v>242</v>
      </c>
      <c r="G611">
        <v>987.69</v>
      </c>
      <c r="H611" t="s">
        <v>19191</v>
      </c>
      <c r="I611">
        <v>32</v>
      </c>
      <c r="J611">
        <v>32</v>
      </c>
      <c r="K611">
        <v>2</v>
      </c>
      <c r="L611" t="s">
        <v>19807</v>
      </c>
      <c r="N611" t="b">
        <v>0</v>
      </c>
      <c r="O611" t="b">
        <v>0</v>
      </c>
      <c r="P611" t="b">
        <v>0</v>
      </c>
      <c r="Q611" t="b">
        <v>0</v>
      </c>
      <c r="R611" t="b">
        <v>0</v>
      </c>
      <c r="S611" t="b">
        <v>0</v>
      </c>
      <c r="T611" t="b">
        <v>0</v>
      </c>
      <c r="U611" t="b">
        <v>0</v>
      </c>
      <c r="V611" t="b">
        <v>1</v>
      </c>
      <c r="X611" t="s">
        <v>19200</v>
      </c>
      <c r="Z611">
        <v>262144</v>
      </c>
      <c r="AA611">
        <v>1047552</v>
      </c>
      <c r="AB611" t="b">
        <v>1</v>
      </c>
      <c r="AC611" t="s">
        <v>19210</v>
      </c>
      <c r="AD611">
        <v>64</v>
      </c>
      <c r="AE611">
        <v>32</v>
      </c>
      <c r="AF611" t="s">
        <v>19194</v>
      </c>
      <c r="AG611" t="b">
        <v>1</v>
      </c>
      <c r="AH611" t="b">
        <v>1</v>
      </c>
      <c r="AI611" t="s">
        <v>19195</v>
      </c>
      <c r="AJ611">
        <v>195</v>
      </c>
      <c r="AK611" t="b">
        <v>1</v>
      </c>
      <c r="AL611" t="b">
        <v>1</v>
      </c>
      <c r="AM611" t="b">
        <v>0</v>
      </c>
      <c r="AN611" t="b">
        <v>1</v>
      </c>
      <c r="AO611" t="b">
        <v>0</v>
      </c>
      <c r="AP611">
        <v>8</v>
      </c>
      <c r="AQ611">
        <v>64000</v>
      </c>
      <c r="AR611">
        <v>536870912</v>
      </c>
      <c r="AS611">
        <v>536870912</v>
      </c>
      <c r="AT611">
        <v>51200</v>
      </c>
      <c r="AU611">
        <v>768000000</v>
      </c>
      <c r="AV611">
        <v>549755813888</v>
      </c>
      <c r="AW611" t="b">
        <v>1</v>
      </c>
    </row>
    <row r="612" spans="1:49" hidden="1" x14ac:dyDescent="0.25">
      <c r="A612" t="s">
        <v>6834</v>
      </c>
      <c r="B612" t="s">
        <v>6835</v>
      </c>
      <c r="C612" t="s">
        <v>1368</v>
      </c>
      <c r="D612" t="s">
        <v>19806</v>
      </c>
      <c r="E612" t="s">
        <v>19190</v>
      </c>
      <c r="F612" t="s">
        <v>242</v>
      </c>
      <c r="G612">
        <v>145.27000000000001</v>
      </c>
      <c r="H612" t="s">
        <v>19191</v>
      </c>
      <c r="I612">
        <v>4</v>
      </c>
      <c r="J612">
        <v>4</v>
      </c>
      <c r="K612">
        <v>1</v>
      </c>
      <c r="L612" t="s">
        <v>19807</v>
      </c>
      <c r="N612" t="b">
        <v>0</v>
      </c>
      <c r="O612" t="b">
        <v>0</v>
      </c>
      <c r="P612" t="b">
        <v>0</v>
      </c>
      <c r="Q612" t="b">
        <v>0</v>
      </c>
      <c r="R612" t="b">
        <v>0</v>
      </c>
      <c r="S612" t="b">
        <v>0</v>
      </c>
      <c r="T612" t="b">
        <v>0</v>
      </c>
      <c r="U612" t="b">
        <v>0</v>
      </c>
      <c r="V612" t="b">
        <v>0</v>
      </c>
      <c r="Z612">
        <v>65536</v>
      </c>
      <c r="AA612">
        <v>1047552</v>
      </c>
      <c r="AB612" t="b">
        <v>1</v>
      </c>
      <c r="AC612" t="s">
        <v>19193</v>
      </c>
      <c r="AD612">
        <v>8</v>
      </c>
      <c r="AE612">
        <v>16</v>
      </c>
      <c r="AF612" t="s">
        <v>19194</v>
      </c>
      <c r="AG612" t="b">
        <v>1</v>
      </c>
      <c r="AH612" t="b">
        <v>0</v>
      </c>
      <c r="AI612" t="s">
        <v>19195</v>
      </c>
      <c r="AJ612">
        <v>210</v>
      </c>
      <c r="AK612" t="b">
        <v>0</v>
      </c>
      <c r="AL612" t="b">
        <v>0</v>
      </c>
      <c r="AM612" t="b">
        <v>0</v>
      </c>
      <c r="AN612" t="b">
        <v>1</v>
      </c>
      <c r="AO612" t="b">
        <v>0</v>
      </c>
      <c r="AP612">
        <v>4</v>
      </c>
      <c r="AQ612">
        <v>12000</v>
      </c>
      <c r="AR612">
        <v>196608000</v>
      </c>
      <c r="AS612">
        <v>98304000</v>
      </c>
      <c r="AT612">
        <v>12800</v>
      </c>
      <c r="AU612">
        <v>192000000</v>
      </c>
    </row>
    <row r="613" spans="1:49" hidden="1" x14ac:dyDescent="0.25">
      <c r="A613" t="s">
        <v>6919</v>
      </c>
      <c r="B613" t="s">
        <v>19813</v>
      </c>
      <c r="C613" t="s">
        <v>1368</v>
      </c>
      <c r="D613" t="s">
        <v>19810</v>
      </c>
      <c r="E613" t="s">
        <v>19190</v>
      </c>
      <c r="F613" t="s">
        <v>242</v>
      </c>
      <c r="G613">
        <v>1481.9</v>
      </c>
      <c r="H613" t="s">
        <v>19191</v>
      </c>
      <c r="I613">
        <v>48</v>
      </c>
      <c r="J613">
        <v>48</v>
      </c>
      <c r="K613">
        <v>2</v>
      </c>
      <c r="L613" t="s">
        <v>19807</v>
      </c>
      <c r="N613" t="b">
        <v>0</v>
      </c>
      <c r="O613" t="b">
        <v>0</v>
      </c>
      <c r="P613" t="b">
        <v>0</v>
      </c>
      <c r="Q613" t="b">
        <v>0</v>
      </c>
      <c r="R613" t="b">
        <v>0</v>
      </c>
      <c r="S613" t="b">
        <v>0</v>
      </c>
      <c r="T613" t="b">
        <v>0</v>
      </c>
      <c r="U613" t="b">
        <v>0</v>
      </c>
      <c r="V613" t="b">
        <v>1</v>
      </c>
      <c r="X613" t="s">
        <v>19200</v>
      </c>
      <c r="Z613">
        <v>393216</v>
      </c>
      <c r="AA613">
        <v>1047552</v>
      </c>
      <c r="AB613" t="b">
        <v>1</v>
      </c>
      <c r="AC613" t="s">
        <v>19210</v>
      </c>
      <c r="AD613">
        <v>96</v>
      </c>
      <c r="AE613">
        <v>32</v>
      </c>
      <c r="AF613" t="s">
        <v>19194</v>
      </c>
      <c r="AG613" t="b">
        <v>1</v>
      </c>
      <c r="AH613" t="b">
        <v>1</v>
      </c>
      <c r="AI613" t="s">
        <v>19195</v>
      </c>
      <c r="AJ613">
        <v>195</v>
      </c>
      <c r="AK613" t="b">
        <v>1</v>
      </c>
      <c r="AL613" t="b">
        <v>1</v>
      </c>
      <c r="AM613" t="b">
        <v>0</v>
      </c>
      <c r="AN613" t="b">
        <v>1</v>
      </c>
      <c r="AO613" t="b">
        <v>0</v>
      </c>
      <c r="AP613">
        <v>8</v>
      </c>
      <c r="AQ613">
        <v>96000</v>
      </c>
      <c r="AR613">
        <v>805306368</v>
      </c>
      <c r="AS613">
        <v>805306368</v>
      </c>
      <c r="AT613">
        <v>76800</v>
      </c>
      <c r="AU613">
        <v>1152000000</v>
      </c>
      <c r="AV613">
        <v>824633720832</v>
      </c>
      <c r="AW613" t="b">
        <v>1</v>
      </c>
    </row>
    <row r="614" spans="1:49" hidden="1" x14ac:dyDescent="0.25">
      <c r="A614" t="s">
        <v>2111</v>
      </c>
      <c r="B614" t="s">
        <v>3267</v>
      </c>
      <c r="C614" t="s">
        <v>1368</v>
      </c>
      <c r="D614" t="s">
        <v>19808</v>
      </c>
      <c r="E614" t="s">
        <v>19190</v>
      </c>
      <c r="F614" t="s">
        <v>242</v>
      </c>
      <c r="G614">
        <v>145.27000000000001</v>
      </c>
      <c r="H614" t="s">
        <v>19191</v>
      </c>
      <c r="I614">
        <v>4</v>
      </c>
      <c r="J614">
        <v>4</v>
      </c>
      <c r="K614">
        <v>1</v>
      </c>
      <c r="L614" t="s">
        <v>19807</v>
      </c>
      <c r="N614" t="b">
        <v>0</v>
      </c>
      <c r="O614" t="b">
        <v>0</v>
      </c>
      <c r="P614" t="b">
        <v>0</v>
      </c>
      <c r="Q614" t="b">
        <v>0</v>
      </c>
      <c r="R614" t="b">
        <v>0</v>
      </c>
      <c r="S614" t="b">
        <v>0</v>
      </c>
      <c r="T614" t="b">
        <v>0</v>
      </c>
      <c r="U614" t="b">
        <v>0</v>
      </c>
      <c r="V614" t="b">
        <v>1</v>
      </c>
      <c r="Z614">
        <v>16384</v>
      </c>
      <c r="AA614">
        <v>1047552</v>
      </c>
      <c r="AB614" t="b">
        <v>1</v>
      </c>
      <c r="AC614" t="s">
        <v>19210</v>
      </c>
      <c r="AD614">
        <v>8</v>
      </c>
      <c r="AE614">
        <v>16</v>
      </c>
      <c r="AF614" t="s">
        <v>19194</v>
      </c>
      <c r="AG614" t="b">
        <v>1</v>
      </c>
      <c r="AH614" t="b">
        <v>1</v>
      </c>
      <c r="AI614" t="s">
        <v>19195</v>
      </c>
      <c r="AJ614">
        <v>210</v>
      </c>
      <c r="AK614" t="b">
        <v>1</v>
      </c>
      <c r="AL614" t="b">
        <v>1</v>
      </c>
      <c r="AM614" t="b">
        <v>0</v>
      </c>
      <c r="AN614" t="b">
        <v>1</v>
      </c>
      <c r="AO614" t="b">
        <v>0</v>
      </c>
      <c r="AP614">
        <v>4</v>
      </c>
      <c r="AQ614">
        <v>16000</v>
      </c>
      <c r="AR614">
        <v>134217728</v>
      </c>
      <c r="AS614">
        <v>134217728</v>
      </c>
      <c r="AT614">
        <v>12800</v>
      </c>
      <c r="AU614">
        <v>201326592</v>
      </c>
      <c r="AV614">
        <v>51539607552</v>
      </c>
      <c r="AW614" t="b">
        <v>1</v>
      </c>
    </row>
    <row r="615" spans="1:49" hidden="1" x14ac:dyDescent="0.25">
      <c r="A615" t="s">
        <v>3982</v>
      </c>
      <c r="B615" t="s">
        <v>19814</v>
      </c>
      <c r="C615" t="s">
        <v>1368</v>
      </c>
      <c r="D615" t="s">
        <v>19810</v>
      </c>
      <c r="E615" t="s">
        <v>19190</v>
      </c>
      <c r="F615" t="s">
        <v>242</v>
      </c>
      <c r="G615">
        <v>123.37</v>
      </c>
      <c r="H615" t="s">
        <v>19191</v>
      </c>
      <c r="I615">
        <v>4</v>
      </c>
      <c r="J615">
        <v>4</v>
      </c>
      <c r="K615">
        <v>2</v>
      </c>
      <c r="L615" t="s">
        <v>19807</v>
      </c>
      <c r="N615" t="b">
        <v>0</v>
      </c>
      <c r="O615" t="b">
        <v>0</v>
      </c>
      <c r="P615" t="b">
        <v>0</v>
      </c>
      <c r="Q615" t="b">
        <v>0</v>
      </c>
      <c r="R615" t="b">
        <v>0</v>
      </c>
      <c r="S615" t="b">
        <v>0</v>
      </c>
      <c r="T615" t="b">
        <v>0</v>
      </c>
      <c r="U615" t="b">
        <v>0</v>
      </c>
      <c r="V615" t="b">
        <v>1</v>
      </c>
      <c r="X615" t="s">
        <v>19200</v>
      </c>
      <c r="Z615">
        <v>32768</v>
      </c>
      <c r="AA615">
        <v>1047552</v>
      </c>
      <c r="AB615" t="b">
        <v>1</v>
      </c>
      <c r="AC615" t="s">
        <v>19210</v>
      </c>
      <c r="AD615">
        <v>8</v>
      </c>
      <c r="AE615">
        <v>8</v>
      </c>
      <c r="AF615" t="s">
        <v>19194</v>
      </c>
      <c r="AG615" t="b">
        <v>1</v>
      </c>
      <c r="AH615" t="b">
        <v>1</v>
      </c>
      <c r="AI615" t="s">
        <v>19195</v>
      </c>
      <c r="AJ615">
        <v>195</v>
      </c>
      <c r="AK615" t="b">
        <v>1</v>
      </c>
      <c r="AL615" t="b">
        <v>1</v>
      </c>
      <c r="AM615" t="b">
        <v>0</v>
      </c>
      <c r="AN615" t="b">
        <v>1</v>
      </c>
      <c r="AO615" t="b">
        <v>0</v>
      </c>
      <c r="AP615">
        <v>2</v>
      </c>
      <c r="AQ615">
        <v>8000</v>
      </c>
      <c r="AR615">
        <v>65536000</v>
      </c>
      <c r="AS615">
        <v>65536000</v>
      </c>
      <c r="AT615">
        <v>6400</v>
      </c>
      <c r="AU615">
        <v>96000000</v>
      </c>
      <c r="AV615">
        <v>68719476736</v>
      </c>
      <c r="AW615" t="b">
        <v>1</v>
      </c>
    </row>
    <row r="616" spans="1:49" hidden="1" x14ac:dyDescent="0.25">
      <c r="A616" t="s">
        <v>2672</v>
      </c>
      <c r="B616" t="s">
        <v>19815</v>
      </c>
      <c r="C616" t="s">
        <v>1368</v>
      </c>
      <c r="D616" t="s">
        <v>19810</v>
      </c>
      <c r="E616" t="s">
        <v>19190</v>
      </c>
      <c r="F616" t="s">
        <v>242</v>
      </c>
      <c r="G616">
        <v>1975.38</v>
      </c>
      <c r="H616" t="s">
        <v>19191</v>
      </c>
      <c r="I616">
        <v>64</v>
      </c>
      <c r="J616">
        <v>64</v>
      </c>
      <c r="K616">
        <v>2</v>
      </c>
      <c r="L616" t="s">
        <v>19807</v>
      </c>
      <c r="N616" t="b">
        <v>0</v>
      </c>
      <c r="O616" t="b">
        <v>0</v>
      </c>
      <c r="P616" t="b">
        <v>0</v>
      </c>
      <c r="Q616" t="b">
        <v>0</v>
      </c>
      <c r="R616" t="b">
        <v>0</v>
      </c>
      <c r="S616" t="b">
        <v>0</v>
      </c>
      <c r="T616" t="b">
        <v>0</v>
      </c>
      <c r="U616" t="b">
        <v>0</v>
      </c>
      <c r="V616" t="b">
        <v>1</v>
      </c>
      <c r="X616" t="s">
        <v>19200</v>
      </c>
      <c r="Z616">
        <v>524288</v>
      </c>
      <c r="AA616">
        <v>1047552</v>
      </c>
      <c r="AB616" t="b">
        <v>1</v>
      </c>
      <c r="AC616" t="s">
        <v>19210</v>
      </c>
      <c r="AD616">
        <v>128</v>
      </c>
      <c r="AE616">
        <v>32</v>
      </c>
      <c r="AF616" t="s">
        <v>19194</v>
      </c>
      <c r="AG616" t="b">
        <v>1</v>
      </c>
      <c r="AH616" t="b">
        <v>1</v>
      </c>
      <c r="AI616" t="s">
        <v>19195</v>
      </c>
      <c r="AJ616">
        <v>195</v>
      </c>
      <c r="AK616" t="b">
        <v>1</v>
      </c>
      <c r="AL616" t="b">
        <v>1</v>
      </c>
      <c r="AM616" t="b">
        <v>0</v>
      </c>
      <c r="AN616" t="b">
        <v>1</v>
      </c>
      <c r="AO616" t="b">
        <v>0</v>
      </c>
      <c r="AP616">
        <v>8</v>
      </c>
      <c r="AQ616">
        <v>128000</v>
      </c>
      <c r="AR616">
        <v>1073741824</v>
      </c>
      <c r="AS616">
        <v>1073741824</v>
      </c>
      <c r="AT616">
        <v>80000</v>
      </c>
      <c r="AU616">
        <v>1200000000</v>
      </c>
      <c r="AV616">
        <v>1099511627776</v>
      </c>
      <c r="AW616" t="b">
        <v>1</v>
      </c>
    </row>
    <row r="617" spans="1:49" hidden="1" x14ac:dyDescent="0.25">
      <c r="A617" t="s">
        <v>3164</v>
      </c>
      <c r="B617" t="s">
        <v>19816</v>
      </c>
      <c r="C617" t="s">
        <v>1368</v>
      </c>
      <c r="D617" t="s">
        <v>19810</v>
      </c>
      <c r="E617" t="s">
        <v>19190</v>
      </c>
      <c r="F617" t="s">
        <v>242</v>
      </c>
      <c r="G617">
        <v>2222.85</v>
      </c>
      <c r="H617" t="s">
        <v>19191</v>
      </c>
      <c r="I617">
        <v>72</v>
      </c>
      <c r="J617">
        <v>72</v>
      </c>
      <c r="K617">
        <v>2</v>
      </c>
      <c r="L617" t="s">
        <v>19807</v>
      </c>
      <c r="N617" t="b">
        <v>0</v>
      </c>
      <c r="O617" t="b">
        <v>0</v>
      </c>
      <c r="P617" t="b">
        <v>0</v>
      </c>
      <c r="Q617" t="b">
        <v>0</v>
      </c>
      <c r="R617" t="b">
        <v>0</v>
      </c>
      <c r="S617" t="b">
        <v>0</v>
      </c>
      <c r="T617" t="b">
        <v>0</v>
      </c>
      <c r="U617" t="b">
        <v>0</v>
      </c>
      <c r="V617" t="b">
        <v>1</v>
      </c>
      <c r="X617" t="s">
        <v>19200</v>
      </c>
      <c r="Z617">
        <v>589824</v>
      </c>
      <c r="AA617">
        <v>1047552</v>
      </c>
      <c r="AB617" t="b">
        <v>1</v>
      </c>
      <c r="AC617" t="s">
        <v>19210</v>
      </c>
      <c r="AD617">
        <v>144</v>
      </c>
      <c r="AE617">
        <v>32</v>
      </c>
      <c r="AF617" t="s">
        <v>19194</v>
      </c>
      <c r="AG617" t="b">
        <v>1</v>
      </c>
      <c r="AH617" t="b">
        <v>1</v>
      </c>
      <c r="AI617" t="s">
        <v>19195</v>
      </c>
      <c r="AJ617">
        <v>195</v>
      </c>
      <c r="AK617" t="b">
        <v>1</v>
      </c>
      <c r="AL617" t="b">
        <v>1</v>
      </c>
      <c r="AM617" t="b">
        <v>0</v>
      </c>
      <c r="AN617" t="b">
        <v>1</v>
      </c>
      <c r="AO617" t="b">
        <v>0</v>
      </c>
      <c r="AP617">
        <v>8</v>
      </c>
      <c r="AQ617">
        <v>144000</v>
      </c>
      <c r="AR617">
        <v>1207959552</v>
      </c>
      <c r="AS617">
        <v>1207959552</v>
      </c>
      <c r="AT617">
        <v>80000</v>
      </c>
      <c r="AU617">
        <v>1200000000</v>
      </c>
      <c r="AV617">
        <v>1632087572480</v>
      </c>
      <c r="AW617" t="b">
        <v>1</v>
      </c>
    </row>
    <row r="618" spans="1:49" hidden="1" x14ac:dyDescent="0.25">
      <c r="A618" t="s">
        <v>5552</v>
      </c>
      <c r="B618" t="s">
        <v>5553</v>
      </c>
      <c r="C618" t="s">
        <v>1368</v>
      </c>
      <c r="D618" t="s">
        <v>19806</v>
      </c>
      <c r="E618" t="s">
        <v>19190</v>
      </c>
      <c r="F618" t="s">
        <v>242</v>
      </c>
      <c r="G618">
        <v>290.54000000000002</v>
      </c>
      <c r="H618" t="s">
        <v>19191</v>
      </c>
      <c r="I618">
        <v>8</v>
      </c>
      <c r="J618">
        <v>8</v>
      </c>
      <c r="K618">
        <v>1</v>
      </c>
      <c r="L618" t="s">
        <v>19807</v>
      </c>
      <c r="N618" t="b">
        <v>0</v>
      </c>
      <c r="O618" t="b">
        <v>0</v>
      </c>
      <c r="P618" t="b">
        <v>0</v>
      </c>
      <c r="Q618" t="b">
        <v>0</v>
      </c>
      <c r="R618" t="b">
        <v>0</v>
      </c>
      <c r="S618" t="b">
        <v>0</v>
      </c>
      <c r="T618" t="b">
        <v>0</v>
      </c>
      <c r="U618" t="b">
        <v>0</v>
      </c>
      <c r="V618" t="b">
        <v>0</v>
      </c>
      <c r="Z618">
        <v>131072</v>
      </c>
      <c r="AA618">
        <v>1047552</v>
      </c>
      <c r="AB618" t="b">
        <v>1</v>
      </c>
      <c r="AC618" t="s">
        <v>19193</v>
      </c>
      <c r="AD618">
        <v>16</v>
      </c>
      <c r="AE618">
        <v>32</v>
      </c>
      <c r="AF618" t="s">
        <v>19194</v>
      </c>
      <c r="AG618" t="b">
        <v>1</v>
      </c>
      <c r="AH618" t="b">
        <v>0</v>
      </c>
      <c r="AI618" t="s">
        <v>19195</v>
      </c>
      <c r="AJ618">
        <v>210</v>
      </c>
      <c r="AK618" t="b">
        <v>0</v>
      </c>
      <c r="AL618" t="b">
        <v>0</v>
      </c>
      <c r="AM618" t="b">
        <v>0</v>
      </c>
      <c r="AN618" t="b">
        <v>1</v>
      </c>
      <c r="AO618" t="b">
        <v>0</v>
      </c>
      <c r="AP618">
        <v>8</v>
      </c>
      <c r="AQ618">
        <v>24000</v>
      </c>
      <c r="AR618">
        <v>393216000</v>
      </c>
      <c r="AS618">
        <v>196608000</v>
      </c>
      <c r="AT618">
        <v>25600</v>
      </c>
      <c r="AU618">
        <v>384000000</v>
      </c>
    </row>
    <row r="619" spans="1:49" hidden="1" x14ac:dyDescent="0.25">
      <c r="A619" t="s">
        <v>3072</v>
      </c>
      <c r="B619" t="s">
        <v>3996</v>
      </c>
      <c r="C619" t="s">
        <v>1368</v>
      </c>
      <c r="D619" t="s">
        <v>19808</v>
      </c>
      <c r="E619" t="s">
        <v>19190</v>
      </c>
      <c r="F619" t="s">
        <v>242</v>
      </c>
      <c r="G619">
        <v>290.54000000000002</v>
      </c>
      <c r="H619" t="s">
        <v>19191</v>
      </c>
      <c r="I619">
        <v>8</v>
      </c>
      <c r="J619">
        <v>8</v>
      </c>
      <c r="K619">
        <v>1</v>
      </c>
      <c r="L619" t="s">
        <v>19807</v>
      </c>
      <c r="N619" t="b">
        <v>0</v>
      </c>
      <c r="O619" t="b">
        <v>0</v>
      </c>
      <c r="P619" t="b">
        <v>0</v>
      </c>
      <c r="Q619" t="b">
        <v>0</v>
      </c>
      <c r="R619" t="b">
        <v>0</v>
      </c>
      <c r="S619" t="b">
        <v>0</v>
      </c>
      <c r="T619" t="b">
        <v>0</v>
      </c>
      <c r="U619" t="b">
        <v>0</v>
      </c>
      <c r="V619" t="b">
        <v>1</v>
      </c>
      <c r="Z619">
        <v>32768</v>
      </c>
      <c r="AA619">
        <v>1047552</v>
      </c>
      <c r="AB619" t="b">
        <v>1</v>
      </c>
      <c r="AC619" t="s">
        <v>19210</v>
      </c>
      <c r="AD619">
        <v>16</v>
      </c>
      <c r="AE619">
        <v>32</v>
      </c>
      <c r="AF619" t="s">
        <v>19194</v>
      </c>
      <c r="AG619" t="b">
        <v>1</v>
      </c>
      <c r="AH619" t="b">
        <v>1</v>
      </c>
      <c r="AI619" t="s">
        <v>19195</v>
      </c>
      <c r="AJ619">
        <v>210</v>
      </c>
      <c r="AK619" t="b">
        <v>1</v>
      </c>
      <c r="AL619" t="b">
        <v>1</v>
      </c>
      <c r="AM619" t="b">
        <v>0</v>
      </c>
      <c r="AN619" t="b">
        <v>1</v>
      </c>
      <c r="AO619" t="b">
        <v>0</v>
      </c>
      <c r="AP619">
        <v>8</v>
      </c>
      <c r="AQ619">
        <v>32000</v>
      </c>
      <c r="AR619">
        <v>268435456</v>
      </c>
      <c r="AS619">
        <v>268435456</v>
      </c>
      <c r="AT619">
        <v>25600</v>
      </c>
      <c r="AU619">
        <v>402653184</v>
      </c>
      <c r="AV619">
        <v>103079215104</v>
      </c>
      <c r="AW619" t="b">
        <v>1</v>
      </c>
    </row>
    <row r="620" spans="1:49" hidden="1" x14ac:dyDescent="0.25">
      <c r="A620" t="s">
        <v>7537</v>
      </c>
      <c r="B620" t="s">
        <v>19817</v>
      </c>
      <c r="C620" t="s">
        <v>1368</v>
      </c>
      <c r="D620" t="s">
        <v>19810</v>
      </c>
      <c r="E620" t="s">
        <v>19190</v>
      </c>
      <c r="F620" t="s">
        <v>242</v>
      </c>
      <c r="G620">
        <v>246.74</v>
      </c>
      <c r="H620" t="s">
        <v>19191</v>
      </c>
      <c r="I620">
        <v>8</v>
      </c>
      <c r="J620">
        <v>8</v>
      </c>
      <c r="K620">
        <v>2</v>
      </c>
      <c r="L620" t="s">
        <v>19807</v>
      </c>
      <c r="N620" t="b">
        <v>0</v>
      </c>
      <c r="O620" t="b">
        <v>0</v>
      </c>
      <c r="P620" t="b">
        <v>0</v>
      </c>
      <c r="Q620" t="b">
        <v>0</v>
      </c>
      <c r="R620" t="b">
        <v>0</v>
      </c>
      <c r="S620" t="b">
        <v>0</v>
      </c>
      <c r="T620" t="b">
        <v>0</v>
      </c>
      <c r="U620" t="b">
        <v>0</v>
      </c>
      <c r="V620" t="b">
        <v>1</v>
      </c>
      <c r="X620" t="s">
        <v>19200</v>
      </c>
      <c r="Z620">
        <v>65536</v>
      </c>
      <c r="AA620">
        <v>1047552</v>
      </c>
      <c r="AB620" t="b">
        <v>1</v>
      </c>
      <c r="AC620" t="s">
        <v>19210</v>
      </c>
      <c r="AD620">
        <v>16</v>
      </c>
      <c r="AE620">
        <v>16</v>
      </c>
      <c r="AF620" t="s">
        <v>19194</v>
      </c>
      <c r="AG620" t="b">
        <v>1</v>
      </c>
      <c r="AH620" t="b">
        <v>1</v>
      </c>
      <c r="AI620" t="s">
        <v>19195</v>
      </c>
      <c r="AJ620">
        <v>195</v>
      </c>
      <c r="AK620" t="b">
        <v>1</v>
      </c>
      <c r="AL620" t="b">
        <v>1</v>
      </c>
      <c r="AM620" t="b">
        <v>0</v>
      </c>
      <c r="AN620" t="b">
        <v>1</v>
      </c>
      <c r="AO620" t="b">
        <v>0</v>
      </c>
      <c r="AP620">
        <v>4</v>
      </c>
      <c r="AQ620">
        <v>16000</v>
      </c>
      <c r="AR620">
        <v>131072000</v>
      </c>
      <c r="AS620">
        <v>131072000</v>
      </c>
      <c r="AT620">
        <v>12800</v>
      </c>
      <c r="AU620">
        <v>192000000</v>
      </c>
      <c r="AV620">
        <v>137438953472</v>
      </c>
      <c r="AW620" t="b">
        <v>1</v>
      </c>
    </row>
    <row r="621" spans="1:49" hidden="1" x14ac:dyDescent="0.25">
      <c r="A621" t="s">
        <v>4633</v>
      </c>
      <c r="B621" t="s">
        <v>9122</v>
      </c>
      <c r="C621" t="s">
        <v>1368</v>
      </c>
      <c r="D621" t="s">
        <v>19818</v>
      </c>
      <c r="E621" t="s">
        <v>19190</v>
      </c>
      <c r="F621" t="s">
        <v>242</v>
      </c>
      <c r="G621">
        <v>814.68</v>
      </c>
      <c r="H621" t="s">
        <v>19191</v>
      </c>
      <c r="I621">
        <v>12</v>
      </c>
      <c r="J621">
        <v>12</v>
      </c>
      <c r="K621">
        <v>2</v>
      </c>
      <c r="L621" t="s">
        <v>19807</v>
      </c>
      <c r="M621" t="s">
        <v>19819</v>
      </c>
      <c r="N621" t="b">
        <v>0</v>
      </c>
      <c r="O621" t="b">
        <v>0</v>
      </c>
      <c r="P621" t="b">
        <v>1</v>
      </c>
      <c r="Q621" t="b">
        <v>0</v>
      </c>
      <c r="R621" t="b">
        <v>0</v>
      </c>
      <c r="S621" t="b">
        <v>1</v>
      </c>
      <c r="T621" t="b">
        <v>0</v>
      </c>
      <c r="U621" t="b">
        <v>0</v>
      </c>
      <c r="V621" t="b">
        <v>1</v>
      </c>
      <c r="Z621">
        <v>516096</v>
      </c>
      <c r="AA621">
        <v>1047552</v>
      </c>
      <c r="AB621" t="b">
        <v>1</v>
      </c>
      <c r="AC621" t="s">
        <v>19284</v>
      </c>
      <c r="AD621">
        <v>252</v>
      </c>
      <c r="AE621">
        <v>24</v>
      </c>
      <c r="AF621" t="s">
        <v>19194</v>
      </c>
      <c r="AG621" t="b">
        <v>1</v>
      </c>
      <c r="AH621" t="b">
        <v>1</v>
      </c>
      <c r="AI621" t="s">
        <v>19195</v>
      </c>
      <c r="AJ621">
        <v>310</v>
      </c>
      <c r="AK621" t="b">
        <v>1</v>
      </c>
      <c r="AL621" t="b">
        <v>1</v>
      </c>
      <c r="AM621" t="b">
        <v>0</v>
      </c>
      <c r="AN621" t="b">
        <v>1</v>
      </c>
      <c r="AO621" t="b">
        <v>0</v>
      </c>
      <c r="AP621">
        <v>4</v>
      </c>
      <c r="AQ621">
        <v>163500</v>
      </c>
      <c r="AR621">
        <v>1028653056</v>
      </c>
      <c r="AS621">
        <v>1028653056</v>
      </c>
      <c r="AT621">
        <v>20000</v>
      </c>
      <c r="AU621">
        <v>314572800</v>
      </c>
      <c r="AV621">
        <v>579821000000</v>
      </c>
      <c r="AW621" t="b">
        <v>1</v>
      </c>
    </row>
    <row r="622" spans="1:49" hidden="1" x14ac:dyDescent="0.25">
      <c r="A622" t="s">
        <v>1688</v>
      </c>
      <c r="B622" t="s">
        <v>1689</v>
      </c>
      <c r="C622" t="s">
        <v>1368</v>
      </c>
      <c r="D622" t="s">
        <v>19818</v>
      </c>
      <c r="E622" t="s">
        <v>19190</v>
      </c>
      <c r="F622" t="s">
        <v>242</v>
      </c>
      <c r="G622">
        <v>1629.36</v>
      </c>
      <c r="H622" t="s">
        <v>19191</v>
      </c>
      <c r="I622">
        <v>24</v>
      </c>
      <c r="J622">
        <v>24</v>
      </c>
      <c r="K622">
        <v>2</v>
      </c>
      <c r="L622" t="s">
        <v>19807</v>
      </c>
      <c r="M622" t="s">
        <v>19819</v>
      </c>
      <c r="N622" t="b">
        <v>0</v>
      </c>
      <c r="O622" t="b">
        <v>0</v>
      </c>
      <c r="P622" t="b">
        <v>1</v>
      </c>
      <c r="Q622" t="b">
        <v>0</v>
      </c>
      <c r="R622" t="b">
        <v>0</v>
      </c>
      <c r="S622" t="b">
        <v>1</v>
      </c>
      <c r="T622" t="b">
        <v>0</v>
      </c>
      <c r="U622" t="b">
        <v>0</v>
      </c>
      <c r="V622" t="b">
        <v>1</v>
      </c>
      <c r="Z622">
        <v>1032192</v>
      </c>
      <c r="AA622">
        <v>1047552</v>
      </c>
      <c r="AB622" t="b">
        <v>1</v>
      </c>
      <c r="AC622" t="s">
        <v>19284</v>
      </c>
      <c r="AD622">
        <v>504</v>
      </c>
      <c r="AE622">
        <v>32</v>
      </c>
      <c r="AF622" t="s">
        <v>19194</v>
      </c>
      <c r="AG622" t="b">
        <v>1</v>
      </c>
      <c r="AH622" t="b">
        <v>1</v>
      </c>
      <c r="AI622" t="s">
        <v>19195</v>
      </c>
      <c r="AJ622">
        <v>310</v>
      </c>
      <c r="AK622" t="b">
        <v>1</v>
      </c>
      <c r="AL622" t="b">
        <v>1</v>
      </c>
      <c r="AM622" t="b">
        <v>0</v>
      </c>
      <c r="AN622" t="b">
        <v>1</v>
      </c>
      <c r="AO622" t="b">
        <v>0</v>
      </c>
      <c r="AP622">
        <v>4</v>
      </c>
      <c r="AQ622">
        <v>327000</v>
      </c>
      <c r="AR622">
        <v>2057306112</v>
      </c>
      <c r="AS622">
        <v>2057306112</v>
      </c>
      <c r="AT622">
        <v>40000</v>
      </c>
      <c r="AU622">
        <v>629145600</v>
      </c>
      <c r="AV622">
        <v>1159640000000</v>
      </c>
      <c r="AW622" t="b">
        <v>1</v>
      </c>
    </row>
    <row r="623" spans="1:49" hidden="1" x14ac:dyDescent="0.25">
      <c r="A623" t="s">
        <v>5326</v>
      </c>
      <c r="B623" t="s">
        <v>14858</v>
      </c>
      <c r="C623" t="s">
        <v>1368</v>
      </c>
      <c r="D623" t="s">
        <v>19818</v>
      </c>
      <c r="E623" t="s">
        <v>19190</v>
      </c>
      <c r="F623" t="s">
        <v>242</v>
      </c>
      <c r="G623">
        <v>2444.04</v>
      </c>
      <c r="H623" t="s">
        <v>19191</v>
      </c>
      <c r="I623">
        <v>36</v>
      </c>
      <c r="J623">
        <v>36</v>
      </c>
      <c r="K623">
        <v>2</v>
      </c>
      <c r="L623" t="s">
        <v>19807</v>
      </c>
      <c r="M623" t="s">
        <v>19819</v>
      </c>
      <c r="N623" t="b">
        <v>0</v>
      </c>
      <c r="O623" t="b">
        <v>0</v>
      </c>
      <c r="P623" t="b">
        <v>1</v>
      </c>
      <c r="Q623" t="b">
        <v>0</v>
      </c>
      <c r="R623" t="b">
        <v>0</v>
      </c>
      <c r="S623" t="b">
        <v>1</v>
      </c>
      <c r="T623" t="b">
        <v>0</v>
      </c>
      <c r="U623" t="b">
        <v>0</v>
      </c>
      <c r="V623" t="b">
        <v>1</v>
      </c>
      <c r="Z623">
        <v>1548288</v>
      </c>
      <c r="AA623">
        <v>1047552</v>
      </c>
      <c r="AB623" t="b">
        <v>1</v>
      </c>
      <c r="AC623" t="s">
        <v>19284</v>
      </c>
      <c r="AD623">
        <v>756</v>
      </c>
      <c r="AE623">
        <v>32</v>
      </c>
      <c r="AF623" t="s">
        <v>19194</v>
      </c>
      <c r="AG623" t="b">
        <v>1</v>
      </c>
      <c r="AH623" t="b">
        <v>1</v>
      </c>
      <c r="AI623" t="s">
        <v>19195</v>
      </c>
      <c r="AJ623">
        <v>310</v>
      </c>
      <c r="AK623" t="b">
        <v>1</v>
      </c>
      <c r="AL623" t="b">
        <v>1</v>
      </c>
      <c r="AM623" t="b">
        <v>0</v>
      </c>
      <c r="AN623" t="b">
        <v>1</v>
      </c>
      <c r="AO623" t="b">
        <v>0</v>
      </c>
      <c r="AP623">
        <v>8</v>
      </c>
      <c r="AQ623">
        <v>490500</v>
      </c>
      <c r="AR623">
        <v>3085959168</v>
      </c>
      <c r="AS623">
        <v>3085959168</v>
      </c>
      <c r="AT623">
        <v>60000</v>
      </c>
      <c r="AU623">
        <v>943718400</v>
      </c>
      <c r="AV623">
        <v>1739460000000</v>
      </c>
      <c r="AW623" t="b">
        <v>1</v>
      </c>
    </row>
    <row r="624" spans="1:49" hidden="1" x14ac:dyDescent="0.25">
      <c r="A624" t="s">
        <v>4271</v>
      </c>
      <c r="B624" t="s">
        <v>4272</v>
      </c>
      <c r="C624" t="s">
        <v>1368</v>
      </c>
      <c r="D624" t="s">
        <v>19818</v>
      </c>
      <c r="E624" t="s">
        <v>19190</v>
      </c>
      <c r="F624" t="s">
        <v>242</v>
      </c>
      <c r="G624">
        <v>3258.72</v>
      </c>
      <c r="H624" t="s">
        <v>19191</v>
      </c>
      <c r="I624">
        <v>48</v>
      </c>
      <c r="J624">
        <v>48</v>
      </c>
      <c r="K624">
        <v>2</v>
      </c>
      <c r="L624" t="s">
        <v>19807</v>
      </c>
      <c r="M624" t="s">
        <v>19819</v>
      </c>
      <c r="N624" t="b">
        <v>0</v>
      </c>
      <c r="O624" t="b">
        <v>0</v>
      </c>
      <c r="P624" t="b">
        <v>1</v>
      </c>
      <c r="Q624" t="b">
        <v>0</v>
      </c>
      <c r="R624" t="b">
        <v>0</v>
      </c>
      <c r="S624" t="b">
        <v>1</v>
      </c>
      <c r="T624" t="b">
        <v>0</v>
      </c>
      <c r="U624" t="b">
        <v>0</v>
      </c>
      <c r="V624" t="b">
        <v>1</v>
      </c>
      <c r="Z624">
        <v>2064384</v>
      </c>
      <c r="AA624">
        <v>1047552</v>
      </c>
      <c r="AB624" t="b">
        <v>1</v>
      </c>
      <c r="AC624" t="s">
        <v>19284</v>
      </c>
      <c r="AD624">
        <v>1008</v>
      </c>
      <c r="AE624">
        <v>32</v>
      </c>
      <c r="AF624" t="s">
        <v>19194</v>
      </c>
      <c r="AG624" t="b">
        <v>1</v>
      </c>
      <c r="AH624" t="b">
        <v>1</v>
      </c>
      <c r="AI624" t="s">
        <v>19195</v>
      </c>
      <c r="AJ624">
        <v>310</v>
      </c>
      <c r="AK624" t="b">
        <v>1</v>
      </c>
      <c r="AL624" t="b">
        <v>1</v>
      </c>
      <c r="AM624" t="b">
        <v>0</v>
      </c>
      <c r="AN624" t="b">
        <v>1</v>
      </c>
      <c r="AO624" t="b">
        <v>0</v>
      </c>
      <c r="AP624">
        <v>8</v>
      </c>
      <c r="AQ624">
        <v>615000</v>
      </c>
      <c r="AR624">
        <v>3871342592</v>
      </c>
      <c r="AS624">
        <v>3871342592</v>
      </c>
      <c r="AT624">
        <v>80000</v>
      </c>
      <c r="AU624">
        <v>1258291200</v>
      </c>
      <c r="AV624">
        <v>2319280000000</v>
      </c>
      <c r="AW624" t="b">
        <v>1</v>
      </c>
    </row>
    <row r="625" spans="1:55" hidden="1" x14ac:dyDescent="0.25">
      <c r="A625" t="s">
        <v>8761</v>
      </c>
      <c r="B625" t="s">
        <v>8762</v>
      </c>
      <c r="C625" t="s">
        <v>1368</v>
      </c>
      <c r="D625" t="s">
        <v>19818</v>
      </c>
      <c r="E625" t="s">
        <v>19190</v>
      </c>
      <c r="F625" t="s">
        <v>242</v>
      </c>
      <c r="G625">
        <v>271.56</v>
      </c>
      <c r="H625" t="s">
        <v>19191</v>
      </c>
      <c r="I625">
        <v>4</v>
      </c>
      <c r="J625">
        <v>4</v>
      </c>
      <c r="K625">
        <v>2</v>
      </c>
      <c r="L625" t="s">
        <v>19807</v>
      </c>
      <c r="M625" t="s">
        <v>19819</v>
      </c>
      <c r="N625" t="b">
        <v>0</v>
      </c>
      <c r="O625" t="b">
        <v>0</v>
      </c>
      <c r="P625" t="b">
        <v>1</v>
      </c>
      <c r="Q625" t="b">
        <v>0</v>
      </c>
      <c r="R625" t="b">
        <v>0</v>
      </c>
      <c r="S625" t="b">
        <v>1</v>
      </c>
      <c r="T625" t="b">
        <v>0</v>
      </c>
      <c r="U625" t="b">
        <v>0</v>
      </c>
      <c r="V625" t="b">
        <v>1</v>
      </c>
      <c r="Z625">
        <v>172032</v>
      </c>
      <c r="AA625">
        <v>1047552</v>
      </c>
      <c r="AB625" t="b">
        <v>1</v>
      </c>
      <c r="AC625" t="s">
        <v>19284</v>
      </c>
      <c r="AD625">
        <v>84</v>
      </c>
      <c r="AE625">
        <v>8</v>
      </c>
      <c r="AF625" t="s">
        <v>19194</v>
      </c>
      <c r="AG625" t="b">
        <v>1</v>
      </c>
      <c r="AH625" t="b">
        <v>1</v>
      </c>
      <c r="AI625" t="s">
        <v>19195</v>
      </c>
      <c r="AJ625">
        <v>310</v>
      </c>
      <c r="AK625" t="b">
        <v>1</v>
      </c>
      <c r="AL625" t="b">
        <v>1</v>
      </c>
      <c r="AM625" t="b">
        <v>0</v>
      </c>
      <c r="AN625" t="b">
        <v>1</v>
      </c>
      <c r="AO625" t="b">
        <v>0</v>
      </c>
      <c r="AP625">
        <v>2</v>
      </c>
      <c r="AQ625">
        <v>54500</v>
      </c>
      <c r="AR625">
        <v>342884352</v>
      </c>
      <c r="AS625">
        <v>342884352</v>
      </c>
      <c r="AT625">
        <v>6700</v>
      </c>
      <c r="AU625">
        <v>104857600</v>
      </c>
      <c r="AV625">
        <v>193274000000</v>
      </c>
      <c r="AW625" t="b">
        <v>1</v>
      </c>
    </row>
    <row r="626" spans="1:55" hidden="1" x14ac:dyDescent="0.25">
      <c r="A626" t="s">
        <v>19820</v>
      </c>
      <c r="B626" t="s">
        <v>19821</v>
      </c>
      <c r="C626" t="s">
        <v>1368</v>
      </c>
      <c r="D626" t="s">
        <v>19822</v>
      </c>
      <c r="E626" t="s">
        <v>19190</v>
      </c>
      <c r="F626" t="s">
        <v>242</v>
      </c>
      <c r="G626">
        <v>0</v>
      </c>
      <c r="H626" t="s">
        <v>19191</v>
      </c>
      <c r="I626">
        <v>2</v>
      </c>
      <c r="J626">
        <v>2</v>
      </c>
      <c r="K626">
        <v>1</v>
      </c>
      <c r="L626" t="s">
        <v>19823</v>
      </c>
      <c r="N626" t="b">
        <v>0</v>
      </c>
      <c r="O626" t="b">
        <v>0</v>
      </c>
      <c r="P626" t="b">
        <v>0</v>
      </c>
      <c r="Q626" t="b">
        <v>0</v>
      </c>
      <c r="R626" t="b">
        <v>0</v>
      </c>
      <c r="S626" t="b">
        <v>0</v>
      </c>
      <c r="T626" t="b">
        <v>0</v>
      </c>
      <c r="U626" t="b">
        <v>0</v>
      </c>
      <c r="V626" t="b">
        <v>0</v>
      </c>
      <c r="Z626">
        <v>393216</v>
      </c>
      <c r="AA626">
        <v>1047552</v>
      </c>
      <c r="AB626" t="b">
        <v>0</v>
      </c>
      <c r="AC626" t="s">
        <v>19193</v>
      </c>
      <c r="AD626">
        <v>28</v>
      </c>
      <c r="AE626">
        <v>8</v>
      </c>
      <c r="AF626" t="s">
        <v>19194</v>
      </c>
      <c r="AG626" t="b">
        <v>1</v>
      </c>
      <c r="AH626" t="b">
        <v>0</v>
      </c>
      <c r="AI626" t="s">
        <v>19201</v>
      </c>
      <c r="AJ626">
        <v>180</v>
      </c>
      <c r="AK626" t="b">
        <v>0</v>
      </c>
      <c r="AL626" t="b">
        <v>0</v>
      </c>
      <c r="AM626" t="b">
        <v>0</v>
      </c>
      <c r="AN626" t="b">
        <v>0</v>
      </c>
      <c r="AO626" t="b">
        <v>0</v>
      </c>
      <c r="AP626">
        <v>2</v>
      </c>
      <c r="AQ626">
        <v>6000</v>
      </c>
      <c r="AR626">
        <v>98304000</v>
      </c>
      <c r="AS626">
        <v>49152000</v>
      </c>
      <c r="AT626">
        <v>5000</v>
      </c>
      <c r="AU626">
        <v>125000000</v>
      </c>
    </row>
    <row r="627" spans="1:55" hidden="1" x14ac:dyDescent="0.25">
      <c r="A627" t="s">
        <v>19824</v>
      </c>
      <c r="B627" t="s">
        <v>19825</v>
      </c>
      <c r="C627" t="s">
        <v>1368</v>
      </c>
      <c r="D627" t="s">
        <v>19822</v>
      </c>
      <c r="E627" t="s">
        <v>19190</v>
      </c>
      <c r="F627" t="s">
        <v>242</v>
      </c>
      <c r="G627">
        <v>0</v>
      </c>
      <c r="H627" t="s">
        <v>19191</v>
      </c>
      <c r="I627">
        <v>4</v>
      </c>
      <c r="J627">
        <v>4</v>
      </c>
      <c r="K627">
        <v>1</v>
      </c>
      <c r="L627" t="s">
        <v>19823</v>
      </c>
      <c r="N627" t="b">
        <v>0</v>
      </c>
      <c r="O627" t="b">
        <v>0</v>
      </c>
      <c r="P627" t="b">
        <v>0</v>
      </c>
      <c r="Q627" t="b">
        <v>0</v>
      </c>
      <c r="R627" t="b">
        <v>0</v>
      </c>
      <c r="S627" t="b">
        <v>0</v>
      </c>
      <c r="T627" t="b">
        <v>0</v>
      </c>
      <c r="U627" t="b">
        <v>0</v>
      </c>
      <c r="V627" t="b">
        <v>0</v>
      </c>
      <c r="Z627">
        <v>786432</v>
      </c>
      <c r="AA627">
        <v>1047552</v>
      </c>
      <c r="AB627" t="b">
        <v>0</v>
      </c>
      <c r="AC627" t="s">
        <v>19193</v>
      </c>
      <c r="AD627">
        <v>56</v>
      </c>
      <c r="AE627">
        <v>16</v>
      </c>
      <c r="AF627" t="s">
        <v>19194</v>
      </c>
      <c r="AG627" t="b">
        <v>1</v>
      </c>
      <c r="AH627" t="b">
        <v>0</v>
      </c>
      <c r="AI627" t="s">
        <v>19201</v>
      </c>
      <c r="AJ627">
        <v>180</v>
      </c>
      <c r="AK627" t="b">
        <v>0</v>
      </c>
      <c r="AL627" t="b">
        <v>0</v>
      </c>
      <c r="AM627" t="b">
        <v>0</v>
      </c>
      <c r="AN627" t="b">
        <v>0</v>
      </c>
      <c r="AO627" t="b">
        <v>0</v>
      </c>
      <c r="AP627">
        <v>2</v>
      </c>
      <c r="AQ627">
        <v>12000</v>
      </c>
      <c r="AR627">
        <v>196608000</v>
      </c>
      <c r="AS627">
        <v>98304000</v>
      </c>
      <c r="AT627">
        <v>10000</v>
      </c>
      <c r="AU627">
        <v>250000000</v>
      </c>
    </row>
    <row r="628" spans="1:55" hidden="1" x14ac:dyDescent="0.25">
      <c r="A628" t="s">
        <v>19826</v>
      </c>
      <c r="B628" t="s">
        <v>19827</v>
      </c>
      <c r="C628" t="s">
        <v>1368</v>
      </c>
      <c r="D628" t="s">
        <v>19822</v>
      </c>
      <c r="E628" t="s">
        <v>19190</v>
      </c>
      <c r="F628" t="s">
        <v>242</v>
      </c>
      <c r="G628">
        <v>0</v>
      </c>
      <c r="H628" t="s">
        <v>19191</v>
      </c>
      <c r="I628">
        <v>8</v>
      </c>
      <c r="J628">
        <v>8</v>
      </c>
      <c r="K628">
        <v>1</v>
      </c>
      <c r="L628" t="s">
        <v>19823</v>
      </c>
      <c r="N628" t="b">
        <v>0</v>
      </c>
      <c r="O628" t="b">
        <v>0</v>
      </c>
      <c r="P628" t="b">
        <v>0</v>
      </c>
      <c r="Q628" t="b">
        <v>0</v>
      </c>
      <c r="R628" t="b">
        <v>0</v>
      </c>
      <c r="S628" t="b">
        <v>0</v>
      </c>
      <c r="T628" t="b">
        <v>0</v>
      </c>
      <c r="U628" t="b">
        <v>0</v>
      </c>
      <c r="V628" t="b">
        <v>0</v>
      </c>
      <c r="Z628">
        <v>1572864</v>
      </c>
      <c r="AA628">
        <v>1047552</v>
      </c>
      <c r="AB628" t="b">
        <v>0</v>
      </c>
      <c r="AC628" t="s">
        <v>19193</v>
      </c>
      <c r="AD628">
        <v>112</v>
      </c>
      <c r="AE628">
        <v>32</v>
      </c>
      <c r="AF628" t="s">
        <v>19194</v>
      </c>
      <c r="AG628" t="b">
        <v>1</v>
      </c>
      <c r="AH628" t="b">
        <v>0</v>
      </c>
      <c r="AI628" t="s">
        <v>19201</v>
      </c>
      <c r="AJ628">
        <v>180</v>
      </c>
      <c r="AK628" t="b">
        <v>0</v>
      </c>
      <c r="AL628" t="b">
        <v>0</v>
      </c>
      <c r="AM628" t="b">
        <v>0</v>
      </c>
      <c r="AN628" t="b">
        <v>0</v>
      </c>
      <c r="AO628" t="b">
        <v>0</v>
      </c>
      <c r="AP628">
        <v>4</v>
      </c>
      <c r="AQ628">
        <v>24000</v>
      </c>
      <c r="AR628">
        <v>393216000</v>
      </c>
      <c r="AS628">
        <v>196608000</v>
      </c>
      <c r="AT628">
        <v>20000</v>
      </c>
      <c r="AU628">
        <v>500000000</v>
      </c>
    </row>
    <row r="629" spans="1:55" hidden="1" x14ac:dyDescent="0.25">
      <c r="A629" t="s">
        <v>19828</v>
      </c>
      <c r="B629" t="s">
        <v>19829</v>
      </c>
      <c r="C629" t="s">
        <v>1368</v>
      </c>
      <c r="D629" t="s">
        <v>19822</v>
      </c>
      <c r="E629" t="s">
        <v>19190</v>
      </c>
      <c r="F629" t="s">
        <v>242</v>
      </c>
      <c r="G629">
        <v>0</v>
      </c>
      <c r="H629" t="s">
        <v>19191</v>
      </c>
      <c r="I629">
        <v>16</v>
      </c>
      <c r="J629">
        <v>16</v>
      </c>
      <c r="K629">
        <v>1</v>
      </c>
      <c r="L629" t="s">
        <v>19823</v>
      </c>
      <c r="N629" t="b">
        <v>0</v>
      </c>
      <c r="O629" t="b">
        <v>0</v>
      </c>
      <c r="P629" t="b">
        <v>0</v>
      </c>
      <c r="Q629" t="b">
        <v>0</v>
      </c>
      <c r="R629" t="b">
        <v>0</v>
      </c>
      <c r="S629" t="b">
        <v>0</v>
      </c>
      <c r="T629" t="b">
        <v>0</v>
      </c>
      <c r="U629" t="b">
        <v>0</v>
      </c>
      <c r="V629" t="b">
        <v>0</v>
      </c>
      <c r="Z629">
        <v>3145728</v>
      </c>
      <c r="AA629">
        <v>1047552</v>
      </c>
      <c r="AB629" t="b">
        <v>0</v>
      </c>
      <c r="AC629" t="s">
        <v>19193</v>
      </c>
      <c r="AD629">
        <v>224</v>
      </c>
      <c r="AE629">
        <v>64</v>
      </c>
      <c r="AF629" t="s">
        <v>19194</v>
      </c>
      <c r="AG629" t="b">
        <v>1</v>
      </c>
      <c r="AH629" t="b">
        <v>0</v>
      </c>
      <c r="AI629" t="s">
        <v>19201</v>
      </c>
      <c r="AJ629">
        <v>180</v>
      </c>
      <c r="AK629" t="b">
        <v>0</v>
      </c>
      <c r="AL629" t="b">
        <v>0</v>
      </c>
      <c r="AM629" t="b">
        <v>0</v>
      </c>
      <c r="AN629" t="b">
        <v>0</v>
      </c>
      <c r="AO629" t="b">
        <v>0</v>
      </c>
      <c r="AP629">
        <v>8</v>
      </c>
      <c r="AQ629">
        <v>48000</v>
      </c>
      <c r="AR629">
        <v>786432000</v>
      </c>
      <c r="AS629">
        <v>393216000</v>
      </c>
      <c r="AT629">
        <v>40000</v>
      </c>
      <c r="AU629">
        <v>1000000000</v>
      </c>
    </row>
    <row r="630" spans="1:55" hidden="1" x14ac:dyDescent="0.25">
      <c r="A630" t="s">
        <v>3212</v>
      </c>
      <c r="B630" t="s">
        <v>19830</v>
      </c>
      <c r="C630" t="s">
        <v>1368</v>
      </c>
      <c r="D630" t="s">
        <v>19831</v>
      </c>
      <c r="E630" t="s">
        <v>19190</v>
      </c>
      <c r="F630" t="s">
        <v>242</v>
      </c>
      <c r="G630">
        <v>2628</v>
      </c>
      <c r="H630" t="s">
        <v>19191</v>
      </c>
      <c r="I630">
        <v>120</v>
      </c>
      <c r="J630">
        <v>16</v>
      </c>
      <c r="K630">
        <v>1</v>
      </c>
      <c r="L630" t="s">
        <v>19832</v>
      </c>
      <c r="M630" t="s">
        <v>19209</v>
      </c>
      <c r="N630" t="b">
        <v>0</v>
      </c>
      <c r="O630" t="b">
        <v>0</v>
      </c>
      <c r="P630" t="b">
        <v>0</v>
      </c>
      <c r="Q630" t="b">
        <v>0</v>
      </c>
      <c r="R630" t="b">
        <v>0</v>
      </c>
      <c r="S630" t="b">
        <v>0</v>
      </c>
      <c r="T630" t="b">
        <v>0</v>
      </c>
      <c r="U630" t="b">
        <v>0</v>
      </c>
      <c r="V630" t="b">
        <v>1</v>
      </c>
      <c r="X630" t="s">
        <v>19200</v>
      </c>
      <c r="Z630">
        <v>491520</v>
      </c>
      <c r="AA630">
        <v>1047552</v>
      </c>
      <c r="AB630" t="b">
        <v>0</v>
      </c>
      <c r="AC630" t="s">
        <v>19210</v>
      </c>
      <c r="AD630">
        <v>456</v>
      </c>
      <c r="AE630">
        <v>32</v>
      </c>
      <c r="AF630" t="s">
        <v>19194</v>
      </c>
      <c r="AG630" t="b">
        <v>1</v>
      </c>
      <c r="AH630" t="b">
        <v>1</v>
      </c>
      <c r="AI630" t="s">
        <v>19195</v>
      </c>
      <c r="AJ630">
        <v>330</v>
      </c>
      <c r="AK630" t="b">
        <v>1</v>
      </c>
      <c r="AL630" t="b">
        <v>1</v>
      </c>
      <c r="AM630" t="b">
        <v>0</v>
      </c>
      <c r="AN630" t="b">
        <v>1</v>
      </c>
      <c r="AO630" t="b">
        <v>1</v>
      </c>
      <c r="AP630">
        <v>8</v>
      </c>
      <c r="AQ630">
        <v>183000</v>
      </c>
      <c r="AR630">
        <v>10307921510</v>
      </c>
      <c r="AS630">
        <v>9663676416</v>
      </c>
      <c r="AT630">
        <v>80000</v>
      </c>
      <c r="AU630">
        <v>2000000000</v>
      </c>
      <c r="AV630">
        <v>137438953472</v>
      </c>
      <c r="AW630" t="b">
        <v>1</v>
      </c>
      <c r="BA630" t="s">
        <v>8115</v>
      </c>
      <c r="BC630">
        <v>915527</v>
      </c>
    </row>
    <row r="631" spans="1:55" hidden="1" x14ac:dyDescent="0.25">
      <c r="A631" t="s">
        <v>3176</v>
      </c>
      <c r="B631" t="s">
        <v>9934</v>
      </c>
      <c r="C631" t="s">
        <v>1368</v>
      </c>
      <c r="D631" t="s">
        <v>19833</v>
      </c>
      <c r="E631" t="s">
        <v>19190</v>
      </c>
      <c r="F631" t="s">
        <v>242</v>
      </c>
      <c r="G631">
        <v>2628</v>
      </c>
      <c r="H631" t="s">
        <v>19191</v>
      </c>
      <c r="I631">
        <v>120</v>
      </c>
      <c r="J631">
        <v>16</v>
      </c>
      <c r="K631">
        <v>1</v>
      </c>
      <c r="L631" t="s">
        <v>19832</v>
      </c>
      <c r="M631" t="s">
        <v>19209</v>
      </c>
      <c r="N631" t="b">
        <v>0</v>
      </c>
      <c r="O631" t="b">
        <v>0</v>
      </c>
      <c r="P631" t="b">
        <v>0</v>
      </c>
      <c r="Q631" t="b">
        <v>0</v>
      </c>
      <c r="R631" t="b">
        <v>0</v>
      </c>
      <c r="S631" t="b">
        <v>0</v>
      </c>
      <c r="T631" t="b">
        <v>0</v>
      </c>
      <c r="U631" t="b">
        <v>0</v>
      </c>
      <c r="V631" t="b">
        <v>1</v>
      </c>
      <c r="X631" t="s">
        <v>19293</v>
      </c>
      <c r="Z631">
        <v>491520</v>
      </c>
      <c r="AA631">
        <v>1047552</v>
      </c>
      <c r="AB631" t="b">
        <v>0</v>
      </c>
      <c r="AC631" t="s">
        <v>19210</v>
      </c>
      <c r="AD631">
        <v>448</v>
      </c>
      <c r="AE631">
        <v>32</v>
      </c>
      <c r="AF631" t="s">
        <v>19194</v>
      </c>
      <c r="AG631" t="b">
        <v>1</v>
      </c>
      <c r="AH631" t="b">
        <v>1</v>
      </c>
      <c r="AI631" t="s">
        <v>19195</v>
      </c>
      <c r="AJ631">
        <v>330</v>
      </c>
      <c r="AK631" t="b">
        <v>1</v>
      </c>
      <c r="AL631" t="b">
        <v>1</v>
      </c>
      <c r="AM631" t="b">
        <v>0</v>
      </c>
      <c r="AN631" t="b">
        <v>1</v>
      </c>
      <c r="AO631" t="b">
        <v>1</v>
      </c>
      <c r="AP631">
        <v>8</v>
      </c>
      <c r="AQ631">
        <v>183000</v>
      </c>
      <c r="AR631">
        <v>10307921510</v>
      </c>
      <c r="AS631">
        <v>9663676416</v>
      </c>
      <c r="AT631">
        <v>80000</v>
      </c>
      <c r="AU631">
        <v>2000000000</v>
      </c>
      <c r="AV631">
        <v>137438953472</v>
      </c>
      <c r="AW631" t="b">
        <v>1</v>
      </c>
      <c r="BA631" t="s">
        <v>6158</v>
      </c>
      <c r="BC631">
        <v>1831054</v>
      </c>
    </row>
    <row r="632" spans="1:55" hidden="1" x14ac:dyDescent="0.25">
      <c r="A632" t="s">
        <v>1556</v>
      </c>
      <c r="B632" t="s">
        <v>19834</v>
      </c>
      <c r="C632" t="s">
        <v>1368</v>
      </c>
      <c r="D632" t="s">
        <v>19831</v>
      </c>
      <c r="E632" t="s">
        <v>19190</v>
      </c>
      <c r="F632" t="s">
        <v>242</v>
      </c>
      <c r="G632">
        <v>2628</v>
      </c>
      <c r="H632" t="s">
        <v>19191</v>
      </c>
      <c r="I632">
        <v>120</v>
      </c>
      <c r="J632">
        <v>32</v>
      </c>
      <c r="K632">
        <v>1</v>
      </c>
      <c r="L632" t="s">
        <v>19832</v>
      </c>
      <c r="M632" t="s">
        <v>19209</v>
      </c>
      <c r="N632" t="b">
        <v>0</v>
      </c>
      <c r="O632" t="b">
        <v>0</v>
      </c>
      <c r="P632" t="b">
        <v>0</v>
      </c>
      <c r="Q632" t="b">
        <v>0</v>
      </c>
      <c r="R632" t="b">
        <v>0</v>
      </c>
      <c r="S632" t="b">
        <v>0</v>
      </c>
      <c r="T632" t="b">
        <v>0</v>
      </c>
      <c r="U632" t="b">
        <v>0</v>
      </c>
      <c r="V632" t="b">
        <v>1</v>
      </c>
      <c r="X632" t="s">
        <v>19200</v>
      </c>
      <c r="Z632">
        <v>491520</v>
      </c>
      <c r="AA632">
        <v>1047552</v>
      </c>
      <c r="AB632" t="b">
        <v>0</v>
      </c>
      <c r="AC632" t="s">
        <v>19210</v>
      </c>
      <c r="AD632">
        <v>456</v>
      </c>
      <c r="AE632">
        <v>32</v>
      </c>
      <c r="AF632" t="s">
        <v>19194</v>
      </c>
      <c r="AG632" t="b">
        <v>1</v>
      </c>
      <c r="AH632" t="b">
        <v>1</v>
      </c>
      <c r="AI632" t="s">
        <v>19195</v>
      </c>
      <c r="AJ632">
        <v>330</v>
      </c>
      <c r="AK632" t="b">
        <v>1</v>
      </c>
      <c r="AL632" t="b">
        <v>1</v>
      </c>
      <c r="AM632" t="b">
        <v>0</v>
      </c>
      <c r="AN632" t="b">
        <v>1</v>
      </c>
      <c r="AO632" t="b">
        <v>1</v>
      </c>
      <c r="AP632">
        <v>8</v>
      </c>
      <c r="AQ632">
        <v>183000</v>
      </c>
      <c r="AR632">
        <v>10307921510</v>
      </c>
      <c r="AS632">
        <v>9663676416</v>
      </c>
      <c r="AT632">
        <v>80000</v>
      </c>
      <c r="AU632">
        <v>2000000000</v>
      </c>
      <c r="AV632">
        <v>137438953472</v>
      </c>
      <c r="AW632" t="b">
        <v>1</v>
      </c>
      <c r="BA632" t="s">
        <v>8115</v>
      </c>
      <c r="BC632">
        <v>915527</v>
      </c>
    </row>
    <row r="633" spans="1:55" hidden="1" x14ac:dyDescent="0.25">
      <c r="A633" t="s">
        <v>3856</v>
      </c>
      <c r="B633" t="s">
        <v>12216</v>
      </c>
      <c r="C633" t="s">
        <v>1368</v>
      </c>
      <c r="D633" t="s">
        <v>19833</v>
      </c>
      <c r="E633" t="s">
        <v>19190</v>
      </c>
      <c r="F633" t="s">
        <v>242</v>
      </c>
      <c r="G633">
        <v>2628</v>
      </c>
      <c r="H633" t="s">
        <v>19191</v>
      </c>
      <c r="I633">
        <v>120</v>
      </c>
      <c r="J633">
        <v>32</v>
      </c>
      <c r="K633">
        <v>1</v>
      </c>
      <c r="L633" t="s">
        <v>19832</v>
      </c>
      <c r="M633" t="s">
        <v>19209</v>
      </c>
      <c r="N633" t="b">
        <v>0</v>
      </c>
      <c r="O633" t="b">
        <v>0</v>
      </c>
      <c r="P633" t="b">
        <v>0</v>
      </c>
      <c r="Q633" t="b">
        <v>0</v>
      </c>
      <c r="R633" t="b">
        <v>0</v>
      </c>
      <c r="S633" t="b">
        <v>0</v>
      </c>
      <c r="T633" t="b">
        <v>0</v>
      </c>
      <c r="U633" t="b">
        <v>0</v>
      </c>
      <c r="V633" t="b">
        <v>1</v>
      </c>
      <c r="X633" t="s">
        <v>19293</v>
      </c>
      <c r="Z633">
        <v>491520</v>
      </c>
      <c r="AA633">
        <v>1047552</v>
      </c>
      <c r="AB633" t="b">
        <v>0</v>
      </c>
      <c r="AC633" t="s">
        <v>19210</v>
      </c>
      <c r="AD633">
        <v>448</v>
      </c>
      <c r="AE633">
        <v>32</v>
      </c>
      <c r="AF633" t="s">
        <v>19194</v>
      </c>
      <c r="AG633" t="b">
        <v>1</v>
      </c>
      <c r="AH633" t="b">
        <v>1</v>
      </c>
      <c r="AI633" t="s">
        <v>19195</v>
      </c>
      <c r="AJ633">
        <v>330</v>
      </c>
      <c r="AK633" t="b">
        <v>1</v>
      </c>
      <c r="AL633" t="b">
        <v>1</v>
      </c>
      <c r="AM633" t="b">
        <v>0</v>
      </c>
      <c r="AN633" t="b">
        <v>1</v>
      </c>
      <c r="AO633" t="b">
        <v>1</v>
      </c>
      <c r="AP633">
        <v>8</v>
      </c>
      <c r="AQ633">
        <v>183000</v>
      </c>
      <c r="AR633">
        <v>10307921510</v>
      </c>
      <c r="AS633">
        <v>9663676416</v>
      </c>
      <c r="AT633">
        <v>80000</v>
      </c>
      <c r="AU633">
        <v>2000000000</v>
      </c>
      <c r="AV633">
        <v>137438953472</v>
      </c>
      <c r="AW633" t="b">
        <v>1</v>
      </c>
      <c r="BA633" t="s">
        <v>6158</v>
      </c>
      <c r="BC633">
        <v>1831054</v>
      </c>
    </row>
    <row r="634" spans="1:55" hidden="1" x14ac:dyDescent="0.25">
      <c r="A634" t="s">
        <v>1119</v>
      </c>
      <c r="B634" t="s">
        <v>19835</v>
      </c>
      <c r="C634" t="s">
        <v>1368</v>
      </c>
      <c r="D634" t="s">
        <v>19831</v>
      </c>
      <c r="E634" t="s">
        <v>19190</v>
      </c>
      <c r="F634" t="s">
        <v>242</v>
      </c>
      <c r="G634">
        <v>2628</v>
      </c>
      <c r="H634" t="s">
        <v>19191</v>
      </c>
      <c r="I634">
        <v>120</v>
      </c>
      <c r="J634">
        <v>64</v>
      </c>
      <c r="K634">
        <v>1</v>
      </c>
      <c r="L634" t="s">
        <v>19832</v>
      </c>
      <c r="M634" t="s">
        <v>19209</v>
      </c>
      <c r="N634" t="b">
        <v>0</v>
      </c>
      <c r="O634" t="b">
        <v>0</v>
      </c>
      <c r="P634" t="b">
        <v>0</v>
      </c>
      <c r="Q634" t="b">
        <v>0</v>
      </c>
      <c r="R634" t="b">
        <v>0</v>
      </c>
      <c r="S634" t="b">
        <v>0</v>
      </c>
      <c r="T634" t="b">
        <v>0</v>
      </c>
      <c r="U634" t="b">
        <v>0</v>
      </c>
      <c r="V634" t="b">
        <v>1</v>
      </c>
      <c r="X634" t="s">
        <v>19200</v>
      </c>
      <c r="Z634">
        <v>491520</v>
      </c>
      <c r="AA634">
        <v>1047552</v>
      </c>
      <c r="AB634" t="b">
        <v>0</v>
      </c>
      <c r="AC634" t="s">
        <v>19210</v>
      </c>
      <c r="AD634">
        <v>456</v>
      </c>
      <c r="AE634">
        <v>32</v>
      </c>
      <c r="AF634" t="s">
        <v>19194</v>
      </c>
      <c r="AG634" t="b">
        <v>1</v>
      </c>
      <c r="AH634" t="b">
        <v>1</v>
      </c>
      <c r="AI634" t="s">
        <v>19195</v>
      </c>
      <c r="AJ634">
        <v>330</v>
      </c>
      <c r="AK634" t="b">
        <v>1</v>
      </c>
      <c r="AL634" t="b">
        <v>1</v>
      </c>
      <c r="AM634" t="b">
        <v>0</v>
      </c>
      <c r="AN634" t="b">
        <v>1</v>
      </c>
      <c r="AO634" t="b">
        <v>1</v>
      </c>
      <c r="AP634">
        <v>8</v>
      </c>
      <c r="AQ634">
        <v>183000</v>
      </c>
      <c r="AR634">
        <v>10307921510</v>
      </c>
      <c r="AS634">
        <v>9663676416</v>
      </c>
      <c r="AT634">
        <v>80000</v>
      </c>
      <c r="AU634">
        <v>2000000000</v>
      </c>
      <c r="AV634">
        <v>137438953472</v>
      </c>
      <c r="AW634" t="b">
        <v>1</v>
      </c>
      <c r="BA634" t="s">
        <v>8115</v>
      </c>
      <c r="BC634">
        <v>915527</v>
      </c>
    </row>
    <row r="635" spans="1:55" hidden="1" x14ac:dyDescent="0.25">
      <c r="A635" t="s">
        <v>2832</v>
      </c>
      <c r="B635" t="s">
        <v>10624</v>
      </c>
      <c r="C635" t="s">
        <v>1368</v>
      </c>
      <c r="D635" t="s">
        <v>19833</v>
      </c>
      <c r="E635" t="s">
        <v>19190</v>
      </c>
      <c r="F635" t="s">
        <v>242</v>
      </c>
      <c r="G635">
        <v>2628</v>
      </c>
      <c r="H635" t="s">
        <v>19191</v>
      </c>
      <c r="I635">
        <v>120</v>
      </c>
      <c r="J635">
        <v>64</v>
      </c>
      <c r="K635">
        <v>1</v>
      </c>
      <c r="L635" t="s">
        <v>19832</v>
      </c>
      <c r="M635" t="s">
        <v>19209</v>
      </c>
      <c r="N635" t="b">
        <v>0</v>
      </c>
      <c r="O635" t="b">
        <v>0</v>
      </c>
      <c r="P635" t="b">
        <v>0</v>
      </c>
      <c r="Q635" t="b">
        <v>0</v>
      </c>
      <c r="R635" t="b">
        <v>0</v>
      </c>
      <c r="S635" t="b">
        <v>0</v>
      </c>
      <c r="T635" t="b">
        <v>0</v>
      </c>
      <c r="U635" t="b">
        <v>0</v>
      </c>
      <c r="V635" t="b">
        <v>1</v>
      </c>
      <c r="X635" t="s">
        <v>19293</v>
      </c>
      <c r="Z635">
        <v>491520</v>
      </c>
      <c r="AA635">
        <v>1047552</v>
      </c>
      <c r="AB635" t="b">
        <v>0</v>
      </c>
      <c r="AC635" t="s">
        <v>19210</v>
      </c>
      <c r="AD635">
        <v>448</v>
      </c>
      <c r="AE635">
        <v>32</v>
      </c>
      <c r="AF635" t="s">
        <v>19194</v>
      </c>
      <c r="AG635" t="b">
        <v>1</v>
      </c>
      <c r="AH635" t="b">
        <v>1</v>
      </c>
      <c r="AI635" t="s">
        <v>19195</v>
      </c>
      <c r="AJ635">
        <v>330</v>
      </c>
      <c r="AK635" t="b">
        <v>1</v>
      </c>
      <c r="AL635" t="b">
        <v>1</v>
      </c>
      <c r="AM635" t="b">
        <v>0</v>
      </c>
      <c r="AN635" t="b">
        <v>1</v>
      </c>
      <c r="AO635" t="b">
        <v>1</v>
      </c>
      <c r="AP635">
        <v>8</v>
      </c>
      <c r="AQ635">
        <v>183000</v>
      </c>
      <c r="AR635">
        <v>10307921510</v>
      </c>
      <c r="AS635">
        <v>9663676416</v>
      </c>
      <c r="AT635">
        <v>80000</v>
      </c>
      <c r="AU635">
        <v>2000000000</v>
      </c>
      <c r="AV635">
        <v>137438953472</v>
      </c>
      <c r="AW635" t="b">
        <v>1</v>
      </c>
      <c r="BA635" t="s">
        <v>6158</v>
      </c>
      <c r="BC635">
        <v>1831054</v>
      </c>
    </row>
    <row r="636" spans="1:55" hidden="1" x14ac:dyDescent="0.25">
      <c r="A636" t="s">
        <v>6518</v>
      </c>
      <c r="B636" t="s">
        <v>19836</v>
      </c>
      <c r="C636" t="s">
        <v>1368</v>
      </c>
      <c r="D636" t="s">
        <v>19831</v>
      </c>
      <c r="E636" t="s">
        <v>19190</v>
      </c>
      <c r="F636" t="s">
        <v>242</v>
      </c>
      <c r="G636">
        <v>2628</v>
      </c>
      <c r="H636" t="s">
        <v>19191</v>
      </c>
      <c r="I636">
        <v>120</v>
      </c>
      <c r="J636">
        <v>96</v>
      </c>
      <c r="K636">
        <v>1</v>
      </c>
      <c r="L636" t="s">
        <v>19832</v>
      </c>
      <c r="M636" t="s">
        <v>19209</v>
      </c>
      <c r="N636" t="b">
        <v>0</v>
      </c>
      <c r="O636" t="b">
        <v>0</v>
      </c>
      <c r="P636" t="b">
        <v>0</v>
      </c>
      <c r="Q636" t="b">
        <v>0</v>
      </c>
      <c r="R636" t="b">
        <v>0</v>
      </c>
      <c r="S636" t="b">
        <v>0</v>
      </c>
      <c r="T636" t="b">
        <v>0</v>
      </c>
      <c r="U636" t="b">
        <v>0</v>
      </c>
      <c r="V636" t="b">
        <v>1</v>
      </c>
      <c r="X636" t="s">
        <v>19200</v>
      </c>
      <c r="Z636">
        <v>491520</v>
      </c>
      <c r="AA636">
        <v>1047552</v>
      </c>
      <c r="AB636" t="b">
        <v>0</v>
      </c>
      <c r="AC636" t="s">
        <v>19210</v>
      </c>
      <c r="AD636">
        <v>456</v>
      </c>
      <c r="AE636">
        <v>32</v>
      </c>
      <c r="AF636" t="s">
        <v>19194</v>
      </c>
      <c r="AG636" t="b">
        <v>1</v>
      </c>
      <c r="AH636" t="b">
        <v>1</v>
      </c>
      <c r="AI636" t="s">
        <v>19195</v>
      </c>
      <c r="AJ636">
        <v>330</v>
      </c>
      <c r="AK636" t="b">
        <v>1</v>
      </c>
      <c r="AL636" t="b">
        <v>1</v>
      </c>
      <c r="AM636" t="b">
        <v>0</v>
      </c>
      <c r="AN636" t="b">
        <v>1</v>
      </c>
      <c r="AO636" t="b">
        <v>1</v>
      </c>
      <c r="AP636">
        <v>8</v>
      </c>
      <c r="AQ636">
        <v>183000</v>
      </c>
      <c r="AR636">
        <v>10307921510</v>
      </c>
      <c r="AS636">
        <v>9663676416</v>
      </c>
      <c r="AT636">
        <v>80000</v>
      </c>
      <c r="AU636">
        <v>2000000000</v>
      </c>
      <c r="AV636">
        <v>137438953472</v>
      </c>
      <c r="AW636" t="b">
        <v>1</v>
      </c>
      <c r="BA636" t="s">
        <v>8115</v>
      </c>
      <c r="BC636">
        <v>915527</v>
      </c>
    </row>
    <row r="637" spans="1:55" hidden="1" x14ac:dyDescent="0.25">
      <c r="A637" t="s">
        <v>1376</v>
      </c>
      <c r="B637" t="s">
        <v>1377</v>
      </c>
      <c r="C637" t="s">
        <v>1368</v>
      </c>
      <c r="D637" t="s">
        <v>19833</v>
      </c>
      <c r="E637" t="s">
        <v>19190</v>
      </c>
      <c r="F637" t="s">
        <v>242</v>
      </c>
      <c r="G637">
        <v>2628</v>
      </c>
      <c r="H637" t="s">
        <v>19191</v>
      </c>
      <c r="I637">
        <v>120</v>
      </c>
      <c r="J637">
        <v>96</v>
      </c>
      <c r="K637">
        <v>1</v>
      </c>
      <c r="L637" t="s">
        <v>19832</v>
      </c>
      <c r="M637" t="s">
        <v>19209</v>
      </c>
      <c r="N637" t="b">
        <v>0</v>
      </c>
      <c r="O637" t="b">
        <v>0</v>
      </c>
      <c r="P637" t="b">
        <v>0</v>
      </c>
      <c r="Q637" t="b">
        <v>0</v>
      </c>
      <c r="R637" t="b">
        <v>0</v>
      </c>
      <c r="S637" t="b">
        <v>0</v>
      </c>
      <c r="T637" t="b">
        <v>0</v>
      </c>
      <c r="U637" t="b">
        <v>0</v>
      </c>
      <c r="V637" t="b">
        <v>1</v>
      </c>
      <c r="X637" t="s">
        <v>19293</v>
      </c>
      <c r="Z637">
        <v>491520</v>
      </c>
      <c r="AA637">
        <v>1047552</v>
      </c>
      <c r="AB637" t="b">
        <v>0</v>
      </c>
      <c r="AC637" t="s">
        <v>19210</v>
      </c>
      <c r="AD637">
        <v>448</v>
      </c>
      <c r="AE637">
        <v>32</v>
      </c>
      <c r="AF637" t="s">
        <v>19194</v>
      </c>
      <c r="AG637" t="b">
        <v>1</v>
      </c>
      <c r="AH637" t="b">
        <v>1</v>
      </c>
      <c r="AI637" t="s">
        <v>19195</v>
      </c>
      <c r="AJ637">
        <v>330</v>
      </c>
      <c r="AK637" t="b">
        <v>1</v>
      </c>
      <c r="AL637" t="b">
        <v>1</v>
      </c>
      <c r="AM637" t="b">
        <v>0</v>
      </c>
      <c r="AN637" t="b">
        <v>1</v>
      </c>
      <c r="AO637" t="b">
        <v>1</v>
      </c>
      <c r="AP637">
        <v>8</v>
      </c>
      <c r="AQ637">
        <v>183000</v>
      </c>
      <c r="AR637">
        <v>10307921510</v>
      </c>
      <c r="AS637">
        <v>9663676416</v>
      </c>
      <c r="AT637">
        <v>80000</v>
      </c>
      <c r="AU637">
        <v>2000000000</v>
      </c>
      <c r="AV637">
        <v>137438953472</v>
      </c>
      <c r="AW637" t="b">
        <v>1</v>
      </c>
      <c r="BA637" t="s">
        <v>6158</v>
      </c>
      <c r="BC637">
        <v>1831054</v>
      </c>
    </row>
    <row r="638" spans="1:55" hidden="1" x14ac:dyDescent="0.25">
      <c r="A638" t="s">
        <v>8115</v>
      </c>
      <c r="B638" t="s">
        <v>19837</v>
      </c>
      <c r="C638" t="s">
        <v>1368</v>
      </c>
      <c r="D638" t="s">
        <v>19831</v>
      </c>
      <c r="E638" t="s">
        <v>19190</v>
      </c>
      <c r="F638" t="s">
        <v>242</v>
      </c>
      <c r="G638">
        <v>2628</v>
      </c>
      <c r="H638" t="s">
        <v>19191</v>
      </c>
      <c r="I638">
        <v>120</v>
      </c>
      <c r="J638">
        <v>120</v>
      </c>
      <c r="K638">
        <v>1</v>
      </c>
      <c r="L638" t="s">
        <v>19832</v>
      </c>
      <c r="M638" t="s">
        <v>19209</v>
      </c>
      <c r="N638" t="b">
        <v>0</v>
      </c>
      <c r="O638" t="b">
        <v>0</v>
      </c>
      <c r="P638" t="b">
        <v>0</v>
      </c>
      <c r="Q638" t="b">
        <v>0</v>
      </c>
      <c r="R638" t="b">
        <v>0</v>
      </c>
      <c r="S638" t="b">
        <v>0</v>
      </c>
      <c r="T638" t="b">
        <v>0</v>
      </c>
      <c r="U638" t="b">
        <v>0</v>
      </c>
      <c r="V638" t="b">
        <v>1</v>
      </c>
      <c r="X638" t="s">
        <v>19200</v>
      </c>
      <c r="Z638">
        <v>491520</v>
      </c>
      <c r="AA638">
        <v>1047552</v>
      </c>
      <c r="AB638" t="b">
        <v>0</v>
      </c>
      <c r="AC638" t="s">
        <v>19210</v>
      </c>
      <c r="AD638">
        <v>456</v>
      </c>
      <c r="AE638">
        <v>32</v>
      </c>
      <c r="AF638" t="s">
        <v>19194</v>
      </c>
      <c r="AG638" t="b">
        <v>1</v>
      </c>
      <c r="AH638" t="b">
        <v>1</v>
      </c>
      <c r="AI638" t="s">
        <v>19195</v>
      </c>
      <c r="AK638" t="b">
        <v>1</v>
      </c>
      <c r="AL638" t="b">
        <v>1</v>
      </c>
      <c r="AM638" t="b">
        <v>0</v>
      </c>
      <c r="AN638" t="b">
        <v>1</v>
      </c>
      <c r="AO638" t="b">
        <v>1</v>
      </c>
      <c r="AP638">
        <v>8</v>
      </c>
      <c r="AT638">
        <v>80000</v>
      </c>
      <c r="AU638">
        <v>2000000000</v>
      </c>
      <c r="AV638">
        <v>137438953472</v>
      </c>
      <c r="AW638" t="b">
        <v>1</v>
      </c>
      <c r="BC638">
        <v>915527</v>
      </c>
    </row>
    <row r="639" spans="1:55" hidden="1" x14ac:dyDescent="0.25">
      <c r="A639" t="s">
        <v>6158</v>
      </c>
      <c r="B639" t="s">
        <v>10641</v>
      </c>
      <c r="C639" t="s">
        <v>1368</v>
      </c>
      <c r="D639" t="s">
        <v>19833</v>
      </c>
      <c r="E639" t="s">
        <v>19190</v>
      </c>
      <c r="F639" t="s">
        <v>242</v>
      </c>
      <c r="G639">
        <v>2628</v>
      </c>
      <c r="H639" t="s">
        <v>19191</v>
      </c>
      <c r="I639">
        <v>120</v>
      </c>
      <c r="J639">
        <v>120</v>
      </c>
      <c r="K639">
        <v>1</v>
      </c>
      <c r="L639" t="s">
        <v>19832</v>
      </c>
      <c r="M639" t="s">
        <v>19209</v>
      </c>
      <c r="N639" t="b">
        <v>0</v>
      </c>
      <c r="O639" t="b">
        <v>0</v>
      </c>
      <c r="P639" t="b">
        <v>0</v>
      </c>
      <c r="Q639" t="b">
        <v>0</v>
      </c>
      <c r="R639" t="b">
        <v>0</v>
      </c>
      <c r="S639" t="b">
        <v>0</v>
      </c>
      <c r="T639" t="b">
        <v>0</v>
      </c>
      <c r="U639" t="b">
        <v>0</v>
      </c>
      <c r="V639" t="b">
        <v>1</v>
      </c>
      <c r="X639" t="s">
        <v>19293</v>
      </c>
      <c r="Z639">
        <v>491520</v>
      </c>
      <c r="AA639">
        <v>1047552</v>
      </c>
      <c r="AB639" t="b">
        <v>0</v>
      </c>
      <c r="AC639" t="s">
        <v>19210</v>
      </c>
      <c r="AD639">
        <v>448</v>
      </c>
      <c r="AE639">
        <v>32</v>
      </c>
      <c r="AF639" t="s">
        <v>19194</v>
      </c>
      <c r="AG639" t="b">
        <v>1</v>
      </c>
      <c r="AH639" t="b">
        <v>1</v>
      </c>
      <c r="AI639" t="s">
        <v>19195</v>
      </c>
      <c r="AJ639">
        <v>330</v>
      </c>
      <c r="AK639" t="b">
        <v>1</v>
      </c>
      <c r="AL639" t="b">
        <v>1</v>
      </c>
      <c r="AM639" t="b">
        <v>0</v>
      </c>
      <c r="AN639" t="b">
        <v>1</v>
      </c>
      <c r="AO639" t="b">
        <v>1</v>
      </c>
      <c r="AP639">
        <v>8</v>
      </c>
      <c r="AQ639">
        <v>183000</v>
      </c>
      <c r="AR639">
        <v>10307921510</v>
      </c>
      <c r="AS639">
        <v>9663676416</v>
      </c>
      <c r="AT639">
        <v>80000</v>
      </c>
      <c r="AU639">
        <v>2000000000</v>
      </c>
      <c r="AV639">
        <v>137438953472</v>
      </c>
      <c r="AW639" t="b">
        <v>1</v>
      </c>
      <c r="BC639">
        <v>1831054</v>
      </c>
    </row>
    <row r="640" spans="1:55" hidden="1" x14ac:dyDescent="0.25">
      <c r="A640" t="s">
        <v>9094</v>
      </c>
      <c r="B640" t="s">
        <v>19838</v>
      </c>
      <c r="C640" t="s">
        <v>1368</v>
      </c>
      <c r="D640" t="s">
        <v>19839</v>
      </c>
      <c r="E640" t="s">
        <v>19190</v>
      </c>
      <c r="F640" t="s">
        <v>242</v>
      </c>
      <c r="G640">
        <v>5256</v>
      </c>
      <c r="H640" t="s">
        <v>19191</v>
      </c>
      <c r="I640">
        <v>176</v>
      </c>
      <c r="J640">
        <v>144</v>
      </c>
      <c r="K640">
        <v>1</v>
      </c>
      <c r="L640" t="s">
        <v>19832</v>
      </c>
      <c r="M640" t="s">
        <v>19209</v>
      </c>
      <c r="N640" t="b">
        <v>0</v>
      </c>
      <c r="O640" t="b">
        <v>0</v>
      </c>
      <c r="P640" t="b">
        <v>0</v>
      </c>
      <c r="Q640" t="b">
        <v>0</v>
      </c>
      <c r="R640" t="b">
        <v>0</v>
      </c>
      <c r="S640" t="b">
        <v>0</v>
      </c>
      <c r="T640" t="b">
        <v>0</v>
      </c>
      <c r="U640" t="b">
        <v>0</v>
      </c>
      <c r="V640" t="b">
        <v>1</v>
      </c>
      <c r="X640" t="s">
        <v>19265</v>
      </c>
      <c r="Z640">
        <v>491520</v>
      </c>
      <c r="AA640">
        <v>1047552</v>
      </c>
      <c r="AB640" t="b">
        <v>0</v>
      </c>
      <c r="AC640" t="s">
        <v>19210</v>
      </c>
      <c r="AD640">
        <v>704</v>
      </c>
      <c r="AE640">
        <v>32</v>
      </c>
      <c r="AF640" t="s">
        <v>19194</v>
      </c>
      <c r="AG640" t="b">
        <v>1</v>
      </c>
      <c r="AH640" t="b">
        <v>1</v>
      </c>
      <c r="AI640" t="s">
        <v>19195</v>
      </c>
      <c r="AJ640">
        <v>330</v>
      </c>
      <c r="AK640" t="b">
        <v>1</v>
      </c>
      <c r="AL640" t="b">
        <v>0</v>
      </c>
      <c r="AM640" t="b">
        <v>0</v>
      </c>
      <c r="AN640" t="b">
        <v>1</v>
      </c>
      <c r="AO640" t="b">
        <v>1</v>
      </c>
      <c r="AP640">
        <v>8</v>
      </c>
      <c r="AT640">
        <v>80000</v>
      </c>
      <c r="AU640">
        <v>2000000000</v>
      </c>
      <c r="AV640">
        <v>137438953472</v>
      </c>
      <c r="AW640" t="b">
        <v>1</v>
      </c>
      <c r="BA640" t="s">
        <v>1496</v>
      </c>
      <c r="BC640">
        <v>3662108</v>
      </c>
    </row>
    <row r="641" spans="1:56" hidden="1" x14ac:dyDescent="0.25">
      <c r="A641" t="s">
        <v>1627</v>
      </c>
      <c r="B641" t="s">
        <v>19840</v>
      </c>
      <c r="C641" t="s">
        <v>1368</v>
      </c>
      <c r="D641" t="s">
        <v>19839</v>
      </c>
      <c r="E641" t="s">
        <v>19190</v>
      </c>
      <c r="F641" t="s">
        <v>242</v>
      </c>
      <c r="G641">
        <v>5256</v>
      </c>
      <c r="H641" t="s">
        <v>19191</v>
      </c>
      <c r="I641">
        <v>176</v>
      </c>
      <c r="J641">
        <v>24</v>
      </c>
      <c r="K641">
        <v>1</v>
      </c>
      <c r="L641" t="s">
        <v>19832</v>
      </c>
      <c r="M641" t="s">
        <v>19209</v>
      </c>
      <c r="N641" t="b">
        <v>0</v>
      </c>
      <c r="O641" t="b">
        <v>0</v>
      </c>
      <c r="P641" t="b">
        <v>0</v>
      </c>
      <c r="Q641" t="b">
        <v>0</v>
      </c>
      <c r="R641" t="b">
        <v>0</v>
      </c>
      <c r="S641" t="b">
        <v>0</v>
      </c>
      <c r="T641" t="b">
        <v>0</v>
      </c>
      <c r="U641" t="b">
        <v>0</v>
      </c>
      <c r="V641" t="b">
        <v>1</v>
      </c>
      <c r="X641" t="s">
        <v>19265</v>
      </c>
      <c r="Z641">
        <v>491520</v>
      </c>
      <c r="AA641">
        <v>1047552</v>
      </c>
      <c r="AB641" t="b">
        <v>0</v>
      </c>
      <c r="AC641" t="s">
        <v>19210</v>
      </c>
      <c r="AD641">
        <v>704</v>
      </c>
      <c r="AE641">
        <v>32</v>
      </c>
      <c r="AF641" t="s">
        <v>19194</v>
      </c>
      <c r="AG641" t="b">
        <v>1</v>
      </c>
      <c r="AH641" t="b">
        <v>1</v>
      </c>
      <c r="AI641" t="s">
        <v>19195</v>
      </c>
      <c r="AJ641">
        <v>330</v>
      </c>
      <c r="AK641" t="b">
        <v>1</v>
      </c>
      <c r="AL641" t="b">
        <v>0</v>
      </c>
      <c r="AM641" t="b">
        <v>0</v>
      </c>
      <c r="AN641" t="b">
        <v>1</v>
      </c>
      <c r="AO641" t="b">
        <v>1</v>
      </c>
      <c r="AP641">
        <v>8</v>
      </c>
      <c r="AT641">
        <v>80000</v>
      </c>
      <c r="AU641">
        <v>2000000000</v>
      </c>
      <c r="AV641">
        <v>137438953472</v>
      </c>
      <c r="AW641" t="b">
        <v>1</v>
      </c>
      <c r="BA641" t="s">
        <v>1496</v>
      </c>
      <c r="BC641">
        <v>3662108</v>
      </c>
    </row>
    <row r="642" spans="1:56" hidden="1" x14ac:dyDescent="0.25">
      <c r="A642" t="s">
        <v>2736</v>
      </c>
      <c r="B642" t="s">
        <v>19841</v>
      </c>
      <c r="C642" t="s">
        <v>1368</v>
      </c>
      <c r="D642" t="s">
        <v>19839</v>
      </c>
      <c r="E642" t="s">
        <v>19190</v>
      </c>
      <c r="F642" t="s">
        <v>242</v>
      </c>
      <c r="G642">
        <v>5256</v>
      </c>
      <c r="H642" t="s">
        <v>19191</v>
      </c>
      <c r="I642">
        <v>176</v>
      </c>
      <c r="J642">
        <v>48</v>
      </c>
      <c r="K642">
        <v>1</v>
      </c>
      <c r="L642" t="s">
        <v>19832</v>
      </c>
      <c r="M642" t="s">
        <v>19209</v>
      </c>
      <c r="N642" t="b">
        <v>0</v>
      </c>
      <c r="O642" t="b">
        <v>0</v>
      </c>
      <c r="P642" t="b">
        <v>0</v>
      </c>
      <c r="Q642" t="b">
        <v>0</v>
      </c>
      <c r="R642" t="b">
        <v>0</v>
      </c>
      <c r="S642" t="b">
        <v>0</v>
      </c>
      <c r="T642" t="b">
        <v>0</v>
      </c>
      <c r="U642" t="b">
        <v>0</v>
      </c>
      <c r="V642" t="b">
        <v>1</v>
      </c>
      <c r="X642" t="s">
        <v>19265</v>
      </c>
      <c r="Z642">
        <v>491520</v>
      </c>
      <c r="AA642">
        <v>1047552</v>
      </c>
      <c r="AB642" t="b">
        <v>0</v>
      </c>
      <c r="AC642" t="s">
        <v>19210</v>
      </c>
      <c r="AD642">
        <v>704</v>
      </c>
      <c r="AE642">
        <v>32</v>
      </c>
      <c r="AF642" t="s">
        <v>19194</v>
      </c>
      <c r="AG642" t="b">
        <v>1</v>
      </c>
      <c r="AH642" t="b">
        <v>1</v>
      </c>
      <c r="AI642" t="s">
        <v>19195</v>
      </c>
      <c r="AJ642">
        <v>330</v>
      </c>
      <c r="AK642" t="b">
        <v>1</v>
      </c>
      <c r="AL642" t="b">
        <v>0</v>
      </c>
      <c r="AM642" t="b">
        <v>0</v>
      </c>
      <c r="AN642" t="b">
        <v>1</v>
      </c>
      <c r="AO642" t="b">
        <v>1</v>
      </c>
      <c r="AP642">
        <v>8</v>
      </c>
      <c r="AT642">
        <v>80000</v>
      </c>
      <c r="AU642">
        <v>2000000000</v>
      </c>
      <c r="AV642">
        <v>137438953472</v>
      </c>
      <c r="AW642" t="b">
        <v>1</v>
      </c>
      <c r="BA642" t="s">
        <v>1496</v>
      </c>
      <c r="BC642">
        <v>3662108</v>
      </c>
    </row>
    <row r="643" spans="1:56" hidden="1" x14ac:dyDescent="0.25">
      <c r="A643" t="s">
        <v>6793</v>
      </c>
      <c r="B643" t="s">
        <v>19842</v>
      </c>
      <c r="C643" t="s">
        <v>1368</v>
      </c>
      <c r="D643" t="s">
        <v>19839</v>
      </c>
      <c r="E643" t="s">
        <v>19190</v>
      </c>
      <c r="F643" t="s">
        <v>242</v>
      </c>
      <c r="G643">
        <v>5256</v>
      </c>
      <c r="H643" t="s">
        <v>19191</v>
      </c>
      <c r="I643">
        <v>176</v>
      </c>
      <c r="J643">
        <v>96</v>
      </c>
      <c r="K643">
        <v>1</v>
      </c>
      <c r="L643" t="s">
        <v>19832</v>
      </c>
      <c r="M643" t="s">
        <v>19209</v>
      </c>
      <c r="N643" t="b">
        <v>0</v>
      </c>
      <c r="O643" t="b">
        <v>0</v>
      </c>
      <c r="P643" t="b">
        <v>0</v>
      </c>
      <c r="Q643" t="b">
        <v>0</v>
      </c>
      <c r="R643" t="b">
        <v>0</v>
      </c>
      <c r="S643" t="b">
        <v>0</v>
      </c>
      <c r="T643" t="b">
        <v>0</v>
      </c>
      <c r="U643" t="b">
        <v>0</v>
      </c>
      <c r="V643" t="b">
        <v>1</v>
      </c>
      <c r="X643" t="s">
        <v>19265</v>
      </c>
      <c r="Z643">
        <v>491520</v>
      </c>
      <c r="AA643">
        <v>1047552</v>
      </c>
      <c r="AB643" t="b">
        <v>0</v>
      </c>
      <c r="AC643" t="s">
        <v>19210</v>
      </c>
      <c r="AD643">
        <v>704</v>
      </c>
      <c r="AE643">
        <v>32</v>
      </c>
      <c r="AF643" t="s">
        <v>19194</v>
      </c>
      <c r="AG643" t="b">
        <v>1</v>
      </c>
      <c r="AH643" t="b">
        <v>1</v>
      </c>
      <c r="AI643" t="s">
        <v>19195</v>
      </c>
      <c r="AJ643">
        <v>330</v>
      </c>
      <c r="AK643" t="b">
        <v>1</v>
      </c>
      <c r="AL643" t="b">
        <v>0</v>
      </c>
      <c r="AM643" t="b">
        <v>0</v>
      </c>
      <c r="AN643" t="b">
        <v>1</v>
      </c>
      <c r="AO643" t="b">
        <v>1</v>
      </c>
      <c r="AP643">
        <v>8</v>
      </c>
      <c r="AT643">
        <v>80000</v>
      </c>
      <c r="AU643">
        <v>2000000000</v>
      </c>
      <c r="AV643">
        <v>137438953472</v>
      </c>
      <c r="AW643" t="b">
        <v>1</v>
      </c>
      <c r="BA643" t="s">
        <v>1496</v>
      </c>
      <c r="BC643">
        <v>3662108</v>
      </c>
    </row>
    <row r="644" spans="1:56" hidden="1" x14ac:dyDescent="0.25">
      <c r="A644" t="s">
        <v>1496</v>
      </c>
      <c r="B644" t="s">
        <v>19843</v>
      </c>
      <c r="C644" t="s">
        <v>1368</v>
      </c>
      <c r="D644" t="s">
        <v>19839</v>
      </c>
      <c r="E644" t="s">
        <v>19190</v>
      </c>
      <c r="F644" t="s">
        <v>242</v>
      </c>
      <c r="G644">
        <v>5256</v>
      </c>
      <c r="H644" t="s">
        <v>19191</v>
      </c>
      <c r="I644">
        <v>176</v>
      </c>
      <c r="J644">
        <v>176</v>
      </c>
      <c r="K644">
        <v>1</v>
      </c>
      <c r="L644" t="s">
        <v>19832</v>
      </c>
      <c r="M644" t="s">
        <v>19209</v>
      </c>
      <c r="N644" t="b">
        <v>0</v>
      </c>
      <c r="O644" t="b">
        <v>0</v>
      </c>
      <c r="P644" t="b">
        <v>0</v>
      </c>
      <c r="Q644" t="b">
        <v>0</v>
      </c>
      <c r="R644" t="b">
        <v>0</v>
      </c>
      <c r="S644" t="b">
        <v>0</v>
      </c>
      <c r="T644" t="b">
        <v>0</v>
      </c>
      <c r="U644" t="b">
        <v>0</v>
      </c>
      <c r="V644" t="b">
        <v>1</v>
      </c>
      <c r="X644" t="s">
        <v>19265</v>
      </c>
      <c r="Z644">
        <v>491520</v>
      </c>
      <c r="AA644">
        <v>1047552</v>
      </c>
      <c r="AB644" t="b">
        <v>0</v>
      </c>
      <c r="AC644" t="s">
        <v>19210</v>
      </c>
      <c r="AD644">
        <v>704</v>
      </c>
      <c r="AE644">
        <v>32</v>
      </c>
      <c r="AF644" t="s">
        <v>19194</v>
      </c>
      <c r="AG644" t="b">
        <v>1</v>
      </c>
      <c r="AH644" t="b">
        <v>1</v>
      </c>
      <c r="AI644" t="s">
        <v>19195</v>
      </c>
      <c r="AJ644">
        <v>330</v>
      </c>
      <c r="AK644" t="b">
        <v>1</v>
      </c>
      <c r="AL644" t="b">
        <v>0</v>
      </c>
      <c r="AM644" t="b">
        <v>0</v>
      </c>
      <c r="AN644" t="b">
        <v>1</v>
      </c>
      <c r="AO644" t="b">
        <v>1</v>
      </c>
      <c r="AP644">
        <v>8</v>
      </c>
      <c r="AT644">
        <v>80000</v>
      </c>
      <c r="AU644">
        <v>2000000000</v>
      </c>
      <c r="AV644">
        <v>137438953472</v>
      </c>
      <c r="AW644" t="b">
        <v>1</v>
      </c>
      <c r="BC644">
        <v>3662108</v>
      </c>
    </row>
    <row r="645" spans="1:56" hidden="1" x14ac:dyDescent="0.25">
      <c r="A645" t="s">
        <v>1741</v>
      </c>
      <c r="B645" t="s">
        <v>12719</v>
      </c>
      <c r="C645" t="s">
        <v>1368</v>
      </c>
      <c r="D645" t="s">
        <v>19844</v>
      </c>
      <c r="E645" t="s">
        <v>19190</v>
      </c>
      <c r="F645" t="s">
        <v>242</v>
      </c>
      <c r="G645">
        <v>1664.4</v>
      </c>
      <c r="H645" t="s">
        <v>19191</v>
      </c>
      <c r="I645">
        <v>60</v>
      </c>
      <c r="J645">
        <v>15</v>
      </c>
      <c r="K645">
        <v>1</v>
      </c>
      <c r="L645" t="s">
        <v>19832</v>
      </c>
      <c r="M645" t="s">
        <v>19209</v>
      </c>
      <c r="N645" t="b">
        <v>0</v>
      </c>
      <c r="O645" t="b">
        <v>0</v>
      </c>
      <c r="P645" t="b">
        <v>0</v>
      </c>
      <c r="Q645" t="b">
        <v>0</v>
      </c>
      <c r="R645" t="b">
        <v>0</v>
      </c>
      <c r="S645" t="b">
        <v>0</v>
      </c>
      <c r="T645" t="b">
        <v>0</v>
      </c>
      <c r="U645" t="b">
        <v>0</v>
      </c>
      <c r="V645" t="b">
        <v>1</v>
      </c>
      <c r="Z645">
        <v>716800</v>
      </c>
      <c r="AA645">
        <v>1047552</v>
      </c>
      <c r="AB645" t="b">
        <v>0</v>
      </c>
      <c r="AC645" t="s">
        <v>19210</v>
      </c>
      <c r="AD645">
        <v>228</v>
      </c>
      <c r="AE645">
        <v>4</v>
      </c>
      <c r="AF645" t="s">
        <v>19194</v>
      </c>
      <c r="AG645" t="b">
        <v>1</v>
      </c>
      <c r="AH645" t="b">
        <v>1</v>
      </c>
      <c r="AI645" t="s">
        <v>19195</v>
      </c>
      <c r="AK645" t="b">
        <v>1</v>
      </c>
      <c r="AL645" t="b">
        <v>1</v>
      </c>
      <c r="AM645" t="b">
        <v>0</v>
      </c>
      <c r="AN645" t="b">
        <v>1</v>
      </c>
      <c r="AO645" t="b">
        <v>1</v>
      </c>
      <c r="AP645">
        <v>8</v>
      </c>
      <c r="AQ645">
        <v>1020</v>
      </c>
      <c r="AR645">
        <v>20971520</v>
      </c>
      <c r="AS645">
        <v>20971520</v>
      </c>
      <c r="AT645">
        <v>1632</v>
      </c>
      <c r="AU645">
        <v>24480000</v>
      </c>
      <c r="AV645">
        <v>23622320128</v>
      </c>
      <c r="AW645" t="b">
        <v>1</v>
      </c>
      <c r="BA645" t="s">
        <v>3900</v>
      </c>
    </row>
    <row r="646" spans="1:56" hidden="1" x14ac:dyDescent="0.25">
      <c r="A646" t="s">
        <v>12347</v>
      </c>
      <c r="B646" t="s">
        <v>12348</v>
      </c>
      <c r="C646" t="s">
        <v>1368</v>
      </c>
      <c r="D646" t="s">
        <v>19844</v>
      </c>
      <c r="E646" t="s">
        <v>19190</v>
      </c>
      <c r="F646" t="s">
        <v>242</v>
      </c>
      <c r="G646">
        <v>1664.4</v>
      </c>
      <c r="H646" t="s">
        <v>19191</v>
      </c>
      <c r="I646">
        <v>60</v>
      </c>
      <c r="J646">
        <v>30</v>
      </c>
      <c r="K646">
        <v>1</v>
      </c>
      <c r="L646" t="s">
        <v>19832</v>
      </c>
      <c r="M646" t="s">
        <v>19209</v>
      </c>
      <c r="N646" t="b">
        <v>0</v>
      </c>
      <c r="O646" t="b">
        <v>0</v>
      </c>
      <c r="P646" t="b">
        <v>0</v>
      </c>
      <c r="Q646" t="b">
        <v>0</v>
      </c>
      <c r="R646" t="b">
        <v>0</v>
      </c>
      <c r="S646" t="b">
        <v>0</v>
      </c>
      <c r="T646" t="b">
        <v>0</v>
      </c>
      <c r="U646" t="b">
        <v>0</v>
      </c>
      <c r="V646" t="b">
        <v>1</v>
      </c>
      <c r="Z646">
        <v>716800</v>
      </c>
      <c r="AA646">
        <v>1047552</v>
      </c>
      <c r="AB646" t="b">
        <v>0</v>
      </c>
      <c r="AC646" t="s">
        <v>19210</v>
      </c>
      <c r="AD646">
        <v>228</v>
      </c>
      <c r="AE646">
        <v>4</v>
      </c>
      <c r="AF646" t="s">
        <v>19194</v>
      </c>
      <c r="AG646" t="b">
        <v>1</v>
      </c>
      <c r="AH646" t="b">
        <v>1</v>
      </c>
      <c r="AI646" t="s">
        <v>19195</v>
      </c>
      <c r="AK646" t="b">
        <v>1</v>
      </c>
      <c r="AL646" t="b">
        <v>1</v>
      </c>
      <c r="AM646" t="b">
        <v>0</v>
      </c>
      <c r="AN646" t="b">
        <v>1</v>
      </c>
      <c r="AO646" t="b">
        <v>1</v>
      </c>
      <c r="AP646">
        <v>8</v>
      </c>
      <c r="AQ646">
        <v>1020</v>
      </c>
      <c r="AR646">
        <v>20971520</v>
      </c>
      <c r="AS646">
        <v>20971520</v>
      </c>
      <c r="AT646">
        <v>1632</v>
      </c>
      <c r="AU646">
        <v>24480000</v>
      </c>
      <c r="AV646">
        <v>23622320128</v>
      </c>
      <c r="AW646" t="b">
        <v>1</v>
      </c>
      <c r="BA646" t="s">
        <v>3900</v>
      </c>
    </row>
    <row r="647" spans="1:56" hidden="1" x14ac:dyDescent="0.25">
      <c r="A647" t="s">
        <v>1004</v>
      </c>
      <c r="B647" t="s">
        <v>2489</v>
      </c>
      <c r="C647" t="s">
        <v>1368</v>
      </c>
      <c r="D647" t="s">
        <v>19844</v>
      </c>
      <c r="E647" t="s">
        <v>19190</v>
      </c>
      <c r="F647" t="s">
        <v>242</v>
      </c>
      <c r="G647">
        <v>1664.4</v>
      </c>
      <c r="H647" t="s">
        <v>19191</v>
      </c>
      <c r="I647">
        <v>60</v>
      </c>
      <c r="J647">
        <v>45</v>
      </c>
      <c r="K647">
        <v>1</v>
      </c>
      <c r="L647" t="s">
        <v>19832</v>
      </c>
      <c r="M647" t="s">
        <v>19209</v>
      </c>
      <c r="N647" t="b">
        <v>0</v>
      </c>
      <c r="O647" t="b">
        <v>0</v>
      </c>
      <c r="P647" t="b">
        <v>0</v>
      </c>
      <c r="Q647" t="b">
        <v>0</v>
      </c>
      <c r="R647" t="b">
        <v>0</v>
      </c>
      <c r="S647" t="b">
        <v>0</v>
      </c>
      <c r="T647" t="b">
        <v>0</v>
      </c>
      <c r="U647" t="b">
        <v>0</v>
      </c>
      <c r="V647" t="b">
        <v>1</v>
      </c>
      <c r="Z647">
        <v>716800</v>
      </c>
      <c r="AA647">
        <v>1047552</v>
      </c>
      <c r="AB647" t="b">
        <v>0</v>
      </c>
      <c r="AC647" t="s">
        <v>19210</v>
      </c>
      <c r="AD647">
        <v>228</v>
      </c>
      <c r="AE647">
        <v>4</v>
      </c>
      <c r="AF647" t="s">
        <v>19194</v>
      </c>
      <c r="AG647" t="b">
        <v>1</v>
      </c>
      <c r="AH647" t="b">
        <v>1</v>
      </c>
      <c r="AI647" t="s">
        <v>19195</v>
      </c>
      <c r="AK647" t="b">
        <v>1</v>
      </c>
      <c r="AL647" t="b">
        <v>1</v>
      </c>
      <c r="AM647" t="b">
        <v>0</v>
      </c>
      <c r="AN647" t="b">
        <v>1</v>
      </c>
      <c r="AO647" t="b">
        <v>1</v>
      </c>
      <c r="AP647">
        <v>8</v>
      </c>
      <c r="AQ647">
        <v>1020</v>
      </c>
      <c r="AR647">
        <v>20971520</v>
      </c>
      <c r="AS647">
        <v>20971520</v>
      </c>
      <c r="AT647">
        <v>1632</v>
      </c>
      <c r="AU647">
        <v>24480000</v>
      </c>
      <c r="AV647">
        <v>23622320128</v>
      </c>
      <c r="AW647" t="b">
        <v>1</v>
      </c>
      <c r="BA647" t="s">
        <v>3900</v>
      </c>
    </row>
    <row r="648" spans="1:56" hidden="1" x14ac:dyDescent="0.25">
      <c r="A648" t="s">
        <v>3900</v>
      </c>
      <c r="B648" t="s">
        <v>3901</v>
      </c>
      <c r="C648" t="s">
        <v>1368</v>
      </c>
      <c r="D648" t="s">
        <v>19844</v>
      </c>
      <c r="E648" t="s">
        <v>19190</v>
      </c>
      <c r="F648" t="s">
        <v>242</v>
      </c>
      <c r="G648">
        <v>1664.4</v>
      </c>
      <c r="H648" t="s">
        <v>19191</v>
      </c>
      <c r="I648">
        <v>60</v>
      </c>
      <c r="J648">
        <v>0</v>
      </c>
      <c r="K648">
        <v>0</v>
      </c>
      <c r="L648" t="s">
        <v>19832</v>
      </c>
      <c r="M648" t="s">
        <v>19209</v>
      </c>
      <c r="N648" t="b">
        <v>0</v>
      </c>
      <c r="O648" t="b">
        <v>0</v>
      </c>
      <c r="P648" t="b">
        <v>0</v>
      </c>
      <c r="Q648" t="b">
        <v>0</v>
      </c>
      <c r="R648" t="b">
        <v>0</v>
      </c>
      <c r="S648" t="b">
        <v>0</v>
      </c>
      <c r="T648" t="b">
        <v>0</v>
      </c>
      <c r="U648" t="b">
        <v>0</v>
      </c>
      <c r="V648" t="b">
        <v>1</v>
      </c>
      <c r="Z648">
        <v>716800</v>
      </c>
      <c r="AA648">
        <v>1047552</v>
      </c>
      <c r="AB648" t="b">
        <v>0</v>
      </c>
      <c r="AC648" t="s">
        <v>19210</v>
      </c>
      <c r="AD648">
        <v>228</v>
      </c>
      <c r="AE648">
        <v>4</v>
      </c>
      <c r="AF648" t="s">
        <v>19194</v>
      </c>
      <c r="AG648" t="b">
        <v>1</v>
      </c>
      <c r="AH648" t="b">
        <v>1</v>
      </c>
      <c r="AI648" t="s">
        <v>19195</v>
      </c>
      <c r="AK648" t="b">
        <v>1</v>
      </c>
      <c r="AL648" t="b">
        <v>1</v>
      </c>
      <c r="AM648" t="b">
        <v>0</v>
      </c>
      <c r="AN648" t="b">
        <v>1</v>
      </c>
      <c r="AO648" t="b">
        <v>1</v>
      </c>
      <c r="AP648">
        <v>8</v>
      </c>
      <c r="AW648" t="b">
        <v>1</v>
      </c>
      <c r="BD648" s="19">
        <v>45535</v>
      </c>
    </row>
    <row r="649" spans="1:56" hidden="1" x14ac:dyDescent="0.25">
      <c r="A649" t="s">
        <v>1010</v>
      </c>
      <c r="B649" t="s">
        <v>1011</v>
      </c>
      <c r="C649" t="s">
        <v>1368</v>
      </c>
      <c r="D649" t="s">
        <v>19845</v>
      </c>
      <c r="E649" t="s">
        <v>19190</v>
      </c>
      <c r="F649" t="s">
        <v>242</v>
      </c>
      <c r="G649">
        <v>2312.64</v>
      </c>
      <c r="H649" t="s">
        <v>19191</v>
      </c>
      <c r="I649">
        <v>44</v>
      </c>
      <c r="J649">
        <v>16</v>
      </c>
      <c r="K649">
        <v>1</v>
      </c>
      <c r="L649" t="s">
        <v>19832</v>
      </c>
      <c r="M649" t="s">
        <v>19445</v>
      </c>
      <c r="N649" t="b">
        <v>0</v>
      </c>
      <c r="O649" t="b">
        <v>0</v>
      </c>
      <c r="P649" t="b">
        <v>0</v>
      </c>
      <c r="Q649" t="b">
        <v>0</v>
      </c>
      <c r="R649" t="b">
        <v>0</v>
      </c>
      <c r="S649" t="b">
        <v>0</v>
      </c>
      <c r="T649" t="b">
        <v>0</v>
      </c>
      <c r="U649" t="b">
        <v>0</v>
      </c>
      <c r="V649" t="b">
        <v>1</v>
      </c>
      <c r="Z649">
        <v>716800</v>
      </c>
      <c r="AA649">
        <v>1047552</v>
      </c>
      <c r="AB649" t="b">
        <v>0</v>
      </c>
      <c r="AC649" t="s">
        <v>19210</v>
      </c>
      <c r="AD649">
        <v>352</v>
      </c>
      <c r="AE649">
        <v>4</v>
      </c>
      <c r="AF649" t="s">
        <v>19194</v>
      </c>
      <c r="AG649" t="b">
        <v>1</v>
      </c>
      <c r="AH649" t="b">
        <v>1</v>
      </c>
      <c r="AI649" t="s">
        <v>19195</v>
      </c>
      <c r="AK649" t="b">
        <v>1</v>
      </c>
      <c r="AL649" t="b">
        <v>1</v>
      </c>
      <c r="AM649" t="b">
        <v>0</v>
      </c>
      <c r="AN649" t="b">
        <v>1</v>
      </c>
      <c r="AO649" t="b">
        <v>1</v>
      </c>
      <c r="AP649">
        <v>8</v>
      </c>
      <c r="AQ649">
        <v>1020</v>
      </c>
      <c r="AR649">
        <v>20971520</v>
      </c>
      <c r="AS649">
        <v>20971520</v>
      </c>
      <c r="AT649">
        <v>1632</v>
      </c>
      <c r="AU649">
        <v>24480000</v>
      </c>
      <c r="AV649">
        <v>23622320128</v>
      </c>
      <c r="AW649" t="b">
        <v>1</v>
      </c>
      <c r="BA649" t="s">
        <v>3832</v>
      </c>
    </row>
    <row r="650" spans="1:56" hidden="1" x14ac:dyDescent="0.25">
      <c r="A650" t="s">
        <v>9514</v>
      </c>
      <c r="B650" t="s">
        <v>13347</v>
      </c>
      <c r="C650" t="s">
        <v>1368</v>
      </c>
      <c r="D650" t="s">
        <v>19845</v>
      </c>
      <c r="E650" t="s">
        <v>19190</v>
      </c>
      <c r="F650" t="s">
        <v>242</v>
      </c>
      <c r="G650">
        <v>2312.64</v>
      </c>
      <c r="H650" t="s">
        <v>19191</v>
      </c>
      <c r="I650">
        <v>44</v>
      </c>
      <c r="J650">
        <v>32</v>
      </c>
      <c r="K650">
        <v>1</v>
      </c>
      <c r="L650" t="s">
        <v>19832</v>
      </c>
      <c r="M650" t="s">
        <v>19445</v>
      </c>
      <c r="N650" t="b">
        <v>0</v>
      </c>
      <c r="O650" t="b">
        <v>0</v>
      </c>
      <c r="P650" t="b">
        <v>0</v>
      </c>
      <c r="Q650" t="b">
        <v>0</v>
      </c>
      <c r="R650" t="b">
        <v>0</v>
      </c>
      <c r="S650" t="b">
        <v>0</v>
      </c>
      <c r="T650" t="b">
        <v>0</v>
      </c>
      <c r="U650" t="b">
        <v>0</v>
      </c>
      <c r="V650" t="b">
        <v>1</v>
      </c>
      <c r="Z650">
        <v>716800</v>
      </c>
      <c r="AA650">
        <v>1047552</v>
      </c>
      <c r="AB650" t="b">
        <v>0</v>
      </c>
      <c r="AC650" t="s">
        <v>19210</v>
      </c>
      <c r="AD650">
        <v>352</v>
      </c>
      <c r="AE650">
        <v>4</v>
      </c>
      <c r="AF650" t="s">
        <v>19194</v>
      </c>
      <c r="AG650" t="b">
        <v>1</v>
      </c>
      <c r="AH650" t="b">
        <v>1</v>
      </c>
      <c r="AI650" t="s">
        <v>19195</v>
      </c>
      <c r="AK650" t="b">
        <v>1</v>
      </c>
      <c r="AL650" t="b">
        <v>1</v>
      </c>
      <c r="AM650" t="b">
        <v>0</v>
      </c>
      <c r="AN650" t="b">
        <v>1</v>
      </c>
      <c r="AO650" t="b">
        <v>1</v>
      </c>
      <c r="AP650">
        <v>8</v>
      </c>
      <c r="AQ650">
        <v>1020</v>
      </c>
      <c r="AR650">
        <v>20971520</v>
      </c>
      <c r="AS650">
        <v>20971520</v>
      </c>
      <c r="AT650">
        <v>1632</v>
      </c>
      <c r="AU650">
        <v>24480000</v>
      </c>
      <c r="AV650">
        <v>23622320128</v>
      </c>
      <c r="AW650" t="b">
        <v>1</v>
      </c>
      <c r="BA650" t="s">
        <v>3832</v>
      </c>
    </row>
    <row r="651" spans="1:56" hidden="1" x14ac:dyDescent="0.25">
      <c r="A651" t="s">
        <v>3832</v>
      </c>
      <c r="B651" t="s">
        <v>4112</v>
      </c>
      <c r="C651" t="s">
        <v>1368</v>
      </c>
      <c r="D651" t="s">
        <v>19845</v>
      </c>
      <c r="E651" t="s">
        <v>19190</v>
      </c>
      <c r="F651" t="s">
        <v>242</v>
      </c>
      <c r="G651">
        <v>2312.64</v>
      </c>
      <c r="H651" t="s">
        <v>19191</v>
      </c>
      <c r="I651">
        <v>44</v>
      </c>
      <c r="J651">
        <v>0</v>
      </c>
      <c r="K651">
        <v>0</v>
      </c>
      <c r="L651" t="s">
        <v>19832</v>
      </c>
      <c r="M651" t="s">
        <v>19445</v>
      </c>
      <c r="N651" t="b">
        <v>0</v>
      </c>
      <c r="O651" t="b">
        <v>0</v>
      </c>
      <c r="P651" t="b">
        <v>0</v>
      </c>
      <c r="Q651" t="b">
        <v>0</v>
      </c>
      <c r="R651" t="b">
        <v>0</v>
      </c>
      <c r="S651" t="b">
        <v>0</v>
      </c>
      <c r="T651" t="b">
        <v>0</v>
      </c>
      <c r="U651" t="b">
        <v>0</v>
      </c>
      <c r="V651" t="b">
        <v>1</v>
      </c>
      <c r="Z651">
        <v>716800</v>
      </c>
      <c r="AA651">
        <v>1047552</v>
      </c>
      <c r="AB651" t="b">
        <v>0</v>
      </c>
      <c r="AC651" t="s">
        <v>19210</v>
      </c>
      <c r="AD651">
        <v>352</v>
      </c>
      <c r="AE651">
        <v>4</v>
      </c>
      <c r="AF651" t="s">
        <v>19194</v>
      </c>
      <c r="AG651" t="b">
        <v>1</v>
      </c>
      <c r="AH651" t="b">
        <v>1</v>
      </c>
      <c r="AI651" t="s">
        <v>19195</v>
      </c>
      <c r="AK651" t="b">
        <v>1</v>
      </c>
      <c r="AL651" t="b">
        <v>1</v>
      </c>
      <c r="AM651" t="b">
        <v>0</v>
      </c>
      <c r="AN651" t="b">
        <v>1</v>
      </c>
      <c r="AO651" t="b">
        <v>1</v>
      </c>
      <c r="AP651">
        <v>8</v>
      </c>
      <c r="AW651" t="b">
        <v>1</v>
      </c>
    </row>
    <row r="652" spans="1:56" hidden="1" x14ac:dyDescent="0.25">
      <c r="A652" t="s">
        <v>539</v>
      </c>
      <c r="B652" t="s">
        <v>14268</v>
      </c>
      <c r="C652" t="s">
        <v>1368</v>
      </c>
      <c r="D652" t="s">
        <v>19846</v>
      </c>
      <c r="E652" t="s">
        <v>19190</v>
      </c>
      <c r="F652" t="s">
        <v>242</v>
      </c>
      <c r="G652">
        <v>6307.2</v>
      </c>
      <c r="H652" t="s">
        <v>19191</v>
      </c>
      <c r="I652">
        <v>176</v>
      </c>
      <c r="J652">
        <v>144</v>
      </c>
      <c r="K652">
        <v>1</v>
      </c>
      <c r="L652" t="s">
        <v>19832</v>
      </c>
      <c r="M652" t="s">
        <v>19819</v>
      </c>
      <c r="N652" t="b">
        <v>0</v>
      </c>
      <c r="O652" t="b">
        <v>0</v>
      </c>
      <c r="P652" t="b">
        <v>0</v>
      </c>
      <c r="Q652" t="b">
        <v>0</v>
      </c>
      <c r="R652" t="b">
        <v>0</v>
      </c>
      <c r="S652" t="b">
        <v>0</v>
      </c>
      <c r="T652" t="b">
        <v>0</v>
      </c>
      <c r="U652" t="b">
        <v>0</v>
      </c>
      <c r="V652" t="b">
        <v>1</v>
      </c>
      <c r="Z652">
        <v>491520</v>
      </c>
      <c r="AA652">
        <v>1047552</v>
      </c>
      <c r="AB652" t="b">
        <v>0</v>
      </c>
      <c r="AC652" t="s">
        <v>19210</v>
      </c>
      <c r="AD652">
        <v>1472</v>
      </c>
      <c r="AE652">
        <v>32</v>
      </c>
      <c r="AF652" t="s">
        <v>19194</v>
      </c>
      <c r="AG652" t="b">
        <v>1</v>
      </c>
      <c r="AH652" t="b">
        <v>1</v>
      </c>
      <c r="AI652" t="s">
        <v>19195</v>
      </c>
      <c r="AJ652">
        <v>330</v>
      </c>
      <c r="AK652" t="b">
        <v>1</v>
      </c>
      <c r="AL652" t="b">
        <v>0</v>
      </c>
      <c r="AM652" t="b">
        <v>0</v>
      </c>
      <c r="AN652" t="b">
        <v>1</v>
      </c>
      <c r="AO652" t="b">
        <v>1</v>
      </c>
      <c r="AP652">
        <v>8</v>
      </c>
      <c r="AT652">
        <v>80000</v>
      </c>
      <c r="AU652">
        <v>2000000000</v>
      </c>
      <c r="AV652">
        <v>137438953472</v>
      </c>
      <c r="AW652" t="b">
        <v>1</v>
      </c>
      <c r="BA652" t="s">
        <v>1902</v>
      </c>
      <c r="BC652">
        <v>3662108</v>
      </c>
    </row>
    <row r="653" spans="1:56" hidden="1" x14ac:dyDescent="0.25">
      <c r="A653" t="s">
        <v>4083</v>
      </c>
      <c r="B653" t="s">
        <v>15181</v>
      </c>
      <c r="C653" t="s">
        <v>1368</v>
      </c>
      <c r="D653" t="s">
        <v>19846</v>
      </c>
      <c r="E653" t="s">
        <v>19190</v>
      </c>
      <c r="F653" t="s">
        <v>242</v>
      </c>
      <c r="G653">
        <v>6307.2</v>
      </c>
      <c r="H653" t="s">
        <v>19191</v>
      </c>
      <c r="I653">
        <v>176</v>
      </c>
      <c r="J653">
        <v>24</v>
      </c>
      <c r="K653">
        <v>1</v>
      </c>
      <c r="L653" t="s">
        <v>19832</v>
      </c>
      <c r="M653" t="s">
        <v>19819</v>
      </c>
      <c r="N653" t="b">
        <v>0</v>
      </c>
      <c r="O653" t="b">
        <v>0</v>
      </c>
      <c r="P653" t="b">
        <v>0</v>
      </c>
      <c r="Q653" t="b">
        <v>0</v>
      </c>
      <c r="R653" t="b">
        <v>0</v>
      </c>
      <c r="S653" t="b">
        <v>0</v>
      </c>
      <c r="T653" t="b">
        <v>0</v>
      </c>
      <c r="U653" t="b">
        <v>0</v>
      </c>
      <c r="V653" t="b">
        <v>1</v>
      </c>
      <c r="Z653">
        <v>491520</v>
      </c>
      <c r="AA653">
        <v>1047552</v>
      </c>
      <c r="AB653" t="b">
        <v>0</v>
      </c>
      <c r="AC653" t="s">
        <v>19210</v>
      </c>
      <c r="AD653">
        <v>1472</v>
      </c>
      <c r="AE653">
        <v>32</v>
      </c>
      <c r="AF653" t="s">
        <v>19194</v>
      </c>
      <c r="AG653" t="b">
        <v>1</v>
      </c>
      <c r="AH653" t="b">
        <v>1</v>
      </c>
      <c r="AI653" t="s">
        <v>19195</v>
      </c>
      <c r="AJ653">
        <v>330</v>
      </c>
      <c r="AK653" t="b">
        <v>1</v>
      </c>
      <c r="AL653" t="b">
        <v>0</v>
      </c>
      <c r="AM653" t="b">
        <v>0</v>
      </c>
      <c r="AN653" t="b">
        <v>1</v>
      </c>
      <c r="AO653" t="b">
        <v>1</v>
      </c>
      <c r="AP653">
        <v>8</v>
      </c>
      <c r="AT653">
        <v>80000</v>
      </c>
      <c r="AU653">
        <v>2000000000</v>
      </c>
      <c r="AV653">
        <v>137438953472</v>
      </c>
      <c r="AW653" t="b">
        <v>1</v>
      </c>
      <c r="BA653" t="s">
        <v>1902</v>
      </c>
      <c r="BC653">
        <v>3662108</v>
      </c>
    </row>
    <row r="654" spans="1:56" hidden="1" x14ac:dyDescent="0.25">
      <c r="A654" t="s">
        <v>288</v>
      </c>
      <c r="B654" t="s">
        <v>8663</v>
      </c>
      <c r="C654" t="s">
        <v>1368</v>
      </c>
      <c r="D654" t="s">
        <v>19846</v>
      </c>
      <c r="E654" t="s">
        <v>19190</v>
      </c>
      <c r="F654" t="s">
        <v>242</v>
      </c>
      <c r="G654">
        <v>6307.2</v>
      </c>
      <c r="H654" t="s">
        <v>19191</v>
      </c>
      <c r="I654">
        <v>176</v>
      </c>
      <c r="J654">
        <v>48</v>
      </c>
      <c r="K654">
        <v>1</v>
      </c>
      <c r="L654" t="s">
        <v>19832</v>
      </c>
      <c r="M654" t="s">
        <v>19819</v>
      </c>
      <c r="N654" t="b">
        <v>0</v>
      </c>
      <c r="O654" t="b">
        <v>0</v>
      </c>
      <c r="P654" t="b">
        <v>0</v>
      </c>
      <c r="Q654" t="b">
        <v>0</v>
      </c>
      <c r="R654" t="b">
        <v>0</v>
      </c>
      <c r="S654" t="b">
        <v>0</v>
      </c>
      <c r="T654" t="b">
        <v>0</v>
      </c>
      <c r="U654" t="b">
        <v>0</v>
      </c>
      <c r="V654" t="b">
        <v>1</v>
      </c>
      <c r="Z654">
        <v>491520</v>
      </c>
      <c r="AA654">
        <v>1047552</v>
      </c>
      <c r="AB654" t="b">
        <v>0</v>
      </c>
      <c r="AC654" t="s">
        <v>19210</v>
      </c>
      <c r="AD654">
        <v>1472</v>
      </c>
      <c r="AE654">
        <v>32</v>
      </c>
      <c r="AF654" t="s">
        <v>19194</v>
      </c>
      <c r="AG654" t="b">
        <v>1</v>
      </c>
      <c r="AH654" t="b">
        <v>1</v>
      </c>
      <c r="AI654" t="s">
        <v>19195</v>
      </c>
      <c r="AJ654">
        <v>330</v>
      </c>
      <c r="AK654" t="b">
        <v>1</v>
      </c>
      <c r="AL654" t="b">
        <v>0</v>
      </c>
      <c r="AM654" t="b">
        <v>0</v>
      </c>
      <c r="AN654" t="b">
        <v>1</v>
      </c>
      <c r="AO654" t="b">
        <v>1</v>
      </c>
      <c r="AP654">
        <v>8</v>
      </c>
      <c r="AT654">
        <v>80000</v>
      </c>
      <c r="AU654">
        <v>2000000000</v>
      </c>
      <c r="AV654">
        <v>137438953472</v>
      </c>
      <c r="AW654" t="b">
        <v>1</v>
      </c>
      <c r="BA654" t="s">
        <v>1902</v>
      </c>
      <c r="BC654">
        <v>3662108</v>
      </c>
    </row>
    <row r="655" spans="1:56" hidden="1" x14ac:dyDescent="0.25">
      <c r="A655" t="s">
        <v>2790</v>
      </c>
      <c r="B655" t="s">
        <v>13393</v>
      </c>
      <c r="C655" t="s">
        <v>1368</v>
      </c>
      <c r="D655" t="s">
        <v>19846</v>
      </c>
      <c r="E655" t="s">
        <v>19190</v>
      </c>
      <c r="F655" t="s">
        <v>242</v>
      </c>
      <c r="G655">
        <v>6307.2</v>
      </c>
      <c r="H655" t="s">
        <v>19191</v>
      </c>
      <c r="I655">
        <v>176</v>
      </c>
      <c r="J655">
        <v>96</v>
      </c>
      <c r="K655">
        <v>1</v>
      </c>
      <c r="L655" t="s">
        <v>19832</v>
      </c>
      <c r="M655" t="s">
        <v>19819</v>
      </c>
      <c r="N655" t="b">
        <v>0</v>
      </c>
      <c r="O655" t="b">
        <v>0</v>
      </c>
      <c r="P655" t="b">
        <v>0</v>
      </c>
      <c r="Q655" t="b">
        <v>0</v>
      </c>
      <c r="R655" t="b">
        <v>0</v>
      </c>
      <c r="S655" t="b">
        <v>0</v>
      </c>
      <c r="T655" t="b">
        <v>0</v>
      </c>
      <c r="U655" t="b">
        <v>0</v>
      </c>
      <c r="V655" t="b">
        <v>1</v>
      </c>
      <c r="Z655">
        <v>491520</v>
      </c>
      <c r="AA655">
        <v>1047552</v>
      </c>
      <c r="AB655" t="b">
        <v>0</v>
      </c>
      <c r="AC655" t="s">
        <v>19210</v>
      </c>
      <c r="AD655">
        <v>1472</v>
      </c>
      <c r="AE655">
        <v>32</v>
      </c>
      <c r="AF655" t="s">
        <v>19194</v>
      </c>
      <c r="AG655" t="b">
        <v>1</v>
      </c>
      <c r="AH655" t="b">
        <v>1</v>
      </c>
      <c r="AI655" t="s">
        <v>19195</v>
      </c>
      <c r="AJ655">
        <v>330</v>
      </c>
      <c r="AK655" t="b">
        <v>1</v>
      </c>
      <c r="AL655" t="b">
        <v>0</v>
      </c>
      <c r="AM655" t="b">
        <v>0</v>
      </c>
      <c r="AN655" t="b">
        <v>1</v>
      </c>
      <c r="AO655" t="b">
        <v>1</v>
      </c>
      <c r="AP655">
        <v>8</v>
      </c>
      <c r="AT655">
        <v>80000</v>
      </c>
      <c r="AU655">
        <v>2000000000</v>
      </c>
      <c r="AV655">
        <v>137438953472</v>
      </c>
      <c r="AW655" t="b">
        <v>1</v>
      </c>
      <c r="BA655" t="s">
        <v>1902</v>
      </c>
      <c r="BC655">
        <v>3662108</v>
      </c>
    </row>
    <row r="656" spans="1:56" hidden="1" x14ac:dyDescent="0.25">
      <c r="A656" t="s">
        <v>1902</v>
      </c>
      <c r="B656" t="s">
        <v>7720</v>
      </c>
      <c r="C656" t="s">
        <v>1368</v>
      </c>
      <c r="D656" t="s">
        <v>19846</v>
      </c>
      <c r="E656" t="s">
        <v>19190</v>
      </c>
      <c r="F656" t="s">
        <v>242</v>
      </c>
      <c r="G656">
        <v>6307.2</v>
      </c>
      <c r="H656" t="s">
        <v>19191</v>
      </c>
      <c r="I656">
        <v>176</v>
      </c>
      <c r="J656">
        <v>176</v>
      </c>
      <c r="K656">
        <v>1</v>
      </c>
      <c r="L656" t="s">
        <v>19832</v>
      </c>
      <c r="M656" t="s">
        <v>19819</v>
      </c>
      <c r="N656" t="b">
        <v>0</v>
      </c>
      <c r="O656" t="b">
        <v>0</v>
      </c>
      <c r="P656" t="b">
        <v>0</v>
      </c>
      <c r="Q656" t="b">
        <v>0</v>
      </c>
      <c r="R656" t="b">
        <v>0</v>
      </c>
      <c r="S656" t="b">
        <v>0</v>
      </c>
      <c r="T656" t="b">
        <v>0</v>
      </c>
      <c r="U656" t="b">
        <v>0</v>
      </c>
      <c r="V656" t="b">
        <v>1</v>
      </c>
      <c r="Z656">
        <v>491520</v>
      </c>
      <c r="AA656">
        <v>1047552</v>
      </c>
      <c r="AB656" t="b">
        <v>0</v>
      </c>
      <c r="AC656" t="s">
        <v>19210</v>
      </c>
      <c r="AD656">
        <v>1472</v>
      </c>
      <c r="AE656">
        <v>32</v>
      </c>
      <c r="AF656" t="s">
        <v>19194</v>
      </c>
      <c r="AG656" t="b">
        <v>1</v>
      </c>
      <c r="AH656" t="b">
        <v>1</v>
      </c>
      <c r="AI656" t="s">
        <v>19195</v>
      </c>
      <c r="AJ656">
        <v>330</v>
      </c>
      <c r="AK656" t="b">
        <v>1</v>
      </c>
      <c r="AL656" t="b">
        <v>0</v>
      </c>
      <c r="AM656" t="b">
        <v>0</v>
      </c>
      <c r="AN656" t="b">
        <v>1</v>
      </c>
      <c r="AO656" t="b">
        <v>1</v>
      </c>
      <c r="AP656">
        <v>8</v>
      </c>
      <c r="AT656">
        <v>80000</v>
      </c>
      <c r="AU656">
        <v>2000000000</v>
      </c>
      <c r="AV656">
        <v>137438953472</v>
      </c>
      <c r="AW656" t="b">
        <v>1</v>
      </c>
      <c r="BC656">
        <v>3662108</v>
      </c>
    </row>
    <row r="657" spans="1:55" hidden="1" x14ac:dyDescent="0.25">
      <c r="A657" t="s">
        <v>3235</v>
      </c>
      <c r="B657" t="s">
        <v>19847</v>
      </c>
      <c r="C657" t="s">
        <v>1368</v>
      </c>
      <c r="D657" t="s">
        <v>19848</v>
      </c>
      <c r="E657" t="s">
        <v>19190</v>
      </c>
      <c r="F657" t="s">
        <v>242</v>
      </c>
      <c r="G657">
        <v>911.04</v>
      </c>
      <c r="H657" t="s">
        <v>19191</v>
      </c>
      <c r="I657">
        <v>16</v>
      </c>
      <c r="J657">
        <v>16</v>
      </c>
      <c r="K657">
        <v>2</v>
      </c>
      <c r="L657" t="s">
        <v>19849</v>
      </c>
      <c r="N657" t="b">
        <v>1</v>
      </c>
      <c r="O657" t="b">
        <v>0</v>
      </c>
      <c r="P657" t="b">
        <v>0</v>
      </c>
      <c r="Q657" t="b">
        <v>0</v>
      </c>
      <c r="R657" t="b">
        <v>0</v>
      </c>
      <c r="S657" t="b">
        <v>0</v>
      </c>
      <c r="T657" t="b">
        <v>0</v>
      </c>
      <c r="U657" t="b">
        <v>0</v>
      </c>
      <c r="V657" t="b">
        <v>1</v>
      </c>
      <c r="X657" t="s">
        <v>19293</v>
      </c>
      <c r="Z657">
        <v>163840</v>
      </c>
      <c r="AA657">
        <v>1047552</v>
      </c>
      <c r="AB657" t="b">
        <v>1</v>
      </c>
      <c r="AC657" t="s">
        <v>19210</v>
      </c>
      <c r="AD657">
        <v>128</v>
      </c>
      <c r="AE657">
        <v>32</v>
      </c>
      <c r="AF657" t="s">
        <v>19194</v>
      </c>
      <c r="AG657" t="b">
        <v>1</v>
      </c>
      <c r="AH657" t="b">
        <v>1</v>
      </c>
      <c r="AI657" t="s">
        <v>19195</v>
      </c>
      <c r="AK657" t="b">
        <v>1</v>
      </c>
      <c r="AL657" t="b">
        <v>1</v>
      </c>
      <c r="AM657" t="b">
        <v>0</v>
      </c>
      <c r="AN657" t="b">
        <v>1</v>
      </c>
      <c r="AO657" t="b">
        <v>0</v>
      </c>
      <c r="AP657">
        <v>8</v>
      </c>
      <c r="AQ657">
        <v>8000</v>
      </c>
      <c r="AR657">
        <v>160000000</v>
      </c>
      <c r="AS657">
        <v>160000000</v>
      </c>
      <c r="AT657">
        <v>25600</v>
      </c>
      <c r="AU657">
        <v>384000000</v>
      </c>
      <c r="AW657" t="b">
        <v>1</v>
      </c>
      <c r="BC657">
        <v>3662108</v>
      </c>
    </row>
    <row r="658" spans="1:55" hidden="1" x14ac:dyDescent="0.25">
      <c r="A658" t="s">
        <v>7143</v>
      </c>
      <c r="B658" t="s">
        <v>19850</v>
      </c>
      <c r="C658" t="s">
        <v>1368</v>
      </c>
      <c r="D658" t="s">
        <v>19851</v>
      </c>
      <c r="E658" t="s">
        <v>19190</v>
      </c>
      <c r="F658" t="s">
        <v>242</v>
      </c>
      <c r="G658">
        <v>911.04</v>
      </c>
      <c r="H658" t="s">
        <v>19191</v>
      </c>
      <c r="I658">
        <v>16</v>
      </c>
      <c r="J658">
        <v>16</v>
      </c>
      <c r="K658">
        <v>2</v>
      </c>
      <c r="L658" t="s">
        <v>19849</v>
      </c>
      <c r="N658" t="b">
        <v>0</v>
      </c>
      <c r="O658" t="b">
        <v>0</v>
      </c>
      <c r="P658" t="b">
        <v>0</v>
      </c>
      <c r="Q658" t="b">
        <v>0</v>
      </c>
      <c r="R658" t="b">
        <v>0</v>
      </c>
      <c r="S658" t="b">
        <v>0</v>
      </c>
      <c r="T658" t="b">
        <v>0</v>
      </c>
      <c r="U658" t="b">
        <v>0</v>
      </c>
      <c r="V658" t="b">
        <v>1</v>
      </c>
      <c r="X658" t="s">
        <v>19200</v>
      </c>
      <c r="Z658">
        <v>163840</v>
      </c>
      <c r="AA658">
        <v>1047552</v>
      </c>
      <c r="AB658" t="b">
        <v>0</v>
      </c>
      <c r="AC658" t="s">
        <v>19210</v>
      </c>
      <c r="AD658">
        <v>128</v>
      </c>
      <c r="AE658">
        <v>32</v>
      </c>
      <c r="AF658" t="s">
        <v>19194</v>
      </c>
      <c r="AG658" t="b">
        <v>1</v>
      </c>
      <c r="AH658" t="b">
        <v>1</v>
      </c>
      <c r="AI658" t="s">
        <v>19195</v>
      </c>
      <c r="AK658" t="b">
        <v>1</v>
      </c>
      <c r="AL658" t="b">
        <v>1</v>
      </c>
      <c r="AM658" t="b">
        <v>0</v>
      </c>
      <c r="AN658" t="b">
        <v>1</v>
      </c>
      <c r="AO658" t="b">
        <v>0</v>
      </c>
      <c r="AP658">
        <v>4</v>
      </c>
      <c r="AQ658">
        <v>8000</v>
      </c>
      <c r="AR658">
        <v>167772160</v>
      </c>
      <c r="AS658">
        <v>167772160</v>
      </c>
      <c r="AT658">
        <v>16000</v>
      </c>
      <c r="AU658">
        <v>335544320</v>
      </c>
      <c r="AW658" t="b">
        <v>1</v>
      </c>
      <c r="BC658">
        <v>3662108</v>
      </c>
    </row>
    <row r="659" spans="1:55" hidden="1" x14ac:dyDescent="0.25">
      <c r="A659" t="s">
        <v>2773</v>
      </c>
      <c r="B659" t="s">
        <v>19852</v>
      </c>
      <c r="C659" t="s">
        <v>1368</v>
      </c>
      <c r="D659" t="s">
        <v>19853</v>
      </c>
      <c r="E659" t="s">
        <v>19190</v>
      </c>
      <c r="F659" t="s">
        <v>242</v>
      </c>
      <c r="G659">
        <v>1016.16</v>
      </c>
      <c r="H659" t="s">
        <v>19191</v>
      </c>
      <c r="I659">
        <v>16</v>
      </c>
      <c r="J659">
        <v>16</v>
      </c>
      <c r="K659">
        <v>2</v>
      </c>
      <c r="L659" t="s">
        <v>19849</v>
      </c>
      <c r="N659" t="b">
        <v>0</v>
      </c>
      <c r="O659" t="b">
        <v>0</v>
      </c>
      <c r="P659" t="b">
        <v>0</v>
      </c>
      <c r="Q659" t="b">
        <v>0</v>
      </c>
      <c r="R659" t="b">
        <v>0</v>
      </c>
      <c r="S659" t="b">
        <v>0</v>
      </c>
      <c r="T659" t="b">
        <v>0</v>
      </c>
      <c r="U659" t="b">
        <v>0</v>
      </c>
      <c r="V659" t="b">
        <v>1</v>
      </c>
      <c r="X659" t="s">
        <v>19293</v>
      </c>
      <c r="Z659">
        <v>163840</v>
      </c>
      <c r="AA659">
        <v>1047552</v>
      </c>
      <c r="AB659" t="b">
        <v>1</v>
      </c>
      <c r="AC659" t="s">
        <v>19210</v>
      </c>
      <c r="AD659">
        <v>128</v>
      </c>
      <c r="AE659">
        <v>32</v>
      </c>
      <c r="AF659" t="s">
        <v>19194</v>
      </c>
      <c r="AG659" t="b">
        <v>1</v>
      </c>
      <c r="AH659" t="b">
        <v>1</v>
      </c>
      <c r="AI659" t="s">
        <v>19195</v>
      </c>
      <c r="AK659" t="b">
        <v>1</v>
      </c>
      <c r="AL659" t="b">
        <v>1</v>
      </c>
      <c r="AM659" t="b">
        <v>0</v>
      </c>
      <c r="AN659" t="b">
        <v>1</v>
      </c>
      <c r="AO659" t="b">
        <v>0</v>
      </c>
      <c r="AP659">
        <v>8</v>
      </c>
      <c r="AQ659">
        <v>8000</v>
      </c>
      <c r="AR659">
        <v>160000000</v>
      </c>
      <c r="AS659">
        <v>160000000</v>
      </c>
      <c r="AT659">
        <v>25600</v>
      </c>
      <c r="AU659">
        <v>600000000</v>
      </c>
      <c r="AW659" t="b">
        <v>1</v>
      </c>
      <c r="BC659">
        <v>3662108</v>
      </c>
    </row>
    <row r="660" spans="1:55" hidden="1" x14ac:dyDescent="0.25">
      <c r="A660" t="s">
        <v>2355</v>
      </c>
      <c r="B660" t="s">
        <v>19854</v>
      </c>
      <c r="C660" t="s">
        <v>1368</v>
      </c>
      <c r="D660" t="s">
        <v>19848</v>
      </c>
      <c r="E660" t="s">
        <v>19190</v>
      </c>
      <c r="F660" t="s">
        <v>242</v>
      </c>
      <c r="G660">
        <v>1822.08</v>
      </c>
      <c r="H660" t="s">
        <v>19191</v>
      </c>
      <c r="I660">
        <v>32</v>
      </c>
      <c r="J660">
        <v>32</v>
      </c>
      <c r="K660">
        <v>2</v>
      </c>
      <c r="L660" t="s">
        <v>19849</v>
      </c>
      <c r="N660" t="b">
        <v>1</v>
      </c>
      <c r="O660" t="b">
        <v>0</v>
      </c>
      <c r="P660" t="b">
        <v>0</v>
      </c>
      <c r="Q660" t="b">
        <v>0</v>
      </c>
      <c r="R660" t="b">
        <v>0</v>
      </c>
      <c r="S660" t="b">
        <v>0</v>
      </c>
      <c r="T660" t="b">
        <v>0</v>
      </c>
      <c r="U660" t="b">
        <v>0</v>
      </c>
      <c r="V660" t="b">
        <v>1</v>
      </c>
      <c r="X660" t="s">
        <v>19293</v>
      </c>
      <c r="Z660">
        <v>327680</v>
      </c>
      <c r="AA660">
        <v>1047552</v>
      </c>
      <c r="AB660" t="b">
        <v>1</v>
      </c>
      <c r="AC660" t="s">
        <v>19210</v>
      </c>
      <c r="AD660">
        <v>256</v>
      </c>
      <c r="AE660">
        <v>32</v>
      </c>
      <c r="AF660" t="s">
        <v>19194</v>
      </c>
      <c r="AG660" t="b">
        <v>1</v>
      </c>
      <c r="AH660" t="b">
        <v>1</v>
      </c>
      <c r="AI660" t="s">
        <v>19195</v>
      </c>
      <c r="AK660" t="b">
        <v>1</v>
      </c>
      <c r="AL660" t="b">
        <v>1</v>
      </c>
      <c r="AM660" t="b">
        <v>0</v>
      </c>
      <c r="AN660" t="b">
        <v>1</v>
      </c>
      <c r="AO660" t="b">
        <v>0</v>
      </c>
      <c r="AP660">
        <v>8</v>
      </c>
      <c r="AQ660">
        <v>16000</v>
      </c>
      <c r="AR660">
        <v>320000000</v>
      </c>
      <c r="AS660">
        <v>320000000</v>
      </c>
      <c r="AT660">
        <v>51200</v>
      </c>
      <c r="AU660">
        <v>768000000</v>
      </c>
      <c r="AW660" t="b">
        <v>1</v>
      </c>
      <c r="BC660">
        <v>7324216</v>
      </c>
    </row>
    <row r="661" spans="1:55" hidden="1" x14ac:dyDescent="0.25">
      <c r="A661" t="s">
        <v>7755</v>
      </c>
      <c r="B661" t="s">
        <v>19855</v>
      </c>
      <c r="C661" t="s">
        <v>1368</v>
      </c>
      <c r="D661" t="s">
        <v>19851</v>
      </c>
      <c r="E661" t="s">
        <v>19190</v>
      </c>
      <c r="F661" t="s">
        <v>242</v>
      </c>
      <c r="G661">
        <v>1822.08</v>
      </c>
      <c r="H661" t="s">
        <v>19191</v>
      </c>
      <c r="I661">
        <v>32</v>
      </c>
      <c r="J661">
        <v>32</v>
      </c>
      <c r="K661">
        <v>2</v>
      </c>
      <c r="L661" t="s">
        <v>19849</v>
      </c>
      <c r="N661" t="b">
        <v>0</v>
      </c>
      <c r="O661" t="b">
        <v>0</v>
      </c>
      <c r="P661" t="b">
        <v>0</v>
      </c>
      <c r="Q661" t="b">
        <v>0</v>
      </c>
      <c r="R661" t="b">
        <v>0</v>
      </c>
      <c r="S661" t="b">
        <v>0</v>
      </c>
      <c r="T661" t="b">
        <v>0</v>
      </c>
      <c r="U661" t="b">
        <v>0</v>
      </c>
      <c r="V661" t="b">
        <v>1</v>
      </c>
      <c r="X661" t="s">
        <v>19200</v>
      </c>
      <c r="Z661">
        <v>327680</v>
      </c>
      <c r="AA661">
        <v>1047552</v>
      </c>
      <c r="AB661" t="b">
        <v>0</v>
      </c>
      <c r="AC661" t="s">
        <v>19210</v>
      </c>
      <c r="AD661">
        <v>256</v>
      </c>
      <c r="AE661">
        <v>32</v>
      </c>
      <c r="AF661" t="s">
        <v>19194</v>
      </c>
      <c r="AG661" t="b">
        <v>1</v>
      </c>
      <c r="AH661" t="b">
        <v>1</v>
      </c>
      <c r="AI661" t="s">
        <v>19195</v>
      </c>
      <c r="AK661" t="b">
        <v>1</v>
      </c>
      <c r="AL661" t="b">
        <v>1</v>
      </c>
      <c r="AM661" t="b">
        <v>0</v>
      </c>
      <c r="AN661" t="b">
        <v>1</v>
      </c>
      <c r="AO661" t="b">
        <v>0</v>
      </c>
      <c r="AP661">
        <v>8</v>
      </c>
      <c r="AQ661">
        <v>16000</v>
      </c>
      <c r="AR661">
        <v>335544320</v>
      </c>
      <c r="AS661">
        <v>335544320</v>
      </c>
      <c r="AT661">
        <v>32000</v>
      </c>
      <c r="AU661">
        <v>671088640</v>
      </c>
      <c r="AW661" t="b">
        <v>1</v>
      </c>
      <c r="BC661">
        <v>7324216</v>
      </c>
    </row>
    <row r="662" spans="1:55" hidden="1" x14ac:dyDescent="0.25">
      <c r="A662" t="s">
        <v>3942</v>
      </c>
      <c r="B662" t="s">
        <v>19856</v>
      </c>
      <c r="C662" t="s">
        <v>1368</v>
      </c>
      <c r="D662" t="s">
        <v>19853</v>
      </c>
      <c r="E662" t="s">
        <v>19190</v>
      </c>
      <c r="F662" t="s">
        <v>242</v>
      </c>
      <c r="G662">
        <v>2032.32</v>
      </c>
      <c r="H662" t="s">
        <v>19191</v>
      </c>
      <c r="I662">
        <v>32</v>
      </c>
      <c r="J662">
        <v>32</v>
      </c>
      <c r="K662">
        <v>2</v>
      </c>
      <c r="L662" t="s">
        <v>19849</v>
      </c>
      <c r="N662" t="b">
        <v>0</v>
      </c>
      <c r="O662" t="b">
        <v>0</v>
      </c>
      <c r="P662" t="b">
        <v>0</v>
      </c>
      <c r="Q662" t="b">
        <v>0</v>
      </c>
      <c r="R662" t="b">
        <v>0</v>
      </c>
      <c r="S662" t="b">
        <v>0</v>
      </c>
      <c r="T662" t="b">
        <v>0</v>
      </c>
      <c r="U662" t="b">
        <v>0</v>
      </c>
      <c r="V662" t="b">
        <v>1</v>
      </c>
      <c r="X662" t="s">
        <v>19293</v>
      </c>
      <c r="Z662">
        <v>327680</v>
      </c>
      <c r="AA662">
        <v>1047552</v>
      </c>
      <c r="AB662" t="b">
        <v>1</v>
      </c>
      <c r="AC662" t="s">
        <v>19210</v>
      </c>
      <c r="AD662">
        <v>256</v>
      </c>
      <c r="AE662">
        <v>32</v>
      </c>
      <c r="AF662" t="s">
        <v>19194</v>
      </c>
      <c r="AG662" t="b">
        <v>1</v>
      </c>
      <c r="AH662" t="b">
        <v>1</v>
      </c>
      <c r="AI662" t="s">
        <v>19195</v>
      </c>
      <c r="AK662" t="b">
        <v>1</v>
      </c>
      <c r="AL662" t="b">
        <v>1</v>
      </c>
      <c r="AM662" t="b">
        <v>0</v>
      </c>
      <c r="AN662" t="b">
        <v>1</v>
      </c>
      <c r="AO662" t="b">
        <v>0</v>
      </c>
      <c r="AP662">
        <v>8</v>
      </c>
      <c r="AQ662">
        <v>16000</v>
      </c>
      <c r="AR662">
        <v>320000000</v>
      </c>
      <c r="AS662">
        <v>320000000</v>
      </c>
      <c r="AT662">
        <v>51200</v>
      </c>
      <c r="AU662">
        <v>865000000</v>
      </c>
      <c r="AW662" t="b">
        <v>1</v>
      </c>
      <c r="BC662">
        <v>7324216</v>
      </c>
    </row>
    <row r="663" spans="1:55" hidden="1" x14ac:dyDescent="0.25">
      <c r="A663" t="s">
        <v>4935</v>
      </c>
      <c r="B663" t="s">
        <v>19857</v>
      </c>
      <c r="C663" t="s">
        <v>1368</v>
      </c>
      <c r="D663" t="s">
        <v>19848</v>
      </c>
      <c r="E663" t="s">
        <v>19190</v>
      </c>
      <c r="F663" t="s">
        <v>242</v>
      </c>
      <c r="G663">
        <v>2733.12</v>
      </c>
      <c r="H663" t="s">
        <v>19191</v>
      </c>
      <c r="I663">
        <v>48</v>
      </c>
      <c r="J663">
        <v>48</v>
      </c>
      <c r="K663">
        <v>2</v>
      </c>
      <c r="L663" t="s">
        <v>19849</v>
      </c>
      <c r="N663" t="b">
        <v>1</v>
      </c>
      <c r="O663" t="b">
        <v>0</v>
      </c>
      <c r="P663" t="b">
        <v>0</v>
      </c>
      <c r="Q663" t="b">
        <v>0</v>
      </c>
      <c r="R663" t="b">
        <v>0</v>
      </c>
      <c r="S663" t="b">
        <v>0</v>
      </c>
      <c r="T663" t="b">
        <v>0</v>
      </c>
      <c r="U663" t="b">
        <v>0</v>
      </c>
      <c r="V663" t="b">
        <v>1</v>
      </c>
      <c r="X663" t="s">
        <v>19293</v>
      </c>
      <c r="Z663">
        <v>491520</v>
      </c>
      <c r="AA663">
        <v>1047552</v>
      </c>
      <c r="AB663" t="b">
        <v>1</v>
      </c>
      <c r="AC663" t="s">
        <v>19210</v>
      </c>
      <c r="AD663">
        <v>384</v>
      </c>
      <c r="AE663">
        <v>32</v>
      </c>
      <c r="AF663" t="s">
        <v>19194</v>
      </c>
      <c r="AG663" t="b">
        <v>1</v>
      </c>
      <c r="AH663" t="b">
        <v>1</v>
      </c>
      <c r="AI663" t="s">
        <v>19195</v>
      </c>
      <c r="AK663" t="b">
        <v>1</v>
      </c>
      <c r="AL663" t="b">
        <v>1</v>
      </c>
      <c r="AM663" t="b">
        <v>0</v>
      </c>
      <c r="AN663" t="b">
        <v>1</v>
      </c>
      <c r="AO663" t="b">
        <v>0</v>
      </c>
      <c r="AP663">
        <v>8</v>
      </c>
      <c r="AQ663">
        <v>24000</v>
      </c>
      <c r="AR663">
        <v>480000000</v>
      </c>
      <c r="AS663">
        <v>480000000</v>
      </c>
      <c r="AT663">
        <v>76800</v>
      </c>
      <c r="AU663">
        <v>1152000000</v>
      </c>
      <c r="AW663" t="b">
        <v>1</v>
      </c>
      <c r="BC663">
        <v>10986324</v>
      </c>
    </row>
    <row r="664" spans="1:55" hidden="1" x14ac:dyDescent="0.25">
      <c r="A664" t="s">
        <v>665</v>
      </c>
      <c r="B664" t="s">
        <v>19858</v>
      </c>
      <c r="C664" t="s">
        <v>1368</v>
      </c>
      <c r="D664" t="s">
        <v>19851</v>
      </c>
      <c r="E664" t="s">
        <v>19190</v>
      </c>
      <c r="F664" t="s">
        <v>242</v>
      </c>
      <c r="G664">
        <v>2733.12</v>
      </c>
      <c r="H664" t="s">
        <v>19191</v>
      </c>
      <c r="I664">
        <v>48</v>
      </c>
      <c r="J664">
        <v>48</v>
      </c>
      <c r="K664">
        <v>2</v>
      </c>
      <c r="L664" t="s">
        <v>19849</v>
      </c>
      <c r="N664" t="b">
        <v>0</v>
      </c>
      <c r="O664" t="b">
        <v>0</v>
      </c>
      <c r="P664" t="b">
        <v>0</v>
      </c>
      <c r="Q664" t="b">
        <v>0</v>
      </c>
      <c r="R664" t="b">
        <v>0</v>
      </c>
      <c r="S664" t="b">
        <v>0</v>
      </c>
      <c r="T664" t="b">
        <v>0</v>
      </c>
      <c r="U664" t="b">
        <v>0</v>
      </c>
      <c r="V664" t="b">
        <v>1</v>
      </c>
      <c r="X664" t="s">
        <v>19200</v>
      </c>
      <c r="Z664">
        <v>491520</v>
      </c>
      <c r="AA664">
        <v>1047552</v>
      </c>
      <c r="AB664" t="b">
        <v>0</v>
      </c>
      <c r="AC664" t="s">
        <v>19210</v>
      </c>
      <c r="AD664">
        <v>384</v>
      </c>
      <c r="AE664">
        <v>32</v>
      </c>
      <c r="AF664" t="s">
        <v>19194</v>
      </c>
      <c r="AG664" t="b">
        <v>1</v>
      </c>
      <c r="AH664" t="b">
        <v>1</v>
      </c>
      <c r="AI664" t="s">
        <v>19195</v>
      </c>
      <c r="AK664" t="b">
        <v>1</v>
      </c>
      <c r="AL664" t="b">
        <v>1</v>
      </c>
      <c r="AM664" t="b">
        <v>0</v>
      </c>
      <c r="AN664" t="b">
        <v>1</v>
      </c>
      <c r="AO664" t="b">
        <v>0</v>
      </c>
      <c r="AP664">
        <v>8</v>
      </c>
      <c r="AQ664">
        <v>24000</v>
      </c>
      <c r="AR664">
        <v>503316480</v>
      </c>
      <c r="AS664">
        <v>503316480</v>
      </c>
      <c r="AT664">
        <v>48000</v>
      </c>
      <c r="AU664">
        <v>1006632960</v>
      </c>
      <c r="AW664" t="b">
        <v>1</v>
      </c>
      <c r="BC664">
        <v>10986324</v>
      </c>
    </row>
    <row r="665" spans="1:55" hidden="1" x14ac:dyDescent="0.25">
      <c r="A665" t="s">
        <v>531</v>
      </c>
      <c r="B665" t="s">
        <v>19859</v>
      </c>
      <c r="C665" t="s">
        <v>1368</v>
      </c>
      <c r="D665" t="s">
        <v>19853</v>
      </c>
      <c r="E665" t="s">
        <v>19190</v>
      </c>
      <c r="F665" t="s">
        <v>242</v>
      </c>
      <c r="G665">
        <v>3048.48</v>
      </c>
      <c r="H665" t="s">
        <v>19191</v>
      </c>
      <c r="I665">
        <v>48</v>
      </c>
      <c r="J665">
        <v>48</v>
      </c>
      <c r="K665">
        <v>2</v>
      </c>
      <c r="L665" t="s">
        <v>19849</v>
      </c>
      <c r="N665" t="b">
        <v>0</v>
      </c>
      <c r="O665" t="b">
        <v>0</v>
      </c>
      <c r="P665" t="b">
        <v>0</v>
      </c>
      <c r="Q665" t="b">
        <v>0</v>
      </c>
      <c r="R665" t="b">
        <v>0</v>
      </c>
      <c r="S665" t="b">
        <v>0</v>
      </c>
      <c r="T665" t="b">
        <v>0</v>
      </c>
      <c r="U665" t="b">
        <v>0</v>
      </c>
      <c r="V665" t="b">
        <v>1</v>
      </c>
      <c r="X665" t="s">
        <v>19293</v>
      </c>
      <c r="Z665">
        <v>491520</v>
      </c>
      <c r="AA665">
        <v>1047552</v>
      </c>
      <c r="AB665" t="b">
        <v>1</v>
      </c>
      <c r="AC665" t="s">
        <v>19210</v>
      </c>
      <c r="AD665">
        <v>384</v>
      </c>
      <c r="AE665">
        <v>32</v>
      </c>
      <c r="AF665" t="s">
        <v>19194</v>
      </c>
      <c r="AG665" t="b">
        <v>1</v>
      </c>
      <c r="AH665" t="b">
        <v>1</v>
      </c>
      <c r="AI665" t="s">
        <v>19195</v>
      </c>
      <c r="AK665" t="b">
        <v>1</v>
      </c>
      <c r="AL665" t="b">
        <v>1</v>
      </c>
      <c r="AM665" t="b">
        <v>0</v>
      </c>
      <c r="AN665" t="b">
        <v>1</v>
      </c>
      <c r="AO665" t="b">
        <v>0</v>
      </c>
      <c r="AP665">
        <v>8</v>
      </c>
      <c r="AQ665">
        <v>24000</v>
      </c>
      <c r="AR665">
        <v>480000000</v>
      </c>
      <c r="AS665">
        <v>480000000</v>
      </c>
      <c r="AT665">
        <v>76800</v>
      </c>
      <c r="AU665">
        <v>1315000000</v>
      </c>
      <c r="AW665" t="b">
        <v>1</v>
      </c>
      <c r="BC665">
        <v>10986324</v>
      </c>
    </row>
    <row r="666" spans="1:55" hidden="1" x14ac:dyDescent="0.25">
      <c r="A666" t="s">
        <v>11185</v>
      </c>
      <c r="B666" t="s">
        <v>19860</v>
      </c>
      <c r="C666" t="s">
        <v>1368</v>
      </c>
      <c r="D666" t="s">
        <v>19848</v>
      </c>
      <c r="E666" t="s">
        <v>19190</v>
      </c>
      <c r="F666" t="s">
        <v>242</v>
      </c>
      <c r="G666">
        <v>3644.16</v>
      </c>
      <c r="H666" t="s">
        <v>19191</v>
      </c>
      <c r="I666">
        <v>64</v>
      </c>
      <c r="J666">
        <v>64</v>
      </c>
      <c r="K666">
        <v>2</v>
      </c>
      <c r="L666" t="s">
        <v>19849</v>
      </c>
      <c r="N666" t="b">
        <v>1</v>
      </c>
      <c r="O666" t="b">
        <v>0</v>
      </c>
      <c r="P666" t="b">
        <v>0</v>
      </c>
      <c r="Q666" t="b">
        <v>0</v>
      </c>
      <c r="R666" t="b">
        <v>0</v>
      </c>
      <c r="S666" t="b">
        <v>0</v>
      </c>
      <c r="T666" t="b">
        <v>0</v>
      </c>
      <c r="U666" t="b">
        <v>0</v>
      </c>
      <c r="V666" t="b">
        <v>1</v>
      </c>
      <c r="X666" t="s">
        <v>19293</v>
      </c>
      <c r="Z666">
        <v>655360</v>
      </c>
      <c r="AA666">
        <v>1047552</v>
      </c>
      <c r="AB666" t="b">
        <v>1</v>
      </c>
      <c r="AC666" t="s">
        <v>19210</v>
      </c>
      <c r="AD666">
        <v>512</v>
      </c>
      <c r="AE666">
        <v>32</v>
      </c>
      <c r="AF666" t="s">
        <v>19194</v>
      </c>
      <c r="AG666" t="b">
        <v>1</v>
      </c>
      <c r="AH666" t="b">
        <v>1</v>
      </c>
      <c r="AI666" t="s">
        <v>19195</v>
      </c>
      <c r="AK666" t="b">
        <v>1</v>
      </c>
      <c r="AL666" t="b">
        <v>1</v>
      </c>
      <c r="AM666" t="b">
        <v>0</v>
      </c>
      <c r="AN666" t="b">
        <v>1</v>
      </c>
      <c r="AO666" t="b">
        <v>0</v>
      </c>
      <c r="AP666">
        <v>8</v>
      </c>
      <c r="AQ666">
        <v>32000</v>
      </c>
      <c r="AR666">
        <v>640000000</v>
      </c>
      <c r="AS666">
        <v>640000000</v>
      </c>
      <c r="AT666">
        <v>80000</v>
      </c>
      <c r="AU666">
        <v>1280000000</v>
      </c>
      <c r="AW666" t="b">
        <v>1</v>
      </c>
      <c r="BC666">
        <v>14648432</v>
      </c>
    </row>
    <row r="667" spans="1:55" hidden="1" x14ac:dyDescent="0.25">
      <c r="A667" t="s">
        <v>2137</v>
      </c>
      <c r="B667" t="s">
        <v>19861</v>
      </c>
      <c r="C667" t="s">
        <v>1368</v>
      </c>
      <c r="D667" t="s">
        <v>19851</v>
      </c>
      <c r="E667" t="s">
        <v>19190</v>
      </c>
      <c r="F667" t="s">
        <v>242</v>
      </c>
      <c r="G667">
        <v>3644.16</v>
      </c>
      <c r="H667" t="s">
        <v>19191</v>
      </c>
      <c r="I667">
        <v>64</v>
      </c>
      <c r="J667">
        <v>64</v>
      </c>
      <c r="K667">
        <v>2</v>
      </c>
      <c r="L667" t="s">
        <v>19849</v>
      </c>
      <c r="N667" t="b">
        <v>0</v>
      </c>
      <c r="O667" t="b">
        <v>0</v>
      </c>
      <c r="P667" t="b">
        <v>0</v>
      </c>
      <c r="Q667" t="b">
        <v>0</v>
      </c>
      <c r="R667" t="b">
        <v>0</v>
      </c>
      <c r="S667" t="b">
        <v>0</v>
      </c>
      <c r="T667" t="b">
        <v>0</v>
      </c>
      <c r="U667" t="b">
        <v>0</v>
      </c>
      <c r="V667" t="b">
        <v>1</v>
      </c>
      <c r="X667" t="s">
        <v>19200</v>
      </c>
      <c r="Z667">
        <v>655360</v>
      </c>
      <c r="AA667">
        <v>1047552</v>
      </c>
      <c r="AB667" t="b">
        <v>0</v>
      </c>
      <c r="AC667" t="s">
        <v>19210</v>
      </c>
      <c r="AD667">
        <v>512</v>
      </c>
      <c r="AE667">
        <v>32</v>
      </c>
      <c r="AF667" t="s">
        <v>19194</v>
      </c>
      <c r="AG667" t="b">
        <v>1</v>
      </c>
      <c r="AH667" t="b">
        <v>1</v>
      </c>
      <c r="AI667" t="s">
        <v>19195</v>
      </c>
      <c r="AK667" t="b">
        <v>1</v>
      </c>
      <c r="AL667" t="b">
        <v>1</v>
      </c>
      <c r="AM667" t="b">
        <v>0</v>
      </c>
      <c r="AN667" t="b">
        <v>1</v>
      </c>
      <c r="AO667" t="b">
        <v>0</v>
      </c>
      <c r="AP667">
        <v>8</v>
      </c>
      <c r="AQ667">
        <v>32000</v>
      </c>
      <c r="AR667">
        <v>671088640</v>
      </c>
      <c r="AS667">
        <v>671088640</v>
      </c>
      <c r="AT667">
        <v>64000</v>
      </c>
      <c r="AU667">
        <v>1342177280</v>
      </c>
      <c r="AW667" t="b">
        <v>1</v>
      </c>
      <c r="BC667">
        <v>14648432</v>
      </c>
    </row>
    <row r="668" spans="1:55" hidden="1" x14ac:dyDescent="0.25">
      <c r="A668" t="s">
        <v>8544</v>
      </c>
      <c r="B668" t="s">
        <v>19862</v>
      </c>
      <c r="C668" t="s">
        <v>1368</v>
      </c>
      <c r="D668" t="s">
        <v>19853</v>
      </c>
      <c r="E668" t="s">
        <v>19190</v>
      </c>
      <c r="F668" t="s">
        <v>242</v>
      </c>
      <c r="G668">
        <v>4064.64</v>
      </c>
      <c r="H668" t="s">
        <v>19191</v>
      </c>
      <c r="I668">
        <v>64</v>
      </c>
      <c r="J668">
        <v>64</v>
      </c>
      <c r="K668">
        <v>2</v>
      </c>
      <c r="L668" t="s">
        <v>19849</v>
      </c>
      <c r="N668" t="b">
        <v>0</v>
      </c>
      <c r="O668" t="b">
        <v>0</v>
      </c>
      <c r="P668" t="b">
        <v>0</v>
      </c>
      <c r="Q668" t="b">
        <v>0</v>
      </c>
      <c r="R668" t="b">
        <v>0</v>
      </c>
      <c r="S668" t="b">
        <v>0</v>
      </c>
      <c r="T668" t="b">
        <v>0</v>
      </c>
      <c r="U668" t="b">
        <v>0</v>
      </c>
      <c r="V668" t="b">
        <v>1</v>
      </c>
      <c r="X668" t="s">
        <v>19293</v>
      </c>
      <c r="Z668">
        <v>655360</v>
      </c>
      <c r="AA668">
        <v>1047552</v>
      </c>
      <c r="AB668" t="b">
        <v>1</v>
      </c>
      <c r="AC668" t="s">
        <v>19210</v>
      </c>
      <c r="AD668">
        <v>512</v>
      </c>
      <c r="AE668">
        <v>32</v>
      </c>
      <c r="AF668" t="s">
        <v>19194</v>
      </c>
      <c r="AG668" t="b">
        <v>1</v>
      </c>
      <c r="AH668" t="b">
        <v>1</v>
      </c>
      <c r="AI668" t="s">
        <v>19195</v>
      </c>
      <c r="AK668" t="b">
        <v>1</v>
      </c>
      <c r="AL668" t="b">
        <v>1</v>
      </c>
      <c r="AM668" t="b">
        <v>0</v>
      </c>
      <c r="AN668" t="b">
        <v>1</v>
      </c>
      <c r="AO668" t="b">
        <v>0</v>
      </c>
      <c r="AP668">
        <v>8</v>
      </c>
      <c r="AQ668">
        <v>32000</v>
      </c>
      <c r="AR668">
        <v>640000000</v>
      </c>
      <c r="AS668">
        <v>640000000</v>
      </c>
      <c r="AT668">
        <v>80000</v>
      </c>
      <c r="AU668">
        <v>1735000000</v>
      </c>
      <c r="AW668" t="b">
        <v>1</v>
      </c>
      <c r="BC668">
        <v>14648432</v>
      </c>
    </row>
    <row r="669" spans="1:55" hidden="1" x14ac:dyDescent="0.25">
      <c r="A669" t="s">
        <v>5959</v>
      </c>
      <c r="B669" t="s">
        <v>19863</v>
      </c>
      <c r="C669" t="s">
        <v>1368</v>
      </c>
      <c r="D669" t="s">
        <v>19848</v>
      </c>
      <c r="E669" t="s">
        <v>19190</v>
      </c>
      <c r="F669" t="s">
        <v>242</v>
      </c>
      <c r="G669">
        <v>4555.2</v>
      </c>
      <c r="H669" t="s">
        <v>19191</v>
      </c>
      <c r="I669">
        <v>80</v>
      </c>
      <c r="J669">
        <v>80</v>
      </c>
      <c r="K669">
        <v>2</v>
      </c>
      <c r="L669" t="s">
        <v>19849</v>
      </c>
      <c r="N669" t="b">
        <v>1</v>
      </c>
      <c r="O669" t="b">
        <v>0</v>
      </c>
      <c r="P669" t="b">
        <v>0</v>
      </c>
      <c r="Q669" t="b">
        <v>0</v>
      </c>
      <c r="R669" t="b">
        <v>0</v>
      </c>
      <c r="S669" t="b">
        <v>0</v>
      </c>
      <c r="T669" t="b">
        <v>0</v>
      </c>
      <c r="U669" t="b">
        <v>0</v>
      </c>
      <c r="V669" t="b">
        <v>1</v>
      </c>
      <c r="X669" t="s">
        <v>19293</v>
      </c>
      <c r="Z669">
        <v>819200</v>
      </c>
      <c r="AA669">
        <v>1047552</v>
      </c>
      <c r="AB669" t="b">
        <v>1</v>
      </c>
      <c r="AC669" t="s">
        <v>19210</v>
      </c>
      <c r="AD669">
        <v>640</v>
      </c>
      <c r="AE669">
        <v>32</v>
      </c>
      <c r="AF669" t="s">
        <v>19194</v>
      </c>
      <c r="AG669" t="b">
        <v>1</v>
      </c>
      <c r="AH669" t="b">
        <v>1</v>
      </c>
      <c r="AI669" t="s">
        <v>19195</v>
      </c>
      <c r="AK669" t="b">
        <v>1</v>
      </c>
      <c r="AL669" t="b">
        <v>1</v>
      </c>
      <c r="AM669" t="b">
        <v>0</v>
      </c>
      <c r="AN669" t="b">
        <v>1</v>
      </c>
      <c r="AO669" t="b">
        <v>0</v>
      </c>
      <c r="AP669">
        <v>8</v>
      </c>
      <c r="AQ669">
        <v>40000</v>
      </c>
      <c r="AR669">
        <v>800000000</v>
      </c>
      <c r="AS669">
        <v>800000000</v>
      </c>
      <c r="AT669">
        <v>80000</v>
      </c>
      <c r="AU669">
        <v>1400000000</v>
      </c>
      <c r="AW669" t="b">
        <v>1</v>
      </c>
      <c r="BC669">
        <v>18310540</v>
      </c>
    </row>
    <row r="670" spans="1:55" hidden="1" x14ac:dyDescent="0.25">
      <c r="A670" t="s">
        <v>3016</v>
      </c>
      <c r="B670" t="s">
        <v>19864</v>
      </c>
      <c r="C670" t="s">
        <v>1368</v>
      </c>
      <c r="D670" t="s">
        <v>19851</v>
      </c>
      <c r="E670" t="s">
        <v>19190</v>
      </c>
      <c r="F670" t="s">
        <v>242</v>
      </c>
      <c r="G670">
        <v>4555.2</v>
      </c>
      <c r="H670" t="s">
        <v>19191</v>
      </c>
      <c r="I670">
        <v>80</v>
      </c>
      <c r="J670">
        <v>80</v>
      </c>
      <c r="K670">
        <v>2</v>
      </c>
      <c r="L670" t="s">
        <v>19849</v>
      </c>
      <c r="N670" t="b">
        <v>0</v>
      </c>
      <c r="O670" t="b">
        <v>0</v>
      </c>
      <c r="P670" t="b">
        <v>0</v>
      </c>
      <c r="Q670" t="b">
        <v>0</v>
      </c>
      <c r="R670" t="b">
        <v>0</v>
      </c>
      <c r="S670" t="b">
        <v>0</v>
      </c>
      <c r="T670" t="b">
        <v>0</v>
      </c>
      <c r="U670" t="b">
        <v>0</v>
      </c>
      <c r="V670" t="b">
        <v>1</v>
      </c>
      <c r="X670" t="s">
        <v>19200</v>
      </c>
      <c r="Z670">
        <v>819200</v>
      </c>
      <c r="AA670">
        <v>1047552</v>
      </c>
      <c r="AB670" t="b">
        <v>0</v>
      </c>
      <c r="AC670" t="s">
        <v>19210</v>
      </c>
      <c r="AD670">
        <v>640</v>
      </c>
      <c r="AE670">
        <v>32</v>
      </c>
      <c r="AF670" t="s">
        <v>19194</v>
      </c>
      <c r="AG670" t="b">
        <v>1</v>
      </c>
      <c r="AH670" t="b">
        <v>1</v>
      </c>
      <c r="AI670" t="s">
        <v>19195</v>
      </c>
      <c r="AK670" t="b">
        <v>1</v>
      </c>
      <c r="AL670" t="b">
        <v>1</v>
      </c>
      <c r="AM670" t="b">
        <v>0</v>
      </c>
      <c r="AN670" t="b">
        <v>1</v>
      </c>
      <c r="AO670" t="b">
        <v>0</v>
      </c>
      <c r="AP670">
        <v>8</v>
      </c>
      <c r="AQ670">
        <v>40000</v>
      </c>
      <c r="AR670">
        <v>838860800</v>
      </c>
      <c r="AS670">
        <v>838860800</v>
      </c>
      <c r="AT670">
        <v>80000</v>
      </c>
      <c r="AU670">
        <v>1468006400</v>
      </c>
      <c r="AW670" t="b">
        <v>1</v>
      </c>
      <c r="BC670">
        <v>18310540</v>
      </c>
    </row>
    <row r="671" spans="1:55" hidden="1" x14ac:dyDescent="0.25">
      <c r="A671" t="s">
        <v>2012</v>
      </c>
      <c r="B671" t="s">
        <v>19865</v>
      </c>
      <c r="C671" t="s">
        <v>1368</v>
      </c>
      <c r="D671" t="s">
        <v>19853</v>
      </c>
      <c r="E671" t="s">
        <v>19190</v>
      </c>
      <c r="F671" t="s">
        <v>242</v>
      </c>
      <c r="G671">
        <v>5080.8</v>
      </c>
      <c r="H671" t="s">
        <v>19191</v>
      </c>
      <c r="I671">
        <v>80</v>
      </c>
      <c r="J671">
        <v>80</v>
      </c>
      <c r="K671">
        <v>2</v>
      </c>
      <c r="L671" t="s">
        <v>19849</v>
      </c>
      <c r="N671" t="b">
        <v>0</v>
      </c>
      <c r="O671" t="b">
        <v>0</v>
      </c>
      <c r="P671" t="b">
        <v>0</v>
      </c>
      <c r="Q671" t="b">
        <v>0</v>
      </c>
      <c r="R671" t="b">
        <v>0</v>
      </c>
      <c r="S671" t="b">
        <v>0</v>
      </c>
      <c r="T671" t="b">
        <v>0</v>
      </c>
      <c r="U671" t="b">
        <v>0</v>
      </c>
      <c r="V671" t="b">
        <v>1</v>
      </c>
      <c r="X671" t="s">
        <v>19293</v>
      </c>
      <c r="Z671">
        <v>819200</v>
      </c>
      <c r="AA671">
        <v>1047552</v>
      </c>
      <c r="AB671" t="b">
        <v>1</v>
      </c>
      <c r="AC671" t="s">
        <v>19210</v>
      </c>
      <c r="AD671">
        <v>640</v>
      </c>
      <c r="AE671">
        <v>32</v>
      </c>
      <c r="AF671" t="s">
        <v>19194</v>
      </c>
      <c r="AG671" t="b">
        <v>1</v>
      </c>
      <c r="AH671" t="b">
        <v>1</v>
      </c>
      <c r="AI671" t="s">
        <v>19195</v>
      </c>
      <c r="AK671" t="b">
        <v>1</v>
      </c>
      <c r="AL671" t="b">
        <v>1</v>
      </c>
      <c r="AM671" t="b">
        <v>0</v>
      </c>
      <c r="AN671" t="b">
        <v>1</v>
      </c>
      <c r="AO671" t="b">
        <v>0</v>
      </c>
      <c r="AP671">
        <v>8</v>
      </c>
      <c r="AQ671">
        <v>40000</v>
      </c>
      <c r="AR671">
        <v>800000000</v>
      </c>
      <c r="AS671">
        <v>800000000</v>
      </c>
      <c r="AT671">
        <v>80000</v>
      </c>
      <c r="AU671">
        <v>2160000000</v>
      </c>
      <c r="AW671" t="b">
        <v>1</v>
      </c>
      <c r="BC671">
        <v>18310540</v>
      </c>
    </row>
    <row r="672" spans="1:55" hidden="1" x14ac:dyDescent="0.25">
      <c r="A672" t="s">
        <v>10536</v>
      </c>
      <c r="B672" t="s">
        <v>19866</v>
      </c>
      <c r="C672" t="s">
        <v>1368</v>
      </c>
      <c r="D672" t="s">
        <v>19848</v>
      </c>
      <c r="E672" t="s">
        <v>19190</v>
      </c>
      <c r="F672" t="s">
        <v>242</v>
      </c>
      <c r="G672">
        <v>455.52</v>
      </c>
      <c r="H672" t="s">
        <v>19191</v>
      </c>
      <c r="I672">
        <v>8</v>
      </c>
      <c r="J672">
        <v>8</v>
      </c>
      <c r="K672">
        <v>2</v>
      </c>
      <c r="L672" t="s">
        <v>19849</v>
      </c>
      <c r="N672" t="b">
        <v>1</v>
      </c>
      <c r="O672" t="b">
        <v>0</v>
      </c>
      <c r="P672" t="b">
        <v>0</v>
      </c>
      <c r="Q672" t="b">
        <v>0</v>
      </c>
      <c r="R672" t="b">
        <v>0</v>
      </c>
      <c r="S672" t="b">
        <v>0</v>
      </c>
      <c r="T672" t="b">
        <v>0</v>
      </c>
      <c r="U672" t="b">
        <v>0</v>
      </c>
      <c r="V672" t="b">
        <v>1</v>
      </c>
      <c r="X672" t="s">
        <v>19293</v>
      </c>
      <c r="Z672">
        <v>81920</v>
      </c>
      <c r="AA672">
        <v>1047552</v>
      </c>
      <c r="AB672" t="b">
        <v>1</v>
      </c>
      <c r="AC672" t="s">
        <v>19210</v>
      </c>
      <c r="AD672">
        <v>64</v>
      </c>
      <c r="AE672">
        <v>16</v>
      </c>
      <c r="AF672" t="s">
        <v>19194</v>
      </c>
      <c r="AG672" t="b">
        <v>1</v>
      </c>
      <c r="AH672" t="b">
        <v>1</v>
      </c>
      <c r="AI672" t="s">
        <v>19195</v>
      </c>
      <c r="AK672" t="b">
        <v>1</v>
      </c>
      <c r="AL672" t="b">
        <v>1</v>
      </c>
      <c r="AM672" t="b">
        <v>0</v>
      </c>
      <c r="AN672" t="b">
        <v>1</v>
      </c>
      <c r="AO672" t="b">
        <v>0</v>
      </c>
      <c r="AP672">
        <v>4</v>
      </c>
      <c r="AQ672">
        <v>4000</v>
      </c>
      <c r="AR672">
        <v>80000000</v>
      </c>
      <c r="AS672">
        <v>80000000</v>
      </c>
      <c r="AT672">
        <v>12800</v>
      </c>
      <c r="AU672">
        <v>200000000</v>
      </c>
      <c r="AW672" t="b">
        <v>1</v>
      </c>
      <c r="BC672">
        <v>1831054</v>
      </c>
    </row>
    <row r="673" spans="1:57" hidden="1" x14ac:dyDescent="0.25">
      <c r="A673" t="s">
        <v>2572</v>
      </c>
      <c r="B673" t="s">
        <v>19867</v>
      </c>
      <c r="C673" t="s">
        <v>1368</v>
      </c>
      <c r="D673" t="s">
        <v>19851</v>
      </c>
      <c r="E673" t="s">
        <v>19190</v>
      </c>
      <c r="F673" t="s">
        <v>242</v>
      </c>
      <c r="G673">
        <v>455.52</v>
      </c>
      <c r="H673" t="s">
        <v>19191</v>
      </c>
      <c r="I673">
        <v>8</v>
      </c>
      <c r="J673">
        <v>8</v>
      </c>
      <c r="K673">
        <v>2</v>
      </c>
      <c r="L673" t="s">
        <v>19849</v>
      </c>
      <c r="N673" t="b">
        <v>0</v>
      </c>
      <c r="O673" t="b">
        <v>0</v>
      </c>
      <c r="P673" t="b">
        <v>0</v>
      </c>
      <c r="Q673" t="b">
        <v>0</v>
      </c>
      <c r="R673" t="b">
        <v>0</v>
      </c>
      <c r="S673" t="b">
        <v>0</v>
      </c>
      <c r="T673" t="b">
        <v>0</v>
      </c>
      <c r="U673" t="b">
        <v>0</v>
      </c>
      <c r="V673" t="b">
        <v>1</v>
      </c>
      <c r="X673" t="s">
        <v>19200</v>
      </c>
      <c r="Z673">
        <v>81920</v>
      </c>
      <c r="AA673">
        <v>1047552</v>
      </c>
      <c r="AB673" t="b">
        <v>0</v>
      </c>
      <c r="AC673" t="s">
        <v>19210</v>
      </c>
      <c r="AD673">
        <v>64</v>
      </c>
      <c r="AE673">
        <v>16</v>
      </c>
      <c r="AF673" t="s">
        <v>19194</v>
      </c>
      <c r="AG673" t="b">
        <v>1</v>
      </c>
      <c r="AH673" t="b">
        <v>1</v>
      </c>
      <c r="AI673" t="s">
        <v>19195</v>
      </c>
      <c r="AK673" t="b">
        <v>1</v>
      </c>
      <c r="AL673" t="b">
        <v>1</v>
      </c>
      <c r="AM673" t="b">
        <v>0</v>
      </c>
      <c r="AN673" t="b">
        <v>1</v>
      </c>
      <c r="AO673" t="b">
        <v>0</v>
      </c>
      <c r="AP673">
        <v>2</v>
      </c>
      <c r="AQ673">
        <v>4000</v>
      </c>
      <c r="AR673">
        <v>83886080</v>
      </c>
      <c r="AS673">
        <v>83886080</v>
      </c>
      <c r="AT673">
        <v>8000</v>
      </c>
      <c r="AU673">
        <v>167772160</v>
      </c>
      <c r="AW673" t="b">
        <v>1</v>
      </c>
      <c r="BC673">
        <v>1831054</v>
      </c>
    </row>
    <row r="674" spans="1:57" hidden="1" x14ac:dyDescent="0.25">
      <c r="A674" t="s">
        <v>3391</v>
      </c>
      <c r="B674" t="s">
        <v>19868</v>
      </c>
      <c r="C674" t="s">
        <v>1368</v>
      </c>
      <c r="D674" t="s">
        <v>19853</v>
      </c>
      <c r="E674" t="s">
        <v>19190</v>
      </c>
      <c r="F674" t="s">
        <v>242</v>
      </c>
      <c r="G674">
        <v>508.08</v>
      </c>
      <c r="H674" t="s">
        <v>19191</v>
      </c>
      <c r="I674">
        <v>8</v>
      </c>
      <c r="J674">
        <v>8</v>
      </c>
      <c r="K674">
        <v>2</v>
      </c>
      <c r="L674" t="s">
        <v>19849</v>
      </c>
      <c r="N674" t="b">
        <v>0</v>
      </c>
      <c r="O674" t="b">
        <v>0</v>
      </c>
      <c r="P674" t="b">
        <v>0</v>
      </c>
      <c r="Q674" t="b">
        <v>0</v>
      </c>
      <c r="R674" t="b">
        <v>0</v>
      </c>
      <c r="S674" t="b">
        <v>0</v>
      </c>
      <c r="T674" t="b">
        <v>0</v>
      </c>
      <c r="U674" t="b">
        <v>0</v>
      </c>
      <c r="V674" t="b">
        <v>1</v>
      </c>
      <c r="X674" t="s">
        <v>19293</v>
      </c>
      <c r="Z674">
        <v>81920</v>
      </c>
      <c r="AA674">
        <v>1047552</v>
      </c>
      <c r="AB674" t="b">
        <v>1</v>
      </c>
      <c r="AC674" t="s">
        <v>19210</v>
      </c>
      <c r="AD674">
        <v>64</v>
      </c>
      <c r="AE674">
        <v>16</v>
      </c>
      <c r="AF674" t="s">
        <v>19194</v>
      </c>
      <c r="AG674" t="b">
        <v>1</v>
      </c>
      <c r="AH674" t="b">
        <v>1</v>
      </c>
      <c r="AI674" t="s">
        <v>19195</v>
      </c>
      <c r="AK674" t="b">
        <v>1</v>
      </c>
      <c r="AL674" t="b">
        <v>1</v>
      </c>
      <c r="AM674" t="b">
        <v>0</v>
      </c>
      <c r="AN674" t="b">
        <v>1</v>
      </c>
      <c r="AO674" t="b">
        <v>0</v>
      </c>
      <c r="AP674">
        <v>4</v>
      </c>
      <c r="AQ674">
        <v>4000</v>
      </c>
      <c r="AR674">
        <v>80000000</v>
      </c>
      <c r="AS674">
        <v>80000000</v>
      </c>
      <c r="AT674">
        <v>12800</v>
      </c>
      <c r="AU674">
        <v>290000000</v>
      </c>
      <c r="AW674" t="b">
        <v>1</v>
      </c>
      <c r="BC674">
        <v>1831054</v>
      </c>
    </row>
    <row r="675" spans="1:57" x14ac:dyDescent="0.25">
      <c r="A675" t="s">
        <v>3535</v>
      </c>
      <c r="B675" t="s">
        <v>6675</v>
      </c>
      <c r="C675" t="s">
        <v>1368</v>
      </c>
      <c r="D675" t="s">
        <v>19869</v>
      </c>
      <c r="E675" t="s">
        <v>19190</v>
      </c>
      <c r="F675" t="s">
        <v>242</v>
      </c>
      <c r="G675">
        <v>9736.74</v>
      </c>
      <c r="H675" t="s">
        <v>19518</v>
      </c>
      <c r="I675">
        <v>128</v>
      </c>
      <c r="J675">
        <v>128</v>
      </c>
      <c r="K675">
        <v>2</v>
      </c>
      <c r="L675" t="s">
        <v>19870</v>
      </c>
      <c r="N675" t="b">
        <v>0</v>
      </c>
      <c r="O675" t="b">
        <v>0</v>
      </c>
      <c r="P675" t="b">
        <v>0</v>
      </c>
      <c r="Q675" t="b">
        <v>0</v>
      </c>
      <c r="R675" t="b">
        <v>0</v>
      </c>
      <c r="S675" t="b">
        <v>0</v>
      </c>
      <c r="T675" t="b">
        <v>0</v>
      </c>
      <c r="U675" t="b">
        <v>0</v>
      </c>
      <c r="V675" t="b">
        <v>0</v>
      </c>
      <c r="Z675">
        <v>16384000</v>
      </c>
      <c r="AA675">
        <v>1047552</v>
      </c>
      <c r="AB675" t="b">
        <v>0</v>
      </c>
      <c r="AC675" t="s">
        <v>19210</v>
      </c>
      <c r="AD675">
        <v>2000</v>
      </c>
      <c r="AE675">
        <v>64</v>
      </c>
      <c r="AF675" t="s">
        <v>19194</v>
      </c>
      <c r="AG675" t="b">
        <v>1</v>
      </c>
      <c r="AH675" t="b">
        <v>1</v>
      </c>
      <c r="AI675" t="s">
        <v>19195</v>
      </c>
      <c r="AJ675">
        <v>160</v>
      </c>
      <c r="AK675" t="b">
        <v>1</v>
      </c>
      <c r="AL675" t="b">
        <v>1</v>
      </c>
      <c r="AM675" t="b">
        <v>0</v>
      </c>
      <c r="AN675" t="b">
        <v>1</v>
      </c>
      <c r="AO675" t="b">
        <v>0</v>
      </c>
      <c r="AP675">
        <v>8</v>
      </c>
      <c r="AQ675">
        <v>250000</v>
      </c>
      <c r="AR675">
        <v>1677721600</v>
      </c>
      <c r="AS675">
        <v>1677721600</v>
      </c>
      <c r="AT675">
        <v>80000</v>
      </c>
      <c r="AU675">
        <v>2097152000</v>
      </c>
      <c r="AV675">
        <v>2637109919744</v>
      </c>
      <c r="AW675" t="b">
        <v>1</v>
      </c>
      <c r="AX675" t="b">
        <v>1</v>
      </c>
      <c r="BE675">
        <v>16</v>
      </c>
    </row>
    <row r="676" spans="1:57" x14ac:dyDescent="0.25">
      <c r="A676" t="s">
        <v>4464</v>
      </c>
      <c r="B676" t="s">
        <v>14607</v>
      </c>
      <c r="C676" t="s">
        <v>1368</v>
      </c>
      <c r="D676" t="s">
        <v>19869</v>
      </c>
      <c r="E676" t="s">
        <v>19190</v>
      </c>
      <c r="F676" t="s">
        <v>242</v>
      </c>
      <c r="G676">
        <v>19482.240000000002</v>
      </c>
      <c r="H676" t="s">
        <v>19518</v>
      </c>
      <c r="I676">
        <v>128</v>
      </c>
      <c r="J676">
        <v>32</v>
      </c>
      <c r="K676">
        <v>2</v>
      </c>
      <c r="L676" t="s">
        <v>19870</v>
      </c>
      <c r="N676" t="b">
        <v>0</v>
      </c>
      <c r="O676" t="b">
        <v>0</v>
      </c>
      <c r="P676" t="b">
        <v>0</v>
      </c>
      <c r="Q676" t="b">
        <v>0</v>
      </c>
      <c r="R676" t="b">
        <v>0</v>
      </c>
      <c r="S676" t="b">
        <v>1</v>
      </c>
      <c r="T676" t="b">
        <v>0</v>
      </c>
      <c r="U676" t="b">
        <v>0</v>
      </c>
      <c r="V676" t="b">
        <v>1</v>
      </c>
      <c r="Z676">
        <v>4096000</v>
      </c>
      <c r="AA676">
        <v>1047552</v>
      </c>
      <c r="AB676" t="b">
        <v>0</v>
      </c>
      <c r="AC676" t="s">
        <v>19210</v>
      </c>
      <c r="AD676">
        <v>3800</v>
      </c>
      <c r="AE676">
        <v>64</v>
      </c>
      <c r="AF676" t="s">
        <v>19194</v>
      </c>
      <c r="AG676" t="b">
        <v>1</v>
      </c>
      <c r="AH676" t="b">
        <v>1</v>
      </c>
      <c r="AI676" t="s">
        <v>19195</v>
      </c>
      <c r="AJ676">
        <v>160</v>
      </c>
      <c r="AK676" t="b">
        <v>1</v>
      </c>
      <c r="AL676" t="b">
        <v>1</v>
      </c>
      <c r="AM676" t="b">
        <v>0</v>
      </c>
      <c r="AN676" t="b">
        <v>1</v>
      </c>
      <c r="AO676" t="b">
        <v>0</v>
      </c>
      <c r="AP676">
        <v>8</v>
      </c>
      <c r="AQ676">
        <v>160000</v>
      </c>
      <c r="AR676">
        <v>1677721600</v>
      </c>
      <c r="AS676">
        <v>1677721600</v>
      </c>
      <c r="AT676">
        <v>80000</v>
      </c>
      <c r="AU676">
        <v>2097152000</v>
      </c>
      <c r="AV676">
        <v>13632226197504</v>
      </c>
      <c r="AW676" t="b">
        <v>1</v>
      </c>
      <c r="AX676" t="b">
        <v>1</v>
      </c>
      <c r="BA676" t="s">
        <v>939</v>
      </c>
      <c r="BE676">
        <v>16</v>
      </c>
    </row>
    <row r="677" spans="1:57" x14ac:dyDescent="0.25">
      <c r="A677" t="s">
        <v>5602</v>
      </c>
      <c r="B677" t="s">
        <v>5603</v>
      </c>
      <c r="C677" t="s">
        <v>1368</v>
      </c>
      <c r="D677" t="s">
        <v>19869</v>
      </c>
      <c r="E677" t="s">
        <v>19190</v>
      </c>
      <c r="F677" t="s">
        <v>242</v>
      </c>
      <c r="G677">
        <v>19482.240000000002</v>
      </c>
      <c r="H677" t="s">
        <v>19518</v>
      </c>
      <c r="I677">
        <v>128</v>
      </c>
      <c r="J677">
        <v>64</v>
      </c>
      <c r="K677">
        <v>2</v>
      </c>
      <c r="L677" t="s">
        <v>19870</v>
      </c>
      <c r="N677" t="b">
        <v>0</v>
      </c>
      <c r="O677" t="b">
        <v>0</v>
      </c>
      <c r="P677" t="b">
        <v>0</v>
      </c>
      <c r="Q677" t="b">
        <v>0</v>
      </c>
      <c r="R677" t="b">
        <v>0</v>
      </c>
      <c r="S677" t="b">
        <v>1</v>
      </c>
      <c r="T677" t="b">
        <v>0</v>
      </c>
      <c r="U677" t="b">
        <v>0</v>
      </c>
      <c r="V677" t="b">
        <v>1</v>
      </c>
      <c r="Z677">
        <v>4096000</v>
      </c>
      <c r="AA677">
        <v>1047552</v>
      </c>
      <c r="AB677" t="b">
        <v>0</v>
      </c>
      <c r="AC677" t="s">
        <v>19210</v>
      </c>
      <c r="AD677">
        <v>3800</v>
      </c>
      <c r="AE677">
        <v>64</v>
      </c>
      <c r="AF677" t="s">
        <v>19194</v>
      </c>
      <c r="AG677" t="b">
        <v>1</v>
      </c>
      <c r="AH677" t="b">
        <v>1</v>
      </c>
      <c r="AI677" t="s">
        <v>19195</v>
      </c>
      <c r="AJ677">
        <v>160</v>
      </c>
      <c r="AK677" t="b">
        <v>1</v>
      </c>
      <c r="AL677" t="b">
        <v>1</v>
      </c>
      <c r="AM677" t="b">
        <v>0</v>
      </c>
      <c r="AN677" t="b">
        <v>1</v>
      </c>
      <c r="AO677" t="b">
        <v>0</v>
      </c>
      <c r="AP677">
        <v>8</v>
      </c>
      <c r="AQ677">
        <v>160000</v>
      </c>
      <c r="AR677">
        <v>1677721600</v>
      </c>
      <c r="AS677">
        <v>1677721600</v>
      </c>
      <c r="AT677">
        <v>80000</v>
      </c>
      <c r="AU677">
        <v>2097152000</v>
      </c>
      <c r="AV677">
        <v>13632226197504</v>
      </c>
      <c r="AW677" t="b">
        <v>1</v>
      </c>
      <c r="AX677" t="b">
        <v>1</v>
      </c>
      <c r="BA677" t="s">
        <v>939</v>
      </c>
      <c r="BE677">
        <v>16</v>
      </c>
    </row>
    <row r="678" spans="1:57" x14ac:dyDescent="0.25">
      <c r="A678" t="s">
        <v>2325</v>
      </c>
      <c r="B678" t="s">
        <v>13729</v>
      </c>
      <c r="C678" t="s">
        <v>1368</v>
      </c>
      <c r="D678" t="s">
        <v>19871</v>
      </c>
      <c r="E678" t="s">
        <v>19190</v>
      </c>
      <c r="F678" t="s">
        <v>242</v>
      </c>
      <c r="G678">
        <v>19483.7</v>
      </c>
      <c r="H678" t="s">
        <v>19518</v>
      </c>
      <c r="I678">
        <v>128</v>
      </c>
      <c r="J678">
        <v>128</v>
      </c>
      <c r="K678">
        <v>2</v>
      </c>
      <c r="L678" t="s">
        <v>19870</v>
      </c>
      <c r="N678" t="b">
        <v>0</v>
      </c>
      <c r="O678" t="b">
        <v>0</v>
      </c>
      <c r="P678" t="b">
        <v>1</v>
      </c>
      <c r="Q678" t="b">
        <v>0</v>
      </c>
      <c r="R678" t="b">
        <v>0</v>
      </c>
      <c r="S678" t="b">
        <v>1</v>
      </c>
      <c r="T678" t="b">
        <v>0</v>
      </c>
      <c r="U678" t="b">
        <v>0</v>
      </c>
      <c r="V678" t="b">
        <v>1</v>
      </c>
      <c r="X678" t="s">
        <v>19200</v>
      </c>
      <c r="Z678">
        <v>4194304</v>
      </c>
      <c r="AA678">
        <v>1047552</v>
      </c>
      <c r="AB678" t="b">
        <v>0</v>
      </c>
      <c r="AC678" t="s">
        <v>19284</v>
      </c>
      <c r="AD678">
        <v>3892</v>
      </c>
      <c r="AE678">
        <v>64</v>
      </c>
      <c r="AF678" t="s">
        <v>19194</v>
      </c>
      <c r="AG678" t="b">
        <v>1</v>
      </c>
      <c r="AH678" t="b">
        <v>1</v>
      </c>
      <c r="AI678" t="s">
        <v>19195</v>
      </c>
      <c r="AK678" t="b">
        <v>1</v>
      </c>
      <c r="AL678" t="b">
        <v>1</v>
      </c>
      <c r="AM678" t="b">
        <v>0</v>
      </c>
      <c r="AN678" t="b">
        <v>1</v>
      </c>
      <c r="AO678" t="b">
        <v>0</v>
      </c>
      <c r="AP678">
        <v>8</v>
      </c>
      <c r="AQ678">
        <v>160000</v>
      </c>
      <c r="AR678">
        <v>1600000000</v>
      </c>
      <c r="AS678">
        <v>1600000000</v>
      </c>
      <c r="AT678">
        <v>80000</v>
      </c>
      <c r="AU678">
        <v>2000000000</v>
      </c>
      <c r="AV678">
        <v>13600000000000</v>
      </c>
      <c r="AW678" t="b">
        <v>1</v>
      </c>
      <c r="AX678" t="b">
        <v>1</v>
      </c>
      <c r="BE678">
        <v>16</v>
      </c>
    </row>
    <row r="679" spans="1:57" x14ac:dyDescent="0.25">
      <c r="A679" t="s">
        <v>2502</v>
      </c>
      <c r="B679" t="s">
        <v>8014</v>
      </c>
      <c r="C679" t="s">
        <v>1368</v>
      </c>
      <c r="D679" t="s">
        <v>19871</v>
      </c>
      <c r="E679" t="s">
        <v>19190</v>
      </c>
      <c r="F679" t="s">
        <v>242</v>
      </c>
      <c r="G679">
        <v>9738.2000000000007</v>
      </c>
      <c r="H679" t="s">
        <v>19518</v>
      </c>
      <c r="I679">
        <v>128</v>
      </c>
      <c r="J679">
        <v>128</v>
      </c>
      <c r="K679">
        <v>2</v>
      </c>
      <c r="L679" t="s">
        <v>19870</v>
      </c>
      <c r="N679" t="b">
        <v>0</v>
      </c>
      <c r="O679" t="b">
        <v>0</v>
      </c>
      <c r="P679" t="b">
        <v>1</v>
      </c>
      <c r="Q679" t="b">
        <v>0</v>
      </c>
      <c r="R679" t="b">
        <v>0</v>
      </c>
      <c r="S679" t="b">
        <v>0</v>
      </c>
      <c r="T679" t="b">
        <v>0</v>
      </c>
      <c r="U679" t="b">
        <v>0</v>
      </c>
      <c r="V679" t="b">
        <v>1</v>
      </c>
      <c r="X679" t="s">
        <v>19200</v>
      </c>
      <c r="Z679">
        <v>4194304</v>
      </c>
      <c r="AA679">
        <v>1047552</v>
      </c>
      <c r="AB679" t="b">
        <v>0</v>
      </c>
      <c r="AC679" t="s">
        <v>19284</v>
      </c>
      <c r="AD679">
        <v>2048</v>
      </c>
      <c r="AE679">
        <v>64</v>
      </c>
      <c r="AF679" t="s">
        <v>19194</v>
      </c>
      <c r="AG679" t="b">
        <v>1</v>
      </c>
      <c r="AH679" t="b">
        <v>1</v>
      </c>
      <c r="AI679" t="s">
        <v>19195</v>
      </c>
      <c r="AK679" t="b">
        <v>1</v>
      </c>
      <c r="AL679" t="b">
        <v>1</v>
      </c>
      <c r="AM679" t="b">
        <v>0</v>
      </c>
      <c r="AN679" t="b">
        <v>1</v>
      </c>
      <c r="AO679" t="b">
        <v>0</v>
      </c>
      <c r="AP679">
        <v>8</v>
      </c>
      <c r="AQ679">
        <v>160000</v>
      </c>
      <c r="AR679">
        <v>1600000000</v>
      </c>
      <c r="AS679">
        <v>1600000000</v>
      </c>
      <c r="AT679">
        <v>80000</v>
      </c>
      <c r="AU679">
        <v>2000000000</v>
      </c>
      <c r="AV679">
        <v>13600000000000</v>
      </c>
      <c r="AW679" t="b">
        <v>1</v>
      </c>
      <c r="AX679" t="b">
        <v>1</v>
      </c>
      <c r="BE679">
        <v>16</v>
      </c>
    </row>
    <row r="680" spans="1:57" x14ac:dyDescent="0.25">
      <c r="A680" t="s">
        <v>9066</v>
      </c>
      <c r="B680" t="s">
        <v>14779</v>
      </c>
      <c r="C680" t="s">
        <v>1368</v>
      </c>
      <c r="D680" t="s">
        <v>19869</v>
      </c>
      <c r="E680" t="s">
        <v>19190</v>
      </c>
      <c r="F680" t="s">
        <v>242</v>
      </c>
      <c r="G680">
        <v>19482.240000000002</v>
      </c>
      <c r="H680" t="s">
        <v>19518</v>
      </c>
      <c r="I680">
        <v>128</v>
      </c>
      <c r="J680">
        <v>128</v>
      </c>
      <c r="K680">
        <v>2</v>
      </c>
      <c r="L680" t="s">
        <v>19870</v>
      </c>
      <c r="N680" t="b">
        <v>0</v>
      </c>
      <c r="O680" t="b">
        <v>0</v>
      </c>
      <c r="P680" t="b">
        <v>0</v>
      </c>
      <c r="Q680" t="b">
        <v>0</v>
      </c>
      <c r="R680" t="b">
        <v>0</v>
      </c>
      <c r="S680" t="b">
        <v>1</v>
      </c>
      <c r="T680" t="b">
        <v>0</v>
      </c>
      <c r="U680" t="b">
        <v>0</v>
      </c>
      <c r="V680" t="b">
        <v>0</v>
      </c>
      <c r="Z680">
        <v>16384000</v>
      </c>
      <c r="AA680">
        <v>1047552</v>
      </c>
      <c r="AB680" t="b">
        <v>0</v>
      </c>
      <c r="AC680" t="s">
        <v>19210</v>
      </c>
      <c r="AD680">
        <v>3800</v>
      </c>
      <c r="AE680">
        <v>64</v>
      </c>
      <c r="AF680" t="s">
        <v>19194</v>
      </c>
      <c r="AG680" t="b">
        <v>1</v>
      </c>
      <c r="AH680" t="b">
        <v>1</v>
      </c>
      <c r="AI680" t="s">
        <v>19195</v>
      </c>
      <c r="AJ680">
        <v>160</v>
      </c>
      <c r="AK680" t="b">
        <v>1</v>
      </c>
      <c r="AL680" t="b">
        <v>1</v>
      </c>
      <c r="AM680" t="b">
        <v>0</v>
      </c>
      <c r="AN680" t="b">
        <v>1</v>
      </c>
      <c r="AO680" t="b">
        <v>0</v>
      </c>
      <c r="AP680">
        <v>8</v>
      </c>
      <c r="AQ680">
        <v>250000</v>
      </c>
      <c r="AR680">
        <v>1677721600</v>
      </c>
      <c r="AS680">
        <v>1677721600</v>
      </c>
      <c r="AT680">
        <v>80000</v>
      </c>
      <c r="AU680">
        <v>2097152000</v>
      </c>
      <c r="AV680">
        <v>2637109919744</v>
      </c>
      <c r="AW680" t="b">
        <v>1</v>
      </c>
      <c r="AX680" t="b">
        <v>1</v>
      </c>
      <c r="BE680">
        <v>16</v>
      </c>
    </row>
    <row r="681" spans="1:57" hidden="1" x14ac:dyDescent="0.25">
      <c r="A681" t="s">
        <v>939</v>
      </c>
      <c r="B681" t="s">
        <v>940</v>
      </c>
      <c r="C681" t="s">
        <v>1368</v>
      </c>
      <c r="D681" t="s">
        <v>19869</v>
      </c>
      <c r="E681" t="s">
        <v>19190</v>
      </c>
      <c r="F681" t="s">
        <v>242</v>
      </c>
      <c r="G681">
        <v>19482.240000000002</v>
      </c>
      <c r="H681" t="s">
        <v>19191</v>
      </c>
      <c r="I681">
        <v>128</v>
      </c>
      <c r="J681">
        <v>128</v>
      </c>
      <c r="K681">
        <v>2</v>
      </c>
      <c r="L681" t="s">
        <v>19870</v>
      </c>
      <c r="N681" t="b">
        <v>0</v>
      </c>
      <c r="O681" t="b">
        <v>0</v>
      </c>
      <c r="P681" t="b">
        <v>0</v>
      </c>
      <c r="Q681" t="b">
        <v>0</v>
      </c>
      <c r="R681" t="b">
        <v>0</v>
      </c>
      <c r="S681" t="b">
        <v>1</v>
      </c>
      <c r="T681" t="b">
        <v>0</v>
      </c>
      <c r="U681" t="b">
        <v>0</v>
      </c>
      <c r="V681" t="b">
        <v>1</v>
      </c>
      <c r="Z681">
        <v>4096000</v>
      </c>
      <c r="AA681">
        <v>1047552</v>
      </c>
      <c r="AB681" t="b">
        <v>0</v>
      </c>
      <c r="AC681" t="s">
        <v>19210</v>
      </c>
      <c r="AD681">
        <v>3800</v>
      </c>
      <c r="AE681">
        <v>64</v>
      </c>
      <c r="AF681" t="s">
        <v>19194</v>
      </c>
      <c r="AG681" t="b">
        <v>1</v>
      </c>
      <c r="AH681" t="b">
        <v>1</v>
      </c>
      <c r="AI681" t="s">
        <v>19195</v>
      </c>
      <c r="AJ681">
        <v>160</v>
      </c>
      <c r="AK681" t="b">
        <v>1</v>
      </c>
      <c r="AL681" t="b">
        <v>1</v>
      </c>
      <c r="AM681" t="b">
        <v>0</v>
      </c>
      <c r="AN681" t="b">
        <v>1</v>
      </c>
      <c r="AO681" t="b">
        <v>0</v>
      </c>
      <c r="AP681">
        <v>8</v>
      </c>
      <c r="AQ681">
        <v>160000</v>
      </c>
      <c r="AR681">
        <v>1677721600</v>
      </c>
      <c r="AS681">
        <v>1677721600</v>
      </c>
      <c r="AT681">
        <v>80000</v>
      </c>
      <c r="AU681">
        <v>2097152000</v>
      </c>
      <c r="AV681">
        <v>13632226197504</v>
      </c>
      <c r="AW681" t="b">
        <v>1</v>
      </c>
      <c r="AX681" t="b">
        <v>1</v>
      </c>
      <c r="BE681">
        <v>16</v>
      </c>
    </row>
    <row r="682" spans="1:57" x14ac:dyDescent="0.25">
      <c r="A682" t="s">
        <v>471</v>
      </c>
      <c r="B682" t="s">
        <v>472</v>
      </c>
      <c r="C682" t="s">
        <v>1368</v>
      </c>
      <c r="D682" t="s">
        <v>19872</v>
      </c>
      <c r="E682" t="s">
        <v>19190</v>
      </c>
      <c r="F682" t="s">
        <v>242</v>
      </c>
      <c r="G682">
        <v>19176.37</v>
      </c>
      <c r="H682" t="s">
        <v>19518</v>
      </c>
      <c r="I682">
        <v>128</v>
      </c>
      <c r="J682">
        <v>128</v>
      </c>
      <c r="K682">
        <v>2</v>
      </c>
      <c r="L682" t="s">
        <v>19870</v>
      </c>
      <c r="N682" t="b">
        <v>0</v>
      </c>
      <c r="O682" t="b">
        <v>0</v>
      </c>
      <c r="P682" t="b">
        <v>0</v>
      </c>
      <c r="Q682" t="b">
        <v>0</v>
      </c>
      <c r="R682" t="b">
        <v>0</v>
      </c>
      <c r="S682" t="b">
        <v>1</v>
      </c>
      <c r="T682" t="b">
        <v>0</v>
      </c>
      <c r="U682" t="b">
        <v>0</v>
      </c>
      <c r="V682" t="b">
        <v>1</v>
      </c>
      <c r="X682" t="s">
        <v>19200</v>
      </c>
      <c r="Z682">
        <v>0</v>
      </c>
      <c r="AA682">
        <v>1047552</v>
      </c>
      <c r="AB682" t="b">
        <v>0</v>
      </c>
      <c r="AC682" t="s">
        <v>19284</v>
      </c>
      <c r="AD682">
        <v>3892</v>
      </c>
      <c r="AE682">
        <v>64</v>
      </c>
      <c r="AF682" t="s">
        <v>19194</v>
      </c>
      <c r="AG682" t="b">
        <v>1</v>
      </c>
      <c r="AH682" t="b">
        <v>1</v>
      </c>
      <c r="AI682" t="s">
        <v>19195</v>
      </c>
      <c r="AK682" t="b">
        <v>0</v>
      </c>
      <c r="AL682" t="b">
        <v>1</v>
      </c>
      <c r="AM682" t="b">
        <v>0</v>
      </c>
      <c r="AN682" t="b">
        <v>1</v>
      </c>
      <c r="AO682" t="b">
        <v>0</v>
      </c>
      <c r="AP682">
        <v>8</v>
      </c>
      <c r="AQ682">
        <v>160000</v>
      </c>
      <c r="AR682">
        <v>1600000000</v>
      </c>
      <c r="AS682">
        <v>1600000000</v>
      </c>
      <c r="AT682">
        <v>80000</v>
      </c>
      <c r="AU682">
        <v>2000000000</v>
      </c>
      <c r="AV682">
        <v>13600000000000</v>
      </c>
      <c r="AW682" t="b">
        <v>1</v>
      </c>
      <c r="AX682" t="b">
        <v>1</v>
      </c>
      <c r="BE682">
        <v>16</v>
      </c>
    </row>
    <row r="683" spans="1:57" hidden="1" x14ac:dyDescent="0.25">
      <c r="A683" t="s">
        <v>7394</v>
      </c>
      <c r="B683" t="s">
        <v>15456</v>
      </c>
      <c r="C683" t="s">
        <v>1368</v>
      </c>
      <c r="D683" t="s">
        <v>19869</v>
      </c>
      <c r="E683" t="s">
        <v>19190</v>
      </c>
      <c r="F683" t="s">
        <v>242</v>
      </c>
      <c r="G683">
        <v>9736.74</v>
      </c>
      <c r="H683" t="s">
        <v>19191</v>
      </c>
      <c r="I683">
        <v>128</v>
      </c>
      <c r="J683">
        <v>128</v>
      </c>
      <c r="K683">
        <v>2</v>
      </c>
      <c r="L683" t="s">
        <v>19870</v>
      </c>
      <c r="N683" t="b">
        <v>0</v>
      </c>
      <c r="O683" t="b">
        <v>0</v>
      </c>
      <c r="P683" t="b">
        <v>0</v>
      </c>
      <c r="Q683" t="b">
        <v>0</v>
      </c>
      <c r="R683" t="b">
        <v>0</v>
      </c>
      <c r="S683" t="b">
        <v>0</v>
      </c>
      <c r="T683" t="b">
        <v>0</v>
      </c>
      <c r="U683" t="b">
        <v>0</v>
      </c>
      <c r="V683" t="b">
        <v>1</v>
      </c>
      <c r="Z683">
        <v>4096000</v>
      </c>
      <c r="AA683">
        <v>1047552</v>
      </c>
      <c r="AB683" t="b">
        <v>0</v>
      </c>
      <c r="AC683" t="s">
        <v>19210</v>
      </c>
      <c r="AD683">
        <v>2000</v>
      </c>
      <c r="AE683">
        <v>64</v>
      </c>
      <c r="AF683" t="s">
        <v>19194</v>
      </c>
      <c r="AG683" t="b">
        <v>1</v>
      </c>
      <c r="AH683" t="b">
        <v>1</v>
      </c>
      <c r="AI683" t="s">
        <v>19195</v>
      </c>
      <c r="AJ683">
        <v>160</v>
      </c>
      <c r="AK683" t="b">
        <v>1</v>
      </c>
      <c r="AL683" t="b">
        <v>1</v>
      </c>
      <c r="AM683" t="b">
        <v>0</v>
      </c>
      <c r="AN683" t="b">
        <v>1</v>
      </c>
      <c r="AO683" t="b">
        <v>0</v>
      </c>
      <c r="AP683">
        <v>8</v>
      </c>
      <c r="AQ683">
        <v>160000</v>
      </c>
      <c r="AR683">
        <v>1677721600</v>
      </c>
      <c r="AS683">
        <v>1677721600</v>
      </c>
      <c r="AT683">
        <v>80000</v>
      </c>
      <c r="AU683">
        <v>2097152000</v>
      </c>
      <c r="AV683">
        <v>13632226197504</v>
      </c>
      <c r="AW683" t="b">
        <v>1</v>
      </c>
      <c r="AX683" t="b">
        <v>1</v>
      </c>
      <c r="BE683">
        <v>16</v>
      </c>
    </row>
    <row r="684" spans="1:57" x14ac:dyDescent="0.25">
      <c r="A684" t="s">
        <v>1997</v>
      </c>
      <c r="B684" t="s">
        <v>1998</v>
      </c>
      <c r="C684" t="s">
        <v>1368</v>
      </c>
      <c r="D684" t="s">
        <v>19872</v>
      </c>
      <c r="E684" t="s">
        <v>19190</v>
      </c>
      <c r="F684" t="s">
        <v>242</v>
      </c>
      <c r="G684">
        <v>9430.8700000000008</v>
      </c>
      <c r="H684" t="s">
        <v>19518</v>
      </c>
      <c r="I684">
        <v>128</v>
      </c>
      <c r="J684">
        <v>128</v>
      </c>
      <c r="K684">
        <v>2</v>
      </c>
      <c r="L684" t="s">
        <v>19870</v>
      </c>
      <c r="N684" t="b">
        <v>0</v>
      </c>
      <c r="O684" t="b">
        <v>0</v>
      </c>
      <c r="P684" t="b">
        <v>0</v>
      </c>
      <c r="Q684" t="b">
        <v>0</v>
      </c>
      <c r="R684" t="b">
        <v>0</v>
      </c>
      <c r="S684" t="b">
        <v>0</v>
      </c>
      <c r="T684" t="b">
        <v>0</v>
      </c>
      <c r="U684" t="b">
        <v>0</v>
      </c>
      <c r="V684" t="b">
        <v>1</v>
      </c>
      <c r="X684" t="s">
        <v>19200</v>
      </c>
      <c r="Z684">
        <v>0</v>
      </c>
      <c r="AA684">
        <v>1047552</v>
      </c>
      <c r="AB684" t="b">
        <v>0</v>
      </c>
      <c r="AC684" t="s">
        <v>19284</v>
      </c>
      <c r="AD684">
        <v>2048</v>
      </c>
      <c r="AE684">
        <v>64</v>
      </c>
      <c r="AF684" t="s">
        <v>19194</v>
      </c>
      <c r="AG684" t="b">
        <v>1</v>
      </c>
      <c r="AH684" t="b">
        <v>1</v>
      </c>
      <c r="AI684" t="s">
        <v>19195</v>
      </c>
      <c r="AK684" t="b">
        <v>0</v>
      </c>
      <c r="AL684" t="b">
        <v>1</v>
      </c>
      <c r="AM684" t="b">
        <v>0</v>
      </c>
      <c r="AN684" t="b">
        <v>1</v>
      </c>
      <c r="AO684" t="b">
        <v>0</v>
      </c>
      <c r="AP684">
        <v>8</v>
      </c>
      <c r="AQ684">
        <v>160000</v>
      </c>
      <c r="AR684">
        <v>1600000000</v>
      </c>
      <c r="AS684">
        <v>1600000000</v>
      </c>
      <c r="AT684">
        <v>80000</v>
      </c>
      <c r="AU684">
        <v>2000000000</v>
      </c>
      <c r="AV684">
        <v>13600000000000</v>
      </c>
      <c r="AW684" t="b">
        <v>1</v>
      </c>
      <c r="AX684" t="b">
        <v>1</v>
      </c>
      <c r="BE684">
        <v>16</v>
      </c>
    </row>
    <row r="685" spans="1:57" x14ac:dyDescent="0.25">
      <c r="A685" t="s">
        <v>2977</v>
      </c>
      <c r="B685" t="s">
        <v>3000</v>
      </c>
      <c r="C685" t="s">
        <v>1368</v>
      </c>
      <c r="D685" t="s">
        <v>19869</v>
      </c>
      <c r="E685" t="s">
        <v>19190</v>
      </c>
      <c r="F685" t="s">
        <v>242</v>
      </c>
      <c r="G685">
        <v>2243.29</v>
      </c>
      <c r="H685" t="s">
        <v>19518</v>
      </c>
      <c r="I685">
        <v>16</v>
      </c>
      <c r="J685">
        <v>4</v>
      </c>
      <c r="K685">
        <v>2</v>
      </c>
      <c r="L685" t="s">
        <v>19870</v>
      </c>
      <c r="N685" t="b">
        <v>0</v>
      </c>
      <c r="O685" t="b">
        <v>0</v>
      </c>
      <c r="P685" t="b">
        <v>0</v>
      </c>
      <c r="Q685" t="b">
        <v>0</v>
      </c>
      <c r="R685" t="b">
        <v>0</v>
      </c>
      <c r="S685" t="b">
        <v>1</v>
      </c>
      <c r="T685" t="b">
        <v>0</v>
      </c>
      <c r="U685" t="b">
        <v>0</v>
      </c>
      <c r="V685" t="b">
        <v>1</v>
      </c>
      <c r="Z685">
        <v>512000</v>
      </c>
      <c r="AA685">
        <v>1047552</v>
      </c>
      <c r="AB685" t="b">
        <v>0</v>
      </c>
      <c r="AC685" t="s">
        <v>19210</v>
      </c>
      <c r="AD685">
        <v>437.5</v>
      </c>
      <c r="AE685">
        <v>16</v>
      </c>
      <c r="AF685" t="s">
        <v>19194</v>
      </c>
      <c r="AG685" t="b">
        <v>1</v>
      </c>
      <c r="AH685" t="b">
        <v>1</v>
      </c>
      <c r="AI685" t="s">
        <v>19195</v>
      </c>
      <c r="AJ685">
        <v>160</v>
      </c>
      <c r="AK685" t="b">
        <v>1</v>
      </c>
      <c r="AL685" t="b">
        <v>1</v>
      </c>
      <c r="AM685" t="b">
        <v>0</v>
      </c>
      <c r="AN685" t="b">
        <v>1</v>
      </c>
      <c r="AO685" t="b">
        <v>0</v>
      </c>
      <c r="AP685">
        <v>2</v>
      </c>
      <c r="AQ685">
        <v>20000</v>
      </c>
      <c r="AR685">
        <v>209715200</v>
      </c>
      <c r="AS685">
        <v>209715200</v>
      </c>
      <c r="AT685">
        <v>10000</v>
      </c>
      <c r="AU685">
        <v>262144000</v>
      </c>
      <c r="AV685">
        <v>1704028274688</v>
      </c>
      <c r="AW685" t="b">
        <v>1</v>
      </c>
      <c r="AX685" t="b">
        <v>1</v>
      </c>
      <c r="BA685" t="s">
        <v>3145</v>
      </c>
      <c r="BE685">
        <v>2</v>
      </c>
    </row>
    <row r="686" spans="1:57" x14ac:dyDescent="0.25">
      <c r="A686" t="s">
        <v>4358</v>
      </c>
      <c r="B686" t="s">
        <v>10303</v>
      </c>
      <c r="C686" t="s">
        <v>1368</v>
      </c>
      <c r="D686" t="s">
        <v>19869</v>
      </c>
      <c r="E686" t="s">
        <v>19190</v>
      </c>
      <c r="F686" t="s">
        <v>242</v>
      </c>
      <c r="G686">
        <v>2243.29</v>
      </c>
      <c r="H686" t="s">
        <v>19518</v>
      </c>
      <c r="I686">
        <v>16</v>
      </c>
      <c r="J686">
        <v>8</v>
      </c>
      <c r="K686">
        <v>2</v>
      </c>
      <c r="L686" t="s">
        <v>19870</v>
      </c>
      <c r="N686" t="b">
        <v>0</v>
      </c>
      <c r="O686" t="b">
        <v>0</v>
      </c>
      <c r="P686" t="b">
        <v>0</v>
      </c>
      <c r="Q686" t="b">
        <v>0</v>
      </c>
      <c r="R686" t="b">
        <v>0</v>
      </c>
      <c r="S686" t="b">
        <v>1</v>
      </c>
      <c r="T686" t="b">
        <v>0</v>
      </c>
      <c r="U686" t="b">
        <v>0</v>
      </c>
      <c r="V686" t="b">
        <v>1</v>
      </c>
      <c r="Z686">
        <v>512000</v>
      </c>
      <c r="AA686">
        <v>1047552</v>
      </c>
      <c r="AB686" t="b">
        <v>0</v>
      </c>
      <c r="AC686" t="s">
        <v>19210</v>
      </c>
      <c r="AD686">
        <v>437.5</v>
      </c>
      <c r="AE686">
        <v>16</v>
      </c>
      <c r="AF686" t="s">
        <v>19194</v>
      </c>
      <c r="AG686" t="b">
        <v>1</v>
      </c>
      <c r="AH686" t="b">
        <v>1</v>
      </c>
      <c r="AI686" t="s">
        <v>19195</v>
      </c>
      <c r="AJ686">
        <v>160</v>
      </c>
      <c r="AK686" t="b">
        <v>1</v>
      </c>
      <c r="AL686" t="b">
        <v>1</v>
      </c>
      <c r="AM686" t="b">
        <v>0</v>
      </c>
      <c r="AN686" t="b">
        <v>1</v>
      </c>
      <c r="AO686" t="b">
        <v>0</v>
      </c>
      <c r="AP686">
        <v>2</v>
      </c>
      <c r="AQ686">
        <v>20000</v>
      </c>
      <c r="AR686">
        <v>209715200</v>
      </c>
      <c r="AS686">
        <v>209715200</v>
      </c>
      <c r="AT686">
        <v>10000</v>
      </c>
      <c r="AU686">
        <v>262144000</v>
      </c>
      <c r="AV686">
        <v>1704028274688</v>
      </c>
      <c r="AW686" t="b">
        <v>1</v>
      </c>
      <c r="AX686" t="b">
        <v>1</v>
      </c>
      <c r="BA686" t="s">
        <v>3145</v>
      </c>
      <c r="BE686">
        <v>2</v>
      </c>
    </row>
    <row r="687" spans="1:57" x14ac:dyDescent="0.25">
      <c r="A687" t="s">
        <v>3145</v>
      </c>
      <c r="B687" t="s">
        <v>3146</v>
      </c>
      <c r="C687" t="s">
        <v>1368</v>
      </c>
      <c r="D687" t="s">
        <v>19869</v>
      </c>
      <c r="E687" t="s">
        <v>19190</v>
      </c>
      <c r="F687" t="s">
        <v>242</v>
      </c>
      <c r="G687">
        <v>2243.29</v>
      </c>
      <c r="H687" t="s">
        <v>19518</v>
      </c>
      <c r="I687">
        <v>16</v>
      </c>
      <c r="J687">
        <v>16</v>
      </c>
      <c r="K687">
        <v>2</v>
      </c>
      <c r="L687" t="s">
        <v>19870</v>
      </c>
      <c r="N687" t="b">
        <v>0</v>
      </c>
      <c r="O687" t="b">
        <v>0</v>
      </c>
      <c r="P687" t="b">
        <v>0</v>
      </c>
      <c r="Q687" t="b">
        <v>0</v>
      </c>
      <c r="R687" t="b">
        <v>0</v>
      </c>
      <c r="S687" t="b">
        <v>1</v>
      </c>
      <c r="T687" t="b">
        <v>0</v>
      </c>
      <c r="U687" t="b">
        <v>0</v>
      </c>
      <c r="V687" t="b">
        <v>1</v>
      </c>
      <c r="Z687">
        <v>512000</v>
      </c>
      <c r="AA687">
        <v>1047552</v>
      </c>
      <c r="AB687" t="b">
        <v>0</v>
      </c>
      <c r="AC687" t="s">
        <v>19210</v>
      </c>
      <c r="AD687">
        <v>437.5</v>
      </c>
      <c r="AE687">
        <v>16</v>
      </c>
      <c r="AF687" t="s">
        <v>19194</v>
      </c>
      <c r="AG687" t="b">
        <v>1</v>
      </c>
      <c r="AH687" t="b">
        <v>1</v>
      </c>
      <c r="AI687" t="s">
        <v>19195</v>
      </c>
      <c r="AJ687">
        <v>160</v>
      </c>
      <c r="AK687" t="b">
        <v>1</v>
      </c>
      <c r="AL687" t="b">
        <v>1</v>
      </c>
      <c r="AM687" t="b">
        <v>0</v>
      </c>
      <c r="AN687" t="b">
        <v>1</v>
      </c>
      <c r="AO687" t="b">
        <v>0</v>
      </c>
      <c r="AP687">
        <v>8</v>
      </c>
      <c r="AQ687">
        <v>20000</v>
      </c>
      <c r="AR687">
        <v>209715200</v>
      </c>
      <c r="AS687">
        <v>209715200</v>
      </c>
      <c r="AT687">
        <v>10000</v>
      </c>
      <c r="AU687">
        <v>262144000</v>
      </c>
      <c r="AV687">
        <v>1704028274688</v>
      </c>
      <c r="AW687" t="b">
        <v>1</v>
      </c>
      <c r="AX687" t="b">
        <v>1</v>
      </c>
      <c r="BE687">
        <v>2</v>
      </c>
    </row>
    <row r="688" spans="1:57" x14ac:dyDescent="0.25">
      <c r="A688" t="s">
        <v>1456</v>
      </c>
      <c r="B688" t="s">
        <v>1457</v>
      </c>
      <c r="C688" t="s">
        <v>1368</v>
      </c>
      <c r="D688" t="s">
        <v>19873</v>
      </c>
      <c r="E688" t="s">
        <v>19190</v>
      </c>
      <c r="F688" t="s">
        <v>242</v>
      </c>
      <c r="G688">
        <v>23406.720000000001</v>
      </c>
      <c r="H688" t="s">
        <v>19518</v>
      </c>
      <c r="I688">
        <v>192</v>
      </c>
      <c r="J688">
        <v>192</v>
      </c>
      <c r="K688">
        <v>2</v>
      </c>
      <c r="L688" t="s">
        <v>19870</v>
      </c>
      <c r="N688" t="b">
        <v>0</v>
      </c>
      <c r="O688" t="b">
        <v>0</v>
      </c>
      <c r="P688" t="b">
        <v>1</v>
      </c>
      <c r="Q688" t="b">
        <v>1</v>
      </c>
      <c r="R688" t="b">
        <v>0</v>
      </c>
      <c r="S688" t="b">
        <v>1</v>
      </c>
      <c r="T688" t="b">
        <v>0</v>
      </c>
      <c r="U688" t="b">
        <v>0</v>
      </c>
      <c r="V688" t="b">
        <v>1</v>
      </c>
      <c r="X688" t="s">
        <v>19200</v>
      </c>
      <c r="Z688">
        <v>4194304</v>
      </c>
      <c r="AA688">
        <v>1047552</v>
      </c>
      <c r="AB688" t="b">
        <v>0</v>
      </c>
      <c r="AC688" t="s">
        <v>19284</v>
      </c>
      <c r="AD688">
        <v>4096</v>
      </c>
      <c r="AE688">
        <v>64</v>
      </c>
      <c r="AF688" t="s">
        <v>19194</v>
      </c>
      <c r="AG688" t="b">
        <v>1</v>
      </c>
      <c r="AH688" t="b">
        <v>1</v>
      </c>
      <c r="AI688" t="s">
        <v>19195</v>
      </c>
      <c r="AK688" t="b">
        <v>1</v>
      </c>
      <c r="AL688" t="b">
        <v>1</v>
      </c>
      <c r="AM688" t="b">
        <v>0</v>
      </c>
      <c r="AN688" t="b">
        <v>1</v>
      </c>
      <c r="AO688" t="b">
        <v>0</v>
      </c>
      <c r="AP688">
        <v>8</v>
      </c>
      <c r="AQ688">
        <v>160000</v>
      </c>
      <c r="AR688">
        <v>1600000000</v>
      </c>
      <c r="AS688">
        <v>1600000000</v>
      </c>
      <c r="AT688">
        <v>80000</v>
      </c>
      <c r="AU688">
        <v>2000000000</v>
      </c>
      <c r="AV688">
        <v>13600000000000</v>
      </c>
      <c r="AW688" t="b">
        <v>1</v>
      </c>
      <c r="AX688" t="b">
        <v>1</v>
      </c>
      <c r="BE688">
        <v>16</v>
      </c>
    </row>
    <row r="689" spans="1:57" x14ac:dyDescent="0.25">
      <c r="A689" t="s">
        <v>2144</v>
      </c>
      <c r="B689" t="s">
        <v>11423</v>
      </c>
      <c r="C689" t="s">
        <v>1368</v>
      </c>
      <c r="D689" t="s">
        <v>19873</v>
      </c>
      <c r="E689" t="s">
        <v>19190</v>
      </c>
      <c r="F689" t="s">
        <v>242</v>
      </c>
      <c r="G689">
        <v>11703.36</v>
      </c>
      <c r="H689" t="s">
        <v>19518</v>
      </c>
      <c r="I689">
        <v>192</v>
      </c>
      <c r="J689">
        <v>192</v>
      </c>
      <c r="K689">
        <v>2</v>
      </c>
      <c r="L689" t="s">
        <v>19870</v>
      </c>
      <c r="N689" t="b">
        <v>0</v>
      </c>
      <c r="O689" t="b">
        <v>0</v>
      </c>
      <c r="P689" t="b">
        <v>1</v>
      </c>
      <c r="Q689" t="b">
        <v>1</v>
      </c>
      <c r="R689" t="b">
        <v>0</v>
      </c>
      <c r="S689" t="b">
        <v>0</v>
      </c>
      <c r="T689" t="b">
        <v>0</v>
      </c>
      <c r="U689" t="b">
        <v>0</v>
      </c>
      <c r="V689" t="b">
        <v>1</v>
      </c>
      <c r="X689" t="s">
        <v>19200</v>
      </c>
      <c r="Z689">
        <v>4194304</v>
      </c>
      <c r="AA689">
        <v>1047552</v>
      </c>
      <c r="AB689" t="b">
        <v>0</v>
      </c>
      <c r="AC689" t="s">
        <v>19284</v>
      </c>
      <c r="AD689">
        <v>2048</v>
      </c>
      <c r="AE689">
        <v>64</v>
      </c>
      <c r="AF689" t="s">
        <v>19194</v>
      </c>
      <c r="AG689" t="b">
        <v>1</v>
      </c>
      <c r="AH689" t="b">
        <v>1</v>
      </c>
      <c r="AI689" t="s">
        <v>19195</v>
      </c>
      <c r="AK689" t="b">
        <v>1</v>
      </c>
      <c r="AL689" t="b">
        <v>1</v>
      </c>
      <c r="AM689" t="b">
        <v>0</v>
      </c>
      <c r="AN689" t="b">
        <v>1</v>
      </c>
      <c r="AO689" t="b">
        <v>0</v>
      </c>
      <c r="AP689">
        <v>8</v>
      </c>
      <c r="AQ689">
        <v>160000</v>
      </c>
      <c r="AR689">
        <v>1600000000</v>
      </c>
      <c r="AS689">
        <v>1600000000</v>
      </c>
      <c r="AT689">
        <v>80000</v>
      </c>
      <c r="AU689">
        <v>2000000000</v>
      </c>
      <c r="AV689">
        <v>13600000000000</v>
      </c>
      <c r="AW689" t="b">
        <v>1</v>
      </c>
      <c r="AX689" t="b">
        <v>1</v>
      </c>
      <c r="BE689">
        <v>16</v>
      </c>
    </row>
    <row r="690" spans="1:57" x14ac:dyDescent="0.25">
      <c r="A690" t="s">
        <v>5245</v>
      </c>
      <c r="B690" t="s">
        <v>11010</v>
      </c>
      <c r="C690" t="s">
        <v>1368</v>
      </c>
      <c r="D690" t="s">
        <v>19874</v>
      </c>
      <c r="E690" t="s">
        <v>19190</v>
      </c>
      <c r="F690" t="s">
        <v>242</v>
      </c>
      <c r="G690">
        <v>23099.39</v>
      </c>
      <c r="H690" t="s">
        <v>19518</v>
      </c>
      <c r="I690">
        <v>192</v>
      </c>
      <c r="J690">
        <v>192</v>
      </c>
      <c r="K690">
        <v>2</v>
      </c>
      <c r="L690" t="s">
        <v>19870</v>
      </c>
      <c r="N690" t="b">
        <v>0</v>
      </c>
      <c r="O690" t="b">
        <v>0</v>
      </c>
      <c r="P690" t="b">
        <v>0</v>
      </c>
      <c r="Q690" t="b">
        <v>1</v>
      </c>
      <c r="R690" t="b">
        <v>0</v>
      </c>
      <c r="S690" t="b">
        <v>1</v>
      </c>
      <c r="T690" t="b">
        <v>0</v>
      </c>
      <c r="U690" t="b">
        <v>0</v>
      </c>
      <c r="V690" t="b">
        <v>1</v>
      </c>
      <c r="X690" t="s">
        <v>19200</v>
      </c>
      <c r="Z690">
        <v>0</v>
      </c>
      <c r="AA690">
        <v>1047552</v>
      </c>
      <c r="AB690" t="b">
        <v>0</v>
      </c>
      <c r="AC690" t="s">
        <v>19284</v>
      </c>
      <c r="AD690">
        <v>4096</v>
      </c>
      <c r="AE690">
        <v>64</v>
      </c>
      <c r="AF690" t="s">
        <v>19194</v>
      </c>
      <c r="AG690" t="b">
        <v>1</v>
      </c>
      <c r="AH690" t="b">
        <v>1</v>
      </c>
      <c r="AI690" t="s">
        <v>19195</v>
      </c>
      <c r="AK690" t="b">
        <v>0</v>
      </c>
      <c r="AL690" t="b">
        <v>1</v>
      </c>
      <c r="AM690" t="b">
        <v>0</v>
      </c>
      <c r="AN690" t="b">
        <v>1</v>
      </c>
      <c r="AO690" t="b">
        <v>0</v>
      </c>
      <c r="AP690">
        <v>8</v>
      </c>
      <c r="AQ690">
        <v>160000</v>
      </c>
      <c r="AR690">
        <v>1600000000</v>
      </c>
      <c r="AS690">
        <v>1600000000</v>
      </c>
      <c r="AT690">
        <v>80000</v>
      </c>
      <c r="AU690">
        <v>2000000000</v>
      </c>
      <c r="AV690">
        <v>13600000000000</v>
      </c>
      <c r="AW690" t="b">
        <v>1</v>
      </c>
      <c r="AX690" t="b">
        <v>1</v>
      </c>
      <c r="BE690">
        <v>16</v>
      </c>
    </row>
    <row r="691" spans="1:57" x14ac:dyDescent="0.25">
      <c r="A691" t="s">
        <v>2814</v>
      </c>
      <c r="B691" t="s">
        <v>5452</v>
      </c>
      <c r="C691" t="s">
        <v>1368</v>
      </c>
      <c r="D691" t="s">
        <v>19874</v>
      </c>
      <c r="E691" t="s">
        <v>19190</v>
      </c>
      <c r="F691" t="s">
        <v>242</v>
      </c>
      <c r="G691">
        <v>11396.03</v>
      </c>
      <c r="H691" t="s">
        <v>19518</v>
      </c>
      <c r="I691">
        <v>192</v>
      </c>
      <c r="J691">
        <v>192</v>
      </c>
      <c r="K691">
        <v>2</v>
      </c>
      <c r="L691" t="s">
        <v>19870</v>
      </c>
      <c r="N691" t="b">
        <v>0</v>
      </c>
      <c r="O691" t="b">
        <v>0</v>
      </c>
      <c r="P691" t="b">
        <v>0</v>
      </c>
      <c r="Q691" t="b">
        <v>1</v>
      </c>
      <c r="R691" t="b">
        <v>0</v>
      </c>
      <c r="S691" t="b">
        <v>0</v>
      </c>
      <c r="T691" t="b">
        <v>0</v>
      </c>
      <c r="U691" t="b">
        <v>0</v>
      </c>
      <c r="V691" t="b">
        <v>1</v>
      </c>
      <c r="X691" t="s">
        <v>19200</v>
      </c>
      <c r="Z691">
        <v>0</v>
      </c>
      <c r="AA691">
        <v>1047552</v>
      </c>
      <c r="AB691" t="b">
        <v>0</v>
      </c>
      <c r="AC691" t="s">
        <v>19284</v>
      </c>
      <c r="AD691">
        <v>2048</v>
      </c>
      <c r="AE691">
        <v>64</v>
      </c>
      <c r="AF691" t="s">
        <v>19194</v>
      </c>
      <c r="AG691" t="b">
        <v>1</v>
      </c>
      <c r="AH691" t="b">
        <v>1</v>
      </c>
      <c r="AI691" t="s">
        <v>19195</v>
      </c>
      <c r="AK691" t="b">
        <v>0</v>
      </c>
      <c r="AL691" t="b">
        <v>1</v>
      </c>
      <c r="AM691" t="b">
        <v>0</v>
      </c>
      <c r="AN691" t="b">
        <v>1</v>
      </c>
      <c r="AO691" t="b">
        <v>0</v>
      </c>
      <c r="AP691">
        <v>8</v>
      </c>
      <c r="AQ691">
        <v>160000</v>
      </c>
      <c r="AR691">
        <v>1600000000</v>
      </c>
      <c r="AS691">
        <v>1600000000</v>
      </c>
      <c r="AT691">
        <v>80000</v>
      </c>
      <c r="AU691">
        <v>2000000000</v>
      </c>
      <c r="AV691">
        <v>13600000000000</v>
      </c>
      <c r="AW691" t="b">
        <v>1</v>
      </c>
      <c r="AX691" t="b">
        <v>1</v>
      </c>
      <c r="BE691">
        <v>16</v>
      </c>
    </row>
    <row r="692" spans="1:57" x14ac:dyDescent="0.25">
      <c r="A692" t="s">
        <v>3121</v>
      </c>
      <c r="B692" t="s">
        <v>19875</v>
      </c>
      <c r="C692" t="s">
        <v>1368</v>
      </c>
      <c r="D692" t="s">
        <v>19876</v>
      </c>
      <c r="E692" t="s">
        <v>19190</v>
      </c>
      <c r="F692" t="s">
        <v>242</v>
      </c>
      <c r="G692">
        <v>32572.6</v>
      </c>
      <c r="H692" t="s">
        <v>19518</v>
      </c>
      <c r="I692">
        <v>208</v>
      </c>
      <c r="J692">
        <v>0</v>
      </c>
      <c r="K692">
        <v>0</v>
      </c>
      <c r="L692" t="s">
        <v>19870</v>
      </c>
      <c r="N692" t="b">
        <v>0</v>
      </c>
      <c r="O692" t="b">
        <v>0</v>
      </c>
      <c r="P692" t="b">
        <v>0</v>
      </c>
      <c r="Q692" t="b">
        <v>0</v>
      </c>
      <c r="R692" t="b">
        <v>0</v>
      </c>
      <c r="S692" t="b">
        <v>1</v>
      </c>
      <c r="T692" t="b">
        <v>0</v>
      </c>
      <c r="U692" t="b">
        <v>0</v>
      </c>
      <c r="V692" t="b">
        <v>1</v>
      </c>
      <c r="X692" t="s">
        <v>19200</v>
      </c>
      <c r="Z692">
        <v>4194304</v>
      </c>
      <c r="AA692">
        <v>1047552</v>
      </c>
      <c r="AB692" t="b">
        <v>0</v>
      </c>
      <c r="AC692" t="s">
        <v>19284</v>
      </c>
      <c r="AD692">
        <v>5700</v>
      </c>
      <c r="AE692">
        <v>64</v>
      </c>
      <c r="AF692" t="s">
        <v>19194</v>
      </c>
      <c r="AG692" t="b">
        <v>1</v>
      </c>
      <c r="AH692" t="b">
        <v>1</v>
      </c>
      <c r="AI692" t="s">
        <v>19195</v>
      </c>
      <c r="AK692" t="b">
        <v>1</v>
      </c>
      <c r="AL692" t="b">
        <v>1</v>
      </c>
      <c r="AM692" t="b">
        <v>0</v>
      </c>
      <c r="AN692" t="b">
        <v>1</v>
      </c>
      <c r="AO692" t="b">
        <v>0</v>
      </c>
      <c r="AP692">
        <v>8</v>
      </c>
      <c r="AT692">
        <v>40000</v>
      </c>
      <c r="AU692">
        <v>1000000000</v>
      </c>
      <c r="AW692" t="b">
        <v>1</v>
      </c>
      <c r="AX692" t="b">
        <v>1</v>
      </c>
      <c r="BE692">
        <v>8</v>
      </c>
    </row>
    <row r="693" spans="1:57" x14ac:dyDescent="0.25">
      <c r="A693" t="s">
        <v>876</v>
      </c>
      <c r="B693" t="s">
        <v>19877</v>
      </c>
      <c r="C693" t="s">
        <v>1368</v>
      </c>
      <c r="D693" t="s">
        <v>19876</v>
      </c>
      <c r="E693" t="s">
        <v>19190</v>
      </c>
      <c r="F693" t="s">
        <v>242</v>
      </c>
      <c r="G693">
        <v>16286.3</v>
      </c>
      <c r="H693" t="s">
        <v>19518</v>
      </c>
      <c r="I693">
        <v>208</v>
      </c>
      <c r="J693">
        <v>0</v>
      </c>
      <c r="K693">
        <v>0</v>
      </c>
      <c r="L693" t="s">
        <v>19870</v>
      </c>
      <c r="N693" t="b">
        <v>0</v>
      </c>
      <c r="O693" t="b">
        <v>0</v>
      </c>
      <c r="P693" t="b">
        <v>0</v>
      </c>
      <c r="Q693" t="b">
        <v>0</v>
      </c>
      <c r="R693" t="b">
        <v>0</v>
      </c>
      <c r="S693" t="b">
        <v>0</v>
      </c>
      <c r="T693" t="b">
        <v>0</v>
      </c>
      <c r="U693" t="b">
        <v>0</v>
      </c>
      <c r="V693" t="b">
        <v>1</v>
      </c>
      <c r="X693" t="s">
        <v>19200</v>
      </c>
      <c r="Z693">
        <v>4194304</v>
      </c>
      <c r="AA693">
        <v>1047552</v>
      </c>
      <c r="AB693" t="b">
        <v>0</v>
      </c>
      <c r="AC693" t="s">
        <v>19284</v>
      </c>
      <c r="AD693">
        <v>2850</v>
      </c>
      <c r="AE693">
        <v>64</v>
      </c>
      <c r="AF693" t="s">
        <v>19194</v>
      </c>
      <c r="AG693" t="b">
        <v>1</v>
      </c>
      <c r="AH693" t="b">
        <v>1</v>
      </c>
      <c r="AI693" t="s">
        <v>19195</v>
      </c>
      <c r="AK693" t="b">
        <v>1</v>
      </c>
      <c r="AL693" t="b">
        <v>1</v>
      </c>
      <c r="AM693" t="b">
        <v>0</v>
      </c>
      <c r="AN693" t="b">
        <v>1</v>
      </c>
      <c r="AO693" t="b">
        <v>0</v>
      </c>
      <c r="AP693">
        <v>8</v>
      </c>
      <c r="AT693">
        <v>40000</v>
      </c>
      <c r="AU693">
        <v>1000000000</v>
      </c>
      <c r="AW693" t="b">
        <v>1</v>
      </c>
      <c r="AX693" t="b">
        <v>1</v>
      </c>
      <c r="BE693">
        <v>8</v>
      </c>
    </row>
    <row r="694" spans="1:57" x14ac:dyDescent="0.25">
      <c r="A694" t="s">
        <v>4046</v>
      </c>
      <c r="B694" t="s">
        <v>4047</v>
      </c>
      <c r="C694" t="s">
        <v>1368</v>
      </c>
      <c r="D694" t="s">
        <v>19869</v>
      </c>
      <c r="E694" t="s">
        <v>19190</v>
      </c>
      <c r="F694" t="s">
        <v>242</v>
      </c>
      <c r="G694">
        <v>4486.58</v>
      </c>
      <c r="H694" t="s">
        <v>19518</v>
      </c>
      <c r="I694">
        <v>32</v>
      </c>
      <c r="J694">
        <v>16</v>
      </c>
      <c r="K694">
        <v>2</v>
      </c>
      <c r="L694" t="s">
        <v>19870</v>
      </c>
      <c r="N694" t="b">
        <v>0</v>
      </c>
      <c r="O694" t="b">
        <v>0</v>
      </c>
      <c r="P694" t="b">
        <v>0</v>
      </c>
      <c r="Q694" t="b">
        <v>0</v>
      </c>
      <c r="R694" t="b">
        <v>0</v>
      </c>
      <c r="S694" t="b">
        <v>1</v>
      </c>
      <c r="T694" t="b">
        <v>0</v>
      </c>
      <c r="U694" t="b">
        <v>0</v>
      </c>
      <c r="V694" t="b">
        <v>1</v>
      </c>
      <c r="Z694">
        <v>1024000</v>
      </c>
      <c r="AA694">
        <v>1047552</v>
      </c>
      <c r="AB694" t="b">
        <v>0</v>
      </c>
      <c r="AC694" t="s">
        <v>19210</v>
      </c>
      <c r="AD694">
        <v>875</v>
      </c>
      <c r="AE694">
        <v>32</v>
      </c>
      <c r="AF694" t="s">
        <v>19194</v>
      </c>
      <c r="AG694" t="b">
        <v>1</v>
      </c>
      <c r="AH694" t="b">
        <v>1</v>
      </c>
      <c r="AI694" t="s">
        <v>19195</v>
      </c>
      <c r="AJ694">
        <v>160</v>
      </c>
      <c r="AK694" t="b">
        <v>1</v>
      </c>
      <c r="AL694" t="b">
        <v>1</v>
      </c>
      <c r="AM694" t="b">
        <v>0</v>
      </c>
      <c r="AN694" t="b">
        <v>1</v>
      </c>
      <c r="AO694" t="b">
        <v>0</v>
      </c>
      <c r="AP694">
        <v>8</v>
      </c>
      <c r="AQ694">
        <v>40000</v>
      </c>
      <c r="AR694">
        <v>419430400</v>
      </c>
      <c r="AS694">
        <v>419430400</v>
      </c>
      <c r="AT694">
        <v>20000</v>
      </c>
      <c r="AU694">
        <v>524288000</v>
      </c>
      <c r="AV694">
        <v>3408056549376</v>
      </c>
      <c r="AW694" t="b">
        <v>1</v>
      </c>
      <c r="AX694" t="b">
        <v>1</v>
      </c>
      <c r="BA694" t="s">
        <v>9306</v>
      </c>
      <c r="BE694">
        <v>4</v>
      </c>
    </row>
    <row r="695" spans="1:57" x14ac:dyDescent="0.25">
      <c r="A695" t="s">
        <v>407</v>
      </c>
      <c r="B695" t="s">
        <v>10841</v>
      </c>
      <c r="C695" t="s">
        <v>1368</v>
      </c>
      <c r="D695" t="s">
        <v>19869</v>
      </c>
      <c r="E695" t="s">
        <v>19190</v>
      </c>
      <c r="F695" t="s">
        <v>242</v>
      </c>
      <c r="G695">
        <v>4486.58</v>
      </c>
      <c r="H695" t="s">
        <v>19518</v>
      </c>
      <c r="I695">
        <v>32</v>
      </c>
      <c r="J695">
        <v>8</v>
      </c>
      <c r="K695">
        <v>2</v>
      </c>
      <c r="L695" t="s">
        <v>19870</v>
      </c>
      <c r="N695" t="b">
        <v>0</v>
      </c>
      <c r="O695" t="b">
        <v>0</v>
      </c>
      <c r="P695" t="b">
        <v>0</v>
      </c>
      <c r="Q695" t="b">
        <v>0</v>
      </c>
      <c r="R695" t="b">
        <v>0</v>
      </c>
      <c r="S695" t="b">
        <v>1</v>
      </c>
      <c r="T695" t="b">
        <v>0</v>
      </c>
      <c r="U695" t="b">
        <v>0</v>
      </c>
      <c r="V695" t="b">
        <v>1</v>
      </c>
      <c r="Z695">
        <v>1024000</v>
      </c>
      <c r="AA695">
        <v>1047552</v>
      </c>
      <c r="AB695" t="b">
        <v>0</v>
      </c>
      <c r="AC695" t="s">
        <v>19210</v>
      </c>
      <c r="AD695">
        <v>875</v>
      </c>
      <c r="AE695">
        <v>32</v>
      </c>
      <c r="AF695" t="s">
        <v>19194</v>
      </c>
      <c r="AG695" t="b">
        <v>1</v>
      </c>
      <c r="AH695" t="b">
        <v>1</v>
      </c>
      <c r="AI695" t="s">
        <v>19195</v>
      </c>
      <c r="AJ695">
        <v>160</v>
      </c>
      <c r="AK695" t="b">
        <v>1</v>
      </c>
      <c r="AL695" t="b">
        <v>1</v>
      </c>
      <c r="AM695" t="b">
        <v>0</v>
      </c>
      <c r="AN695" t="b">
        <v>1</v>
      </c>
      <c r="AO695" t="b">
        <v>0</v>
      </c>
      <c r="AP695">
        <v>8</v>
      </c>
      <c r="AQ695">
        <v>40000</v>
      </c>
      <c r="AR695">
        <v>419430400</v>
      </c>
      <c r="AS695">
        <v>419430400</v>
      </c>
      <c r="AT695">
        <v>20000</v>
      </c>
      <c r="AU695">
        <v>524288000</v>
      </c>
      <c r="AV695">
        <v>3408056549376</v>
      </c>
      <c r="AW695" t="b">
        <v>1</v>
      </c>
      <c r="AX695" t="b">
        <v>1</v>
      </c>
      <c r="BA695" t="s">
        <v>9306</v>
      </c>
      <c r="BE695">
        <v>4</v>
      </c>
    </row>
    <row r="696" spans="1:57" x14ac:dyDescent="0.25">
      <c r="A696" t="s">
        <v>1589</v>
      </c>
      <c r="B696" t="s">
        <v>1590</v>
      </c>
      <c r="C696" t="s">
        <v>1368</v>
      </c>
      <c r="D696" t="s">
        <v>19871</v>
      </c>
      <c r="E696" t="s">
        <v>19190</v>
      </c>
      <c r="F696" t="s">
        <v>242</v>
      </c>
      <c r="G696">
        <v>4486.58</v>
      </c>
      <c r="H696" t="s">
        <v>19518</v>
      </c>
      <c r="I696">
        <v>32</v>
      </c>
      <c r="J696">
        <v>32</v>
      </c>
      <c r="K696">
        <v>2</v>
      </c>
      <c r="L696" t="s">
        <v>19870</v>
      </c>
      <c r="N696" t="b">
        <v>0</v>
      </c>
      <c r="O696" t="b">
        <v>0</v>
      </c>
      <c r="P696" t="b">
        <v>1</v>
      </c>
      <c r="Q696" t="b">
        <v>0</v>
      </c>
      <c r="R696" t="b">
        <v>0</v>
      </c>
      <c r="S696" t="b">
        <v>1</v>
      </c>
      <c r="T696" t="b">
        <v>0</v>
      </c>
      <c r="U696" t="b">
        <v>0</v>
      </c>
      <c r="V696" t="b">
        <v>1</v>
      </c>
      <c r="X696" t="s">
        <v>19200</v>
      </c>
      <c r="Z696">
        <v>1048576</v>
      </c>
      <c r="AA696">
        <v>1047552</v>
      </c>
      <c r="AB696" t="b">
        <v>0</v>
      </c>
      <c r="AC696" t="s">
        <v>19284</v>
      </c>
      <c r="AD696">
        <v>875</v>
      </c>
      <c r="AE696">
        <v>32</v>
      </c>
      <c r="AF696" t="s">
        <v>19194</v>
      </c>
      <c r="AG696" t="b">
        <v>1</v>
      </c>
      <c r="AH696" t="b">
        <v>1</v>
      </c>
      <c r="AI696" t="s">
        <v>19195</v>
      </c>
      <c r="AK696" t="b">
        <v>1</v>
      </c>
      <c r="AL696" t="b">
        <v>1</v>
      </c>
      <c r="AM696" t="b">
        <v>0</v>
      </c>
      <c r="AN696" t="b">
        <v>1</v>
      </c>
      <c r="AO696" t="b">
        <v>0</v>
      </c>
      <c r="AP696">
        <v>8</v>
      </c>
      <c r="AQ696">
        <v>40000</v>
      </c>
      <c r="AR696">
        <v>400000000</v>
      </c>
      <c r="AS696">
        <v>400000000</v>
      </c>
      <c r="AT696">
        <v>20000</v>
      </c>
      <c r="AU696">
        <v>500000000</v>
      </c>
      <c r="AV696">
        <v>3410000000000</v>
      </c>
      <c r="AW696" t="b">
        <v>1</v>
      </c>
      <c r="AX696" t="b">
        <v>1</v>
      </c>
      <c r="BE696">
        <v>4</v>
      </c>
    </row>
    <row r="697" spans="1:57" hidden="1" x14ac:dyDescent="0.25">
      <c r="A697" t="s">
        <v>2033</v>
      </c>
      <c r="B697" t="s">
        <v>15812</v>
      </c>
      <c r="C697" t="s">
        <v>1368</v>
      </c>
      <c r="D697" t="s">
        <v>19869</v>
      </c>
      <c r="E697" t="s">
        <v>19190</v>
      </c>
      <c r="F697" t="s">
        <v>242</v>
      </c>
      <c r="G697">
        <v>2097.29</v>
      </c>
      <c r="H697" t="s">
        <v>19191</v>
      </c>
      <c r="I697">
        <v>32</v>
      </c>
      <c r="J697">
        <v>32</v>
      </c>
      <c r="K697">
        <v>2</v>
      </c>
      <c r="L697" t="s">
        <v>19870</v>
      </c>
      <c r="N697" t="b">
        <v>0</v>
      </c>
      <c r="O697" t="b">
        <v>0</v>
      </c>
      <c r="P697" t="b">
        <v>0</v>
      </c>
      <c r="Q697" t="b">
        <v>0</v>
      </c>
      <c r="R697" t="b">
        <v>1</v>
      </c>
      <c r="S697" t="b">
        <v>0</v>
      </c>
      <c r="T697" t="b">
        <v>0</v>
      </c>
      <c r="U697" t="b">
        <v>0</v>
      </c>
      <c r="V697" t="b">
        <v>1</v>
      </c>
      <c r="Z697">
        <v>1024000</v>
      </c>
      <c r="AA697">
        <v>1047552</v>
      </c>
      <c r="AB697" t="b">
        <v>0</v>
      </c>
      <c r="AC697" t="s">
        <v>19210</v>
      </c>
      <c r="AD697">
        <v>256</v>
      </c>
      <c r="AE697">
        <v>32</v>
      </c>
      <c r="AF697" t="s">
        <v>19194</v>
      </c>
      <c r="AG697" t="b">
        <v>1</v>
      </c>
      <c r="AH697" t="b">
        <v>1</v>
      </c>
      <c r="AI697" t="s">
        <v>19195</v>
      </c>
      <c r="AJ697">
        <v>160</v>
      </c>
      <c r="AK697" t="b">
        <v>1</v>
      </c>
      <c r="AL697" t="b">
        <v>1</v>
      </c>
      <c r="AM697" t="b">
        <v>0</v>
      </c>
      <c r="AN697" t="b">
        <v>1</v>
      </c>
      <c r="AO697" t="b">
        <v>0</v>
      </c>
      <c r="AP697">
        <v>8</v>
      </c>
      <c r="AQ697">
        <v>40000</v>
      </c>
      <c r="AR697">
        <v>419430400</v>
      </c>
      <c r="AS697">
        <v>419430400</v>
      </c>
      <c r="AT697">
        <v>20000</v>
      </c>
      <c r="AU697">
        <v>524288000</v>
      </c>
      <c r="AV697">
        <v>3408056549376</v>
      </c>
      <c r="AW697" t="b">
        <v>1</v>
      </c>
      <c r="AX697" t="b">
        <v>1</v>
      </c>
      <c r="BE697">
        <v>4</v>
      </c>
    </row>
    <row r="698" spans="1:57" hidden="1" x14ac:dyDescent="0.25">
      <c r="A698" t="s">
        <v>9306</v>
      </c>
      <c r="B698" t="s">
        <v>12914</v>
      </c>
      <c r="C698" t="s">
        <v>1368</v>
      </c>
      <c r="D698" t="s">
        <v>19869</v>
      </c>
      <c r="E698" t="s">
        <v>19190</v>
      </c>
      <c r="F698" t="s">
        <v>242</v>
      </c>
      <c r="G698">
        <v>4486.58</v>
      </c>
      <c r="H698" t="s">
        <v>19191</v>
      </c>
      <c r="I698">
        <v>32</v>
      </c>
      <c r="J698">
        <v>32</v>
      </c>
      <c r="K698">
        <v>2</v>
      </c>
      <c r="L698" t="s">
        <v>19870</v>
      </c>
      <c r="N698" t="b">
        <v>0</v>
      </c>
      <c r="O698" t="b">
        <v>0</v>
      </c>
      <c r="P698" t="b">
        <v>0</v>
      </c>
      <c r="Q698" t="b">
        <v>0</v>
      </c>
      <c r="R698" t="b">
        <v>0</v>
      </c>
      <c r="S698" t="b">
        <v>1</v>
      </c>
      <c r="T698" t="b">
        <v>0</v>
      </c>
      <c r="U698" t="b">
        <v>0</v>
      </c>
      <c r="V698" t="b">
        <v>1</v>
      </c>
      <c r="Z698">
        <v>1024000</v>
      </c>
      <c r="AA698">
        <v>1047552</v>
      </c>
      <c r="AB698" t="b">
        <v>0</v>
      </c>
      <c r="AC698" t="s">
        <v>19210</v>
      </c>
      <c r="AD698">
        <v>875</v>
      </c>
      <c r="AE698">
        <v>32</v>
      </c>
      <c r="AF698" t="s">
        <v>19194</v>
      </c>
      <c r="AG698" t="b">
        <v>1</v>
      </c>
      <c r="AH698" t="b">
        <v>1</v>
      </c>
      <c r="AI698" t="s">
        <v>19195</v>
      </c>
      <c r="AJ698">
        <v>160</v>
      </c>
      <c r="AK698" t="b">
        <v>1</v>
      </c>
      <c r="AL698" t="b">
        <v>1</v>
      </c>
      <c r="AM698" t="b">
        <v>0</v>
      </c>
      <c r="AN698" t="b">
        <v>1</v>
      </c>
      <c r="AO698" t="b">
        <v>0</v>
      </c>
      <c r="AP698">
        <v>8</v>
      </c>
      <c r="AQ698">
        <v>40000</v>
      </c>
      <c r="AR698">
        <v>419430400</v>
      </c>
      <c r="AS698">
        <v>419430400</v>
      </c>
      <c r="AT698">
        <v>20000</v>
      </c>
      <c r="AU698">
        <v>524288000</v>
      </c>
      <c r="AV698">
        <v>3408056549376</v>
      </c>
      <c r="AW698" t="b">
        <v>1</v>
      </c>
      <c r="AX698" t="b">
        <v>1</v>
      </c>
      <c r="BE698">
        <v>4</v>
      </c>
    </row>
    <row r="699" spans="1:57" x14ac:dyDescent="0.25">
      <c r="A699" t="s">
        <v>5104</v>
      </c>
      <c r="B699" t="s">
        <v>5105</v>
      </c>
      <c r="C699" t="s">
        <v>1368</v>
      </c>
      <c r="D699" t="s">
        <v>19872</v>
      </c>
      <c r="E699" t="s">
        <v>19190</v>
      </c>
      <c r="F699" t="s">
        <v>242</v>
      </c>
      <c r="G699">
        <v>4409.93</v>
      </c>
      <c r="H699" t="s">
        <v>19518</v>
      </c>
      <c r="I699">
        <v>32</v>
      </c>
      <c r="J699">
        <v>32</v>
      </c>
      <c r="K699">
        <v>2</v>
      </c>
      <c r="L699" t="s">
        <v>19870</v>
      </c>
      <c r="N699" t="b">
        <v>0</v>
      </c>
      <c r="O699" t="b">
        <v>0</v>
      </c>
      <c r="P699" t="b">
        <v>0</v>
      </c>
      <c r="Q699" t="b">
        <v>0</v>
      </c>
      <c r="R699" t="b">
        <v>0</v>
      </c>
      <c r="S699" t="b">
        <v>1</v>
      </c>
      <c r="T699" t="b">
        <v>0</v>
      </c>
      <c r="U699" t="b">
        <v>0</v>
      </c>
      <c r="V699" t="b">
        <v>1</v>
      </c>
      <c r="X699" t="s">
        <v>19200</v>
      </c>
      <c r="Z699">
        <v>0</v>
      </c>
      <c r="AA699">
        <v>1047552</v>
      </c>
      <c r="AB699" t="b">
        <v>0</v>
      </c>
      <c r="AC699" t="s">
        <v>19284</v>
      </c>
      <c r="AD699">
        <v>875</v>
      </c>
      <c r="AE699">
        <v>32</v>
      </c>
      <c r="AF699" t="s">
        <v>19194</v>
      </c>
      <c r="AG699" t="b">
        <v>1</v>
      </c>
      <c r="AH699" t="b">
        <v>1</v>
      </c>
      <c r="AI699" t="s">
        <v>19195</v>
      </c>
      <c r="AK699" t="b">
        <v>0</v>
      </c>
      <c r="AL699" t="b">
        <v>1</v>
      </c>
      <c r="AM699" t="b">
        <v>0</v>
      </c>
      <c r="AN699" t="b">
        <v>1</v>
      </c>
      <c r="AO699" t="b">
        <v>0</v>
      </c>
      <c r="AP699">
        <v>8</v>
      </c>
      <c r="AQ699">
        <v>40000</v>
      </c>
      <c r="AR699">
        <v>400000000</v>
      </c>
      <c r="AS699">
        <v>400000000</v>
      </c>
      <c r="AT699">
        <v>20000</v>
      </c>
      <c r="AU699">
        <v>500000000</v>
      </c>
      <c r="AV699">
        <v>3410000000000</v>
      </c>
      <c r="AW699" t="b">
        <v>1</v>
      </c>
      <c r="AX699" t="b">
        <v>1</v>
      </c>
      <c r="BE699">
        <v>4</v>
      </c>
    </row>
    <row r="700" spans="1:57" hidden="1" x14ac:dyDescent="0.25">
      <c r="A700" t="s">
        <v>296</v>
      </c>
      <c r="B700" t="s">
        <v>14298</v>
      </c>
      <c r="C700" t="s">
        <v>1368</v>
      </c>
      <c r="D700" t="s">
        <v>19869</v>
      </c>
      <c r="E700" t="s">
        <v>19190</v>
      </c>
      <c r="F700" t="s">
        <v>242</v>
      </c>
      <c r="G700">
        <v>1976.11</v>
      </c>
      <c r="H700" t="s">
        <v>19191</v>
      </c>
      <c r="I700">
        <v>32</v>
      </c>
      <c r="J700">
        <v>32</v>
      </c>
      <c r="K700">
        <v>2</v>
      </c>
      <c r="L700" t="s">
        <v>19870</v>
      </c>
      <c r="N700" t="b">
        <v>0</v>
      </c>
      <c r="O700" t="b">
        <v>0</v>
      </c>
      <c r="P700" t="b">
        <v>0</v>
      </c>
      <c r="Q700" t="b">
        <v>0</v>
      </c>
      <c r="R700" t="b">
        <v>0</v>
      </c>
      <c r="S700" t="b">
        <v>0</v>
      </c>
      <c r="T700" t="b">
        <v>0</v>
      </c>
      <c r="U700" t="b">
        <v>1</v>
      </c>
      <c r="V700" t="b">
        <v>1</v>
      </c>
      <c r="Z700">
        <v>1024000</v>
      </c>
      <c r="AA700">
        <v>1047552</v>
      </c>
      <c r="AB700" t="b">
        <v>0</v>
      </c>
      <c r="AC700" t="s">
        <v>19210</v>
      </c>
      <c r="AD700">
        <v>192</v>
      </c>
      <c r="AE700">
        <v>32</v>
      </c>
      <c r="AF700" t="s">
        <v>19194</v>
      </c>
      <c r="AG700" t="b">
        <v>1</v>
      </c>
      <c r="AH700" t="b">
        <v>1</v>
      </c>
      <c r="AI700" t="s">
        <v>19195</v>
      </c>
      <c r="AJ700">
        <v>160</v>
      </c>
      <c r="AK700" t="b">
        <v>1</v>
      </c>
      <c r="AL700" t="b">
        <v>1</v>
      </c>
      <c r="AM700" t="b">
        <v>0</v>
      </c>
      <c r="AN700" t="b">
        <v>1</v>
      </c>
      <c r="AO700" t="b">
        <v>0</v>
      </c>
      <c r="AP700">
        <v>8</v>
      </c>
      <c r="AQ700">
        <v>40000</v>
      </c>
      <c r="AR700">
        <v>419430400</v>
      </c>
      <c r="AS700">
        <v>419430400</v>
      </c>
      <c r="AT700">
        <v>20000</v>
      </c>
      <c r="AU700">
        <v>524288000</v>
      </c>
      <c r="AV700">
        <v>3408056549376</v>
      </c>
      <c r="AW700" t="b">
        <v>1</v>
      </c>
      <c r="AX700" t="b">
        <v>1</v>
      </c>
      <c r="BE700">
        <v>4</v>
      </c>
    </row>
    <row r="701" spans="1:57" x14ac:dyDescent="0.25">
      <c r="A701" t="s">
        <v>5151</v>
      </c>
      <c r="B701" t="s">
        <v>14377</v>
      </c>
      <c r="C701" t="s">
        <v>1368</v>
      </c>
      <c r="D701" t="s">
        <v>19876</v>
      </c>
      <c r="E701" t="s">
        <v>19190</v>
      </c>
      <c r="F701" t="s">
        <v>242</v>
      </c>
      <c r="G701">
        <v>72379.5</v>
      </c>
      <c r="H701" t="s">
        <v>19518</v>
      </c>
      <c r="I701">
        <v>416</v>
      </c>
      <c r="J701">
        <v>208</v>
      </c>
      <c r="K701">
        <v>2</v>
      </c>
      <c r="L701" t="s">
        <v>19870</v>
      </c>
      <c r="N701" t="b">
        <v>0</v>
      </c>
      <c r="O701" t="b">
        <v>0</v>
      </c>
      <c r="P701" t="b">
        <v>0</v>
      </c>
      <c r="Q701" t="b">
        <v>0</v>
      </c>
      <c r="R701" t="b">
        <v>0</v>
      </c>
      <c r="S701" t="b">
        <v>1</v>
      </c>
      <c r="T701" t="b">
        <v>0</v>
      </c>
      <c r="U701" t="b">
        <v>0</v>
      </c>
      <c r="V701" t="b">
        <v>1</v>
      </c>
      <c r="X701" t="s">
        <v>19200</v>
      </c>
      <c r="Z701">
        <v>8388608</v>
      </c>
      <c r="AA701">
        <v>1047552</v>
      </c>
      <c r="AB701" t="b">
        <v>0</v>
      </c>
      <c r="AC701" t="s">
        <v>19284</v>
      </c>
      <c r="AD701">
        <v>11400</v>
      </c>
      <c r="AE701">
        <v>64</v>
      </c>
      <c r="AF701" t="s">
        <v>19194</v>
      </c>
      <c r="AG701" t="b">
        <v>1</v>
      </c>
      <c r="AH701" t="b">
        <v>1</v>
      </c>
      <c r="AI701" t="s">
        <v>19195</v>
      </c>
      <c r="AK701" t="b">
        <v>1</v>
      </c>
      <c r="AL701" t="b">
        <v>1</v>
      </c>
      <c r="AM701" t="b">
        <v>0</v>
      </c>
      <c r="AN701" t="b">
        <v>1</v>
      </c>
      <c r="AO701" t="b">
        <v>0</v>
      </c>
      <c r="AP701">
        <v>8</v>
      </c>
      <c r="AQ701">
        <v>250000</v>
      </c>
      <c r="AR701">
        <v>1600000000</v>
      </c>
      <c r="AS701">
        <v>1600000000</v>
      </c>
      <c r="AT701">
        <v>80000</v>
      </c>
      <c r="AU701">
        <v>2000000000</v>
      </c>
      <c r="AV701">
        <v>15118000000000</v>
      </c>
      <c r="AW701" t="b">
        <v>1</v>
      </c>
      <c r="AX701" t="b">
        <v>1</v>
      </c>
      <c r="BA701" t="s">
        <v>4040</v>
      </c>
      <c r="BE701">
        <v>16</v>
      </c>
    </row>
    <row r="702" spans="1:57" x14ac:dyDescent="0.25">
      <c r="A702" t="s">
        <v>6929</v>
      </c>
      <c r="B702" t="s">
        <v>6930</v>
      </c>
      <c r="C702" t="s">
        <v>1368</v>
      </c>
      <c r="D702" t="s">
        <v>19876</v>
      </c>
      <c r="E702" t="s">
        <v>19190</v>
      </c>
      <c r="F702" t="s">
        <v>242</v>
      </c>
      <c r="G702">
        <v>36193.4</v>
      </c>
      <c r="H702" t="s">
        <v>19518</v>
      </c>
      <c r="I702">
        <v>416</v>
      </c>
      <c r="J702">
        <v>208</v>
      </c>
      <c r="K702">
        <v>2</v>
      </c>
      <c r="L702" t="s">
        <v>19870</v>
      </c>
      <c r="N702" t="b">
        <v>0</v>
      </c>
      <c r="O702" t="b">
        <v>0</v>
      </c>
      <c r="P702" t="b">
        <v>0</v>
      </c>
      <c r="Q702" t="b">
        <v>0</v>
      </c>
      <c r="R702" t="b">
        <v>0</v>
      </c>
      <c r="S702" t="b">
        <v>0</v>
      </c>
      <c r="T702" t="b">
        <v>0</v>
      </c>
      <c r="U702" t="b">
        <v>0</v>
      </c>
      <c r="V702" t="b">
        <v>1</v>
      </c>
      <c r="X702" t="s">
        <v>19200</v>
      </c>
      <c r="Z702">
        <v>8388608</v>
      </c>
      <c r="AA702">
        <v>1047552</v>
      </c>
      <c r="AB702" t="b">
        <v>0</v>
      </c>
      <c r="AC702" t="s">
        <v>19284</v>
      </c>
      <c r="AD702">
        <v>5700</v>
      </c>
      <c r="AE702">
        <v>64</v>
      </c>
      <c r="AF702" t="s">
        <v>19194</v>
      </c>
      <c r="AG702" t="b">
        <v>1</v>
      </c>
      <c r="AH702" t="b">
        <v>1</v>
      </c>
      <c r="AI702" t="s">
        <v>19195</v>
      </c>
      <c r="AK702" t="b">
        <v>1</v>
      </c>
      <c r="AL702" t="b">
        <v>1</v>
      </c>
      <c r="AM702" t="b">
        <v>0</v>
      </c>
      <c r="AN702" t="b">
        <v>1</v>
      </c>
      <c r="AO702" t="b">
        <v>0</v>
      </c>
      <c r="AP702">
        <v>8</v>
      </c>
      <c r="AQ702">
        <v>250000</v>
      </c>
      <c r="AR702">
        <v>1600000000</v>
      </c>
      <c r="AS702">
        <v>1600000000</v>
      </c>
      <c r="AT702">
        <v>80000</v>
      </c>
      <c r="AU702">
        <v>2000000000</v>
      </c>
      <c r="AV702">
        <v>15118000000000</v>
      </c>
      <c r="AW702" t="b">
        <v>1</v>
      </c>
      <c r="AX702" t="b">
        <v>1</v>
      </c>
      <c r="BA702" t="s">
        <v>3738</v>
      </c>
      <c r="BE702">
        <v>16</v>
      </c>
    </row>
    <row r="703" spans="1:57" x14ac:dyDescent="0.25">
      <c r="A703" t="s">
        <v>4040</v>
      </c>
      <c r="B703" t="s">
        <v>19878</v>
      </c>
      <c r="C703" t="s">
        <v>1368</v>
      </c>
      <c r="D703" t="s">
        <v>19876</v>
      </c>
      <c r="E703" t="s">
        <v>19190</v>
      </c>
      <c r="F703" t="s">
        <v>242</v>
      </c>
      <c r="G703">
        <v>72379.5</v>
      </c>
      <c r="H703" t="s">
        <v>19518</v>
      </c>
      <c r="I703">
        <v>416</v>
      </c>
      <c r="J703">
        <v>0</v>
      </c>
      <c r="K703">
        <v>0</v>
      </c>
      <c r="L703" t="s">
        <v>19870</v>
      </c>
      <c r="N703" t="b">
        <v>0</v>
      </c>
      <c r="O703" t="b">
        <v>0</v>
      </c>
      <c r="P703" t="b">
        <v>0</v>
      </c>
      <c r="Q703" t="b">
        <v>0</v>
      </c>
      <c r="R703" t="b">
        <v>0</v>
      </c>
      <c r="S703" t="b">
        <v>1</v>
      </c>
      <c r="T703" t="b">
        <v>0</v>
      </c>
      <c r="U703" t="b">
        <v>0</v>
      </c>
      <c r="V703" t="b">
        <v>1</v>
      </c>
      <c r="X703" t="s">
        <v>19200</v>
      </c>
      <c r="Z703">
        <v>8388608</v>
      </c>
      <c r="AA703">
        <v>1047552</v>
      </c>
      <c r="AB703" t="b">
        <v>0</v>
      </c>
      <c r="AC703" t="s">
        <v>19284</v>
      </c>
      <c r="AD703">
        <v>11400</v>
      </c>
      <c r="AE703">
        <v>64</v>
      </c>
      <c r="AF703" t="s">
        <v>19194</v>
      </c>
      <c r="AG703" t="b">
        <v>1</v>
      </c>
      <c r="AH703" t="b">
        <v>1</v>
      </c>
      <c r="AI703" t="s">
        <v>19195</v>
      </c>
      <c r="AK703" t="b">
        <v>1</v>
      </c>
      <c r="AL703" t="b">
        <v>1</v>
      </c>
      <c r="AM703" t="b">
        <v>0</v>
      </c>
      <c r="AN703" t="b">
        <v>1</v>
      </c>
      <c r="AO703" t="b">
        <v>0</v>
      </c>
      <c r="AP703">
        <v>8</v>
      </c>
      <c r="AT703">
        <v>80000</v>
      </c>
      <c r="AU703">
        <v>2000000000</v>
      </c>
      <c r="AW703" t="b">
        <v>1</v>
      </c>
      <c r="AX703" t="b">
        <v>1</v>
      </c>
      <c r="BE703">
        <v>16</v>
      </c>
    </row>
    <row r="704" spans="1:57" x14ac:dyDescent="0.25">
      <c r="A704" t="s">
        <v>8659</v>
      </c>
      <c r="B704" t="s">
        <v>19879</v>
      </c>
      <c r="C704" t="s">
        <v>1368</v>
      </c>
      <c r="D704" t="s">
        <v>19876</v>
      </c>
      <c r="E704" t="s">
        <v>19190</v>
      </c>
      <c r="F704" t="s">
        <v>242</v>
      </c>
      <c r="G704">
        <v>48260.3</v>
      </c>
      <c r="H704" t="s">
        <v>19518</v>
      </c>
      <c r="I704">
        <v>416</v>
      </c>
      <c r="J704">
        <v>416</v>
      </c>
      <c r="K704">
        <v>2</v>
      </c>
      <c r="L704" t="s">
        <v>19870</v>
      </c>
      <c r="N704" t="b">
        <v>0</v>
      </c>
      <c r="O704" t="b">
        <v>0</v>
      </c>
      <c r="P704" t="b">
        <v>0</v>
      </c>
      <c r="Q704" t="b">
        <v>0</v>
      </c>
      <c r="R704" t="b">
        <v>0</v>
      </c>
      <c r="S704" t="b">
        <v>0</v>
      </c>
      <c r="T704" t="b">
        <v>0</v>
      </c>
      <c r="U704" t="b">
        <v>0</v>
      </c>
      <c r="V704" t="b">
        <v>1</v>
      </c>
      <c r="W704" t="s">
        <v>19880</v>
      </c>
      <c r="X704" t="s">
        <v>19200</v>
      </c>
      <c r="Z704">
        <v>4194304</v>
      </c>
      <c r="AA704">
        <v>1047552</v>
      </c>
      <c r="AB704" t="b">
        <v>0</v>
      </c>
      <c r="AC704" t="s">
        <v>19284</v>
      </c>
      <c r="AD704">
        <v>7600</v>
      </c>
      <c r="AE704">
        <v>64</v>
      </c>
      <c r="AF704" t="s">
        <v>19194</v>
      </c>
      <c r="AG704" t="b">
        <v>1</v>
      </c>
      <c r="AH704" t="b">
        <v>1</v>
      </c>
      <c r="AI704" t="s">
        <v>19195</v>
      </c>
      <c r="AK704" t="b">
        <v>1</v>
      </c>
      <c r="AL704" t="b">
        <v>1</v>
      </c>
      <c r="AM704" t="b">
        <v>0</v>
      </c>
      <c r="AN704" t="b">
        <v>1</v>
      </c>
      <c r="AO704" t="b">
        <v>0</v>
      </c>
      <c r="AP704">
        <v>8</v>
      </c>
      <c r="AQ704">
        <v>250000</v>
      </c>
      <c r="AR704">
        <v>4000000000</v>
      </c>
      <c r="AS704">
        <v>4000000000</v>
      </c>
      <c r="AT704">
        <v>80000</v>
      </c>
      <c r="AU704">
        <v>2000000000</v>
      </c>
      <c r="AV704">
        <v>15118284881920</v>
      </c>
      <c r="AW704" t="b">
        <v>1</v>
      </c>
      <c r="AX704" t="b">
        <v>1</v>
      </c>
      <c r="BE704">
        <v>16</v>
      </c>
    </row>
    <row r="705" spans="1:58" x14ac:dyDescent="0.25">
      <c r="A705" t="s">
        <v>3738</v>
      </c>
      <c r="B705" t="s">
        <v>19881</v>
      </c>
      <c r="C705" t="s">
        <v>1368</v>
      </c>
      <c r="D705" t="s">
        <v>19876</v>
      </c>
      <c r="E705" t="s">
        <v>19190</v>
      </c>
      <c r="F705" t="s">
        <v>242</v>
      </c>
      <c r="G705">
        <v>36193.4</v>
      </c>
      <c r="H705" t="s">
        <v>19518</v>
      </c>
      <c r="I705">
        <v>416</v>
      </c>
      <c r="J705">
        <v>0</v>
      </c>
      <c r="K705">
        <v>0</v>
      </c>
      <c r="L705" t="s">
        <v>19870</v>
      </c>
      <c r="N705" t="b">
        <v>0</v>
      </c>
      <c r="O705" t="b">
        <v>0</v>
      </c>
      <c r="P705" t="b">
        <v>0</v>
      </c>
      <c r="Q705" t="b">
        <v>0</v>
      </c>
      <c r="R705" t="b">
        <v>0</v>
      </c>
      <c r="S705" t="b">
        <v>0</v>
      </c>
      <c r="T705" t="b">
        <v>0</v>
      </c>
      <c r="U705" t="b">
        <v>0</v>
      </c>
      <c r="V705" t="b">
        <v>1</v>
      </c>
      <c r="X705" t="s">
        <v>19200</v>
      </c>
      <c r="Z705">
        <v>8388608</v>
      </c>
      <c r="AA705">
        <v>1047552</v>
      </c>
      <c r="AB705" t="b">
        <v>0</v>
      </c>
      <c r="AC705" t="s">
        <v>19284</v>
      </c>
      <c r="AD705">
        <v>5700</v>
      </c>
      <c r="AE705">
        <v>64</v>
      </c>
      <c r="AF705" t="s">
        <v>19194</v>
      </c>
      <c r="AG705" t="b">
        <v>1</v>
      </c>
      <c r="AH705" t="b">
        <v>1</v>
      </c>
      <c r="AI705" t="s">
        <v>19195</v>
      </c>
      <c r="AK705" t="b">
        <v>1</v>
      </c>
      <c r="AL705" t="b">
        <v>1</v>
      </c>
      <c r="AM705" t="b">
        <v>0</v>
      </c>
      <c r="AN705" t="b">
        <v>1</v>
      </c>
      <c r="AO705" t="b">
        <v>0</v>
      </c>
      <c r="AP705">
        <v>8</v>
      </c>
      <c r="AT705">
        <v>80000</v>
      </c>
      <c r="AU705">
        <v>2000000000</v>
      </c>
      <c r="AW705" t="b">
        <v>1</v>
      </c>
      <c r="AX705" t="b">
        <v>1</v>
      </c>
      <c r="BE705">
        <v>16</v>
      </c>
    </row>
    <row r="706" spans="1:58" x14ac:dyDescent="0.25">
      <c r="A706" t="s">
        <v>3531</v>
      </c>
      <c r="B706" t="s">
        <v>9423</v>
      </c>
      <c r="C706" t="s">
        <v>1368</v>
      </c>
      <c r="D706" t="s">
        <v>19869</v>
      </c>
      <c r="E706" t="s">
        <v>19190</v>
      </c>
      <c r="F706" t="s">
        <v>242</v>
      </c>
      <c r="G706">
        <v>4868.37</v>
      </c>
      <c r="H706" t="s">
        <v>19518</v>
      </c>
      <c r="I706">
        <v>64</v>
      </c>
      <c r="J706">
        <v>64</v>
      </c>
      <c r="K706">
        <v>2</v>
      </c>
      <c r="L706" t="s">
        <v>19870</v>
      </c>
      <c r="N706" t="b">
        <v>0</v>
      </c>
      <c r="O706" t="b">
        <v>0</v>
      </c>
      <c r="P706" t="b">
        <v>0</v>
      </c>
      <c r="Q706" t="b">
        <v>0</v>
      </c>
      <c r="R706" t="b">
        <v>0</v>
      </c>
      <c r="S706" t="b">
        <v>0</v>
      </c>
      <c r="T706" t="b">
        <v>0</v>
      </c>
      <c r="U706" t="b">
        <v>0</v>
      </c>
      <c r="V706" t="b">
        <v>0</v>
      </c>
      <c r="Z706">
        <v>8192000</v>
      </c>
      <c r="AA706">
        <v>1047552</v>
      </c>
      <c r="AB706" t="b">
        <v>0</v>
      </c>
      <c r="AC706" t="s">
        <v>19210</v>
      </c>
      <c r="AD706">
        <v>1000</v>
      </c>
      <c r="AE706">
        <v>64</v>
      </c>
      <c r="AF706" t="s">
        <v>19194</v>
      </c>
      <c r="AG706" t="b">
        <v>1</v>
      </c>
      <c r="AH706" t="b">
        <v>1</v>
      </c>
      <c r="AI706" t="s">
        <v>19195</v>
      </c>
      <c r="AJ706">
        <v>160</v>
      </c>
      <c r="AK706" t="b">
        <v>1</v>
      </c>
      <c r="AL706" t="b">
        <v>1</v>
      </c>
      <c r="AM706" t="b">
        <v>0</v>
      </c>
      <c r="AN706" t="b">
        <v>1</v>
      </c>
      <c r="AO706" t="b">
        <v>0</v>
      </c>
      <c r="AP706">
        <v>8</v>
      </c>
      <c r="AQ706">
        <v>80000</v>
      </c>
      <c r="AR706">
        <v>838860800</v>
      </c>
      <c r="AS706">
        <v>838860800</v>
      </c>
      <c r="AT706">
        <v>40000</v>
      </c>
      <c r="AU706">
        <v>1048576000</v>
      </c>
      <c r="AV706">
        <v>1318554959872</v>
      </c>
      <c r="AW706" t="b">
        <v>1</v>
      </c>
      <c r="AX706" t="b">
        <v>1</v>
      </c>
      <c r="BE706">
        <v>8</v>
      </c>
    </row>
    <row r="707" spans="1:58" x14ac:dyDescent="0.25">
      <c r="A707" t="s">
        <v>5609</v>
      </c>
      <c r="B707" t="s">
        <v>10563</v>
      </c>
      <c r="C707" t="s">
        <v>1368</v>
      </c>
      <c r="D707" t="s">
        <v>19869</v>
      </c>
      <c r="E707" t="s">
        <v>19190</v>
      </c>
      <c r="F707" t="s">
        <v>242</v>
      </c>
      <c r="G707">
        <v>7546.01</v>
      </c>
      <c r="H707" t="s">
        <v>19518</v>
      </c>
      <c r="I707">
        <v>64</v>
      </c>
      <c r="J707">
        <v>16</v>
      </c>
      <c r="K707">
        <v>2</v>
      </c>
      <c r="L707" t="s">
        <v>19870</v>
      </c>
      <c r="N707" t="b">
        <v>0</v>
      </c>
      <c r="O707" t="b">
        <v>0</v>
      </c>
      <c r="P707" t="b">
        <v>0</v>
      </c>
      <c r="Q707" t="b">
        <v>0</v>
      </c>
      <c r="R707" t="b">
        <v>0</v>
      </c>
      <c r="S707" t="b">
        <v>1</v>
      </c>
      <c r="T707" t="b">
        <v>0</v>
      </c>
      <c r="U707" t="b">
        <v>0</v>
      </c>
      <c r="V707" t="b">
        <v>1</v>
      </c>
      <c r="Z707">
        <v>2048000</v>
      </c>
      <c r="AA707">
        <v>1047552</v>
      </c>
      <c r="AB707" t="b">
        <v>0</v>
      </c>
      <c r="AC707" t="s">
        <v>19210</v>
      </c>
      <c r="AD707">
        <v>1750</v>
      </c>
      <c r="AE707">
        <v>64</v>
      </c>
      <c r="AF707" t="s">
        <v>19194</v>
      </c>
      <c r="AG707" t="b">
        <v>1</v>
      </c>
      <c r="AH707" t="b">
        <v>1</v>
      </c>
      <c r="AI707" t="s">
        <v>19195</v>
      </c>
      <c r="AJ707">
        <v>160</v>
      </c>
      <c r="AK707" t="b">
        <v>1</v>
      </c>
      <c r="AL707" t="b">
        <v>1</v>
      </c>
      <c r="AM707" t="b">
        <v>0</v>
      </c>
      <c r="AN707" t="b">
        <v>1</v>
      </c>
      <c r="AO707" t="b">
        <v>0</v>
      </c>
      <c r="AP707">
        <v>8</v>
      </c>
      <c r="AQ707">
        <v>80000</v>
      </c>
      <c r="AR707">
        <v>838860800</v>
      </c>
      <c r="AS707">
        <v>838860800</v>
      </c>
      <c r="AT707">
        <v>40000</v>
      </c>
      <c r="AU707">
        <v>1048576000</v>
      </c>
      <c r="AV707">
        <v>6816113098752</v>
      </c>
      <c r="AW707" t="b">
        <v>1</v>
      </c>
      <c r="AX707" t="b">
        <v>1</v>
      </c>
      <c r="BA707" t="s">
        <v>2329</v>
      </c>
      <c r="BE707">
        <v>8</v>
      </c>
    </row>
    <row r="708" spans="1:58" x14ac:dyDescent="0.25">
      <c r="A708" t="s">
        <v>1613</v>
      </c>
      <c r="B708" t="s">
        <v>8824</v>
      </c>
      <c r="C708" t="s">
        <v>1368</v>
      </c>
      <c r="D708" t="s">
        <v>19869</v>
      </c>
      <c r="E708" t="s">
        <v>19190</v>
      </c>
      <c r="F708" t="s">
        <v>242</v>
      </c>
      <c r="G708">
        <v>7546.01</v>
      </c>
      <c r="H708" t="s">
        <v>19518</v>
      </c>
      <c r="I708">
        <v>64</v>
      </c>
      <c r="J708">
        <v>32</v>
      </c>
      <c r="K708">
        <v>2</v>
      </c>
      <c r="L708" t="s">
        <v>19870</v>
      </c>
      <c r="N708" t="b">
        <v>0</v>
      </c>
      <c r="O708" t="b">
        <v>0</v>
      </c>
      <c r="P708" t="b">
        <v>0</v>
      </c>
      <c r="Q708" t="b">
        <v>0</v>
      </c>
      <c r="R708" t="b">
        <v>0</v>
      </c>
      <c r="S708" t="b">
        <v>1</v>
      </c>
      <c r="T708" t="b">
        <v>0</v>
      </c>
      <c r="U708" t="b">
        <v>0</v>
      </c>
      <c r="V708" t="b">
        <v>1</v>
      </c>
      <c r="Z708">
        <v>2048000</v>
      </c>
      <c r="AA708">
        <v>1047552</v>
      </c>
      <c r="AB708" t="b">
        <v>0</v>
      </c>
      <c r="AC708" t="s">
        <v>19210</v>
      </c>
      <c r="AD708">
        <v>1750</v>
      </c>
      <c r="AE708">
        <v>64</v>
      </c>
      <c r="AF708" t="s">
        <v>19194</v>
      </c>
      <c r="AG708" t="b">
        <v>1</v>
      </c>
      <c r="AH708" t="b">
        <v>1</v>
      </c>
      <c r="AI708" t="s">
        <v>19195</v>
      </c>
      <c r="AJ708">
        <v>160</v>
      </c>
      <c r="AK708" t="b">
        <v>1</v>
      </c>
      <c r="AL708" t="b">
        <v>1</v>
      </c>
      <c r="AM708" t="b">
        <v>0</v>
      </c>
      <c r="AN708" t="b">
        <v>1</v>
      </c>
      <c r="AO708" t="b">
        <v>0</v>
      </c>
      <c r="AP708">
        <v>8</v>
      </c>
      <c r="AQ708">
        <v>80000</v>
      </c>
      <c r="AR708">
        <v>838860800</v>
      </c>
      <c r="AS708">
        <v>838860800</v>
      </c>
      <c r="AT708">
        <v>40000</v>
      </c>
      <c r="AU708">
        <v>1048576000</v>
      </c>
      <c r="AV708">
        <v>6816113098752</v>
      </c>
      <c r="AW708" t="b">
        <v>1</v>
      </c>
      <c r="AX708" t="b">
        <v>1</v>
      </c>
      <c r="BA708" t="s">
        <v>2329</v>
      </c>
      <c r="BE708">
        <v>8</v>
      </c>
    </row>
    <row r="709" spans="1:58" x14ac:dyDescent="0.25">
      <c r="A709" t="s">
        <v>2235</v>
      </c>
      <c r="B709" t="s">
        <v>11799</v>
      </c>
      <c r="C709" t="s">
        <v>1368</v>
      </c>
      <c r="D709" t="s">
        <v>19871</v>
      </c>
      <c r="E709" t="s">
        <v>19190</v>
      </c>
      <c r="F709" t="s">
        <v>242</v>
      </c>
      <c r="G709">
        <v>7548.2</v>
      </c>
      <c r="H709" t="s">
        <v>19518</v>
      </c>
      <c r="I709">
        <v>64</v>
      </c>
      <c r="J709">
        <v>64</v>
      </c>
      <c r="K709">
        <v>2</v>
      </c>
      <c r="L709" t="s">
        <v>19870</v>
      </c>
      <c r="N709" t="b">
        <v>0</v>
      </c>
      <c r="O709" t="b">
        <v>0</v>
      </c>
      <c r="P709" t="b">
        <v>1</v>
      </c>
      <c r="Q709" t="b">
        <v>0</v>
      </c>
      <c r="R709" t="b">
        <v>0</v>
      </c>
      <c r="S709" t="b">
        <v>1</v>
      </c>
      <c r="T709" t="b">
        <v>0</v>
      </c>
      <c r="U709" t="b">
        <v>0</v>
      </c>
      <c r="V709" t="b">
        <v>1</v>
      </c>
      <c r="X709" t="s">
        <v>19200</v>
      </c>
      <c r="Z709">
        <v>2097152</v>
      </c>
      <c r="AA709">
        <v>1047552</v>
      </c>
      <c r="AB709" t="b">
        <v>0</v>
      </c>
      <c r="AC709" t="s">
        <v>19284</v>
      </c>
      <c r="AD709">
        <v>1792</v>
      </c>
      <c r="AE709">
        <v>64</v>
      </c>
      <c r="AF709" t="s">
        <v>19194</v>
      </c>
      <c r="AG709" t="b">
        <v>1</v>
      </c>
      <c r="AH709" t="b">
        <v>1</v>
      </c>
      <c r="AI709" t="s">
        <v>19195</v>
      </c>
      <c r="AK709" t="b">
        <v>1</v>
      </c>
      <c r="AL709" t="b">
        <v>1</v>
      </c>
      <c r="AM709" t="b">
        <v>0</v>
      </c>
      <c r="AN709" t="b">
        <v>1</v>
      </c>
      <c r="AO709" t="b">
        <v>0</v>
      </c>
      <c r="AP709">
        <v>8</v>
      </c>
      <c r="AQ709">
        <v>80000</v>
      </c>
      <c r="AR709">
        <v>800000000</v>
      </c>
      <c r="AS709">
        <v>800000000</v>
      </c>
      <c r="AT709">
        <v>40000</v>
      </c>
      <c r="AU709">
        <v>1000000000</v>
      </c>
      <c r="AV709">
        <v>6820000000000</v>
      </c>
      <c r="AW709" t="b">
        <v>1</v>
      </c>
      <c r="AX709" t="b">
        <v>1</v>
      </c>
      <c r="BE709">
        <v>8</v>
      </c>
    </row>
    <row r="710" spans="1:58" x14ac:dyDescent="0.25">
      <c r="A710" t="s">
        <v>684</v>
      </c>
      <c r="B710" t="s">
        <v>1698</v>
      </c>
      <c r="C710" t="s">
        <v>1368</v>
      </c>
      <c r="D710" t="s">
        <v>19871</v>
      </c>
      <c r="E710" t="s">
        <v>19190</v>
      </c>
      <c r="F710" t="s">
        <v>242</v>
      </c>
      <c r="G710">
        <v>4868.37</v>
      </c>
      <c r="H710" t="s">
        <v>19518</v>
      </c>
      <c r="I710">
        <v>64</v>
      </c>
      <c r="J710">
        <v>64</v>
      </c>
      <c r="K710">
        <v>2</v>
      </c>
      <c r="L710" t="s">
        <v>19870</v>
      </c>
      <c r="N710" t="b">
        <v>0</v>
      </c>
      <c r="O710" t="b">
        <v>0</v>
      </c>
      <c r="P710" t="b">
        <v>1</v>
      </c>
      <c r="Q710" t="b">
        <v>0</v>
      </c>
      <c r="R710" t="b">
        <v>0</v>
      </c>
      <c r="S710" t="b">
        <v>0</v>
      </c>
      <c r="T710" t="b">
        <v>0</v>
      </c>
      <c r="U710" t="b">
        <v>0</v>
      </c>
      <c r="V710" t="b">
        <v>1</v>
      </c>
      <c r="X710" t="s">
        <v>19200</v>
      </c>
      <c r="Z710">
        <v>2097152</v>
      </c>
      <c r="AA710">
        <v>1047552</v>
      </c>
      <c r="AB710" t="b">
        <v>0</v>
      </c>
      <c r="AC710" t="s">
        <v>19284</v>
      </c>
      <c r="AD710">
        <v>1024</v>
      </c>
      <c r="AE710">
        <v>64</v>
      </c>
      <c r="AF710" t="s">
        <v>19194</v>
      </c>
      <c r="AG710" t="b">
        <v>1</v>
      </c>
      <c r="AH710" t="b">
        <v>1</v>
      </c>
      <c r="AI710" t="s">
        <v>19195</v>
      </c>
      <c r="AK710" t="b">
        <v>1</v>
      </c>
      <c r="AL710" t="b">
        <v>1</v>
      </c>
      <c r="AM710" t="b">
        <v>0</v>
      </c>
      <c r="AN710" t="b">
        <v>1</v>
      </c>
      <c r="AO710" t="b">
        <v>0</v>
      </c>
      <c r="AP710">
        <v>8</v>
      </c>
      <c r="AQ710">
        <v>80000</v>
      </c>
      <c r="AR710">
        <v>800000000</v>
      </c>
      <c r="AS710">
        <v>800000000</v>
      </c>
      <c r="AT710">
        <v>40000</v>
      </c>
      <c r="AU710">
        <v>1000000000</v>
      </c>
      <c r="AV710">
        <v>6820000000000</v>
      </c>
      <c r="AW710" t="b">
        <v>1</v>
      </c>
      <c r="AX710" t="b">
        <v>1</v>
      </c>
      <c r="BE710">
        <v>8</v>
      </c>
    </row>
    <row r="711" spans="1:58" hidden="1" x14ac:dyDescent="0.25">
      <c r="A711" t="s">
        <v>3500</v>
      </c>
      <c r="B711" t="s">
        <v>14181</v>
      </c>
      <c r="C711" t="s">
        <v>1368</v>
      </c>
      <c r="D711" t="s">
        <v>19869</v>
      </c>
      <c r="E711" t="s">
        <v>19190</v>
      </c>
      <c r="F711" t="s">
        <v>242</v>
      </c>
      <c r="G711">
        <v>3952.95</v>
      </c>
      <c r="H711" t="s">
        <v>19191</v>
      </c>
      <c r="I711">
        <v>64</v>
      </c>
      <c r="J711">
        <v>64</v>
      </c>
      <c r="K711">
        <v>2</v>
      </c>
      <c r="L711" t="s">
        <v>19870</v>
      </c>
      <c r="N711" t="b">
        <v>0</v>
      </c>
      <c r="O711" t="b">
        <v>0</v>
      </c>
      <c r="P711" t="b">
        <v>0</v>
      </c>
      <c r="Q711" t="b">
        <v>0</v>
      </c>
      <c r="R711" t="b">
        <v>1</v>
      </c>
      <c r="S711" t="b">
        <v>0</v>
      </c>
      <c r="T711" t="b">
        <v>0</v>
      </c>
      <c r="U711" t="b">
        <v>0</v>
      </c>
      <c r="V711" t="b">
        <v>1</v>
      </c>
      <c r="Z711">
        <v>2048000</v>
      </c>
      <c r="AA711">
        <v>1047552</v>
      </c>
      <c r="AB711" t="b">
        <v>0</v>
      </c>
      <c r="AC711" t="s">
        <v>19210</v>
      </c>
      <c r="AD711">
        <v>512</v>
      </c>
      <c r="AE711">
        <v>64</v>
      </c>
      <c r="AF711" t="s">
        <v>19194</v>
      </c>
      <c r="AG711" t="b">
        <v>1</v>
      </c>
      <c r="AH711" t="b">
        <v>1</v>
      </c>
      <c r="AI711" t="s">
        <v>19195</v>
      </c>
      <c r="AJ711">
        <v>160</v>
      </c>
      <c r="AK711" t="b">
        <v>1</v>
      </c>
      <c r="AL711" t="b">
        <v>1</v>
      </c>
      <c r="AM711" t="b">
        <v>0</v>
      </c>
      <c r="AN711" t="b">
        <v>1</v>
      </c>
      <c r="AO711" t="b">
        <v>0</v>
      </c>
      <c r="AP711">
        <v>8</v>
      </c>
      <c r="AQ711">
        <v>80000</v>
      </c>
      <c r="AR711">
        <v>838860800</v>
      </c>
      <c r="AS711">
        <v>838860800</v>
      </c>
      <c r="AT711">
        <v>40000</v>
      </c>
      <c r="AU711">
        <v>1048576000</v>
      </c>
      <c r="AV711">
        <v>6816113098752</v>
      </c>
      <c r="AW711" t="b">
        <v>1</v>
      </c>
      <c r="AX711" t="b">
        <v>1</v>
      </c>
      <c r="BE711">
        <v>8</v>
      </c>
    </row>
    <row r="712" spans="1:58" x14ac:dyDescent="0.25">
      <c r="A712" t="s">
        <v>3871</v>
      </c>
      <c r="B712" t="s">
        <v>8806</v>
      </c>
      <c r="C712" t="s">
        <v>1368</v>
      </c>
      <c r="D712" t="s">
        <v>19869</v>
      </c>
      <c r="E712" t="s">
        <v>19190</v>
      </c>
      <c r="F712" t="s">
        <v>242</v>
      </c>
      <c r="G712">
        <v>7546.01</v>
      </c>
      <c r="H712" t="s">
        <v>19518</v>
      </c>
      <c r="I712">
        <v>64</v>
      </c>
      <c r="J712">
        <v>64</v>
      </c>
      <c r="K712">
        <v>2</v>
      </c>
      <c r="L712" t="s">
        <v>19870</v>
      </c>
      <c r="N712" t="b">
        <v>0</v>
      </c>
      <c r="O712" t="b">
        <v>0</v>
      </c>
      <c r="P712" t="b">
        <v>0</v>
      </c>
      <c r="Q712" t="b">
        <v>0</v>
      </c>
      <c r="R712" t="b">
        <v>0</v>
      </c>
      <c r="S712" t="b">
        <v>1</v>
      </c>
      <c r="T712" t="b">
        <v>0</v>
      </c>
      <c r="U712" t="b">
        <v>0</v>
      </c>
      <c r="V712" t="b">
        <v>0</v>
      </c>
      <c r="Z712">
        <v>8192000</v>
      </c>
      <c r="AA712">
        <v>1047552</v>
      </c>
      <c r="AB712" t="b">
        <v>0</v>
      </c>
      <c r="AC712" t="s">
        <v>19210</v>
      </c>
      <c r="AD712">
        <v>1750</v>
      </c>
      <c r="AE712">
        <v>64</v>
      </c>
      <c r="AF712" t="s">
        <v>19194</v>
      </c>
      <c r="AG712" t="b">
        <v>1</v>
      </c>
      <c r="AH712" t="b">
        <v>1</v>
      </c>
      <c r="AI712" t="s">
        <v>19195</v>
      </c>
      <c r="AJ712">
        <v>160</v>
      </c>
      <c r="AK712" t="b">
        <v>1</v>
      </c>
      <c r="AL712" t="b">
        <v>1</v>
      </c>
      <c r="AM712" t="b">
        <v>0</v>
      </c>
      <c r="AN712" t="b">
        <v>1</v>
      </c>
      <c r="AO712" t="b">
        <v>0</v>
      </c>
      <c r="AP712">
        <v>8</v>
      </c>
      <c r="AQ712">
        <v>80000</v>
      </c>
      <c r="AR712">
        <v>838860800</v>
      </c>
      <c r="AS712">
        <v>838860800</v>
      </c>
      <c r="AT712">
        <v>40000</v>
      </c>
      <c r="AU712">
        <v>1048576000</v>
      </c>
      <c r="AV712">
        <v>6816113098752</v>
      </c>
      <c r="AW712" t="b">
        <v>1</v>
      </c>
      <c r="AX712" t="b">
        <v>1</v>
      </c>
      <c r="BE712">
        <v>8</v>
      </c>
    </row>
    <row r="713" spans="1:58" hidden="1" x14ac:dyDescent="0.25">
      <c r="A713" t="s">
        <v>2329</v>
      </c>
      <c r="B713" t="s">
        <v>3307</v>
      </c>
      <c r="C713" t="s">
        <v>1368</v>
      </c>
      <c r="D713" t="s">
        <v>19869</v>
      </c>
      <c r="E713" t="s">
        <v>19190</v>
      </c>
      <c r="F713" t="s">
        <v>242</v>
      </c>
      <c r="G713">
        <v>7546.01</v>
      </c>
      <c r="H713" t="s">
        <v>19191</v>
      </c>
      <c r="I713">
        <v>64</v>
      </c>
      <c r="J713">
        <v>64</v>
      </c>
      <c r="K713">
        <v>2</v>
      </c>
      <c r="L713" t="s">
        <v>19870</v>
      </c>
      <c r="N713" t="b">
        <v>0</v>
      </c>
      <c r="O713" t="b">
        <v>0</v>
      </c>
      <c r="P713" t="b">
        <v>0</v>
      </c>
      <c r="Q713" t="b">
        <v>0</v>
      </c>
      <c r="R713" t="b">
        <v>0</v>
      </c>
      <c r="S713" t="b">
        <v>1</v>
      </c>
      <c r="T713" t="b">
        <v>0</v>
      </c>
      <c r="U713" t="b">
        <v>0</v>
      </c>
      <c r="V713" t="b">
        <v>1</v>
      </c>
      <c r="Z713">
        <v>2048000</v>
      </c>
      <c r="AA713">
        <v>1047552</v>
      </c>
      <c r="AB713" t="b">
        <v>0</v>
      </c>
      <c r="AC713" t="s">
        <v>19210</v>
      </c>
      <c r="AD713">
        <v>1750</v>
      </c>
      <c r="AE713">
        <v>64</v>
      </c>
      <c r="AF713" t="s">
        <v>19194</v>
      </c>
      <c r="AG713" t="b">
        <v>1</v>
      </c>
      <c r="AH713" t="b">
        <v>1</v>
      </c>
      <c r="AI713" t="s">
        <v>19195</v>
      </c>
      <c r="AJ713">
        <v>160</v>
      </c>
      <c r="AK713" t="b">
        <v>1</v>
      </c>
      <c r="AL713" t="b">
        <v>1</v>
      </c>
      <c r="AM713" t="b">
        <v>0</v>
      </c>
      <c r="AN713" t="b">
        <v>1</v>
      </c>
      <c r="AO713" t="b">
        <v>0</v>
      </c>
      <c r="AP713">
        <v>8</v>
      </c>
      <c r="AQ713">
        <v>80000</v>
      </c>
      <c r="AR713">
        <v>838860800</v>
      </c>
      <c r="AS713">
        <v>838860800</v>
      </c>
      <c r="AT713">
        <v>40000</v>
      </c>
      <c r="AU713">
        <v>1048576000</v>
      </c>
      <c r="AV713">
        <v>6816113098752</v>
      </c>
      <c r="AW713" t="b">
        <v>1</v>
      </c>
      <c r="AX713" t="b">
        <v>1</v>
      </c>
      <c r="BE713">
        <v>8</v>
      </c>
    </row>
    <row r="714" spans="1:58" x14ac:dyDescent="0.25">
      <c r="A714" t="s">
        <v>4248</v>
      </c>
      <c r="B714" t="s">
        <v>8174</v>
      </c>
      <c r="C714" t="s">
        <v>1368</v>
      </c>
      <c r="D714" t="s">
        <v>19872</v>
      </c>
      <c r="E714" t="s">
        <v>19190</v>
      </c>
      <c r="F714" t="s">
        <v>242</v>
      </c>
      <c r="G714">
        <v>7394.9</v>
      </c>
      <c r="H714" t="s">
        <v>19518</v>
      </c>
      <c r="I714">
        <v>64</v>
      </c>
      <c r="J714">
        <v>64</v>
      </c>
      <c r="K714">
        <v>2</v>
      </c>
      <c r="L714" t="s">
        <v>19870</v>
      </c>
      <c r="N714" t="b">
        <v>0</v>
      </c>
      <c r="O714" t="b">
        <v>0</v>
      </c>
      <c r="P714" t="b">
        <v>0</v>
      </c>
      <c r="Q714" t="b">
        <v>0</v>
      </c>
      <c r="R714" t="b">
        <v>0</v>
      </c>
      <c r="S714" t="b">
        <v>1</v>
      </c>
      <c r="T714" t="b">
        <v>0</v>
      </c>
      <c r="U714" t="b">
        <v>0</v>
      </c>
      <c r="V714" t="b">
        <v>1</v>
      </c>
      <c r="X714" t="s">
        <v>19200</v>
      </c>
      <c r="Z714">
        <v>0</v>
      </c>
      <c r="AA714">
        <v>1047552</v>
      </c>
      <c r="AB714" t="b">
        <v>0</v>
      </c>
      <c r="AC714" t="s">
        <v>19284</v>
      </c>
      <c r="AD714">
        <v>1792</v>
      </c>
      <c r="AE714">
        <v>64</v>
      </c>
      <c r="AF714" t="s">
        <v>19194</v>
      </c>
      <c r="AG714" t="b">
        <v>1</v>
      </c>
      <c r="AH714" t="b">
        <v>1</v>
      </c>
      <c r="AI714" t="s">
        <v>19195</v>
      </c>
      <c r="AK714" t="b">
        <v>0</v>
      </c>
      <c r="AL714" t="b">
        <v>1</v>
      </c>
      <c r="AM714" t="b">
        <v>0</v>
      </c>
      <c r="AN714" t="b">
        <v>1</v>
      </c>
      <c r="AO714" t="b">
        <v>0</v>
      </c>
      <c r="AP714">
        <v>8</v>
      </c>
      <c r="AQ714">
        <v>80000</v>
      </c>
      <c r="AR714">
        <v>800000000</v>
      </c>
      <c r="AS714">
        <v>800000000</v>
      </c>
      <c r="AT714">
        <v>40000</v>
      </c>
      <c r="AU714">
        <v>1000000000</v>
      </c>
      <c r="AV714">
        <v>6820000000000</v>
      </c>
      <c r="AW714" t="b">
        <v>1</v>
      </c>
      <c r="AX714" t="b">
        <v>1</v>
      </c>
      <c r="BE714">
        <v>8</v>
      </c>
    </row>
    <row r="715" spans="1:58" hidden="1" x14ac:dyDescent="0.25">
      <c r="A715" t="s">
        <v>8389</v>
      </c>
      <c r="B715" t="s">
        <v>10894</v>
      </c>
      <c r="C715" t="s">
        <v>1368</v>
      </c>
      <c r="D715" t="s">
        <v>19869</v>
      </c>
      <c r="E715" t="s">
        <v>19190</v>
      </c>
      <c r="F715" t="s">
        <v>242</v>
      </c>
      <c r="G715">
        <v>4868.37</v>
      </c>
      <c r="H715" t="s">
        <v>19191</v>
      </c>
      <c r="I715">
        <v>64</v>
      </c>
      <c r="J715">
        <v>64</v>
      </c>
      <c r="K715">
        <v>2</v>
      </c>
      <c r="L715" t="s">
        <v>19870</v>
      </c>
      <c r="N715" t="b">
        <v>0</v>
      </c>
      <c r="O715" t="b">
        <v>0</v>
      </c>
      <c r="P715" t="b">
        <v>0</v>
      </c>
      <c r="Q715" t="b">
        <v>0</v>
      </c>
      <c r="R715" t="b">
        <v>0</v>
      </c>
      <c r="S715" t="b">
        <v>0</v>
      </c>
      <c r="T715" t="b">
        <v>0</v>
      </c>
      <c r="U715" t="b">
        <v>0</v>
      </c>
      <c r="V715" t="b">
        <v>1</v>
      </c>
      <c r="Z715">
        <v>2097152</v>
      </c>
      <c r="AA715">
        <v>1047552</v>
      </c>
      <c r="AB715" t="b">
        <v>0</v>
      </c>
      <c r="AC715" t="s">
        <v>19210</v>
      </c>
      <c r="AD715">
        <v>1024</v>
      </c>
      <c r="AE715">
        <v>64</v>
      </c>
      <c r="AF715" t="s">
        <v>19194</v>
      </c>
      <c r="AG715" t="b">
        <v>1</v>
      </c>
      <c r="AH715" t="b">
        <v>1</v>
      </c>
      <c r="AI715" t="s">
        <v>19195</v>
      </c>
      <c r="AJ715">
        <v>160</v>
      </c>
      <c r="AK715" t="b">
        <v>1</v>
      </c>
      <c r="AL715" t="b">
        <v>1</v>
      </c>
      <c r="AM715" t="b">
        <v>0</v>
      </c>
      <c r="AN715" t="b">
        <v>1</v>
      </c>
      <c r="AO715" t="b">
        <v>0</v>
      </c>
      <c r="AP715">
        <v>8</v>
      </c>
      <c r="AQ715">
        <v>80000</v>
      </c>
      <c r="AR715">
        <v>800000000</v>
      </c>
      <c r="AS715">
        <v>800000000</v>
      </c>
      <c r="AT715">
        <v>40000</v>
      </c>
      <c r="AU715">
        <v>1000000000</v>
      </c>
      <c r="AV715">
        <v>6816113098752</v>
      </c>
      <c r="AW715" t="b">
        <v>1</v>
      </c>
      <c r="AX715" t="b">
        <v>1</v>
      </c>
      <c r="BE715">
        <v>8</v>
      </c>
    </row>
    <row r="716" spans="1:58" x14ac:dyDescent="0.25">
      <c r="A716" t="s">
        <v>931</v>
      </c>
      <c r="B716" t="s">
        <v>11244</v>
      </c>
      <c r="C716" t="s">
        <v>1368</v>
      </c>
      <c r="D716" t="s">
        <v>19872</v>
      </c>
      <c r="E716" t="s">
        <v>19190</v>
      </c>
      <c r="F716" t="s">
        <v>242</v>
      </c>
      <c r="G716">
        <v>4715.07</v>
      </c>
      <c r="H716" t="s">
        <v>19518</v>
      </c>
      <c r="I716">
        <v>64</v>
      </c>
      <c r="J716">
        <v>64</v>
      </c>
      <c r="K716">
        <v>2</v>
      </c>
      <c r="L716" t="s">
        <v>19870</v>
      </c>
      <c r="N716" t="b">
        <v>0</v>
      </c>
      <c r="O716" t="b">
        <v>0</v>
      </c>
      <c r="P716" t="b">
        <v>0</v>
      </c>
      <c r="Q716" t="b">
        <v>0</v>
      </c>
      <c r="R716" t="b">
        <v>0</v>
      </c>
      <c r="S716" t="b">
        <v>0</v>
      </c>
      <c r="T716" t="b">
        <v>0</v>
      </c>
      <c r="U716" t="b">
        <v>0</v>
      </c>
      <c r="V716" t="b">
        <v>1</v>
      </c>
      <c r="X716" t="s">
        <v>19200</v>
      </c>
      <c r="Z716">
        <v>0</v>
      </c>
      <c r="AA716">
        <v>1047552</v>
      </c>
      <c r="AB716" t="b">
        <v>0</v>
      </c>
      <c r="AC716" t="s">
        <v>19284</v>
      </c>
      <c r="AD716">
        <v>1024</v>
      </c>
      <c r="AE716">
        <v>64</v>
      </c>
      <c r="AF716" t="s">
        <v>19194</v>
      </c>
      <c r="AG716" t="b">
        <v>1</v>
      </c>
      <c r="AH716" t="b">
        <v>1</v>
      </c>
      <c r="AI716" t="s">
        <v>19195</v>
      </c>
      <c r="AK716" t="b">
        <v>0</v>
      </c>
      <c r="AL716" t="b">
        <v>1</v>
      </c>
      <c r="AM716" t="b">
        <v>0</v>
      </c>
      <c r="AN716" t="b">
        <v>1</v>
      </c>
      <c r="AO716" t="b">
        <v>0</v>
      </c>
      <c r="AP716">
        <v>8</v>
      </c>
      <c r="AQ716">
        <v>80000</v>
      </c>
      <c r="AR716">
        <v>800000000</v>
      </c>
      <c r="AS716">
        <v>800000000</v>
      </c>
      <c r="AT716">
        <v>40000</v>
      </c>
      <c r="AU716">
        <v>1000000000</v>
      </c>
      <c r="AV716">
        <v>6820000000000</v>
      </c>
      <c r="AW716" t="b">
        <v>1</v>
      </c>
      <c r="AX716" t="b">
        <v>1</v>
      </c>
      <c r="BE716">
        <v>8</v>
      </c>
    </row>
    <row r="717" spans="1:58" x14ac:dyDescent="0.25">
      <c r="A717" t="s">
        <v>834</v>
      </c>
      <c r="B717" t="s">
        <v>3615</v>
      </c>
      <c r="C717" t="s">
        <v>1368</v>
      </c>
      <c r="D717" t="s">
        <v>19869</v>
      </c>
      <c r="E717" t="s">
        <v>19190</v>
      </c>
      <c r="F717" t="s">
        <v>242</v>
      </c>
      <c r="G717">
        <v>1121.645</v>
      </c>
      <c r="H717" t="s">
        <v>19518</v>
      </c>
      <c r="I717">
        <v>8</v>
      </c>
      <c r="J717">
        <v>2</v>
      </c>
      <c r="K717">
        <v>2</v>
      </c>
      <c r="L717" t="s">
        <v>19870</v>
      </c>
      <c r="N717" t="b">
        <v>0</v>
      </c>
      <c r="O717" t="b">
        <v>0</v>
      </c>
      <c r="P717" t="b">
        <v>0</v>
      </c>
      <c r="Q717" t="b">
        <v>0</v>
      </c>
      <c r="R717" t="b">
        <v>0</v>
      </c>
      <c r="S717" t="b">
        <v>1</v>
      </c>
      <c r="T717" t="b">
        <v>0</v>
      </c>
      <c r="U717" t="b">
        <v>0</v>
      </c>
      <c r="V717" t="b">
        <v>1</v>
      </c>
      <c r="Z717">
        <v>256000</v>
      </c>
      <c r="AA717">
        <v>1047552</v>
      </c>
      <c r="AB717" t="b">
        <v>0</v>
      </c>
      <c r="AC717" t="s">
        <v>19210</v>
      </c>
      <c r="AD717">
        <v>218.75</v>
      </c>
      <c r="AE717">
        <v>8</v>
      </c>
      <c r="AF717" t="s">
        <v>19194</v>
      </c>
      <c r="AG717" t="b">
        <v>1</v>
      </c>
      <c r="AH717" t="b">
        <v>1</v>
      </c>
      <c r="AI717" t="s">
        <v>19195</v>
      </c>
      <c r="AJ717">
        <v>160</v>
      </c>
      <c r="AK717" t="b">
        <v>1</v>
      </c>
      <c r="AL717" t="b">
        <v>1</v>
      </c>
      <c r="AM717" t="b">
        <v>0</v>
      </c>
      <c r="AN717" t="b">
        <v>1</v>
      </c>
      <c r="AO717" t="b">
        <v>0</v>
      </c>
      <c r="AP717">
        <v>2</v>
      </c>
      <c r="AQ717">
        <v>10000</v>
      </c>
      <c r="AR717">
        <v>104857600</v>
      </c>
      <c r="AS717">
        <v>104857600</v>
      </c>
      <c r="AT717">
        <v>5000</v>
      </c>
      <c r="AU717">
        <v>131072000</v>
      </c>
      <c r="AV717">
        <v>851477266432</v>
      </c>
      <c r="AW717" t="b">
        <v>1</v>
      </c>
      <c r="AX717" t="b">
        <v>1</v>
      </c>
      <c r="BA717" t="s">
        <v>348</v>
      </c>
      <c r="BE717">
        <v>1</v>
      </c>
    </row>
    <row r="718" spans="1:58" x14ac:dyDescent="0.25">
      <c r="A718" t="s">
        <v>3343</v>
      </c>
      <c r="B718" t="s">
        <v>3604</v>
      </c>
      <c r="C718" t="s">
        <v>1368</v>
      </c>
      <c r="D718" t="s">
        <v>19869</v>
      </c>
      <c r="E718" t="s">
        <v>19190</v>
      </c>
      <c r="F718" t="s">
        <v>242</v>
      </c>
      <c r="G718">
        <v>1121.645</v>
      </c>
      <c r="H718" t="s">
        <v>19518</v>
      </c>
      <c r="I718">
        <v>8</v>
      </c>
      <c r="J718">
        <v>4</v>
      </c>
      <c r="K718">
        <v>2</v>
      </c>
      <c r="L718" t="s">
        <v>19870</v>
      </c>
      <c r="N718" t="b">
        <v>0</v>
      </c>
      <c r="O718" t="b">
        <v>0</v>
      </c>
      <c r="P718" t="b">
        <v>0</v>
      </c>
      <c r="Q718" t="b">
        <v>0</v>
      </c>
      <c r="R718" t="b">
        <v>0</v>
      </c>
      <c r="S718" t="b">
        <v>1</v>
      </c>
      <c r="T718" t="b">
        <v>0</v>
      </c>
      <c r="U718" t="b">
        <v>0</v>
      </c>
      <c r="V718" t="b">
        <v>1</v>
      </c>
      <c r="Z718">
        <v>256000</v>
      </c>
      <c r="AA718">
        <v>1047552</v>
      </c>
      <c r="AB718" t="b">
        <v>0</v>
      </c>
      <c r="AC718" t="s">
        <v>19210</v>
      </c>
      <c r="AD718">
        <v>218.75</v>
      </c>
      <c r="AE718">
        <v>8</v>
      </c>
      <c r="AF718" t="s">
        <v>19194</v>
      </c>
      <c r="AG718" t="b">
        <v>1</v>
      </c>
      <c r="AH718" t="b">
        <v>1</v>
      </c>
      <c r="AI718" t="s">
        <v>19195</v>
      </c>
      <c r="AJ718">
        <v>160</v>
      </c>
      <c r="AK718" t="b">
        <v>1</v>
      </c>
      <c r="AL718" t="b">
        <v>1</v>
      </c>
      <c r="AM718" t="b">
        <v>0</v>
      </c>
      <c r="AN718" t="b">
        <v>1</v>
      </c>
      <c r="AO718" t="b">
        <v>0</v>
      </c>
      <c r="AP718">
        <v>2</v>
      </c>
      <c r="AQ718">
        <v>10000</v>
      </c>
      <c r="AR718">
        <v>104857600</v>
      </c>
      <c r="AS718">
        <v>104857600</v>
      </c>
      <c r="AT718">
        <v>5000</v>
      </c>
      <c r="AU718">
        <v>131072000</v>
      </c>
      <c r="AV718">
        <v>851477266432</v>
      </c>
      <c r="AW718" t="b">
        <v>1</v>
      </c>
      <c r="AX718" t="b">
        <v>1</v>
      </c>
      <c r="BA718" t="s">
        <v>348</v>
      </c>
      <c r="BE718">
        <v>1</v>
      </c>
    </row>
    <row r="719" spans="1:58" x14ac:dyDescent="0.25">
      <c r="A719" t="s">
        <v>348</v>
      </c>
      <c r="B719" t="s">
        <v>349</v>
      </c>
      <c r="C719" t="s">
        <v>1368</v>
      </c>
      <c r="D719" t="s">
        <v>19869</v>
      </c>
      <c r="E719" t="s">
        <v>19190</v>
      </c>
      <c r="F719" t="s">
        <v>242</v>
      </c>
      <c r="G719">
        <v>1121.645</v>
      </c>
      <c r="H719" t="s">
        <v>19518</v>
      </c>
      <c r="I719">
        <v>8</v>
      </c>
      <c r="J719">
        <v>8</v>
      </c>
      <c r="K719">
        <v>2</v>
      </c>
      <c r="L719" t="s">
        <v>19870</v>
      </c>
      <c r="N719" t="b">
        <v>0</v>
      </c>
      <c r="O719" t="b">
        <v>0</v>
      </c>
      <c r="P719" t="b">
        <v>0</v>
      </c>
      <c r="Q719" t="b">
        <v>0</v>
      </c>
      <c r="R719" t="b">
        <v>0</v>
      </c>
      <c r="S719" t="b">
        <v>1</v>
      </c>
      <c r="T719" t="b">
        <v>0</v>
      </c>
      <c r="U719" t="b">
        <v>0</v>
      </c>
      <c r="V719" t="b">
        <v>1</v>
      </c>
      <c r="Z719">
        <v>256000</v>
      </c>
      <c r="AA719">
        <v>1047552</v>
      </c>
      <c r="AB719" t="b">
        <v>0</v>
      </c>
      <c r="AC719" t="s">
        <v>19210</v>
      </c>
      <c r="AD719">
        <v>218.75</v>
      </c>
      <c r="AE719">
        <v>8</v>
      </c>
      <c r="AF719" t="s">
        <v>19194</v>
      </c>
      <c r="AG719" t="b">
        <v>1</v>
      </c>
      <c r="AH719" t="b">
        <v>1</v>
      </c>
      <c r="AI719" t="s">
        <v>19195</v>
      </c>
      <c r="AJ719">
        <v>160</v>
      </c>
      <c r="AK719" t="b">
        <v>1</v>
      </c>
      <c r="AL719" t="b">
        <v>1</v>
      </c>
      <c r="AM719" t="b">
        <v>0</v>
      </c>
      <c r="AN719" t="b">
        <v>1</v>
      </c>
      <c r="AO719" t="b">
        <v>0</v>
      </c>
      <c r="AP719">
        <v>4</v>
      </c>
      <c r="AQ719">
        <v>10000</v>
      </c>
      <c r="AR719">
        <v>104857600</v>
      </c>
      <c r="AS719">
        <v>104857600</v>
      </c>
      <c r="AT719">
        <v>5000</v>
      </c>
      <c r="AU719">
        <v>131072000</v>
      </c>
      <c r="AV719">
        <v>851477266432</v>
      </c>
      <c r="AW719" t="b">
        <v>1</v>
      </c>
      <c r="AX719" t="b">
        <v>1</v>
      </c>
      <c r="BE719">
        <v>1</v>
      </c>
    </row>
    <row r="720" spans="1:58" hidden="1" x14ac:dyDescent="0.25">
      <c r="A720" t="s">
        <v>4335</v>
      </c>
      <c r="B720" t="s">
        <v>10991</v>
      </c>
      <c r="C720" t="s">
        <v>1368</v>
      </c>
      <c r="D720" t="s">
        <v>19882</v>
      </c>
      <c r="E720" t="s">
        <v>19190</v>
      </c>
      <c r="F720" t="s">
        <v>242</v>
      </c>
      <c r="G720">
        <v>1314</v>
      </c>
      <c r="H720" t="s">
        <v>19191</v>
      </c>
      <c r="I720">
        <v>12</v>
      </c>
      <c r="J720">
        <v>12</v>
      </c>
      <c r="K720">
        <v>1</v>
      </c>
      <c r="L720" t="s">
        <v>19883</v>
      </c>
      <c r="M720" t="s">
        <v>19445</v>
      </c>
      <c r="N720" t="b">
        <v>0</v>
      </c>
      <c r="O720" t="b">
        <v>0</v>
      </c>
      <c r="P720" t="b">
        <v>0</v>
      </c>
      <c r="Q720" t="b">
        <v>0</v>
      </c>
      <c r="R720" t="b">
        <v>0</v>
      </c>
      <c r="S720" t="b">
        <v>0</v>
      </c>
      <c r="T720" t="b">
        <v>0</v>
      </c>
      <c r="U720" t="b">
        <v>0</v>
      </c>
      <c r="V720" t="b">
        <v>0</v>
      </c>
      <c r="Z720">
        <v>696320</v>
      </c>
      <c r="AA720">
        <v>1047552</v>
      </c>
      <c r="AB720" t="b">
        <v>0</v>
      </c>
      <c r="AC720" t="s">
        <v>19193</v>
      </c>
      <c r="AD720">
        <v>112</v>
      </c>
      <c r="AE720">
        <v>48</v>
      </c>
      <c r="AF720" t="s">
        <v>19194</v>
      </c>
      <c r="AG720" t="b">
        <v>1</v>
      </c>
      <c r="AH720" t="b">
        <v>0</v>
      </c>
      <c r="AI720" t="s">
        <v>19195</v>
      </c>
      <c r="AK720" t="b">
        <v>0</v>
      </c>
      <c r="AL720" t="b">
        <v>0</v>
      </c>
      <c r="AM720" t="b">
        <v>0</v>
      </c>
      <c r="AN720" t="b">
        <v>0</v>
      </c>
      <c r="AO720" t="b">
        <v>0</v>
      </c>
      <c r="AP720">
        <v>2</v>
      </c>
      <c r="AT720">
        <v>40000</v>
      </c>
      <c r="AU720">
        <v>600000000000</v>
      </c>
      <c r="BD720" s="19">
        <v>45175</v>
      </c>
      <c r="BF720">
        <v>2</v>
      </c>
    </row>
    <row r="721" spans="1:58" hidden="1" x14ac:dyDescent="0.25">
      <c r="A721" t="s">
        <v>3937</v>
      </c>
      <c r="B721" t="s">
        <v>19884</v>
      </c>
      <c r="C721" t="s">
        <v>1368</v>
      </c>
      <c r="D721" t="s">
        <v>19885</v>
      </c>
      <c r="E721" t="s">
        <v>19190</v>
      </c>
      <c r="F721" t="s">
        <v>242</v>
      </c>
      <c r="G721">
        <v>3022.2</v>
      </c>
      <c r="H721" t="s">
        <v>19191</v>
      </c>
      <c r="I721">
        <v>12</v>
      </c>
      <c r="J721">
        <v>12</v>
      </c>
      <c r="K721">
        <v>1</v>
      </c>
      <c r="L721" t="s">
        <v>19883</v>
      </c>
      <c r="M721" t="s">
        <v>19445</v>
      </c>
      <c r="N721" t="b">
        <v>0</v>
      </c>
      <c r="O721" t="b">
        <v>0</v>
      </c>
      <c r="P721" t="b">
        <v>0</v>
      </c>
      <c r="Q721" t="b">
        <v>0</v>
      </c>
      <c r="R721" t="b">
        <v>0</v>
      </c>
      <c r="S721" t="b">
        <v>0</v>
      </c>
      <c r="T721" t="b">
        <v>0</v>
      </c>
      <c r="U721" t="b">
        <v>0</v>
      </c>
      <c r="V721" t="b">
        <v>1</v>
      </c>
      <c r="X721" t="s">
        <v>19200</v>
      </c>
      <c r="Z721">
        <v>1509376</v>
      </c>
      <c r="AA721">
        <v>1047552</v>
      </c>
      <c r="AB721" t="b">
        <v>0</v>
      </c>
      <c r="AC721" t="s">
        <v>19210</v>
      </c>
      <c r="AD721">
        <v>224</v>
      </c>
      <c r="AE721">
        <v>24</v>
      </c>
      <c r="AF721" t="s">
        <v>19194</v>
      </c>
      <c r="AG721" t="b">
        <v>1</v>
      </c>
      <c r="AH721" t="b">
        <v>1</v>
      </c>
      <c r="AI721" t="s">
        <v>19195</v>
      </c>
      <c r="AK721" t="b">
        <v>1</v>
      </c>
      <c r="AL721" t="b">
        <v>1</v>
      </c>
      <c r="AM721" t="b">
        <v>0</v>
      </c>
      <c r="AN721" t="b">
        <v>1</v>
      </c>
      <c r="AO721" t="b">
        <v>0</v>
      </c>
      <c r="AP721">
        <v>8</v>
      </c>
      <c r="AQ721">
        <v>48000</v>
      </c>
      <c r="AR721">
        <v>524288000</v>
      </c>
      <c r="AS721">
        <v>524288000</v>
      </c>
      <c r="AT721">
        <v>40000</v>
      </c>
      <c r="AU721">
        <v>600000000000</v>
      </c>
      <c r="AV721">
        <v>687194767360</v>
      </c>
      <c r="AW721" t="b">
        <v>1</v>
      </c>
      <c r="BD721" s="19">
        <v>45175</v>
      </c>
      <c r="BF721">
        <v>2</v>
      </c>
    </row>
    <row r="722" spans="1:58" hidden="1" x14ac:dyDescent="0.25">
      <c r="A722" t="s">
        <v>2944</v>
      </c>
      <c r="B722" t="s">
        <v>19886</v>
      </c>
      <c r="C722" t="s">
        <v>1368</v>
      </c>
      <c r="D722" t="s">
        <v>19887</v>
      </c>
      <c r="E722" t="s">
        <v>19190</v>
      </c>
      <c r="F722" t="s">
        <v>242</v>
      </c>
      <c r="G722">
        <v>4467.6000000000004</v>
      </c>
      <c r="H722" t="s">
        <v>19191</v>
      </c>
      <c r="I722">
        <v>12</v>
      </c>
      <c r="J722">
        <v>12</v>
      </c>
      <c r="K722">
        <v>1</v>
      </c>
      <c r="L722" t="s">
        <v>19883</v>
      </c>
      <c r="M722" t="s">
        <v>19445</v>
      </c>
      <c r="N722" t="b">
        <v>0</v>
      </c>
      <c r="O722" t="b">
        <v>0</v>
      </c>
      <c r="P722" t="b">
        <v>0</v>
      </c>
      <c r="Q722" t="b">
        <v>0</v>
      </c>
      <c r="R722" t="b">
        <v>0</v>
      </c>
      <c r="S722" t="b">
        <v>0</v>
      </c>
      <c r="T722" t="b">
        <v>0</v>
      </c>
      <c r="U722" t="b">
        <v>0</v>
      </c>
      <c r="V722" t="b">
        <v>1</v>
      </c>
      <c r="X722" t="s">
        <v>19293</v>
      </c>
      <c r="Z722">
        <v>688128</v>
      </c>
      <c r="AA722">
        <v>1047552</v>
      </c>
      <c r="AB722" t="b">
        <v>0</v>
      </c>
      <c r="AC722" t="s">
        <v>19210</v>
      </c>
      <c r="AD722">
        <v>224</v>
      </c>
      <c r="AE722">
        <v>24</v>
      </c>
      <c r="AF722" t="s">
        <v>19194</v>
      </c>
      <c r="AG722" t="b">
        <v>1</v>
      </c>
      <c r="AH722" t="b">
        <v>1</v>
      </c>
      <c r="AI722" t="s">
        <v>19195</v>
      </c>
      <c r="AK722" t="b">
        <v>1</v>
      </c>
      <c r="AL722" t="b">
        <v>1</v>
      </c>
      <c r="AM722" t="b">
        <v>0</v>
      </c>
      <c r="AN722" t="b">
        <v>1</v>
      </c>
      <c r="AO722" t="b">
        <v>0</v>
      </c>
      <c r="AP722">
        <v>8</v>
      </c>
      <c r="AW722" t="b">
        <v>1</v>
      </c>
      <c r="BF722">
        <v>2</v>
      </c>
    </row>
    <row r="723" spans="1:58" hidden="1" x14ac:dyDescent="0.25">
      <c r="A723" t="s">
        <v>19888</v>
      </c>
      <c r="B723" t="s">
        <v>19889</v>
      </c>
      <c r="C723" t="s">
        <v>1368</v>
      </c>
      <c r="D723" t="s">
        <v>19890</v>
      </c>
      <c r="E723" t="s">
        <v>19190</v>
      </c>
      <c r="F723" t="s">
        <v>242</v>
      </c>
      <c r="G723">
        <v>0</v>
      </c>
      <c r="H723" t="s">
        <v>19191</v>
      </c>
      <c r="I723">
        <v>12</v>
      </c>
      <c r="J723">
        <v>12</v>
      </c>
      <c r="K723">
        <v>1</v>
      </c>
      <c r="L723" t="s">
        <v>19883</v>
      </c>
      <c r="M723" t="s">
        <v>19445</v>
      </c>
      <c r="N723" t="b">
        <v>0</v>
      </c>
      <c r="O723" t="b">
        <v>0</v>
      </c>
      <c r="P723" t="b">
        <v>0</v>
      </c>
      <c r="Q723" t="b">
        <v>0</v>
      </c>
      <c r="R723" t="b">
        <v>0</v>
      </c>
      <c r="S723" t="b">
        <v>0</v>
      </c>
      <c r="T723" t="b">
        <v>0</v>
      </c>
      <c r="U723" t="b">
        <v>0</v>
      </c>
      <c r="V723" t="b">
        <v>0</v>
      </c>
      <c r="W723" t="s">
        <v>19891</v>
      </c>
      <c r="Z723">
        <v>696320</v>
      </c>
      <c r="AA723">
        <v>1047552</v>
      </c>
      <c r="AB723" t="b">
        <v>0</v>
      </c>
      <c r="AC723" t="s">
        <v>19193</v>
      </c>
      <c r="AD723">
        <v>112</v>
      </c>
      <c r="AE723">
        <v>48</v>
      </c>
      <c r="AF723" t="s">
        <v>19194</v>
      </c>
      <c r="AG723" t="b">
        <v>0</v>
      </c>
      <c r="AH723" t="b">
        <v>0</v>
      </c>
      <c r="AI723" t="s">
        <v>19195</v>
      </c>
      <c r="AK723" t="b">
        <v>0</v>
      </c>
      <c r="AL723" t="b">
        <v>0</v>
      </c>
      <c r="AM723" t="b">
        <v>0</v>
      </c>
      <c r="AN723" t="b">
        <v>0</v>
      </c>
      <c r="AO723" t="b">
        <v>0</v>
      </c>
      <c r="AP723">
        <v>2</v>
      </c>
      <c r="AT723">
        <v>40000</v>
      </c>
      <c r="AU723">
        <v>600000000000</v>
      </c>
      <c r="BD723" s="19">
        <v>45175</v>
      </c>
      <c r="BF723">
        <v>2</v>
      </c>
    </row>
    <row r="724" spans="1:58" hidden="1" x14ac:dyDescent="0.25">
      <c r="A724" t="s">
        <v>19892</v>
      </c>
      <c r="B724" t="s">
        <v>19893</v>
      </c>
      <c r="C724" t="s">
        <v>1368</v>
      </c>
      <c r="D724" t="s">
        <v>19894</v>
      </c>
      <c r="E724" t="s">
        <v>19190</v>
      </c>
      <c r="F724" t="s">
        <v>242</v>
      </c>
      <c r="G724">
        <v>0</v>
      </c>
      <c r="H724" t="s">
        <v>19191</v>
      </c>
      <c r="I724">
        <v>16</v>
      </c>
      <c r="J724">
        <v>16</v>
      </c>
      <c r="K724">
        <v>1</v>
      </c>
      <c r="L724" t="s">
        <v>19883</v>
      </c>
      <c r="M724" t="s">
        <v>19445</v>
      </c>
      <c r="N724" t="b">
        <v>1</v>
      </c>
      <c r="O724" t="b">
        <v>0</v>
      </c>
      <c r="P724" t="b">
        <v>1</v>
      </c>
      <c r="Q724" t="b">
        <v>0</v>
      </c>
      <c r="R724" t="b">
        <v>0</v>
      </c>
      <c r="S724" t="b">
        <v>0</v>
      </c>
      <c r="T724" t="b">
        <v>0</v>
      </c>
      <c r="U724" t="b">
        <v>0</v>
      </c>
      <c r="V724" t="b">
        <v>1</v>
      </c>
      <c r="W724" t="s">
        <v>19895</v>
      </c>
      <c r="X724" t="s">
        <v>19265</v>
      </c>
      <c r="Z724">
        <v>1474560</v>
      </c>
      <c r="AA724">
        <v>1047552</v>
      </c>
      <c r="AB724" t="b">
        <v>0</v>
      </c>
      <c r="AC724" t="s">
        <v>19210</v>
      </c>
      <c r="AD724">
        <v>200</v>
      </c>
      <c r="AE724">
        <v>16</v>
      </c>
      <c r="AF724" t="s">
        <v>19194</v>
      </c>
      <c r="AG724" t="b">
        <v>1</v>
      </c>
      <c r="AH724" t="b">
        <v>1</v>
      </c>
      <c r="AI724" t="s">
        <v>19195</v>
      </c>
      <c r="AK724" t="b">
        <v>1</v>
      </c>
      <c r="AL724" t="b">
        <v>1</v>
      </c>
      <c r="AM724" t="b">
        <v>0</v>
      </c>
      <c r="AN724" t="b">
        <v>1</v>
      </c>
      <c r="AO724" t="b">
        <v>0</v>
      </c>
      <c r="AP724">
        <v>4</v>
      </c>
      <c r="AQ724">
        <v>64000</v>
      </c>
      <c r="AR724">
        <v>536870912</v>
      </c>
      <c r="AS724">
        <v>536870912</v>
      </c>
      <c r="AT724">
        <v>51200</v>
      </c>
      <c r="AU724">
        <v>805306368</v>
      </c>
      <c r="AW724" t="b">
        <v>1</v>
      </c>
      <c r="BF724">
        <v>1</v>
      </c>
    </row>
    <row r="725" spans="1:58" hidden="1" x14ac:dyDescent="0.25">
      <c r="A725" t="s">
        <v>2275</v>
      </c>
      <c r="B725" t="s">
        <v>19896</v>
      </c>
      <c r="C725" t="s">
        <v>1368</v>
      </c>
      <c r="D725" t="s">
        <v>19897</v>
      </c>
      <c r="E725" t="s">
        <v>19190</v>
      </c>
      <c r="F725" t="s">
        <v>242</v>
      </c>
      <c r="G725">
        <v>878.92</v>
      </c>
      <c r="H725" t="s">
        <v>19191</v>
      </c>
      <c r="I725">
        <v>16</v>
      </c>
      <c r="J725">
        <v>16</v>
      </c>
      <c r="K725">
        <v>1</v>
      </c>
      <c r="L725" t="s">
        <v>19883</v>
      </c>
      <c r="M725" t="s">
        <v>19445</v>
      </c>
      <c r="N725" t="b">
        <v>1</v>
      </c>
      <c r="O725" t="b">
        <v>0</v>
      </c>
      <c r="P725" t="b">
        <v>0</v>
      </c>
      <c r="Q725" t="b">
        <v>0</v>
      </c>
      <c r="R725" t="b">
        <v>0</v>
      </c>
      <c r="S725" t="b">
        <v>0</v>
      </c>
      <c r="T725" t="b">
        <v>0</v>
      </c>
      <c r="U725" t="b">
        <v>0</v>
      </c>
      <c r="V725" t="b">
        <v>1</v>
      </c>
      <c r="W725" t="s">
        <v>19898</v>
      </c>
      <c r="X725" t="s">
        <v>19293</v>
      </c>
      <c r="Z725">
        <v>360448</v>
      </c>
      <c r="AA725">
        <v>1047552</v>
      </c>
      <c r="AB725" t="b">
        <v>0</v>
      </c>
      <c r="AC725" t="s">
        <v>19210</v>
      </c>
      <c r="AD725">
        <v>110</v>
      </c>
      <c r="AE725">
        <v>32</v>
      </c>
      <c r="AF725" t="s">
        <v>19194</v>
      </c>
      <c r="AG725" t="b">
        <v>1</v>
      </c>
      <c r="AH725" t="b">
        <v>1</v>
      </c>
      <c r="AI725" t="s">
        <v>19195</v>
      </c>
      <c r="AK725" t="b">
        <v>1</v>
      </c>
      <c r="AL725" t="b">
        <v>1</v>
      </c>
      <c r="AM725" t="b">
        <v>0</v>
      </c>
      <c r="AN725" t="b">
        <v>1</v>
      </c>
      <c r="AO725" t="b">
        <v>0</v>
      </c>
      <c r="AP725">
        <v>8</v>
      </c>
      <c r="AQ725">
        <v>16320</v>
      </c>
      <c r="AR725">
        <v>251658240</v>
      </c>
      <c r="AS725">
        <v>251658240</v>
      </c>
      <c r="AT725">
        <v>24480</v>
      </c>
      <c r="AU725">
        <v>368640000</v>
      </c>
      <c r="AV725">
        <v>154619000000</v>
      </c>
      <c r="AW725" t="b">
        <v>1</v>
      </c>
      <c r="BF725">
        <v>1</v>
      </c>
    </row>
    <row r="726" spans="1:58" hidden="1" x14ac:dyDescent="0.25">
      <c r="A726" t="s">
        <v>4239</v>
      </c>
      <c r="B726" t="s">
        <v>4240</v>
      </c>
      <c r="C726" t="s">
        <v>1368</v>
      </c>
      <c r="D726" t="s">
        <v>19882</v>
      </c>
      <c r="E726" t="s">
        <v>19190</v>
      </c>
      <c r="F726" t="s">
        <v>242</v>
      </c>
      <c r="G726">
        <v>2628</v>
      </c>
      <c r="H726" t="s">
        <v>19191</v>
      </c>
      <c r="I726">
        <v>24</v>
      </c>
      <c r="J726">
        <v>24</v>
      </c>
      <c r="K726">
        <v>1</v>
      </c>
      <c r="L726" t="s">
        <v>19883</v>
      </c>
      <c r="M726" t="s">
        <v>19445</v>
      </c>
      <c r="N726" t="b">
        <v>0</v>
      </c>
      <c r="O726" t="b">
        <v>0</v>
      </c>
      <c r="P726" t="b">
        <v>0</v>
      </c>
      <c r="Q726" t="b">
        <v>0</v>
      </c>
      <c r="R726" t="b">
        <v>0</v>
      </c>
      <c r="S726" t="b">
        <v>0</v>
      </c>
      <c r="T726" t="b">
        <v>0</v>
      </c>
      <c r="U726" t="b">
        <v>0</v>
      </c>
      <c r="V726" t="b">
        <v>0</v>
      </c>
      <c r="Z726">
        <v>1474560</v>
      </c>
      <c r="AA726">
        <v>1047552</v>
      </c>
      <c r="AB726" t="b">
        <v>0</v>
      </c>
      <c r="AC726" t="s">
        <v>19193</v>
      </c>
      <c r="AD726">
        <v>224</v>
      </c>
      <c r="AE726">
        <v>64</v>
      </c>
      <c r="AF726" t="s">
        <v>19194</v>
      </c>
      <c r="AG726" t="b">
        <v>1</v>
      </c>
      <c r="AH726" t="b">
        <v>0</v>
      </c>
      <c r="AI726" t="s">
        <v>19195</v>
      </c>
      <c r="AK726" t="b">
        <v>0</v>
      </c>
      <c r="AL726" t="b">
        <v>0</v>
      </c>
      <c r="AM726" t="b">
        <v>0</v>
      </c>
      <c r="AN726" t="b">
        <v>0</v>
      </c>
      <c r="AO726" t="b">
        <v>0</v>
      </c>
      <c r="AP726">
        <v>4</v>
      </c>
      <c r="AT726">
        <v>80000</v>
      </c>
      <c r="AU726">
        <v>1200000000000</v>
      </c>
      <c r="BD726" s="19">
        <v>45175</v>
      </c>
      <c r="BF726">
        <v>4</v>
      </c>
    </row>
    <row r="727" spans="1:58" hidden="1" x14ac:dyDescent="0.25">
      <c r="A727" t="s">
        <v>3607</v>
      </c>
      <c r="B727" t="s">
        <v>11927</v>
      </c>
      <c r="C727" t="s">
        <v>1368</v>
      </c>
      <c r="D727" t="s">
        <v>19899</v>
      </c>
      <c r="E727" t="s">
        <v>19190</v>
      </c>
      <c r="F727" t="s">
        <v>242</v>
      </c>
      <c r="G727">
        <v>2681.29</v>
      </c>
      <c r="H727" t="s">
        <v>19191</v>
      </c>
      <c r="I727">
        <v>24</v>
      </c>
      <c r="J727">
        <v>24</v>
      </c>
      <c r="K727">
        <v>1</v>
      </c>
      <c r="L727" t="s">
        <v>19883</v>
      </c>
      <c r="M727" t="s">
        <v>19445</v>
      </c>
      <c r="N727" t="b">
        <v>1</v>
      </c>
      <c r="O727" t="b">
        <v>0</v>
      </c>
      <c r="P727" t="b">
        <v>1</v>
      </c>
      <c r="Q727" t="b">
        <v>0</v>
      </c>
      <c r="R727" t="b">
        <v>0</v>
      </c>
      <c r="S727" t="b">
        <v>0</v>
      </c>
      <c r="T727" t="b">
        <v>0</v>
      </c>
      <c r="U727" t="b">
        <v>0</v>
      </c>
      <c r="V727" t="b">
        <v>1</v>
      </c>
      <c r="W727" t="s">
        <v>19900</v>
      </c>
      <c r="X727" t="s">
        <v>19265</v>
      </c>
      <c r="Z727">
        <v>65536</v>
      </c>
      <c r="AA727">
        <v>1047552</v>
      </c>
      <c r="AB727" t="b">
        <v>0</v>
      </c>
      <c r="AC727" t="s">
        <v>19284</v>
      </c>
      <c r="AD727">
        <v>220</v>
      </c>
      <c r="AE727">
        <v>8</v>
      </c>
      <c r="AF727" t="s">
        <v>19194</v>
      </c>
      <c r="AG727" t="b">
        <v>1</v>
      </c>
      <c r="AH727" t="b">
        <v>1</v>
      </c>
      <c r="AI727" t="s">
        <v>19195</v>
      </c>
      <c r="AK727" t="b">
        <v>1</v>
      </c>
      <c r="AL727" t="b">
        <v>1</v>
      </c>
      <c r="AM727" t="b">
        <v>0</v>
      </c>
      <c r="AN727" t="b">
        <v>1</v>
      </c>
      <c r="AO727" t="b">
        <v>0</v>
      </c>
      <c r="AP727">
        <v>2</v>
      </c>
      <c r="AQ727">
        <v>75000</v>
      </c>
      <c r="AR727">
        <v>1000000000</v>
      </c>
      <c r="AS727">
        <v>1000000000</v>
      </c>
      <c r="AT727">
        <v>25600</v>
      </c>
      <c r="AU727">
        <v>384000000</v>
      </c>
      <c r="AV727">
        <v>274877906944</v>
      </c>
      <c r="AW727" t="b">
        <v>1</v>
      </c>
      <c r="BC727">
        <v>915456</v>
      </c>
      <c r="BF727">
        <v>1</v>
      </c>
    </row>
    <row r="728" spans="1:58" hidden="1" x14ac:dyDescent="0.25">
      <c r="A728" t="s">
        <v>5980</v>
      </c>
      <c r="B728" t="s">
        <v>14585</v>
      </c>
      <c r="C728" t="s">
        <v>1368</v>
      </c>
      <c r="D728" t="s">
        <v>19882</v>
      </c>
      <c r="E728" t="s">
        <v>19190</v>
      </c>
      <c r="F728" t="s">
        <v>242</v>
      </c>
      <c r="G728">
        <v>2890.8</v>
      </c>
      <c r="H728" t="s">
        <v>19191</v>
      </c>
      <c r="I728">
        <v>24</v>
      </c>
      <c r="J728">
        <v>24</v>
      </c>
      <c r="K728">
        <v>1</v>
      </c>
      <c r="L728" t="s">
        <v>19883</v>
      </c>
      <c r="M728" t="s">
        <v>19445</v>
      </c>
      <c r="N728" t="b">
        <v>0</v>
      </c>
      <c r="O728" t="b">
        <v>0</v>
      </c>
      <c r="P728" t="b">
        <v>0</v>
      </c>
      <c r="Q728" t="b">
        <v>0</v>
      </c>
      <c r="R728" t="b">
        <v>0</v>
      </c>
      <c r="S728" t="b">
        <v>0</v>
      </c>
      <c r="T728" t="b">
        <v>0</v>
      </c>
      <c r="U728" t="b">
        <v>0</v>
      </c>
      <c r="V728" t="b">
        <v>0</v>
      </c>
      <c r="Z728">
        <v>1474560</v>
      </c>
      <c r="AA728">
        <v>1047552</v>
      </c>
      <c r="AB728" t="b">
        <v>0</v>
      </c>
      <c r="AC728" t="s">
        <v>19193</v>
      </c>
      <c r="AD728">
        <v>224</v>
      </c>
      <c r="AE728">
        <v>64</v>
      </c>
      <c r="AF728" t="s">
        <v>19194</v>
      </c>
      <c r="AG728" t="b">
        <v>1</v>
      </c>
      <c r="AH728" t="b">
        <v>0</v>
      </c>
      <c r="AI728" t="s">
        <v>19195</v>
      </c>
      <c r="AK728" t="b">
        <v>0</v>
      </c>
      <c r="AL728" t="b">
        <v>0</v>
      </c>
      <c r="AM728" t="b">
        <v>0</v>
      </c>
      <c r="AN728" t="b">
        <v>0</v>
      </c>
      <c r="AO728" t="b">
        <v>1</v>
      </c>
      <c r="AP728">
        <v>4</v>
      </c>
      <c r="AT728">
        <v>80000</v>
      </c>
      <c r="AU728">
        <v>1200000000000</v>
      </c>
      <c r="BD728" s="19">
        <v>45175</v>
      </c>
      <c r="BF728">
        <v>4</v>
      </c>
    </row>
    <row r="729" spans="1:58" hidden="1" x14ac:dyDescent="0.25">
      <c r="A729" t="s">
        <v>3792</v>
      </c>
      <c r="B729" t="s">
        <v>19901</v>
      </c>
      <c r="C729" t="s">
        <v>1368</v>
      </c>
      <c r="D729" t="s">
        <v>19885</v>
      </c>
      <c r="E729" t="s">
        <v>19190</v>
      </c>
      <c r="F729" t="s">
        <v>242</v>
      </c>
      <c r="G729">
        <v>6648.84</v>
      </c>
      <c r="H729" t="s">
        <v>19191</v>
      </c>
      <c r="I729">
        <v>24</v>
      </c>
      <c r="J729">
        <v>24</v>
      </c>
      <c r="K729">
        <v>1</v>
      </c>
      <c r="L729" t="s">
        <v>19883</v>
      </c>
      <c r="M729" t="s">
        <v>19445</v>
      </c>
      <c r="N729" t="b">
        <v>0</v>
      </c>
      <c r="O729" t="b">
        <v>0</v>
      </c>
      <c r="P729" t="b">
        <v>0</v>
      </c>
      <c r="Q729" t="b">
        <v>0</v>
      </c>
      <c r="R729" t="b">
        <v>0</v>
      </c>
      <c r="S729" t="b">
        <v>0</v>
      </c>
      <c r="T729" t="b">
        <v>0</v>
      </c>
      <c r="U729" t="b">
        <v>0</v>
      </c>
      <c r="V729" t="b">
        <v>1</v>
      </c>
      <c r="X729" t="s">
        <v>19200</v>
      </c>
      <c r="Z729">
        <v>3018752</v>
      </c>
      <c r="AA729">
        <v>1047552</v>
      </c>
      <c r="AB729" t="b">
        <v>0</v>
      </c>
      <c r="AC729" t="s">
        <v>19210</v>
      </c>
      <c r="AD729">
        <v>448</v>
      </c>
      <c r="AE729">
        <v>32</v>
      </c>
      <c r="AF729" t="s">
        <v>19194</v>
      </c>
      <c r="AG729" t="b">
        <v>1</v>
      </c>
      <c r="AH729" t="b">
        <v>1</v>
      </c>
      <c r="AI729" t="s">
        <v>19195</v>
      </c>
      <c r="AK729" t="b">
        <v>1</v>
      </c>
      <c r="AL729" t="b">
        <v>1</v>
      </c>
      <c r="AM729" t="b">
        <v>0</v>
      </c>
      <c r="AN729" t="b">
        <v>0</v>
      </c>
      <c r="AO729" t="b">
        <v>1</v>
      </c>
      <c r="AP729">
        <v>8</v>
      </c>
      <c r="AT729">
        <v>80000</v>
      </c>
      <c r="AU729">
        <v>1200000000000</v>
      </c>
      <c r="AV729">
        <v>1374389534720</v>
      </c>
      <c r="AW729" t="b">
        <v>1</v>
      </c>
      <c r="BD729" s="19">
        <v>45175</v>
      </c>
      <c r="BF729">
        <v>4</v>
      </c>
    </row>
    <row r="730" spans="1:58" hidden="1" x14ac:dyDescent="0.25">
      <c r="A730" t="s">
        <v>5001</v>
      </c>
      <c r="B730" t="s">
        <v>19902</v>
      </c>
      <c r="C730" t="s">
        <v>1368</v>
      </c>
      <c r="D730" t="s">
        <v>19887</v>
      </c>
      <c r="E730" t="s">
        <v>19190</v>
      </c>
      <c r="F730" t="s">
        <v>242</v>
      </c>
      <c r="G730">
        <v>9825.7999999999993</v>
      </c>
      <c r="H730" t="s">
        <v>19191</v>
      </c>
      <c r="I730">
        <v>24</v>
      </c>
      <c r="J730">
        <v>24</v>
      </c>
      <c r="K730">
        <v>1</v>
      </c>
      <c r="L730" t="s">
        <v>19883</v>
      </c>
      <c r="M730" t="s">
        <v>19445</v>
      </c>
      <c r="N730" t="b">
        <v>0</v>
      </c>
      <c r="O730" t="b">
        <v>0</v>
      </c>
      <c r="P730" t="b">
        <v>0</v>
      </c>
      <c r="Q730" t="b">
        <v>0</v>
      </c>
      <c r="R730" t="b">
        <v>0</v>
      </c>
      <c r="S730" t="b">
        <v>0</v>
      </c>
      <c r="T730" t="b">
        <v>0</v>
      </c>
      <c r="U730" t="b">
        <v>0</v>
      </c>
      <c r="V730" t="b">
        <v>1</v>
      </c>
      <c r="X730" t="s">
        <v>19293</v>
      </c>
      <c r="Z730">
        <v>3018752</v>
      </c>
      <c r="AA730">
        <v>1047552</v>
      </c>
      <c r="AB730" t="b">
        <v>0</v>
      </c>
      <c r="AC730" t="s">
        <v>19210</v>
      </c>
      <c r="AD730">
        <v>448</v>
      </c>
      <c r="AE730">
        <v>32</v>
      </c>
      <c r="AF730" t="s">
        <v>19194</v>
      </c>
      <c r="AG730" t="b">
        <v>1</v>
      </c>
      <c r="AH730" t="b">
        <v>1</v>
      </c>
      <c r="AI730" t="s">
        <v>19195</v>
      </c>
      <c r="AK730" t="b">
        <v>1</v>
      </c>
      <c r="AL730" t="b">
        <v>1</v>
      </c>
      <c r="AM730" t="b">
        <v>0</v>
      </c>
      <c r="AN730" t="b">
        <v>0</v>
      </c>
      <c r="AO730" t="b">
        <v>1</v>
      </c>
      <c r="AP730">
        <v>8</v>
      </c>
      <c r="AT730">
        <v>80000</v>
      </c>
      <c r="AU730">
        <v>1200000000000</v>
      </c>
      <c r="AV730">
        <v>1374389534720</v>
      </c>
      <c r="AW730" t="b">
        <v>1</v>
      </c>
      <c r="BF730">
        <v>4</v>
      </c>
    </row>
    <row r="731" spans="1:58" hidden="1" x14ac:dyDescent="0.25">
      <c r="A731" t="s">
        <v>19903</v>
      </c>
      <c r="B731" t="s">
        <v>19904</v>
      </c>
      <c r="C731" t="s">
        <v>1368</v>
      </c>
      <c r="D731" t="s">
        <v>19890</v>
      </c>
      <c r="E731" t="s">
        <v>19190</v>
      </c>
      <c r="F731" t="s">
        <v>242</v>
      </c>
      <c r="G731">
        <v>0</v>
      </c>
      <c r="H731" t="s">
        <v>19191</v>
      </c>
      <c r="I731">
        <v>24</v>
      </c>
      <c r="J731">
        <v>24</v>
      </c>
      <c r="K731">
        <v>1</v>
      </c>
      <c r="L731" t="s">
        <v>19883</v>
      </c>
      <c r="M731" t="s">
        <v>19445</v>
      </c>
      <c r="N731" t="b">
        <v>0</v>
      </c>
      <c r="O731" t="b">
        <v>0</v>
      </c>
      <c r="P731" t="b">
        <v>0</v>
      </c>
      <c r="Q731" t="b">
        <v>0</v>
      </c>
      <c r="R731" t="b">
        <v>0</v>
      </c>
      <c r="S731" t="b">
        <v>0</v>
      </c>
      <c r="T731" t="b">
        <v>0</v>
      </c>
      <c r="U731" t="b">
        <v>0</v>
      </c>
      <c r="V731" t="b">
        <v>0</v>
      </c>
      <c r="W731" t="s">
        <v>19891</v>
      </c>
      <c r="Z731">
        <v>1474560</v>
      </c>
      <c r="AA731">
        <v>1047552</v>
      </c>
      <c r="AB731" t="b">
        <v>0</v>
      </c>
      <c r="AC731" t="s">
        <v>19193</v>
      </c>
      <c r="AD731">
        <v>224</v>
      </c>
      <c r="AE731">
        <v>64</v>
      </c>
      <c r="AF731" t="s">
        <v>19194</v>
      </c>
      <c r="AG731" t="b">
        <v>0</v>
      </c>
      <c r="AH731" t="b">
        <v>0</v>
      </c>
      <c r="AI731" t="s">
        <v>19195</v>
      </c>
      <c r="AK731" t="b">
        <v>0</v>
      </c>
      <c r="AL731" t="b">
        <v>0</v>
      </c>
      <c r="AM731" t="b">
        <v>0</v>
      </c>
      <c r="AN731" t="b">
        <v>0</v>
      </c>
      <c r="AO731" t="b">
        <v>1</v>
      </c>
      <c r="AP731">
        <v>4</v>
      </c>
      <c r="AT731">
        <v>80000</v>
      </c>
      <c r="AU731">
        <v>1200000000000</v>
      </c>
      <c r="BD731" s="19">
        <v>45175</v>
      </c>
      <c r="BF731">
        <v>4</v>
      </c>
    </row>
    <row r="732" spans="1:58" hidden="1" x14ac:dyDescent="0.25">
      <c r="A732" t="s">
        <v>6533</v>
      </c>
      <c r="B732" t="s">
        <v>19905</v>
      </c>
      <c r="C732" t="s">
        <v>1368</v>
      </c>
      <c r="D732" t="s">
        <v>19885</v>
      </c>
      <c r="E732" t="s">
        <v>19190</v>
      </c>
      <c r="F732" t="s">
        <v>242</v>
      </c>
      <c r="G732">
        <v>6044.4</v>
      </c>
      <c r="H732" t="s">
        <v>19191</v>
      </c>
      <c r="I732">
        <v>24</v>
      </c>
      <c r="J732">
        <v>24</v>
      </c>
      <c r="K732">
        <v>1</v>
      </c>
      <c r="L732" t="s">
        <v>19883</v>
      </c>
      <c r="M732" t="s">
        <v>19445</v>
      </c>
      <c r="N732" t="b">
        <v>0</v>
      </c>
      <c r="O732" t="b">
        <v>0</v>
      </c>
      <c r="P732" t="b">
        <v>0</v>
      </c>
      <c r="Q732" t="b">
        <v>0</v>
      </c>
      <c r="R732" t="b">
        <v>0</v>
      </c>
      <c r="S732" t="b">
        <v>0</v>
      </c>
      <c r="T732" t="b">
        <v>0</v>
      </c>
      <c r="U732" t="b">
        <v>0</v>
      </c>
      <c r="V732" t="b">
        <v>1</v>
      </c>
      <c r="X732" t="s">
        <v>19200</v>
      </c>
      <c r="Z732">
        <v>3018752</v>
      </c>
      <c r="AA732">
        <v>1047552</v>
      </c>
      <c r="AB732" t="b">
        <v>0</v>
      </c>
      <c r="AC732" t="s">
        <v>19210</v>
      </c>
      <c r="AD732">
        <v>448</v>
      </c>
      <c r="AE732">
        <v>32</v>
      </c>
      <c r="AF732" t="s">
        <v>19194</v>
      </c>
      <c r="AG732" t="b">
        <v>1</v>
      </c>
      <c r="AH732" t="b">
        <v>1</v>
      </c>
      <c r="AI732" t="s">
        <v>19195</v>
      </c>
      <c r="AK732" t="b">
        <v>1</v>
      </c>
      <c r="AL732" t="b">
        <v>1</v>
      </c>
      <c r="AM732" t="b">
        <v>0</v>
      </c>
      <c r="AN732" t="b">
        <v>1</v>
      </c>
      <c r="AO732" t="b">
        <v>0</v>
      </c>
      <c r="AP732">
        <v>8</v>
      </c>
      <c r="AT732">
        <v>80000</v>
      </c>
      <c r="AU732">
        <v>1200000000000</v>
      </c>
      <c r="AV732">
        <v>1374389534720</v>
      </c>
      <c r="AW732" t="b">
        <v>1</v>
      </c>
      <c r="BD732" s="19">
        <v>45175</v>
      </c>
      <c r="BF732">
        <v>4</v>
      </c>
    </row>
    <row r="733" spans="1:58" hidden="1" x14ac:dyDescent="0.25">
      <c r="A733" t="s">
        <v>822</v>
      </c>
      <c r="B733" t="s">
        <v>19906</v>
      </c>
      <c r="C733" t="s">
        <v>1368</v>
      </c>
      <c r="D733" t="s">
        <v>19887</v>
      </c>
      <c r="E733" t="s">
        <v>19190</v>
      </c>
      <c r="F733" t="s">
        <v>242</v>
      </c>
      <c r="G733">
        <v>8935.2000000000007</v>
      </c>
      <c r="H733" t="s">
        <v>19191</v>
      </c>
      <c r="I733">
        <v>24</v>
      </c>
      <c r="J733">
        <v>24</v>
      </c>
      <c r="K733">
        <v>1</v>
      </c>
      <c r="L733" t="s">
        <v>19883</v>
      </c>
      <c r="M733" t="s">
        <v>19445</v>
      </c>
      <c r="N733" t="b">
        <v>0</v>
      </c>
      <c r="O733" t="b">
        <v>0</v>
      </c>
      <c r="P733" t="b">
        <v>0</v>
      </c>
      <c r="Q733" t="b">
        <v>0</v>
      </c>
      <c r="R733" t="b">
        <v>0</v>
      </c>
      <c r="S733" t="b">
        <v>0</v>
      </c>
      <c r="T733" t="b">
        <v>0</v>
      </c>
      <c r="U733" t="b">
        <v>0</v>
      </c>
      <c r="V733" t="b">
        <v>1</v>
      </c>
      <c r="X733" t="s">
        <v>19293</v>
      </c>
      <c r="Z733">
        <v>1376256</v>
      </c>
      <c r="AA733">
        <v>1047552</v>
      </c>
      <c r="AB733" t="b">
        <v>0</v>
      </c>
      <c r="AC733" t="s">
        <v>19210</v>
      </c>
      <c r="AD733">
        <v>448</v>
      </c>
      <c r="AE733">
        <v>32</v>
      </c>
      <c r="AF733" t="s">
        <v>19194</v>
      </c>
      <c r="AG733" t="b">
        <v>1</v>
      </c>
      <c r="AH733" t="b">
        <v>1</v>
      </c>
      <c r="AI733" t="s">
        <v>19195</v>
      </c>
      <c r="AK733" t="b">
        <v>1</v>
      </c>
      <c r="AL733" t="b">
        <v>1</v>
      </c>
      <c r="AM733" t="b">
        <v>0</v>
      </c>
      <c r="AN733" t="b">
        <v>1</v>
      </c>
      <c r="AO733" t="b">
        <v>0</v>
      </c>
      <c r="AP733">
        <v>8</v>
      </c>
      <c r="AW733" t="b">
        <v>1</v>
      </c>
      <c r="BF733">
        <v>4</v>
      </c>
    </row>
    <row r="734" spans="1:58" hidden="1" x14ac:dyDescent="0.25">
      <c r="A734" t="s">
        <v>19907</v>
      </c>
      <c r="B734" t="s">
        <v>19908</v>
      </c>
      <c r="C734" t="s">
        <v>1368</v>
      </c>
      <c r="D734" t="s">
        <v>19890</v>
      </c>
      <c r="E734" t="s">
        <v>19190</v>
      </c>
      <c r="F734" t="s">
        <v>242</v>
      </c>
      <c r="G734">
        <v>0</v>
      </c>
      <c r="H734" t="s">
        <v>19191</v>
      </c>
      <c r="I734">
        <v>24</v>
      </c>
      <c r="J734">
        <v>24</v>
      </c>
      <c r="K734">
        <v>1</v>
      </c>
      <c r="L734" t="s">
        <v>19883</v>
      </c>
      <c r="M734" t="s">
        <v>19445</v>
      </c>
      <c r="N734" t="b">
        <v>0</v>
      </c>
      <c r="O734" t="b">
        <v>0</v>
      </c>
      <c r="P734" t="b">
        <v>0</v>
      </c>
      <c r="Q734" t="b">
        <v>0</v>
      </c>
      <c r="R734" t="b">
        <v>0</v>
      </c>
      <c r="S734" t="b">
        <v>0</v>
      </c>
      <c r="T734" t="b">
        <v>0</v>
      </c>
      <c r="U734" t="b">
        <v>0</v>
      </c>
      <c r="V734" t="b">
        <v>0</v>
      </c>
      <c r="W734" t="s">
        <v>19891</v>
      </c>
      <c r="Z734">
        <v>1474560</v>
      </c>
      <c r="AA734">
        <v>1047552</v>
      </c>
      <c r="AB734" t="b">
        <v>0</v>
      </c>
      <c r="AC734" t="s">
        <v>19193</v>
      </c>
      <c r="AD734">
        <v>224</v>
      </c>
      <c r="AE734">
        <v>64</v>
      </c>
      <c r="AF734" t="s">
        <v>19194</v>
      </c>
      <c r="AG734" t="b">
        <v>0</v>
      </c>
      <c r="AH734" t="b">
        <v>0</v>
      </c>
      <c r="AI734" t="s">
        <v>19195</v>
      </c>
      <c r="AK734" t="b">
        <v>0</v>
      </c>
      <c r="AL734" t="b">
        <v>0</v>
      </c>
      <c r="AM734" t="b">
        <v>0</v>
      </c>
      <c r="AN734" t="b">
        <v>0</v>
      </c>
      <c r="AO734" t="b">
        <v>0</v>
      </c>
      <c r="AP734">
        <v>4</v>
      </c>
      <c r="AT734">
        <v>80000</v>
      </c>
      <c r="AU734">
        <v>1200000000000</v>
      </c>
      <c r="BD734" s="19">
        <v>45175</v>
      </c>
      <c r="BF734">
        <v>4</v>
      </c>
    </row>
    <row r="735" spans="1:58" hidden="1" x14ac:dyDescent="0.25">
      <c r="A735" t="s">
        <v>19909</v>
      </c>
      <c r="B735" t="s">
        <v>19910</v>
      </c>
      <c r="C735" t="s">
        <v>1368</v>
      </c>
      <c r="D735" t="s">
        <v>19894</v>
      </c>
      <c r="E735" t="s">
        <v>19190</v>
      </c>
      <c r="F735" t="s">
        <v>242</v>
      </c>
      <c r="G735">
        <v>0</v>
      </c>
      <c r="H735" t="s">
        <v>19191</v>
      </c>
      <c r="I735">
        <v>32</v>
      </c>
      <c r="J735">
        <v>32</v>
      </c>
      <c r="K735">
        <v>1</v>
      </c>
      <c r="L735" t="s">
        <v>19883</v>
      </c>
      <c r="M735" t="s">
        <v>19445</v>
      </c>
      <c r="N735" t="b">
        <v>1</v>
      </c>
      <c r="O735" t="b">
        <v>0</v>
      </c>
      <c r="P735" t="b">
        <v>1</v>
      </c>
      <c r="Q735" t="b">
        <v>0</v>
      </c>
      <c r="R735" t="b">
        <v>0</v>
      </c>
      <c r="S735" t="b">
        <v>0</v>
      </c>
      <c r="T735" t="b">
        <v>0</v>
      </c>
      <c r="U735" t="b">
        <v>0</v>
      </c>
      <c r="V735" t="b">
        <v>1</v>
      </c>
      <c r="W735" t="s">
        <v>19895</v>
      </c>
      <c r="X735" t="s">
        <v>19265</v>
      </c>
      <c r="Z735">
        <v>2949120</v>
      </c>
      <c r="AA735">
        <v>1047552</v>
      </c>
      <c r="AB735" t="b">
        <v>0</v>
      </c>
      <c r="AC735" t="s">
        <v>19210</v>
      </c>
      <c r="AD735">
        <v>400</v>
      </c>
      <c r="AE735">
        <v>32</v>
      </c>
      <c r="AF735" t="s">
        <v>19194</v>
      </c>
      <c r="AG735" t="b">
        <v>1</v>
      </c>
      <c r="AH735" t="b">
        <v>1</v>
      </c>
      <c r="AI735" t="s">
        <v>19195</v>
      </c>
      <c r="AK735" t="b">
        <v>1</v>
      </c>
      <c r="AL735" t="b">
        <v>1</v>
      </c>
      <c r="AM735" t="b">
        <v>0</v>
      </c>
      <c r="AN735" t="b">
        <v>1</v>
      </c>
      <c r="AO735" t="b">
        <v>0</v>
      </c>
      <c r="AP735">
        <v>8</v>
      </c>
      <c r="AQ735">
        <v>96000</v>
      </c>
      <c r="AR735">
        <v>805306368</v>
      </c>
      <c r="AS735">
        <v>805306368</v>
      </c>
      <c r="AT735">
        <v>24000</v>
      </c>
      <c r="AU735">
        <v>180000000</v>
      </c>
      <c r="AV735">
        <v>1099511627776</v>
      </c>
      <c r="AW735" t="b">
        <v>1</v>
      </c>
      <c r="BF735">
        <v>2</v>
      </c>
    </row>
    <row r="736" spans="1:58" hidden="1" x14ac:dyDescent="0.25">
      <c r="A736" t="s">
        <v>607</v>
      </c>
      <c r="B736" t="s">
        <v>4950</v>
      </c>
      <c r="C736" t="s">
        <v>1368</v>
      </c>
      <c r="D736" t="s">
        <v>19899</v>
      </c>
      <c r="E736" t="s">
        <v>19190</v>
      </c>
      <c r="F736" t="s">
        <v>242</v>
      </c>
      <c r="G736">
        <v>5362.58</v>
      </c>
      <c r="H736" t="s">
        <v>19191</v>
      </c>
      <c r="I736">
        <v>48</v>
      </c>
      <c r="J736">
        <v>48</v>
      </c>
      <c r="K736">
        <v>1</v>
      </c>
      <c r="L736" t="s">
        <v>19883</v>
      </c>
      <c r="M736" t="s">
        <v>19445</v>
      </c>
      <c r="N736" t="b">
        <v>1</v>
      </c>
      <c r="O736" t="b">
        <v>0</v>
      </c>
      <c r="P736" t="b">
        <v>1</v>
      </c>
      <c r="Q736" t="b">
        <v>0</v>
      </c>
      <c r="R736" t="b">
        <v>0</v>
      </c>
      <c r="S736" t="b">
        <v>0</v>
      </c>
      <c r="T736" t="b">
        <v>0</v>
      </c>
      <c r="U736" t="b">
        <v>0</v>
      </c>
      <c r="V736" t="b">
        <v>1</v>
      </c>
      <c r="W736" t="s">
        <v>19900</v>
      </c>
      <c r="X736" t="s">
        <v>19265</v>
      </c>
      <c r="Z736">
        <v>131072</v>
      </c>
      <c r="AA736">
        <v>1047552</v>
      </c>
      <c r="AB736" t="b">
        <v>0</v>
      </c>
      <c r="AC736" t="s">
        <v>19284</v>
      </c>
      <c r="AD736">
        <v>440</v>
      </c>
      <c r="AE736">
        <v>16</v>
      </c>
      <c r="AF736" t="s">
        <v>19194</v>
      </c>
      <c r="AG736" t="b">
        <v>1</v>
      </c>
      <c r="AH736" t="b">
        <v>1</v>
      </c>
      <c r="AI736" t="s">
        <v>19195</v>
      </c>
      <c r="AK736" t="b">
        <v>1</v>
      </c>
      <c r="AL736" t="b">
        <v>1</v>
      </c>
      <c r="AM736" t="b">
        <v>0</v>
      </c>
      <c r="AN736" t="b">
        <v>1</v>
      </c>
      <c r="AO736" t="b">
        <v>0</v>
      </c>
      <c r="AP736">
        <v>4</v>
      </c>
      <c r="AQ736">
        <v>225000</v>
      </c>
      <c r="AR736">
        <v>3000000000</v>
      </c>
      <c r="AS736">
        <v>3000000000</v>
      </c>
      <c r="AT736">
        <v>76800</v>
      </c>
      <c r="AU736">
        <v>1152000000</v>
      </c>
      <c r="AV736">
        <v>549755813888</v>
      </c>
      <c r="AW736" t="b">
        <v>1</v>
      </c>
      <c r="BC736">
        <v>1830912</v>
      </c>
      <c r="BF736">
        <v>2</v>
      </c>
    </row>
    <row r="737" spans="1:58" hidden="1" x14ac:dyDescent="0.25">
      <c r="A737" t="s">
        <v>10789</v>
      </c>
      <c r="B737" t="s">
        <v>19911</v>
      </c>
      <c r="C737" t="s">
        <v>1368</v>
      </c>
      <c r="D737" t="s">
        <v>19897</v>
      </c>
      <c r="E737" t="s">
        <v>19190</v>
      </c>
      <c r="F737" t="s">
        <v>242</v>
      </c>
      <c r="G737">
        <v>383.98</v>
      </c>
      <c r="H737" t="s">
        <v>19191</v>
      </c>
      <c r="I737">
        <v>4</v>
      </c>
      <c r="J737">
        <v>4</v>
      </c>
      <c r="K737">
        <v>1</v>
      </c>
      <c r="L737" t="s">
        <v>19883</v>
      </c>
      <c r="M737" t="s">
        <v>19445</v>
      </c>
      <c r="N737" t="b">
        <v>1</v>
      </c>
      <c r="O737" t="b">
        <v>0</v>
      </c>
      <c r="P737" t="b">
        <v>0</v>
      </c>
      <c r="Q737" t="b">
        <v>0</v>
      </c>
      <c r="R737" t="b">
        <v>0</v>
      </c>
      <c r="S737" t="b">
        <v>0</v>
      </c>
      <c r="T737" t="b">
        <v>0</v>
      </c>
      <c r="U737" t="b">
        <v>0</v>
      </c>
      <c r="V737" t="b">
        <v>1</v>
      </c>
      <c r="W737" t="s">
        <v>19898</v>
      </c>
      <c r="X737" t="s">
        <v>19293</v>
      </c>
      <c r="Z737">
        <v>180224</v>
      </c>
      <c r="AA737">
        <v>1047552</v>
      </c>
      <c r="AB737" t="b">
        <v>0</v>
      </c>
      <c r="AC737" t="s">
        <v>19210</v>
      </c>
      <c r="AD737">
        <v>28</v>
      </c>
      <c r="AE737">
        <v>8</v>
      </c>
      <c r="AF737" t="s">
        <v>19194</v>
      </c>
      <c r="AG737" t="b">
        <v>1</v>
      </c>
      <c r="AH737" t="b">
        <v>1</v>
      </c>
      <c r="AI737" t="s">
        <v>19195</v>
      </c>
      <c r="AK737" t="b">
        <v>1</v>
      </c>
      <c r="AL737" t="b">
        <v>1</v>
      </c>
      <c r="AM737" t="b">
        <v>0</v>
      </c>
      <c r="AN737" t="b">
        <v>1</v>
      </c>
      <c r="AO737" t="b">
        <v>0</v>
      </c>
      <c r="AP737">
        <v>4</v>
      </c>
      <c r="AQ737">
        <v>16320</v>
      </c>
      <c r="AR737">
        <v>251658240</v>
      </c>
      <c r="AS737">
        <v>251658240</v>
      </c>
      <c r="AT737">
        <v>24480</v>
      </c>
      <c r="AU737">
        <v>368640000</v>
      </c>
      <c r="AV737">
        <v>154619000000</v>
      </c>
      <c r="AW737" t="b">
        <v>1</v>
      </c>
      <c r="BF737">
        <v>1</v>
      </c>
    </row>
    <row r="738" spans="1:58" hidden="1" x14ac:dyDescent="0.25">
      <c r="A738" t="s">
        <v>8810</v>
      </c>
      <c r="B738" t="s">
        <v>13696</v>
      </c>
      <c r="C738" t="s">
        <v>1368</v>
      </c>
      <c r="D738" t="s">
        <v>19882</v>
      </c>
      <c r="E738" t="s">
        <v>19190</v>
      </c>
      <c r="F738" t="s">
        <v>242</v>
      </c>
      <c r="G738">
        <v>657</v>
      </c>
      <c r="H738" t="s">
        <v>19191</v>
      </c>
      <c r="I738">
        <v>6</v>
      </c>
      <c r="J738">
        <v>6</v>
      </c>
      <c r="K738">
        <v>1</v>
      </c>
      <c r="L738" t="s">
        <v>19883</v>
      </c>
      <c r="M738" t="s">
        <v>19445</v>
      </c>
      <c r="N738" t="b">
        <v>0</v>
      </c>
      <c r="O738" t="b">
        <v>0</v>
      </c>
      <c r="P738" t="b">
        <v>0</v>
      </c>
      <c r="Q738" t="b">
        <v>0</v>
      </c>
      <c r="R738" t="b">
        <v>0</v>
      </c>
      <c r="S738" t="b">
        <v>0</v>
      </c>
      <c r="T738" t="b">
        <v>0</v>
      </c>
      <c r="U738" t="b">
        <v>0</v>
      </c>
      <c r="V738" t="b">
        <v>0</v>
      </c>
      <c r="Z738">
        <v>348160</v>
      </c>
      <c r="AA738">
        <v>1047552</v>
      </c>
      <c r="AB738" t="b">
        <v>0</v>
      </c>
      <c r="AC738" t="s">
        <v>19193</v>
      </c>
      <c r="AD738">
        <v>56</v>
      </c>
      <c r="AE738">
        <v>24</v>
      </c>
      <c r="AF738" t="s">
        <v>19194</v>
      </c>
      <c r="AG738" t="b">
        <v>1</v>
      </c>
      <c r="AH738" t="b">
        <v>0</v>
      </c>
      <c r="AI738" t="s">
        <v>19195</v>
      </c>
      <c r="AK738" t="b">
        <v>0</v>
      </c>
      <c r="AL738" t="b">
        <v>0</v>
      </c>
      <c r="AM738" t="b">
        <v>0</v>
      </c>
      <c r="AN738" t="b">
        <v>0</v>
      </c>
      <c r="AO738" t="b">
        <v>0</v>
      </c>
      <c r="AP738">
        <v>2</v>
      </c>
      <c r="AT738">
        <v>20000</v>
      </c>
      <c r="AU738">
        <v>300000000000</v>
      </c>
      <c r="BD738" s="19">
        <v>45175</v>
      </c>
      <c r="BF738">
        <v>1</v>
      </c>
    </row>
    <row r="739" spans="1:58" hidden="1" x14ac:dyDescent="0.25">
      <c r="A739" t="s">
        <v>2626</v>
      </c>
      <c r="B739" t="s">
        <v>19912</v>
      </c>
      <c r="C739" t="s">
        <v>1368</v>
      </c>
      <c r="D739" t="s">
        <v>19897</v>
      </c>
      <c r="E739" t="s">
        <v>19190</v>
      </c>
      <c r="F739" t="s">
        <v>242</v>
      </c>
      <c r="G739">
        <v>3176.96</v>
      </c>
      <c r="H739" t="s">
        <v>19191</v>
      </c>
      <c r="I739">
        <v>64</v>
      </c>
      <c r="J739">
        <v>64</v>
      </c>
      <c r="K739">
        <v>1</v>
      </c>
      <c r="L739" t="s">
        <v>19883</v>
      </c>
      <c r="M739" t="s">
        <v>19445</v>
      </c>
      <c r="N739" t="b">
        <v>1</v>
      </c>
      <c r="O739" t="b">
        <v>0</v>
      </c>
      <c r="P739" t="b">
        <v>0</v>
      </c>
      <c r="Q739" t="b">
        <v>0</v>
      </c>
      <c r="R739" t="b">
        <v>0</v>
      </c>
      <c r="S739" t="b">
        <v>0</v>
      </c>
      <c r="T739" t="b">
        <v>0</v>
      </c>
      <c r="U739" t="b">
        <v>0</v>
      </c>
      <c r="V739" t="b">
        <v>1</v>
      </c>
      <c r="W739" t="s">
        <v>19898</v>
      </c>
      <c r="X739" t="s">
        <v>19293</v>
      </c>
      <c r="Z739">
        <v>2883584</v>
      </c>
      <c r="AA739">
        <v>1047552</v>
      </c>
      <c r="AB739" t="b">
        <v>0</v>
      </c>
      <c r="AC739" t="s">
        <v>19210</v>
      </c>
      <c r="AD739">
        <v>440</v>
      </c>
      <c r="AE739">
        <v>32</v>
      </c>
      <c r="AF739" t="s">
        <v>19194</v>
      </c>
      <c r="AG739" t="b">
        <v>1</v>
      </c>
      <c r="AH739" t="b">
        <v>1</v>
      </c>
      <c r="AI739" t="s">
        <v>19195</v>
      </c>
      <c r="AK739" t="b">
        <v>1</v>
      </c>
      <c r="AL739" t="b">
        <v>1</v>
      </c>
      <c r="AM739" t="b">
        <v>0</v>
      </c>
      <c r="AN739" t="b">
        <v>1</v>
      </c>
      <c r="AO739" t="b">
        <v>0</v>
      </c>
      <c r="AP739">
        <v>8</v>
      </c>
      <c r="AQ739">
        <v>16320</v>
      </c>
      <c r="AR739">
        <v>251658240</v>
      </c>
      <c r="AS739">
        <v>251658240</v>
      </c>
      <c r="AT739">
        <v>48000</v>
      </c>
      <c r="AU739">
        <v>737280000</v>
      </c>
      <c r="AV739">
        <v>154618822656</v>
      </c>
      <c r="AW739" t="b">
        <v>1</v>
      </c>
      <c r="BF739">
        <v>4</v>
      </c>
    </row>
    <row r="740" spans="1:58" hidden="1" x14ac:dyDescent="0.25">
      <c r="A740" t="s">
        <v>1338</v>
      </c>
      <c r="B740" t="s">
        <v>19913</v>
      </c>
      <c r="C740" t="s">
        <v>1368</v>
      </c>
      <c r="D740" t="s">
        <v>19885</v>
      </c>
      <c r="E740" t="s">
        <v>19190</v>
      </c>
      <c r="F740" t="s">
        <v>242</v>
      </c>
      <c r="G740">
        <v>1511.1</v>
      </c>
      <c r="H740" t="s">
        <v>19191</v>
      </c>
      <c r="I740">
        <v>6</v>
      </c>
      <c r="J740">
        <v>6</v>
      </c>
      <c r="K740">
        <v>1</v>
      </c>
      <c r="L740" t="s">
        <v>19883</v>
      </c>
      <c r="M740" t="s">
        <v>19445</v>
      </c>
      <c r="N740" t="b">
        <v>0</v>
      </c>
      <c r="O740" t="b">
        <v>0</v>
      </c>
      <c r="P740" t="b">
        <v>0</v>
      </c>
      <c r="Q740" t="b">
        <v>0</v>
      </c>
      <c r="R740" t="b">
        <v>0</v>
      </c>
      <c r="S740" t="b">
        <v>0</v>
      </c>
      <c r="T740" t="b">
        <v>0</v>
      </c>
      <c r="U740" t="b">
        <v>0</v>
      </c>
      <c r="V740" t="b">
        <v>1</v>
      </c>
      <c r="X740" t="s">
        <v>19200</v>
      </c>
      <c r="Z740">
        <v>753664</v>
      </c>
      <c r="AA740">
        <v>1047552</v>
      </c>
      <c r="AB740" t="b">
        <v>0</v>
      </c>
      <c r="AC740" t="s">
        <v>19210</v>
      </c>
      <c r="AD740">
        <v>112</v>
      </c>
      <c r="AE740">
        <v>12</v>
      </c>
      <c r="AF740" t="s">
        <v>19194</v>
      </c>
      <c r="AG740" t="b">
        <v>1</v>
      </c>
      <c r="AH740" t="b">
        <v>1</v>
      </c>
      <c r="AI740" t="s">
        <v>19195</v>
      </c>
      <c r="AK740" t="b">
        <v>1</v>
      </c>
      <c r="AL740" t="b">
        <v>1</v>
      </c>
      <c r="AM740" t="b">
        <v>0</v>
      </c>
      <c r="AN740" t="b">
        <v>1</v>
      </c>
      <c r="AO740" t="b">
        <v>0</v>
      </c>
      <c r="AP740">
        <v>4</v>
      </c>
      <c r="AQ740">
        <v>24000</v>
      </c>
      <c r="AR740">
        <v>210763776</v>
      </c>
      <c r="AS740">
        <v>210763776</v>
      </c>
      <c r="AT740">
        <v>20000</v>
      </c>
      <c r="AU740">
        <v>300000000000</v>
      </c>
      <c r="AV740">
        <v>343597383680</v>
      </c>
      <c r="AW740" t="b">
        <v>1</v>
      </c>
      <c r="BD740" s="19">
        <v>45175</v>
      </c>
      <c r="BF740">
        <v>1</v>
      </c>
    </row>
    <row r="741" spans="1:58" hidden="1" x14ac:dyDescent="0.25">
      <c r="A741" t="s">
        <v>5662</v>
      </c>
      <c r="B741" t="s">
        <v>19914</v>
      </c>
      <c r="C741" t="s">
        <v>1368</v>
      </c>
      <c r="D741" t="s">
        <v>19887</v>
      </c>
      <c r="E741" t="s">
        <v>19190</v>
      </c>
      <c r="F741" t="s">
        <v>242</v>
      </c>
      <c r="G741">
        <v>2233.8000000000002</v>
      </c>
      <c r="H741" t="s">
        <v>19191</v>
      </c>
      <c r="I741">
        <v>6</v>
      </c>
      <c r="J741">
        <v>6</v>
      </c>
      <c r="K741">
        <v>1</v>
      </c>
      <c r="L741" t="s">
        <v>19883</v>
      </c>
      <c r="M741" t="s">
        <v>19445</v>
      </c>
      <c r="N741" t="b">
        <v>0</v>
      </c>
      <c r="O741" t="b">
        <v>0</v>
      </c>
      <c r="P741" t="b">
        <v>0</v>
      </c>
      <c r="Q741" t="b">
        <v>0</v>
      </c>
      <c r="R741" t="b">
        <v>0</v>
      </c>
      <c r="S741" t="b">
        <v>0</v>
      </c>
      <c r="T741" t="b">
        <v>0</v>
      </c>
      <c r="U741" t="b">
        <v>0</v>
      </c>
      <c r="V741" t="b">
        <v>1</v>
      </c>
      <c r="X741" t="s">
        <v>19293</v>
      </c>
      <c r="Z741">
        <v>344064</v>
      </c>
      <c r="AA741">
        <v>1047552</v>
      </c>
      <c r="AB741" t="b">
        <v>0</v>
      </c>
      <c r="AC741" t="s">
        <v>19210</v>
      </c>
      <c r="AD741">
        <v>112</v>
      </c>
      <c r="AE741">
        <v>12</v>
      </c>
      <c r="AF741" t="s">
        <v>19194</v>
      </c>
      <c r="AG741" t="b">
        <v>1</v>
      </c>
      <c r="AH741" t="b">
        <v>1</v>
      </c>
      <c r="AI741" t="s">
        <v>19195</v>
      </c>
      <c r="AK741" t="b">
        <v>1</v>
      </c>
      <c r="AL741" t="b">
        <v>1</v>
      </c>
      <c r="AM741" t="b">
        <v>0</v>
      </c>
      <c r="AN741" t="b">
        <v>1</v>
      </c>
      <c r="AO741" t="b">
        <v>0</v>
      </c>
      <c r="AP741">
        <v>4</v>
      </c>
      <c r="AW741" t="b">
        <v>1</v>
      </c>
      <c r="BF741">
        <v>1</v>
      </c>
    </row>
    <row r="742" spans="1:58" hidden="1" x14ac:dyDescent="0.25">
      <c r="A742" t="s">
        <v>19915</v>
      </c>
      <c r="B742" t="s">
        <v>19916</v>
      </c>
      <c r="C742" t="s">
        <v>1368</v>
      </c>
      <c r="D742" t="s">
        <v>19890</v>
      </c>
      <c r="E742" t="s">
        <v>19190</v>
      </c>
      <c r="F742" t="s">
        <v>242</v>
      </c>
      <c r="G742">
        <v>0</v>
      </c>
      <c r="H742" t="s">
        <v>19191</v>
      </c>
      <c r="I742">
        <v>6</v>
      </c>
      <c r="J742">
        <v>6</v>
      </c>
      <c r="K742">
        <v>1</v>
      </c>
      <c r="L742" t="s">
        <v>19883</v>
      </c>
      <c r="M742" t="s">
        <v>19445</v>
      </c>
      <c r="N742" t="b">
        <v>0</v>
      </c>
      <c r="O742" t="b">
        <v>0</v>
      </c>
      <c r="P742" t="b">
        <v>0</v>
      </c>
      <c r="Q742" t="b">
        <v>0</v>
      </c>
      <c r="R742" t="b">
        <v>0</v>
      </c>
      <c r="S742" t="b">
        <v>0</v>
      </c>
      <c r="T742" t="b">
        <v>0</v>
      </c>
      <c r="U742" t="b">
        <v>0</v>
      </c>
      <c r="V742" t="b">
        <v>0</v>
      </c>
      <c r="W742" t="s">
        <v>19891</v>
      </c>
      <c r="Z742">
        <v>348160</v>
      </c>
      <c r="AA742">
        <v>1047552</v>
      </c>
      <c r="AB742" t="b">
        <v>0</v>
      </c>
      <c r="AC742" t="s">
        <v>19193</v>
      </c>
      <c r="AD742">
        <v>56</v>
      </c>
      <c r="AE742">
        <v>24</v>
      </c>
      <c r="AF742" t="s">
        <v>19194</v>
      </c>
      <c r="AG742" t="b">
        <v>0</v>
      </c>
      <c r="AH742" t="b">
        <v>0</v>
      </c>
      <c r="AI742" t="s">
        <v>19195</v>
      </c>
      <c r="AK742" t="b">
        <v>0</v>
      </c>
      <c r="AL742" t="b">
        <v>0</v>
      </c>
      <c r="AM742" t="b">
        <v>0</v>
      </c>
      <c r="AN742" t="b">
        <v>0</v>
      </c>
      <c r="AO742" t="b">
        <v>0</v>
      </c>
      <c r="AP742">
        <v>2</v>
      </c>
      <c r="AT742">
        <v>20000</v>
      </c>
      <c r="AU742">
        <v>300000000000</v>
      </c>
      <c r="BD742" s="19">
        <v>45175</v>
      </c>
      <c r="BF742">
        <v>1</v>
      </c>
    </row>
    <row r="743" spans="1:58" hidden="1" x14ac:dyDescent="0.25">
      <c r="A743" t="s">
        <v>19917</v>
      </c>
      <c r="B743" t="s">
        <v>19918</v>
      </c>
      <c r="C743" t="s">
        <v>1368</v>
      </c>
      <c r="D743" t="s">
        <v>19894</v>
      </c>
      <c r="E743" t="s">
        <v>19190</v>
      </c>
      <c r="F743" t="s">
        <v>242</v>
      </c>
      <c r="G743">
        <v>0</v>
      </c>
      <c r="H743" t="s">
        <v>19191</v>
      </c>
      <c r="I743">
        <v>8</v>
      </c>
      <c r="J743">
        <v>8</v>
      </c>
      <c r="K743">
        <v>1</v>
      </c>
      <c r="L743" t="s">
        <v>19883</v>
      </c>
      <c r="M743" t="s">
        <v>19445</v>
      </c>
      <c r="N743" t="b">
        <v>1</v>
      </c>
      <c r="O743" t="b">
        <v>0</v>
      </c>
      <c r="P743" t="b">
        <v>1</v>
      </c>
      <c r="Q743" t="b">
        <v>0</v>
      </c>
      <c r="R743" t="b">
        <v>0</v>
      </c>
      <c r="S743" t="b">
        <v>0</v>
      </c>
      <c r="T743" t="b">
        <v>0</v>
      </c>
      <c r="U743" t="b">
        <v>0</v>
      </c>
      <c r="V743" t="b">
        <v>1</v>
      </c>
      <c r="W743" t="s">
        <v>19895</v>
      </c>
      <c r="X743" t="s">
        <v>19265</v>
      </c>
      <c r="Z743">
        <v>737280</v>
      </c>
      <c r="AA743">
        <v>1047552</v>
      </c>
      <c r="AB743" t="b">
        <v>0</v>
      </c>
      <c r="AC743" t="s">
        <v>19210</v>
      </c>
      <c r="AD743">
        <v>100</v>
      </c>
      <c r="AE743">
        <v>8</v>
      </c>
      <c r="AF743" t="s">
        <v>19194</v>
      </c>
      <c r="AG743" t="b">
        <v>1</v>
      </c>
      <c r="AH743" t="b">
        <v>1</v>
      </c>
      <c r="AI743" t="s">
        <v>19195</v>
      </c>
      <c r="AK743" t="b">
        <v>1</v>
      </c>
      <c r="AL743" t="b">
        <v>1</v>
      </c>
      <c r="AM743" t="b">
        <v>0</v>
      </c>
      <c r="AN743" t="b">
        <v>1</v>
      </c>
      <c r="AO743" t="b">
        <v>0</v>
      </c>
      <c r="AP743">
        <v>2</v>
      </c>
      <c r="AQ743">
        <v>32000</v>
      </c>
      <c r="AR743">
        <v>268435456</v>
      </c>
      <c r="AS743">
        <v>268435456</v>
      </c>
      <c r="AT743">
        <v>25600</v>
      </c>
      <c r="AU743">
        <v>402653184</v>
      </c>
      <c r="AW743" t="b">
        <v>1</v>
      </c>
      <c r="BF743">
        <v>1</v>
      </c>
    </row>
    <row r="744" spans="1:58" hidden="1" x14ac:dyDescent="0.25">
      <c r="A744" t="s">
        <v>7082</v>
      </c>
      <c r="B744" t="s">
        <v>19919</v>
      </c>
      <c r="C744" t="s">
        <v>1368</v>
      </c>
      <c r="D744" t="s">
        <v>19897</v>
      </c>
      <c r="E744" t="s">
        <v>19190</v>
      </c>
      <c r="F744" t="s">
        <v>242</v>
      </c>
      <c r="G744">
        <v>548.96</v>
      </c>
      <c r="H744" t="s">
        <v>19191</v>
      </c>
      <c r="I744">
        <v>8</v>
      </c>
      <c r="J744">
        <v>8</v>
      </c>
      <c r="K744">
        <v>1</v>
      </c>
      <c r="L744" t="s">
        <v>19883</v>
      </c>
      <c r="M744" t="s">
        <v>19445</v>
      </c>
      <c r="N744" t="b">
        <v>1</v>
      </c>
      <c r="O744" t="b">
        <v>0</v>
      </c>
      <c r="P744" t="b">
        <v>0</v>
      </c>
      <c r="Q744" t="b">
        <v>0</v>
      </c>
      <c r="R744" t="b">
        <v>0</v>
      </c>
      <c r="S744" t="b">
        <v>0</v>
      </c>
      <c r="T744" t="b">
        <v>0</v>
      </c>
      <c r="U744" t="b">
        <v>0</v>
      </c>
      <c r="V744" t="b">
        <v>1</v>
      </c>
      <c r="W744" t="s">
        <v>19898</v>
      </c>
      <c r="X744" t="s">
        <v>19293</v>
      </c>
      <c r="Z744">
        <v>360448</v>
      </c>
      <c r="AA744">
        <v>1047552</v>
      </c>
      <c r="AB744" t="b">
        <v>0</v>
      </c>
      <c r="AC744" t="s">
        <v>19210</v>
      </c>
      <c r="AD744">
        <v>56</v>
      </c>
      <c r="AE744">
        <v>16</v>
      </c>
      <c r="AF744" t="s">
        <v>19194</v>
      </c>
      <c r="AG744" t="b">
        <v>1</v>
      </c>
      <c r="AH744" t="b">
        <v>1</v>
      </c>
      <c r="AI744" t="s">
        <v>19195</v>
      </c>
      <c r="AK744" t="b">
        <v>1</v>
      </c>
      <c r="AL744" t="b">
        <v>1</v>
      </c>
      <c r="AM744" t="b">
        <v>0</v>
      </c>
      <c r="AN744" t="b">
        <v>1</v>
      </c>
      <c r="AO744" t="b">
        <v>0</v>
      </c>
      <c r="AP744">
        <v>8</v>
      </c>
      <c r="AQ744">
        <v>16320</v>
      </c>
      <c r="AR744">
        <v>251658240</v>
      </c>
      <c r="AS744">
        <v>251658240</v>
      </c>
      <c r="AT744">
        <v>24480</v>
      </c>
      <c r="AU744">
        <v>368640000</v>
      </c>
      <c r="AV744">
        <v>154619000000</v>
      </c>
      <c r="AW744" t="b">
        <v>1</v>
      </c>
      <c r="BF744">
        <v>1</v>
      </c>
    </row>
    <row r="745" spans="1:58" hidden="1" x14ac:dyDescent="0.25">
      <c r="A745" t="s">
        <v>5915</v>
      </c>
      <c r="B745" t="s">
        <v>8411</v>
      </c>
      <c r="C745" t="s">
        <v>1368</v>
      </c>
      <c r="D745" t="s">
        <v>19899</v>
      </c>
      <c r="E745" t="s">
        <v>19190</v>
      </c>
      <c r="F745" t="s">
        <v>242</v>
      </c>
      <c r="G745">
        <v>10725.16</v>
      </c>
      <c r="H745" t="s">
        <v>19191</v>
      </c>
      <c r="I745">
        <v>96</v>
      </c>
      <c r="J745">
        <v>96</v>
      </c>
      <c r="K745">
        <v>1</v>
      </c>
      <c r="L745" t="s">
        <v>19883</v>
      </c>
      <c r="M745" t="s">
        <v>19445</v>
      </c>
      <c r="N745" t="b">
        <v>1</v>
      </c>
      <c r="O745" t="b">
        <v>0</v>
      </c>
      <c r="P745" t="b">
        <v>1</v>
      </c>
      <c r="Q745" t="b">
        <v>0</v>
      </c>
      <c r="R745" t="b">
        <v>0</v>
      </c>
      <c r="S745" t="b">
        <v>0</v>
      </c>
      <c r="T745" t="b">
        <v>0</v>
      </c>
      <c r="U745" t="b">
        <v>0</v>
      </c>
      <c r="V745" t="b">
        <v>1</v>
      </c>
      <c r="W745" t="s">
        <v>19900</v>
      </c>
      <c r="X745" t="s">
        <v>19265</v>
      </c>
      <c r="Z745">
        <v>262144</v>
      </c>
      <c r="AA745">
        <v>1047552</v>
      </c>
      <c r="AB745" t="b">
        <v>0</v>
      </c>
      <c r="AC745" t="s">
        <v>19284</v>
      </c>
      <c r="AD745">
        <v>880</v>
      </c>
      <c r="AE745">
        <v>32</v>
      </c>
      <c r="AF745" t="s">
        <v>19194</v>
      </c>
      <c r="AG745" t="b">
        <v>1</v>
      </c>
      <c r="AH745" t="b">
        <v>1</v>
      </c>
      <c r="AI745" t="s">
        <v>19195</v>
      </c>
      <c r="AK745" t="b">
        <v>1</v>
      </c>
      <c r="AL745" t="b">
        <v>1</v>
      </c>
      <c r="AM745" t="b">
        <v>0</v>
      </c>
      <c r="AN745" t="b">
        <v>1</v>
      </c>
      <c r="AO745" t="b">
        <v>0</v>
      </c>
      <c r="AP745">
        <v>8</v>
      </c>
      <c r="AQ745">
        <v>128000</v>
      </c>
      <c r="AR745">
        <v>1024000000</v>
      </c>
      <c r="AS745">
        <v>1024000000</v>
      </c>
      <c r="AT745">
        <v>120000</v>
      </c>
      <c r="AU745">
        <v>4096000000</v>
      </c>
      <c r="AV745">
        <v>1099511627776</v>
      </c>
      <c r="AW745" t="b">
        <v>1</v>
      </c>
      <c r="BC745">
        <v>3662108</v>
      </c>
      <c r="BF745">
        <v>4</v>
      </c>
    </row>
    <row r="746" spans="1:58" hidden="1" x14ac:dyDescent="0.25">
      <c r="A746" t="s">
        <v>5841</v>
      </c>
      <c r="B746" t="s">
        <v>5842</v>
      </c>
      <c r="C746" t="s">
        <v>1368</v>
      </c>
      <c r="D746" t="s">
        <v>19920</v>
      </c>
      <c r="E746" t="s">
        <v>19190</v>
      </c>
      <c r="F746" t="s">
        <v>242</v>
      </c>
      <c r="G746">
        <v>3022.2</v>
      </c>
      <c r="H746" t="s">
        <v>19191</v>
      </c>
      <c r="I746">
        <v>12</v>
      </c>
      <c r="J746">
        <v>12</v>
      </c>
      <c r="K746">
        <v>1</v>
      </c>
      <c r="L746" t="s">
        <v>19883</v>
      </c>
      <c r="M746" t="s">
        <v>19247</v>
      </c>
      <c r="N746" t="b">
        <v>0</v>
      </c>
      <c r="O746" t="b">
        <v>0</v>
      </c>
      <c r="P746" t="b">
        <v>0</v>
      </c>
      <c r="Q746" t="b">
        <v>0</v>
      </c>
      <c r="R746" t="b">
        <v>0</v>
      </c>
      <c r="S746" t="b">
        <v>0</v>
      </c>
      <c r="T746" t="b">
        <v>0</v>
      </c>
      <c r="U746" t="b">
        <v>0</v>
      </c>
      <c r="V746" t="b">
        <v>1</v>
      </c>
      <c r="Z746">
        <v>688128</v>
      </c>
      <c r="AA746">
        <v>1047552</v>
      </c>
      <c r="AB746" t="b">
        <v>0</v>
      </c>
      <c r="AC746" t="s">
        <v>19210</v>
      </c>
      <c r="AD746">
        <v>224</v>
      </c>
      <c r="AE746">
        <v>24</v>
      </c>
      <c r="AF746" t="s">
        <v>19194</v>
      </c>
      <c r="AG746" t="b">
        <v>1</v>
      </c>
      <c r="AH746" t="b">
        <v>1</v>
      </c>
      <c r="AI746" t="s">
        <v>19195</v>
      </c>
      <c r="AK746" t="b">
        <v>1</v>
      </c>
      <c r="AL746" t="b">
        <v>1</v>
      </c>
      <c r="AM746" t="b">
        <v>0</v>
      </c>
      <c r="AN746" t="b">
        <v>1</v>
      </c>
      <c r="AO746" t="b">
        <v>0</v>
      </c>
      <c r="AP746">
        <v>8</v>
      </c>
      <c r="AW746" t="b">
        <v>1</v>
      </c>
      <c r="BD746" s="19">
        <v>45169</v>
      </c>
      <c r="BF746">
        <v>2</v>
      </c>
    </row>
    <row r="747" spans="1:58" hidden="1" x14ac:dyDescent="0.25">
      <c r="A747" t="s">
        <v>4144</v>
      </c>
      <c r="B747" t="s">
        <v>4145</v>
      </c>
      <c r="C747" t="s">
        <v>1368</v>
      </c>
      <c r="D747" t="s">
        <v>19920</v>
      </c>
      <c r="E747" t="s">
        <v>19190</v>
      </c>
      <c r="F747" t="s">
        <v>242</v>
      </c>
      <c r="G747">
        <v>6648.84</v>
      </c>
      <c r="H747" t="s">
        <v>19191</v>
      </c>
      <c r="I747">
        <v>24</v>
      </c>
      <c r="J747">
        <v>24</v>
      </c>
      <c r="K747">
        <v>1</v>
      </c>
      <c r="L747" t="s">
        <v>19883</v>
      </c>
      <c r="M747" t="s">
        <v>19247</v>
      </c>
      <c r="N747" t="b">
        <v>0</v>
      </c>
      <c r="O747" t="b">
        <v>0</v>
      </c>
      <c r="P747" t="b">
        <v>0</v>
      </c>
      <c r="Q747" t="b">
        <v>0</v>
      </c>
      <c r="R747" t="b">
        <v>0</v>
      </c>
      <c r="S747" t="b">
        <v>0</v>
      </c>
      <c r="T747" t="b">
        <v>0</v>
      </c>
      <c r="U747" t="b">
        <v>0</v>
      </c>
      <c r="V747" t="b">
        <v>1</v>
      </c>
      <c r="Z747">
        <v>3018752</v>
      </c>
      <c r="AA747">
        <v>1047552</v>
      </c>
      <c r="AB747" t="b">
        <v>0</v>
      </c>
      <c r="AC747" t="s">
        <v>19210</v>
      </c>
      <c r="AD747">
        <v>448</v>
      </c>
      <c r="AE747">
        <v>32</v>
      </c>
      <c r="AF747" t="s">
        <v>19194</v>
      </c>
      <c r="AG747" t="b">
        <v>1</v>
      </c>
      <c r="AH747" t="b">
        <v>1</v>
      </c>
      <c r="AI747" t="s">
        <v>19195</v>
      </c>
      <c r="AK747" t="b">
        <v>1</v>
      </c>
      <c r="AL747" t="b">
        <v>1</v>
      </c>
      <c r="AM747" t="b">
        <v>0</v>
      </c>
      <c r="AN747" t="b">
        <v>0</v>
      </c>
      <c r="AO747" t="b">
        <v>1</v>
      </c>
      <c r="AP747">
        <v>8</v>
      </c>
      <c r="AT747">
        <v>80000</v>
      </c>
      <c r="AU747">
        <v>1200000000000</v>
      </c>
      <c r="AV747">
        <v>1374389534720</v>
      </c>
      <c r="AW747" t="b">
        <v>1</v>
      </c>
      <c r="BD747" s="19">
        <v>45169</v>
      </c>
      <c r="BF747">
        <v>4</v>
      </c>
    </row>
    <row r="748" spans="1:58" hidden="1" x14ac:dyDescent="0.25">
      <c r="A748" t="s">
        <v>6637</v>
      </c>
      <c r="B748" t="s">
        <v>6638</v>
      </c>
      <c r="C748" t="s">
        <v>1368</v>
      </c>
      <c r="D748" t="s">
        <v>19920</v>
      </c>
      <c r="E748" t="s">
        <v>19190</v>
      </c>
      <c r="F748" t="s">
        <v>242</v>
      </c>
      <c r="G748">
        <v>6044.4</v>
      </c>
      <c r="H748" t="s">
        <v>19191</v>
      </c>
      <c r="I748">
        <v>24</v>
      </c>
      <c r="J748">
        <v>24</v>
      </c>
      <c r="K748">
        <v>1</v>
      </c>
      <c r="L748" t="s">
        <v>19883</v>
      </c>
      <c r="M748" t="s">
        <v>19247</v>
      </c>
      <c r="N748" t="b">
        <v>0</v>
      </c>
      <c r="O748" t="b">
        <v>0</v>
      </c>
      <c r="P748" t="b">
        <v>0</v>
      </c>
      <c r="Q748" t="b">
        <v>0</v>
      </c>
      <c r="R748" t="b">
        <v>0</v>
      </c>
      <c r="S748" t="b">
        <v>0</v>
      </c>
      <c r="T748" t="b">
        <v>0</v>
      </c>
      <c r="U748" t="b">
        <v>0</v>
      </c>
      <c r="V748" t="b">
        <v>1</v>
      </c>
      <c r="Z748">
        <v>1376256</v>
      </c>
      <c r="AA748">
        <v>1047552</v>
      </c>
      <c r="AB748" t="b">
        <v>0</v>
      </c>
      <c r="AC748" t="s">
        <v>19210</v>
      </c>
      <c r="AD748">
        <v>448</v>
      </c>
      <c r="AE748">
        <v>32</v>
      </c>
      <c r="AF748" t="s">
        <v>19194</v>
      </c>
      <c r="AG748" t="b">
        <v>1</v>
      </c>
      <c r="AH748" t="b">
        <v>1</v>
      </c>
      <c r="AI748" t="s">
        <v>19195</v>
      </c>
      <c r="AK748" t="b">
        <v>1</v>
      </c>
      <c r="AL748" t="b">
        <v>1</v>
      </c>
      <c r="AM748" t="b">
        <v>0</v>
      </c>
      <c r="AN748" t="b">
        <v>1</v>
      </c>
      <c r="AO748" t="b">
        <v>0</v>
      </c>
      <c r="AP748">
        <v>8</v>
      </c>
      <c r="AW748" t="b">
        <v>1</v>
      </c>
      <c r="BD748" s="19">
        <v>45169</v>
      </c>
      <c r="BF748">
        <v>4</v>
      </c>
    </row>
    <row r="749" spans="1:58" hidden="1" x14ac:dyDescent="0.25">
      <c r="A749" t="s">
        <v>2939</v>
      </c>
      <c r="B749" t="s">
        <v>19921</v>
      </c>
      <c r="C749" t="s">
        <v>1368</v>
      </c>
      <c r="D749" t="s">
        <v>19922</v>
      </c>
      <c r="E749" t="s">
        <v>19190</v>
      </c>
      <c r="F749" t="s">
        <v>242</v>
      </c>
      <c r="G749">
        <v>16083.36</v>
      </c>
      <c r="H749" t="s">
        <v>19191</v>
      </c>
      <c r="I749">
        <v>40</v>
      </c>
      <c r="J749">
        <v>40</v>
      </c>
      <c r="K749">
        <v>1</v>
      </c>
      <c r="L749" t="s">
        <v>19883</v>
      </c>
      <c r="M749" t="s">
        <v>19247</v>
      </c>
      <c r="N749" t="b">
        <v>0</v>
      </c>
      <c r="O749" t="b">
        <v>0</v>
      </c>
      <c r="P749" t="b">
        <v>0</v>
      </c>
      <c r="Q749" t="b">
        <v>0</v>
      </c>
      <c r="R749" t="b">
        <v>0</v>
      </c>
      <c r="S749" t="b">
        <v>0</v>
      </c>
      <c r="T749" t="b">
        <v>0</v>
      </c>
      <c r="U749" t="b">
        <v>0</v>
      </c>
      <c r="V749" t="b">
        <v>1</v>
      </c>
      <c r="X749" t="s">
        <v>19200</v>
      </c>
      <c r="Z749">
        <v>2969600</v>
      </c>
      <c r="AA749">
        <v>1047552</v>
      </c>
      <c r="AB749" t="b">
        <v>0</v>
      </c>
      <c r="AC749" t="s">
        <v>19284</v>
      </c>
      <c r="AD749">
        <v>672</v>
      </c>
      <c r="AE749">
        <v>8</v>
      </c>
      <c r="AF749" t="s">
        <v>19194</v>
      </c>
      <c r="AG749" t="b">
        <v>1</v>
      </c>
      <c r="AH749" t="b">
        <v>1</v>
      </c>
      <c r="AI749" t="s">
        <v>19195</v>
      </c>
      <c r="AK749" t="b">
        <v>1</v>
      </c>
      <c r="AL749" t="b">
        <v>1</v>
      </c>
      <c r="AM749" t="b">
        <v>0</v>
      </c>
      <c r="AN749" t="b">
        <v>1</v>
      </c>
      <c r="AO749" t="b">
        <v>1</v>
      </c>
      <c r="AP749">
        <v>8</v>
      </c>
      <c r="AT749">
        <v>80000</v>
      </c>
      <c r="AU749">
        <v>1200000000000</v>
      </c>
      <c r="AV749">
        <v>1099511627776</v>
      </c>
      <c r="AW749" t="b">
        <v>1</v>
      </c>
      <c r="BF749">
        <v>8</v>
      </c>
    </row>
    <row r="750" spans="1:58" hidden="1" x14ac:dyDescent="0.25">
      <c r="A750" t="s">
        <v>19923</v>
      </c>
      <c r="B750" t="s">
        <v>19924</v>
      </c>
      <c r="C750" t="s">
        <v>1368</v>
      </c>
      <c r="D750" t="s">
        <v>19925</v>
      </c>
      <c r="E750" t="s">
        <v>19190</v>
      </c>
      <c r="F750" t="s">
        <v>242</v>
      </c>
      <c r="G750">
        <v>0</v>
      </c>
      <c r="H750" t="s">
        <v>19191</v>
      </c>
      <c r="I750">
        <v>40</v>
      </c>
      <c r="J750">
        <v>40</v>
      </c>
      <c r="K750">
        <v>1</v>
      </c>
      <c r="L750" t="s">
        <v>19883</v>
      </c>
      <c r="M750" t="s">
        <v>19247</v>
      </c>
      <c r="N750" t="b">
        <v>0</v>
      </c>
      <c r="O750" t="b">
        <v>0</v>
      </c>
      <c r="P750" t="b">
        <v>0</v>
      </c>
      <c r="Q750" t="b">
        <v>0</v>
      </c>
      <c r="R750" t="b">
        <v>0</v>
      </c>
      <c r="S750" t="b">
        <v>0</v>
      </c>
      <c r="T750" t="b">
        <v>0</v>
      </c>
      <c r="U750" t="b">
        <v>0</v>
      </c>
      <c r="V750" t="b">
        <v>1</v>
      </c>
      <c r="X750" t="s">
        <v>19293</v>
      </c>
      <c r="Z750">
        <v>39630000</v>
      </c>
      <c r="AA750">
        <v>1047552</v>
      </c>
      <c r="AB750" t="b">
        <v>0</v>
      </c>
      <c r="AC750" t="s">
        <v>19210</v>
      </c>
      <c r="AD750">
        <v>672</v>
      </c>
      <c r="AE750">
        <v>32</v>
      </c>
      <c r="AF750" t="s">
        <v>19194</v>
      </c>
      <c r="AG750" t="b">
        <v>1</v>
      </c>
      <c r="AH750" t="b">
        <v>1</v>
      </c>
      <c r="AI750" t="s">
        <v>19195</v>
      </c>
      <c r="AK750" t="b">
        <v>0</v>
      </c>
      <c r="AL750" t="b">
        <v>0</v>
      </c>
      <c r="AM750" t="b">
        <v>0</v>
      </c>
      <c r="AN750" t="b">
        <v>1</v>
      </c>
      <c r="AO750" t="b">
        <v>0</v>
      </c>
      <c r="AP750">
        <v>1</v>
      </c>
      <c r="AX750" t="b">
        <v>1</v>
      </c>
      <c r="BF750">
        <v>8</v>
      </c>
    </row>
    <row r="751" spans="1:58" hidden="1" x14ac:dyDescent="0.25">
      <c r="A751" t="s">
        <v>3636</v>
      </c>
      <c r="B751" t="s">
        <v>13079</v>
      </c>
      <c r="C751" t="s">
        <v>1368</v>
      </c>
      <c r="D751" t="s">
        <v>19920</v>
      </c>
      <c r="E751" t="s">
        <v>19190</v>
      </c>
      <c r="F751" t="s">
        <v>242</v>
      </c>
      <c r="G751">
        <v>1511.1</v>
      </c>
      <c r="H751" t="s">
        <v>19191</v>
      </c>
      <c r="I751">
        <v>6</v>
      </c>
      <c r="J751">
        <v>6</v>
      </c>
      <c r="K751">
        <v>1</v>
      </c>
      <c r="L751" t="s">
        <v>19883</v>
      </c>
      <c r="M751" t="s">
        <v>19247</v>
      </c>
      <c r="N751" t="b">
        <v>0</v>
      </c>
      <c r="O751" t="b">
        <v>0</v>
      </c>
      <c r="P751" t="b">
        <v>0</v>
      </c>
      <c r="Q751" t="b">
        <v>0</v>
      </c>
      <c r="R751" t="b">
        <v>0</v>
      </c>
      <c r="S751" t="b">
        <v>0</v>
      </c>
      <c r="T751" t="b">
        <v>0</v>
      </c>
      <c r="U751" t="b">
        <v>0</v>
      </c>
      <c r="V751" t="b">
        <v>1</v>
      </c>
      <c r="Z751">
        <v>344064</v>
      </c>
      <c r="AA751">
        <v>1047552</v>
      </c>
      <c r="AB751" t="b">
        <v>0</v>
      </c>
      <c r="AC751" t="s">
        <v>19210</v>
      </c>
      <c r="AD751">
        <v>112</v>
      </c>
      <c r="AE751">
        <v>12</v>
      </c>
      <c r="AF751" t="s">
        <v>19194</v>
      </c>
      <c r="AG751" t="b">
        <v>1</v>
      </c>
      <c r="AH751" t="b">
        <v>1</v>
      </c>
      <c r="AI751" t="s">
        <v>19195</v>
      </c>
      <c r="AK751" t="b">
        <v>1</v>
      </c>
      <c r="AL751" t="b">
        <v>1</v>
      </c>
      <c r="AM751" t="b">
        <v>0</v>
      </c>
      <c r="AN751" t="b">
        <v>1</v>
      </c>
      <c r="AO751" t="b">
        <v>0</v>
      </c>
      <c r="AP751">
        <v>4</v>
      </c>
      <c r="AW751" t="b">
        <v>1</v>
      </c>
      <c r="BD751" s="19">
        <v>45169</v>
      </c>
      <c r="BF751">
        <v>1</v>
      </c>
    </row>
    <row r="752" spans="1:58" hidden="1" x14ac:dyDescent="0.25">
      <c r="A752" t="s">
        <v>3324</v>
      </c>
      <c r="B752" t="s">
        <v>19926</v>
      </c>
      <c r="C752" t="s">
        <v>1368</v>
      </c>
      <c r="D752" t="s">
        <v>19927</v>
      </c>
      <c r="E752" t="s">
        <v>19190</v>
      </c>
      <c r="F752" t="s">
        <v>242</v>
      </c>
      <c r="G752">
        <v>23922.1</v>
      </c>
      <c r="H752" t="s">
        <v>19191</v>
      </c>
      <c r="I752">
        <v>96</v>
      </c>
      <c r="J752">
        <v>96</v>
      </c>
      <c r="K752">
        <v>1</v>
      </c>
      <c r="L752" t="s">
        <v>19883</v>
      </c>
      <c r="M752" t="s">
        <v>19247</v>
      </c>
      <c r="N752" t="b">
        <v>1</v>
      </c>
      <c r="O752" t="b">
        <v>0</v>
      </c>
      <c r="P752" t="b">
        <v>0</v>
      </c>
      <c r="Q752" t="b">
        <v>0</v>
      </c>
      <c r="R752" t="b">
        <v>0</v>
      </c>
      <c r="S752" t="b">
        <v>1</v>
      </c>
      <c r="T752" t="b">
        <v>0</v>
      </c>
      <c r="U752" t="b">
        <v>0</v>
      </c>
      <c r="V752" t="b">
        <v>1</v>
      </c>
      <c r="W752" t="s">
        <v>19900</v>
      </c>
      <c r="X752" t="s">
        <v>19265</v>
      </c>
      <c r="Z752">
        <v>2969600</v>
      </c>
      <c r="AA752">
        <v>1047552</v>
      </c>
      <c r="AB752" t="b">
        <v>0</v>
      </c>
      <c r="AC752" t="s">
        <v>19284</v>
      </c>
      <c r="AD752">
        <v>1924</v>
      </c>
      <c r="AE752">
        <v>16</v>
      </c>
      <c r="AF752" t="s">
        <v>19194</v>
      </c>
      <c r="AG752" t="b">
        <v>0</v>
      </c>
      <c r="AH752" t="b">
        <v>1</v>
      </c>
      <c r="AI752" t="s">
        <v>19195</v>
      </c>
      <c r="AK752" t="b">
        <v>1</v>
      </c>
      <c r="AL752" t="b">
        <v>1</v>
      </c>
      <c r="AM752" t="b">
        <v>0</v>
      </c>
      <c r="AN752" t="b">
        <v>1</v>
      </c>
      <c r="AO752" t="b">
        <v>1</v>
      </c>
      <c r="AP752">
        <v>8</v>
      </c>
      <c r="AQ752">
        <v>1464000</v>
      </c>
      <c r="AR752">
        <v>10307921510</v>
      </c>
      <c r="AS752">
        <v>9663676416</v>
      </c>
      <c r="AT752">
        <v>81600</v>
      </c>
      <c r="AU752">
        <v>1228800000</v>
      </c>
      <c r="AV752">
        <v>1099511627776</v>
      </c>
      <c r="AW752" t="b">
        <v>1</v>
      </c>
      <c r="AX752" t="b">
        <v>1</v>
      </c>
      <c r="BF752">
        <v>8</v>
      </c>
    </row>
    <row r="753" spans="1:58" hidden="1" x14ac:dyDescent="0.25">
      <c r="A753" t="s">
        <v>1221</v>
      </c>
      <c r="B753" t="s">
        <v>19928</v>
      </c>
      <c r="C753" t="s">
        <v>1368</v>
      </c>
      <c r="D753" t="s">
        <v>19929</v>
      </c>
      <c r="E753" t="s">
        <v>19190</v>
      </c>
      <c r="F753" t="s">
        <v>242</v>
      </c>
      <c r="G753">
        <v>19853.810000000001</v>
      </c>
      <c r="H753" t="s">
        <v>19191</v>
      </c>
      <c r="I753">
        <v>96</v>
      </c>
      <c r="J753">
        <v>96</v>
      </c>
      <c r="K753">
        <v>1</v>
      </c>
      <c r="L753" t="s">
        <v>19883</v>
      </c>
      <c r="M753" t="s">
        <v>19247</v>
      </c>
      <c r="N753" t="b">
        <v>1</v>
      </c>
      <c r="O753" t="b">
        <v>0</v>
      </c>
      <c r="P753" t="b">
        <v>0</v>
      </c>
      <c r="Q753" t="b">
        <v>0</v>
      </c>
      <c r="R753" t="b">
        <v>0</v>
      </c>
      <c r="S753" t="b">
        <v>0</v>
      </c>
      <c r="T753" t="b">
        <v>0</v>
      </c>
      <c r="U753" t="b">
        <v>0</v>
      </c>
      <c r="V753" t="b">
        <v>1</v>
      </c>
      <c r="X753" t="s">
        <v>19265</v>
      </c>
      <c r="Z753">
        <v>2969600</v>
      </c>
      <c r="AA753">
        <v>1047552</v>
      </c>
      <c r="AB753" t="b">
        <v>0</v>
      </c>
      <c r="AC753" t="s">
        <v>19284</v>
      </c>
      <c r="AD753">
        <v>900</v>
      </c>
      <c r="AE753">
        <v>16</v>
      </c>
      <c r="AF753" t="s">
        <v>19194</v>
      </c>
      <c r="AG753" t="b">
        <v>0</v>
      </c>
      <c r="AH753" t="b">
        <v>1</v>
      </c>
      <c r="AI753" t="s">
        <v>19195</v>
      </c>
      <c r="AK753" t="b">
        <v>1</v>
      </c>
      <c r="AL753" t="b">
        <v>1</v>
      </c>
      <c r="AM753" t="b">
        <v>0</v>
      </c>
      <c r="AN753" t="b">
        <v>1</v>
      </c>
      <c r="AO753" t="b">
        <v>1</v>
      </c>
      <c r="AP753">
        <v>8</v>
      </c>
      <c r="AV753">
        <v>1099511627776</v>
      </c>
      <c r="AW753" t="b">
        <v>1</v>
      </c>
      <c r="AX753" t="b">
        <v>1</v>
      </c>
      <c r="BF753">
        <v>8</v>
      </c>
    </row>
    <row r="754" spans="1:58" hidden="1" x14ac:dyDescent="0.25">
      <c r="A754" t="s">
        <v>2649</v>
      </c>
      <c r="B754" t="s">
        <v>16959</v>
      </c>
      <c r="C754" t="s">
        <v>1368</v>
      </c>
      <c r="D754" t="s">
        <v>19930</v>
      </c>
      <c r="E754" t="s">
        <v>19190</v>
      </c>
      <c r="F754" t="s">
        <v>242</v>
      </c>
      <c r="G754">
        <v>1204.5</v>
      </c>
      <c r="H754" t="s">
        <v>19191</v>
      </c>
      <c r="I754">
        <v>10</v>
      </c>
      <c r="J754">
        <v>10</v>
      </c>
      <c r="K754">
        <v>1</v>
      </c>
      <c r="L754" t="s">
        <v>19883</v>
      </c>
      <c r="M754" t="s">
        <v>19931</v>
      </c>
      <c r="N754" t="b">
        <v>0</v>
      </c>
      <c r="O754" t="b">
        <v>0</v>
      </c>
      <c r="P754" t="b">
        <v>0</v>
      </c>
      <c r="Q754" t="b">
        <v>0</v>
      </c>
      <c r="R754" t="b">
        <v>0</v>
      </c>
      <c r="S754" t="b">
        <v>0</v>
      </c>
      <c r="T754" t="b">
        <v>0</v>
      </c>
      <c r="U754" t="b">
        <v>0</v>
      </c>
      <c r="V754" t="b">
        <v>1</v>
      </c>
      <c r="Z754">
        <v>753664</v>
      </c>
      <c r="AA754">
        <v>1047552</v>
      </c>
      <c r="AB754" t="b">
        <v>0</v>
      </c>
      <c r="AC754" t="s">
        <v>19193</v>
      </c>
      <c r="AD754">
        <v>168</v>
      </c>
      <c r="AE754">
        <v>8</v>
      </c>
      <c r="AF754" t="s">
        <v>19194</v>
      </c>
      <c r="AG754" t="b">
        <v>1</v>
      </c>
      <c r="AH754" t="b">
        <v>1</v>
      </c>
      <c r="AI754" t="s">
        <v>19195</v>
      </c>
      <c r="AK754" t="b">
        <v>1</v>
      </c>
      <c r="AL754" t="b">
        <v>1</v>
      </c>
      <c r="AM754" t="b">
        <v>0</v>
      </c>
      <c r="AN754" t="b">
        <v>1</v>
      </c>
      <c r="AO754" t="b">
        <v>0</v>
      </c>
      <c r="AP754">
        <v>4</v>
      </c>
      <c r="AV754">
        <v>343597383680</v>
      </c>
      <c r="AW754" t="b">
        <v>1</v>
      </c>
      <c r="BF754">
        <v>1</v>
      </c>
    </row>
    <row r="755" spans="1:58" hidden="1" x14ac:dyDescent="0.25">
      <c r="A755" t="s">
        <v>574</v>
      </c>
      <c r="B755" t="s">
        <v>9154</v>
      </c>
      <c r="C755" t="s">
        <v>1368</v>
      </c>
      <c r="D755" t="s">
        <v>19930</v>
      </c>
      <c r="E755" t="s">
        <v>19190</v>
      </c>
      <c r="F755" t="s">
        <v>242</v>
      </c>
      <c r="G755">
        <v>2409</v>
      </c>
      <c r="H755" t="s">
        <v>19191</v>
      </c>
      <c r="I755">
        <v>20</v>
      </c>
      <c r="J755">
        <v>20</v>
      </c>
      <c r="K755">
        <v>1</v>
      </c>
      <c r="L755" t="s">
        <v>19883</v>
      </c>
      <c r="M755" t="s">
        <v>19931</v>
      </c>
      <c r="N755" t="b">
        <v>0</v>
      </c>
      <c r="O755" t="b">
        <v>0</v>
      </c>
      <c r="P755" t="b">
        <v>0</v>
      </c>
      <c r="Q755" t="b">
        <v>0</v>
      </c>
      <c r="R755" t="b">
        <v>0</v>
      </c>
      <c r="S755" t="b">
        <v>0</v>
      </c>
      <c r="T755" t="b">
        <v>0</v>
      </c>
      <c r="U755" t="b">
        <v>0</v>
      </c>
      <c r="V755" t="b">
        <v>1</v>
      </c>
      <c r="Z755">
        <v>1509376</v>
      </c>
      <c r="AA755">
        <v>1047552</v>
      </c>
      <c r="AB755" t="b">
        <v>0</v>
      </c>
      <c r="AC755" t="s">
        <v>19210</v>
      </c>
      <c r="AD755">
        <v>336</v>
      </c>
      <c r="AE755">
        <v>16</v>
      </c>
      <c r="AF755" t="s">
        <v>19194</v>
      </c>
      <c r="AG755" t="b">
        <v>1</v>
      </c>
      <c r="AH755" t="b">
        <v>1</v>
      </c>
      <c r="AI755" t="s">
        <v>19195</v>
      </c>
      <c r="AK755" t="b">
        <v>1</v>
      </c>
      <c r="AL755" t="b">
        <v>1</v>
      </c>
      <c r="AM755" t="b">
        <v>0</v>
      </c>
      <c r="AN755" t="b">
        <v>1</v>
      </c>
      <c r="AO755" t="b">
        <v>0</v>
      </c>
      <c r="AP755">
        <v>8</v>
      </c>
      <c r="AV755">
        <v>687194767360</v>
      </c>
      <c r="AW755" t="b">
        <v>1</v>
      </c>
      <c r="BF755">
        <v>2</v>
      </c>
    </row>
    <row r="756" spans="1:58" hidden="1" x14ac:dyDescent="0.25">
      <c r="A756" t="s">
        <v>5236</v>
      </c>
      <c r="B756" t="s">
        <v>10886</v>
      </c>
      <c r="C756" t="s">
        <v>1368</v>
      </c>
      <c r="D756" t="s">
        <v>19930</v>
      </c>
      <c r="E756" t="s">
        <v>19190</v>
      </c>
      <c r="F756" t="s">
        <v>242</v>
      </c>
      <c r="G756">
        <v>4818</v>
      </c>
      <c r="H756" t="s">
        <v>19191</v>
      </c>
      <c r="I756">
        <v>40</v>
      </c>
      <c r="J756">
        <v>40</v>
      </c>
      <c r="K756">
        <v>1</v>
      </c>
      <c r="L756" t="s">
        <v>19883</v>
      </c>
      <c r="M756" t="s">
        <v>19931</v>
      </c>
      <c r="N756" t="b">
        <v>0</v>
      </c>
      <c r="O756" t="b">
        <v>0</v>
      </c>
      <c r="P756" t="b">
        <v>0</v>
      </c>
      <c r="Q756" t="b">
        <v>0</v>
      </c>
      <c r="R756" t="b">
        <v>0</v>
      </c>
      <c r="S756" t="b">
        <v>0</v>
      </c>
      <c r="T756" t="b">
        <v>0</v>
      </c>
      <c r="U756" t="b">
        <v>0</v>
      </c>
      <c r="V756" t="b">
        <v>1</v>
      </c>
      <c r="Z756">
        <v>3018752</v>
      </c>
      <c r="AA756">
        <v>1047552</v>
      </c>
      <c r="AB756" t="b">
        <v>0</v>
      </c>
      <c r="AC756" t="s">
        <v>19210</v>
      </c>
      <c r="AD756">
        <v>672</v>
      </c>
      <c r="AE756">
        <v>32</v>
      </c>
      <c r="AF756" t="s">
        <v>19194</v>
      </c>
      <c r="AG756" t="b">
        <v>1</v>
      </c>
      <c r="AH756" t="b">
        <v>1</v>
      </c>
      <c r="AI756" t="s">
        <v>19195</v>
      </c>
      <c r="AK756" t="b">
        <v>1</v>
      </c>
      <c r="AL756" t="b">
        <v>1</v>
      </c>
      <c r="AM756" t="b">
        <v>0</v>
      </c>
      <c r="AN756" t="b">
        <v>1</v>
      </c>
      <c r="AO756" t="b">
        <v>0</v>
      </c>
      <c r="AP756">
        <v>8</v>
      </c>
      <c r="AV756">
        <v>1374389534720</v>
      </c>
      <c r="AW756" t="b">
        <v>1</v>
      </c>
      <c r="BF756">
        <v>4</v>
      </c>
    </row>
    <row r="757" spans="1:58" hidden="1" x14ac:dyDescent="0.25">
      <c r="A757" t="s">
        <v>3620</v>
      </c>
      <c r="B757" t="s">
        <v>8474</v>
      </c>
      <c r="C757" t="s">
        <v>1368</v>
      </c>
      <c r="D757" t="s">
        <v>19932</v>
      </c>
      <c r="E757" t="s">
        <v>19190</v>
      </c>
      <c r="F757" t="s">
        <v>242</v>
      </c>
      <c r="G757">
        <v>1664.4</v>
      </c>
      <c r="H757" t="s">
        <v>19191</v>
      </c>
      <c r="I757">
        <v>12</v>
      </c>
      <c r="J757">
        <v>12</v>
      </c>
      <c r="K757">
        <v>1</v>
      </c>
      <c r="L757" t="s">
        <v>19883</v>
      </c>
      <c r="M757" t="s">
        <v>19933</v>
      </c>
      <c r="N757" t="b">
        <v>0</v>
      </c>
      <c r="O757" t="b">
        <v>0</v>
      </c>
      <c r="P757" t="b">
        <v>0</v>
      </c>
      <c r="Q757" t="b">
        <v>0</v>
      </c>
      <c r="R757" t="b">
        <v>0</v>
      </c>
      <c r="S757" t="b">
        <v>0</v>
      </c>
      <c r="T757" t="b">
        <v>0</v>
      </c>
      <c r="U757" t="b">
        <v>0</v>
      </c>
      <c r="V757" t="b">
        <v>0</v>
      </c>
      <c r="Z757">
        <v>696320</v>
      </c>
      <c r="AA757">
        <v>1047552</v>
      </c>
      <c r="AB757" t="b">
        <v>0</v>
      </c>
      <c r="AC757" t="s">
        <v>19193</v>
      </c>
      <c r="AD757">
        <v>112</v>
      </c>
      <c r="AE757">
        <v>48</v>
      </c>
      <c r="AF757" t="s">
        <v>19194</v>
      </c>
      <c r="AG757" t="b">
        <v>1</v>
      </c>
      <c r="AH757" t="b">
        <v>0</v>
      </c>
      <c r="AI757" t="s">
        <v>19195</v>
      </c>
      <c r="AK757" t="b">
        <v>0</v>
      </c>
      <c r="AL757" t="b">
        <v>0</v>
      </c>
      <c r="AM757" t="b">
        <v>0</v>
      </c>
      <c r="AN757" t="b">
        <v>0</v>
      </c>
      <c r="AO757" t="b">
        <v>0</v>
      </c>
      <c r="AP757">
        <v>2</v>
      </c>
      <c r="BD757" s="19">
        <v>45169</v>
      </c>
      <c r="BF757">
        <v>2</v>
      </c>
    </row>
    <row r="758" spans="1:58" hidden="1" x14ac:dyDescent="0.25">
      <c r="A758" t="s">
        <v>4426</v>
      </c>
      <c r="B758" t="s">
        <v>19934</v>
      </c>
      <c r="C758" t="s">
        <v>1368</v>
      </c>
      <c r="D758" t="s">
        <v>19935</v>
      </c>
      <c r="E758" t="s">
        <v>19190</v>
      </c>
      <c r="F758" t="s">
        <v>242</v>
      </c>
      <c r="G758">
        <v>662.84</v>
      </c>
      <c r="H758" t="s">
        <v>19191</v>
      </c>
      <c r="I758">
        <v>12</v>
      </c>
      <c r="J758">
        <v>12</v>
      </c>
      <c r="K758">
        <v>2</v>
      </c>
      <c r="L758" t="s">
        <v>19883</v>
      </c>
      <c r="M758" t="s">
        <v>19933</v>
      </c>
      <c r="N758" t="b">
        <v>1</v>
      </c>
      <c r="O758" t="b">
        <v>0</v>
      </c>
      <c r="P758" t="b">
        <v>1</v>
      </c>
      <c r="Q758" t="b">
        <v>0</v>
      </c>
      <c r="R758" t="b">
        <v>0</v>
      </c>
      <c r="S758" t="b">
        <v>0</v>
      </c>
      <c r="T758" t="b">
        <v>0</v>
      </c>
      <c r="U758" t="b">
        <v>0</v>
      </c>
      <c r="V758" t="b">
        <v>1</v>
      </c>
      <c r="W758" t="s">
        <v>19895</v>
      </c>
      <c r="X758" t="s">
        <v>19262</v>
      </c>
      <c r="Z758">
        <v>368640</v>
      </c>
      <c r="AA758">
        <v>1047552</v>
      </c>
      <c r="AB758" t="b">
        <v>0</v>
      </c>
      <c r="AC758" t="s">
        <v>19210</v>
      </c>
      <c r="AD758">
        <v>110</v>
      </c>
      <c r="AE758">
        <v>8</v>
      </c>
      <c r="AF758" t="s">
        <v>19194</v>
      </c>
      <c r="AG758" t="b">
        <v>0</v>
      </c>
      <c r="AH758" t="b">
        <v>1</v>
      </c>
      <c r="AI758" t="s">
        <v>19195</v>
      </c>
      <c r="AK758" t="b">
        <v>1</v>
      </c>
      <c r="AL758" t="b">
        <v>1</v>
      </c>
      <c r="AM758" t="b">
        <v>0</v>
      </c>
      <c r="AN758" t="b">
        <v>1</v>
      </c>
      <c r="AO758" t="b">
        <v>0</v>
      </c>
      <c r="AP758">
        <v>4</v>
      </c>
      <c r="AQ758">
        <v>16000</v>
      </c>
      <c r="AR758">
        <v>134217728</v>
      </c>
      <c r="AS758">
        <v>134217728</v>
      </c>
      <c r="AT758">
        <v>12800</v>
      </c>
      <c r="AU758">
        <v>201326592</v>
      </c>
      <c r="AV758">
        <v>214748000000</v>
      </c>
      <c r="AW758" t="b">
        <v>1</v>
      </c>
      <c r="BF758">
        <v>1</v>
      </c>
    </row>
    <row r="759" spans="1:58" hidden="1" x14ac:dyDescent="0.25">
      <c r="A759" t="s">
        <v>19936</v>
      </c>
      <c r="B759" t="s">
        <v>19937</v>
      </c>
      <c r="C759" t="s">
        <v>1368</v>
      </c>
      <c r="D759" t="s">
        <v>19938</v>
      </c>
      <c r="E759" t="s">
        <v>19190</v>
      </c>
      <c r="F759" t="s">
        <v>242</v>
      </c>
      <c r="G759">
        <v>0</v>
      </c>
      <c r="H759" t="s">
        <v>19191</v>
      </c>
      <c r="I759">
        <v>12</v>
      </c>
      <c r="J759">
        <v>12</v>
      </c>
      <c r="K759">
        <v>1</v>
      </c>
      <c r="L759" t="s">
        <v>19883</v>
      </c>
      <c r="M759" t="s">
        <v>19933</v>
      </c>
      <c r="N759" t="b">
        <v>0</v>
      </c>
      <c r="O759" t="b">
        <v>0</v>
      </c>
      <c r="P759" t="b">
        <v>0</v>
      </c>
      <c r="Q759" t="b">
        <v>0</v>
      </c>
      <c r="R759" t="b">
        <v>0</v>
      </c>
      <c r="S759" t="b">
        <v>0</v>
      </c>
      <c r="T759" t="b">
        <v>0</v>
      </c>
      <c r="U759" t="b">
        <v>0</v>
      </c>
      <c r="V759" t="b">
        <v>1</v>
      </c>
      <c r="X759" t="s">
        <v>19200</v>
      </c>
      <c r="Z759">
        <v>688128</v>
      </c>
      <c r="AA759">
        <v>1047552</v>
      </c>
      <c r="AB759" t="b">
        <v>0</v>
      </c>
      <c r="AC759" t="s">
        <v>19210</v>
      </c>
      <c r="AD759">
        <v>224</v>
      </c>
      <c r="AE759">
        <v>24</v>
      </c>
      <c r="AF759" t="s">
        <v>19194</v>
      </c>
      <c r="AG759" t="b">
        <v>0</v>
      </c>
      <c r="AH759" t="b">
        <v>1</v>
      </c>
      <c r="AI759" t="s">
        <v>19195</v>
      </c>
      <c r="AK759" t="b">
        <v>1</v>
      </c>
      <c r="AL759" t="b">
        <v>1</v>
      </c>
      <c r="AM759" t="b">
        <v>0</v>
      </c>
      <c r="AN759" t="b">
        <v>0</v>
      </c>
      <c r="AO759" t="b">
        <v>0</v>
      </c>
      <c r="AP759">
        <v>8</v>
      </c>
      <c r="BF759">
        <v>2</v>
      </c>
    </row>
    <row r="760" spans="1:58" hidden="1" x14ac:dyDescent="0.25">
      <c r="A760" t="s">
        <v>10650</v>
      </c>
      <c r="B760" t="s">
        <v>19939</v>
      </c>
      <c r="C760" t="s">
        <v>1368</v>
      </c>
      <c r="D760" t="s">
        <v>19940</v>
      </c>
      <c r="E760" t="s">
        <v>19190</v>
      </c>
      <c r="F760" t="s">
        <v>242</v>
      </c>
      <c r="G760">
        <v>832.2</v>
      </c>
      <c r="H760" t="s">
        <v>19191</v>
      </c>
      <c r="I760">
        <v>12</v>
      </c>
      <c r="J760">
        <v>12</v>
      </c>
      <c r="K760">
        <v>2</v>
      </c>
      <c r="L760" t="s">
        <v>19883</v>
      </c>
      <c r="M760" t="s">
        <v>19933</v>
      </c>
      <c r="N760" t="b">
        <v>0</v>
      </c>
      <c r="O760" t="b">
        <v>0</v>
      </c>
      <c r="P760" t="b">
        <v>0</v>
      </c>
      <c r="Q760" t="b">
        <v>0</v>
      </c>
      <c r="R760" t="b">
        <v>0</v>
      </c>
      <c r="S760" t="b">
        <v>0</v>
      </c>
      <c r="T760" t="b">
        <v>0</v>
      </c>
      <c r="U760" t="b">
        <v>0</v>
      </c>
      <c r="V760" t="b">
        <v>1</v>
      </c>
      <c r="X760" t="s">
        <v>19293</v>
      </c>
      <c r="Z760">
        <v>344064</v>
      </c>
      <c r="AA760">
        <v>1047552</v>
      </c>
      <c r="AB760" t="b">
        <v>0</v>
      </c>
      <c r="AC760" t="s">
        <v>19210</v>
      </c>
      <c r="AD760">
        <v>112</v>
      </c>
      <c r="AE760">
        <v>12</v>
      </c>
      <c r="AF760" t="s">
        <v>19194</v>
      </c>
      <c r="AG760" t="b">
        <v>1</v>
      </c>
      <c r="AH760" t="b">
        <v>1</v>
      </c>
      <c r="AI760" t="s">
        <v>19195</v>
      </c>
      <c r="AK760" t="b">
        <v>1</v>
      </c>
      <c r="AL760" t="b">
        <v>1</v>
      </c>
      <c r="AM760" t="b">
        <v>0</v>
      </c>
      <c r="AN760" t="b">
        <v>1</v>
      </c>
      <c r="AO760" t="b">
        <v>0</v>
      </c>
      <c r="AP760">
        <v>4</v>
      </c>
      <c r="AW760" t="b">
        <v>1</v>
      </c>
      <c r="BF760">
        <v>1</v>
      </c>
    </row>
    <row r="761" spans="1:58" hidden="1" x14ac:dyDescent="0.25">
      <c r="A761" t="s">
        <v>19941</v>
      </c>
      <c r="B761" t="s">
        <v>19942</v>
      </c>
      <c r="C761" t="s">
        <v>1368</v>
      </c>
      <c r="D761" t="s">
        <v>19943</v>
      </c>
      <c r="E761" t="s">
        <v>19190</v>
      </c>
      <c r="F761" t="s">
        <v>242</v>
      </c>
      <c r="G761">
        <v>0</v>
      </c>
      <c r="H761" t="s">
        <v>19191</v>
      </c>
      <c r="I761">
        <v>12</v>
      </c>
      <c r="J761">
        <v>12</v>
      </c>
      <c r="K761">
        <v>1</v>
      </c>
      <c r="L761" t="s">
        <v>19883</v>
      </c>
      <c r="M761" t="s">
        <v>19933</v>
      </c>
      <c r="N761" t="b">
        <v>0</v>
      </c>
      <c r="O761" t="b">
        <v>0</v>
      </c>
      <c r="P761" t="b">
        <v>0</v>
      </c>
      <c r="Q761" t="b">
        <v>0</v>
      </c>
      <c r="R761" t="b">
        <v>0</v>
      </c>
      <c r="S761" t="b">
        <v>0</v>
      </c>
      <c r="T761" t="b">
        <v>0</v>
      </c>
      <c r="U761" t="b">
        <v>0</v>
      </c>
      <c r="V761" t="b">
        <v>0</v>
      </c>
      <c r="W761" t="s">
        <v>19891</v>
      </c>
      <c r="Z761">
        <v>696320</v>
      </c>
      <c r="AA761">
        <v>1047552</v>
      </c>
      <c r="AB761" t="b">
        <v>0</v>
      </c>
      <c r="AC761" t="s">
        <v>19193</v>
      </c>
      <c r="AD761">
        <v>112</v>
      </c>
      <c r="AE761">
        <v>48</v>
      </c>
      <c r="AF761" t="s">
        <v>19194</v>
      </c>
      <c r="AG761" t="b">
        <v>0</v>
      </c>
      <c r="AH761" t="b">
        <v>0</v>
      </c>
      <c r="AI761" t="s">
        <v>19195</v>
      </c>
      <c r="AK761" t="b">
        <v>0</v>
      </c>
      <c r="AL761" t="b">
        <v>0</v>
      </c>
      <c r="AM761" t="b">
        <v>0</v>
      </c>
      <c r="AN761" t="b">
        <v>0</v>
      </c>
      <c r="AO761" t="b">
        <v>0</v>
      </c>
      <c r="AP761">
        <v>2</v>
      </c>
      <c r="BD761" s="19">
        <v>45175</v>
      </c>
      <c r="BF761">
        <v>2</v>
      </c>
    </row>
    <row r="762" spans="1:58" hidden="1" x14ac:dyDescent="0.25">
      <c r="A762" t="s">
        <v>6074</v>
      </c>
      <c r="B762" t="s">
        <v>19944</v>
      </c>
      <c r="C762" t="s">
        <v>1368</v>
      </c>
      <c r="D762" t="s">
        <v>19945</v>
      </c>
      <c r="E762" t="s">
        <v>19190</v>
      </c>
      <c r="F762" t="s">
        <v>242</v>
      </c>
      <c r="G762">
        <v>680.36</v>
      </c>
      <c r="H762" t="s">
        <v>19191</v>
      </c>
      <c r="I762">
        <v>16</v>
      </c>
      <c r="J762">
        <v>16</v>
      </c>
      <c r="K762">
        <v>2</v>
      </c>
      <c r="L762" t="s">
        <v>19883</v>
      </c>
      <c r="M762" t="s">
        <v>19933</v>
      </c>
      <c r="N762" t="b">
        <v>1</v>
      </c>
      <c r="O762" t="b">
        <v>0</v>
      </c>
      <c r="P762" t="b">
        <v>0</v>
      </c>
      <c r="Q762" t="b">
        <v>0</v>
      </c>
      <c r="R762" t="b">
        <v>0</v>
      </c>
      <c r="S762" t="b">
        <v>0</v>
      </c>
      <c r="T762" t="b">
        <v>0</v>
      </c>
      <c r="U762" t="b">
        <v>0</v>
      </c>
      <c r="V762" t="b">
        <v>1</v>
      </c>
      <c r="X762" t="s">
        <v>19265</v>
      </c>
      <c r="Z762">
        <v>360448</v>
      </c>
      <c r="AA762">
        <v>1047552</v>
      </c>
      <c r="AB762" t="b">
        <v>0</v>
      </c>
      <c r="AC762" t="s">
        <v>19210</v>
      </c>
      <c r="AD762">
        <v>56</v>
      </c>
      <c r="AE762">
        <v>32</v>
      </c>
      <c r="AF762" t="s">
        <v>19194</v>
      </c>
      <c r="AG762" t="b">
        <v>1</v>
      </c>
      <c r="AH762" t="b">
        <v>1</v>
      </c>
      <c r="AI762" t="s">
        <v>19195</v>
      </c>
      <c r="AK762" t="b">
        <v>1</v>
      </c>
      <c r="AL762" t="b">
        <v>1</v>
      </c>
      <c r="AM762" t="b">
        <v>0</v>
      </c>
      <c r="AN762" t="b">
        <v>1</v>
      </c>
      <c r="AO762" t="b">
        <v>0</v>
      </c>
      <c r="AP762">
        <v>8</v>
      </c>
      <c r="AQ762">
        <v>32000</v>
      </c>
      <c r="AR762">
        <v>268435456</v>
      </c>
      <c r="AS762">
        <v>268435456</v>
      </c>
      <c r="AT762">
        <v>25600</v>
      </c>
      <c r="AU762">
        <v>384000000</v>
      </c>
      <c r="AV762">
        <v>154618822656</v>
      </c>
      <c r="AW762" t="b">
        <v>1</v>
      </c>
      <c r="BF762">
        <v>1</v>
      </c>
    </row>
    <row r="763" spans="1:58" hidden="1" x14ac:dyDescent="0.25">
      <c r="A763" t="s">
        <v>6785</v>
      </c>
      <c r="B763" t="s">
        <v>19946</v>
      </c>
      <c r="C763" t="s">
        <v>1368</v>
      </c>
      <c r="D763" t="s">
        <v>19935</v>
      </c>
      <c r="E763" t="s">
        <v>19190</v>
      </c>
      <c r="F763" t="s">
        <v>242</v>
      </c>
      <c r="G763">
        <v>1168</v>
      </c>
      <c r="H763" t="s">
        <v>19191</v>
      </c>
      <c r="I763">
        <v>18</v>
      </c>
      <c r="J763">
        <v>18</v>
      </c>
      <c r="K763">
        <v>2</v>
      </c>
      <c r="L763" t="s">
        <v>19883</v>
      </c>
      <c r="M763" t="s">
        <v>19933</v>
      </c>
      <c r="N763" t="b">
        <v>1</v>
      </c>
      <c r="O763" t="b">
        <v>0</v>
      </c>
      <c r="P763" t="b">
        <v>1</v>
      </c>
      <c r="Q763" t="b">
        <v>0</v>
      </c>
      <c r="R763" t="b">
        <v>0</v>
      </c>
      <c r="S763" t="b">
        <v>0</v>
      </c>
      <c r="T763" t="b">
        <v>0</v>
      </c>
      <c r="U763" t="b">
        <v>0</v>
      </c>
      <c r="V763" t="b">
        <v>1</v>
      </c>
      <c r="W763" t="s">
        <v>19895</v>
      </c>
      <c r="X763" t="s">
        <v>19262</v>
      </c>
      <c r="Z763">
        <v>737280</v>
      </c>
      <c r="AA763">
        <v>1047552</v>
      </c>
      <c r="AB763" t="b">
        <v>0</v>
      </c>
      <c r="AC763" t="s">
        <v>19210</v>
      </c>
      <c r="AD763">
        <v>220</v>
      </c>
      <c r="AE763">
        <v>16</v>
      </c>
      <c r="AF763" t="s">
        <v>19194</v>
      </c>
      <c r="AG763" t="b">
        <v>0</v>
      </c>
      <c r="AH763" t="b">
        <v>1</v>
      </c>
      <c r="AI763" t="s">
        <v>19195</v>
      </c>
      <c r="AK763" t="b">
        <v>1</v>
      </c>
      <c r="AL763" t="b">
        <v>1</v>
      </c>
      <c r="AM763" t="b">
        <v>0</v>
      </c>
      <c r="AN763" t="b">
        <v>1</v>
      </c>
      <c r="AO763" t="b">
        <v>0</v>
      </c>
      <c r="AP763">
        <v>6</v>
      </c>
      <c r="AQ763">
        <v>8000</v>
      </c>
      <c r="AR763">
        <v>125829120</v>
      </c>
      <c r="AS763">
        <v>125829120</v>
      </c>
      <c r="AT763">
        <v>12000</v>
      </c>
      <c r="AU763">
        <v>184320000</v>
      </c>
      <c r="AV763">
        <v>309237645312</v>
      </c>
      <c r="AW763" t="b">
        <v>1</v>
      </c>
      <c r="BF763">
        <v>1</v>
      </c>
    </row>
    <row r="764" spans="1:58" hidden="1" x14ac:dyDescent="0.25">
      <c r="A764" t="s">
        <v>4917</v>
      </c>
      <c r="B764" t="s">
        <v>9099</v>
      </c>
      <c r="C764" t="s">
        <v>1368</v>
      </c>
      <c r="D764" t="s">
        <v>19932</v>
      </c>
      <c r="E764" t="s">
        <v>19190</v>
      </c>
      <c r="F764" t="s">
        <v>242</v>
      </c>
      <c r="G764">
        <v>3328.8</v>
      </c>
      <c r="H764" t="s">
        <v>19191</v>
      </c>
      <c r="I764">
        <v>24</v>
      </c>
      <c r="J764">
        <v>24</v>
      </c>
      <c r="K764">
        <v>1</v>
      </c>
      <c r="L764" t="s">
        <v>19883</v>
      </c>
      <c r="M764" t="s">
        <v>19933</v>
      </c>
      <c r="N764" t="b">
        <v>0</v>
      </c>
      <c r="O764" t="b">
        <v>0</v>
      </c>
      <c r="P764" t="b">
        <v>0</v>
      </c>
      <c r="Q764" t="b">
        <v>0</v>
      </c>
      <c r="R764" t="b">
        <v>0</v>
      </c>
      <c r="S764" t="b">
        <v>0</v>
      </c>
      <c r="T764" t="b">
        <v>0</v>
      </c>
      <c r="U764" t="b">
        <v>0</v>
      </c>
      <c r="V764" t="b">
        <v>0</v>
      </c>
      <c r="Z764">
        <v>1474560</v>
      </c>
      <c r="AA764">
        <v>1047552</v>
      </c>
      <c r="AB764" t="b">
        <v>0</v>
      </c>
      <c r="AC764" t="s">
        <v>19193</v>
      </c>
      <c r="AD764">
        <v>224</v>
      </c>
      <c r="AE764">
        <v>64</v>
      </c>
      <c r="AF764" t="s">
        <v>19194</v>
      </c>
      <c r="AG764" t="b">
        <v>1</v>
      </c>
      <c r="AH764" t="b">
        <v>0</v>
      </c>
      <c r="AI764" t="s">
        <v>19195</v>
      </c>
      <c r="AK764" t="b">
        <v>0</v>
      </c>
      <c r="AL764" t="b">
        <v>0</v>
      </c>
      <c r="AM764" t="b">
        <v>0</v>
      </c>
      <c r="AN764" t="b">
        <v>0</v>
      </c>
      <c r="AO764" t="b">
        <v>0</v>
      </c>
      <c r="AP764">
        <v>4</v>
      </c>
      <c r="BD764" s="19">
        <v>45169</v>
      </c>
      <c r="BF764">
        <v>4</v>
      </c>
    </row>
    <row r="765" spans="1:58" hidden="1" x14ac:dyDescent="0.25">
      <c r="A765" t="s">
        <v>19947</v>
      </c>
      <c r="B765" t="s">
        <v>19948</v>
      </c>
      <c r="C765" t="s">
        <v>1368</v>
      </c>
      <c r="D765" t="s">
        <v>19938</v>
      </c>
      <c r="E765" t="s">
        <v>19190</v>
      </c>
      <c r="F765" t="s">
        <v>242</v>
      </c>
      <c r="G765">
        <v>0</v>
      </c>
      <c r="H765" t="s">
        <v>19191</v>
      </c>
      <c r="I765">
        <v>24</v>
      </c>
      <c r="J765">
        <v>24</v>
      </c>
      <c r="K765">
        <v>1</v>
      </c>
      <c r="L765" t="s">
        <v>19883</v>
      </c>
      <c r="M765" t="s">
        <v>19933</v>
      </c>
      <c r="N765" t="b">
        <v>0</v>
      </c>
      <c r="O765" t="b">
        <v>0</v>
      </c>
      <c r="P765" t="b">
        <v>0</v>
      </c>
      <c r="Q765" t="b">
        <v>0</v>
      </c>
      <c r="R765" t="b">
        <v>0</v>
      </c>
      <c r="S765" t="b">
        <v>0</v>
      </c>
      <c r="T765" t="b">
        <v>0</v>
      </c>
      <c r="U765" t="b">
        <v>0</v>
      </c>
      <c r="V765" t="b">
        <v>1</v>
      </c>
      <c r="X765" t="s">
        <v>19200</v>
      </c>
      <c r="Z765">
        <v>1376256</v>
      </c>
      <c r="AA765">
        <v>1047552</v>
      </c>
      <c r="AB765" t="b">
        <v>0</v>
      </c>
      <c r="AC765" t="s">
        <v>19210</v>
      </c>
      <c r="AD765">
        <v>448</v>
      </c>
      <c r="AE765">
        <v>32</v>
      </c>
      <c r="AF765" t="s">
        <v>19194</v>
      </c>
      <c r="AG765" t="b">
        <v>0</v>
      </c>
      <c r="AH765" t="b">
        <v>1</v>
      </c>
      <c r="AI765" t="s">
        <v>19195</v>
      </c>
      <c r="AK765" t="b">
        <v>1</v>
      </c>
      <c r="AL765" t="b">
        <v>1</v>
      </c>
      <c r="AM765" t="b">
        <v>0</v>
      </c>
      <c r="AN765" t="b">
        <v>0</v>
      </c>
      <c r="AO765" t="b">
        <v>0</v>
      </c>
      <c r="AP765">
        <v>8</v>
      </c>
      <c r="BF765">
        <v>4</v>
      </c>
    </row>
    <row r="766" spans="1:58" hidden="1" x14ac:dyDescent="0.25">
      <c r="A766" t="s">
        <v>6540</v>
      </c>
      <c r="B766" t="s">
        <v>19949</v>
      </c>
      <c r="C766" t="s">
        <v>1368</v>
      </c>
      <c r="D766" t="s">
        <v>19940</v>
      </c>
      <c r="E766" t="s">
        <v>19190</v>
      </c>
      <c r="F766" t="s">
        <v>242</v>
      </c>
      <c r="G766">
        <v>1664.4</v>
      </c>
      <c r="H766" t="s">
        <v>19191</v>
      </c>
      <c r="I766">
        <v>24</v>
      </c>
      <c r="J766">
        <v>24</v>
      </c>
      <c r="K766">
        <v>2</v>
      </c>
      <c r="L766" t="s">
        <v>19883</v>
      </c>
      <c r="M766" t="s">
        <v>19933</v>
      </c>
      <c r="N766" t="b">
        <v>0</v>
      </c>
      <c r="O766" t="b">
        <v>0</v>
      </c>
      <c r="P766" t="b">
        <v>0</v>
      </c>
      <c r="Q766" t="b">
        <v>0</v>
      </c>
      <c r="R766" t="b">
        <v>0</v>
      </c>
      <c r="S766" t="b">
        <v>0</v>
      </c>
      <c r="T766" t="b">
        <v>0</v>
      </c>
      <c r="U766" t="b">
        <v>0</v>
      </c>
      <c r="V766" t="b">
        <v>1</v>
      </c>
      <c r="X766" t="s">
        <v>19293</v>
      </c>
      <c r="Z766">
        <v>688128</v>
      </c>
      <c r="AA766">
        <v>1047552</v>
      </c>
      <c r="AB766" t="b">
        <v>0</v>
      </c>
      <c r="AC766" t="s">
        <v>19210</v>
      </c>
      <c r="AD766">
        <v>224</v>
      </c>
      <c r="AE766">
        <v>24</v>
      </c>
      <c r="AF766" t="s">
        <v>19194</v>
      </c>
      <c r="AG766" t="b">
        <v>1</v>
      </c>
      <c r="AH766" t="b">
        <v>1</v>
      </c>
      <c r="AI766" t="s">
        <v>19195</v>
      </c>
      <c r="AK766" t="b">
        <v>1</v>
      </c>
      <c r="AL766" t="b">
        <v>1</v>
      </c>
      <c r="AM766" t="b">
        <v>0</v>
      </c>
      <c r="AN766" t="b">
        <v>1</v>
      </c>
      <c r="AO766" t="b">
        <v>0</v>
      </c>
      <c r="AP766">
        <v>8</v>
      </c>
      <c r="AW766" t="b">
        <v>1</v>
      </c>
      <c r="BF766">
        <v>2</v>
      </c>
    </row>
    <row r="767" spans="1:58" hidden="1" x14ac:dyDescent="0.25">
      <c r="A767" t="s">
        <v>19950</v>
      </c>
      <c r="B767" t="s">
        <v>19951</v>
      </c>
      <c r="C767" t="s">
        <v>1368</v>
      </c>
      <c r="D767" t="s">
        <v>19943</v>
      </c>
      <c r="E767" t="s">
        <v>19190</v>
      </c>
      <c r="F767" t="s">
        <v>242</v>
      </c>
      <c r="G767">
        <v>0</v>
      </c>
      <c r="H767" t="s">
        <v>19191</v>
      </c>
      <c r="I767">
        <v>24</v>
      </c>
      <c r="J767">
        <v>24</v>
      </c>
      <c r="K767">
        <v>1</v>
      </c>
      <c r="L767" t="s">
        <v>19883</v>
      </c>
      <c r="M767" t="s">
        <v>19933</v>
      </c>
      <c r="N767" t="b">
        <v>0</v>
      </c>
      <c r="O767" t="b">
        <v>0</v>
      </c>
      <c r="P767" t="b">
        <v>0</v>
      </c>
      <c r="Q767" t="b">
        <v>0</v>
      </c>
      <c r="R767" t="b">
        <v>0</v>
      </c>
      <c r="S767" t="b">
        <v>0</v>
      </c>
      <c r="T767" t="b">
        <v>0</v>
      </c>
      <c r="U767" t="b">
        <v>0</v>
      </c>
      <c r="V767" t="b">
        <v>0</v>
      </c>
      <c r="W767" t="s">
        <v>19891</v>
      </c>
      <c r="Z767">
        <v>1474560</v>
      </c>
      <c r="AA767">
        <v>1047552</v>
      </c>
      <c r="AB767" t="b">
        <v>0</v>
      </c>
      <c r="AC767" t="s">
        <v>19193</v>
      </c>
      <c r="AD767">
        <v>224</v>
      </c>
      <c r="AE767">
        <v>64</v>
      </c>
      <c r="AF767" t="s">
        <v>19194</v>
      </c>
      <c r="AG767" t="b">
        <v>0</v>
      </c>
      <c r="AH767" t="b">
        <v>0</v>
      </c>
      <c r="AI767" t="s">
        <v>19195</v>
      </c>
      <c r="AK767" t="b">
        <v>0</v>
      </c>
      <c r="AL767" t="b">
        <v>0</v>
      </c>
      <c r="AM767" t="b">
        <v>0</v>
      </c>
      <c r="AN767" t="b">
        <v>0</v>
      </c>
      <c r="AO767" t="b">
        <v>0</v>
      </c>
      <c r="AP767">
        <v>4</v>
      </c>
      <c r="BD767" s="19">
        <v>45175</v>
      </c>
      <c r="BF767">
        <v>4</v>
      </c>
    </row>
    <row r="768" spans="1:58" hidden="1" x14ac:dyDescent="0.25">
      <c r="A768" t="s">
        <v>3027</v>
      </c>
      <c r="B768" t="s">
        <v>19952</v>
      </c>
      <c r="C768" t="s">
        <v>1368</v>
      </c>
      <c r="D768" t="s">
        <v>19945</v>
      </c>
      <c r="E768" t="s">
        <v>19190</v>
      </c>
      <c r="F768" t="s">
        <v>242</v>
      </c>
      <c r="G768">
        <v>1360.72</v>
      </c>
      <c r="H768" t="s">
        <v>19191</v>
      </c>
      <c r="I768">
        <v>32</v>
      </c>
      <c r="J768">
        <v>32</v>
      </c>
      <c r="K768">
        <v>2</v>
      </c>
      <c r="L768" t="s">
        <v>19883</v>
      </c>
      <c r="M768" t="s">
        <v>19933</v>
      </c>
      <c r="N768" t="b">
        <v>1</v>
      </c>
      <c r="O768" t="b">
        <v>0</v>
      </c>
      <c r="P768" t="b">
        <v>0</v>
      </c>
      <c r="Q768" t="b">
        <v>0</v>
      </c>
      <c r="R768" t="b">
        <v>0</v>
      </c>
      <c r="S768" t="b">
        <v>0</v>
      </c>
      <c r="T768" t="b">
        <v>0</v>
      </c>
      <c r="U768" t="b">
        <v>0</v>
      </c>
      <c r="V768" t="b">
        <v>1</v>
      </c>
      <c r="X768" t="s">
        <v>19265</v>
      </c>
      <c r="Z768">
        <v>720896</v>
      </c>
      <c r="AA768">
        <v>1047552</v>
      </c>
      <c r="AB768" t="b">
        <v>0</v>
      </c>
      <c r="AC768" t="s">
        <v>19210</v>
      </c>
      <c r="AD768">
        <v>112</v>
      </c>
      <c r="AE768">
        <v>32</v>
      </c>
      <c r="AF768" t="s">
        <v>19194</v>
      </c>
      <c r="AG768" t="b">
        <v>1</v>
      </c>
      <c r="AH768" t="b">
        <v>1</v>
      </c>
      <c r="AI768" t="s">
        <v>19195</v>
      </c>
      <c r="AK768" t="b">
        <v>1</v>
      </c>
      <c r="AL768" t="b">
        <v>1</v>
      </c>
      <c r="AM768" t="b">
        <v>0</v>
      </c>
      <c r="AN768" t="b">
        <v>1</v>
      </c>
      <c r="AO768" t="b">
        <v>0</v>
      </c>
      <c r="AP768">
        <v>8</v>
      </c>
      <c r="AQ768">
        <v>64000</v>
      </c>
      <c r="AR768">
        <v>536870912</v>
      </c>
      <c r="AS768">
        <v>536870912</v>
      </c>
      <c r="AT768">
        <v>51200</v>
      </c>
      <c r="AU768">
        <v>768000000</v>
      </c>
      <c r="AV768">
        <v>326417514496</v>
      </c>
      <c r="AW768" t="b">
        <v>1</v>
      </c>
      <c r="BF768">
        <v>1</v>
      </c>
    </row>
    <row r="769" spans="1:58" hidden="1" x14ac:dyDescent="0.25">
      <c r="A769" t="s">
        <v>753</v>
      </c>
      <c r="B769" t="s">
        <v>19953</v>
      </c>
      <c r="C769" t="s">
        <v>1368</v>
      </c>
      <c r="D769" t="s">
        <v>19935</v>
      </c>
      <c r="E769" t="s">
        <v>19190</v>
      </c>
      <c r="F769" t="s">
        <v>242</v>
      </c>
      <c r="G769">
        <v>3299.6</v>
      </c>
      <c r="H769" t="s">
        <v>19191</v>
      </c>
      <c r="I769">
        <v>36</v>
      </c>
      <c r="J769">
        <v>36</v>
      </c>
      <c r="K769">
        <v>2</v>
      </c>
      <c r="L769" t="s">
        <v>19883</v>
      </c>
      <c r="M769" t="s">
        <v>19933</v>
      </c>
      <c r="N769" t="b">
        <v>1</v>
      </c>
      <c r="O769" t="b">
        <v>0</v>
      </c>
      <c r="P769" t="b">
        <v>1</v>
      </c>
      <c r="Q769" t="b">
        <v>0</v>
      </c>
      <c r="R769" t="b">
        <v>0</v>
      </c>
      <c r="S769" t="b">
        <v>1</v>
      </c>
      <c r="T769" t="b">
        <v>0</v>
      </c>
      <c r="U769" t="b">
        <v>0</v>
      </c>
      <c r="V769" t="b">
        <v>1</v>
      </c>
      <c r="W769" t="s">
        <v>19895</v>
      </c>
      <c r="X769" t="s">
        <v>19262</v>
      </c>
      <c r="Z769">
        <v>2949120</v>
      </c>
      <c r="AA769">
        <v>1047552</v>
      </c>
      <c r="AB769" t="b">
        <v>0</v>
      </c>
      <c r="AC769" t="s">
        <v>19210</v>
      </c>
      <c r="AD769">
        <v>880</v>
      </c>
      <c r="AE769">
        <v>32</v>
      </c>
      <c r="AF769" t="s">
        <v>19194</v>
      </c>
      <c r="AG769" t="b">
        <v>0</v>
      </c>
      <c r="AH769" t="b">
        <v>1</v>
      </c>
      <c r="AI769" t="s">
        <v>19195</v>
      </c>
      <c r="AK769" t="b">
        <v>1</v>
      </c>
      <c r="AL769" t="b">
        <v>1</v>
      </c>
      <c r="AM769" t="b">
        <v>0</v>
      </c>
      <c r="AN769" t="b">
        <v>1</v>
      </c>
      <c r="AO769" t="b">
        <v>0</v>
      </c>
      <c r="AP769">
        <v>8</v>
      </c>
      <c r="AQ769">
        <v>8000</v>
      </c>
      <c r="AR769">
        <v>125829120</v>
      </c>
      <c r="AS769">
        <v>125829120</v>
      </c>
      <c r="AT769">
        <v>12000</v>
      </c>
      <c r="AU769">
        <v>184320000</v>
      </c>
      <c r="AV769">
        <v>1099511627776</v>
      </c>
      <c r="AW769" t="b">
        <v>1</v>
      </c>
      <c r="BF769">
        <v>1</v>
      </c>
    </row>
    <row r="770" spans="1:58" hidden="1" x14ac:dyDescent="0.25">
      <c r="A770" t="s">
        <v>741</v>
      </c>
      <c r="B770" t="s">
        <v>19954</v>
      </c>
      <c r="C770" t="s">
        <v>1368</v>
      </c>
      <c r="D770" t="s">
        <v>19935</v>
      </c>
      <c r="E770" t="s">
        <v>19190</v>
      </c>
      <c r="F770" t="s">
        <v>242</v>
      </c>
      <c r="G770">
        <v>2336</v>
      </c>
      <c r="H770" t="s">
        <v>19191</v>
      </c>
      <c r="I770">
        <v>36</v>
      </c>
      <c r="J770">
        <v>36</v>
      </c>
      <c r="K770">
        <v>2</v>
      </c>
      <c r="L770" t="s">
        <v>19883</v>
      </c>
      <c r="M770" t="s">
        <v>19933</v>
      </c>
      <c r="N770" t="b">
        <v>1</v>
      </c>
      <c r="O770" t="b">
        <v>0</v>
      </c>
      <c r="P770" t="b">
        <v>1</v>
      </c>
      <c r="Q770" t="b">
        <v>0</v>
      </c>
      <c r="R770" t="b">
        <v>0</v>
      </c>
      <c r="S770" t="b">
        <v>0</v>
      </c>
      <c r="T770" t="b">
        <v>0</v>
      </c>
      <c r="U770" t="b">
        <v>0</v>
      </c>
      <c r="V770" t="b">
        <v>1</v>
      </c>
      <c r="W770" t="s">
        <v>19895</v>
      </c>
      <c r="X770" t="s">
        <v>19262</v>
      </c>
      <c r="Z770">
        <v>1474560</v>
      </c>
      <c r="AA770">
        <v>1047552</v>
      </c>
      <c r="AB770" t="b">
        <v>0</v>
      </c>
      <c r="AC770" t="s">
        <v>19210</v>
      </c>
      <c r="AD770">
        <v>440</v>
      </c>
      <c r="AE770">
        <v>32</v>
      </c>
      <c r="AF770" t="s">
        <v>19194</v>
      </c>
      <c r="AG770" t="b">
        <v>0</v>
      </c>
      <c r="AH770" t="b">
        <v>1</v>
      </c>
      <c r="AI770" t="s">
        <v>19195</v>
      </c>
      <c r="AK770" t="b">
        <v>1</v>
      </c>
      <c r="AL770" t="b">
        <v>1</v>
      </c>
      <c r="AM770" t="b">
        <v>0</v>
      </c>
      <c r="AN770" t="b">
        <v>1</v>
      </c>
      <c r="AO770" t="b">
        <v>0</v>
      </c>
      <c r="AP770">
        <v>8</v>
      </c>
      <c r="AQ770">
        <v>8000</v>
      </c>
      <c r="AR770">
        <v>125829120</v>
      </c>
      <c r="AS770">
        <v>125829120</v>
      </c>
      <c r="AT770">
        <v>12000</v>
      </c>
      <c r="AU770">
        <v>184320000</v>
      </c>
      <c r="AV770">
        <v>618475290624</v>
      </c>
      <c r="AW770" t="b">
        <v>1</v>
      </c>
      <c r="BF770">
        <v>1</v>
      </c>
    </row>
    <row r="771" spans="1:58" hidden="1" x14ac:dyDescent="0.25">
      <c r="A771" t="s">
        <v>7769</v>
      </c>
      <c r="B771" t="s">
        <v>19955</v>
      </c>
      <c r="C771" t="s">
        <v>1368</v>
      </c>
      <c r="D771" t="s">
        <v>19940</v>
      </c>
      <c r="E771" t="s">
        <v>19190</v>
      </c>
      <c r="F771" t="s">
        <v>242</v>
      </c>
      <c r="G771">
        <v>3328.8</v>
      </c>
      <c r="H771" t="s">
        <v>19191</v>
      </c>
      <c r="I771">
        <v>48</v>
      </c>
      <c r="J771">
        <v>48</v>
      </c>
      <c r="K771">
        <v>2</v>
      </c>
      <c r="L771" t="s">
        <v>19883</v>
      </c>
      <c r="M771" t="s">
        <v>19933</v>
      </c>
      <c r="N771" t="b">
        <v>0</v>
      </c>
      <c r="O771" t="b">
        <v>0</v>
      </c>
      <c r="P771" t="b">
        <v>0</v>
      </c>
      <c r="Q771" t="b">
        <v>0</v>
      </c>
      <c r="R771" t="b">
        <v>0</v>
      </c>
      <c r="S771" t="b">
        <v>0</v>
      </c>
      <c r="T771" t="b">
        <v>0</v>
      </c>
      <c r="U771" t="b">
        <v>0</v>
      </c>
      <c r="V771" t="b">
        <v>1</v>
      </c>
      <c r="X771" t="s">
        <v>19293</v>
      </c>
      <c r="Z771">
        <v>3018752</v>
      </c>
      <c r="AA771">
        <v>1047552</v>
      </c>
      <c r="AB771" t="b">
        <v>0</v>
      </c>
      <c r="AC771" t="s">
        <v>19210</v>
      </c>
      <c r="AD771">
        <v>448</v>
      </c>
      <c r="AE771">
        <v>32</v>
      </c>
      <c r="AF771" t="s">
        <v>19194</v>
      </c>
      <c r="AG771" t="b">
        <v>1</v>
      </c>
      <c r="AH771" t="b">
        <v>1</v>
      </c>
      <c r="AI771" t="s">
        <v>19195</v>
      </c>
      <c r="AK771" t="b">
        <v>1</v>
      </c>
      <c r="AL771" t="b">
        <v>1</v>
      </c>
      <c r="AM771" t="b">
        <v>0</v>
      </c>
      <c r="AN771" t="b">
        <v>1</v>
      </c>
      <c r="AO771" t="b">
        <v>0</v>
      </c>
      <c r="AP771">
        <v>8</v>
      </c>
      <c r="AT771">
        <v>80000</v>
      </c>
      <c r="AU771">
        <v>1200000000000</v>
      </c>
      <c r="AV771">
        <v>1374389534720</v>
      </c>
      <c r="AW771" t="b">
        <v>1</v>
      </c>
      <c r="BF771">
        <v>4</v>
      </c>
    </row>
    <row r="772" spans="1:58" hidden="1" x14ac:dyDescent="0.25">
      <c r="A772" t="s">
        <v>5763</v>
      </c>
      <c r="B772" t="s">
        <v>19956</v>
      </c>
      <c r="C772" t="s">
        <v>1368</v>
      </c>
      <c r="D772" t="s">
        <v>19945</v>
      </c>
      <c r="E772" t="s">
        <v>19190</v>
      </c>
      <c r="F772" t="s">
        <v>242</v>
      </c>
      <c r="G772">
        <v>170.09</v>
      </c>
      <c r="H772" t="s">
        <v>19191</v>
      </c>
      <c r="I772">
        <v>4</v>
      </c>
      <c r="J772">
        <v>4</v>
      </c>
      <c r="K772">
        <v>2</v>
      </c>
      <c r="L772" t="s">
        <v>19883</v>
      </c>
      <c r="M772" t="s">
        <v>19933</v>
      </c>
      <c r="N772" t="b">
        <v>1</v>
      </c>
      <c r="O772" t="b">
        <v>0</v>
      </c>
      <c r="P772" t="b">
        <v>0</v>
      </c>
      <c r="Q772" t="b">
        <v>0</v>
      </c>
      <c r="R772" t="b">
        <v>0</v>
      </c>
      <c r="S772" t="b">
        <v>0</v>
      </c>
      <c r="T772" t="b">
        <v>0</v>
      </c>
      <c r="U772" t="b">
        <v>0</v>
      </c>
      <c r="V772" t="b">
        <v>1</v>
      </c>
      <c r="X772" t="s">
        <v>19265</v>
      </c>
      <c r="Z772">
        <v>90112</v>
      </c>
      <c r="AA772">
        <v>1047552</v>
      </c>
      <c r="AB772" t="b">
        <v>0</v>
      </c>
      <c r="AC772" t="s">
        <v>19210</v>
      </c>
      <c r="AD772">
        <v>14</v>
      </c>
      <c r="AE772">
        <v>8</v>
      </c>
      <c r="AF772" t="s">
        <v>19194</v>
      </c>
      <c r="AG772" t="b">
        <v>1</v>
      </c>
      <c r="AH772" t="b">
        <v>1</v>
      </c>
      <c r="AI772" t="s">
        <v>19195</v>
      </c>
      <c r="AK772" t="b">
        <v>1</v>
      </c>
      <c r="AL772" t="b">
        <v>1</v>
      </c>
      <c r="AM772" t="b">
        <v>0</v>
      </c>
      <c r="AN772" t="b">
        <v>1</v>
      </c>
      <c r="AO772" t="b">
        <v>0</v>
      </c>
      <c r="AP772">
        <v>2</v>
      </c>
      <c r="AQ772">
        <v>8000</v>
      </c>
      <c r="AR772">
        <v>67108864</v>
      </c>
      <c r="AS772">
        <v>67108864</v>
      </c>
      <c r="AT772">
        <v>6400</v>
      </c>
      <c r="AU772">
        <v>96000000</v>
      </c>
      <c r="AV772">
        <v>34359738368</v>
      </c>
      <c r="AW772" t="b">
        <v>1</v>
      </c>
      <c r="BF772">
        <v>1</v>
      </c>
    </row>
    <row r="773" spans="1:58" hidden="1" x14ac:dyDescent="0.25">
      <c r="A773" t="s">
        <v>8672</v>
      </c>
      <c r="B773" t="s">
        <v>12259</v>
      </c>
      <c r="C773" t="s">
        <v>1368</v>
      </c>
      <c r="D773" t="s">
        <v>19932</v>
      </c>
      <c r="E773" t="s">
        <v>19190</v>
      </c>
      <c r="F773" t="s">
        <v>242</v>
      </c>
      <c r="G773">
        <v>832.2</v>
      </c>
      <c r="H773" t="s">
        <v>19191</v>
      </c>
      <c r="I773">
        <v>6</v>
      </c>
      <c r="J773">
        <v>6</v>
      </c>
      <c r="K773">
        <v>1</v>
      </c>
      <c r="L773" t="s">
        <v>19883</v>
      </c>
      <c r="M773" t="s">
        <v>19933</v>
      </c>
      <c r="N773" t="b">
        <v>0</v>
      </c>
      <c r="O773" t="b">
        <v>0</v>
      </c>
      <c r="P773" t="b">
        <v>0</v>
      </c>
      <c r="Q773" t="b">
        <v>0</v>
      </c>
      <c r="R773" t="b">
        <v>0</v>
      </c>
      <c r="S773" t="b">
        <v>0</v>
      </c>
      <c r="T773" t="b">
        <v>0</v>
      </c>
      <c r="U773" t="b">
        <v>0</v>
      </c>
      <c r="V773" t="b">
        <v>0</v>
      </c>
      <c r="Z773">
        <v>389120</v>
      </c>
      <c r="AA773">
        <v>1047552</v>
      </c>
      <c r="AB773" t="b">
        <v>0</v>
      </c>
      <c r="AC773" t="s">
        <v>19193</v>
      </c>
      <c r="AD773">
        <v>56</v>
      </c>
      <c r="AE773">
        <v>24</v>
      </c>
      <c r="AF773" t="s">
        <v>19194</v>
      </c>
      <c r="AG773" t="b">
        <v>1</v>
      </c>
      <c r="AH773" t="b">
        <v>0</v>
      </c>
      <c r="AI773" t="s">
        <v>19195</v>
      </c>
      <c r="AK773" t="b">
        <v>0</v>
      </c>
      <c r="AL773" t="b">
        <v>0</v>
      </c>
      <c r="AM773" t="b">
        <v>0</v>
      </c>
      <c r="AN773" t="b">
        <v>0</v>
      </c>
      <c r="AO773" t="b">
        <v>0</v>
      </c>
      <c r="AP773">
        <v>2</v>
      </c>
      <c r="BD773" s="19">
        <v>45169</v>
      </c>
      <c r="BF773">
        <v>1</v>
      </c>
    </row>
    <row r="774" spans="1:58" hidden="1" x14ac:dyDescent="0.25">
      <c r="A774" t="s">
        <v>1026</v>
      </c>
      <c r="B774" t="s">
        <v>19957</v>
      </c>
      <c r="C774" t="s">
        <v>1368</v>
      </c>
      <c r="D774" t="s">
        <v>19935</v>
      </c>
      <c r="E774" t="s">
        <v>19190</v>
      </c>
      <c r="F774" t="s">
        <v>242</v>
      </c>
      <c r="G774">
        <v>331.42</v>
      </c>
      <c r="H774" t="s">
        <v>19191</v>
      </c>
      <c r="I774">
        <v>6</v>
      </c>
      <c r="J774">
        <v>6</v>
      </c>
      <c r="K774">
        <v>2</v>
      </c>
      <c r="L774" t="s">
        <v>19883</v>
      </c>
      <c r="M774" t="s">
        <v>19933</v>
      </c>
      <c r="N774" t="b">
        <v>1</v>
      </c>
      <c r="O774" t="b">
        <v>0</v>
      </c>
      <c r="P774" t="b">
        <v>1</v>
      </c>
      <c r="Q774" t="b">
        <v>0</v>
      </c>
      <c r="R774" t="b">
        <v>0</v>
      </c>
      <c r="S774" t="b">
        <v>0</v>
      </c>
      <c r="T774" t="b">
        <v>0</v>
      </c>
      <c r="U774" t="b">
        <v>0</v>
      </c>
      <c r="V774" t="b">
        <v>1</v>
      </c>
      <c r="W774" t="s">
        <v>19895</v>
      </c>
      <c r="X774" t="s">
        <v>19262</v>
      </c>
      <c r="Z774">
        <v>184320</v>
      </c>
      <c r="AA774">
        <v>1047552</v>
      </c>
      <c r="AB774" t="b">
        <v>0</v>
      </c>
      <c r="AC774" t="s">
        <v>19210</v>
      </c>
      <c r="AD774">
        <v>55</v>
      </c>
      <c r="AE774">
        <v>4</v>
      </c>
      <c r="AF774" t="s">
        <v>19194</v>
      </c>
      <c r="AG774" t="b">
        <v>0</v>
      </c>
      <c r="AH774" t="b">
        <v>1</v>
      </c>
      <c r="AI774" t="s">
        <v>19195</v>
      </c>
      <c r="AK774" t="b">
        <v>1</v>
      </c>
      <c r="AL774" t="b">
        <v>1</v>
      </c>
      <c r="AM774" t="b">
        <v>0</v>
      </c>
      <c r="AN774" t="b">
        <v>1</v>
      </c>
      <c r="AO774" t="b">
        <v>0</v>
      </c>
      <c r="AP774">
        <v>2</v>
      </c>
      <c r="AQ774">
        <v>8000</v>
      </c>
      <c r="AR774">
        <v>125829120</v>
      </c>
      <c r="AS774">
        <v>125829120</v>
      </c>
      <c r="AT774">
        <v>12000</v>
      </c>
      <c r="AU774">
        <v>184320000</v>
      </c>
      <c r="AV774">
        <v>154618822656</v>
      </c>
      <c r="AW774" t="b">
        <v>1</v>
      </c>
      <c r="BF774">
        <v>1</v>
      </c>
    </row>
    <row r="775" spans="1:58" hidden="1" x14ac:dyDescent="0.25">
      <c r="A775" t="s">
        <v>19958</v>
      </c>
      <c r="B775" t="s">
        <v>19959</v>
      </c>
      <c r="C775" t="s">
        <v>1368</v>
      </c>
      <c r="D775" t="s">
        <v>19938</v>
      </c>
      <c r="E775" t="s">
        <v>19190</v>
      </c>
      <c r="F775" t="s">
        <v>242</v>
      </c>
      <c r="G775">
        <v>0</v>
      </c>
      <c r="H775" t="s">
        <v>19191</v>
      </c>
      <c r="I775">
        <v>6</v>
      </c>
      <c r="J775">
        <v>6</v>
      </c>
      <c r="K775">
        <v>1</v>
      </c>
      <c r="L775" t="s">
        <v>19883</v>
      </c>
      <c r="M775" t="s">
        <v>19933</v>
      </c>
      <c r="N775" t="b">
        <v>0</v>
      </c>
      <c r="O775" t="b">
        <v>0</v>
      </c>
      <c r="P775" t="b">
        <v>0</v>
      </c>
      <c r="Q775" t="b">
        <v>0</v>
      </c>
      <c r="R775" t="b">
        <v>0</v>
      </c>
      <c r="S775" t="b">
        <v>0</v>
      </c>
      <c r="T775" t="b">
        <v>0</v>
      </c>
      <c r="U775" t="b">
        <v>0</v>
      </c>
      <c r="V775" t="b">
        <v>1</v>
      </c>
      <c r="X775" t="s">
        <v>19200</v>
      </c>
      <c r="Z775">
        <v>344064</v>
      </c>
      <c r="AA775">
        <v>1047552</v>
      </c>
      <c r="AB775" t="b">
        <v>0</v>
      </c>
      <c r="AC775" t="s">
        <v>19210</v>
      </c>
      <c r="AD775">
        <v>112</v>
      </c>
      <c r="AE775">
        <v>12</v>
      </c>
      <c r="AF775" t="s">
        <v>19194</v>
      </c>
      <c r="AG775" t="b">
        <v>0</v>
      </c>
      <c r="AH775" t="b">
        <v>1</v>
      </c>
      <c r="AI775" t="s">
        <v>19195</v>
      </c>
      <c r="AK775" t="b">
        <v>1</v>
      </c>
      <c r="AL775" t="b">
        <v>1</v>
      </c>
      <c r="AM775" t="b">
        <v>0</v>
      </c>
      <c r="AN775" t="b">
        <v>0</v>
      </c>
      <c r="AO775" t="b">
        <v>0</v>
      </c>
      <c r="AP775">
        <v>4</v>
      </c>
      <c r="BF775">
        <v>1</v>
      </c>
    </row>
    <row r="776" spans="1:58" hidden="1" x14ac:dyDescent="0.25">
      <c r="A776" t="s">
        <v>19960</v>
      </c>
      <c r="B776" t="s">
        <v>19961</v>
      </c>
      <c r="C776" t="s">
        <v>1368</v>
      </c>
      <c r="D776" t="s">
        <v>19943</v>
      </c>
      <c r="E776" t="s">
        <v>19190</v>
      </c>
      <c r="F776" t="s">
        <v>242</v>
      </c>
      <c r="G776">
        <v>0</v>
      </c>
      <c r="H776" t="s">
        <v>19191</v>
      </c>
      <c r="I776">
        <v>6</v>
      </c>
      <c r="J776">
        <v>6</v>
      </c>
      <c r="K776">
        <v>1</v>
      </c>
      <c r="L776" t="s">
        <v>19883</v>
      </c>
      <c r="M776" t="s">
        <v>19933</v>
      </c>
      <c r="N776" t="b">
        <v>0</v>
      </c>
      <c r="O776" t="b">
        <v>0</v>
      </c>
      <c r="P776" t="b">
        <v>0</v>
      </c>
      <c r="Q776" t="b">
        <v>0</v>
      </c>
      <c r="R776" t="b">
        <v>0</v>
      </c>
      <c r="S776" t="b">
        <v>0</v>
      </c>
      <c r="T776" t="b">
        <v>0</v>
      </c>
      <c r="U776" t="b">
        <v>0</v>
      </c>
      <c r="V776" t="b">
        <v>0</v>
      </c>
      <c r="W776" t="s">
        <v>19891</v>
      </c>
      <c r="Z776">
        <v>389120</v>
      </c>
      <c r="AA776">
        <v>1047552</v>
      </c>
      <c r="AB776" t="b">
        <v>0</v>
      </c>
      <c r="AC776" t="s">
        <v>19193</v>
      </c>
      <c r="AD776">
        <v>56</v>
      </c>
      <c r="AE776">
        <v>24</v>
      </c>
      <c r="AF776" t="s">
        <v>19194</v>
      </c>
      <c r="AG776" t="b">
        <v>0</v>
      </c>
      <c r="AH776" t="b">
        <v>0</v>
      </c>
      <c r="AI776" t="s">
        <v>19195</v>
      </c>
      <c r="AK776" t="b">
        <v>0</v>
      </c>
      <c r="AL776" t="b">
        <v>0</v>
      </c>
      <c r="AM776" t="b">
        <v>0</v>
      </c>
      <c r="AN776" t="b">
        <v>0</v>
      </c>
      <c r="AO776" t="b">
        <v>0</v>
      </c>
      <c r="AP776">
        <v>2</v>
      </c>
      <c r="BD776" s="19">
        <v>45175</v>
      </c>
      <c r="BF776">
        <v>1</v>
      </c>
    </row>
    <row r="777" spans="1:58" hidden="1" x14ac:dyDescent="0.25">
      <c r="A777" t="s">
        <v>1473</v>
      </c>
      <c r="B777" t="s">
        <v>19962</v>
      </c>
      <c r="C777" t="s">
        <v>1368</v>
      </c>
      <c r="D777" t="s">
        <v>19935</v>
      </c>
      <c r="E777" t="s">
        <v>19190</v>
      </c>
      <c r="F777" t="s">
        <v>242</v>
      </c>
      <c r="G777">
        <v>4759.6000000000004</v>
      </c>
      <c r="H777" t="s">
        <v>19191</v>
      </c>
      <c r="I777">
        <v>72</v>
      </c>
      <c r="J777">
        <v>72</v>
      </c>
      <c r="K777">
        <v>2</v>
      </c>
      <c r="L777" t="s">
        <v>19883</v>
      </c>
      <c r="M777" t="s">
        <v>19933</v>
      </c>
      <c r="N777" t="b">
        <v>1</v>
      </c>
      <c r="O777" t="b">
        <v>0</v>
      </c>
      <c r="P777" t="b">
        <v>1</v>
      </c>
      <c r="Q777" t="b">
        <v>0</v>
      </c>
      <c r="R777" t="b">
        <v>0</v>
      </c>
      <c r="S777" t="b">
        <v>0</v>
      </c>
      <c r="T777" t="b">
        <v>0</v>
      </c>
      <c r="U777" t="b">
        <v>0</v>
      </c>
      <c r="V777" t="b">
        <v>1</v>
      </c>
      <c r="W777" t="s">
        <v>19895</v>
      </c>
      <c r="X777" t="s">
        <v>19262</v>
      </c>
      <c r="Z777">
        <v>2949120</v>
      </c>
      <c r="AA777">
        <v>1047552</v>
      </c>
      <c r="AB777" t="b">
        <v>0</v>
      </c>
      <c r="AC777" t="s">
        <v>19210</v>
      </c>
      <c r="AD777">
        <v>880</v>
      </c>
      <c r="AE777">
        <v>32</v>
      </c>
      <c r="AF777" t="s">
        <v>19194</v>
      </c>
      <c r="AG777" t="b">
        <v>0</v>
      </c>
      <c r="AH777" t="b">
        <v>1</v>
      </c>
      <c r="AI777" t="s">
        <v>19195</v>
      </c>
      <c r="AK777" t="b">
        <v>1</v>
      </c>
      <c r="AL777" t="b">
        <v>1</v>
      </c>
      <c r="AM777" t="b">
        <v>0</v>
      </c>
      <c r="AN777" t="b">
        <v>1</v>
      </c>
      <c r="AO777" t="b">
        <v>0</v>
      </c>
      <c r="AP777">
        <v>8</v>
      </c>
      <c r="AQ777">
        <v>96000</v>
      </c>
      <c r="AR777">
        <v>805306368</v>
      </c>
      <c r="AS777">
        <v>805306368</v>
      </c>
      <c r="AT777">
        <v>12000</v>
      </c>
      <c r="AU777">
        <v>180000000</v>
      </c>
      <c r="AV777">
        <v>1099511627776</v>
      </c>
      <c r="AW777" t="b">
        <v>1</v>
      </c>
      <c r="BF777">
        <v>2</v>
      </c>
    </row>
    <row r="778" spans="1:58" hidden="1" x14ac:dyDescent="0.25">
      <c r="A778" t="s">
        <v>7035</v>
      </c>
      <c r="B778" t="s">
        <v>19963</v>
      </c>
      <c r="C778" t="s">
        <v>1368</v>
      </c>
      <c r="D778" t="s">
        <v>19945</v>
      </c>
      <c r="E778" t="s">
        <v>19190</v>
      </c>
      <c r="F778" t="s">
        <v>242</v>
      </c>
      <c r="G778">
        <v>340.18</v>
      </c>
      <c r="H778" t="s">
        <v>19191</v>
      </c>
      <c r="I778">
        <v>8</v>
      </c>
      <c r="J778">
        <v>8</v>
      </c>
      <c r="K778">
        <v>2</v>
      </c>
      <c r="L778" t="s">
        <v>19883</v>
      </c>
      <c r="M778" t="s">
        <v>19933</v>
      </c>
      <c r="N778" t="b">
        <v>1</v>
      </c>
      <c r="O778" t="b">
        <v>0</v>
      </c>
      <c r="P778" t="b">
        <v>0</v>
      </c>
      <c r="Q778" t="b">
        <v>0</v>
      </c>
      <c r="R778" t="b">
        <v>0</v>
      </c>
      <c r="S778" t="b">
        <v>0</v>
      </c>
      <c r="T778" t="b">
        <v>0</v>
      </c>
      <c r="U778" t="b">
        <v>0</v>
      </c>
      <c r="V778" t="b">
        <v>1</v>
      </c>
      <c r="X778" t="s">
        <v>19265</v>
      </c>
      <c r="Z778">
        <v>180224</v>
      </c>
      <c r="AA778">
        <v>1047552</v>
      </c>
      <c r="AB778" t="b">
        <v>0</v>
      </c>
      <c r="AC778" t="s">
        <v>19210</v>
      </c>
      <c r="AD778">
        <v>28</v>
      </c>
      <c r="AE778">
        <v>16</v>
      </c>
      <c r="AF778" t="s">
        <v>19194</v>
      </c>
      <c r="AG778" t="b">
        <v>1</v>
      </c>
      <c r="AH778" t="b">
        <v>1</v>
      </c>
      <c r="AI778" t="s">
        <v>19195</v>
      </c>
      <c r="AK778" t="b">
        <v>1</v>
      </c>
      <c r="AL778" t="b">
        <v>1</v>
      </c>
      <c r="AM778" t="b">
        <v>0</v>
      </c>
      <c r="AN778" t="b">
        <v>1</v>
      </c>
      <c r="AO778" t="b">
        <v>0</v>
      </c>
      <c r="AP778">
        <v>4</v>
      </c>
      <c r="AQ778">
        <v>16000</v>
      </c>
      <c r="AR778">
        <v>134217728</v>
      </c>
      <c r="AS778">
        <v>134217728</v>
      </c>
      <c r="AT778">
        <v>12800</v>
      </c>
      <c r="AU778">
        <v>192000000</v>
      </c>
      <c r="AV778">
        <v>68719476736</v>
      </c>
      <c r="AW778" t="b">
        <v>1</v>
      </c>
      <c r="BF778">
        <v>1</v>
      </c>
    </row>
    <row r="779" spans="1:58" hidden="1" x14ac:dyDescent="0.25">
      <c r="A779" t="s">
        <v>6129</v>
      </c>
      <c r="B779" t="s">
        <v>6130</v>
      </c>
      <c r="C779" t="s">
        <v>1368</v>
      </c>
      <c r="D779" t="s">
        <v>19964</v>
      </c>
      <c r="E779" t="s">
        <v>19190</v>
      </c>
      <c r="F779" t="s">
        <v>242</v>
      </c>
      <c r="G779">
        <v>605.9</v>
      </c>
      <c r="H779" t="s">
        <v>19191</v>
      </c>
      <c r="I779">
        <v>6</v>
      </c>
      <c r="J779">
        <v>0</v>
      </c>
      <c r="K779">
        <v>0</v>
      </c>
      <c r="L779" t="s">
        <v>19931</v>
      </c>
      <c r="M779" t="s">
        <v>19209</v>
      </c>
      <c r="N779" t="b">
        <v>0</v>
      </c>
      <c r="O779" t="b">
        <v>0</v>
      </c>
      <c r="P779" t="b">
        <v>0</v>
      </c>
      <c r="Q779" t="b">
        <v>0</v>
      </c>
      <c r="R779" t="b">
        <v>0</v>
      </c>
      <c r="S779" t="b">
        <v>0</v>
      </c>
      <c r="T779" t="b">
        <v>0</v>
      </c>
      <c r="U779" t="b">
        <v>0</v>
      </c>
      <c r="V779" t="b">
        <v>1</v>
      </c>
      <c r="Z779">
        <v>344064</v>
      </c>
      <c r="AA779">
        <v>1047552</v>
      </c>
      <c r="AB779" t="b">
        <v>0</v>
      </c>
      <c r="AC779" t="s">
        <v>19210</v>
      </c>
      <c r="AD779">
        <v>112</v>
      </c>
      <c r="AE779">
        <v>12</v>
      </c>
      <c r="AF779" t="s">
        <v>19194</v>
      </c>
      <c r="AG779" t="b">
        <v>0</v>
      </c>
      <c r="AH779" t="b">
        <v>1</v>
      </c>
      <c r="AI779" t="s">
        <v>19195</v>
      </c>
      <c r="AK779" t="b">
        <v>0</v>
      </c>
      <c r="AL779" t="b">
        <v>0</v>
      </c>
      <c r="AM779" t="b">
        <v>0</v>
      </c>
      <c r="AN779" t="b">
        <v>1</v>
      </c>
      <c r="AO779" t="b">
        <v>0</v>
      </c>
      <c r="AP779">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M70"/>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9" x14ac:dyDescent="0.25">
      <c r="A1" t="s">
        <v>43</v>
      </c>
      <c r="B1" t="s">
        <v>44</v>
      </c>
      <c r="C1" t="s">
        <v>45</v>
      </c>
      <c r="D1" t="s">
        <v>46</v>
      </c>
      <c r="E1" t="s">
        <v>89</v>
      </c>
      <c r="F1" t="s">
        <v>90</v>
      </c>
      <c r="G1" t="s">
        <v>88</v>
      </c>
      <c r="H1" t="s">
        <v>165</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19965</v>
      </c>
      <c r="AB1" t="s">
        <v>127</v>
      </c>
      <c r="AC1" t="s">
        <v>128</v>
      </c>
      <c r="AD1" t="s">
        <v>129</v>
      </c>
      <c r="AE1" t="s">
        <v>130</v>
      </c>
      <c r="AF1" t="s">
        <v>131</v>
      </c>
      <c r="AG1" t="s">
        <v>132</v>
      </c>
      <c r="AH1" t="s">
        <v>133</v>
      </c>
      <c r="AI1" t="s">
        <v>134</v>
      </c>
      <c r="AJ1" t="s">
        <v>135</v>
      </c>
      <c r="AK1" t="s">
        <v>136</v>
      </c>
      <c r="AL1" t="s">
        <v>137</v>
      </c>
      <c r="AM1" t="s">
        <v>138</v>
      </c>
    </row>
    <row r="2" spans="1:39" x14ac:dyDescent="0.25">
      <c r="A2" t="s">
        <v>19966</v>
      </c>
      <c r="B2" t="s">
        <v>19931</v>
      </c>
      <c r="C2" t="s">
        <v>1671</v>
      </c>
      <c r="E2" t="s">
        <v>19967</v>
      </c>
      <c r="F2" t="s">
        <v>242</v>
      </c>
      <c r="G2">
        <v>0</v>
      </c>
      <c r="H2" t="s">
        <v>19518</v>
      </c>
      <c r="I2">
        <v>65536</v>
      </c>
      <c r="J2">
        <v>1</v>
      </c>
      <c r="K2">
        <v>80000</v>
      </c>
      <c r="L2">
        <v>3000</v>
      </c>
      <c r="M2">
        <v>1200</v>
      </c>
      <c r="N2">
        <v>125</v>
      </c>
      <c r="O2">
        <v>15</v>
      </c>
      <c r="P2">
        <v>4</v>
      </c>
      <c r="Q2">
        <v>256</v>
      </c>
      <c r="R2">
        <v>3000</v>
      </c>
      <c r="S2">
        <v>80000</v>
      </c>
      <c r="T2">
        <v>125</v>
      </c>
      <c r="U2">
        <v>1200</v>
      </c>
      <c r="V2">
        <v>500</v>
      </c>
      <c r="W2">
        <v>500</v>
      </c>
      <c r="X2">
        <v>1</v>
      </c>
      <c r="Y2">
        <v>1</v>
      </c>
      <c r="Z2" t="s">
        <v>19968</v>
      </c>
      <c r="AA2">
        <v>3</v>
      </c>
    </row>
    <row r="3" spans="1:39" x14ac:dyDescent="0.25">
      <c r="A3" t="s">
        <v>19969</v>
      </c>
      <c r="B3" t="s">
        <v>12289</v>
      </c>
      <c r="C3" t="s">
        <v>1671</v>
      </c>
      <c r="E3" t="s">
        <v>19967</v>
      </c>
      <c r="F3" t="s">
        <v>242</v>
      </c>
      <c r="G3">
        <v>0</v>
      </c>
      <c r="H3" t="s">
        <v>19518</v>
      </c>
      <c r="I3">
        <v>4</v>
      </c>
      <c r="J3">
        <v>0</v>
      </c>
      <c r="O3">
        <v>3</v>
      </c>
      <c r="AB3">
        <v>120</v>
      </c>
      <c r="AC3">
        <v>120</v>
      </c>
      <c r="AD3">
        <v>25</v>
      </c>
      <c r="AE3">
        <v>25</v>
      </c>
      <c r="AF3">
        <v>3500</v>
      </c>
      <c r="AG3">
        <v>170</v>
      </c>
      <c r="AH3">
        <v>30</v>
      </c>
      <c r="AI3">
        <v>6084000</v>
      </c>
      <c r="AJ3">
        <v>255</v>
      </c>
      <c r="AK3">
        <v>3</v>
      </c>
    </row>
    <row r="4" spans="1:39" x14ac:dyDescent="0.25">
      <c r="A4" t="s">
        <v>19969</v>
      </c>
      <c r="B4" t="s">
        <v>19970</v>
      </c>
      <c r="C4" t="s">
        <v>1671</v>
      </c>
      <c r="E4" t="s">
        <v>19967</v>
      </c>
      <c r="F4" t="s">
        <v>242</v>
      </c>
      <c r="G4">
        <v>0</v>
      </c>
      <c r="H4" t="s">
        <v>19518</v>
      </c>
      <c r="I4">
        <v>128</v>
      </c>
      <c r="J4">
        <v>64</v>
      </c>
      <c r="O4">
        <v>3</v>
      </c>
      <c r="AB4">
        <v>500</v>
      </c>
      <c r="AC4">
        <v>500</v>
      </c>
      <c r="AD4">
        <v>100</v>
      </c>
      <c r="AE4">
        <v>100</v>
      </c>
      <c r="AF4">
        <v>3500</v>
      </c>
      <c r="AG4">
        <v>170</v>
      </c>
      <c r="AH4">
        <v>30</v>
      </c>
      <c r="AI4">
        <v>5400000</v>
      </c>
      <c r="AJ4">
        <v>123</v>
      </c>
      <c r="AK4">
        <v>3</v>
      </c>
    </row>
    <row r="5" spans="1:39" x14ac:dyDescent="0.25">
      <c r="A5" t="s">
        <v>19969</v>
      </c>
      <c r="B5" t="s">
        <v>19971</v>
      </c>
      <c r="C5" t="s">
        <v>1671</v>
      </c>
      <c r="E5" t="s">
        <v>19967</v>
      </c>
      <c r="F5" t="s">
        <v>242</v>
      </c>
      <c r="G5">
        <v>0</v>
      </c>
      <c r="H5" t="s">
        <v>19518</v>
      </c>
      <c r="I5">
        <v>256</v>
      </c>
      <c r="J5">
        <v>128</v>
      </c>
      <c r="O5">
        <v>3</v>
      </c>
      <c r="AB5">
        <v>1100</v>
      </c>
      <c r="AC5">
        <v>1100</v>
      </c>
      <c r="AD5">
        <v>125</v>
      </c>
      <c r="AE5">
        <v>125</v>
      </c>
      <c r="AF5">
        <v>3500</v>
      </c>
      <c r="AG5">
        <v>170</v>
      </c>
      <c r="AH5">
        <v>30</v>
      </c>
      <c r="AI5">
        <v>4320000</v>
      </c>
      <c r="AJ5">
        <v>79</v>
      </c>
      <c r="AK5">
        <v>3</v>
      </c>
    </row>
    <row r="6" spans="1:39" x14ac:dyDescent="0.25">
      <c r="A6" t="s">
        <v>19969</v>
      </c>
      <c r="B6" t="s">
        <v>16400</v>
      </c>
      <c r="C6" t="s">
        <v>1671</v>
      </c>
      <c r="E6" t="s">
        <v>19967</v>
      </c>
      <c r="F6" t="s">
        <v>242</v>
      </c>
      <c r="G6">
        <v>0</v>
      </c>
      <c r="H6" t="s">
        <v>19518</v>
      </c>
      <c r="I6">
        <v>8</v>
      </c>
      <c r="J6">
        <v>4</v>
      </c>
      <c r="O6">
        <v>3</v>
      </c>
      <c r="AB6">
        <v>120</v>
      </c>
      <c r="AC6">
        <v>120</v>
      </c>
      <c r="AD6">
        <v>25</v>
      </c>
      <c r="AE6">
        <v>25</v>
      </c>
      <c r="AF6">
        <v>3500</v>
      </c>
      <c r="AG6">
        <v>170</v>
      </c>
      <c r="AH6">
        <v>30</v>
      </c>
      <c r="AI6">
        <v>6084000</v>
      </c>
      <c r="AJ6">
        <v>255</v>
      </c>
      <c r="AK6">
        <v>3</v>
      </c>
    </row>
    <row r="7" spans="1:39" x14ac:dyDescent="0.25">
      <c r="A7" t="s">
        <v>19969</v>
      </c>
      <c r="B7" t="s">
        <v>19972</v>
      </c>
      <c r="C7" t="s">
        <v>1671</v>
      </c>
      <c r="E7" t="s">
        <v>19967</v>
      </c>
      <c r="F7" t="s">
        <v>242</v>
      </c>
      <c r="G7">
        <v>0</v>
      </c>
      <c r="H7" t="s">
        <v>19518</v>
      </c>
      <c r="I7">
        <v>512</v>
      </c>
      <c r="J7">
        <v>256</v>
      </c>
      <c r="O7">
        <v>3</v>
      </c>
      <c r="AB7">
        <v>2300</v>
      </c>
      <c r="AC7">
        <v>2300</v>
      </c>
      <c r="AD7">
        <v>150</v>
      </c>
      <c r="AE7">
        <v>150</v>
      </c>
      <c r="AF7">
        <v>3500</v>
      </c>
      <c r="AG7">
        <v>170</v>
      </c>
      <c r="AH7">
        <v>30</v>
      </c>
      <c r="AI7">
        <v>2160000</v>
      </c>
      <c r="AJ7">
        <v>35</v>
      </c>
      <c r="AK7">
        <v>3</v>
      </c>
    </row>
    <row r="8" spans="1:39" x14ac:dyDescent="0.25">
      <c r="A8" t="s">
        <v>19969</v>
      </c>
      <c r="B8" t="s">
        <v>4833</v>
      </c>
      <c r="C8" t="s">
        <v>1671</v>
      </c>
      <c r="E8" t="s">
        <v>19967</v>
      </c>
      <c r="F8" t="s">
        <v>242</v>
      </c>
      <c r="G8">
        <v>0</v>
      </c>
      <c r="H8" t="s">
        <v>19518</v>
      </c>
      <c r="I8">
        <v>16</v>
      </c>
      <c r="J8">
        <v>8</v>
      </c>
      <c r="O8">
        <v>3</v>
      </c>
      <c r="AB8">
        <v>120</v>
      </c>
      <c r="AC8">
        <v>120</v>
      </c>
      <c r="AD8">
        <v>25</v>
      </c>
      <c r="AE8">
        <v>25</v>
      </c>
      <c r="AF8">
        <v>3500</v>
      </c>
      <c r="AG8">
        <v>170</v>
      </c>
      <c r="AH8">
        <v>30</v>
      </c>
      <c r="AI8">
        <v>6084000</v>
      </c>
      <c r="AJ8">
        <v>255</v>
      </c>
      <c r="AK8">
        <v>3</v>
      </c>
    </row>
    <row r="9" spans="1:39" x14ac:dyDescent="0.25">
      <c r="A9" t="s">
        <v>19969</v>
      </c>
      <c r="B9" t="s">
        <v>19973</v>
      </c>
      <c r="C9" t="s">
        <v>1671</v>
      </c>
      <c r="E9" t="s">
        <v>19967</v>
      </c>
      <c r="F9" t="s">
        <v>242</v>
      </c>
      <c r="G9">
        <v>0</v>
      </c>
      <c r="H9" t="s">
        <v>19518</v>
      </c>
      <c r="I9">
        <v>1024</v>
      </c>
      <c r="J9">
        <v>512</v>
      </c>
      <c r="O9">
        <v>5</v>
      </c>
      <c r="AB9">
        <v>5000</v>
      </c>
      <c r="AC9">
        <v>5000</v>
      </c>
      <c r="AD9">
        <v>200</v>
      </c>
      <c r="AE9">
        <v>200</v>
      </c>
      <c r="AK9">
        <v>3</v>
      </c>
      <c r="AL9">
        <v>300</v>
      </c>
      <c r="AM9">
        <v>8000</v>
      </c>
    </row>
    <row r="10" spans="1:39" x14ac:dyDescent="0.25">
      <c r="A10" t="s">
        <v>19969</v>
      </c>
      <c r="B10" t="s">
        <v>14966</v>
      </c>
      <c r="C10" t="s">
        <v>1671</v>
      </c>
      <c r="E10" t="s">
        <v>19967</v>
      </c>
      <c r="F10" t="s">
        <v>242</v>
      </c>
      <c r="G10">
        <v>0</v>
      </c>
      <c r="H10" t="s">
        <v>19518</v>
      </c>
      <c r="I10">
        <v>32</v>
      </c>
      <c r="J10">
        <v>16</v>
      </c>
      <c r="O10">
        <v>3</v>
      </c>
      <c r="AB10">
        <v>120</v>
      </c>
      <c r="AC10">
        <v>120</v>
      </c>
      <c r="AD10">
        <v>25</v>
      </c>
      <c r="AE10">
        <v>25</v>
      </c>
      <c r="AF10">
        <v>3500</v>
      </c>
      <c r="AG10">
        <v>170</v>
      </c>
      <c r="AH10">
        <v>30</v>
      </c>
      <c r="AI10">
        <v>6084000</v>
      </c>
      <c r="AJ10">
        <v>255</v>
      </c>
      <c r="AK10">
        <v>3</v>
      </c>
    </row>
    <row r="11" spans="1:39" x14ac:dyDescent="0.25">
      <c r="A11" t="s">
        <v>19969</v>
      </c>
      <c r="B11" t="s">
        <v>19974</v>
      </c>
      <c r="C11" t="s">
        <v>1671</v>
      </c>
      <c r="E11" t="s">
        <v>19967</v>
      </c>
      <c r="F11" t="s">
        <v>242</v>
      </c>
      <c r="G11">
        <v>0</v>
      </c>
      <c r="H11" t="s">
        <v>19518</v>
      </c>
      <c r="I11">
        <v>2048</v>
      </c>
      <c r="J11">
        <v>1024</v>
      </c>
      <c r="O11">
        <v>5</v>
      </c>
      <c r="AB11">
        <v>7500</v>
      </c>
      <c r="AC11">
        <v>7500</v>
      </c>
      <c r="AD11">
        <v>250</v>
      </c>
      <c r="AE11">
        <v>250</v>
      </c>
      <c r="AK11">
        <v>3</v>
      </c>
      <c r="AL11">
        <v>600</v>
      </c>
      <c r="AM11">
        <v>16000</v>
      </c>
    </row>
    <row r="12" spans="1:39" x14ac:dyDescent="0.25">
      <c r="A12" t="s">
        <v>19969</v>
      </c>
      <c r="B12" t="s">
        <v>19975</v>
      </c>
      <c r="C12" t="s">
        <v>1671</v>
      </c>
      <c r="E12" t="s">
        <v>19967</v>
      </c>
      <c r="F12" t="s">
        <v>242</v>
      </c>
      <c r="G12">
        <v>0</v>
      </c>
      <c r="H12" t="s">
        <v>19518</v>
      </c>
      <c r="I12">
        <v>4096</v>
      </c>
      <c r="J12">
        <v>2048</v>
      </c>
      <c r="O12">
        <v>5</v>
      </c>
      <c r="AB12">
        <v>7500</v>
      </c>
      <c r="AC12">
        <v>7500</v>
      </c>
      <c r="AD12">
        <v>250</v>
      </c>
      <c r="AE12">
        <v>250</v>
      </c>
      <c r="AK12">
        <v>3</v>
      </c>
      <c r="AL12">
        <v>900</v>
      </c>
      <c r="AM12">
        <v>20000</v>
      </c>
    </row>
    <row r="13" spans="1:39" x14ac:dyDescent="0.25">
      <c r="A13" t="s">
        <v>19969</v>
      </c>
      <c r="B13" t="s">
        <v>19976</v>
      </c>
      <c r="C13" t="s">
        <v>1671</v>
      </c>
      <c r="E13" t="s">
        <v>19967</v>
      </c>
      <c r="F13" t="s">
        <v>242</v>
      </c>
      <c r="G13">
        <v>0</v>
      </c>
      <c r="H13" t="s">
        <v>19518</v>
      </c>
      <c r="I13">
        <v>64</v>
      </c>
      <c r="J13">
        <v>32</v>
      </c>
      <c r="O13">
        <v>3</v>
      </c>
      <c r="AB13">
        <v>240</v>
      </c>
      <c r="AC13">
        <v>240</v>
      </c>
      <c r="AD13">
        <v>50</v>
      </c>
      <c r="AE13">
        <v>50</v>
      </c>
      <c r="AF13">
        <v>3500</v>
      </c>
      <c r="AG13">
        <v>170</v>
      </c>
      <c r="AH13">
        <v>30</v>
      </c>
      <c r="AI13">
        <v>5868000</v>
      </c>
      <c r="AJ13">
        <v>211</v>
      </c>
      <c r="AK13">
        <v>3</v>
      </c>
    </row>
    <row r="14" spans="1:39" x14ac:dyDescent="0.25">
      <c r="A14" t="s">
        <v>19969</v>
      </c>
      <c r="B14" t="s">
        <v>19977</v>
      </c>
      <c r="C14" t="s">
        <v>1671</v>
      </c>
      <c r="E14" t="s">
        <v>19967</v>
      </c>
      <c r="F14" t="s">
        <v>242</v>
      </c>
      <c r="G14">
        <v>0</v>
      </c>
      <c r="H14" t="s">
        <v>19518</v>
      </c>
      <c r="I14">
        <v>8192</v>
      </c>
      <c r="J14">
        <v>4096</v>
      </c>
      <c r="O14">
        <v>10</v>
      </c>
      <c r="AB14">
        <v>16000</v>
      </c>
      <c r="AC14">
        <v>16000</v>
      </c>
      <c r="AD14">
        <v>500</v>
      </c>
      <c r="AE14">
        <v>500</v>
      </c>
      <c r="AK14">
        <v>3</v>
      </c>
      <c r="AL14">
        <v>900</v>
      </c>
      <c r="AM14">
        <v>20000</v>
      </c>
    </row>
    <row r="15" spans="1:39" x14ac:dyDescent="0.25">
      <c r="A15" t="s">
        <v>19969</v>
      </c>
      <c r="B15" t="s">
        <v>19978</v>
      </c>
      <c r="C15" t="s">
        <v>1671</v>
      </c>
      <c r="E15" t="s">
        <v>19967</v>
      </c>
      <c r="F15" t="s">
        <v>242</v>
      </c>
      <c r="G15">
        <v>0</v>
      </c>
      <c r="H15" t="s">
        <v>19518</v>
      </c>
      <c r="I15">
        <v>16384</v>
      </c>
      <c r="J15">
        <v>8192</v>
      </c>
      <c r="O15">
        <v>10</v>
      </c>
      <c r="AB15">
        <v>18000</v>
      </c>
      <c r="AC15">
        <v>18000</v>
      </c>
      <c r="AD15">
        <v>750</v>
      </c>
      <c r="AE15">
        <v>750</v>
      </c>
      <c r="AK15">
        <v>3</v>
      </c>
      <c r="AL15">
        <v>900</v>
      </c>
      <c r="AM15">
        <v>20000</v>
      </c>
    </row>
    <row r="16" spans="1:39" x14ac:dyDescent="0.25">
      <c r="A16" t="s">
        <v>19969</v>
      </c>
      <c r="B16" t="s">
        <v>19979</v>
      </c>
      <c r="C16" t="s">
        <v>1671</v>
      </c>
      <c r="E16" t="s">
        <v>19967</v>
      </c>
      <c r="F16" t="s">
        <v>242</v>
      </c>
      <c r="G16">
        <v>0</v>
      </c>
      <c r="H16" t="s">
        <v>19518</v>
      </c>
      <c r="I16">
        <v>32767</v>
      </c>
      <c r="J16">
        <v>16384</v>
      </c>
      <c r="O16">
        <v>10</v>
      </c>
      <c r="AB16">
        <v>20000</v>
      </c>
      <c r="AC16">
        <v>20000</v>
      </c>
      <c r="AD16">
        <v>900</v>
      </c>
      <c r="AE16">
        <v>900</v>
      </c>
      <c r="AK16">
        <v>3</v>
      </c>
      <c r="AL16">
        <v>900</v>
      </c>
      <c r="AM16">
        <v>20000</v>
      </c>
    </row>
    <row r="17" spans="1:39" x14ac:dyDescent="0.25">
      <c r="A17" t="s">
        <v>19980</v>
      </c>
      <c r="B17" t="s">
        <v>12289</v>
      </c>
      <c r="C17" t="s">
        <v>1671</v>
      </c>
      <c r="E17" t="s">
        <v>19967</v>
      </c>
      <c r="F17" t="s">
        <v>242</v>
      </c>
      <c r="G17">
        <v>0</v>
      </c>
      <c r="H17" t="s">
        <v>19518</v>
      </c>
      <c r="I17">
        <v>4</v>
      </c>
      <c r="J17">
        <v>0</v>
      </c>
      <c r="O17">
        <v>3</v>
      </c>
      <c r="AB17">
        <v>120</v>
      </c>
      <c r="AC17">
        <v>120</v>
      </c>
      <c r="AD17">
        <v>25</v>
      </c>
      <c r="AE17">
        <v>25</v>
      </c>
      <c r="AF17">
        <v>3500</v>
      </c>
      <c r="AG17">
        <v>170</v>
      </c>
      <c r="AH17">
        <v>30</v>
      </c>
      <c r="AI17">
        <v>6084000</v>
      </c>
      <c r="AJ17">
        <v>255</v>
      </c>
    </row>
    <row r="18" spans="1:39" x14ac:dyDescent="0.25">
      <c r="A18" t="s">
        <v>19980</v>
      </c>
      <c r="B18" t="s">
        <v>19970</v>
      </c>
      <c r="C18" t="s">
        <v>1671</v>
      </c>
      <c r="E18" t="s">
        <v>19967</v>
      </c>
      <c r="F18" t="s">
        <v>242</v>
      </c>
      <c r="G18">
        <v>0</v>
      </c>
      <c r="H18" t="s">
        <v>19518</v>
      </c>
      <c r="I18">
        <v>128</v>
      </c>
      <c r="J18">
        <v>64</v>
      </c>
      <c r="O18">
        <v>3</v>
      </c>
      <c r="AB18">
        <v>500</v>
      </c>
      <c r="AC18">
        <v>500</v>
      </c>
      <c r="AD18">
        <v>100</v>
      </c>
      <c r="AE18">
        <v>100</v>
      </c>
      <c r="AF18">
        <v>3500</v>
      </c>
      <c r="AG18">
        <v>170</v>
      </c>
      <c r="AH18">
        <v>30</v>
      </c>
      <c r="AI18">
        <v>5400000</v>
      </c>
      <c r="AJ18">
        <v>123</v>
      </c>
    </row>
    <row r="19" spans="1:39" x14ac:dyDescent="0.25">
      <c r="A19" t="s">
        <v>19980</v>
      </c>
      <c r="B19" t="s">
        <v>19971</v>
      </c>
      <c r="C19" t="s">
        <v>1671</v>
      </c>
      <c r="E19" t="s">
        <v>19967</v>
      </c>
      <c r="F19" t="s">
        <v>242</v>
      </c>
      <c r="G19">
        <v>0</v>
      </c>
      <c r="H19" t="s">
        <v>19518</v>
      </c>
      <c r="I19">
        <v>256</v>
      </c>
      <c r="J19">
        <v>128</v>
      </c>
      <c r="O19">
        <v>3</v>
      </c>
      <c r="AB19">
        <v>1100</v>
      </c>
      <c r="AC19">
        <v>1100</v>
      </c>
      <c r="AD19">
        <v>125</v>
      </c>
      <c r="AE19">
        <v>125</v>
      </c>
      <c r="AF19">
        <v>3500</v>
      </c>
      <c r="AG19">
        <v>170</v>
      </c>
      <c r="AH19">
        <v>30</v>
      </c>
      <c r="AI19">
        <v>4320000</v>
      </c>
      <c r="AJ19">
        <v>79</v>
      </c>
    </row>
    <row r="20" spans="1:39" x14ac:dyDescent="0.25">
      <c r="A20" t="s">
        <v>19980</v>
      </c>
      <c r="B20" t="s">
        <v>16400</v>
      </c>
      <c r="C20" t="s">
        <v>1671</v>
      </c>
      <c r="E20" t="s">
        <v>19967</v>
      </c>
      <c r="F20" t="s">
        <v>242</v>
      </c>
      <c r="G20">
        <v>0</v>
      </c>
      <c r="H20" t="s">
        <v>19518</v>
      </c>
      <c r="I20">
        <v>8</v>
      </c>
      <c r="J20">
        <v>4</v>
      </c>
      <c r="O20">
        <v>3</v>
      </c>
      <c r="AB20">
        <v>120</v>
      </c>
      <c r="AC20">
        <v>120</v>
      </c>
      <c r="AD20">
        <v>25</v>
      </c>
      <c r="AE20">
        <v>25</v>
      </c>
      <c r="AF20">
        <v>3500</v>
      </c>
      <c r="AG20">
        <v>170</v>
      </c>
      <c r="AH20">
        <v>30</v>
      </c>
      <c r="AI20">
        <v>6084000</v>
      </c>
      <c r="AJ20">
        <v>255</v>
      </c>
    </row>
    <row r="21" spans="1:39" x14ac:dyDescent="0.25">
      <c r="A21" t="s">
        <v>19980</v>
      </c>
      <c r="B21" t="s">
        <v>19972</v>
      </c>
      <c r="C21" t="s">
        <v>1671</v>
      </c>
      <c r="E21" t="s">
        <v>19967</v>
      </c>
      <c r="F21" t="s">
        <v>242</v>
      </c>
      <c r="G21">
        <v>0</v>
      </c>
      <c r="H21" t="s">
        <v>19518</v>
      </c>
      <c r="I21">
        <v>512</v>
      </c>
      <c r="J21">
        <v>256</v>
      </c>
      <c r="O21">
        <v>3</v>
      </c>
      <c r="AB21">
        <v>2300</v>
      </c>
      <c r="AC21">
        <v>2300</v>
      </c>
      <c r="AD21">
        <v>150</v>
      </c>
      <c r="AE21">
        <v>150</v>
      </c>
      <c r="AF21">
        <v>3500</v>
      </c>
      <c r="AG21">
        <v>170</v>
      </c>
      <c r="AH21">
        <v>30</v>
      </c>
      <c r="AI21">
        <v>2160000</v>
      </c>
      <c r="AJ21">
        <v>35</v>
      </c>
    </row>
    <row r="22" spans="1:39" x14ac:dyDescent="0.25">
      <c r="A22" t="s">
        <v>19980</v>
      </c>
      <c r="B22" t="s">
        <v>4833</v>
      </c>
      <c r="C22" t="s">
        <v>1671</v>
      </c>
      <c r="E22" t="s">
        <v>19967</v>
      </c>
      <c r="F22" t="s">
        <v>242</v>
      </c>
      <c r="G22">
        <v>0</v>
      </c>
      <c r="H22" t="s">
        <v>19518</v>
      </c>
      <c r="I22">
        <v>16</v>
      </c>
      <c r="J22">
        <v>8</v>
      </c>
      <c r="O22">
        <v>3</v>
      </c>
      <c r="AB22">
        <v>120</v>
      </c>
      <c r="AC22">
        <v>120</v>
      </c>
      <c r="AD22">
        <v>25</v>
      </c>
      <c r="AE22">
        <v>25</v>
      </c>
      <c r="AF22">
        <v>3500</v>
      </c>
      <c r="AG22">
        <v>170</v>
      </c>
      <c r="AH22">
        <v>30</v>
      </c>
      <c r="AI22">
        <v>6084000</v>
      </c>
      <c r="AJ22">
        <v>255</v>
      </c>
    </row>
    <row r="23" spans="1:39" x14ac:dyDescent="0.25">
      <c r="A23" t="s">
        <v>19980</v>
      </c>
      <c r="B23" t="s">
        <v>19973</v>
      </c>
      <c r="C23" t="s">
        <v>1671</v>
      </c>
      <c r="E23" t="s">
        <v>19967</v>
      </c>
      <c r="F23" t="s">
        <v>242</v>
      </c>
      <c r="G23">
        <v>0</v>
      </c>
      <c r="H23" t="s">
        <v>19518</v>
      </c>
      <c r="I23">
        <v>1024</v>
      </c>
      <c r="J23">
        <v>512</v>
      </c>
      <c r="O23">
        <v>5</v>
      </c>
      <c r="AB23">
        <v>5000</v>
      </c>
      <c r="AC23">
        <v>5000</v>
      </c>
      <c r="AD23">
        <v>200</v>
      </c>
      <c r="AE23">
        <v>200</v>
      </c>
      <c r="AL23">
        <v>300</v>
      </c>
      <c r="AM23">
        <v>8000</v>
      </c>
    </row>
    <row r="24" spans="1:39" x14ac:dyDescent="0.25">
      <c r="A24" t="s">
        <v>19980</v>
      </c>
      <c r="B24" t="s">
        <v>14966</v>
      </c>
      <c r="C24" t="s">
        <v>1671</v>
      </c>
      <c r="E24" t="s">
        <v>19967</v>
      </c>
      <c r="F24" t="s">
        <v>242</v>
      </c>
      <c r="G24">
        <v>0</v>
      </c>
      <c r="H24" t="s">
        <v>19518</v>
      </c>
      <c r="I24">
        <v>32</v>
      </c>
      <c r="J24">
        <v>16</v>
      </c>
      <c r="O24">
        <v>3</v>
      </c>
      <c r="AB24">
        <v>120</v>
      </c>
      <c r="AC24">
        <v>120</v>
      </c>
      <c r="AD24">
        <v>25</v>
      </c>
      <c r="AE24">
        <v>25</v>
      </c>
      <c r="AF24">
        <v>3500</v>
      </c>
      <c r="AG24">
        <v>170</v>
      </c>
      <c r="AH24">
        <v>30</v>
      </c>
      <c r="AI24">
        <v>6084000</v>
      </c>
      <c r="AJ24">
        <v>255</v>
      </c>
    </row>
    <row r="25" spans="1:39" x14ac:dyDescent="0.25">
      <c r="A25" t="s">
        <v>19980</v>
      </c>
      <c r="B25" t="s">
        <v>19974</v>
      </c>
      <c r="C25" t="s">
        <v>1671</v>
      </c>
      <c r="E25" t="s">
        <v>19967</v>
      </c>
      <c r="F25" t="s">
        <v>242</v>
      </c>
      <c r="G25">
        <v>0</v>
      </c>
      <c r="H25" t="s">
        <v>19518</v>
      </c>
      <c r="I25">
        <v>2048</v>
      </c>
      <c r="J25">
        <v>1024</v>
      </c>
      <c r="O25">
        <v>5</v>
      </c>
      <c r="AB25">
        <v>7500</v>
      </c>
      <c r="AC25">
        <v>7500</v>
      </c>
      <c r="AD25">
        <v>250</v>
      </c>
      <c r="AE25">
        <v>250</v>
      </c>
      <c r="AL25">
        <v>600</v>
      </c>
      <c r="AM25">
        <v>16000</v>
      </c>
    </row>
    <row r="26" spans="1:39" x14ac:dyDescent="0.25">
      <c r="A26" t="s">
        <v>19980</v>
      </c>
      <c r="B26" t="s">
        <v>19975</v>
      </c>
      <c r="C26" t="s">
        <v>1671</v>
      </c>
      <c r="E26" t="s">
        <v>19967</v>
      </c>
      <c r="F26" t="s">
        <v>242</v>
      </c>
      <c r="G26">
        <v>0</v>
      </c>
      <c r="H26" t="s">
        <v>19518</v>
      </c>
      <c r="I26">
        <v>4096</v>
      </c>
      <c r="J26">
        <v>2048</v>
      </c>
      <c r="O26">
        <v>5</v>
      </c>
      <c r="AB26">
        <v>7500</v>
      </c>
      <c r="AC26">
        <v>7500</v>
      </c>
      <c r="AD26">
        <v>250</v>
      </c>
      <c r="AE26">
        <v>250</v>
      </c>
      <c r="AL26">
        <v>900</v>
      </c>
      <c r="AM26">
        <v>20000</v>
      </c>
    </row>
    <row r="27" spans="1:39" x14ac:dyDescent="0.25">
      <c r="A27" t="s">
        <v>19980</v>
      </c>
      <c r="B27" t="s">
        <v>19976</v>
      </c>
      <c r="C27" t="s">
        <v>1671</v>
      </c>
      <c r="E27" t="s">
        <v>19967</v>
      </c>
      <c r="F27" t="s">
        <v>242</v>
      </c>
      <c r="G27">
        <v>0</v>
      </c>
      <c r="H27" t="s">
        <v>19518</v>
      </c>
      <c r="I27">
        <v>64</v>
      </c>
      <c r="J27">
        <v>32</v>
      </c>
      <c r="O27">
        <v>3</v>
      </c>
      <c r="AB27">
        <v>240</v>
      </c>
      <c r="AC27">
        <v>240</v>
      </c>
      <c r="AD27">
        <v>50</v>
      </c>
      <c r="AE27">
        <v>50</v>
      </c>
      <c r="AF27">
        <v>3500</v>
      </c>
      <c r="AG27">
        <v>170</v>
      </c>
      <c r="AH27">
        <v>30</v>
      </c>
      <c r="AI27">
        <v>5868000</v>
      </c>
      <c r="AJ27">
        <v>211</v>
      </c>
    </row>
    <row r="28" spans="1:39" x14ac:dyDescent="0.25">
      <c r="A28" t="s">
        <v>19980</v>
      </c>
      <c r="B28" t="s">
        <v>19977</v>
      </c>
      <c r="C28" t="s">
        <v>1671</v>
      </c>
      <c r="E28" t="s">
        <v>19967</v>
      </c>
      <c r="F28" t="s">
        <v>242</v>
      </c>
      <c r="G28">
        <v>0</v>
      </c>
      <c r="H28" t="s">
        <v>19518</v>
      </c>
      <c r="I28">
        <v>8192</v>
      </c>
      <c r="J28">
        <v>4096</v>
      </c>
      <c r="O28">
        <v>10</v>
      </c>
      <c r="AB28">
        <v>16000</v>
      </c>
      <c r="AC28">
        <v>16000</v>
      </c>
      <c r="AD28">
        <v>500</v>
      </c>
      <c r="AE28">
        <v>500</v>
      </c>
      <c r="AL28">
        <v>900</v>
      </c>
      <c r="AM28">
        <v>20000</v>
      </c>
    </row>
    <row r="29" spans="1:39" x14ac:dyDescent="0.25">
      <c r="A29" t="s">
        <v>19980</v>
      </c>
      <c r="B29" t="s">
        <v>19978</v>
      </c>
      <c r="C29" t="s">
        <v>1671</v>
      </c>
      <c r="E29" t="s">
        <v>19967</v>
      </c>
      <c r="F29" t="s">
        <v>242</v>
      </c>
      <c r="G29">
        <v>0</v>
      </c>
      <c r="H29" t="s">
        <v>19518</v>
      </c>
      <c r="I29">
        <v>16384</v>
      </c>
      <c r="J29">
        <v>8192</v>
      </c>
      <c r="O29">
        <v>10</v>
      </c>
      <c r="AB29">
        <v>18000</v>
      </c>
      <c r="AC29">
        <v>18000</v>
      </c>
      <c r="AD29">
        <v>750</v>
      </c>
      <c r="AE29">
        <v>750</v>
      </c>
      <c r="AL29">
        <v>900</v>
      </c>
      <c r="AM29">
        <v>20000</v>
      </c>
    </row>
    <row r="30" spans="1:39" x14ac:dyDescent="0.25">
      <c r="A30" t="s">
        <v>19980</v>
      </c>
      <c r="B30" t="s">
        <v>19979</v>
      </c>
      <c r="C30" t="s">
        <v>1671</v>
      </c>
      <c r="E30" t="s">
        <v>19967</v>
      </c>
      <c r="F30" t="s">
        <v>242</v>
      </c>
      <c r="G30">
        <v>0</v>
      </c>
      <c r="H30" t="s">
        <v>19518</v>
      </c>
      <c r="I30">
        <v>32767</v>
      </c>
      <c r="J30">
        <v>16384</v>
      </c>
      <c r="O30">
        <v>10</v>
      </c>
      <c r="AB30">
        <v>20000</v>
      </c>
      <c r="AC30">
        <v>20000</v>
      </c>
      <c r="AD30">
        <v>900</v>
      </c>
      <c r="AE30">
        <v>900</v>
      </c>
      <c r="AL30">
        <v>900</v>
      </c>
      <c r="AM30">
        <v>20000</v>
      </c>
    </row>
    <row r="31" spans="1:39" hidden="1" x14ac:dyDescent="0.25">
      <c r="A31" t="s">
        <v>19981</v>
      </c>
      <c r="B31" t="s">
        <v>19982</v>
      </c>
      <c r="C31" t="s">
        <v>1368</v>
      </c>
      <c r="E31" t="s">
        <v>19967</v>
      </c>
      <c r="F31" t="s">
        <v>242</v>
      </c>
      <c r="G31">
        <v>0</v>
      </c>
      <c r="H31" t="s">
        <v>19191</v>
      </c>
      <c r="I31">
        <v>4</v>
      </c>
      <c r="J31">
        <v>0</v>
      </c>
      <c r="O31">
        <v>3</v>
      </c>
      <c r="AB31">
        <v>500</v>
      </c>
      <c r="AC31">
        <v>500</v>
      </c>
      <c r="AD31">
        <v>60</v>
      </c>
      <c r="AE31">
        <v>60</v>
      </c>
      <c r="AF31">
        <v>600</v>
      </c>
      <c r="AG31">
        <v>150</v>
      </c>
      <c r="AH31">
        <v>1800</v>
      </c>
      <c r="AI31">
        <v>180000</v>
      </c>
      <c r="AJ31">
        <v>162</v>
      </c>
      <c r="AK31">
        <v>3</v>
      </c>
    </row>
    <row r="32" spans="1:39" hidden="1" x14ac:dyDescent="0.25">
      <c r="A32" t="s">
        <v>19981</v>
      </c>
      <c r="B32" t="s">
        <v>19983</v>
      </c>
      <c r="C32" t="s">
        <v>1368</v>
      </c>
      <c r="E32" t="s">
        <v>19967</v>
      </c>
      <c r="F32" t="s">
        <v>242</v>
      </c>
      <c r="G32">
        <v>0</v>
      </c>
      <c r="H32" t="s">
        <v>19191</v>
      </c>
      <c r="I32">
        <v>128</v>
      </c>
      <c r="J32">
        <v>64</v>
      </c>
      <c r="O32">
        <v>3</v>
      </c>
      <c r="AB32">
        <v>500</v>
      </c>
      <c r="AC32">
        <v>500</v>
      </c>
      <c r="AD32">
        <v>60</v>
      </c>
      <c r="AE32">
        <v>60</v>
      </c>
      <c r="AF32">
        <v>600</v>
      </c>
      <c r="AG32">
        <v>150</v>
      </c>
      <c r="AH32">
        <v>1800</v>
      </c>
      <c r="AI32">
        <v>180000</v>
      </c>
      <c r="AJ32">
        <v>162</v>
      </c>
      <c r="AK32">
        <v>3</v>
      </c>
    </row>
    <row r="33" spans="1:39" hidden="1" x14ac:dyDescent="0.25">
      <c r="A33" t="s">
        <v>19981</v>
      </c>
      <c r="B33" t="s">
        <v>19984</v>
      </c>
      <c r="C33" t="s">
        <v>1368</v>
      </c>
      <c r="E33" t="s">
        <v>19967</v>
      </c>
      <c r="F33" t="s">
        <v>242</v>
      </c>
      <c r="G33">
        <v>0</v>
      </c>
      <c r="H33" t="s">
        <v>19191</v>
      </c>
      <c r="I33">
        <v>256</v>
      </c>
      <c r="J33">
        <v>128</v>
      </c>
      <c r="O33">
        <v>3</v>
      </c>
      <c r="AB33">
        <v>500</v>
      </c>
      <c r="AC33">
        <v>500</v>
      </c>
      <c r="AD33">
        <v>60</v>
      </c>
      <c r="AE33">
        <v>60</v>
      </c>
      <c r="AF33">
        <v>600</v>
      </c>
      <c r="AG33">
        <v>150</v>
      </c>
      <c r="AH33">
        <v>1800</v>
      </c>
      <c r="AI33">
        <v>180000</v>
      </c>
      <c r="AJ33">
        <v>162</v>
      </c>
      <c r="AK33">
        <v>3</v>
      </c>
    </row>
    <row r="34" spans="1:39" hidden="1" x14ac:dyDescent="0.25">
      <c r="A34" t="s">
        <v>19981</v>
      </c>
      <c r="B34" t="s">
        <v>19985</v>
      </c>
      <c r="C34" t="s">
        <v>1368</v>
      </c>
      <c r="E34" t="s">
        <v>19967</v>
      </c>
      <c r="F34" t="s">
        <v>242</v>
      </c>
      <c r="G34">
        <v>0</v>
      </c>
      <c r="H34" t="s">
        <v>19191</v>
      </c>
      <c r="I34">
        <v>8</v>
      </c>
      <c r="J34">
        <v>4</v>
      </c>
      <c r="O34">
        <v>3</v>
      </c>
      <c r="AB34">
        <v>500</v>
      </c>
      <c r="AC34">
        <v>500</v>
      </c>
      <c r="AD34">
        <v>60</v>
      </c>
      <c r="AE34">
        <v>60</v>
      </c>
      <c r="AF34">
        <v>600</v>
      </c>
      <c r="AG34">
        <v>150</v>
      </c>
      <c r="AH34">
        <v>1800</v>
      </c>
      <c r="AI34">
        <v>180000</v>
      </c>
      <c r="AJ34">
        <v>162</v>
      </c>
      <c r="AK34">
        <v>3</v>
      </c>
    </row>
    <row r="35" spans="1:39" hidden="1" x14ac:dyDescent="0.25">
      <c r="A35" t="s">
        <v>19981</v>
      </c>
      <c r="B35" t="s">
        <v>19986</v>
      </c>
      <c r="C35" t="s">
        <v>1368</v>
      </c>
      <c r="E35" t="s">
        <v>19967</v>
      </c>
      <c r="F35" t="s">
        <v>242</v>
      </c>
      <c r="G35">
        <v>0</v>
      </c>
      <c r="H35" t="s">
        <v>19191</v>
      </c>
      <c r="I35">
        <v>512</v>
      </c>
      <c r="J35">
        <v>256</v>
      </c>
      <c r="O35">
        <v>3</v>
      </c>
      <c r="AB35">
        <v>500</v>
      </c>
      <c r="AC35">
        <v>500</v>
      </c>
      <c r="AD35">
        <v>60</v>
      </c>
      <c r="AE35">
        <v>60</v>
      </c>
      <c r="AF35">
        <v>600</v>
      </c>
      <c r="AG35">
        <v>150</v>
      </c>
      <c r="AH35">
        <v>1800</v>
      </c>
      <c r="AI35">
        <v>180000</v>
      </c>
      <c r="AJ35">
        <v>162</v>
      </c>
      <c r="AK35">
        <v>3</v>
      </c>
    </row>
    <row r="36" spans="1:39" hidden="1" x14ac:dyDescent="0.25">
      <c r="A36" t="s">
        <v>19981</v>
      </c>
      <c r="B36" t="s">
        <v>19987</v>
      </c>
      <c r="C36" t="s">
        <v>1368</v>
      </c>
      <c r="E36" t="s">
        <v>19967</v>
      </c>
      <c r="F36" t="s">
        <v>242</v>
      </c>
      <c r="G36">
        <v>0</v>
      </c>
      <c r="H36" t="s">
        <v>19191</v>
      </c>
      <c r="I36">
        <v>16</v>
      </c>
      <c r="J36">
        <v>8</v>
      </c>
      <c r="O36">
        <v>3</v>
      </c>
      <c r="AB36">
        <v>500</v>
      </c>
      <c r="AC36">
        <v>500</v>
      </c>
      <c r="AD36">
        <v>60</v>
      </c>
      <c r="AE36">
        <v>60</v>
      </c>
      <c r="AF36">
        <v>600</v>
      </c>
      <c r="AG36">
        <v>150</v>
      </c>
      <c r="AH36">
        <v>1800</v>
      </c>
      <c r="AI36">
        <v>180000</v>
      </c>
      <c r="AJ36">
        <v>162</v>
      </c>
      <c r="AK36">
        <v>3</v>
      </c>
    </row>
    <row r="37" spans="1:39" hidden="1" x14ac:dyDescent="0.25">
      <c r="A37" t="s">
        <v>19981</v>
      </c>
      <c r="B37" t="s">
        <v>19988</v>
      </c>
      <c r="C37" t="s">
        <v>1368</v>
      </c>
      <c r="E37" t="s">
        <v>19967</v>
      </c>
      <c r="F37" t="s">
        <v>242</v>
      </c>
      <c r="G37">
        <v>0</v>
      </c>
      <c r="H37" t="s">
        <v>19191</v>
      </c>
      <c r="I37">
        <v>1024</v>
      </c>
      <c r="J37">
        <v>512</v>
      </c>
      <c r="O37">
        <v>5</v>
      </c>
      <c r="AB37">
        <v>500</v>
      </c>
      <c r="AC37">
        <v>500</v>
      </c>
      <c r="AD37">
        <v>60</v>
      </c>
      <c r="AE37">
        <v>60</v>
      </c>
      <c r="AF37">
        <v>1000</v>
      </c>
      <c r="AG37">
        <v>250</v>
      </c>
      <c r="AH37">
        <v>1800</v>
      </c>
      <c r="AI37">
        <v>900000</v>
      </c>
      <c r="AJ37">
        <v>342</v>
      </c>
      <c r="AK37">
        <v>3</v>
      </c>
      <c r="AL37">
        <v>150</v>
      </c>
      <c r="AM37">
        <v>1500</v>
      </c>
    </row>
    <row r="38" spans="1:39" hidden="1" x14ac:dyDescent="0.25">
      <c r="A38" t="s">
        <v>19981</v>
      </c>
      <c r="B38" t="s">
        <v>19989</v>
      </c>
      <c r="C38" t="s">
        <v>1368</v>
      </c>
      <c r="E38" t="s">
        <v>19967</v>
      </c>
      <c r="F38" t="s">
        <v>242</v>
      </c>
      <c r="G38">
        <v>0</v>
      </c>
      <c r="H38" t="s">
        <v>19191</v>
      </c>
      <c r="I38">
        <v>32</v>
      </c>
      <c r="J38">
        <v>16</v>
      </c>
      <c r="O38">
        <v>3</v>
      </c>
      <c r="AB38">
        <v>500</v>
      </c>
      <c r="AC38">
        <v>500</v>
      </c>
      <c r="AD38">
        <v>60</v>
      </c>
      <c r="AE38">
        <v>60</v>
      </c>
      <c r="AF38">
        <v>600</v>
      </c>
      <c r="AG38">
        <v>150</v>
      </c>
      <c r="AH38">
        <v>1800</v>
      </c>
      <c r="AI38">
        <v>180000</v>
      </c>
      <c r="AJ38">
        <v>162</v>
      </c>
      <c r="AK38">
        <v>3</v>
      </c>
    </row>
    <row r="39" spans="1:39" hidden="1" x14ac:dyDescent="0.25">
      <c r="A39" t="s">
        <v>19981</v>
      </c>
      <c r="B39" t="s">
        <v>19990</v>
      </c>
      <c r="C39" t="s">
        <v>1368</v>
      </c>
      <c r="E39" t="s">
        <v>19967</v>
      </c>
      <c r="F39" t="s">
        <v>242</v>
      </c>
      <c r="G39">
        <v>0</v>
      </c>
      <c r="H39" t="s">
        <v>19191</v>
      </c>
      <c r="I39">
        <v>2048</v>
      </c>
      <c r="J39">
        <v>1024</v>
      </c>
      <c r="O39">
        <v>5</v>
      </c>
      <c r="AB39">
        <v>500</v>
      </c>
      <c r="AC39">
        <v>500</v>
      </c>
      <c r="AD39">
        <v>60</v>
      </c>
      <c r="AE39">
        <v>60</v>
      </c>
      <c r="AK39">
        <v>3</v>
      </c>
      <c r="AL39">
        <v>300</v>
      </c>
      <c r="AM39">
        <v>3000</v>
      </c>
    </row>
    <row r="40" spans="1:39" hidden="1" x14ac:dyDescent="0.25">
      <c r="A40" t="s">
        <v>19981</v>
      </c>
      <c r="B40" t="s">
        <v>19991</v>
      </c>
      <c r="C40" t="s">
        <v>1368</v>
      </c>
      <c r="E40" t="s">
        <v>19967</v>
      </c>
      <c r="F40" t="s">
        <v>242</v>
      </c>
      <c r="G40">
        <v>0</v>
      </c>
      <c r="H40" t="s">
        <v>19191</v>
      </c>
      <c r="I40">
        <v>4096</v>
      </c>
      <c r="J40">
        <v>2048</v>
      </c>
      <c r="O40">
        <v>5</v>
      </c>
      <c r="AB40">
        <v>500</v>
      </c>
      <c r="AC40">
        <v>500</v>
      </c>
      <c r="AD40">
        <v>60</v>
      </c>
      <c r="AE40">
        <v>60</v>
      </c>
      <c r="AK40">
        <v>3</v>
      </c>
      <c r="AL40">
        <v>600</v>
      </c>
      <c r="AM40">
        <v>6000</v>
      </c>
    </row>
    <row r="41" spans="1:39" hidden="1" x14ac:dyDescent="0.25">
      <c r="A41" t="s">
        <v>19981</v>
      </c>
      <c r="B41" t="s">
        <v>19992</v>
      </c>
      <c r="C41" t="s">
        <v>1368</v>
      </c>
      <c r="E41" t="s">
        <v>19967</v>
      </c>
      <c r="F41" t="s">
        <v>242</v>
      </c>
      <c r="G41">
        <v>0</v>
      </c>
      <c r="H41" t="s">
        <v>19191</v>
      </c>
      <c r="I41">
        <v>64</v>
      </c>
      <c r="J41">
        <v>32</v>
      </c>
      <c r="O41">
        <v>3</v>
      </c>
      <c r="AB41">
        <v>500</v>
      </c>
      <c r="AC41">
        <v>500</v>
      </c>
      <c r="AD41">
        <v>60</v>
      </c>
      <c r="AE41">
        <v>60</v>
      </c>
      <c r="AF41">
        <v>600</v>
      </c>
      <c r="AG41">
        <v>150</v>
      </c>
      <c r="AH41">
        <v>1800</v>
      </c>
      <c r="AI41">
        <v>180000</v>
      </c>
      <c r="AJ41">
        <v>162</v>
      </c>
      <c r="AK41">
        <v>3</v>
      </c>
    </row>
    <row r="42" spans="1:39" hidden="1" x14ac:dyDescent="0.25">
      <c r="A42" t="s">
        <v>19981</v>
      </c>
      <c r="B42" t="s">
        <v>19993</v>
      </c>
      <c r="C42" t="s">
        <v>1368</v>
      </c>
      <c r="E42" t="s">
        <v>19967</v>
      </c>
      <c r="F42" t="s">
        <v>242</v>
      </c>
      <c r="G42">
        <v>0</v>
      </c>
      <c r="H42" t="s">
        <v>19191</v>
      </c>
      <c r="I42">
        <v>8192</v>
      </c>
      <c r="J42">
        <v>4096</v>
      </c>
      <c r="O42">
        <v>10</v>
      </c>
      <c r="AB42">
        <v>2000</v>
      </c>
      <c r="AC42">
        <v>2000</v>
      </c>
      <c r="AD42">
        <v>400</v>
      </c>
      <c r="AE42">
        <v>400</v>
      </c>
      <c r="AK42">
        <v>3</v>
      </c>
      <c r="AL42">
        <v>750</v>
      </c>
      <c r="AM42">
        <v>6000</v>
      </c>
    </row>
    <row r="43" spans="1:39" hidden="1" x14ac:dyDescent="0.25">
      <c r="A43" t="s">
        <v>19981</v>
      </c>
      <c r="B43" t="s">
        <v>19994</v>
      </c>
      <c r="C43" t="s">
        <v>1368</v>
      </c>
      <c r="E43" t="s">
        <v>19967</v>
      </c>
      <c r="F43" t="s">
        <v>242</v>
      </c>
      <c r="G43">
        <v>0</v>
      </c>
      <c r="H43" t="s">
        <v>19191</v>
      </c>
      <c r="I43">
        <v>16384</v>
      </c>
      <c r="J43">
        <v>8192</v>
      </c>
      <c r="O43">
        <v>10</v>
      </c>
      <c r="AB43">
        <v>4000</v>
      </c>
      <c r="AC43">
        <v>4000</v>
      </c>
      <c r="AD43">
        <v>600</v>
      </c>
      <c r="AE43">
        <v>600</v>
      </c>
      <c r="AK43">
        <v>3</v>
      </c>
      <c r="AL43">
        <v>750</v>
      </c>
      <c r="AM43">
        <v>6000</v>
      </c>
    </row>
    <row r="44" spans="1:39" hidden="1" x14ac:dyDescent="0.25">
      <c r="A44" t="s">
        <v>19981</v>
      </c>
      <c r="B44" t="s">
        <v>19995</v>
      </c>
      <c r="C44" t="s">
        <v>1368</v>
      </c>
      <c r="E44" t="s">
        <v>19967</v>
      </c>
      <c r="F44" t="s">
        <v>242</v>
      </c>
      <c r="G44">
        <v>0</v>
      </c>
      <c r="H44" t="s">
        <v>19191</v>
      </c>
      <c r="I44">
        <v>32767</v>
      </c>
      <c r="J44">
        <v>16384</v>
      </c>
      <c r="O44">
        <v>10</v>
      </c>
      <c r="AB44">
        <v>6000</v>
      </c>
      <c r="AC44">
        <v>6000</v>
      </c>
      <c r="AD44">
        <v>750</v>
      </c>
      <c r="AE44">
        <v>750</v>
      </c>
      <c r="AK44">
        <v>3</v>
      </c>
      <c r="AL44">
        <v>750</v>
      </c>
      <c r="AM44">
        <v>6000</v>
      </c>
    </row>
    <row r="45" spans="1:39" hidden="1" x14ac:dyDescent="0.25">
      <c r="A45" t="s">
        <v>19996</v>
      </c>
      <c r="B45" t="s">
        <v>19982</v>
      </c>
      <c r="C45" t="s">
        <v>1368</v>
      </c>
      <c r="E45" t="s">
        <v>19967</v>
      </c>
      <c r="F45" t="s">
        <v>242</v>
      </c>
      <c r="G45">
        <v>0</v>
      </c>
      <c r="H45" t="s">
        <v>19191</v>
      </c>
      <c r="I45">
        <v>4</v>
      </c>
      <c r="J45">
        <v>0</v>
      </c>
      <c r="O45">
        <v>3</v>
      </c>
      <c r="AB45">
        <v>500</v>
      </c>
      <c r="AC45">
        <v>500</v>
      </c>
      <c r="AD45">
        <v>60</v>
      </c>
      <c r="AE45">
        <v>60</v>
      </c>
      <c r="AF45">
        <v>600</v>
      </c>
      <c r="AG45">
        <v>150</v>
      </c>
      <c r="AH45">
        <v>1800</v>
      </c>
      <c r="AI45">
        <v>180000</v>
      </c>
      <c r="AJ45">
        <v>162</v>
      </c>
    </row>
    <row r="46" spans="1:39" hidden="1" x14ac:dyDescent="0.25">
      <c r="A46" t="s">
        <v>19996</v>
      </c>
      <c r="B46" t="s">
        <v>19983</v>
      </c>
      <c r="C46" t="s">
        <v>1368</v>
      </c>
      <c r="E46" t="s">
        <v>19967</v>
      </c>
      <c r="F46" t="s">
        <v>242</v>
      </c>
      <c r="G46">
        <v>0</v>
      </c>
      <c r="H46" t="s">
        <v>19191</v>
      </c>
      <c r="I46">
        <v>128</v>
      </c>
      <c r="J46">
        <v>64</v>
      </c>
      <c r="O46">
        <v>3</v>
      </c>
      <c r="AB46">
        <v>500</v>
      </c>
      <c r="AC46">
        <v>500</v>
      </c>
      <c r="AD46">
        <v>60</v>
      </c>
      <c r="AE46">
        <v>60</v>
      </c>
      <c r="AF46">
        <v>600</v>
      </c>
      <c r="AG46">
        <v>150</v>
      </c>
      <c r="AH46">
        <v>1800</v>
      </c>
      <c r="AI46">
        <v>180000</v>
      </c>
      <c r="AJ46">
        <v>162</v>
      </c>
    </row>
    <row r="47" spans="1:39" hidden="1" x14ac:dyDescent="0.25">
      <c r="A47" t="s">
        <v>19996</v>
      </c>
      <c r="B47" t="s">
        <v>19984</v>
      </c>
      <c r="C47" t="s">
        <v>1368</v>
      </c>
      <c r="E47" t="s">
        <v>19967</v>
      </c>
      <c r="F47" t="s">
        <v>242</v>
      </c>
      <c r="G47">
        <v>0</v>
      </c>
      <c r="H47" t="s">
        <v>19191</v>
      </c>
      <c r="I47">
        <v>256</v>
      </c>
      <c r="J47">
        <v>128</v>
      </c>
      <c r="O47">
        <v>3</v>
      </c>
      <c r="AB47">
        <v>500</v>
      </c>
      <c r="AC47">
        <v>500</v>
      </c>
      <c r="AD47">
        <v>60</v>
      </c>
      <c r="AE47">
        <v>60</v>
      </c>
      <c r="AF47">
        <v>600</v>
      </c>
      <c r="AG47">
        <v>150</v>
      </c>
      <c r="AH47">
        <v>1800</v>
      </c>
      <c r="AI47">
        <v>180000</v>
      </c>
      <c r="AJ47">
        <v>162</v>
      </c>
    </row>
    <row r="48" spans="1:39" hidden="1" x14ac:dyDescent="0.25">
      <c r="A48" t="s">
        <v>19996</v>
      </c>
      <c r="B48" t="s">
        <v>19985</v>
      </c>
      <c r="C48" t="s">
        <v>1368</v>
      </c>
      <c r="E48" t="s">
        <v>19967</v>
      </c>
      <c r="F48" t="s">
        <v>242</v>
      </c>
      <c r="G48">
        <v>0</v>
      </c>
      <c r="H48" t="s">
        <v>19191</v>
      </c>
      <c r="I48">
        <v>8</v>
      </c>
      <c r="J48">
        <v>4</v>
      </c>
      <c r="O48">
        <v>3</v>
      </c>
      <c r="AB48">
        <v>500</v>
      </c>
      <c r="AC48">
        <v>500</v>
      </c>
      <c r="AD48">
        <v>60</v>
      </c>
      <c r="AE48">
        <v>60</v>
      </c>
      <c r="AF48">
        <v>600</v>
      </c>
      <c r="AG48">
        <v>150</v>
      </c>
      <c r="AH48">
        <v>1800</v>
      </c>
      <c r="AI48">
        <v>180000</v>
      </c>
      <c r="AJ48">
        <v>162</v>
      </c>
    </row>
    <row r="49" spans="1:39" hidden="1" x14ac:dyDescent="0.25">
      <c r="A49" t="s">
        <v>19996</v>
      </c>
      <c r="B49" t="s">
        <v>19986</v>
      </c>
      <c r="C49" t="s">
        <v>1368</v>
      </c>
      <c r="E49" t="s">
        <v>19967</v>
      </c>
      <c r="F49" t="s">
        <v>242</v>
      </c>
      <c r="G49">
        <v>0</v>
      </c>
      <c r="H49" t="s">
        <v>19191</v>
      </c>
      <c r="I49">
        <v>512</v>
      </c>
      <c r="J49">
        <v>256</v>
      </c>
      <c r="O49">
        <v>3</v>
      </c>
      <c r="AB49">
        <v>500</v>
      </c>
      <c r="AC49">
        <v>500</v>
      </c>
      <c r="AD49">
        <v>60</v>
      </c>
      <c r="AE49">
        <v>60</v>
      </c>
      <c r="AF49">
        <v>600</v>
      </c>
      <c r="AG49">
        <v>150</v>
      </c>
      <c r="AH49">
        <v>1800</v>
      </c>
      <c r="AI49">
        <v>180000</v>
      </c>
      <c r="AJ49">
        <v>162</v>
      </c>
    </row>
    <row r="50" spans="1:39" hidden="1" x14ac:dyDescent="0.25">
      <c r="A50" t="s">
        <v>19996</v>
      </c>
      <c r="B50" t="s">
        <v>19987</v>
      </c>
      <c r="C50" t="s">
        <v>1368</v>
      </c>
      <c r="E50" t="s">
        <v>19967</v>
      </c>
      <c r="F50" t="s">
        <v>242</v>
      </c>
      <c r="G50">
        <v>0</v>
      </c>
      <c r="H50" t="s">
        <v>19191</v>
      </c>
      <c r="I50">
        <v>16</v>
      </c>
      <c r="J50">
        <v>8</v>
      </c>
      <c r="O50">
        <v>3</v>
      </c>
      <c r="AB50">
        <v>500</v>
      </c>
      <c r="AC50">
        <v>500</v>
      </c>
      <c r="AD50">
        <v>60</v>
      </c>
      <c r="AE50">
        <v>60</v>
      </c>
      <c r="AF50">
        <v>600</v>
      </c>
      <c r="AG50">
        <v>150</v>
      </c>
      <c r="AH50">
        <v>1800</v>
      </c>
      <c r="AI50">
        <v>180000</v>
      </c>
      <c r="AJ50">
        <v>162</v>
      </c>
    </row>
    <row r="51" spans="1:39" hidden="1" x14ac:dyDescent="0.25">
      <c r="A51" t="s">
        <v>19996</v>
      </c>
      <c r="B51" t="s">
        <v>19988</v>
      </c>
      <c r="C51" t="s">
        <v>1368</v>
      </c>
      <c r="E51" t="s">
        <v>19967</v>
      </c>
      <c r="F51" t="s">
        <v>242</v>
      </c>
      <c r="G51">
        <v>0</v>
      </c>
      <c r="H51" t="s">
        <v>19191</v>
      </c>
      <c r="I51">
        <v>1024</v>
      </c>
      <c r="J51">
        <v>512</v>
      </c>
      <c r="O51">
        <v>5</v>
      </c>
      <c r="AB51">
        <v>500</v>
      </c>
      <c r="AC51">
        <v>500</v>
      </c>
      <c r="AD51">
        <v>60</v>
      </c>
      <c r="AE51">
        <v>60</v>
      </c>
      <c r="AF51">
        <v>1000</v>
      </c>
      <c r="AG51">
        <v>250</v>
      </c>
      <c r="AH51">
        <v>1800</v>
      </c>
      <c r="AI51">
        <v>900000</v>
      </c>
      <c r="AJ51">
        <v>342</v>
      </c>
      <c r="AL51">
        <v>150</v>
      </c>
      <c r="AM51">
        <v>1500</v>
      </c>
    </row>
    <row r="52" spans="1:39" hidden="1" x14ac:dyDescent="0.25">
      <c r="A52" t="s">
        <v>19996</v>
      </c>
      <c r="B52" t="s">
        <v>19989</v>
      </c>
      <c r="C52" t="s">
        <v>1368</v>
      </c>
      <c r="E52" t="s">
        <v>19967</v>
      </c>
      <c r="F52" t="s">
        <v>242</v>
      </c>
      <c r="G52">
        <v>0</v>
      </c>
      <c r="H52" t="s">
        <v>19191</v>
      </c>
      <c r="I52">
        <v>32</v>
      </c>
      <c r="J52">
        <v>16</v>
      </c>
      <c r="O52">
        <v>3</v>
      </c>
      <c r="AB52">
        <v>500</v>
      </c>
      <c r="AC52">
        <v>500</v>
      </c>
      <c r="AD52">
        <v>60</v>
      </c>
      <c r="AE52">
        <v>60</v>
      </c>
      <c r="AF52">
        <v>600</v>
      </c>
      <c r="AG52">
        <v>150</v>
      </c>
      <c r="AH52">
        <v>1800</v>
      </c>
      <c r="AI52">
        <v>180000</v>
      </c>
      <c r="AJ52">
        <v>162</v>
      </c>
    </row>
    <row r="53" spans="1:39" hidden="1" x14ac:dyDescent="0.25">
      <c r="A53" t="s">
        <v>19996</v>
      </c>
      <c r="B53" t="s">
        <v>19990</v>
      </c>
      <c r="C53" t="s">
        <v>1368</v>
      </c>
      <c r="E53" t="s">
        <v>19967</v>
      </c>
      <c r="F53" t="s">
        <v>242</v>
      </c>
      <c r="G53">
        <v>0</v>
      </c>
      <c r="H53" t="s">
        <v>19191</v>
      </c>
      <c r="I53">
        <v>2048</v>
      </c>
      <c r="J53">
        <v>1024</v>
      </c>
      <c r="O53">
        <v>5</v>
      </c>
      <c r="AB53">
        <v>500</v>
      </c>
      <c r="AC53">
        <v>500</v>
      </c>
      <c r="AD53">
        <v>60</v>
      </c>
      <c r="AE53">
        <v>60</v>
      </c>
      <c r="AL53">
        <v>300</v>
      </c>
      <c r="AM53">
        <v>3000</v>
      </c>
    </row>
    <row r="54" spans="1:39" hidden="1" x14ac:dyDescent="0.25">
      <c r="A54" t="s">
        <v>19996</v>
      </c>
      <c r="B54" t="s">
        <v>19991</v>
      </c>
      <c r="C54" t="s">
        <v>1368</v>
      </c>
      <c r="E54" t="s">
        <v>19967</v>
      </c>
      <c r="F54" t="s">
        <v>242</v>
      </c>
      <c r="G54">
        <v>0</v>
      </c>
      <c r="H54" t="s">
        <v>19191</v>
      </c>
      <c r="I54">
        <v>4096</v>
      </c>
      <c r="J54">
        <v>2048</v>
      </c>
      <c r="O54">
        <v>5</v>
      </c>
      <c r="AB54">
        <v>500</v>
      </c>
      <c r="AC54">
        <v>500</v>
      </c>
      <c r="AD54">
        <v>60</v>
      </c>
      <c r="AE54">
        <v>60</v>
      </c>
      <c r="AL54">
        <v>600</v>
      </c>
      <c r="AM54">
        <v>6000</v>
      </c>
    </row>
    <row r="55" spans="1:39" hidden="1" x14ac:dyDescent="0.25">
      <c r="A55" t="s">
        <v>19996</v>
      </c>
      <c r="B55" t="s">
        <v>19992</v>
      </c>
      <c r="C55" t="s">
        <v>1368</v>
      </c>
      <c r="E55" t="s">
        <v>19967</v>
      </c>
      <c r="F55" t="s">
        <v>242</v>
      </c>
      <c r="G55">
        <v>0</v>
      </c>
      <c r="H55" t="s">
        <v>19191</v>
      </c>
      <c r="I55">
        <v>64</v>
      </c>
      <c r="J55">
        <v>32</v>
      </c>
      <c r="O55">
        <v>3</v>
      </c>
      <c r="AB55">
        <v>500</v>
      </c>
      <c r="AC55">
        <v>500</v>
      </c>
      <c r="AD55">
        <v>60</v>
      </c>
      <c r="AE55">
        <v>60</v>
      </c>
      <c r="AF55">
        <v>600</v>
      </c>
      <c r="AG55">
        <v>150</v>
      </c>
      <c r="AH55">
        <v>1800</v>
      </c>
      <c r="AI55">
        <v>180000</v>
      </c>
      <c r="AJ55">
        <v>162</v>
      </c>
    </row>
    <row r="56" spans="1:39" hidden="1" x14ac:dyDescent="0.25">
      <c r="A56" t="s">
        <v>19996</v>
      </c>
      <c r="B56" t="s">
        <v>19993</v>
      </c>
      <c r="C56" t="s">
        <v>1368</v>
      </c>
      <c r="E56" t="s">
        <v>19967</v>
      </c>
      <c r="F56" t="s">
        <v>242</v>
      </c>
      <c r="G56">
        <v>0</v>
      </c>
      <c r="H56" t="s">
        <v>19191</v>
      </c>
      <c r="I56">
        <v>8192</v>
      </c>
      <c r="J56">
        <v>4096</v>
      </c>
      <c r="O56">
        <v>10</v>
      </c>
      <c r="AB56">
        <v>2000</v>
      </c>
      <c r="AC56">
        <v>2000</v>
      </c>
      <c r="AD56">
        <v>400</v>
      </c>
      <c r="AE56">
        <v>400</v>
      </c>
      <c r="AL56">
        <v>750</v>
      </c>
      <c r="AM56">
        <v>6000</v>
      </c>
    </row>
    <row r="57" spans="1:39" hidden="1" x14ac:dyDescent="0.25">
      <c r="A57" t="s">
        <v>19996</v>
      </c>
      <c r="B57" t="s">
        <v>19994</v>
      </c>
      <c r="C57" t="s">
        <v>1368</v>
      </c>
      <c r="E57" t="s">
        <v>19967</v>
      </c>
      <c r="F57" t="s">
        <v>242</v>
      </c>
      <c r="G57">
        <v>0</v>
      </c>
      <c r="H57" t="s">
        <v>19191</v>
      </c>
      <c r="I57">
        <v>16384</v>
      </c>
      <c r="J57">
        <v>8192</v>
      </c>
      <c r="O57">
        <v>10</v>
      </c>
      <c r="AB57">
        <v>4000</v>
      </c>
      <c r="AC57">
        <v>4000</v>
      </c>
      <c r="AD57">
        <v>600</v>
      </c>
      <c r="AE57">
        <v>600</v>
      </c>
      <c r="AL57">
        <v>750</v>
      </c>
      <c r="AM57">
        <v>6000</v>
      </c>
    </row>
    <row r="58" spans="1:39" hidden="1" x14ac:dyDescent="0.25">
      <c r="A58" t="s">
        <v>19996</v>
      </c>
      <c r="B58" t="s">
        <v>19995</v>
      </c>
      <c r="C58" t="s">
        <v>1368</v>
      </c>
      <c r="E58" t="s">
        <v>19967</v>
      </c>
      <c r="F58" t="s">
        <v>242</v>
      </c>
      <c r="G58">
        <v>0</v>
      </c>
      <c r="H58" t="s">
        <v>19191</v>
      </c>
      <c r="I58">
        <v>32767</v>
      </c>
      <c r="J58">
        <v>16384</v>
      </c>
      <c r="O58">
        <v>10</v>
      </c>
      <c r="AB58">
        <v>6000</v>
      </c>
      <c r="AC58">
        <v>6000</v>
      </c>
      <c r="AD58">
        <v>750</v>
      </c>
      <c r="AE58">
        <v>750</v>
      </c>
      <c r="AL58">
        <v>750</v>
      </c>
      <c r="AM58">
        <v>6000</v>
      </c>
    </row>
    <row r="59" spans="1:39" hidden="1" x14ac:dyDescent="0.25">
      <c r="A59" t="s">
        <v>19997</v>
      </c>
      <c r="B59" t="s">
        <v>19998</v>
      </c>
      <c r="C59" t="s">
        <v>1368</v>
      </c>
      <c r="E59" t="s">
        <v>19967</v>
      </c>
      <c r="F59" t="s">
        <v>242</v>
      </c>
      <c r="G59">
        <v>0</v>
      </c>
      <c r="H59" t="s">
        <v>19191</v>
      </c>
      <c r="I59">
        <v>128</v>
      </c>
      <c r="J59">
        <v>64</v>
      </c>
      <c r="O59">
        <v>1</v>
      </c>
      <c r="AB59">
        <v>500</v>
      </c>
      <c r="AC59">
        <v>500</v>
      </c>
      <c r="AD59">
        <v>60</v>
      </c>
      <c r="AE59">
        <v>60</v>
      </c>
    </row>
    <row r="60" spans="1:39" hidden="1" x14ac:dyDescent="0.25">
      <c r="A60" t="s">
        <v>19997</v>
      </c>
      <c r="B60" t="s">
        <v>19999</v>
      </c>
      <c r="C60" t="s">
        <v>1368</v>
      </c>
      <c r="E60" t="s">
        <v>19967</v>
      </c>
      <c r="F60" t="s">
        <v>242</v>
      </c>
      <c r="G60">
        <v>0</v>
      </c>
      <c r="H60" t="s">
        <v>19191</v>
      </c>
      <c r="I60">
        <v>256</v>
      </c>
      <c r="J60">
        <v>128</v>
      </c>
      <c r="O60">
        <v>1</v>
      </c>
      <c r="AB60">
        <v>500</v>
      </c>
      <c r="AC60">
        <v>500</v>
      </c>
      <c r="AD60">
        <v>60</v>
      </c>
      <c r="AE60">
        <v>60</v>
      </c>
    </row>
    <row r="61" spans="1:39" hidden="1" x14ac:dyDescent="0.25">
      <c r="A61" t="s">
        <v>19997</v>
      </c>
      <c r="B61" t="s">
        <v>20000</v>
      </c>
      <c r="C61" t="s">
        <v>1368</v>
      </c>
      <c r="E61" t="s">
        <v>19967</v>
      </c>
      <c r="F61" t="s">
        <v>242</v>
      </c>
      <c r="G61">
        <v>0</v>
      </c>
      <c r="H61" t="s">
        <v>19191</v>
      </c>
      <c r="I61">
        <v>512</v>
      </c>
      <c r="J61">
        <v>256</v>
      </c>
      <c r="O61">
        <v>2</v>
      </c>
      <c r="AB61">
        <v>500</v>
      </c>
      <c r="AC61">
        <v>500</v>
      </c>
      <c r="AD61">
        <v>60</v>
      </c>
      <c r="AE61">
        <v>60</v>
      </c>
    </row>
    <row r="62" spans="1:39" hidden="1" x14ac:dyDescent="0.25">
      <c r="A62" t="s">
        <v>19997</v>
      </c>
      <c r="B62" t="s">
        <v>20001</v>
      </c>
      <c r="C62" t="s">
        <v>1368</v>
      </c>
      <c r="E62" t="s">
        <v>19967</v>
      </c>
      <c r="F62" t="s">
        <v>242</v>
      </c>
      <c r="G62">
        <v>0</v>
      </c>
      <c r="H62" t="s">
        <v>19191</v>
      </c>
      <c r="I62">
        <v>1024</v>
      </c>
      <c r="J62">
        <v>512</v>
      </c>
      <c r="O62">
        <v>5</v>
      </c>
      <c r="AB62">
        <v>500</v>
      </c>
      <c r="AC62">
        <v>500</v>
      </c>
      <c r="AD62">
        <v>60</v>
      </c>
      <c r="AE62">
        <v>60</v>
      </c>
      <c r="AL62">
        <v>150</v>
      </c>
      <c r="AM62">
        <v>1500</v>
      </c>
    </row>
    <row r="63" spans="1:39" hidden="1" x14ac:dyDescent="0.25">
      <c r="A63" t="s">
        <v>19997</v>
      </c>
      <c r="B63" t="s">
        <v>20002</v>
      </c>
      <c r="C63" t="s">
        <v>1368</v>
      </c>
      <c r="E63" t="s">
        <v>19967</v>
      </c>
      <c r="F63" t="s">
        <v>242</v>
      </c>
      <c r="G63">
        <v>0</v>
      </c>
      <c r="H63" t="s">
        <v>19191</v>
      </c>
      <c r="I63">
        <v>32</v>
      </c>
      <c r="J63">
        <v>0</v>
      </c>
      <c r="O63">
        <v>1</v>
      </c>
      <c r="AB63">
        <v>500</v>
      </c>
      <c r="AC63">
        <v>500</v>
      </c>
      <c r="AD63">
        <v>60</v>
      </c>
      <c r="AE63">
        <v>60</v>
      </c>
    </row>
    <row r="64" spans="1:39" hidden="1" x14ac:dyDescent="0.25">
      <c r="A64" t="s">
        <v>19997</v>
      </c>
      <c r="B64" t="s">
        <v>20003</v>
      </c>
      <c r="C64" t="s">
        <v>1368</v>
      </c>
      <c r="E64" t="s">
        <v>19967</v>
      </c>
      <c r="F64" t="s">
        <v>242</v>
      </c>
      <c r="G64">
        <v>0</v>
      </c>
      <c r="H64" t="s">
        <v>19191</v>
      </c>
      <c r="I64">
        <v>2048</v>
      </c>
      <c r="J64">
        <v>1024</v>
      </c>
      <c r="O64">
        <v>5</v>
      </c>
      <c r="AB64">
        <v>500</v>
      </c>
      <c r="AC64">
        <v>500</v>
      </c>
      <c r="AD64">
        <v>60</v>
      </c>
      <c r="AE64">
        <v>60</v>
      </c>
      <c r="AL64">
        <v>300</v>
      </c>
      <c r="AM64">
        <v>3000</v>
      </c>
    </row>
    <row r="65" spans="1:39" hidden="1" x14ac:dyDescent="0.25">
      <c r="A65" t="s">
        <v>19997</v>
      </c>
      <c r="B65" t="s">
        <v>20004</v>
      </c>
      <c r="C65" t="s">
        <v>1368</v>
      </c>
      <c r="E65" t="s">
        <v>19967</v>
      </c>
      <c r="F65" t="s">
        <v>242</v>
      </c>
      <c r="G65">
        <v>0</v>
      </c>
      <c r="H65" t="s">
        <v>19191</v>
      </c>
      <c r="I65">
        <v>4096</v>
      </c>
      <c r="J65">
        <v>2048</v>
      </c>
      <c r="O65">
        <v>5</v>
      </c>
      <c r="AB65">
        <v>500</v>
      </c>
      <c r="AC65">
        <v>500</v>
      </c>
      <c r="AD65">
        <v>60</v>
      </c>
      <c r="AE65">
        <v>60</v>
      </c>
      <c r="AL65">
        <v>500</v>
      </c>
      <c r="AM65">
        <v>3000</v>
      </c>
    </row>
    <row r="66" spans="1:39" hidden="1" x14ac:dyDescent="0.25">
      <c r="A66" t="s">
        <v>19997</v>
      </c>
      <c r="B66" t="s">
        <v>20005</v>
      </c>
      <c r="C66" t="s">
        <v>1368</v>
      </c>
      <c r="E66" t="s">
        <v>19967</v>
      </c>
      <c r="F66" t="s">
        <v>242</v>
      </c>
      <c r="G66">
        <v>0</v>
      </c>
      <c r="H66" t="s">
        <v>19191</v>
      </c>
      <c r="I66">
        <v>64</v>
      </c>
      <c r="J66">
        <v>32</v>
      </c>
      <c r="O66">
        <v>1</v>
      </c>
      <c r="AB66">
        <v>500</v>
      </c>
      <c r="AC66">
        <v>500</v>
      </c>
      <c r="AD66">
        <v>60</v>
      </c>
      <c r="AE66">
        <v>60</v>
      </c>
    </row>
    <row r="67" spans="1:39" hidden="1" x14ac:dyDescent="0.25">
      <c r="A67" t="s">
        <v>19997</v>
      </c>
      <c r="B67" t="s">
        <v>20006</v>
      </c>
      <c r="C67" t="s">
        <v>1368</v>
      </c>
      <c r="E67" t="s">
        <v>19967</v>
      </c>
      <c r="F67" t="s">
        <v>242</v>
      </c>
      <c r="G67">
        <v>0</v>
      </c>
      <c r="H67" t="s">
        <v>19191</v>
      </c>
      <c r="I67">
        <v>8192</v>
      </c>
      <c r="J67">
        <v>4096</v>
      </c>
      <c r="O67">
        <v>5</v>
      </c>
      <c r="AB67">
        <v>1300</v>
      </c>
      <c r="AC67">
        <v>500</v>
      </c>
      <c r="AD67">
        <v>300</v>
      </c>
      <c r="AE67">
        <v>60</v>
      </c>
      <c r="AL67">
        <v>500</v>
      </c>
      <c r="AM67">
        <v>3000</v>
      </c>
    </row>
    <row r="68" spans="1:39" hidden="1" x14ac:dyDescent="0.25">
      <c r="A68" t="s">
        <v>19997</v>
      </c>
      <c r="B68" t="s">
        <v>20007</v>
      </c>
      <c r="C68" t="s">
        <v>1368</v>
      </c>
      <c r="E68" t="s">
        <v>19967</v>
      </c>
      <c r="F68" t="s">
        <v>242</v>
      </c>
      <c r="G68">
        <v>0</v>
      </c>
      <c r="H68" t="s">
        <v>19191</v>
      </c>
      <c r="I68">
        <v>16384</v>
      </c>
      <c r="J68">
        <v>8192</v>
      </c>
      <c r="O68">
        <v>5</v>
      </c>
      <c r="AB68">
        <v>2000</v>
      </c>
      <c r="AC68">
        <v>1300</v>
      </c>
      <c r="AD68">
        <v>500</v>
      </c>
      <c r="AE68">
        <v>300</v>
      </c>
      <c r="AL68">
        <v>500</v>
      </c>
      <c r="AM68">
        <v>3000</v>
      </c>
    </row>
    <row r="69" spans="1:39" hidden="1" x14ac:dyDescent="0.25">
      <c r="A69" t="s">
        <v>19997</v>
      </c>
      <c r="B69" t="s">
        <v>20008</v>
      </c>
      <c r="C69" t="s">
        <v>1368</v>
      </c>
      <c r="E69" t="s">
        <v>19967</v>
      </c>
      <c r="F69" t="s">
        <v>242</v>
      </c>
      <c r="G69">
        <v>0</v>
      </c>
      <c r="H69" t="s">
        <v>19191</v>
      </c>
      <c r="I69">
        <v>32767</v>
      </c>
      <c r="J69">
        <v>16384</v>
      </c>
      <c r="O69">
        <v>5</v>
      </c>
      <c r="AB69">
        <v>2000</v>
      </c>
      <c r="AC69">
        <v>2000</v>
      </c>
      <c r="AD69">
        <v>500</v>
      </c>
      <c r="AE69">
        <v>500</v>
      </c>
      <c r="AL69">
        <v>500</v>
      </c>
      <c r="AM69">
        <v>3000</v>
      </c>
    </row>
    <row r="70" spans="1:39" x14ac:dyDescent="0.25">
      <c r="A70" t="s">
        <v>20009</v>
      </c>
      <c r="B70" t="s">
        <v>20010</v>
      </c>
      <c r="C70" t="s">
        <v>7127</v>
      </c>
      <c r="E70" t="s">
        <v>19967</v>
      </c>
      <c r="F70" t="s">
        <v>242</v>
      </c>
      <c r="G70">
        <v>0</v>
      </c>
      <c r="H70" t="s">
        <v>19518</v>
      </c>
      <c r="I70">
        <v>65536</v>
      </c>
      <c r="J70">
        <v>4</v>
      </c>
      <c r="K70">
        <v>160000</v>
      </c>
      <c r="L70">
        <v>100</v>
      </c>
      <c r="M70">
        <v>4000</v>
      </c>
      <c r="N70">
        <v>1</v>
      </c>
      <c r="O70">
        <v>15</v>
      </c>
      <c r="P70">
        <v>4</v>
      </c>
      <c r="Q70">
        <v>256</v>
      </c>
      <c r="R70">
        <v>100</v>
      </c>
      <c r="S70">
        <v>160000</v>
      </c>
      <c r="T70">
        <v>1</v>
      </c>
      <c r="U70">
        <v>4000</v>
      </c>
      <c r="V70">
        <v>300</v>
      </c>
      <c r="W70">
        <v>300</v>
      </c>
      <c r="X70">
        <v>1</v>
      </c>
      <c r="Y70">
        <v>1</v>
      </c>
      <c r="Z70" t="s">
        <v>20011</v>
      </c>
      <c r="AA70">
        <v>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T11204"/>
  <sheetViews>
    <sheetView workbookViewId="0"/>
  </sheetViews>
  <sheetFormatPr defaultRowHeight="15" x14ac:dyDescent="0.25"/>
  <cols>
    <col min="1" max="9" width="11" customWidth="1"/>
    <col min="10" max="21" width="12" customWidth="1"/>
  </cols>
  <sheetData>
    <row r="1" spans="1:20"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row>
    <row r="2" spans="1:20" x14ac:dyDescent="0.25">
      <c r="A2" t="s">
        <v>236</v>
      </c>
      <c r="B2" t="s">
        <v>236</v>
      </c>
      <c r="C2" t="s">
        <v>237</v>
      </c>
      <c r="D2" t="s">
        <v>238</v>
      </c>
      <c r="F2" t="s">
        <v>239</v>
      </c>
      <c r="G2" t="s">
        <v>240</v>
      </c>
      <c r="H2">
        <v>0.01</v>
      </c>
      <c r="I2" t="s">
        <v>241</v>
      </c>
      <c r="J2" t="s">
        <v>242</v>
      </c>
      <c r="K2" t="s">
        <v>243</v>
      </c>
      <c r="L2" t="s">
        <v>244</v>
      </c>
      <c r="M2">
        <v>0</v>
      </c>
      <c r="N2">
        <v>0.01</v>
      </c>
      <c r="O2" t="s">
        <v>245</v>
      </c>
      <c r="P2" t="s">
        <v>246</v>
      </c>
      <c r="Q2" t="s">
        <v>247</v>
      </c>
      <c r="R2" t="s">
        <v>248</v>
      </c>
      <c r="S2" t="s">
        <v>249</v>
      </c>
      <c r="T2" t="b">
        <v>0</v>
      </c>
    </row>
    <row r="3" spans="1:20" x14ac:dyDescent="0.25">
      <c r="A3" t="s">
        <v>236</v>
      </c>
      <c r="B3" t="s">
        <v>236</v>
      </c>
      <c r="C3" t="s">
        <v>237</v>
      </c>
      <c r="D3" t="s">
        <v>250</v>
      </c>
      <c r="E3" t="s">
        <v>251</v>
      </c>
      <c r="F3" t="s">
        <v>252</v>
      </c>
      <c r="G3" t="s">
        <v>253</v>
      </c>
      <c r="H3">
        <v>0</v>
      </c>
      <c r="I3" t="s">
        <v>254</v>
      </c>
      <c r="J3" t="s">
        <v>242</v>
      </c>
      <c r="K3" t="s">
        <v>243</v>
      </c>
      <c r="L3" t="s">
        <v>244</v>
      </c>
      <c r="M3">
        <v>0</v>
      </c>
      <c r="N3">
        <v>0</v>
      </c>
      <c r="O3" t="s">
        <v>255</v>
      </c>
      <c r="P3" t="s">
        <v>256</v>
      </c>
      <c r="Q3" t="s">
        <v>257</v>
      </c>
      <c r="R3" t="s">
        <v>258</v>
      </c>
      <c r="S3" t="s">
        <v>249</v>
      </c>
      <c r="T3" t="b">
        <v>1</v>
      </c>
    </row>
    <row r="4" spans="1:20" x14ac:dyDescent="0.25">
      <c r="A4" t="s">
        <v>259</v>
      </c>
      <c r="B4" t="s">
        <v>260</v>
      </c>
      <c r="C4" t="s">
        <v>237</v>
      </c>
      <c r="D4" t="s">
        <v>261</v>
      </c>
      <c r="E4" t="s">
        <v>262</v>
      </c>
      <c r="F4" t="s">
        <v>263</v>
      </c>
      <c r="G4" t="s">
        <v>264</v>
      </c>
      <c r="H4">
        <v>6.88E-2</v>
      </c>
      <c r="I4" t="s">
        <v>265</v>
      </c>
      <c r="J4" t="s">
        <v>242</v>
      </c>
      <c r="K4" t="s">
        <v>243</v>
      </c>
      <c r="L4" t="s">
        <v>244</v>
      </c>
      <c r="M4">
        <v>0</v>
      </c>
      <c r="N4">
        <v>6.88E-2</v>
      </c>
      <c r="O4" t="s">
        <v>266</v>
      </c>
      <c r="P4" t="s">
        <v>267</v>
      </c>
      <c r="Q4" t="s">
        <v>268</v>
      </c>
      <c r="R4" t="s">
        <v>269</v>
      </c>
      <c r="S4" t="s">
        <v>270</v>
      </c>
      <c r="T4" t="b">
        <v>1</v>
      </c>
    </row>
    <row r="5" spans="1:20" x14ac:dyDescent="0.25">
      <c r="A5" t="s">
        <v>259</v>
      </c>
      <c r="B5" t="s">
        <v>271</v>
      </c>
      <c r="C5" t="s">
        <v>237</v>
      </c>
      <c r="D5" t="s">
        <v>272</v>
      </c>
      <c r="F5" t="s">
        <v>273</v>
      </c>
      <c r="G5" t="s">
        <v>274</v>
      </c>
      <c r="H5">
        <v>0.32489200000000001</v>
      </c>
      <c r="I5" t="s">
        <v>265</v>
      </c>
      <c r="J5" t="s">
        <v>242</v>
      </c>
      <c r="K5" t="s">
        <v>243</v>
      </c>
      <c r="L5" t="s">
        <v>244</v>
      </c>
      <c r="M5">
        <v>0</v>
      </c>
      <c r="N5">
        <v>0.32489200000000001</v>
      </c>
      <c r="O5" t="s">
        <v>275</v>
      </c>
      <c r="P5" t="s">
        <v>276</v>
      </c>
      <c r="Q5" t="s">
        <v>277</v>
      </c>
      <c r="R5" t="s">
        <v>278</v>
      </c>
      <c r="S5" t="s">
        <v>279</v>
      </c>
      <c r="T5" t="b">
        <v>1</v>
      </c>
    </row>
    <row r="6" spans="1:20" x14ac:dyDescent="0.25">
      <c r="A6" t="s">
        <v>259</v>
      </c>
      <c r="B6" t="s">
        <v>260</v>
      </c>
      <c r="C6" t="s">
        <v>237</v>
      </c>
      <c r="D6" t="s">
        <v>280</v>
      </c>
      <c r="E6" t="s">
        <v>281</v>
      </c>
      <c r="F6" t="s">
        <v>282</v>
      </c>
      <c r="G6" t="s">
        <v>282</v>
      </c>
      <c r="H6">
        <v>1.6140000000000001</v>
      </c>
      <c r="I6" t="s">
        <v>265</v>
      </c>
      <c r="J6" t="s">
        <v>242</v>
      </c>
      <c r="K6" t="s">
        <v>243</v>
      </c>
      <c r="L6" t="s">
        <v>244</v>
      </c>
      <c r="M6">
        <v>0</v>
      </c>
      <c r="N6">
        <v>1.6140000000000001</v>
      </c>
      <c r="O6" t="s">
        <v>283</v>
      </c>
      <c r="P6" t="s">
        <v>284</v>
      </c>
      <c r="Q6" t="s">
        <v>285</v>
      </c>
      <c r="R6" t="s">
        <v>286</v>
      </c>
      <c r="S6" t="s">
        <v>270</v>
      </c>
      <c r="T6" t="b">
        <v>1</v>
      </c>
    </row>
    <row r="7" spans="1:20" x14ac:dyDescent="0.25">
      <c r="A7" t="s">
        <v>259</v>
      </c>
      <c r="B7" t="s">
        <v>260</v>
      </c>
      <c r="C7" t="s">
        <v>237</v>
      </c>
      <c r="D7" t="s">
        <v>287</v>
      </c>
      <c r="E7" t="s">
        <v>288</v>
      </c>
      <c r="F7" t="s">
        <v>289</v>
      </c>
      <c r="G7" t="s">
        <v>289</v>
      </c>
      <c r="H7">
        <v>6.694</v>
      </c>
      <c r="I7" t="s">
        <v>265</v>
      </c>
      <c r="J7" t="s">
        <v>242</v>
      </c>
      <c r="K7" t="s">
        <v>243</v>
      </c>
      <c r="L7" t="s">
        <v>244</v>
      </c>
      <c r="M7">
        <v>0</v>
      </c>
      <c r="N7">
        <v>6.694</v>
      </c>
      <c r="O7" t="s">
        <v>290</v>
      </c>
      <c r="P7" t="s">
        <v>291</v>
      </c>
      <c r="Q7" t="s">
        <v>292</v>
      </c>
      <c r="R7" t="s">
        <v>293</v>
      </c>
      <c r="S7" t="s">
        <v>270</v>
      </c>
      <c r="T7" t="b">
        <v>1</v>
      </c>
    </row>
    <row r="8" spans="1:20" x14ac:dyDescent="0.25">
      <c r="A8" t="s">
        <v>259</v>
      </c>
      <c r="B8" t="s">
        <v>260</v>
      </c>
      <c r="C8" t="s">
        <v>294</v>
      </c>
      <c r="D8" t="s">
        <v>287</v>
      </c>
      <c r="E8" t="s">
        <v>288</v>
      </c>
      <c r="F8" t="s">
        <v>289</v>
      </c>
      <c r="G8" t="s">
        <v>289</v>
      </c>
      <c r="H8">
        <v>1.728</v>
      </c>
      <c r="I8" t="s">
        <v>265</v>
      </c>
      <c r="J8" t="s">
        <v>242</v>
      </c>
      <c r="K8" t="s">
        <v>243</v>
      </c>
      <c r="L8" t="s">
        <v>244</v>
      </c>
      <c r="M8">
        <v>0</v>
      </c>
      <c r="N8">
        <v>1.728</v>
      </c>
      <c r="O8" t="s">
        <v>290</v>
      </c>
      <c r="P8" t="s">
        <v>291</v>
      </c>
      <c r="Q8" t="s">
        <v>292</v>
      </c>
      <c r="R8" t="s">
        <v>293</v>
      </c>
      <c r="S8" t="s">
        <v>270</v>
      </c>
      <c r="T8" t="b">
        <v>1</v>
      </c>
    </row>
    <row r="9" spans="1:20" x14ac:dyDescent="0.25">
      <c r="A9" t="s">
        <v>259</v>
      </c>
      <c r="B9" t="s">
        <v>260</v>
      </c>
      <c r="C9" t="s">
        <v>237</v>
      </c>
      <c r="D9" t="s">
        <v>295</v>
      </c>
      <c r="E9" t="s">
        <v>296</v>
      </c>
      <c r="F9" t="s">
        <v>297</v>
      </c>
      <c r="G9" t="s">
        <v>297</v>
      </c>
      <c r="H9">
        <v>0.2707</v>
      </c>
      <c r="I9" t="s">
        <v>265</v>
      </c>
      <c r="J9" t="s">
        <v>242</v>
      </c>
      <c r="K9" t="s">
        <v>243</v>
      </c>
      <c r="L9" t="s">
        <v>244</v>
      </c>
      <c r="M9">
        <v>0</v>
      </c>
      <c r="N9">
        <v>0.2707</v>
      </c>
      <c r="O9" t="s">
        <v>298</v>
      </c>
      <c r="P9" t="s">
        <v>299</v>
      </c>
      <c r="Q9" t="s">
        <v>300</v>
      </c>
      <c r="R9" t="s">
        <v>301</v>
      </c>
      <c r="S9" t="s">
        <v>270</v>
      </c>
      <c r="T9" t="b">
        <v>1</v>
      </c>
    </row>
    <row r="10" spans="1:20" x14ac:dyDescent="0.25">
      <c r="A10" t="s">
        <v>236</v>
      </c>
      <c r="B10" t="s">
        <v>236</v>
      </c>
      <c r="C10" t="s">
        <v>237</v>
      </c>
      <c r="D10" t="s">
        <v>238</v>
      </c>
      <c r="F10" t="s">
        <v>302</v>
      </c>
      <c r="G10" t="s">
        <v>303</v>
      </c>
      <c r="H10">
        <v>0.01</v>
      </c>
      <c r="I10" t="s">
        <v>254</v>
      </c>
      <c r="J10" t="s">
        <v>242</v>
      </c>
      <c r="K10" t="s">
        <v>243</v>
      </c>
      <c r="L10" t="s">
        <v>244</v>
      </c>
      <c r="M10">
        <v>0</v>
      </c>
      <c r="N10">
        <v>0.01</v>
      </c>
      <c r="O10" t="s">
        <v>245</v>
      </c>
      <c r="P10" t="s">
        <v>304</v>
      </c>
      <c r="Q10" t="s">
        <v>247</v>
      </c>
      <c r="R10" t="s">
        <v>305</v>
      </c>
      <c r="S10" t="s">
        <v>249</v>
      </c>
      <c r="T10" t="b">
        <v>1</v>
      </c>
    </row>
    <row r="11" spans="1:20" x14ac:dyDescent="0.25">
      <c r="A11" t="s">
        <v>259</v>
      </c>
      <c r="B11" t="s">
        <v>260</v>
      </c>
      <c r="C11" t="s">
        <v>237</v>
      </c>
      <c r="D11" t="s">
        <v>306</v>
      </c>
      <c r="E11" t="s">
        <v>307</v>
      </c>
      <c r="F11" t="s">
        <v>308</v>
      </c>
      <c r="G11" t="s">
        <v>309</v>
      </c>
      <c r="H11">
        <v>0.3024</v>
      </c>
      <c r="I11" t="s">
        <v>265</v>
      </c>
      <c r="J11" t="s">
        <v>242</v>
      </c>
      <c r="K11" t="s">
        <v>243</v>
      </c>
      <c r="L11" t="s">
        <v>244</v>
      </c>
      <c r="M11">
        <v>0</v>
      </c>
      <c r="N11">
        <v>0.3024</v>
      </c>
      <c r="O11" t="s">
        <v>310</v>
      </c>
      <c r="P11" t="s">
        <v>311</v>
      </c>
      <c r="Q11" t="s">
        <v>312</v>
      </c>
      <c r="R11" t="s">
        <v>313</v>
      </c>
      <c r="S11" t="s">
        <v>270</v>
      </c>
      <c r="T11" t="b">
        <v>1</v>
      </c>
    </row>
    <row r="12" spans="1:20" x14ac:dyDescent="0.25">
      <c r="A12" t="s">
        <v>236</v>
      </c>
      <c r="B12" t="s">
        <v>236</v>
      </c>
      <c r="C12" t="s">
        <v>237</v>
      </c>
      <c r="D12" t="s">
        <v>314</v>
      </c>
      <c r="F12" t="s">
        <v>302</v>
      </c>
      <c r="G12" t="s">
        <v>315</v>
      </c>
      <c r="H12">
        <v>1.52E-2</v>
      </c>
      <c r="I12" t="s">
        <v>241</v>
      </c>
      <c r="J12" t="s">
        <v>242</v>
      </c>
      <c r="K12" t="s">
        <v>243</v>
      </c>
      <c r="L12" t="s">
        <v>244</v>
      </c>
      <c r="M12">
        <v>0</v>
      </c>
      <c r="N12">
        <v>1.52E-2</v>
      </c>
      <c r="O12" t="s">
        <v>316</v>
      </c>
      <c r="P12" t="s">
        <v>317</v>
      </c>
      <c r="Q12" t="s">
        <v>318</v>
      </c>
      <c r="R12" t="s">
        <v>319</v>
      </c>
      <c r="S12" t="s">
        <v>249</v>
      </c>
      <c r="T12" t="b">
        <v>1</v>
      </c>
    </row>
    <row r="13" spans="1:20" x14ac:dyDescent="0.25">
      <c r="A13" t="s">
        <v>259</v>
      </c>
      <c r="B13" t="s">
        <v>260</v>
      </c>
      <c r="C13" t="s">
        <v>237</v>
      </c>
      <c r="D13" t="s">
        <v>320</v>
      </c>
      <c r="E13" t="s">
        <v>321</v>
      </c>
      <c r="F13" t="s">
        <v>322</v>
      </c>
      <c r="G13" t="s">
        <v>323</v>
      </c>
      <c r="H13">
        <v>0.10100000000000001</v>
      </c>
      <c r="I13" t="s">
        <v>265</v>
      </c>
      <c r="J13" t="s">
        <v>242</v>
      </c>
      <c r="K13" t="s">
        <v>243</v>
      </c>
      <c r="L13" t="s">
        <v>244</v>
      </c>
      <c r="M13">
        <v>0</v>
      </c>
      <c r="N13">
        <v>0.10100000000000001</v>
      </c>
      <c r="O13" t="s">
        <v>324</v>
      </c>
      <c r="P13" t="s">
        <v>325</v>
      </c>
      <c r="Q13" t="s">
        <v>326</v>
      </c>
      <c r="R13" t="s">
        <v>327</v>
      </c>
      <c r="S13" t="s">
        <v>270</v>
      </c>
      <c r="T13" t="b">
        <v>1</v>
      </c>
    </row>
    <row r="14" spans="1:20" x14ac:dyDescent="0.25">
      <c r="A14" t="s">
        <v>259</v>
      </c>
      <c r="B14" t="s">
        <v>260</v>
      </c>
      <c r="C14" t="s">
        <v>237</v>
      </c>
      <c r="D14" t="s">
        <v>328</v>
      </c>
      <c r="E14" t="s">
        <v>329</v>
      </c>
      <c r="F14" t="s">
        <v>330</v>
      </c>
      <c r="G14" t="s">
        <v>330</v>
      </c>
      <c r="H14">
        <v>9.0399999999999994E-2</v>
      </c>
      <c r="I14" t="s">
        <v>265</v>
      </c>
      <c r="J14" t="s">
        <v>242</v>
      </c>
      <c r="K14" t="s">
        <v>243</v>
      </c>
      <c r="L14" t="s">
        <v>244</v>
      </c>
      <c r="M14">
        <v>0</v>
      </c>
      <c r="N14">
        <v>9.0399999999999994E-2</v>
      </c>
      <c r="O14" t="s">
        <v>331</v>
      </c>
      <c r="P14" t="s">
        <v>332</v>
      </c>
      <c r="Q14" t="s">
        <v>333</v>
      </c>
      <c r="R14" t="s">
        <v>334</v>
      </c>
      <c r="S14" t="s">
        <v>270</v>
      </c>
      <c r="T14" t="b">
        <v>1</v>
      </c>
    </row>
    <row r="15" spans="1:20" x14ac:dyDescent="0.25">
      <c r="A15" t="s">
        <v>236</v>
      </c>
      <c r="B15" t="s">
        <v>335</v>
      </c>
      <c r="C15" t="s">
        <v>336</v>
      </c>
      <c r="D15" t="s">
        <v>337</v>
      </c>
      <c r="E15" t="s">
        <v>338</v>
      </c>
      <c r="F15" t="s">
        <v>339</v>
      </c>
      <c r="G15" t="s">
        <v>340</v>
      </c>
      <c r="H15">
        <v>61528</v>
      </c>
      <c r="I15" t="s">
        <v>341</v>
      </c>
      <c r="J15" t="s">
        <v>242</v>
      </c>
      <c r="K15" t="s">
        <v>243</v>
      </c>
      <c r="L15" t="s">
        <v>244</v>
      </c>
      <c r="M15">
        <v>0</v>
      </c>
      <c r="N15">
        <v>61528</v>
      </c>
      <c r="O15" t="s">
        <v>342</v>
      </c>
      <c r="P15" t="s">
        <v>343</v>
      </c>
      <c r="Q15" t="s">
        <v>344</v>
      </c>
      <c r="R15" t="s">
        <v>345</v>
      </c>
      <c r="S15" t="s">
        <v>346</v>
      </c>
      <c r="T15" t="b">
        <v>0</v>
      </c>
    </row>
    <row r="16" spans="1:20" x14ac:dyDescent="0.25">
      <c r="A16" t="s">
        <v>236</v>
      </c>
      <c r="B16" t="s">
        <v>335</v>
      </c>
      <c r="C16" t="s">
        <v>336</v>
      </c>
      <c r="D16" t="s">
        <v>337</v>
      </c>
      <c r="E16" t="s">
        <v>338</v>
      </c>
      <c r="F16" t="s">
        <v>339</v>
      </c>
      <c r="G16" t="s">
        <v>340</v>
      </c>
      <c r="H16">
        <v>167805</v>
      </c>
      <c r="I16" t="s">
        <v>341</v>
      </c>
      <c r="J16" t="s">
        <v>242</v>
      </c>
      <c r="K16" t="s">
        <v>243</v>
      </c>
      <c r="L16" t="s">
        <v>244</v>
      </c>
      <c r="M16">
        <v>0</v>
      </c>
      <c r="N16">
        <v>167805</v>
      </c>
      <c r="O16" t="s">
        <v>342</v>
      </c>
      <c r="P16" t="s">
        <v>343</v>
      </c>
      <c r="Q16" t="s">
        <v>344</v>
      </c>
      <c r="R16" t="s">
        <v>347</v>
      </c>
      <c r="S16" t="s">
        <v>346</v>
      </c>
      <c r="T16" t="b">
        <v>0</v>
      </c>
    </row>
    <row r="17" spans="1:20" x14ac:dyDescent="0.25">
      <c r="A17" t="s">
        <v>259</v>
      </c>
      <c r="B17" t="s">
        <v>260</v>
      </c>
      <c r="C17" t="s">
        <v>237</v>
      </c>
      <c r="D17" t="s">
        <v>295</v>
      </c>
      <c r="E17" t="s">
        <v>348</v>
      </c>
      <c r="F17" t="s">
        <v>349</v>
      </c>
      <c r="G17" t="s">
        <v>349</v>
      </c>
      <c r="H17">
        <v>1.5365</v>
      </c>
      <c r="I17" t="s">
        <v>265</v>
      </c>
      <c r="J17" t="s">
        <v>242</v>
      </c>
      <c r="K17" t="s">
        <v>243</v>
      </c>
      <c r="L17" t="s">
        <v>244</v>
      </c>
      <c r="M17">
        <v>0</v>
      </c>
      <c r="N17">
        <v>1.5365</v>
      </c>
      <c r="O17" t="s">
        <v>350</v>
      </c>
      <c r="P17" t="s">
        <v>351</v>
      </c>
      <c r="Q17" t="s">
        <v>300</v>
      </c>
      <c r="R17" t="s">
        <v>352</v>
      </c>
      <c r="S17" t="s">
        <v>270</v>
      </c>
      <c r="T17" t="b">
        <v>1</v>
      </c>
    </row>
    <row r="18" spans="1:20" x14ac:dyDescent="0.25">
      <c r="A18" t="s">
        <v>259</v>
      </c>
      <c r="B18" t="s">
        <v>260</v>
      </c>
      <c r="C18" t="s">
        <v>336</v>
      </c>
      <c r="D18" t="s">
        <v>295</v>
      </c>
      <c r="E18" t="s">
        <v>348</v>
      </c>
      <c r="F18" t="s">
        <v>349</v>
      </c>
      <c r="G18" t="s">
        <v>349</v>
      </c>
      <c r="H18">
        <v>7740</v>
      </c>
      <c r="I18" t="s">
        <v>265</v>
      </c>
      <c r="J18" t="s">
        <v>242</v>
      </c>
      <c r="K18" t="s">
        <v>243</v>
      </c>
      <c r="L18" t="s">
        <v>244</v>
      </c>
      <c r="M18">
        <v>0</v>
      </c>
      <c r="N18">
        <v>7740</v>
      </c>
      <c r="O18" t="s">
        <v>350</v>
      </c>
      <c r="P18" t="s">
        <v>351</v>
      </c>
      <c r="Q18" t="s">
        <v>300</v>
      </c>
      <c r="R18" t="s">
        <v>353</v>
      </c>
      <c r="S18" t="s">
        <v>270</v>
      </c>
      <c r="T18" t="b">
        <v>1</v>
      </c>
    </row>
    <row r="19" spans="1:20" x14ac:dyDescent="0.25">
      <c r="A19" t="s">
        <v>259</v>
      </c>
      <c r="B19" t="s">
        <v>260</v>
      </c>
      <c r="C19" t="s">
        <v>336</v>
      </c>
      <c r="D19" t="s">
        <v>295</v>
      </c>
      <c r="E19" t="s">
        <v>348</v>
      </c>
      <c r="F19" t="s">
        <v>349</v>
      </c>
      <c r="G19" t="s">
        <v>349</v>
      </c>
      <c r="H19">
        <v>11297</v>
      </c>
      <c r="I19" t="s">
        <v>265</v>
      </c>
      <c r="J19" t="s">
        <v>242</v>
      </c>
      <c r="K19" t="s">
        <v>243</v>
      </c>
      <c r="L19" t="s">
        <v>244</v>
      </c>
      <c r="M19">
        <v>0</v>
      </c>
      <c r="N19">
        <v>11297</v>
      </c>
      <c r="O19" t="s">
        <v>350</v>
      </c>
      <c r="P19" t="s">
        <v>351</v>
      </c>
      <c r="Q19" t="s">
        <v>300</v>
      </c>
      <c r="R19" t="s">
        <v>354</v>
      </c>
      <c r="S19" t="s">
        <v>270</v>
      </c>
      <c r="T19" t="b">
        <v>1</v>
      </c>
    </row>
    <row r="20" spans="1:20" x14ac:dyDescent="0.25">
      <c r="A20" t="s">
        <v>236</v>
      </c>
      <c r="B20" t="s">
        <v>236</v>
      </c>
      <c r="C20" t="s">
        <v>237</v>
      </c>
      <c r="D20" t="s">
        <v>355</v>
      </c>
      <c r="F20" t="s">
        <v>356</v>
      </c>
      <c r="G20" t="s">
        <v>357</v>
      </c>
      <c r="H20">
        <v>8.0000000000000002E-3</v>
      </c>
      <c r="I20" t="s">
        <v>254</v>
      </c>
      <c r="J20" t="s">
        <v>242</v>
      </c>
      <c r="K20" t="s">
        <v>243</v>
      </c>
      <c r="L20" t="s">
        <v>244</v>
      </c>
      <c r="M20">
        <v>0</v>
      </c>
      <c r="N20">
        <v>8.0000000000000002E-3</v>
      </c>
      <c r="O20" t="s">
        <v>358</v>
      </c>
      <c r="P20" t="s">
        <v>359</v>
      </c>
      <c r="Q20" t="s">
        <v>360</v>
      </c>
      <c r="R20" t="s">
        <v>361</v>
      </c>
      <c r="S20" t="s">
        <v>249</v>
      </c>
      <c r="T20" t="b">
        <v>0</v>
      </c>
    </row>
    <row r="21" spans="1:20" x14ac:dyDescent="0.25">
      <c r="A21" t="s">
        <v>236</v>
      </c>
      <c r="B21" t="s">
        <v>236</v>
      </c>
      <c r="C21" t="s">
        <v>237</v>
      </c>
      <c r="D21" t="s">
        <v>362</v>
      </c>
      <c r="F21" t="s">
        <v>363</v>
      </c>
      <c r="G21" t="s">
        <v>364</v>
      </c>
      <c r="H21">
        <v>3.6000000000000002E-4</v>
      </c>
      <c r="I21" t="s">
        <v>254</v>
      </c>
      <c r="J21" t="s">
        <v>242</v>
      </c>
      <c r="K21" t="s">
        <v>243</v>
      </c>
      <c r="L21" t="s">
        <v>244</v>
      </c>
      <c r="M21">
        <v>0</v>
      </c>
      <c r="N21">
        <v>3.6000000000000002E-4</v>
      </c>
      <c r="O21" t="s">
        <v>365</v>
      </c>
      <c r="P21" t="s">
        <v>366</v>
      </c>
      <c r="Q21" t="s">
        <v>367</v>
      </c>
      <c r="R21" t="s">
        <v>368</v>
      </c>
      <c r="S21" t="s">
        <v>249</v>
      </c>
      <c r="T21" t="b">
        <v>0</v>
      </c>
    </row>
    <row r="22" spans="1:20" x14ac:dyDescent="0.25">
      <c r="A22" t="s">
        <v>259</v>
      </c>
      <c r="B22" t="s">
        <v>260</v>
      </c>
      <c r="C22" t="s">
        <v>237</v>
      </c>
      <c r="D22" t="s">
        <v>369</v>
      </c>
      <c r="E22" t="s">
        <v>370</v>
      </c>
      <c r="F22" t="s">
        <v>371</v>
      </c>
      <c r="G22" t="s">
        <v>371</v>
      </c>
      <c r="H22">
        <v>0.2016</v>
      </c>
      <c r="I22" t="s">
        <v>265</v>
      </c>
      <c r="J22" t="s">
        <v>242</v>
      </c>
      <c r="K22" t="s">
        <v>243</v>
      </c>
      <c r="L22" t="s">
        <v>244</v>
      </c>
      <c r="M22">
        <v>0</v>
      </c>
      <c r="N22">
        <v>0.2016</v>
      </c>
      <c r="O22" t="s">
        <v>372</v>
      </c>
      <c r="P22" t="s">
        <v>373</v>
      </c>
      <c r="Q22" t="s">
        <v>374</v>
      </c>
      <c r="R22" t="s">
        <v>375</v>
      </c>
      <c r="S22" t="s">
        <v>270</v>
      </c>
      <c r="T22" t="b">
        <v>1</v>
      </c>
    </row>
    <row r="23" spans="1:20" x14ac:dyDescent="0.25">
      <c r="A23" t="s">
        <v>259</v>
      </c>
      <c r="B23" t="s">
        <v>260</v>
      </c>
      <c r="C23" t="s">
        <v>237</v>
      </c>
      <c r="D23" t="s">
        <v>376</v>
      </c>
      <c r="E23" t="s">
        <v>377</v>
      </c>
      <c r="F23" t="s">
        <v>378</v>
      </c>
      <c r="G23" t="s">
        <v>378</v>
      </c>
      <c r="H23">
        <v>0.54200000000000004</v>
      </c>
      <c r="I23" t="s">
        <v>265</v>
      </c>
      <c r="J23" t="s">
        <v>242</v>
      </c>
      <c r="K23" t="s">
        <v>243</v>
      </c>
      <c r="L23" t="s">
        <v>244</v>
      </c>
      <c r="M23">
        <v>0</v>
      </c>
      <c r="N23">
        <v>0.54200000000000004</v>
      </c>
      <c r="O23" t="s">
        <v>324</v>
      </c>
      <c r="P23" t="s">
        <v>379</v>
      </c>
      <c r="Q23" t="s">
        <v>380</v>
      </c>
      <c r="R23" t="s">
        <v>381</v>
      </c>
      <c r="S23" t="s">
        <v>270</v>
      </c>
      <c r="T23" t="b">
        <v>1</v>
      </c>
    </row>
    <row r="24" spans="1:20" x14ac:dyDescent="0.25">
      <c r="A24" t="s">
        <v>259</v>
      </c>
      <c r="B24" t="s">
        <v>382</v>
      </c>
      <c r="C24" t="s">
        <v>237</v>
      </c>
      <c r="D24" t="s">
        <v>383</v>
      </c>
      <c r="E24" t="s">
        <v>384</v>
      </c>
      <c r="F24" t="s">
        <v>385</v>
      </c>
      <c r="G24" t="s">
        <v>385</v>
      </c>
      <c r="H24">
        <v>0.112</v>
      </c>
      <c r="I24" t="s">
        <v>265</v>
      </c>
      <c r="J24" t="s">
        <v>242</v>
      </c>
      <c r="K24" t="s">
        <v>243</v>
      </c>
      <c r="L24" t="s">
        <v>244</v>
      </c>
      <c r="M24">
        <v>0</v>
      </c>
      <c r="N24">
        <v>0.112</v>
      </c>
      <c r="O24" t="s">
        <v>386</v>
      </c>
      <c r="P24" t="s">
        <v>387</v>
      </c>
      <c r="Q24" t="s">
        <v>388</v>
      </c>
      <c r="R24" t="s">
        <v>389</v>
      </c>
      <c r="S24" t="s">
        <v>390</v>
      </c>
      <c r="T24" t="b">
        <v>1</v>
      </c>
    </row>
    <row r="25" spans="1:20" x14ac:dyDescent="0.25">
      <c r="A25" t="s">
        <v>259</v>
      </c>
      <c r="B25" t="s">
        <v>382</v>
      </c>
      <c r="C25" t="s">
        <v>294</v>
      </c>
      <c r="D25" t="s">
        <v>383</v>
      </c>
      <c r="E25" t="s">
        <v>384</v>
      </c>
      <c r="F25" t="s">
        <v>385</v>
      </c>
      <c r="G25" t="s">
        <v>385</v>
      </c>
      <c r="H25">
        <v>3.1E-2</v>
      </c>
      <c r="I25" t="s">
        <v>265</v>
      </c>
      <c r="J25" t="s">
        <v>242</v>
      </c>
      <c r="K25" t="s">
        <v>243</v>
      </c>
      <c r="L25" t="s">
        <v>244</v>
      </c>
      <c r="M25">
        <v>0</v>
      </c>
      <c r="N25">
        <v>3.1E-2</v>
      </c>
      <c r="O25" t="s">
        <v>391</v>
      </c>
      <c r="P25" t="s">
        <v>387</v>
      </c>
      <c r="Q25" t="s">
        <v>388</v>
      </c>
      <c r="R25" t="s">
        <v>389</v>
      </c>
      <c r="S25" t="s">
        <v>390</v>
      </c>
      <c r="T25" t="b">
        <v>1</v>
      </c>
    </row>
    <row r="26" spans="1:20" x14ac:dyDescent="0.25">
      <c r="A26" t="s">
        <v>236</v>
      </c>
      <c r="B26" t="s">
        <v>236</v>
      </c>
      <c r="C26" t="s">
        <v>237</v>
      </c>
      <c r="D26" t="s">
        <v>392</v>
      </c>
      <c r="F26" t="s">
        <v>393</v>
      </c>
      <c r="G26" t="s">
        <v>394</v>
      </c>
      <c r="H26">
        <v>1.9E-2</v>
      </c>
      <c r="I26" t="s">
        <v>241</v>
      </c>
      <c r="J26" t="s">
        <v>242</v>
      </c>
      <c r="K26" t="s">
        <v>243</v>
      </c>
      <c r="L26" t="s">
        <v>244</v>
      </c>
      <c r="M26">
        <v>0</v>
      </c>
      <c r="N26">
        <v>1.9E-2</v>
      </c>
      <c r="O26" t="s">
        <v>395</v>
      </c>
      <c r="P26" t="s">
        <v>396</v>
      </c>
      <c r="Q26" t="s">
        <v>397</v>
      </c>
      <c r="R26" t="s">
        <v>398</v>
      </c>
      <c r="S26" t="s">
        <v>249</v>
      </c>
      <c r="T26" t="b">
        <v>1</v>
      </c>
    </row>
    <row r="27" spans="1:20" x14ac:dyDescent="0.25">
      <c r="A27" t="s">
        <v>259</v>
      </c>
      <c r="B27" t="s">
        <v>260</v>
      </c>
      <c r="C27" t="s">
        <v>237</v>
      </c>
      <c r="D27" t="s">
        <v>399</v>
      </c>
      <c r="E27" t="s">
        <v>400</v>
      </c>
      <c r="F27" t="s">
        <v>401</v>
      </c>
      <c r="G27" t="s">
        <v>402</v>
      </c>
      <c r="H27">
        <v>2.7949869999999999</v>
      </c>
      <c r="I27" t="s">
        <v>265</v>
      </c>
      <c r="J27" t="s">
        <v>242</v>
      </c>
      <c r="K27" t="s">
        <v>243</v>
      </c>
      <c r="L27" t="s">
        <v>244</v>
      </c>
      <c r="M27">
        <v>0</v>
      </c>
      <c r="N27">
        <v>2.7949869999999999</v>
      </c>
      <c r="O27" t="s">
        <v>372</v>
      </c>
      <c r="P27" t="s">
        <v>403</v>
      </c>
      <c r="Q27" t="s">
        <v>404</v>
      </c>
      <c r="R27" t="s">
        <v>405</v>
      </c>
      <c r="S27" t="s">
        <v>270</v>
      </c>
      <c r="T27" t="b">
        <v>1</v>
      </c>
    </row>
    <row r="28" spans="1:20" x14ac:dyDescent="0.25">
      <c r="A28" t="s">
        <v>259</v>
      </c>
      <c r="B28" t="s">
        <v>260</v>
      </c>
      <c r="C28" t="s">
        <v>237</v>
      </c>
      <c r="D28" t="s">
        <v>406</v>
      </c>
      <c r="E28" t="s">
        <v>407</v>
      </c>
      <c r="F28" t="s">
        <v>408</v>
      </c>
      <c r="G28" t="s">
        <v>408</v>
      </c>
      <c r="H28">
        <v>0.84275999999999995</v>
      </c>
      <c r="I28" t="s">
        <v>265</v>
      </c>
      <c r="J28" t="s">
        <v>242</v>
      </c>
      <c r="K28" t="s">
        <v>243</v>
      </c>
      <c r="L28" t="s">
        <v>244</v>
      </c>
      <c r="M28">
        <v>0</v>
      </c>
      <c r="N28">
        <v>0.84275999999999995</v>
      </c>
      <c r="O28" t="s">
        <v>298</v>
      </c>
      <c r="P28" t="s">
        <v>409</v>
      </c>
      <c r="Q28" t="s">
        <v>410</v>
      </c>
      <c r="R28" t="s">
        <v>411</v>
      </c>
      <c r="S28" t="s">
        <v>270</v>
      </c>
      <c r="T28" t="b">
        <v>1</v>
      </c>
    </row>
    <row r="29" spans="1:20" x14ac:dyDescent="0.25">
      <c r="A29" t="s">
        <v>259</v>
      </c>
      <c r="B29" t="s">
        <v>260</v>
      </c>
      <c r="C29" t="s">
        <v>294</v>
      </c>
      <c r="D29" t="s">
        <v>406</v>
      </c>
      <c r="E29" t="s">
        <v>407</v>
      </c>
      <c r="F29" t="s">
        <v>408</v>
      </c>
      <c r="G29" t="s">
        <v>408</v>
      </c>
      <c r="H29">
        <v>0.61460000000000004</v>
      </c>
      <c r="I29" t="s">
        <v>265</v>
      </c>
      <c r="J29" t="s">
        <v>242</v>
      </c>
      <c r="K29" t="s">
        <v>243</v>
      </c>
      <c r="L29" t="s">
        <v>244</v>
      </c>
      <c r="M29">
        <v>0</v>
      </c>
      <c r="N29">
        <v>0.61460000000000004</v>
      </c>
      <c r="O29" t="s">
        <v>298</v>
      </c>
      <c r="P29" t="s">
        <v>409</v>
      </c>
      <c r="Q29" t="s">
        <v>410</v>
      </c>
      <c r="R29" t="s">
        <v>411</v>
      </c>
      <c r="S29" t="s">
        <v>270</v>
      </c>
      <c r="T29" t="b">
        <v>1</v>
      </c>
    </row>
    <row r="30" spans="1:20" x14ac:dyDescent="0.25">
      <c r="A30" t="s">
        <v>259</v>
      </c>
      <c r="B30" t="s">
        <v>260</v>
      </c>
      <c r="C30" t="s">
        <v>237</v>
      </c>
      <c r="D30" t="s">
        <v>412</v>
      </c>
      <c r="E30" t="s">
        <v>413</v>
      </c>
      <c r="F30" t="s">
        <v>414</v>
      </c>
      <c r="G30" t="s">
        <v>414</v>
      </c>
      <c r="H30">
        <v>1.427</v>
      </c>
      <c r="I30" t="s">
        <v>265</v>
      </c>
      <c r="J30" t="s">
        <v>242</v>
      </c>
      <c r="K30" t="s">
        <v>243</v>
      </c>
      <c r="L30" t="s">
        <v>244</v>
      </c>
      <c r="M30">
        <v>0</v>
      </c>
      <c r="N30">
        <v>1.427</v>
      </c>
      <c r="O30" t="s">
        <v>372</v>
      </c>
      <c r="P30" t="s">
        <v>415</v>
      </c>
      <c r="Q30" t="s">
        <v>416</v>
      </c>
      <c r="R30" t="s">
        <v>417</v>
      </c>
      <c r="S30" t="s">
        <v>270</v>
      </c>
      <c r="T30" t="b">
        <v>1</v>
      </c>
    </row>
    <row r="31" spans="1:20" x14ac:dyDescent="0.25">
      <c r="A31" t="s">
        <v>259</v>
      </c>
      <c r="B31" t="s">
        <v>260</v>
      </c>
      <c r="C31" t="s">
        <v>237</v>
      </c>
      <c r="D31" t="s">
        <v>418</v>
      </c>
      <c r="E31" t="s">
        <v>419</v>
      </c>
      <c r="F31" t="s">
        <v>420</v>
      </c>
      <c r="G31" t="s">
        <v>421</v>
      </c>
      <c r="H31">
        <v>0.21759999999999999</v>
      </c>
      <c r="I31" t="s">
        <v>265</v>
      </c>
      <c r="J31" t="s">
        <v>242</v>
      </c>
      <c r="K31" t="s">
        <v>243</v>
      </c>
      <c r="L31" t="s">
        <v>244</v>
      </c>
      <c r="M31">
        <v>0</v>
      </c>
      <c r="N31">
        <v>0.21759999999999999</v>
      </c>
      <c r="O31" t="s">
        <v>290</v>
      </c>
      <c r="P31" t="s">
        <v>422</v>
      </c>
      <c r="Q31" t="s">
        <v>423</v>
      </c>
      <c r="R31" t="s">
        <v>424</v>
      </c>
      <c r="S31" t="s">
        <v>270</v>
      </c>
      <c r="T31" t="b">
        <v>1</v>
      </c>
    </row>
    <row r="32" spans="1:20" x14ac:dyDescent="0.25">
      <c r="A32" t="s">
        <v>236</v>
      </c>
      <c r="B32" t="s">
        <v>236</v>
      </c>
      <c r="C32" t="s">
        <v>237</v>
      </c>
      <c r="D32" t="s">
        <v>425</v>
      </c>
      <c r="F32" t="s">
        <v>426</v>
      </c>
      <c r="G32" t="s">
        <v>427</v>
      </c>
      <c r="H32">
        <v>1.4E-3</v>
      </c>
      <c r="I32" t="s">
        <v>254</v>
      </c>
      <c r="J32" t="s">
        <v>242</v>
      </c>
      <c r="K32" t="s">
        <v>243</v>
      </c>
      <c r="L32" t="s">
        <v>244</v>
      </c>
      <c r="M32">
        <v>0</v>
      </c>
      <c r="N32">
        <v>1.4E-3</v>
      </c>
      <c r="O32" t="s">
        <v>428</v>
      </c>
      <c r="P32" t="s">
        <v>429</v>
      </c>
      <c r="Q32" t="s">
        <v>430</v>
      </c>
      <c r="R32" t="s">
        <v>431</v>
      </c>
      <c r="S32" t="s">
        <v>249</v>
      </c>
      <c r="T32" t="b">
        <v>1</v>
      </c>
    </row>
    <row r="33" spans="1:20" x14ac:dyDescent="0.25">
      <c r="A33" t="s">
        <v>236</v>
      </c>
      <c r="B33" t="s">
        <v>236</v>
      </c>
      <c r="C33" t="s">
        <v>237</v>
      </c>
      <c r="D33" t="s">
        <v>250</v>
      </c>
      <c r="F33" t="s">
        <v>393</v>
      </c>
      <c r="G33" t="s">
        <v>394</v>
      </c>
      <c r="H33">
        <v>1.9E-2</v>
      </c>
      <c r="I33" t="s">
        <v>241</v>
      </c>
      <c r="J33" t="s">
        <v>242</v>
      </c>
      <c r="K33" t="s">
        <v>243</v>
      </c>
      <c r="L33" t="s">
        <v>244</v>
      </c>
      <c r="M33">
        <v>0</v>
      </c>
      <c r="N33">
        <v>1.9E-2</v>
      </c>
      <c r="O33" t="s">
        <v>432</v>
      </c>
      <c r="P33" t="s">
        <v>433</v>
      </c>
      <c r="Q33" t="s">
        <v>257</v>
      </c>
      <c r="R33" t="s">
        <v>434</v>
      </c>
      <c r="S33" t="s">
        <v>249</v>
      </c>
      <c r="T33" t="b">
        <v>1</v>
      </c>
    </row>
    <row r="34" spans="1:20" x14ac:dyDescent="0.25">
      <c r="A34" t="s">
        <v>259</v>
      </c>
      <c r="B34" t="s">
        <v>260</v>
      </c>
      <c r="C34" t="s">
        <v>237</v>
      </c>
      <c r="D34" t="s">
        <v>435</v>
      </c>
      <c r="E34" t="s">
        <v>436</v>
      </c>
      <c r="F34" t="s">
        <v>437</v>
      </c>
      <c r="G34" t="s">
        <v>437</v>
      </c>
      <c r="H34">
        <v>4.4349999999999996</v>
      </c>
      <c r="I34" t="s">
        <v>265</v>
      </c>
      <c r="J34" t="s">
        <v>242</v>
      </c>
      <c r="K34" t="s">
        <v>243</v>
      </c>
      <c r="L34" t="s">
        <v>244</v>
      </c>
      <c r="M34">
        <v>0</v>
      </c>
      <c r="N34">
        <v>4.4349999999999996</v>
      </c>
      <c r="O34" t="s">
        <v>324</v>
      </c>
      <c r="P34" t="s">
        <v>438</v>
      </c>
      <c r="Q34" t="s">
        <v>439</v>
      </c>
      <c r="R34" t="s">
        <v>440</v>
      </c>
      <c r="S34" t="s">
        <v>270</v>
      </c>
      <c r="T34" t="b">
        <v>1</v>
      </c>
    </row>
    <row r="35" spans="1:20" x14ac:dyDescent="0.25">
      <c r="A35" t="s">
        <v>259</v>
      </c>
      <c r="B35" t="s">
        <v>260</v>
      </c>
      <c r="C35" t="s">
        <v>336</v>
      </c>
      <c r="D35" t="s">
        <v>435</v>
      </c>
      <c r="E35" t="s">
        <v>436</v>
      </c>
      <c r="F35" t="s">
        <v>437</v>
      </c>
      <c r="G35" t="s">
        <v>437</v>
      </c>
      <c r="H35">
        <v>22845</v>
      </c>
      <c r="I35" t="s">
        <v>265</v>
      </c>
      <c r="J35" t="s">
        <v>242</v>
      </c>
      <c r="K35" t="s">
        <v>243</v>
      </c>
      <c r="L35" t="s">
        <v>244</v>
      </c>
      <c r="M35">
        <v>0</v>
      </c>
      <c r="N35">
        <v>22845</v>
      </c>
      <c r="O35" t="s">
        <v>324</v>
      </c>
      <c r="P35" t="s">
        <v>438</v>
      </c>
      <c r="Q35" t="s">
        <v>439</v>
      </c>
      <c r="R35" t="s">
        <v>441</v>
      </c>
      <c r="S35" t="s">
        <v>270</v>
      </c>
      <c r="T35" t="b">
        <v>1</v>
      </c>
    </row>
    <row r="36" spans="1:20" x14ac:dyDescent="0.25">
      <c r="A36" t="s">
        <v>259</v>
      </c>
      <c r="B36" t="s">
        <v>260</v>
      </c>
      <c r="C36" t="s">
        <v>336</v>
      </c>
      <c r="D36" t="s">
        <v>435</v>
      </c>
      <c r="E36" t="s">
        <v>436</v>
      </c>
      <c r="F36" t="s">
        <v>437</v>
      </c>
      <c r="G36" t="s">
        <v>437</v>
      </c>
      <c r="H36">
        <v>43824</v>
      </c>
      <c r="I36" t="s">
        <v>265</v>
      </c>
      <c r="J36" t="s">
        <v>242</v>
      </c>
      <c r="K36" t="s">
        <v>243</v>
      </c>
      <c r="L36" t="s">
        <v>244</v>
      </c>
      <c r="M36">
        <v>0</v>
      </c>
      <c r="N36">
        <v>43824</v>
      </c>
      <c r="O36" t="s">
        <v>324</v>
      </c>
      <c r="P36" t="s">
        <v>438</v>
      </c>
      <c r="Q36" t="s">
        <v>439</v>
      </c>
      <c r="R36" t="s">
        <v>442</v>
      </c>
      <c r="S36" t="s">
        <v>270</v>
      </c>
      <c r="T36" t="b">
        <v>1</v>
      </c>
    </row>
    <row r="37" spans="1:20" x14ac:dyDescent="0.25">
      <c r="A37" t="s">
        <v>259</v>
      </c>
      <c r="B37" t="s">
        <v>260</v>
      </c>
      <c r="C37" t="s">
        <v>237</v>
      </c>
      <c r="D37" t="s">
        <v>443</v>
      </c>
      <c r="E37" t="s">
        <v>444</v>
      </c>
      <c r="F37" t="s">
        <v>445</v>
      </c>
      <c r="G37" t="s">
        <v>445</v>
      </c>
      <c r="H37">
        <v>0.188</v>
      </c>
      <c r="I37" t="s">
        <v>265</v>
      </c>
      <c r="J37" t="s">
        <v>242</v>
      </c>
      <c r="K37" t="s">
        <v>243</v>
      </c>
      <c r="L37" t="s">
        <v>244</v>
      </c>
      <c r="M37">
        <v>0</v>
      </c>
      <c r="N37">
        <v>0.188</v>
      </c>
      <c r="O37" t="s">
        <v>446</v>
      </c>
      <c r="P37" t="s">
        <v>447</v>
      </c>
      <c r="Q37" t="s">
        <v>448</v>
      </c>
      <c r="R37" t="s">
        <v>449</v>
      </c>
      <c r="S37" t="s">
        <v>270</v>
      </c>
      <c r="T37" t="b">
        <v>1</v>
      </c>
    </row>
    <row r="38" spans="1:20" x14ac:dyDescent="0.25">
      <c r="A38" t="s">
        <v>259</v>
      </c>
      <c r="B38" t="s">
        <v>260</v>
      </c>
      <c r="C38" t="s">
        <v>294</v>
      </c>
      <c r="D38" t="s">
        <v>443</v>
      </c>
      <c r="E38" t="s">
        <v>444</v>
      </c>
      <c r="F38" t="s">
        <v>445</v>
      </c>
      <c r="G38" t="s">
        <v>445</v>
      </c>
      <c r="H38">
        <v>9.6000000000000002E-2</v>
      </c>
      <c r="I38" t="s">
        <v>265</v>
      </c>
      <c r="J38" t="s">
        <v>242</v>
      </c>
      <c r="K38" t="s">
        <v>243</v>
      </c>
      <c r="L38" t="s">
        <v>244</v>
      </c>
      <c r="M38">
        <v>0</v>
      </c>
      <c r="N38">
        <v>9.6000000000000002E-2</v>
      </c>
      <c r="O38" t="s">
        <v>446</v>
      </c>
      <c r="P38" t="s">
        <v>447</v>
      </c>
      <c r="Q38" t="s">
        <v>448</v>
      </c>
      <c r="R38" t="s">
        <v>449</v>
      </c>
      <c r="S38" t="s">
        <v>270</v>
      </c>
      <c r="T38" t="b">
        <v>1</v>
      </c>
    </row>
    <row r="39" spans="1:20" x14ac:dyDescent="0.25">
      <c r="A39" t="s">
        <v>259</v>
      </c>
      <c r="B39" t="s">
        <v>260</v>
      </c>
      <c r="C39" t="s">
        <v>237</v>
      </c>
      <c r="D39" t="s">
        <v>450</v>
      </c>
      <c r="E39" t="s">
        <v>281</v>
      </c>
      <c r="F39" t="s">
        <v>451</v>
      </c>
      <c r="G39" t="s">
        <v>451</v>
      </c>
      <c r="H39">
        <v>13.222</v>
      </c>
      <c r="I39" t="s">
        <v>265</v>
      </c>
      <c r="J39" t="s">
        <v>242</v>
      </c>
      <c r="K39" t="s">
        <v>243</v>
      </c>
      <c r="L39" t="s">
        <v>244</v>
      </c>
      <c r="M39">
        <v>0</v>
      </c>
      <c r="N39">
        <v>13.222</v>
      </c>
      <c r="O39" t="s">
        <v>283</v>
      </c>
      <c r="P39" t="s">
        <v>452</v>
      </c>
      <c r="Q39" t="s">
        <v>453</v>
      </c>
      <c r="R39" t="s">
        <v>454</v>
      </c>
      <c r="S39" t="s">
        <v>270</v>
      </c>
      <c r="T39" t="b">
        <v>1</v>
      </c>
    </row>
    <row r="40" spans="1:20" x14ac:dyDescent="0.25">
      <c r="A40" t="s">
        <v>259</v>
      </c>
      <c r="B40" t="s">
        <v>260</v>
      </c>
      <c r="C40" t="s">
        <v>294</v>
      </c>
      <c r="D40" t="s">
        <v>450</v>
      </c>
      <c r="E40" t="s">
        <v>281</v>
      </c>
      <c r="F40" t="s">
        <v>451</v>
      </c>
      <c r="G40" t="s">
        <v>451</v>
      </c>
      <c r="H40">
        <v>8.07</v>
      </c>
      <c r="I40" t="s">
        <v>265</v>
      </c>
      <c r="J40" t="s">
        <v>242</v>
      </c>
      <c r="K40" t="s">
        <v>243</v>
      </c>
      <c r="L40" t="s">
        <v>244</v>
      </c>
      <c r="M40">
        <v>0</v>
      </c>
      <c r="N40">
        <v>8.07</v>
      </c>
      <c r="O40" t="s">
        <v>283</v>
      </c>
      <c r="P40" t="s">
        <v>452</v>
      </c>
      <c r="Q40" t="s">
        <v>453</v>
      </c>
      <c r="R40" t="s">
        <v>454</v>
      </c>
      <c r="S40" t="s">
        <v>270</v>
      </c>
      <c r="T40" t="b">
        <v>1</v>
      </c>
    </row>
    <row r="41" spans="1:20" x14ac:dyDescent="0.25">
      <c r="A41" t="s">
        <v>236</v>
      </c>
      <c r="B41" t="s">
        <v>236</v>
      </c>
      <c r="C41" t="s">
        <v>237</v>
      </c>
      <c r="D41" t="s">
        <v>392</v>
      </c>
      <c r="E41" t="s">
        <v>251</v>
      </c>
      <c r="F41" t="s">
        <v>455</v>
      </c>
      <c r="G41" t="s">
        <v>456</v>
      </c>
      <c r="H41">
        <v>4.0000000000000001E-3</v>
      </c>
      <c r="I41" t="s">
        <v>254</v>
      </c>
      <c r="J41" t="s">
        <v>242</v>
      </c>
      <c r="K41" t="s">
        <v>243</v>
      </c>
      <c r="L41" t="s">
        <v>244</v>
      </c>
      <c r="M41">
        <v>0</v>
      </c>
      <c r="N41">
        <v>4.0000000000000001E-3</v>
      </c>
      <c r="O41" t="s">
        <v>255</v>
      </c>
      <c r="P41" t="s">
        <v>457</v>
      </c>
      <c r="Q41" t="s">
        <v>397</v>
      </c>
      <c r="R41" t="s">
        <v>458</v>
      </c>
      <c r="S41" t="s">
        <v>249</v>
      </c>
      <c r="T41" t="b">
        <v>1</v>
      </c>
    </row>
    <row r="42" spans="1:20" x14ac:dyDescent="0.25">
      <c r="A42" t="s">
        <v>236</v>
      </c>
      <c r="B42" t="s">
        <v>236</v>
      </c>
      <c r="C42" t="s">
        <v>237</v>
      </c>
      <c r="D42" t="s">
        <v>392</v>
      </c>
      <c r="E42" t="s">
        <v>251</v>
      </c>
      <c r="F42" t="s">
        <v>459</v>
      </c>
      <c r="G42" t="s">
        <v>460</v>
      </c>
      <c r="H42">
        <v>0</v>
      </c>
      <c r="I42" t="s">
        <v>241</v>
      </c>
      <c r="J42" t="s">
        <v>242</v>
      </c>
      <c r="K42" t="s">
        <v>243</v>
      </c>
      <c r="L42" t="s">
        <v>244</v>
      </c>
      <c r="M42">
        <v>0</v>
      </c>
      <c r="N42">
        <v>0</v>
      </c>
      <c r="O42" t="s">
        <v>255</v>
      </c>
      <c r="P42" t="s">
        <v>461</v>
      </c>
      <c r="Q42" t="s">
        <v>397</v>
      </c>
      <c r="R42" t="s">
        <v>462</v>
      </c>
      <c r="S42" t="s">
        <v>249</v>
      </c>
      <c r="T42" t="b">
        <v>1</v>
      </c>
    </row>
    <row r="43" spans="1:20" x14ac:dyDescent="0.25">
      <c r="A43" t="s">
        <v>259</v>
      </c>
      <c r="B43" t="s">
        <v>260</v>
      </c>
      <c r="C43" t="s">
        <v>237</v>
      </c>
      <c r="D43" t="s">
        <v>463</v>
      </c>
      <c r="E43" t="s">
        <v>464</v>
      </c>
      <c r="F43" t="s">
        <v>465</v>
      </c>
      <c r="G43" t="s">
        <v>466</v>
      </c>
      <c r="H43">
        <v>1.9199999999999998E-2</v>
      </c>
      <c r="I43" t="s">
        <v>265</v>
      </c>
      <c r="J43" t="s">
        <v>242</v>
      </c>
      <c r="K43" t="s">
        <v>243</v>
      </c>
      <c r="L43" t="s">
        <v>244</v>
      </c>
      <c r="M43">
        <v>0</v>
      </c>
      <c r="N43">
        <v>1.9199999999999998E-2</v>
      </c>
      <c r="O43" t="s">
        <v>324</v>
      </c>
      <c r="P43" t="s">
        <v>467</v>
      </c>
      <c r="Q43" t="s">
        <v>468</v>
      </c>
      <c r="R43" t="s">
        <v>469</v>
      </c>
      <c r="S43" t="s">
        <v>270</v>
      </c>
      <c r="T43" t="b">
        <v>1</v>
      </c>
    </row>
    <row r="44" spans="1:20" x14ac:dyDescent="0.25">
      <c r="A44" t="s">
        <v>259</v>
      </c>
      <c r="B44" t="s">
        <v>260</v>
      </c>
      <c r="C44" t="s">
        <v>237</v>
      </c>
      <c r="D44" t="s">
        <v>470</v>
      </c>
      <c r="E44" t="s">
        <v>471</v>
      </c>
      <c r="F44" t="s">
        <v>472</v>
      </c>
      <c r="G44" t="s">
        <v>472</v>
      </c>
      <c r="H44">
        <v>26.268999999999998</v>
      </c>
      <c r="I44" t="s">
        <v>265</v>
      </c>
      <c r="J44" t="s">
        <v>242</v>
      </c>
      <c r="K44" t="s">
        <v>243</v>
      </c>
      <c r="L44" t="s">
        <v>244</v>
      </c>
      <c r="M44">
        <v>0</v>
      </c>
      <c r="N44">
        <v>26.268999999999998</v>
      </c>
      <c r="O44" t="s">
        <v>283</v>
      </c>
      <c r="P44" t="s">
        <v>473</v>
      </c>
      <c r="Q44" t="s">
        <v>474</v>
      </c>
      <c r="R44" t="s">
        <v>475</v>
      </c>
      <c r="S44" t="s">
        <v>270</v>
      </c>
      <c r="T44" t="b">
        <v>1</v>
      </c>
    </row>
    <row r="45" spans="1:20" x14ac:dyDescent="0.25">
      <c r="A45" t="s">
        <v>259</v>
      </c>
      <c r="B45" t="s">
        <v>260</v>
      </c>
      <c r="C45" t="s">
        <v>336</v>
      </c>
      <c r="D45" t="s">
        <v>470</v>
      </c>
      <c r="E45" t="s">
        <v>471</v>
      </c>
      <c r="F45" t="s">
        <v>472</v>
      </c>
      <c r="G45" t="s">
        <v>472</v>
      </c>
      <c r="H45">
        <v>133837</v>
      </c>
      <c r="I45" t="s">
        <v>265</v>
      </c>
      <c r="J45" t="s">
        <v>242</v>
      </c>
      <c r="K45" t="s">
        <v>243</v>
      </c>
      <c r="L45" t="s">
        <v>244</v>
      </c>
      <c r="M45">
        <v>0</v>
      </c>
      <c r="N45">
        <v>133837</v>
      </c>
      <c r="O45" t="s">
        <v>476</v>
      </c>
      <c r="P45" t="s">
        <v>473</v>
      </c>
      <c r="Q45" t="s">
        <v>474</v>
      </c>
      <c r="R45" t="s">
        <v>477</v>
      </c>
      <c r="S45" t="s">
        <v>270</v>
      </c>
      <c r="T45" t="b">
        <v>1</v>
      </c>
    </row>
    <row r="46" spans="1:20" x14ac:dyDescent="0.25">
      <c r="A46" t="s">
        <v>259</v>
      </c>
      <c r="B46" t="s">
        <v>260</v>
      </c>
      <c r="C46" t="s">
        <v>336</v>
      </c>
      <c r="D46" t="s">
        <v>470</v>
      </c>
      <c r="E46" t="s">
        <v>471</v>
      </c>
      <c r="F46" t="s">
        <v>472</v>
      </c>
      <c r="G46" t="s">
        <v>472</v>
      </c>
      <c r="H46">
        <v>193851</v>
      </c>
      <c r="I46" t="s">
        <v>265</v>
      </c>
      <c r="J46" t="s">
        <v>242</v>
      </c>
      <c r="K46" t="s">
        <v>243</v>
      </c>
      <c r="L46" t="s">
        <v>244</v>
      </c>
      <c r="M46">
        <v>0</v>
      </c>
      <c r="N46">
        <v>193851</v>
      </c>
      <c r="O46" t="s">
        <v>476</v>
      </c>
      <c r="P46" t="s">
        <v>473</v>
      </c>
      <c r="Q46" t="s">
        <v>474</v>
      </c>
      <c r="R46" t="s">
        <v>478</v>
      </c>
      <c r="S46" t="s">
        <v>270</v>
      </c>
      <c r="T46" t="b">
        <v>1</v>
      </c>
    </row>
    <row r="47" spans="1:20" x14ac:dyDescent="0.25">
      <c r="A47" t="s">
        <v>236</v>
      </c>
      <c r="B47" t="s">
        <v>236</v>
      </c>
      <c r="C47" t="s">
        <v>237</v>
      </c>
      <c r="D47" t="s">
        <v>238</v>
      </c>
      <c r="E47" t="s">
        <v>251</v>
      </c>
      <c r="F47" t="s">
        <v>479</v>
      </c>
      <c r="G47" t="s">
        <v>480</v>
      </c>
      <c r="H47">
        <v>3.5999999999999999E-3</v>
      </c>
      <c r="I47" t="s">
        <v>341</v>
      </c>
      <c r="J47" t="s">
        <v>242</v>
      </c>
      <c r="K47" t="s">
        <v>243</v>
      </c>
      <c r="L47" t="s">
        <v>244</v>
      </c>
      <c r="M47">
        <v>0</v>
      </c>
      <c r="N47">
        <v>3.5999999999999999E-3</v>
      </c>
      <c r="O47" t="s">
        <v>255</v>
      </c>
      <c r="P47" t="s">
        <v>481</v>
      </c>
      <c r="Q47" t="s">
        <v>247</v>
      </c>
      <c r="R47" t="s">
        <v>482</v>
      </c>
      <c r="S47" t="s">
        <v>249</v>
      </c>
      <c r="T47" t="b">
        <v>1</v>
      </c>
    </row>
    <row r="48" spans="1:20" x14ac:dyDescent="0.25">
      <c r="A48" t="s">
        <v>236</v>
      </c>
      <c r="B48" t="s">
        <v>236</v>
      </c>
      <c r="C48" t="s">
        <v>237</v>
      </c>
      <c r="D48" t="s">
        <v>483</v>
      </c>
      <c r="F48" t="s">
        <v>484</v>
      </c>
      <c r="G48" t="s">
        <v>485</v>
      </c>
      <c r="H48">
        <v>0.26</v>
      </c>
      <c r="I48" t="s">
        <v>254</v>
      </c>
      <c r="J48" t="s">
        <v>242</v>
      </c>
      <c r="K48" t="s">
        <v>243</v>
      </c>
      <c r="L48" t="s">
        <v>244</v>
      </c>
      <c r="M48">
        <v>0</v>
      </c>
      <c r="N48">
        <v>0.26</v>
      </c>
      <c r="O48" t="s">
        <v>486</v>
      </c>
      <c r="P48" t="s">
        <v>487</v>
      </c>
      <c r="Q48" t="s">
        <v>488</v>
      </c>
      <c r="R48" t="s">
        <v>489</v>
      </c>
      <c r="S48" t="s">
        <v>249</v>
      </c>
      <c r="T48" t="b">
        <v>1</v>
      </c>
    </row>
    <row r="49" spans="1:20" x14ac:dyDescent="0.25">
      <c r="A49" t="s">
        <v>236</v>
      </c>
      <c r="B49" t="s">
        <v>335</v>
      </c>
      <c r="C49" t="s">
        <v>237</v>
      </c>
      <c r="D49" t="s">
        <v>335</v>
      </c>
      <c r="E49" t="s">
        <v>490</v>
      </c>
      <c r="F49" t="s">
        <v>490</v>
      </c>
      <c r="G49" t="s">
        <v>491</v>
      </c>
      <c r="H49">
        <v>10</v>
      </c>
      <c r="I49" t="s">
        <v>492</v>
      </c>
      <c r="J49" t="s">
        <v>242</v>
      </c>
      <c r="K49" t="s">
        <v>243</v>
      </c>
      <c r="L49" t="s">
        <v>244</v>
      </c>
      <c r="M49">
        <v>0</v>
      </c>
      <c r="N49">
        <v>10</v>
      </c>
      <c r="O49" t="s">
        <v>255</v>
      </c>
      <c r="P49" t="s">
        <v>493</v>
      </c>
      <c r="Q49" t="s">
        <v>494</v>
      </c>
      <c r="R49" t="s">
        <v>495</v>
      </c>
      <c r="S49" t="s">
        <v>346</v>
      </c>
      <c r="T49" t="b">
        <v>1</v>
      </c>
    </row>
    <row r="50" spans="1:20" x14ac:dyDescent="0.25">
      <c r="A50" t="s">
        <v>259</v>
      </c>
      <c r="B50" t="s">
        <v>260</v>
      </c>
      <c r="C50" t="s">
        <v>237</v>
      </c>
      <c r="D50" t="s">
        <v>496</v>
      </c>
      <c r="E50" t="s">
        <v>497</v>
      </c>
      <c r="F50" t="s">
        <v>498</v>
      </c>
      <c r="G50" t="s">
        <v>498</v>
      </c>
      <c r="H50">
        <v>0.60599999999999998</v>
      </c>
      <c r="I50" t="s">
        <v>265</v>
      </c>
      <c r="J50" t="s">
        <v>242</v>
      </c>
      <c r="K50" t="s">
        <v>243</v>
      </c>
      <c r="L50" t="s">
        <v>244</v>
      </c>
      <c r="M50">
        <v>0</v>
      </c>
      <c r="N50">
        <v>0.60599999999999998</v>
      </c>
      <c r="O50" t="s">
        <v>446</v>
      </c>
      <c r="P50" t="s">
        <v>499</v>
      </c>
      <c r="Q50" t="s">
        <v>500</v>
      </c>
      <c r="R50" t="s">
        <v>501</v>
      </c>
      <c r="S50" t="s">
        <v>270</v>
      </c>
      <c r="T50" t="b">
        <v>1</v>
      </c>
    </row>
    <row r="51" spans="1:20" x14ac:dyDescent="0.25">
      <c r="A51" t="s">
        <v>259</v>
      </c>
      <c r="B51" t="s">
        <v>260</v>
      </c>
      <c r="C51" t="s">
        <v>237</v>
      </c>
      <c r="D51" t="s">
        <v>502</v>
      </c>
      <c r="E51" t="s">
        <v>503</v>
      </c>
      <c r="F51" t="s">
        <v>504</v>
      </c>
      <c r="G51" t="s">
        <v>505</v>
      </c>
      <c r="H51">
        <v>0.54</v>
      </c>
      <c r="I51" t="s">
        <v>265</v>
      </c>
      <c r="J51" t="s">
        <v>242</v>
      </c>
      <c r="K51" t="s">
        <v>243</v>
      </c>
      <c r="L51" t="s">
        <v>244</v>
      </c>
      <c r="M51">
        <v>0</v>
      </c>
      <c r="N51">
        <v>0.54</v>
      </c>
      <c r="O51" t="s">
        <v>310</v>
      </c>
      <c r="P51" t="s">
        <v>506</v>
      </c>
      <c r="Q51" t="s">
        <v>507</v>
      </c>
      <c r="R51" t="s">
        <v>508</v>
      </c>
      <c r="S51" t="s">
        <v>270</v>
      </c>
      <c r="T51" t="b">
        <v>1</v>
      </c>
    </row>
    <row r="52" spans="1:20" x14ac:dyDescent="0.25">
      <c r="A52" t="s">
        <v>259</v>
      </c>
      <c r="B52" t="s">
        <v>260</v>
      </c>
      <c r="C52" t="s">
        <v>294</v>
      </c>
      <c r="D52" t="s">
        <v>502</v>
      </c>
      <c r="E52" t="s">
        <v>503</v>
      </c>
      <c r="F52" t="s">
        <v>504</v>
      </c>
      <c r="G52" t="s">
        <v>505</v>
      </c>
      <c r="H52">
        <v>0.123</v>
      </c>
      <c r="I52" t="s">
        <v>265</v>
      </c>
      <c r="J52" t="s">
        <v>242</v>
      </c>
      <c r="K52" t="s">
        <v>243</v>
      </c>
      <c r="L52" t="s">
        <v>244</v>
      </c>
      <c r="M52">
        <v>0</v>
      </c>
      <c r="N52">
        <v>0.123</v>
      </c>
      <c r="O52" t="s">
        <v>310</v>
      </c>
      <c r="P52" t="s">
        <v>506</v>
      </c>
      <c r="Q52" t="s">
        <v>507</v>
      </c>
      <c r="R52" t="s">
        <v>508</v>
      </c>
      <c r="S52" t="s">
        <v>270</v>
      </c>
      <c r="T52" t="b">
        <v>1</v>
      </c>
    </row>
    <row r="53" spans="1:20" x14ac:dyDescent="0.25">
      <c r="A53" t="s">
        <v>236</v>
      </c>
      <c r="B53" t="s">
        <v>236</v>
      </c>
      <c r="C53" t="s">
        <v>237</v>
      </c>
      <c r="D53" t="s">
        <v>509</v>
      </c>
      <c r="F53" t="s">
        <v>356</v>
      </c>
      <c r="G53" t="s">
        <v>510</v>
      </c>
      <c r="H53">
        <v>3.6000000000000002E-4</v>
      </c>
      <c r="I53" t="s">
        <v>254</v>
      </c>
      <c r="J53" t="s">
        <v>242</v>
      </c>
      <c r="K53" t="s">
        <v>243</v>
      </c>
      <c r="L53" t="s">
        <v>244</v>
      </c>
      <c r="M53">
        <v>0</v>
      </c>
      <c r="N53">
        <v>3.6000000000000002E-4</v>
      </c>
      <c r="O53" t="s">
        <v>365</v>
      </c>
      <c r="P53" t="s">
        <v>511</v>
      </c>
      <c r="Q53" t="s">
        <v>512</v>
      </c>
      <c r="R53" t="s">
        <v>513</v>
      </c>
      <c r="S53" t="s">
        <v>249</v>
      </c>
      <c r="T53" t="b">
        <v>0</v>
      </c>
    </row>
    <row r="54" spans="1:20" x14ac:dyDescent="0.25">
      <c r="A54" t="s">
        <v>259</v>
      </c>
      <c r="B54" t="s">
        <v>260</v>
      </c>
      <c r="C54" t="s">
        <v>237</v>
      </c>
      <c r="D54" t="s">
        <v>514</v>
      </c>
      <c r="E54" t="s">
        <v>515</v>
      </c>
      <c r="F54" t="s">
        <v>516</v>
      </c>
      <c r="G54" t="s">
        <v>517</v>
      </c>
      <c r="H54">
        <v>3.6160000000000001</v>
      </c>
      <c r="I54" t="s">
        <v>265</v>
      </c>
      <c r="J54" t="s">
        <v>242</v>
      </c>
      <c r="K54" t="s">
        <v>243</v>
      </c>
      <c r="L54" t="s">
        <v>244</v>
      </c>
      <c r="M54">
        <v>0</v>
      </c>
      <c r="N54">
        <v>3.6160000000000001</v>
      </c>
      <c r="O54" t="s">
        <v>518</v>
      </c>
      <c r="P54" t="s">
        <v>519</v>
      </c>
      <c r="Q54" t="s">
        <v>520</v>
      </c>
      <c r="R54" t="s">
        <v>521</v>
      </c>
      <c r="S54" t="s">
        <v>270</v>
      </c>
      <c r="T54" t="b">
        <v>1</v>
      </c>
    </row>
    <row r="55" spans="1:20" x14ac:dyDescent="0.25">
      <c r="A55" t="s">
        <v>259</v>
      </c>
      <c r="B55" t="s">
        <v>260</v>
      </c>
      <c r="C55" t="s">
        <v>336</v>
      </c>
      <c r="D55" t="s">
        <v>514</v>
      </c>
      <c r="E55" t="s">
        <v>515</v>
      </c>
      <c r="F55" t="s">
        <v>516</v>
      </c>
      <c r="G55" t="s">
        <v>517</v>
      </c>
      <c r="H55">
        <v>25341</v>
      </c>
      <c r="I55" t="s">
        <v>265</v>
      </c>
      <c r="J55" t="s">
        <v>242</v>
      </c>
      <c r="K55" t="s">
        <v>243</v>
      </c>
      <c r="L55" t="s">
        <v>244</v>
      </c>
      <c r="M55">
        <v>0</v>
      </c>
      <c r="N55">
        <v>25341</v>
      </c>
      <c r="O55" t="s">
        <v>518</v>
      </c>
      <c r="P55" t="s">
        <v>519</v>
      </c>
      <c r="Q55" t="s">
        <v>520</v>
      </c>
      <c r="R55" t="s">
        <v>522</v>
      </c>
      <c r="S55" t="s">
        <v>270</v>
      </c>
      <c r="T55" t="b">
        <v>1</v>
      </c>
    </row>
    <row r="56" spans="1:20" x14ac:dyDescent="0.25">
      <c r="A56" t="s">
        <v>259</v>
      </c>
      <c r="B56" t="s">
        <v>260</v>
      </c>
      <c r="C56" t="s">
        <v>336</v>
      </c>
      <c r="D56" t="s">
        <v>514</v>
      </c>
      <c r="E56" t="s">
        <v>515</v>
      </c>
      <c r="F56" t="s">
        <v>516</v>
      </c>
      <c r="G56" t="s">
        <v>517</v>
      </c>
      <c r="H56">
        <v>57017</v>
      </c>
      <c r="I56" t="s">
        <v>265</v>
      </c>
      <c r="J56" t="s">
        <v>242</v>
      </c>
      <c r="K56" t="s">
        <v>243</v>
      </c>
      <c r="L56" t="s">
        <v>244</v>
      </c>
      <c r="M56">
        <v>0</v>
      </c>
      <c r="N56">
        <v>57017</v>
      </c>
      <c r="O56" t="s">
        <v>518</v>
      </c>
      <c r="P56" t="s">
        <v>519</v>
      </c>
      <c r="Q56" t="s">
        <v>520</v>
      </c>
      <c r="R56" t="s">
        <v>523</v>
      </c>
      <c r="S56" t="s">
        <v>270</v>
      </c>
      <c r="T56" t="b">
        <v>1</v>
      </c>
    </row>
    <row r="57" spans="1:20" x14ac:dyDescent="0.25">
      <c r="A57" t="s">
        <v>259</v>
      </c>
      <c r="B57" t="s">
        <v>260</v>
      </c>
      <c r="C57" t="s">
        <v>237</v>
      </c>
      <c r="D57" t="s">
        <v>524</v>
      </c>
      <c r="E57" t="s">
        <v>525</v>
      </c>
      <c r="F57" t="s">
        <v>525</v>
      </c>
      <c r="G57" t="s">
        <v>526</v>
      </c>
      <c r="H57">
        <v>3.1440000000000001</v>
      </c>
      <c r="I57" t="s">
        <v>265</v>
      </c>
      <c r="J57" t="s">
        <v>242</v>
      </c>
      <c r="K57" t="s">
        <v>243</v>
      </c>
      <c r="L57" t="s">
        <v>244</v>
      </c>
      <c r="M57">
        <v>0</v>
      </c>
      <c r="N57">
        <v>3.1440000000000001</v>
      </c>
      <c r="O57" t="s">
        <v>266</v>
      </c>
      <c r="P57" t="s">
        <v>527</v>
      </c>
      <c r="Q57" t="s">
        <v>528</v>
      </c>
      <c r="R57" t="s">
        <v>529</v>
      </c>
      <c r="S57" t="s">
        <v>270</v>
      </c>
      <c r="T57" t="b">
        <v>1</v>
      </c>
    </row>
    <row r="58" spans="1:20" x14ac:dyDescent="0.25">
      <c r="A58" t="s">
        <v>259</v>
      </c>
      <c r="B58" t="s">
        <v>260</v>
      </c>
      <c r="C58" t="s">
        <v>237</v>
      </c>
      <c r="D58" t="s">
        <v>530</v>
      </c>
      <c r="E58" t="s">
        <v>531</v>
      </c>
      <c r="F58" t="s">
        <v>531</v>
      </c>
      <c r="G58" t="s">
        <v>532</v>
      </c>
      <c r="H58">
        <v>4.1760000000000002</v>
      </c>
      <c r="I58" t="s">
        <v>265</v>
      </c>
      <c r="J58" t="s">
        <v>242</v>
      </c>
      <c r="K58" t="s">
        <v>243</v>
      </c>
      <c r="L58" t="s">
        <v>244</v>
      </c>
      <c r="M58">
        <v>0</v>
      </c>
      <c r="N58">
        <v>4.1760000000000002</v>
      </c>
      <c r="O58" t="s">
        <v>518</v>
      </c>
      <c r="P58" t="s">
        <v>533</v>
      </c>
      <c r="Q58" t="s">
        <v>534</v>
      </c>
      <c r="R58" t="s">
        <v>535</v>
      </c>
      <c r="S58" t="s">
        <v>270</v>
      </c>
      <c r="T58" t="b">
        <v>1</v>
      </c>
    </row>
    <row r="59" spans="1:20" x14ac:dyDescent="0.25">
      <c r="A59" t="s">
        <v>259</v>
      </c>
      <c r="B59" t="s">
        <v>260</v>
      </c>
      <c r="C59" t="s">
        <v>336</v>
      </c>
      <c r="D59" t="s">
        <v>530</v>
      </c>
      <c r="E59" t="s">
        <v>531</v>
      </c>
      <c r="F59" t="s">
        <v>531</v>
      </c>
      <c r="G59" t="s">
        <v>532</v>
      </c>
      <c r="H59">
        <v>23412</v>
      </c>
      <c r="I59" t="s">
        <v>265</v>
      </c>
      <c r="J59" t="s">
        <v>242</v>
      </c>
      <c r="K59" t="s">
        <v>243</v>
      </c>
      <c r="L59" t="s">
        <v>244</v>
      </c>
      <c r="M59">
        <v>0</v>
      </c>
      <c r="N59">
        <v>23412</v>
      </c>
      <c r="O59" t="s">
        <v>518</v>
      </c>
      <c r="P59" t="s">
        <v>533</v>
      </c>
      <c r="Q59" t="s">
        <v>534</v>
      </c>
      <c r="R59" t="s">
        <v>536</v>
      </c>
      <c r="S59" t="s">
        <v>270</v>
      </c>
      <c r="T59" t="b">
        <v>1</v>
      </c>
    </row>
    <row r="60" spans="1:20" x14ac:dyDescent="0.25">
      <c r="A60" t="s">
        <v>259</v>
      </c>
      <c r="B60" t="s">
        <v>260</v>
      </c>
      <c r="C60" t="s">
        <v>336</v>
      </c>
      <c r="D60" t="s">
        <v>530</v>
      </c>
      <c r="E60" t="s">
        <v>531</v>
      </c>
      <c r="F60" t="s">
        <v>531</v>
      </c>
      <c r="G60" t="s">
        <v>532</v>
      </c>
      <c r="H60">
        <v>46093</v>
      </c>
      <c r="I60" t="s">
        <v>265</v>
      </c>
      <c r="J60" t="s">
        <v>242</v>
      </c>
      <c r="K60" t="s">
        <v>243</v>
      </c>
      <c r="L60" t="s">
        <v>244</v>
      </c>
      <c r="M60">
        <v>0</v>
      </c>
      <c r="N60">
        <v>46093</v>
      </c>
      <c r="O60" t="s">
        <v>518</v>
      </c>
      <c r="P60" t="s">
        <v>533</v>
      </c>
      <c r="Q60" t="s">
        <v>534</v>
      </c>
      <c r="R60" t="s">
        <v>537</v>
      </c>
      <c r="S60" t="s">
        <v>270</v>
      </c>
      <c r="T60" t="b">
        <v>1</v>
      </c>
    </row>
    <row r="61" spans="1:20" x14ac:dyDescent="0.25">
      <c r="A61" t="s">
        <v>259</v>
      </c>
      <c r="B61" t="s">
        <v>260</v>
      </c>
      <c r="C61" t="s">
        <v>237</v>
      </c>
      <c r="D61" t="s">
        <v>538</v>
      </c>
      <c r="E61" t="s">
        <v>539</v>
      </c>
      <c r="F61" t="s">
        <v>540</v>
      </c>
      <c r="G61" t="s">
        <v>540</v>
      </c>
      <c r="H61">
        <v>1.728</v>
      </c>
      <c r="I61" t="s">
        <v>265</v>
      </c>
      <c r="J61" t="s">
        <v>242</v>
      </c>
      <c r="K61" t="s">
        <v>243</v>
      </c>
      <c r="L61" t="s">
        <v>244</v>
      </c>
      <c r="M61">
        <v>0</v>
      </c>
      <c r="N61">
        <v>1.728</v>
      </c>
      <c r="O61" t="s">
        <v>290</v>
      </c>
      <c r="P61" t="s">
        <v>541</v>
      </c>
      <c r="Q61" t="s">
        <v>542</v>
      </c>
      <c r="R61" t="s">
        <v>543</v>
      </c>
      <c r="S61" t="s">
        <v>270</v>
      </c>
      <c r="T61" t="b">
        <v>1</v>
      </c>
    </row>
    <row r="62" spans="1:20" x14ac:dyDescent="0.25">
      <c r="A62" t="s">
        <v>236</v>
      </c>
      <c r="B62" t="s">
        <v>236</v>
      </c>
      <c r="C62" t="s">
        <v>237</v>
      </c>
      <c r="D62" t="s">
        <v>250</v>
      </c>
      <c r="F62" t="s">
        <v>544</v>
      </c>
      <c r="G62" t="s">
        <v>545</v>
      </c>
      <c r="H62">
        <v>0.13</v>
      </c>
      <c r="I62">
        <v>100</v>
      </c>
      <c r="J62" t="s">
        <v>242</v>
      </c>
      <c r="K62" t="s">
        <v>243</v>
      </c>
      <c r="L62" t="s">
        <v>244</v>
      </c>
      <c r="M62">
        <v>0</v>
      </c>
      <c r="N62">
        <v>0.13</v>
      </c>
      <c r="O62" t="s">
        <v>546</v>
      </c>
      <c r="P62" t="s">
        <v>547</v>
      </c>
      <c r="Q62" t="s">
        <v>257</v>
      </c>
      <c r="R62" t="s">
        <v>548</v>
      </c>
      <c r="S62" t="s">
        <v>249</v>
      </c>
      <c r="T62" t="b">
        <v>1</v>
      </c>
    </row>
    <row r="63" spans="1:20" x14ac:dyDescent="0.25">
      <c r="A63" t="s">
        <v>236</v>
      </c>
      <c r="B63" t="s">
        <v>236</v>
      </c>
      <c r="C63" t="s">
        <v>237</v>
      </c>
      <c r="D63" t="s">
        <v>314</v>
      </c>
      <c r="E63" t="s">
        <v>251</v>
      </c>
      <c r="F63" t="s">
        <v>455</v>
      </c>
      <c r="G63" t="s">
        <v>549</v>
      </c>
      <c r="H63">
        <v>4.0000000000000001E-3</v>
      </c>
      <c r="I63" t="s">
        <v>241</v>
      </c>
      <c r="J63" t="s">
        <v>242</v>
      </c>
      <c r="K63" t="s">
        <v>243</v>
      </c>
      <c r="L63" t="s">
        <v>244</v>
      </c>
      <c r="M63">
        <v>0</v>
      </c>
      <c r="N63">
        <v>4.0000000000000001E-3</v>
      </c>
      <c r="O63" t="s">
        <v>255</v>
      </c>
      <c r="P63" t="s">
        <v>550</v>
      </c>
      <c r="Q63" t="s">
        <v>318</v>
      </c>
      <c r="R63" t="s">
        <v>551</v>
      </c>
      <c r="S63" t="s">
        <v>249</v>
      </c>
      <c r="T63" t="b">
        <v>1</v>
      </c>
    </row>
    <row r="64" spans="1:20" x14ac:dyDescent="0.25">
      <c r="A64" t="s">
        <v>236</v>
      </c>
      <c r="B64" t="s">
        <v>236</v>
      </c>
      <c r="C64" t="s">
        <v>237</v>
      </c>
      <c r="D64" t="s">
        <v>552</v>
      </c>
      <c r="F64" t="s">
        <v>553</v>
      </c>
      <c r="G64" t="s">
        <v>554</v>
      </c>
      <c r="H64">
        <v>230.4</v>
      </c>
      <c r="I64" t="s">
        <v>492</v>
      </c>
      <c r="J64" t="s">
        <v>242</v>
      </c>
      <c r="K64" t="s">
        <v>243</v>
      </c>
      <c r="L64" t="s">
        <v>244</v>
      </c>
      <c r="M64">
        <v>0</v>
      </c>
      <c r="N64">
        <v>230.4</v>
      </c>
      <c r="O64" t="s">
        <v>255</v>
      </c>
      <c r="P64" t="s">
        <v>555</v>
      </c>
      <c r="Q64" t="s">
        <v>556</v>
      </c>
      <c r="R64" t="s">
        <v>557</v>
      </c>
      <c r="S64" t="s">
        <v>249</v>
      </c>
      <c r="T64" t="b">
        <v>1</v>
      </c>
    </row>
    <row r="65" spans="1:20" x14ac:dyDescent="0.25">
      <c r="A65" t="s">
        <v>236</v>
      </c>
      <c r="B65" t="s">
        <v>236</v>
      </c>
      <c r="C65" t="s">
        <v>237</v>
      </c>
      <c r="D65" t="s">
        <v>558</v>
      </c>
      <c r="F65" t="s">
        <v>559</v>
      </c>
      <c r="G65" t="s">
        <v>560</v>
      </c>
      <c r="H65">
        <v>0.625</v>
      </c>
      <c r="I65" t="s">
        <v>561</v>
      </c>
      <c r="J65" t="s">
        <v>242</v>
      </c>
      <c r="K65" t="s">
        <v>243</v>
      </c>
      <c r="L65" t="s">
        <v>244</v>
      </c>
      <c r="M65">
        <v>0</v>
      </c>
      <c r="N65">
        <v>0.625</v>
      </c>
      <c r="O65" t="s">
        <v>562</v>
      </c>
      <c r="P65" t="s">
        <v>563</v>
      </c>
      <c r="Q65" t="s">
        <v>564</v>
      </c>
      <c r="R65" t="s">
        <v>565</v>
      </c>
      <c r="S65" t="s">
        <v>249</v>
      </c>
      <c r="T65" t="b">
        <v>1</v>
      </c>
    </row>
    <row r="66" spans="1:20" x14ac:dyDescent="0.25">
      <c r="A66" t="s">
        <v>236</v>
      </c>
      <c r="B66" t="s">
        <v>236</v>
      </c>
      <c r="C66" t="s">
        <v>237</v>
      </c>
      <c r="D66" t="s">
        <v>566</v>
      </c>
      <c r="F66" t="s">
        <v>567</v>
      </c>
      <c r="G66" t="s">
        <v>568</v>
      </c>
      <c r="H66">
        <v>6.5000000000000002E-2</v>
      </c>
      <c r="I66" t="s">
        <v>254</v>
      </c>
      <c r="J66" t="s">
        <v>242</v>
      </c>
      <c r="K66" t="s">
        <v>243</v>
      </c>
      <c r="L66" t="s">
        <v>244</v>
      </c>
      <c r="M66">
        <v>0</v>
      </c>
      <c r="N66">
        <v>6.5000000000000002E-2</v>
      </c>
      <c r="O66" t="s">
        <v>569</v>
      </c>
      <c r="P66" t="s">
        <v>570</v>
      </c>
      <c r="Q66" t="s">
        <v>571</v>
      </c>
      <c r="R66" t="s">
        <v>572</v>
      </c>
      <c r="S66" t="s">
        <v>249</v>
      </c>
      <c r="T66" t="b">
        <v>1</v>
      </c>
    </row>
    <row r="67" spans="1:20" x14ac:dyDescent="0.25">
      <c r="A67" t="s">
        <v>259</v>
      </c>
      <c r="B67" t="s">
        <v>260</v>
      </c>
      <c r="C67" t="s">
        <v>237</v>
      </c>
      <c r="D67" t="s">
        <v>573</v>
      </c>
      <c r="E67" t="s">
        <v>574</v>
      </c>
      <c r="F67" t="s">
        <v>575</v>
      </c>
      <c r="G67" t="s">
        <v>575</v>
      </c>
      <c r="H67">
        <v>0.33</v>
      </c>
      <c r="I67" t="s">
        <v>265</v>
      </c>
      <c r="J67" t="s">
        <v>242</v>
      </c>
      <c r="K67" t="s">
        <v>243</v>
      </c>
      <c r="L67" t="s">
        <v>244</v>
      </c>
      <c r="M67">
        <v>0</v>
      </c>
      <c r="N67">
        <v>0.33</v>
      </c>
      <c r="O67" t="s">
        <v>576</v>
      </c>
      <c r="P67" s="18" t="s">
        <v>577</v>
      </c>
      <c r="Q67" t="s">
        <v>578</v>
      </c>
      <c r="R67" t="s">
        <v>579</v>
      </c>
      <c r="S67" t="s">
        <v>270</v>
      </c>
      <c r="T67" t="b">
        <v>1</v>
      </c>
    </row>
    <row r="68" spans="1:20" x14ac:dyDescent="0.25">
      <c r="A68" t="s">
        <v>259</v>
      </c>
      <c r="B68" t="s">
        <v>260</v>
      </c>
      <c r="C68" t="s">
        <v>237</v>
      </c>
      <c r="D68" t="s">
        <v>580</v>
      </c>
      <c r="E68" t="s">
        <v>581</v>
      </c>
      <c r="F68" t="s">
        <v>582</v>
      </c>
      <c r="G68" t="s">
        <v>582</v>
      </c>
      <c r="H68">
        <v>0.38400000000000001</v>
      </c>
      <c r="I68" t="s">
        <v>265</v>
      </c>
      <c r="J68" t="s">
        <v>242</v>
      </c>
      <c r="K68" t="s">
        <v>243</v>
      </c>
      <c r="L68" t="s">
        <v>244</v>
      </c>
      <c r="M68">
        <v>0</v>
      </c>
      <c r="N68">
        <v>0.38400000000000001</v>
      </c>
      <c r="O68" t="s">
        <v>324</v>
      </c>
      <c r="P68" t="s">
        <v>583</v>
      </c>
      <c r="Q68" t="s">
        <v>584</v>
      </c>
      <c r="R68" t="s">
        <v>585</v>
      </c>
      <c r="S68" t="s">
        <v>270</v>
      </c>
      <c r="T68" t="b">
        <v>1</v>
      </c>
    </row>
    <row r="69" spans="1:20" x14ac:dyDescent="0.25">
      <c r="A69" t="s">
        <v>259</v>
      </c>
      <c r="B69" t="s">
        <v>260</v>
      </c>
      <c r="C69" t="s">
        <v>336</v>
      </c>
      <c r="D69" t="s">
        <v>580</v>
      </c>
      <c r="E69" t="s">
        <v>581</v>
      </c>
      <c r="F69" t="s">
        <v>582</v>
      </c>
      <c r="G69" t="s">
        <v>582</v>
      </c>
      <c r="H69">
        <v>1978</v>
      </c>
      <c r="I69" t="s">
        <v>265</v>
      </c>
      <c r="J69" t="s">
        <v>242</v>
      </c>
      <c r="K69" t="s">
        <v>243</v>
      </c>
      <c r="L69" t="s">
        <v>244</v>
      </c>
      <c r="M69">
        <v>0</v>
      </c>
      <c r="N69">
        <v>1978</v>
      </c>
      <c r="O69" t="s">
        <v>324</v>
      </c>
      <c r="P69" t="s">
        <v>583</v>
      </c>
      <c r="Q69" t="s">
        <v>584</v>
      </c>
      <c r="R69" t="s">
        <v>586</v>
      </c>
      <c r="S69" t="s">
        <v>270</v>
      </c>
      <c r="T69" t="b">
        <v>1</v>
      </c>
    </row>
    <row r="70" spans="1:20" x14ac:dyDescent="0.25">
      <c r="A70" t="s">
        <v>259</v>
      </c>
      <c r="B70" t="s">
        <v>260</v>
      </c>
      <c r="C70" t="s">
        <v>336</v>
      </c>
      <c r="D70" t="s">
        <v>580</v>
      </c>
      <c r="E70" t="s">
        <v>581</v>
      </c>
      <c r="F70" t="s">
        <v>582</v>
      </c>
      <c r="G70" t="s">
        <v>582</v>
      </c>
      <c r="H70">
        <v>3794</v>
      </c>
      <c r="I70" t="s">
        <v>265</v>
      </c>
      <c r="J70" t="s">
        <v>242</v>
      </c>
      <c r="K70" t="s">
        <v>243</v>
      </c>
      <c r="L70" t="s">
        <v>244</v>
      </c>
      <c r="M70">
        <v>0</v>
      </c>
      <c r="N70">
        <v>3794</v>
      </c>
      <c r="O70" t="s">
        <v>324</v>
      </c>
      <c r="P70" t="s">
        <v>583</v>
      </c>
      <c r="Q70" t="s">
        <v>584</v>
      </c>
      <c r="R70" t="s">
        <v>587</v>
      </c>
      <c r="S70" t="s">
        <v>270</v>
      </c>
      <c r="T70" t="b">
        <v>1</v>
      </c>
    </row>
    <row r="71" spans="1:20" x14ac:dyDescent="0.25">
      <c r="A71" t="s">
        <v>236</v>
      </c>
      <c r="B71" t="s">
        <v>236</v>
      </c>
      <c r="C71" t="s">
        <v>237</v>
      </c>
      <c r="D71" t="s">
        <v>552</v>
      </c>
      <c r="F71" t="s">
        <v>588</v>
      </c>
      <c r="G71" t="s">
        <v>589</v>
      </c>
      <c r="H71">
        <v>6.57</v>
      </c>
      <c r="I71" t="s">
        <v>492</v>
      </c>
      <c r="J71" t="s">
        <v>242</v>
      </c>
      <c r="K71" t="s">
        <v>243</v>
      </c>
      <c r="L71" t="s">
        <v>244</v>
      </c>
      <c r="M71">
        <v>0</v>
      </c>
      <c r="N71">
        <v>6.57</v>
      </c>
      <c r="O71" t="s">
        <v>590</v>
      </c>
      <c r="P71" t="s">
        <v>591</v>
      </c>
      <c r="Q71" t="s">
        <v>556</v>
      </c>
      <c r="R71" t="s">
        <v>592</v>
      </c>
      <c r="S71" t="s">
        <v>249</v>
      </c>
      <c r="T71" t="b">
        <v>1</v>
      </c>
    </row>
    <row r="72" spans="1:20" x14ac:dyDescent="0.25">
      <c r="A72" t="s">
        <v>259</v>
      </c>
      <c r="B72" t="s">
        <v>260</v>
      </c>
      <c r="C72" t="s">
        <v>237</v>
      </c>
      <c r="D72" t="s">
        <v>261</v>
      </c>
      <c r="E72" t="s">
        <v>593</v>
      </c>
      <c r="F72" t="s">
        <v>593</v>
      </c>
      <c r="G72" t="s">
        <v>594</v>
      </c>
      <c r="H72">
        <v>4.1280000000000001</v>
      </c>
      <c r="I72" t="s">
        <v>265</v>
      </c>
      <c r="J72" t="s">
        <v>242</v>
      </c>
      <c r="K72" t="s">
        <v>243</v>
      </c>
      <c r="L72" t="s">
        <v>244</v>
      </c>
      <c r="M72">
        <v>0</v>
      </c>
      <c r="N72">
        <v>4.1280000000000001</v>
      </c>
      <c r="O72" t="s">
        <v>266</v>
      </c>
      <c r="P72" t="s">
        <v>595</v>
      </c>
      <c r="Q72" t="s">
        <v>268</v>
      </c>
      <c r="R72" t="s">
        <v>596</v>
      </c>
      <c r="S72" t="s">
        <v>270</v>
      </c>
      <c r="T72" t="b">
        <v>1</v>
      </c>
    </row>
    <row r="73" spans="1:20" x14ac:dyDescent="0.25">
      <c r="A73" t="s">
        <v>259</v>
      </c>
      <c r="B73" t="s">
        <v>260</v>
      </c>
      <c r="C73" t="s">
        <v>336</v>
      </c>
      <c r="D73" t="s">
        <v>261</v>
      </c>
      <c r="E73" t="s">
        <v>593</v>
      </c>
      <c r="F73" t="s">
        <v>593</v>
      </c>
      <c r="G73" t="s">
        <v>594</v>
      </c>
      <c r="H73">
        <v>28929</v>
      </c>
      <c r="I73" t="s">
        <v>265</v>
      </c>
      <c r="J73" t="s">
        <v>242</v>
      </c>
      <c r="K73" t="s">
        <v>243</v>
      </c>
      <c r="L73" t="s">
        <v>244</v>
      </c>
      <c r="M73">
        <v>0</v>
      </c>
      <c r="N73">
        <v>28929</v>
      </c>
      <c r="O73" t="s">
        <v>266</v>
      </c>
      <c r="P73" t="s">
        <v>595</v>
      </c>
      <c r="Q73" t="s">
        <v>268</v>
      </c>
      <c r="R73" t="s">
        <v>597</v>
      </c>
      <c r="S73" t="s">
        <v>270</v>
      </c>
      <c r="T73" t="b">
        <v>1</v>
      </c>
    </row>
    <row r="74" spans="1:20" x14ac:dyDescent="0.25">
      <c r="A74" t="s">
        <v>259</v>
      </c>
      <c r="B74" t="s">
        <v>260</v>
      </c>
      <c r="C74" t="s">
        <v>336</v>
      </c>
      <c r="D74" t="s">
        <v>261</v>
      </c>
      <c r="E74" t="s">
        <v>593</v>
      </c>
      <c r="F74" t="s">
        <v>593</v>
      </c>
      <c r="G74" t="s">
        <v>594</v>
      </c>
      <c r="H74">
        <v>65090</v>
      </c>
      <c r="I74" t="s">
        <v>265</v>
      </c>
      <c r="J74" t="s">
        <v>242</v>
      </c>
      <c r="K74" t="s">
        <v>243</v>
      </c>
      <c r="L74" t="s">
        <v>244</v>
      </c>
      <c r="M74">
        <v>0</v>
      </c>
      <c r="N74">
        <v>65090</v>
      </c>
      <c r="O74" t="s">
        <v>266</v>
      </c>
      <c r="P74" t="s">
        <v>595</v>
      </c>
      <c r="Q74" t="s">
        <v>268</v>
      </c>
      <c r="R74" t="s">
        <v>598</v>
      </c>
      <c r="S74" t="s">
        <v>270</v>
      </c>
      <c r="T74" t="b">
        <v>1</v>
      </c>
    </row>
    <row r="75" spans="1:20" x14ac:dyDescent="0.25">
      <c r="A75" t="s">
        <v>236</v>
      </c>
      <c r="B75" t="s">
        <v>236</v>
      </c>
      <c r="C75" t="s">
        <v>237</v>
      </c>
      <c r="D75" t="s">
        <v>599</v>
      </c>
      <c r="F75" t="s">
        <v>600</v>
      </c>
      <c r="G75" t="s">
        <v>601</v>
      </c>
      <c r="H75">
        <v>0.06</v>
      </c>
      <c r="I75" t="s">
        <v>341</v>
      </c>
      <c r="J75" t="s">
        <v>242</v>
      </c>
      <c r="K75" t="s">
        <v>243</v>
      </c>
      <c r="L75" t="s">
        <v>244</v>
      </c>
      <c r="M75">
        <v>0</v>
      </c>
      <c r="N75">
        <v>0.06</v>
      </c>
      <c r="O75" t="s">
        <v>602</v>
      </c>
      <c r="P75" t="s">
        <v>603</v>
      </c>
      <c r="Q75" t="s">
        <v>604</v>
      </c>
      <c r="R75" t="s">
        <v>605</v>
      </c>
      <c r="S75" t="s">
        <v>249</v>
      </c>
      <c r="T75" t="b">
        <v>0</v>
      </c>
    </row>
    <row r="76" spans="1:20" x14ac:dyDescent="0.25">
      <c r="A76" t="s">
        <v>259</v>
      </c>
      <c r="B76" t="s">
        <v>260</v>
      </c>
      <c r="C76" t="s">
        <v>237</v>
      </c>
      <c r="D76" t="s">
        <v>606</v>
      </c>
      <c r="E76" t="s">
        <v>607</v>
      </c>
      <c r="F76" t="s">
        <v>608</v>
      </c>
      <c r="G76" t="s">
        <v>609</v>
      </c>
      <c r="H76">
        <v>1.4690000000000001</v>
      </c>
      <c r="I76" t="s">
        <v>265</v>
      </c>
      <c r="J76" t="s">
        <v>242</v>
      </c>
      <c r="K76" t="s">
        <v>243</v>
      </c>
      <c r="L76" t="s">
        <v>244</v>
      </c>
      <c r="M76">
        <v>0</v>
      </c>
      <c r="N76">
        <v>1.4690000000000001</v>
      </c>
      <c r="O76" t="s">
        <v>518</v>
      </c>
      <c r="P76" t="s">
        <v>610</v>
      </c>
      <c r="Q76" t="s">
        <v>611</v>
      </c>
      <c r="R76" t="s">
        <v>612</v>
      </c>
      <c r="S76" t="s">
        <v>270</v>
      </c>
      <c r="T76" t="b">
        <v>1</v>
      </c>
    </row>
    <row r="77" spans="1:20" x14ac:dyDescent="0.25">
      <c r="A77" t="s">
        <v>236</v>
      </c>
      <c r="B77" t="s">
        <v>236</v>
      </c>
      <c r="C77" t="s">
        <v>237</v>
      </c>
      <c r="D77" t="s">
        <v>392</v>
      </c>
      <c r="F77" t="s">
        <v>393</v>
      </c>
      <c r="G77" t="s">
        <v>613</v>
      </c>
      <c r="H77">
        <v>0.01</v>
      </c>
      <c r="I77" t="s">
        <v>241</v>
      </c>
      <c r="J77" t="s">
        <v>242</v>
      </c>
      <c r="K77" t="s">
        <v>243</v>
      </c>
      <c r="L77" t="s">
        <v>244</v>
      </c>
      <c r="M77">
        <v>0</v>
      </c>
      <c r="N77">
        <v>0.01</v>
      </c>
      <c r="O77" t="s">
        <v>395</v>
      </c>
      <c r="P77" t="s">
        <v>614</v>
      </c>
      <c r="Q77" t="s">
        <v>397</v>
      </c>
      <c r="R77" t="s">
        <v>398</v>
      </c>
      <c r="S77" t="s">
        <v>249</v>
      </c>
      <c r="T77" t="b">
        <v>1</v>
      </c>
    </row>
    <row r="78" spans="1:20" x14ac:dyDescent="0.25">
      <c r="A78" t="s">
        <v>236</v>
      </c>
      <c r="B78" t="s">
        <v>615</v>
      </c>
      <c r="C78" t="s">
        <v>237</v>
      </c>
      <c r="D78" t="s">
        <v>615</v>
      </c>
      <c r="F78" t="s">
        <v>616</v>
      </c>
      <c r="G78" t="s">
        <v>617</v>
      </c>
      <c r="H78">
        <v>6.4999999999999997E-4</v>
      </c>
      <c r="I78" t="s">
        <v>618</v>
      </c>
      <c r="J78" t="s">
        <v>242</v>
      </c>
      <c r="K78" t="s">
        <v>243</v>
      </c>
      <c r="L78" t="s">
        <v>244</v>
      </c>
      <c r="M78">
        <v>0</v>
      </c>
      <c r="N78">
        <v>6.4999999999999997E-4</v>
      </c>
      <c r="O78" t="s">
        <v>619</v>
      </c>
      <c r="P78" t="s">
        <v>620</v>
      </c>
      <c r="Q78" t="s">
        <v>621</v>
      </c>
      <c r="R78" t="s">
        <v>622</v>
      </c>
      <c r="S78" t="s">
        <v>623</v>
      </c>
      <c r="T78" t="b">
        <v>1</v>
      </c>
    </row>
    <row r="79" spans="1:20" x14ac:dyDescent="0.25">
      <c r="A79" t="s">
        <v>236</v>
      </c>
      <c r="B79" t="s">
        <v>236</v>
      </c>
      <c r="C79" t="s">
        <v>237</v>
      </c>
      <c r="D79" t="s">
        <v>566</v>
      </c>
      <c r="F79" t="s">
        <v>484</v>
      </c>
      <c r="G79" t="s">
        <v>624</v>
      </c>
      <c r="H79">
        <v>0.13</v>
      </c>
      <c r="I79" t="s">
        <v>254</v>
      </c>
      <c r="J79" t="s">
        <v>242</v>
      </c>
      <c r="K79" t="s">
        <v>243</v>
      </c>
      <c r="L79" t="s">
        <v>244</v>
      </c>
      <c r="M79">
        <v>0</v>
      </c>
      <c r="N79">
        <v>0.13</v>
      </c>
      <c r="O79" t="s">
        <v>569</v>
      </c>
      <c r="P79" t="s">
        <v>625</v>
      </c>
      <c r="Q79" t="s">
        <v>571</v>
      </c>
      <c r="R79" t="s">
        <v>626</v>
      </c>
      <c r="S79" t="s">
        <v>249</v>
      </c>
      <c r="T79" t="b">
        <v>1</v>
      </c>
    </row>
    <row r="80" spans="1:20" x14ac:dyDescent="0.25">
      <c r="A80" t="s">
        <v>259</v>
      </c>
      <c r="B80" t="s">
        <v>260</v>
      </c>
      <c r="C80" t="s">
        <v>237</v>
      </c>
      <c r="D80" t="s">
        <v>627</v>
      </c>
      <c r="E80" t="s">
        <v>628</v>
      </c>
      <c r="F80" t="s">
        <v>629</v>
      </c>
      <c r="G80" t="s">
        <v>629</v>
      </c>
      <c r="H80">
        <v>6.9119999999999999</v>
      </c>
      <c r="I80" t="s">
        <v>265</v>
      </c>
      <c r="J80" t="s">
        <v>242</v>
      </c>
      <c r="K80" t="s">
        <v>243</v>
      </c>
      <c r="L80" t="s">
        <v>244</v>
      </c>
      <c r="M80">
        <v>0</v>
      </c>
      <c r="N80">
        <v>6.9119999999999999</v>
      </c>
      <c r="O80" t="s">
        <v>324</v>
      </c>
      <c r="P80" t="s">
        <v>630</v>
      </c>
      <c r="Q80" t="s">
        <v>631</v>
      </c>
      <c r="R80" t="s">
        <v>632</v>
      </c>
      <c r="S80" t="s">
        <v>270</v>
      </c>
      <c r="T80" t="b">
        <v>0</v>
      </c>
    </row>
    <row r="81" spans="1:20" x14ac:dyDescent="0.25">
      <c r="A81" t="s">
        <v>259</v>
      </c>
      <c r="B81" t="s">
        <v>260</v>
      </c>
      <c r="C81" t="s">
        <v>336</v>
      </c>
      <c r="D81" t="s">
        <v>627</v>
      </c>
      <c r="E81" t="s">
        <v>628</v>
      </c>
      <c r="F81" t="s">
        <v>629</v>
      </c>
      <c r="G81" t="s">
        <v>629</v>
      </c>
      <c r="H81">
        <v>35724</v>
      </c>
      <c r="I81" t="s">
        <v>265</v>
      </c>
      <c r="J81" t="s">
        <v>242</v>
      </c>
      <c r="K81" t="s">
        <v>243</v>
      </c>
      <c r="L81" t="s">
        <v>244</v>
      </c>
      <c r="M81">
        <v>0</v>
      </c>
      <c r="N81">
        <v>35724</v>
      </c>
      <c r="O81" t="s">
        <v>324</v>
      </c>
      <c r="P81" t="s">
        <v>630</v>
      </c>
      <c r="Q81" t="s">
        <v>631</v>
      </c>
      <c r="R81" t="s">
        <v>633</v>
      </c>
      <c r="S81" t="s">
        <v>270</v>
      </c>
      <c r="T81" t="b">
        <v>0</v>
      </c>
    </row>
    <row r="82" spans="1:20" x14ac:dyDescent="0.25">
      <c r="A82" t="s">
        <v>259</v>
      </c>
      <c r="B82" t="s">
        <v>260</v>
      </c>
      <c r="C82" t="s">
        <v>336</v>
      </c>
      <c r="D82" t="s">
        <v>627</v>
      </c>
      <c r="E82" t="s">
        <v>628</v>
      </c>
      <c r="F82" t="s">
        <v>629</v>
      </c>
      <c r="G82" t="s">
        <v>629</v>
      </c>
      <c r="H82">
        <v>69026</v>
      </c>
      <c r="I82" t="s">
        <v>265</v>
      </c>
      <c r="J82" t="s">
        <v>242</v>
      </c>
      <c r="K82" t="s">
        <v>243</v>
      </c>
      <c r="L82" t="s">
        <v>244</v>
      </c>
      <c r="M82">
        <v>0</v>
      </c>
      <c r="N82">
        <v>69026</v>
      </c>
      <c r="O82" t="s">
        <v>324</v>
      </c>
      <c r="P82" t="s">
        <v>630</v>
      </c>
      <c r="Q82" t="s">
        <v>631</v>
      </c>
      <c r="R82" t="s">
        <v>634</v>
      </c>
      <c r="S82" t="s">
        <v>270</v>
      </c>
      <c r="T82" t="b">
        <v>0</v>
      </c>
    </row>
    <row r="83" spans="1:20" x14ac:dyDescent="0.25">
      <c r="A83" t="s">
        <v>259</v>
      </c>
      <c r="B83" t="s">
        <v>260</v>
      </c>
      <c r="C83" t="s">
        <v>237</v>
      </c>
      <c r="D83" t="s">
        <v>635</v>
      </c>
      <c r="E83" t="s">
        <v>636</v>
      </c>
      <c r="F83" t="s">
        <v>637</v>
      </c>
      <c r="G83" t="s">
        <v>637</v>
      </c>
      <c r="H83">
        <v>5.76</v>
      </c>
      <c r="I83" t="s">
        <v>265</v>
      </c>
      <c r="J83" t="s">
        <v>242</v>
      </c>
      <c r="K83" t="s">
        <v>243</v>
      </c>
      <c r="L83" t="s">
        <v>244</v>
      </c>
      <c r="M83">
        <v>0</v>
      </c>
      <c r="N83">
        <v>5.76</v>
      </c>
      <c r="O83" t="s">
        <v>324</v>
      </c>
      <c r="P83" t="s">
        <v>638</v>
      </c>
      <c r="Q83" t="s">
        <v>639</v>
      </c>
      <c r="R83" t="s">
        <v>640</v>
      </c>
      <c r="S83" t="s">
        <v>270</v>
      </c>
      <c r="T83" t="b">
        <v>1</v>
      </c>
    </row>
    <row r="84" spans="1:20" x14ac:dyDescent="0.25">
      <c r="A84" t="s">
        <v>259</v>
      </c>
      <c r="B84" t="s">
        <v>260</v>
      </c>
      <c r="C84" t="s">
        <v>336</v>
      </c>
      <c r="D84" t="s">
        <v>635</v>
      </c>
      <c r="E84" t="s">
        <v>636</v>
      </c>
      <c r="F84" t="s">
        <v>637</v>
      </c>
      <c r="G84" t="s">
        <v>637</v>
      </c>
      <c r="H84">
        <v>29660</v>
      </c>
      <c r="I84" t="s">
        <v>265</v>
      </c>
      <c r="J84" t="s">
        <v>242</v>
      </c>
      <c r="K84" t="s">
        <v>243</v>
      </c>
      <c r="L84" t="s">
        <v>244</v>
      </c>
      <c r="M84">
        <v>0</v>
      </c>
      <c r="N84">
        <v>29660</v>
      </c>
      <c r="O84" t="s">
        <v>324</v>
      </c>
      <c r="P84" t="s">
        <v>638</v>
      </c>
      <c r="Q84" t="s">
        <v>639</v>
      </c>
      <c r="R84" t="s">
        <v>641</v>
      </c>
      <c r="S84" t="s">
        <v>270</v>
      </c>
      <c r="T84" t="b">
        <v>1</v>
      </c>
    </row>
    <row r="85" spans="1:20" x14ac:dyDescent="0.25">
      <c r="A85" t="s">
        <v>259</v>
      </c>
      <c r="B85" t="s">
        <v>260</v>
      </c>
      <c r="C85" t="s">
        <v>336</v>
      </c>
      <c r="D85" t="s">
        <v>635</v>
      </c>
      <c r="E85" t="s">
        <v>636</v>
      </c>
      <c r="F85" t="s">
        <v>637</v>
      </c>
      <c r="G85" t="s">
        <v>637</v>
      </c>
      <c r="H85">
        <v>56920</v>
      </c>
      <c r="I85" t="s">
        <v>265</v>
      </c>
      <c r="J85" t="s">
        <v>242</v>
      </c>
      <c r="K85" t="s">
        <v>243</v>
      </c>
      <c r="L85" t="s">
        <v>244</v>
      </c>
      <c r="M85">
        <v>0</v>
      </c>
      <c r="N85">
        <v>56920</v>
      </c>
      <c r="O85" t="s">
        <v>324</v>
      </c>
      <c r="P85" t="s">
        <v>638</v>
      </c>
      <c r="Q85" t="s">
        <v>639</v>
      </c>
      <c r="R85" t="s">
        <v>642</v>
      </c>
      <c r="S85" t="s">
        <v>270</v>
      </c>
      <c r="T85" t="b">
        <v>1</v>
      </c>
    </row>
    <row r="86" spans="1:20" x14ac:dyDescent="0.25">
      <c r="A86" t="s">
        <v>259</v>
      </c>
      <c r="B86" t="s">
        <v>260</v>
      </c>
      <c r="C86" t="s">
        <v>237</v>
      </c>
      <c r="D86" t="s">
        <v>643</v>
      </c>
      <c r="E86" t="s">
        <v>644</v>
      </c>
      <c r="F86" t="s">
        <v>645</v>
      </c>
      <c r="G86" t="s">
        <v>645</v>
      </c>
      <c r="H86">
        <v>2.8451000000000001E-2</v>
      </c>
      <c r="I86" t="s">
        <v>265</v>
      </c>
      <c r="J86" t="s">
        <v>242</v>
      </c>
      <c r="K86" t="s">
        <v>243</v>
      </c>
      <c r="L86" t="s">
        <v>244</v>
      </c>
      <c r="M86">
        <v>0</v>
      </c>
      <c r="N86">
        <v>2.8451000000000001E-2</v>
      </c>
      <c r="O86" t="s">
        <v>372</v>
      </c>
      <c r="P86" t="s">
        <v>646</v>
      </c>
      <c r="Q86" t="s">
        <v>647</v>
      </c>
      <c r="R86" t="s">
        <v>648</v>
      </c>
      <c r="S86" t="s">
        <v>270</v>
      </c>
      <c r="T86" t="b">
        <v>1</v>
      </c>
    </row>
    <row r="87" spans="1:20" x14ac:dyDescent="0.25">
      <c r="A87" t="s">
        <v>259</v>
      </c>
      <c r="B87" t="s">
        <v>382</v>
      </c>
      <c r="C87" t="s">
        <v>237</v>
      </c>
      <c r="D87" t="s">
        <v>649</v>
      </c>
      <c r="E87" t="s">
        <v>650</v>
      </c>
      <c r="F87" t="s">
        <v>651</v>
      </c>
      <c r="G87" t="s">
        <v>651</v>
      </c>
      <c r="H87">
        <v>0.376</v>
      </c>
      <c r="I87" t="s">
        <v>265</v>
      </c>
      <c r="J87" t="s">
        <v>242</v>
      </c>
      <c r="K87" t="s">
        <v>243</v>
      </c>
      <c r="L87" t="s">
        <v>244</v>
      </c>
      <c r="M87">
        <v>0</v>
      </c>
      <c r="N87">
        <v>0.376</v>
      </c>
      <c r="O87" t="s">
        <v>652</v>
      </c>
      <c r="P87" t="s">
        <v>653</v>
      </c>
      <c r="Q87" t="s">
        <v>654</v>
      </c>
      <c r="R87" t="s">
        <v>655</v>
      </c>
      <c r="S87" t="s">
        <v>390</v>
      </c>
      <c r="T87" t="b">
        <v>1</v>
      </c>
    </row>
    <row r="88" spans="1:20" x14ac:dyDescent="0.25">
      <c r="A88" t="s">
        <v>259</v>
      </c>
      <c r="B88" t="s">
        <v>382</v>
      </c>
      <c r="C88" t="s">
        <v>294</v>
      </c>
      <c r="D88" t="s">
        <v>649</v>
      </c>
      <c r="E88" t="s">
        <v>650</v>
      </c>
      <c r="F88" t="s">
        <v>651</v>
      </c>
      <c r="G88" t="s">
        <v>651</v>
      </c>
      <c r="H88">
        <v>0.192</v>
      </c>
      <c r="I88" t="s">
        <v>265</v>
      </c>
      <c r="J88" t="s">
        <v>242</v>
      </c>
      <c r="K88" t="s">
        <v>243</v>
      </c>
      <c r="L88" t="s">
        <v>244</v>
      </c>
      <c r="M88">
        <v>0</v>
      </c>
      <c r="N88">
        <v>0.192</v>
      </c>
      <c r="O88" t="s">
        <v>652</v>
      </c>
      <c r="P88" t="s">
        <v>653</v>
      </c>
      <c r="Q88" t="s">
        <v>654</v>
      </c>
      <c r="R88" t="s">
        <v>655</v>
      </c>
      <c r="S88" t="s">
        <v>390</v>
      </c>
      <c r="T88" t="b">
        <v>1</v>
      </c>
    </row>
    <row r="89" spans="1:20" x14ac:dyDescent="0.25">
      <c r="A89" t="s">
        <v>259</v>
      </c>
      <c r="B89" t="s">
        <v>260</v>
      </c>
      <c r="C89" t="s">
        <v>237</v>
      </c>
      <c r="D89" t="s">
        <v>656</v>
      </c>
      <c r="E89" t="s">
        <v>657</v>
      </c>
      <c r="F89" t="s">
        <v>658</v>
      </c>
      <c r="G89" t="s">
        <v>659</v>
      </c>
      <c r="H89">
        <v>0.71499999999999997</v>
      </c>
      <c r="I89" t="s">
        <v>265</v>
      </c>
      <c r="J89" t="s">
        <v>242</v>
      </c>
      <c r="K89" t="s">
        <v>243</v>
      </c>
      <c r="L89" t="s">
        <v>244</v>
      </c>
      <c r="M89">
        <v>0</v>
      </c>
      <c r="N89">
        <v>0.71499999999999997</v>
      </c>
      <c r="O89" t="s">
        <v>660</v>
      </c>
      <c r="P89" t="s">
        <v>661</v>
      </c>
      <c r="Q89" t="s">
        <v>662</v>
      </c>
      <c r="R89" t="s">
        <v>663</v>
      </c>
      <c r="S89" t="s">
        <v>270</v>
      </c>
      <c r="T89" t="b">
        <v>1</v>
      </c>
    </row>
    <row r="90" spans="1:20" x14ac:dyDescent="0.25">
      <c r="A90" t="s">
        <v>259</v>
      </c>
      <c r="B90" t="s">
        <v>260</v>
      </c>
      <c r="C90" t="s">
        <v>237</v>
      </c>
      <c r="D90" t="s">
        <v>664</v>
      </c>
      <c r="E90" t="s">
        <v>665</v>
      </c>
      <c r="F90" t="s">
        <v>666</v>
      </c>
      <c r="G90" t="s">
        <v>666</v>
      </c>
      <c r="H90">
        <v>3.7440000000000002</v>
      </c>
      <c r="I90" t="s">
        <v>265</v>
      </c>
      <c r="J90" t="s">
        <v>242</v>
      </c>
      <c r="K90" t="s">
        <v>243</v>
      </c>
      <c r="L90" t="s">
        <v>244</v>
      </c>
      <c r="M90">
        <v>0</v>
      </c>
      <c r="N90">
        <v>3.7440000000000002</v>
      </c>
      <c r="O90" t="s">
        <v>324</v>
      </c>
      <c r="P90" t="s">
        <v>667</v>
      </c>
      <c r="Q90" t="s">
        <v>668</v>
      </c>
      <c r="R90" t="s">
        <v>669</v>
      </c>
      <c r="S90" t="s">
        <v>270</v>
      </c>
      <c r="T90" t="b">
        <v>1</v>
      </c>
    </row>
    <row r="91" spans="1:20" x14ac:dyDescent="0.25">
      <c r="A91" t="s">
        <v>259</v>
      </c>
      <c r="B91" t="s">
        <v>260</v>
      </c>
      <c r="C91" t="s">
        <v>336</v>
      </c>
      <c r="D91" t="s">
        <v>664</v>
      </c>
      <c r="E91" t="s">
        <v>665</v>
      </c>
      <c r="F91" t="s">
        <v>666</v>
      </c>
      <c r="G91" t="s">
        <v>666</v>
      </c>
      <c r="H91">
        <v>20892</v>
      </c>
      <c r="I91" t="s">
        <v>265</v>
      </c>
      <c r="J91" t="s">
        <v>242</v>
      </c>
      <c r="K91" t="s">
        <v>243</v>
      </c>
      <c r="L91" t="s">
        <v>244</v>
      </c>
      <c r="M91">
        <v>0</v>
      </c>
      <c r="N91">
        <v>20892</v>
      </c>
      <c r="O91" t="s">
        <v>486</v>
      </c>
      <c r="P91" t="s">
        <v>667</v>
      </c>
      <c r="Q91" t="s">
        <v>668</v>
      </c>
      <c r="R91" t="s">
        <v>670</v>
      </c>
      <c r="S91" t="s">
        <v>270</v>
      </c>
      <c r="T91" t="b">
        <v>1</v>
      </c>
    </row>
    <row r="92" spans="1:20" x14ac:dyDescent="0.25">
      <c r="A92" t="s">
        <v>259</v>
      </c>
      <c r="B92" t="s">
        <v>260</v>
      </c>
      <c r="C92" t="s">
        <v>336</v>
      </c>
      <c r="D92" t="s">
        <v>664</v>
      </c>
      <c r="E92" t="s">
        <v>665</v>
      </c>
      <c r="F92" t="s">
        <v>666</v>
      </c>
      <c r="G92" t="s">
        <v>666</v>
      </c>
      <c r="H92">
        <v>41616</v>
      </c>
      <c r="I92" t="s">
        <v>265</v>
      </c>
      <c r="J92" t="s">
        <v>242</v>
      </c>
      <c r="K92" t="s">
        <v>243</v>
      </c>
      <c r="L92" t="s">
        <v>244</v>
      </c>
      <c r="M92">
        <v>0</v>
      </c>
      <c r="N92">
        <v>41616</v>
      </c>
      <c r="O92" t="s">
        <v>324</v>
      </c>
      <c r="P92" t="s">
        <v>667</v>
      </c>
      <c r="Q92" t="s">
        <v>668</v>
      </c>
      <c r="R92" t="s">
        <v>671</v>
      </c>
      <c r="S92" t="s">
        <v>270</v>
      </c>
      <c r="T92" t="b">
        <v>1</v>
      </c>
    </row>
    <row r="93" spans="1:20" x14ac:dyDescent="0.25">
      <c r="A93" t="s">
        <v>236</v>
      </c>
      <c r="B93" t="s">
        <v>236</v>
      </c>
      <c r="C93" t="s">
        <v>237</v>
      </c>
      <c r="D93" t="s">
        <v>483</v>
      </c>
      <c r="F93" t="s">
        <v>672</v>
      </c>
      <c r="G93" t="s">
        <v>673</v>
      </c>
      <c r="H93">
        <v>1.0919999999999999E-2</v>
      </c>
      <c r="I93" t="s">
        <v>254</v>
      </c>
      <c r="J93" t="s">
        <v>242</v>
      </c>
      <c r="K93" t="s">
        <v>243</v>
      </c>
      <c r="L93" t="s">
        <v>244</v>
      </c>
      <c r="M93">
        <v>0</v>
      </c>
      <c r="N93">
        <v>1.0919999999999999E-2</v>
      </c>
      <c r="O93" t="s">
        <v>674</v>
      </c>
      <c r="P93" t="s">
        <v>675</v>
      </c>
      <c r="Q93" t="s">
        <v>488</v>
      </c>
      <c r="R93" t="s">
        <v>676</v>
      </c>
      <c r="S93" t="s">
        <v>249</v>
      </c>
      <c r="T93" t="b">
        <v>1</v>
      </c>
    </row>
    <row r="94" spans="1:20" x14ac:dyDescent="0.25">
      <c r="A94" t="s">
        <v>259</v>
      </c>
      <c r="B94" t="s">
        <v>260</v>
      </c>
      <c r="C94" t="s">
        <v>237</v>
      </c>
      <c r="D94" t="s">
        <v>677</v>
      </c>
      <c r="E94" t="s">
        <v>678</v>
      </c>
      <c r="F94" t="s">
        <v>679</v>
      </c>
      <c r="G94" t="s">
        <v>679</v>
      </c>
      <c r="H94">
        <v>0.218</v>
      </c>
      <c r="I94" t="s">
        <v>265</v>
      </c>
      <c r="J94" t="s">
        <v>242</v>
      </c>
      <c r="K94" t="s">
        <v>243</v>
      </c>
      <c r="L94" t="s">
        <v>244</v>
      </c>
      <c r="M94">
        <v>0</v>
      </c>
      <c r="N94">
        <v>0.218</v>
      </c>
      <c r="O94" t="s">
        <v>324</v>
      </c>
      <c r="P94" t="s">
        <v>680</v>
      </c>
      <c r="Q94" t="s">
        <v>681</v>
      </c>
      <c r="R94" t="s">
        <v>682</v>
      </c>
      <c r="S94" t="s">
        <v>270</v>
      </c>
      <c r="T94" t="b">
        <v>0</v>
      </c>
    </row>
    <row r="95" spans="1:20" x14ac:dyDescent="0.25">
      <c r="A95" t="s">
        <v>259</v>
      </c>
      <c r="B95" t="s">
        <v>260</v>
      </c>
      <c r="C95" t="s">
        <v>294</v>
      </c>
      <c r="D95" t="s">
        <v>677</v>
      </c>
      <c r="E95" t="s">
        <v>678</v>
      </c>
      <c r="F95" t="s">
        <v>679</v>
      </c>
      <c r="G95" t="s">
        <v>679</v>
      </c>
      <c r="H95">
        <v>0.126</v>
      </c>
      <c r="I95" t="s">
        <v>265</v>
      </c>
      <c r="J95" t="s">
        <v>242</v>
      </c>
      <c r="K95" t="s">
        <v>243</v>
      </c>
      <c r="L95" t="s">
        <v>244</v>
      </c>
      <c r="M95">
        <v>0</v>
      </c>
      <c r="N95">
        <v>0.126</v>
      </c>
      <c r="O95" t="s">
        <v>324</v>
      </c>
      <c r="P95" t="s">
        <v>680</v>
      </c>
      <c r="Q95" t="s">
        <v>681</v>
      </c>
      <c r="R95" t="s">
        <v>682</v>
      </c>
      <c r="S95" t="s">
        <v>270</v>
      </c>
      <c r="T95" t="b">
        <v>0</v>
      </c>
    </row>
    <row r="96" spans="1:20" x14ac:dyDescent="0.25">
      <c r="A96" t="s">
        <v>259</v>
      </c>
      <c r="B96" t="s">
        <v>260</v>
      </c>
      <c r="C96" t="s">
        <v>237</v>
      </c>
      <c r="D96" t="s">
        <v>683</v>
      </c>
      <c r="E96" t="s">
        <v>684</v>
      </c>
      <c r="F96" t="s">
        <v>685</v>
      </c>
      <c r="G96" t="s">
        <v>685</v>
      </c>
      <c r="H96">
        <v>3.8450000000000002</v>
      </c>
      <c r="I96" t="s">
        <v>265</v>
      </c>
      <c r="J96" t="s">
        <v>242</v>
      </c>
      <c r="K96" t="s">
        <v>243</v>
      </c>
      <c r="L96" t="s">
        <v>244</v>
      </c>
      <c r="M96">
        <v>0</v>
      </c>
      <c r="N96">
        <v>3.8450000000000002</v>
      </c>
      <c r="O96" t="s">
        <v>476</v>
      </c>
      <c r="P96" t="s">
        <v>686</v>
      </c>
      <c r="Q96" t="s">
        <v>687</v>
      </c>
      <c r="R96" t="s">
        <v>688</v>
      </c>
      <c r="S96" t="s">
        <v>270</v>
      </c>
      <c r="T96" t="b">
        <v>1</v>
      </c>
    </row>
    <row r="97" spans="1:20" x14ac:dyDescent="0.25">
      <c r="A97" t="s">
        <v>259</v>
      </c>
      <c r="B97" t="s">
        <v>260</v>
      </c>
      <c r="C97" t="s">
        <v>294</v>
      </c>
      <c r="D97" t="s">
        <v>683</v>
      </c>
      <c r="E97" t="s">
        <v>684</v>
      </c>
      <c r="F97" t="s">
        <v>685</v>
      </c>
      <c r="G97" t="s">
        <v>685</v>
      </c>
      <c r="H97">
        <v>1.3340000000000001</v>
      </c>
      <c r="I97" t="s">
        <v>265</v>
      </c>
      <c r="J97" t="s">
        <v>242</v>
      </c>
      <c r="K97" t="s">
        <v>243</v>
      </c>
      <c r="L97" t="s">
        <v>244</v>
      </c>
      <c r="M97">
        <v>0</v>
      </c>
      <c r="N97">
        <v>1.3340000000000001</v>
      </c>
      <c r="O97" t="s">
        <v>476</v>
      </c>
      <c r="P97" t="s">
        <v>686</v>
      </c>
      <c r="Q97" t="s">
        <v>687</v>
      </c>
      <c r="R97" t="s">
        <v>688</v>
      </c>
      <c r="S97" t="s">
        <v>270</v>
      </c>
      <c r="T97" t="b">
        <v>1</v>
      </c>
    </row>
    <row r="98" spans="1:20" x14ac:dyDescent="0.25">
      <c r="A98" t="s">
        <v>236</v>
      </c>
      <c r="B98" t="s">
        <v>236</v>
      </c>
      <c r="C98" t="s">
        <v>237</v>
      </c>
      <c r="D98" t="s">
        <v>566</v>
      </c>
      <c r="F98" t="s">
        <v>672</v>
      </c>
      <c r="G98" t="s">
        <v>689</v>
      </c>
      <c r="H98">
        <v>0.15279999999999999</v>
      </c>
      <c r="I98" t="s">
        <v>254</v>
      </c>
      <c r="J98" t="s">
        <v>242</v>
      </c>
      <c r="K98" t="s">
        <v>243</v>
      </c>
      <c r="L98" t="s">
        <v>244</v>
      </c>
      <c r="M98">
        <v>0</v>
      </c>
      <c r="N98">
        <v>0.15279999999999999</v>
      </c>
      <c r="O98" t="s">
        <v>690</v>
      </c>
      <c r="P98" t="s">
        <v>691</v>
      </c>
      <c r="Q98" t="s">
        <v>571</v>
      </c>
      <c r="R98" t="s">
        <v>692</v>
      </c>
      <c r="S98" t="s">
        <v>249</v>
      </c>
      <c r="T98" t="b">
        <v>1</v>
      </c>
    </row>
    <row r="99" spans="1:20" x14ac:dyDescent="0.25">
      <c r="A99" t="s">
        <v>236</v>
      </c>
      <c r="B99" t="s">
        <v>236</v>
      </c>
      <c r="C99" t="s">
        <v>237</v>
      </c>
      <c r="D99" t="s">
        <v>693</v>
      </c>
      <c r="E99" t="s">
        <v>694</v>
      </c>
      <c r="F99" t="s">
        <v>695</v>
      </c>
      <c r="G99" t="s">
        <v>696</v>
      </c>
      <c r="H99">
        <v>13.14</v>
      </c>
      <c r="I99" t="s">
        <v>492</v>
      </c>
      <c r="J99" t="s">
        <v>242</v>
      </c>
      <c r="K99" t="s">
        <v>243</v>
      </c>
      <c r="L99" t="s">
        <v>244</v>
      </c>
      <c r="M99">
        <v>0</v>
      </c>
      <c r="N99">
        <v>13.14</v>
      </c>
      <c r="O99" t="s">
        <v>697</v>
      </c>
      <c r="P99" t="s">
        <v>698</v>
      </c>
      <c r="Q99" t="s">
        <v>699</v>
      </c>
      <c r="R99" t="s">
        <v>700</v>
      </c>
      <c r="S99" t="s">
        <v>249</v>
      </c>
      <c r="T99" t="b">
        <v>1</v>
      </c>
    </row>
    <row r="100" spans="1:20" x14ac:dyDescent="0.25">
      <c r="A100" t="s">
        <v>259</v>
      </c>
      <c r="B100" t="s">
        <v>260</v>
      </c>
      <c r="C100" t="s">
        <v>237</v>
      </c>
      <c r="D100" t="s">
        <v>701</v>
      </c>
      <c r="E100" t="s">
        <v>702</v>
      </c>
      <c r="F100" t="s">
        <v>702</v>
      </c>
      <c r="G100" t="s">
        <v>703</v>
      </c>
      <c r="H100">
        <v>0.17199999999999999</v>
      </c>
      <c r="I100" t="s">
        <v>265</v>
      </c>
      <c r="J100" t="s">
        <v>242</v>
      </c>
      <c r="K100" t="s">
        <v>243</v>
      </c>
      <c r="L100" t="s">
        <v>244</v>
      </c>
      <c r="M100">
        <v>0</v>
      </c>
      <c r="N100">
        <v>0.17199999999999999</v>
      </c>
      <c r="O100" t="s">
        <v>266</v>
      </c>
      <c r="P100" t="s">
        <v>704</v>
      </c>
      <c r="Q100" t="s">
        <v>705</v>
      </c>
      <c r="R100" t="s">
        <v>706</v>
      </c>
      <c r="S100" t="s">
        <v>270</v>
      </c>
      <c r="T100" t="b">
        <v>1</v>
      </c>
    </row>
    <row r="101" spans="1:20" x14ac:dyDescent="0.25">
      <c r="A101" t="s">
        <v>259</v>
      </c>
      <c r="B101" t="s">
        <v>260</v>
      </c>
      <c r="C101" t="s">
        <v>237</v>
      </c>
      <c r="D101" t="s">
        <v>707</v>
      </c>
      <c r="E101" t="s">
        <v>708</v>
      </c>
      <c r="F101" t="s">
        <v>709</v>
      </c>
      <c r="G101" t="s">
        <v>710</v>
      </c>
      <c r="H101">
        <v>0.14799999999999999</v>
      </c>
      <c r="I101" t="s">
        <v>265</v>
      </c>
      <c r="J101" t="s">
        <v>242</v>
      </c>
      <c r="K101" t="s">
        <v>243</v>
      </c>
      <c r="L101" t="s">
        <v>244</v>
      </c>
      <c r="M101">
        <v>0</v>
      </c>
      <c r="N101">
        <v>0.14799999999999999</v>
      </c>
      <c r="O101" t="s">
        <v>711</v>
      </c>
      <c r="P101" s="18" t="s">
        <v>712</v>
      </c>
      <c r="Q101" t="s">
        <v>713</v>
      </c>
      <c r="R101" t="s">
        <v>714</v>
      </c>
      <c r="S101" t="s">
        <v>270</v>
      </c>
      <c r="T101" t="b">
        <v>0</v>
      </c>
    </row>
    <row r="102" spans="1:20" x14ac:dyDescent="0.25">
      <c r="A102" t="s">
        <v>259</v>
      </c>
      <c r="B102" t="s">
        <v>260</v>
      </c>
      <c r="C102" t="s">
        <v>237</v>
      </c>
      <c r="D102" t="s">
        <v>715</v>
      </c>
      <c r="E102" t="s">
        <v>525</v>
      </c>
      <c r="F102" t="s">
        <v>525</v>
      </c>
      <c r="G102" t="s">
        <v>526</v>
      </c>
      <c r="H102">
        <v>5.3520000000000003</v>
      </c>
      <c r="I102" t="s">
        <v>265</v>
      </c>
      <c r="J102" t="s">
        <v>242</v>
      </c>
      <c r="K102" t="s">
        <v>243</v>
      </c>
      <c r="L102" t="s">
        <v>244</v>
      </c>
      <c r="M102">
        <v>0</v>
      </c>
      <c r="N102">
        <v>5.3520000000000003</v>
      </c>
      <c r="O102" t="s">
        <v>266</v>
      </c>
      <c r="P102" t="s">
        <v>716</v>
      </c>
      <c r="Q102" t="s">
        <v>717</v>
      </c>
      <c r="R102" t="s">
        <v>718</v>
      </c>
      <c r="S102" t="s">
        <v>270</v>
      </c>
      <c r="T102" t="b">
        <v>1</v>
      </c>
    </row>
    <row r="103" spans="1:20" x14ac:dyDescent="0.25">
      <c r="A103" t="s">
        <v>259</v>
      </c>
      <c r="B103" t="s">
        <v>260</v>
      </c>
      <c r="C103" t="s">
        <v>294</v>
      </c>
      <c r="D103" t="s">
        <v>715</v>
      </c>
      <c r="E103" t="s">
        <v>525</v>
      </c>
      <c r="F103" t="s">
        <v>525</v>
      </c>
      <c r="G103" t="s">
        <v>526</v>
      </c>
      <c r="H103">
        <v>3.1440000000000001</v>
      </c>
      <c r="I103" t="s">
        <v>265</v>
      </c>
      <c r="J103" t="s">
        <v>242</v>
      </c>
      <c r="K103" t="s">
        <v>243</v>
      </c>
      <c r="L103" t="s">
        <v>244</v>
      </c>
      <c r="M103">
        <v>0</v>
      </c>
      <c r="N103">
        <v>3.1440000000000001</v>
      </c>
      <c r="O103" t="s">
        <v>266</v>
      </c>
      <c r="P103" t="s">
        <v>716</v>
      </c>
      <c r="Q103" t="s">
        <v>717</v>
      </c>
      <c r="R103" t="s">
        <v>718</v>
      </c>
      <c r="S103" t="s">
        <v>270</v>
      </c>
      <c r="T103" t="b">
        <v>1</v>
      </c>
    </row>
    <row r="104" spans="1:20" x14ac:dyDescent="0.25">
      <c r="A104" t="s">
        <v>259</v>
      </c>
      <c r="B104" t="s">
        <v>382</v>
      </c>
      <c r="C104" t="s">
        <v>237</v>
      </c>
      <c r="D104" t="s">
        <v>649</v>
      </c>
      <c r="E104" t="s">
        <v>719</v>
      </c>
      <c r="F104" t="s">
        <v>720</v>
      </c>
      <c r="G104" t="s">
        <v>720</v>
      </c>
      <c r="H104">
        <v>1.2290000000000001</v>
      </c>
      <c r="I104" t="s">
        <v>265</v>
      </c>
      <c r="J104" t="s">
        <v>242</v>
      </c>
      <c r="K104" t="s">
        <v>243</v>
      </c>
      <c r="L104" t="s">
        <v>244</v>
      </c>
      <c r="M104">
        <v>0</v>
      </c>
      <c r="N104">
        <v>1.2290000000000001</v>
      </c>
      <c r="O104" t="s">
        <v>721</v>
      </c>
      <c r="P104" t="s">
        <v>722</v>
      </c>
      <c r="Q104" t="s">
        <v>654</v>
      </c>
      <c r="R104" t="s">
        <v>723</v>
      </c>
      <c r="S104" t="s">
        <v>390</v>
      </c>
      <c r="T104" t="b">
        <v>1</v>
      </c>
    </row>
    <row r="105" spans="1:20" x14ac:dyDescent="0.25">
      <c r="A105" t="s">
        <v>259</v>
      </c>
      <c r="B105" t="s">
        <v>382</v>
      </c>
      <c r="C105" t="s">
        <v>294</v>
      </c>
      <c r="D105" t="s">
        <v>649</v>
      </c>
      <c r="E105" t="s">
        <v>719</v>
      </c>
      <c r="F105" t="s">
        <v>720</v>
      </c>
      <c r="G105" t="s">
        <v>720</v>
      </c>
      <c r="H105">
        <v>0.32</v>
      </c>
      <c r="I105" t="s">
        <v>265</v>
      </c>
      <c r="J105" t="s">
        <v>242</v>
      </c>
      <c r="K105" t="s">
        <v>243</v>
      </c>
      <c r="L105" t="s">
        <v>244</v>
      </c>
      <c r="M105">
        <v>0</v>
      </c>
      <c r="N105">
        <v>0.32</v>
      </c>
      <c r="O105" t="s">
        <v>721</v>
      </c>
      <c r="P105" t="s">
        <v>722</v>
      </c>
      <c r="Q105" t="s">
        <v>654</v>
      </c>
      <c r="R105" t="s">
        <v>723</v>
      </c>
      <c r="S105" t="s">
        <v>390</v>
      </c>
      <c r="T105" t="b">
        <v>1</v>
      </c>
    </row>
    <row r="106" spans="1:20" x14ac:dyDescent="0.25">
      <c r="A106" t="s">
        <v>236</v>
      </c>
      <c r="B106" t="s">
        <v>236</v>
      </c>
      <c r="C106" t="s">
        <v>237</v>
      </c>
      <c r="D106" t="s">
        <v>250</v>
      </c>
      <c r="F106" t="s">
        <v>724</v>
      </c>
      <c r="G106" t="s">
        <v>725</v>
      </c>
      <c r="H106">
        <v>3.2499999999999999E-3</v>
      </c>
      <c r="I106" t="s">
        <v>561</v>
      </c>
      <c r="J106" t="s">
        <v>242</v>
      </c>
      <c r="K106" t="s">
        <v>243</v>
      </c>
      <c r="L106" t="s">
        <v>244</v>
      </c>
      <c r="M106">
        <v>0</v>
      </c>
      <c r="N106">
        <v>3.2499999999999999E-3</v>
      </c>
      <c r="O106" t="s">
        <v>432</v>
      </c>
      <c r="P106" t="s">
        <v>726</v>
      </c>
      <c r="Q106" t="s">
        <v>257</v>
      </c>
      <c r="R106" t="s">
        <v>727</v>
      </c>
      <c r="S106" t="s">
        <v>249</v>
      </c>
      <c r="T106" t="b">
        <v>1</v>
      </c>
    </row>
    <row r="107" spans="1:20" x14ac:dyDescent="0.25">
      <c r="A107" t="s">
        <v>259</v>
      </c>
      <c r="B107" t="s">
        <v>260</v>
      </c>
      <c r="C107" t="s">
        <v>237</v>
      </c>
      <c r="D107" t="s">
        <v>728</v>
      </c>
      <c r="E107" t="s">
        <v>729</v>
      </c>
      <c r="F107" t="s">
        <v>730</v>
      </c>
      <c r="G107" t="s">
        <v>730</v>
      </c>
      <c r="H107">
        <v>0.30080000000000001</v>
      </c>
      <c r="I107" t="s">
        <v>265</v>
      </c>
      <c r="J107" t="s">
        <v>242</v>
      </c>
      <c r="K107" t="s">
        <v>243</v>
      </c>
      <c r="L107" t="s">
        <v>244</v>
      </c>
      <c r="M107">
        <v>0</v>
      </c>
      <c r="N107">
        <v>0.30080000000000001</v>
      </c>
      <c r="O107" t="s">
        <v>446</v>
      </c>
      <c r="P107" t="s">
        <v>731</v>
      </c>
      <c r="Q107" t="s">
        <v>732</v>
      </c>
      <c r="R107" t="s">
        <v>733</v>
      </c>
      <c r="S107" t="s">
        <v>270</v>
      </c>
      <c r="T107" t="b">
        <v>1</v>
      </c>
    </row>
    <row r="108" spans="1:20" x14ac:dyDescent="0.25">
      <c r="A108" t="s">
        <v>259</v>
      </c>
      <c r="B108" t="s">
        <v>260</v>
      </c>
      <c r="C108" t="s">
        <v>294</v>
      </c>
      <c r="D108" t="s">
        <v>728</v>
      </c>
      <c r="E108" t="s">
        <v>729</v>
      </c>
      <c r="F108" t="s">
        <v>730</v>
      </c>
      <c r="G108" t="s">
        <v>730</v>
      </c>
      <c r="H108">
        <v>0.15359999999999999</v>
      </c>
      <c r="I108" t="s">
        <v>265</v>
      </c>
      <c r="J108" t="s">
        <v>242</v>
      </c>
      <c r="K108" t="s">
        <v>243</v>
      </c>
      <c r="L108" t="s">
        <v>244</v>
      </c>
      <c r="M108">
        <v>0</v>
      </c>
      <c r="N108">
        <v>0.15359999999999999</v>
      </c>
      <c r="O108" t="s">
        <v>310</v>
      </c>
      <c r="P108" t="s">
        <v>731</v>
      </c>
      <c r="Q108" t="s">
        <v>732</v>
      </c>
      <c r="R108" t="s">
        <v>733</v>
      </c>
      <c r="S108" t="s">
        <v>270</v>
      </c>
      <c r="T108" t="b">
        <v>1</v>
      </c>
    </row>
    <row r="109" spans="1:20" x14ac:dyDescent="0.25">
      <c r="A109" t="s">
        <v>259</v>
      </c>
      <c r="B109" t="s">
        <v>260</v>
      </c>
      <c r="C109" t="s">
        <v>237</v>
      </c>
      <c r="D109" t="s">
        <v>734</v>
      </c>
      <c r="E109" t="s">
        <v>735</v>
      </c>
      <c r="F109" t="s">
        <v>736</v>
      </c>
      <c r="G109" t="s">
        <v>736</v>
      </c>
      <c r="H109">
        <v>3.5200000000000002E-2</v>
      </c>
      <c r="I109" t="s">
        <v>265</v>
      </c>
      <c r="J109" t="s">
        <v>242</v>
      </c>
      <c r="K109" t="s">
        <v>243</v>
      </c>
      <c r="L109" t="s">
        <v>244</v>
      </c>
      <c r="M109">
        <v>0</v>
      </c>
      <c r="N109">
        <v>3.5200000000000002E-2</v>
      </c>
      <c r="O109" t="s">
        <v>721</v>
      </c>
      <c r="P109" t="s">
        <v>737</v>
      </c>
      <c r="Q109" t="s">
        <v>738</v>
      </c>
      <c r="R109" t="s">
        <v>739</v>
      </c>
      <c r="S109" t="s">
        <v>270</v>
      </c>
      <c r="T109" t="b">
        <v>1</v>
      </c>
    </row>
    <row r="110" spans="1:20" x14ac:dyDescent="0.25">
      <c r="A110" t="s">
        <v>259</v>
      </c>
      <c r="B110" t="s">
        <v>260</v>
      </c>
      <c r="C110" t="s">
        <v>237</v>
      </c>
      <c r="D110" t="s">
        <v>740</v>
      </c>
      <c r="E110" t="s">
        <v>741</v>
      </c>
      <c r="F110" t="s">
        <v>741</v>
      </c>
      <c r="G110" t="s">
        <v>742</v>
      </c>
      <c r="H110">
        <v>4.8559999999999999</v>
      </c>
      <c r="I110" t="s">
        <v>265</v>
      </c>
      <c r="J110" t="s">
        <v>242</v>
      </c>
      <c r="K110" t="s">
        <v>243</v>
      </c>
      <c r="L110" t="s">
        <v>244</v>
      </c>
      <c r="M110">
        <v>0</v>
      </c>
      <c r="N110">
        <v>4.8559999999999999</v>
      </c>
      <c r="O110" t="s">
        <v>660</v>
      </c>
      <c r="P110" t="s">
        <v>743</v>
      </c>
      <c r="Q110" t="s">
        <v>744</v>
      </c>
      <c r="R110" t="s">
        <v>745</v>
      </c>
      <c r="S110" t="s">
        <v>270</v>
      </c>
      <c r="T110" t="b">
        <v>1</v>
      </c>
    </row>
    <row r="111" spans="1:20" x14ac:dyDescent="0.25">
      <c r="A111" t="s">
        <v>259</v>
      </c>
      <c r="B111" t="s">
        <v>260</v>
      </c>
      <c r="C111" t="s">
        <v>294</v>
      </c>
      <c r="D111" t="s">
        <v>740</v>
      </c>
      <c r="E111" t="s">
        <v>741</v>
      </c>
      <c r="F111" t="s">
        <v>741</v>
      </c>
      <c r="G111" t="s">
        <v>742</v>
      </c>
      <c r="H111">
        <v>3.2</v>
      </c>
      <c r="I111" t="s">
        <v>265</v>
      </c>
      <c r="J111" t="s">
        <v>242</v>
      </c>
      <c r="K111" t="s">
        <v>243</v>
      </c>
      <c r="L111" t="s">
        <v>244</v>
      </c>
      <c r="M111">
        <v>0</v>
      </c>
      <c r="N111">
        <v>3.2</v>
      </c>
      <c r="O111" t="s">
        <v>660</v>
      </c>
      <c r="P111" t="s">
        <v>743</v>
      </c>
      <c r="Q111" t="s">
        <v>744</v>
      </c>
      <c r="R111" t="s">
        <v>745</v>
      </c>
      <c r="S111" t="s">
        <v>270</v>
      </c>
      <c r="T111" t="b">
        <v>1</v>
      </c>
    </row>
    <row r="112" spans="1:20" x14ac:dyDescent="0.25">
      <c r="A112" t="s">
        <v>259</v>
      </c>
      <c r="B112" t="s">
        <v>260</v>
      </c>
      <c r="C112" t="s">
        <v>237</v>
      </c>
      <c r="D112" t="s">
        <v>746</v>
      </c>
      <c r="E112" t="s">
        <v>747</v>
      </c>
      <c r="F112" t="s">
        <v>748</v>
      </c>
      <c r="G112" t="s">
        <v>749</v>
      </c>
      <c r="H112">
        <v>6.1600000000000002E-2</v>
      </c>
      <c r="I112" t="s">
        <v>265</v>
      </c>
      <c r="J112" t="s">
        <v>242</v>
      </c>
      <c r="K112" t="s">
        <v>243</v>
      </c>
      <c r="L112" t="s">
        <v>244</v>
      </c>
      <c r="M112">
        <v>0</v>
      </c>
      <c r="N112">
        <v>6.1600000000000002E-2</v>
      </c>
      <c r="O112" t="s">
        <v>569</v>
      </c>
      <c r="P112" t="s">
        <v>750</v>
      </c>
      <c r="Q112" t="s">
        <v>751</v>
      </c>
      <c r="R112" t="s">
        <v>752</v>
      </c>
      <c r="S112" t="s">
        <v>270</v>
      </c>
      <c r="T112" t="b">
        <v>1</v>
      </c>
    </row>
    <row r="113" spans="1:20" x14ac:dyDescent="0.25">
      <c r="A113" t="s">
        <v>259</v>
      </c>
      <c r="B113" t="s">
        <v>260</v>
      </c>
      <c r="C113" t="s">
        <v>237</v>
      </c>
      <c r="D113" t="s">
        <v>740</v>
      </c>
      <c r="E113" t="s">
        <v>753</v>
      </c>
      <c r="F113" t="s">
        <v>753</v>
      </c>
      <c r="G113" t="s">
        <v>754</v>
      </c>
      <c r="H113">
        <v>6.1760000000000002</v>
      </c>
      <c r="I113" t="s">
        <v>265</v>
      </c>
      <c r="J113" t="s">
        <v>242</v>
      </c>
      <c r="K113" t="s">
        <v>243</v>
      </c>
      <c r="L113" t="s">
        <v>244</v>
      </c>
      <c r="M113">
        <v>0</v>
      </c>
      <c r="N113">
        <v>6.1760000000000002</v>
      </c>
      <c r="O113" t="s">
        <v>660</v>
      </c>
      <c r="P113" t="s">
        <v>755</v>
      </c>
      <c r="Q113" t="s">
        <v>744</v>
      </c>
      <c r="R113" t="s">
        <v>756</v>
      </c>
      <c r="S113" t="s">
        <v>270</v>
      </c>
      <c r="T113" t="b">
        <v>1</v>
      </c>
    </row>
    <row r="114" spans="1:20" x14ac:dyDescent="0.25">
      <c r="A114" t="s">
        <v>259</v>
      </c>
      <c r="B114" t="s">
        <v>260</v>
      </c>
      <c r="C114" t="s">
        <v>294</v>
      </c>
      <c r="D114" t="s">
        <v>740</v>
      </c>
      <c r="E114" t="s">
        <v>753</v>
      </c>
      <c r="F114" t="s">
        <v>753</v>
      </c>
      <c r="G114" t="s">
        <v>754</v>
      </c>
      <c r="H114">
        <v>4.5199999999999996</v>
      </c>
      <c r="I114" t="s">
        <v>265</v>
      </c>
      <c r="J114" t="s">
        <v>242</v>
      </c>
      <c r="K114" t="s">
        <v>243</v>
      </c>
      <c r="L114" t="s">
        <v>244</v>
      </c>
      <c r="M114">
        <v>0</v>
      </c>
      <c r="N114">
        <v>4.5199999999999996</v>
      </c>
      <c r="O114" t="s">
        <v>660</v>
      </c>
      <c r="P114" t="s">
        <v>755</v>
      </c>
      <c r="Q114" t="s">
        <v>744</v>
      </c>
      <c r="R114" t="s">
        <v>756</v>
      </c>
      <c r="S114" t="s">
        <v>270</v>
      </c>
      <c r="T114" t="b">
        <v>1</v>
      </c>
    </row>
    <row r="115" spans="1:20" x14ac:dyDescent="0.25">
      <c r="A115" t="s">
        <v>236</v>
      </c>
      <c r="B115" t="s">
        <v>236</v>
      </c>
      <c r="C115" t="s">
        <v>237</v>
      </c>
      <c r="D115" t="s">
        <v>238</v>
      </c>
      <c r="F115" t="s">
        <v>757</v>
      </c>
      <c r="G115" t="s">
        <v>758</v>
      </c>
      <c r="H115">
        <v>6.9000000000000006E-2</v>
      </c>
      <c r="I115" t="s">
        <v>759</v>
      </c>
      <c r="J115" t="s">
        <v>242</v>
      </c>
      <c r="K115" t="s">
        <v>243</v>
      </c>
      <c r="L115" t="s">
        <v>244</v>
      </c>
      <c r="M115">
        <v>0</v>
      </c>
      <c r="N115">
        <v>6.9000000000000006E-2</v>
      </c>
      <c r="O115" t="s">
        <v>619</v>
      </c>
      <c r="P115" t="s">
        <v>760</v>
      </c>
      <c r="Q115" t="s">
        <v>247</v>
      </c>
      <c r="R115" t="s">
        <v>761</v>
      </c>
      <c r="S115" t="s">
        <v>249</v>
      </c>
      <c r="T115" t="b">
        <v>0</v>
      </c>
    </row>
    <row r="116" spans="1:20" x14ac:dyDescent="0.25">
      <c r="A116" t="s">
        <v>259</v>
      </c>
      <c r="B116" t="s">
        <v>260</v>
      </c>
      <c r="C116" t="s">
        <v>237</v>
      </c>
      <c r="D116" t="s">
        <v>762</v>
      </c>
      <c r="E116" t="s">
        <v>400</v>
      </c>
      <c r="F116" t="s">
        <v>763</v>
      </c>
      <c r="G116" t="s">
        <v>764</v>
      </c>
      <c r="H116">
        <v>3.9359999999999999</v>
      </c>
      <c r="I116" t="s">
        <v>265</v>
      </c>
      <c r="J116" t="s">
        <v>242</v>
      </c>
      <c r="K116" t="s">
        <v>243</v>
      </c>
      <c r="L116" t="s">
        <v>244</v>
      </c>
      <c r="M116">
        <v>0</v>
      </c>
      <c r="N116">
        <v>3.9359999999999999</v>
      </c>
      <c r="O116" t="s">
        <v>266</v>
      </c>
      <c r="P116" t="s">
        <v>765</v>
      </c>
      <c r="Q116" t="s">
        <v>766</v>
      </c>
      <c r="R116" t="s">
        <v>767</v>
      </c>
      <c r="S116" t="s">
        <v>270</v>
      </c>
      <c r="T116" t="b">
        <v>1</v>
      </c>
    </row>
    <row r="117" spans="1:20" x14ac:dyDescent="0.25">
      <c r="A117" t="s">
        <v>259</v>
      </c>
      <c r="B117" t="s">
        <v>260</v>
      </c>
      <c r="C117" t="s">
        <v>294</v>
      </c>
      <c r="D117" t="s">
        <v>762</v>
      </c>
      <c r="E117" t="s">
        <v>400</v>
      </c>
      <c r="F117" t="s">
        <v>763</v>
      </c>
      <c r="G117" t="s">
        <v>764</v>
      </c>
      <c r="H117">
        <v>1.085</v>
      </c>
      <c r="I117" t="s">
        <v>265</v>
      </c>
      <c r="J117" t="s">
        <v>242</v>
      </c>
      <c r="K117" t="s">
        <v>243</v>
      </c>
      <c r="L117" t="s">
        <v>244</v>
      </c>
      <c r="M117">
        <v>0</v>
      </c>
      <c r="N117">
        <v>1.085</v>
      </c>
      <c r="O117" t="s">
        <v>266</v>
      </c>
      <c r="P117" t="s">
        <v>765</v>
      </c>
      <c r="Q117" t="s">
        <v>766</v>
      </c>
      <c r="R117" t="s">
        <v>767</v>
      </c>
      <c r="S117" t="s">
        <v>270</v>
      </c>
      <c r="T117" t="b">
        <v>1</v>
      </c>
    </row>
    <row r="118" spans="1:20" x14ac:dyDescent="0.25">
      <c r="A118" t="s">
        <v>259</v>
      </c>
      <c r="B118" t="s">
        <v>260</v>
      </c>
      <c r="C118" t="s">
        <v>237</v>
      </c>
      <c r="D118" t="s">
        <v>514</v>
      </c>
      <c r="E118" t="s">
        <v>768</v>
      </c>
      <c r="F118" t="s">
        <v>769</v>
      </c>
      <c r="G118" t="s">
        <v>770</v>
      </c>
      <c r="H118">
        <v>0.18099999999999999</v>
      </c>
      <c r="I118" t="s">
        <v>265</v>
      </c>
      <c r="J118" t="s">
        <v>242</v>
      </c>
      <c r="K118" t="s">
        <v>243</v>
      </c>
      <c r="L118" t="s">
        <v>244</v>
      </c>
      <c r="M118">
        <v>0</v>
      </c>
      <c r="N118">
        <v>0.18099999999999999</v>
      </c>
      <c r="O118" t="s">
        <v>518</v>
      </c>
      <c r="P118" t="s">
        <v>771</v>
      </c>
      <c r="Q118" t="s">
        <v>520</v>
      </c>
      <c r="R118" t="s">
        <v>772</v>
      </c>
      <c r="S118" t="s">
        <v>270</v>
      </c>
      <c r="T118" t="b">
        <v>1</v>
      </c>
    </row>
    <row r="119" spans="1:20" x14ac:dyDescent="0.25">
      <c r="A119" t="s">
        <v>236</v>
      </c>
      <c r="B119" t="s">
        <v>236</v>
      </c>
      <c r="C119" t="s">
        <v>237</v>
      </c>
      <c r="D119" t="s">
        <v>566</v>
      </c>
      <c r="E119" t="s">
        <v>251</v>
      </c>
      <c r="F119" t="s">
        <v>773</v>
      </c>
      <c r="G119" t="s">
        <v>774</v>
      </c>
      <c r="H119">
        <v>0.46800000000000003</v>
      </c>
      <c r="I119" t="s">
        <v>254</v>
      </c>
      <c r="J119" t="s">
        <v>242</v>
      </c>
      <c r="K119" t="s">
        <v>243</v>
      </c>
      <c r="L119" t="s">
        <v>244</v>
      </c>
      <c r="M119">
        <v>0</v>
      </c>
      <c r="N119">
        <v>0.46800000000000003</v>
      </c>
      <c r="O119" t="s">
        <v>255</v>
      </c>
      <c r="P119" t="s">
        <v>775</v>
      </c>
      <c r="Q119" t="s">
        <v>571</v>
      </c>
      <c r="R119" t="s">
        <v>776</v>
      </c>
      <c r="S119" t="s">
        <v>249</v>
      </c>
      <c r="T119" t="b">
        <v>1</v>
      </c>
    </row>
    <row r="120" spans="1:20" x14ac:dyDescent="0.25">
      <c r="A120" t="s">
        <v>259</v>
      </c>
      <c r="B120" t="s">
        <v>260</v>
      </c>
      <c r="C120" t="s">
        <v>237</v>
      </c>
      <c r="D120" t="s">
        <v>777</v>
      </c>
      <c r="E120" t="s">
        <v>778</v>
      </c>
      <c r="F120" t="s">
        <v>779</v>
      </c>
      <c r="G120" t="s">
        <v>779</v>
      </c>
      <c r="H120">
        <v>0.30099999999999999</v>
      </c>
      <c r="I120" t="s">
        <v>265</v>
      </c>
      <c r="J120" t="s">
        <v>242</v>
      </c>
      <c r="K120" t="s">
        <v>243</v>
      </c>
      <c r="L120" t="s">
        <v>244</v>
      </c>
      <c r="M120">
        <v>0</v>
      </c>
      <c r="N120">
        <v>0.30099999999999999</v>
      </c>
      <c r="O120" t="s">
        <v>324</v>
      </c>
      <c r="P120" t="s">
        <v>780</v>
      </c>
      <c r="Q120" t="s">
        <v>781</v>
      </c>
      <c r="R120" t="s">
        <v>782</v>
      </c>
      <c r="S120" t="s">
        <v>270</v>
      </c>
      <c r="T120" t="b">
        <v>1</v>
      </c>
    </row>
    <row r="121" spans="1:20" x14ac:dyDescent="0.25">
      <c r="A121" t="s">
        <v>259</v>
      </c>
      <c r="B121" t="s">
        <v>260</v>
      </c>
      <c r="C121" t="s">
        <v>294</v>
      </c>
      <c r="D121" t="s">
        <v>777</v>
      </c>
      <c r="E121" t="s">
        <v>778</v>
      </c>
      <c r="F121" t="s">
        <v>779</v>
      </c>
      <c r="G121" t="s">
        <v>779</v>
      </c>
      <c r="H121">
        <v>7.6799999999999993E-2</v>
      </c>
      <c r="I121" t="s">
        <v>265</v>
      </c>
      <c r="J121" t="s">
        <v>242</v>
      </c>
      <c r="K121" t="s">
        <v>243</v>
      </c>
      <c r="L121" t="s">
        <v>244</v>
      </c>
      <c r="M121">
        <v>0</v>
      </c>
      <c r="N121">
        <v>7.6799999999999993E-2</v>
      </c>
      <c r="O121" t="s">
        <v>324</v>
      </c>
      <c r="P121" t="s">
        <v>780</v>
      </c>
      <c r="Q121" t="s">
        <v>781</v>
      </c>
      <c r="R121" t="s">
        <v>782</v>
      </c>
      <c r="S121" t="s">
        <v>270</v>
      </c>
      <c r="T121" t="b">
        <v>1</v>
      </c>
    </row>
    <row r="122" spans="1:20" x14ac:dyDescent="0.25">
      <c r="A122" t="s">
        <v>259</v>
      </c>
      <c r="B122" t="s">
        <v>260</v>
      </c>
      <c r="C122" t="s">
        <v>237</v>
      </c>
      <c r="D122" t="s">
        <v>412</v>
      </c>
      <c r="E122" t="s">
        <v>783</v>
      </c>
      <c r="F122" t="s">
        <v>784</v>
      </c>
      <c r="G122" t="s">
        <v>784</v>
      </c>
      <c r="H122">
        <v>10.704000000000001</v>
      </c>
      <c r="I122" t="s">
        <v>265</v>
      </c>
      <c r="J122" t="s">
        <v>242</v>
      </c>
      <c r="K122" t="s">
        <v>243</v>
      </c>
      <c r="L122" t="s">
        <v>244</v>
      </c>
      <c r="M122">
        <v>0</v>
      </c>
      <c r="N122">
        <v>10.704000000000001</v>
      </c>
      <c r="O122" t="s">
        <v>372</v>
      </c>
      <c r="P122" t="s">
        <v>785</v>
      </c>
      <c r="Q122" t="s">
        <v>416</v>
      </c>
      <c r="R122" t="s">
        <v>786</v>
      </c>
      <c r="S122" t="s">
        <v>270</v>
      </c>
      <c r="T122" t="b">
        <v>1</v>
      </c>
    </row>
    <row r="123" spans="1:20" x14ac:dyDescent="0.25">
      <c r="A123" t="s">
        <v>259</v>
      </c>
      <c r="B123" t="s">
        <v>260</v>
      </c>
      <c r="C123" t="s">
        <v>237</v>
      </c>
      <c r="D123" t="s">
        <v>677</v>
      </c>
      <c r="E123" t="s">
        <v>787</v>
      </c>
      <c r="F123" t="s">
        <v>788</v>
      </c>
      <c r="G123" t="s">
        <v>788</v>
      </c>
      <c r="H123">
        <v>0.5232</v>
      </c>
      <c r="I123" t="s">
        <v>265</v>
      </c>
      <c r="J123" t="s">
        <v>242</v>
      </c>
      <c r="K123" t="s">
        <v>243</v>
      </c>
      <c r="L123" t="s">
        <v>244</v>
      </c>
      <c r="M123">
        <v>0</v>
      </c>
      <c r="N123">
        <v>0.5232</v>
      </c>
      <c r="O123" t="s">
        <v>446</v>
      </c>
      <c r="P123" t="s">
        <v>789</v>
      </c>
      <c r="Q123" t="s">
        <v>681</v>
      </c>
      <c r="R123" t="s">
        <v>790</v>
      </c>
      <c r="S123" t="s">
        <v>270</v>
      </c>
      <c r="T123" t="b">
        <v>1</v>
      </c>
    </row>
    <row r="124" spans="1:20" x14ac:dyDescent="0.25">
      <c r="A124" t="s">
        <v>259</v>
      </c>
      <c r="B124" t="s">
        <v>260</v>
      </c>
      <c r="C124" t="s">
        <v>294</v>
      </c>
      <c r="D124" t="s">
        <v>677</v>
      </c>
      <c r="E124" t="s">
        <v>787</v>
      </c>
      <c r="F124" t="s">
        <v>788</v>
      </c>
      <c r="G124" t="s">
        <v>788</v>
      </c>
      <c r="H124">
        <v>0.3024</v>
      </c>
      <c r="I124" t="s">
        <v>265</v>
      </c>
      <c r="J124" t="s">
        <v>242</v>
      </c>
      <c r="K124" t="s">
        <v>243</v>
      </c>
      <c r="L124" t="s">
        <v>244</v>
      </c>
      <c r="M124">
        <v>0</v>
      </c>
      <c r="N124">
        <v>0.3024</v>
      </c>
      <c r="O124" t="s">
        <v>310</v>
      </c>
      <c r="P124" t="s">
        <v>789</v>
      </c>
      <c r="Q124" t="s">
        <v>681</v>
      </c>
      <c r="R124" t="s">
        <v>790</v>
      </c>
      <c r="S124" t="s">
        <v>270</v>
      </c>
      <c r="T124" t="b">
        <v>1</v>
      </c>
    </row>
    <row r="125" spans="1:20" x14ac:dyDescent="0.25">
      <c r="A125" t="s">
        <v>236</v>
      </c>
      <c r="B125" t="s">
        <v>236</v>
      </c>
      <c r="C125" t="s">
        <v>237</v>
      </c>
      <c r="D125" t="s">
        <v>392</v>
      </c>
      <c r="F125" t="s">
        <v>791</v>
      </c>
      <c r="G125" t="s">
        <v>792</v>
      </c>
      <c r="H125">
        <v>4.0000000000000001E-3</v>
      </c>
      <c r="I125" t="s">
        <v>254</v>
      </c>
      <c r="J125" t="s">
        <v>242</v>
      </c>
      <c r="K125" t="s">
        <v>243</v>
      </c>
      <c r="L125" t="s">
        <v>244</v>
      </c>
      <c r="M125">
        <v>0</v>
      </c>
      <c r="N125">
        <v>4.0000000000000001E-3</v>
      </c>
      <c r="O125" t="s">
        <v>793</v>
      </c>
      <c r="P125" t="s">
        <v>794</v>
      </c>
      <c r="Q125" t="s">
        <v>397</v>
      </c>
      <c r="R125" t="s">
        <v>795</v>
      </c>
      <c r="S125" t="s">
        <v>249</v>
      </c>
      <c r="T125" t="b">
        <v>0</v>
      </c>
    </row>
    <row r="126" spans="1:20" x14ac:dyDescent="0.25">
      <c r="A126" t="s">
        <v>259</v>
      </c>
      <c r="B126" t="s">
        <v>260</v>
      </c>
      <c r="C126" t="s">
        <v>237</v>
      </c>
      <c r="D126" t="s">
        <v>796</v>
      </c>
      <c r="E126" t="s">
        <v>797</v>
      </c>
      <c r="F126" t="s">
        <v>798</v>
      </c>
      <c r="G126" t="s">
        <v>798</v>
      </c>
      <c r="H126">
        <v>0.34899999999999998</v>
      </c>
      <c r="I126" t="s">
        <v>265</v>
      </c>
      <c r="J126" t="s">
        <v>242</v>
      </c>
      <c r="K126" t="s">
        <v>243</v>
      </c>
      <c r="L126" t="s">
        <v>244</v>
      </c>
      <c r="M126">
        <v>0</v>
      </c>
      <c r="N126">
        <v>0.34899999999999998</v>
      </c>
      <c r="O126" t="s">
        <v>324</v>
      </c>
      <c r="P126" t="s">
        <v>799</v>
      </c>
      <c r="Q126" t="s">
        <v>800</v>
      </c>
      <c r="R126" t="s">
        <v>801</v>
      </c>
      <c r="S126" t="s">
        <v>270</v>
      </c>
      <c r="T126" t="b">
        <v>1</v>
      </c>
    </row>
    <row r="127" spans="1:20" x14ac:dyDescent="0.25">
      <c r="A127" t="s">
        <v>259</v>
      </c>
      <c r="B127" t="s">
        <v>260</v>
      </c>
      <c r="C127" t="s">
        <v>294</v>
      </c>
      <c r="D127" t="s">
        <v>796</v>
      </c>
      <c r="E127" t="s">
        <v>797</v>
      </c>
      <c r="F127" t="s">
        <v>798</v>
      </c>
      <c r="G127" t="s">
        <v>798</v>
      </c>
      <c r="H127">
        <v>0.10100000000000001</v>
      </c>
      <c r="I127" t="s">
        <v>265</v>
      </c>
      <c r="J127" t="s">
        <v>242</v>
      </c>
      <c r="K127" t="s">
        <v>243</v>
      </c>
      <c r="L127" t="s">
        <v>244</v>
      </c>
      <c r="M127">
        <v>0</v>
      </c>
      <c r="N127">
        <v>0.10100000000000001</v>
      </c>
      <c r="O127" t="s">
        <v>324</v>
      </c>
      <c r="P127" t="s">
        <v>799</v>
      </c>
      <c r="Q127" t="s">
        <v>800</v>
      </c>
      <c r="R127" t="s">
        <v>801</v>
      </c>
      <c r="S127" t="s">
        <v>270</v>
      </c>
      <c r="T127" t="b">
        <v>1</v>
      </c>
    </row>
    <row r="128" spans="1:20" x14ac:dyDescent="0.25">
      <c r="A128" t="s">
        <v>259</v>
      </c>
      <c r="B128" t="s">
        <v>260</v>
      </c>
      <c r="C128" t="s">
        <v>237</v>
      </c>
      <c r="D128" t="s">
        <v>802</v>
      </c>
      <c r="E128" t="s">
        <v>803</v>
      </c>
      <c r="F128" t="s">
        <v>803</v>
      </c>
      <c r="G128" t="s">
        <v>804</v>
      </c>
      <c r="H128">
        <v>0.41</v>
      </c>
      <c r="I128" t="s">
        <v>265</v>
      </c>
      <c r="J128" t="s">
        <v>242</v>
      </c>
      <c r="K128" t="s">
        <v>243</v>
      </c>
      <c r="L128" t="s">
        <v>244</v>
      </c>
      <c r="M128">
        <v>0</v>
      </c>
      <c r="N128">
        <v>0.41</v>
      </c>
      <c r="O128" t="s">
        <v>324</v>
      </c>
      <c r="P128" t="s">
        <v>805</v>
      </c>
      <c r="Q128" t="s">
        <v>806</v>
      </c>
      <c r="R128" t="s">
        <v>807</v>
      </c>
      <c r="S128" t="s">
        <v>270</v>
      </c>
      <c r="T128" t="b">
        <v>1</v>
      </c>
    </row>
    <row r="129" spans="1:20" x14ac:dyDescent="0.25">
      <c r="A129" t="s">
        <v>259</v>
      </c>
      <c r="B129" t="s">
        <v>260</v>
      </c>
      <c r="C129" t="s">
        <v>294</v>
      </c>
      <c r="D129" t="s">
        <v>802</v>
      </c>
      <c r="E129" t="s">
        <v>803</v>
      </c>
      <c r="F129" t="s">
        <v>803</v>
      </c>
      <c r="G129" t="s">
        <v>804</v>
      </c>
      <c r="H129">
        <v>0.22600000000000001</v>
      </c>
      <c r="I129" t="s">
        <v>265</v>
      </c>
      <c r="J129" t="s">
        <v>242</v>
      </c>
      <c r="K129" t="s">
        <v>243</v>
      </c>
      <c r="L129" t="s">
        <v>244</v>
      </c>
      <c r="M129">
        <v>0</v>
      </c>
      <c r="N129">
        <v>0.22600000000000001</v>
      </c>
      <c r="O129" t="s">
        <v>324</v>
      </c>
      <c r="P129" t="s">
        <v>805</v>
      </c>
      <c r="Q129" t="s">
        <v>806</v>
      </c>
      <c r="R129" t="s">
        <v>807</v>
      </c>
      <c r="S129" t="s">
        <v>270</v>
      </c>
      <c r="T129" t="b">
        <v>1</v>
      </c>
    </row>
    <row r="130" spans="1:20" x14ac:dyDescent="0.25">
      <c r="A130" t="s">
        <v>236</v>
      </c>
      <c r="B130" t="s">
        <v>236</v>
      </c>
      <c r="C130" t="s">
        <v>237</v>
      </c>
      <c r="D130" t="s">
        <v>314</v>
      </c>
      <c r="F130" t="s">
        <v>808</v>
      </c>
      <c r="G130" t="s">
        <v>809</v>
      </c>
      <c r="H130">
        <v>1.25E-3</v>
      </c>
      <c r="I130" t="s">
        <v>341</v>
      </c>
      <c r="J130" t="s">
        <v>242</v>
      </c>
      <c r="K130" t="s">
        <v>243</v>
      </c>
      <c r="L130" t="s">
        <v>244</v>
      </c>
      <c r="M130">
        <v>0</v>
      </c>
      <c r="N130">
        <v>1.25E-3</v>
      </c>
      <c r="O130" t="s">
        <v>810</v>
      </c>
      <c r="P130" t="s">
        <v>811</v>
      </c>
      <c r="Q130" t="s">
        <v>318</v>
      </c>
      <c r="R130" t="s">
        <v>812</v>
      </c>
      <c r="S130" t="s">
        <v>249</v>
      </c>
      <c r="T130" t="b">
        <v>1</v>
      </c>
    </row>
    <row r="131" spans="1:20" x14ac:dyDescent="0.25">
      <c r="A131" t="s">
        <v>236</v>
      </c>
      <c r="B131" t="s">
        <v>236</v>
      </c>
      <c r="C131" t="s">
        <v>237</v>
      </c>
      <c r="D131" t="s">
        <v>813</v>
      </c>
      <c r="F131" t="s">
        <v>600</v>
      </c>
      <c r="G131" t="s">
        <v>814</v>
      </c>
      <c r="H131">
        <v>3.6000000000000002E-4</v>
      </c>
      <c r="I131" t="s">
        <v>254</v>
      </c>
      <c r="J131" t="s">
        <v>242</v>
      </c>
      <c r="K131" t="s">
        <v>243</v>
      </c>
      <c r="L131" t="s">
        <v>244</v>
      </c>
      <c r="M131">
        <v>0</v>
      </c>
      <c r="N131">
        <v>3.6000000000000002E-4</v>
      </c>
      <c r="O131" t="s">
        <v>358</v>
      </c>
      <c r="P131" t="s">
        <v>815</v>
      </c>
      <c r="Q131" t="s">
        <v>816</v>
      </c>
      <c r="R131" t="s">
        <v>817</v>
      </c>
      <c r="S131" t="s">
        <v>249</v>
      </c>
      <c r="T131" t="b">
        <v>0</v>
      </c>
    </row>
    <row r="132" spans="1:20" x14ac:dyDescent="0.25">
      <c r="A132" t="s">
        <v>236</v>
      </c>
      <c r="B132" t="s">
        <v>236</v>
      </c>
      <c r="C132" t="s">
        <v>237</v>
      </c>
      <c r="D132" t="s">
        <v>250</v>
      </c>
      <c r="E132" t="s">
        <v>251</v>
      </c>
      <c r="F132" t="s">
        <v>773</v>
      </c>
      <c r="G132" t="s">
        <v>818</v>
      </c>
      <c r="H132">
        <v>0.03</v>
      </c>
      <c r="I132" t="s">
        <v>241</v>
      </c>
      <c r="J132" t="s">
        <v>242</v>
      </c>
      <c r="K132" t="s">
        <v>243</v>
      </c>
      <c r="L132" t="s">
        <v>244</v>
      </c>
      <c r="M132">
        <v>0</v>
      </c>
      <c r="N132">
        <v>0.03</v>
      </c>
      <c r="O132" t="s">
        <v>255</v>
      </c>
      <c r="P132" t="s">
        <v>819</v>
      </c>
      <c r="Q132" t="s">
        <v>257</v>
      </c>
      <c r="R132" t="s">
        <v>820</v>
      </c>
      <c r="S132" t="s">
        <v>249</v>
      </c>
      <c r="T132" t="b">
        <v>1</v>
      </c>
    </row>
    <row r="133" spans="1:20" x14ac:dyDescent="0.25">
      <c r="A133" t="s">
        <v>259</v>
      </c>
      <c r="B133" t="s">
        <v>260</v>
      </c>
      <c r="C133" t="s">
        <v>237</v>
      </c>
      <c r="D133" t="s">
        <v>821</v>
      </c>
      <c r="E133" t="s">
        <v>822</v>
      </c>
      <c r="F133" t="s">
        <v>823</v>
      </c>
      <c r="G133" t="s">
        <v>823</v>
      </c>
      <c r="H133">
        <v>2.448</v>
      </c>
      <c r="I133" t="s">
        <v>265</v>
      </c>
      <c r="J133" t="s">
        <v>242</v>
      </c>
      <c r="K133" t="s">
        <v>243</v>
      </c>
      <c r="L133" t="s">
        <v>244</v>
      </c>
      <c r="M133">
        <v>0</v>
      </c>
      <c r="N133">
        <v>2.448</v>
      </c>
      <c r="O133" t="s">
        <v>324</v>
      </c>
      <c r="P133" t="s">
        <v>824</v>
      </c>
      <c r="Q133" t="s">
        <v>825</v>
      </c>
      <c r="R133" t="s">
        <v>826</v>
      </c>
      <c r="S133" t="s">
        <v>270</v>
      </c>
      <c r="T133" t="b">
        <v>1</v>
      </c>
    </row>
    <row r="134" spans="1:20" x14ac:dyDescent="0.25">
      <c r="A134" t="s">
        <v>259</v>
      </c>
      <c r="B134" t="s">
        <v>260</v>
      </c>
      <c r="C134" t="s">
        <v>237</v>
      </c>
      <c r="D134" t="s">
        <v>328</v>
      </c>
      <c r="E134" t="s">
        <v>827</v>
      </c>
      <c r="F134" t="s">
        <v>828</v>
      </c>
      <c r="G134" t="s">
        <v>828</v>
      </c>
      <c r="H134">
        <v>0.18099999999999999</v>
      </c>
      <c r="I134" t="s">
        <v>265</v>
      </c>
      <c r="J134" t="s">
        <v>242</v>
      </c>
      <c r="K134" t="s">
        <v>243</v>
      </c>
      <c r="L134" t="s">
        <v>244</v>
      </c>
      <c r="M134">
        <v>0</v>
      </c>
      <c r="N134">
        <v>0.18099999999999999</v>
      </c>
      <c r="O134" t="s">
        <v>331</v>
      </c>
      <c r="P134" t="s">
        <v>829</v>
      </c>
      <c r="Q134" t="s">
        <v>333</v>
      </c>
      <c r="R134" t="s">
        <v>830</v>
      </c>
      <c r="S134" t="s">
        <v>270</v>
      </c>
      <c r="T134" t="b">
        <v>1</v>
      </c>
    </row>
    <row r="135" spans="1:20" x14ac:dyDescent="0.25">
      <c r="A135" t="s">
        <v>236</v>
      </c>
      <c r="B135" t="s">
        <v>236</v>
      </c>
      <c r="C135" t="s">
        <v>237</v>
      </c>
      <c r="D135" t="s">
        <v>314</v>
      </c>
      <c r="E135" t="s">
        <v>251</v>
      </c>
      <c r="F135" t="s">
        <v>459</v>
      </c>
      <c r="G135" t="s">
        <v>831</v>
      </c>
      <c r="H135">
        <v>0.1</v>
      </c>
      <c r="I135" t="s">
        <v>254</v>
      </c>
      <c r="J135" t="s">
        <v>242</v>
      </c>
      <c r="K135" t="s">
        <v>243</v>
      </c>
      <c r="L135" t="s">
        <v>244</v>
      </c>
      <c r="M135">
        <v>0</v>
      </c>
      <c r="N135">
        <v>0.1</v>
      </c>
      <c r="O135" t="s">
        <v>255</v>
      </c>
      <c r="P135" t="s">
        <v>832</v>
      </c>
      <c r="Q135" t="s">
        <v>318</v>
      </c>
      <c r="R135" t="s">
        <v>833</v>
      </c>
      <c r="S135" t="s">
        <v>249</v>
      </c>
      <c r="T135" t="b">
        <v>1</v>
      </c>
    </row>
    <row r="136" spans="1:20" x14ac:dyDescent="0.25">
      <c r="A136" t="s">
        <v>259</v>
      </c>
      <c r="B136" t="s">
        <v>260</v>
      </c>
      <c r="C136" t="s">
        <v>237</v>
      </c>
      <c r="D136" t="s">
        <v>295</v>
      </c>
      <c r="E136" t="s">
        <v>834</v>
      </c>
      <c r="F136" t="s">
        <v>835</v>
      </c>
      <c r="G136" t="s">
        <v>835</v>
      </c>
      <c r="H136">
        <v>0.15365000000000001</v>
      </c>
      <c r="I136" t="s">
        <v>265</v>
      </c>
      <c r="J136" t="s">
        <v>242</v>
      </c>
      <c r="K136" t="s">
        <v>243</v>
      </c>
      <c r="L136" t="s">
        <v>244</v>
      </c>
      <c r="M136">
        <v>0</v>
      </c>
      <c r="N136">
        <v>0.15365000000000001</v>
      </c>
      <c r="O136" t="s">
        <v>298</v>
      </c>
      <c r="P136" t="s">
        <v>836</v>
      </c>
      <c r="Q136" t="s">
        <v>300</v>
      </c>
      <c r="R136" t="s">
        <v>837</v>
      </c>
      <c r="S136" t="s">
        <v>270</v>
      </c>
      <c r="T136" t="b">
        <v>1</v>
      </c>
    </row>
    <row r="137" spans="1:20" x14ac:dyDescent="0.25">
      <c r="A137" t="s">
        <v>259</v>
      </c>
      <c r="B137" t="s">
        <v>260</v>
      </c>
      <c r="C137" t="s">
        <v>237</v>
      </c>
      <c r="D137" t="s">
        <v>838</v>
      </c>
      <c r="E137" t="s">
        <v>665</v>
      </c>
      <c r="F137" t="s">
        <v>666</v>
      </c>
      <c r="G137" t="s">
        <v>666</v>
      </c>
      <c r="H137">
        <v>5.952</v>
      </c>
      <c r="I137" t="s">
        <v>265</v>
      </c>
      <c r="J137" t="s">
        <v>242</v>
      </c>
      <c r="K137" t="s">
        <v>243</v>
      </c>
      <c r="L137" t="s">
        <v>244</v>
      </c>
      <c r="M137">
        <v>0</v>
      </c>
      <c r="N137">
        <v>5.952</v>
      </c>
      <c r="O137" t="s">
        <v>324</v>
      </c>
      <c r="P137" t="s">
        <v>839</v>
      </c>
      <c r="Q137" t="s">
        <v>840</v>
      </c>
      <c r="R137" t="s">
        <v>841</v>
      </c>
      <c r="S137" t="s">
        <v>270</v>
      </c>
      <c r="T137" t="b">
        <v>1</v>
      </c>
    </row>
    <row r="138" spans="1:20" x14ac:dyDescent="0.25">
      <c r="A138" t="s">
        <v>259</v>
      </c>
      <c r="B138" t="s">
        <v>260</v>
      </c>
      <c r="C138" t="s">
        <v>294</v>
      </c>
      <c r="D138" t="s">
        <v>838</v>
      </c>
      <c r="E138" t="s">
        <v>665</v>
      </c>
      <c r="F138" t="s">
        <v>666</v>
      </c>
      <c r="G138" t="s">
        <v>666</v>
      </c>
      <c r="H138">
        <v>3.7440000000000002</v>
      </c>
      <c r="I138" t="s">
        <v>265</v>
      </c>
      <c r="J138" t="s">
        <v>242</v>
      </c>
      <c r="K138" t="s">
        <v>243</v>
      </c>
      <c r="L138" t="s">
        <v>244</v>
      </c>
      <c r="M138">
        <v>0</v>
      </c>
      <c r="N138">
        <v>3.7440000000000002</v>
      </c>
      <c r="O138" t="s">
        <v>324</v>
      </c>
      <c r="P138" t="s">
        <v>839</v>
      </c>
      <c r="Q138" t="s">
        <v>840</v>
      </c>
      <c r="R138" t="s">
        <v>841</v>
      </c>
      <c r="S138" t="s">
        <v>270</v>
      </c>
      <c r="T138" t="b">
        <v>1</v>
      </c>
    </row>
    <row r="139" spans="1:20" x14ac:dyDescent="0.25">
      <c r="A139" t="s">
        <v>236</v>
      </c>
      <c r="B139" t="s">
        <v>335</v>
      </c>
      <c r="C139" t="s">
        <v>237</v>
      </c>
      <c r="D139" t="s">
        <v>335</v>
      </c>
      <c r="F139" t="s">
        <v>842</v>
      </c>
      <c r="G139" t="s">
        <v>843</v>
      </c>
      <c r="H139">
        <v>1.2999999999999999E-3</v>
      </c>
      <c r="I139" t="s">
        <v>341</v>
      </c>
      <c r="J139" t="s">
        <v>242</v>
      </c>
      <c r="K139" t="s">
        <v>243</v>
      </c>
      <c r="L139" t="s">
        <v>244</v>
      </c>
      <c r="M139">
        <v>0</v>
      </c>
      <c r="N139">
        <v>1.2999999999999999E-3</v>
      </c>
      <c r="O139" t="s">
        <v>844</v>
      </c>
      <c r="P139" t="s">
        <v>845</v>
      </c>
      <c r="Q139" t="s">
        <v>494</v>
      </c>
      <c r="R139" t="s">
        <v>846</v>
      </c>
      <c r="S139" t="s">
        <v>346</v>
      </c>
      <c r="T139" t="b">
        <v>1</v>
      </c>
    </row>
    <row r="140" spans="1:20" x14ac:dyDescent="0.25">
      <c r="A140" t="s">
        <v>259</v>
      </c>
      <c r="B140" t="s">
        <v>260</v>
      </c>
      <c r="C140" t="s">
        <v>237</v>
      </c>
      <c r="D140" t="s">
        <v>847</v>
      </c>
      <c r="E140" t="s">
        <v>848</v>
      </c>
      <c r="F140" t="s">
        <v>849</v>
      </c>
      <c r="G140" t="s">
        <v>849</v>
      </c>
      <c r="H140">
        <v>7.6399999999999996E-2</v>
      </c>
      <c r="I140" t="s">
        <v>265</v>
      </c>
      <c r="J140" t="s">
        <v>242</v>
      </c>
      <c r="K140" t="s">
        <v>243</v>
      </c>
      <c r="L140" t="s">
        <v>244</v>
      </c>
      <c r="M140">
        <v>0</v>
      </c>
      <c r="N140">
        <v>7.6399999999999996E-2</v>
      </c>
      <c r="O140" t="s">
        <v>446</v>
      </c>
      <c r="P140" t="s">
        <v>850</v>
      </c>
      <c r="Q140" t="s">
        <v>851</v>
      </c>
      <c r="R140" t="s">
        <v>852</v>
      </c>
      <c r="S140" t="s">
        <v>270</v>
      </c>
      <c r="T140" t="b">
        <v>1</v>
      </c>
    </row>
    <row r="141" spans="1:20" x14ac:dyDescent="0.25">
      <c r="A141" t="s">
        <v>259</v>
      </c>
      <c r="B141" t="s">
        <v>260</v>
      </c>
      <c r="C141" t="s">
        <v>237</v>
      </c>
      <c r="D141" t="s">
        <v>853</v>
      </c>
      <c r="E141" t="s">
        <v>854</v>
      </c>
      <c r="F141" t="s">
        <v>855</v>
      </c>
      <c r="G141" t="s">
        <v>856</v>
      </c>
      <c r="H141">
        <v>9.6000000000000002E-2</v>
      </c>
      <c r="I141" t="s">
        <v>265</v>
      </c>
      <c r="J141" t="s">
        <v>242</v>
      </c>
      <c r="K141" t="s">
        <v>243</v>
      </c>
      <c r="L141" t="s">
        <v>244</v>
      </c>
      <c r="M141">
        <v>0</v>
      </c>
      <c r="N141">
        <v>9.6000000000000002E-2</v>
      </c>
      <c r="O141" t="s">
        <v>518</v>
      </c>
      <c r="P141" t="s">
        <v>857</v>
      </c>
      <c r="Q141" t="s">
        <v>858</v>
      </c>
      <c r="R141" t="s">
        <v>859</v>
      </c>
      <c r="S141" t="s">
        <v>270</v>
      </c>
      <c r="T141" t="b">
        <v>1</v>
      </c>
    </row>
    <row r="142" spans="1:20" x14ac:dyDescent="0.25">
      <c r="A142" t="s">
        <v>259</v>
      </c>
      <c r="B142" t="s">
        <v>260</v>
      </c>
      <c r="C142" t="s">
        <v>336</v>
      </c>
      <c r="D142" t="s">
        <v>853</v>
      </c>
      <c r="E142" t="s">
        <v>854</v>
      </c>
      <c r="F142" t="s">
        <v>855</v>
      </c>
      <c r="G142" t="s">
        <v>856</v>
      </c>
      <c r="H142">
        <v>673</v>
      </c>
      <c r="I142" t="s">
        <v>265</v>
      </c>
      <c r="J142" t="s">
        <v>242</v>
      </c>
      <c r="K142" t="s">
        <v>243</v>
      </c>
      <c r="L142" t="s">
        <v>244</v>
      </c>
      <c r="M142">
        <v>0</v>
      </c>
      <c r="N142">
        <v>673</v>
      </c>
      <c r="O142" t="s">
        <v>518</v>
      </c>
      <c r="P142" t="s">
        <v>857</v>
      </c>
      <c r="Q142" t="s">
        <v>858</v>
      </c>
      <c r="R142" t="s">
        <v>860</v>
      </c>
      <c r="S142" t="s">
        <v>270</v>
      </c>
      <c r="T142" t="b">
        <v>1</v>
      </c>
    </row>
    <row r="143" spans="1:20" x14ac:dyDescent="0.25">
      <c r="A143" t="s">
        <v>259</v>
      </c>
      <c r="B143" t="s">
        <v>260</v>
      </c>
      <c r="C143" t="s">
        <v>336</v>
      </c>
      <c r="D143" t="s">
        <v>853</v>
      </c>
      <c r="E143" t="s">
        <v>854</v>
      </c>
      <c r="F143" t="s">
        <v>855</v>
      </c>
      <c r="G143" t="s">
        <v>856</v>
      </c>
      <c r="H143">
        <v>1514</v>
      </c>
      <c r="I143" t="s">
        <v>265</v>
      </c>
      <c r="J143" t="s">
        <v>242</v>
      </c>
      <c r="K143" t="s">
        <v>243</v>
      </c>
      <c r="L143" t="s">
        <v>244</v>
      </c>
      <c r="M143">
        <v>0</v>
      </c>
      <c r="N143">
        <v>1514</v>
      </c>
      <c r="O143" t="s">
        <v>518</v>
      </c>
      <c r="P143" t="s">
        <v>857</v>
      </c>
      <c r="Q143" t="s">
        <v>858</v>
      </c>
      <c r="R143" t="s">
        <v>861</v>
      </c>
      <c r="S143" t="s">
        <v>270</v>
      </c>
      <c r="T143" t="b">
        <v>1</v>
      </c>
    </row>
    <row r="144" spans="1:20" x14ac:dyDescent="0.25">
      <c r="A144" t="s">
        <v>259</v>
      </c>
      <c r="B144" t="s">
        <v>260</v>
      </c>
      <c r="C144" t="s">
        <v>237</v>
      </c>
      <c r="D144" t="s">
        <v>862</v>
      </c>
      <c r="E144" t="s">
        <v>863</v>
      </c>
      <c r="F144" t="s">
        <v>864</v>
      </c>
      <c r="G144" t="s">
        <v>865</v>
      </c>
      <c r="H144">
        <v>2.3E-2</v>
      </c>
      <c r="I144" t="s">
        <v>265</v>
      </c>
      <c r="J144" t="s">
        <v>242</v>
      </c>
      <c r="K144" t="s">
        <v>243</v>
      </c>
      <c r="L144" t="s">
        <v>244</v>
      </c>
      <c r="M144">
        <v>0</v>
      </c>
      <c r="N144">
        <v>2.3E-2</v>
      </c>
      <c r="O144" t="s">
        <v>290</v>
      </c>
      <c r="P144" t="s">
        <v>866</v>
      </c>
      <c r="Q144" t="s">
        <v>867</v>
      </c>
      <c r="R144" t="s">
        <v>868</v>
      </c>
      <c r="S144" t="s">
        <v>270</v>
      </c>
      <c r="T144" t="b">
        <v>1</v>
      </c>
    </row>
    <row r="145" spans="1:20" x14ac:dyDescent="0.25">
      <c r="A145" t="s">
        <v>259</v>
      </c>
      <c r="B145" t="s">
        <v>260</v>
      </c>
      <c r="C145" t="s">
        <v>237</v>
      </c>
      <c r="D145" t="s">
        <v>869</v>
      </c>
      <c r="E145" t="s">
        <v>870</v>
      </c>
      <c r="F145" t="s">
        <v>871</v>
      </c>
      <c r="G145" t="s">
        <v>871</v>
      </c>
      <c r="H145">
        <v>9.84</v>
      </c>
      <c r="I145" t="s">
        <v>265</v>
      </c>
      <c r="J145" t="s">
        <v>242</v>
      </c>
      <c r="K145" t="s">
        <v>243</v>
      </c>
      <c r="L145" t="s">
        <v>244</v>
      </c>
      <c r="M145">
        <v>0</v>
      </c>
      <c r="N145">
        <v>9.84</v>
      </c>
      <c r="O145" t="s">
        <v>372</v>
      </c>
      <c r="P145" t="s">
        <v>872</v>
      </c>
      <c r="Q145" t="s">
        <v>873</v>
      </c>
      <c r="R145" t="s">
        <v>874</v>
      </c>
      <c r="S145" t="s">
        <v>270</v>
      </c>
      <c r="T145" t="b">
        <v>1</v>
      </c>
    </row>
    <row r="146" spans="1:20" x14ac:dyDescent="0.25">
      <c r="A146" t="s">
        <v>259</v>
      </c>
      <c r="B146" t="s">
        <v>260</v>
      </c>
      <c r="C146" t="s">
        <v>237</v>
      </c>
      <c r="D146" t="s">
        <v>875</v>
      </c>
      <c r="E146" t="s">
        <v>876</v>
      </c>
      <c r="F146" t="s">
        <v>877</v>
      </c>
      <c r="G146" t="s">
        <v>877</v>
      </c>
      <c r="H146">
        <v>12.750999999999999</v>
      </c>
      <c r="I146" t="s">
        <v>265</v>
      </c>
      <c r="J146" t="s">
        <v>242</v>
      </c>
      <c r="K146" t="s">
        <v>243</v>
      </c>
      <c r="L146" t="s">
        <v>244</v>
      </c>
      <c r="M146">
        <v>0</v>
      </c>
      <c r="N146">
        <v>12.750999999999999</v>
      </c>
      <c r="O146" t="s">
        <v>283</v>
      </c>
      <c r="P146" t="s">
        <v>878</v>
      </c>
      <c r="Q146" t="s">
        <v>879</v>
      </c>
      <c r="R146" t="s">
        <v>880</v>
      </c>
      <c r="S146" t="s">
        <v>270</v>
      </c>
      <c r="T146" t="b">
        <v>1</v>
      </c>
    </row>
    <row r="147" spans="1:20" x14ac:dyDescent="0.25">
      <c r="A147" t="s">
        <v>259</v>
      </c>
      <c r="B147" t="s">
        <v>260</v>
      </c>
      <c r="C147" t="s">
        <v>294</v>
      </c>
      <c r="D147" t="s">
        <v>875</v>
      </c>
      <c r="E147" t="s">
        <v>876</v>
      </c>
      <c r="F147" t="s">
        <v>877</v>
      </c>
      <c r="G147" t="s">
        <v>877</v>
      </c>
      <c r="H147">
        <v>4.4619999999999997</v>
      </c>
      <c r="I147" t="s">
        <v>265</v>
      </c>
      <c r="J147" t="s">
        <v>242</v>
      </c>
      <c r="K147" t="s">
        <v>243</v>
      </c>
      <c r="L147" t="s">
        <v>244</v>
      </c>
      <c r="M147">
        <v>0</v>
      </c>
      <c r="N147">
        <v>4.4619999999999997</v>
      </c>
      <c r="O147" t="s">
        <v>283</v>
      </c>
      <c r="P147" t="s">
        <v>878</v>
      </c>
      <c r="Q147" t="s">
        <v>879</v>
      </c>
      <c r="R147" t="s">
        <v>880</v>
      </c>
      <c r="S147" t="s">
        <v>270</v>
      </c>
      <c r="T147" t="b">
        <v>1</v>
      </c>
    </row>
    <row r="148" spans="1:20" x14ac:dyDescent="0.25">
      <c r="A148" t="s">
        <v>236</v>
      </c>
      <c r="B148" t="s">
        <v>236</v>
      </c>
      <c r="C148" t="s">
        <v>237</v>
      </c>
      <c r="D148" t="s">
        <v>566</v>
      </c>
      <c r="F148" t="s">
        <v>808</v>
      </c>
      <c r="G148" t="s">
        <v>809</v>
      </c>
      <c r="H148">
        <v>2.5000000000000001E-3</v>
      </c>
      <c r="I148" t="s">
        <v>341</v>
      </c>
      <c r="J148" t="s">
        <v>242</v>
      </c>
      <c r="K148" t="s">
        <v>243</v>
      </c>
      <c r="L148" t="s">
        <v>244</v>
      </c>
      <c r="M148">
        <v>0</v>
      </c>
      <c r="N148">
        <v>2.5000000000000001E-3</v>
      </c>
      <c r="O148" t="s">
        <v>881</v>
      </c>
      <c r="P148" t="s">
        <v>882</v>
      </c>
      <c r="Q148" t="s">
        <v>571</v>
      </c>
      <c r="R148" t="s">
        <v>883</v>
      </c>
      <c r="S148" t="s">
        <v>249</v>
      </c>
      <c r="T148" t="b">
        <v>1</v>
      </c>
    </row>
    <row r="149" spans="1:20" x14ac:dyDescent="0.25">
      <c r="A149" t="s">
        <v>259</v>
      </c>
      <c r="B149" t="s">
        <v>260</v>
      </c>
      <c r="C149" t="s">
        <v>237</v>
      </c>
      <c r="D149" t="s">
        <v>884</v>
      </c>
      <c r="E149" t="s">
        <v>885</v>
      </c>
      <c r="F149" t="s">
        <v>886</v>
      </c>
      <c r="G149" t="s">
        <v>887</v>
      </c>
      <c r="H149">
        <v>0.14199999999999999</v>
      </c>
      <c r="I149" t="s">
        <v>265</v>
      </c>
      <c r="J149" t="s">
        <v>242</v>
      </c>
      <c r="K149" t="s">
        <v>243</v>
      </c>
      <c r="L149" t="s">
        <v>244</v>
      </c>
      <c r="M149">
        <v>0</v>
      </c>
      <c r="N149">
        <v>0.14199999999999999</v>
      </c>
      <c r="O149" t="s">
        <v>372</v>
      </c>
      <c r="P149" t="s">
        <v>888</v>
      </c>
      <c r="Q149" t="s">
        <v>889</v>
      </c>
      <c r="R149" t="s">
        <v>890</v>
      </c>
      <c r="S149" t="s">
        <v>270</v>
      </c>
      <c r="T149" t="b">
        <v>1</v>
      </c>
    </row>
    <row r="150" spans="1:20" x14ac:dyDescent="0.25">
      <c r="A150" t="s">
        <v>259</v>
      </c>
      <c r="B150" t="s">
        <v>260</v>
      </c>
      <c r="C150" t="s">
        <v>237</v>
      </c>
      <c r="D150" t="s">
        <v>891</v>
      </c>
      <c r="E150" t="s">
        <v>892</v>
      </c>
      <c r="F150" t="s">
        <v>892</v>
      </c>
      <c r="G150" t="s">
        <v>893</v>
      </c>
      <c r="H150">
        <v>0.90400000000000003</v>
      </c>
      <c r="I150" t="s">
        <v>265</v>
      </c>
      <c r="J150" t="s">
        <v>242</v>
      </c>
      <c r="K150" t="s">
        <v>243</v>
      </c>
      <c r="L150" t="s">
        <v>244</v>
      </c>
      <c r="M150">
        <v>0</v>
      </c>
      <c r="N150">
        <v>0.90400000000000003</v>
      </c>
      <c r="O150" t="s">
        <v>324</v>
      </c>
      <c r="P150" t="s">
        <v>894</v>
      </c>
      <c r="Q150" t="s">
        <v>895</v>
      </c>
      <c r="R150" t="s">
        <v>896</v>
      </c>
      <c r="S150" t="s">
        <v>270</v>
      </c>
      <c r="T150" t="b">
        <v>1</v>
      </c>
    </row>
    <row r="151" spans="1:20" x14ac:dyDescent="0.25">
      <c r="A151" t="s">
        <v>259</v>
      </c>
      <c r="B151" t="s">
        <v>260</v>
      </c>
      <c r="C151" t="s">
        <v>336</v>
      </c>
      <c r="D151" t="s">
        <v>891</v>
      </c>
      <c r="E151" t="s">
        <v>892</v>
      </c>
      <c r="F151" t="s">
        <v>892</v>
      </c>
      <c r="G151" t="s">
        <v>893</v>
      </c>
      <c r="H151">
        <v>4672</v>
      </c>
      <c r="I151" t="s">
        <v>265</v>
      </c>
      <c r="J151" t="s">
        <v>242</v>
      </c>
      <c r="K151" t="s">
        <v>243</v>
      </c>
      <c r="L151" t="s">
        <v>244</v>
      </c>
      <c r="M151">
        <v>0</v>
      </c>
      <c r="N151">
        <v>4672</v>
      </c>
      <c r="O151" t="s">
        <v>324</v>
      </c>
      <c r="P151" t="s">
        <v>894</v>
      </c>
      <c r="Q151" t="s">
        <v>895</v>
      </c>
      <c r="R151" t="s">
        <v>897</v>
      </c>
      <c r="S151" t="s">
        <v>270</v>
      </c>
      <c r="T151" t="b">
        <v>1</v>
      </c>
    </row>
    <row r="152" spans="1:20" x14ac:dyDescent="0.25">
      <c r="A152" t="s">
        <v>259</v>
      </c>
      <c r="B152" t="s">
        <v>260</v>
      </c>
      <c r="C152" t="s">
        <v>336</v>
      </c>
      <c r="D152" t="s">
        <v>891</v>
      </c>
      <c r="E152" t="s">
        <v>892</v>
      </c>
      <c r="F152" t="s">
        <v>892</v>
      </c>
      <c r="G152" t="s">
        <v>893</v>
      </c>
      <c r="H152">
        <v>9028</v>
      </c>
      <c r="I152" t="s">
        <v>265</v>
      </c>
      <c r="J152" t="s">
        <v>242</v>
      </c>
      <c r="K152" t="s">
        <v>243</v>
      </c>
      <c r="L152" t="s">
        <v>244</v>
      </c>
      <c r="M152">
        <v>0</v>
      </c>
      <c r="N152">
        <v>9028</v>
      </c>
      <c r="O152" t="s">
        <v>324</v>
      </c>
      <c r="P152" t="s">
        <v>894</v>
      </c>
      <c r="Q152" t="s">
        <v>895</v>
      </c>
      <c r="R152" t="s">
        <v>898</v>
      </c>
      <c r="S152" t="s">
        <v>270</v>
      </c>
      <c r="T152" t="b">
        <v>1</v>
      </c>
    </row>
    <row r="153" spans="1:20" x14ac:dyDescent="0.25">
      <c r="A153" t="s">
        <v>259</v>
      </c>
      <c r="B153" t="s">
        <v>260</v>
      </c>
      <c r="C153" t="s">
        <v>237</v>
      </c>
      <c r="D153" t="s">
        <v>899</v>
      </c>
      <c r="E153" t="s">
        <v>900</v>
      </c>
      <c r="F153" t="s">
        <v>901</v>
      </c>
      <c r="G153" t="s">
        <v>902</v>
      </c>
      <c r="H153">
        <v>0.21110000000000001</v>
      </c>
      <c r="I153" t="s">
        <v>265</v>
      </c>
      <c r="J153" t="s">
        <v>242</v>
      </c>
      <c r="K153" t="s">
        <v>243</v>
      </c>
      <c r="L153" t="s">
        <v>244</v>
      </c>
      <c r="M153">
        <v>0</v>
      </c>
      <c r="N153">
        <v>0.21110000000000001</v>
      </c>
      <c r="O153" t="s">
        <v>372</v>
      </c>
      <c r="P153" t="s">
        <v>903</v>
      </c>
      <c r="Q153" t="s">
        <v>904</v>
      </c>
      <c r="R153" t="s">
        <v>905</v>
      </c>
      <c r="S153" t="s">
        <v>270</v>
      </c>
      <c r="T153" t="b">
        <v>1</v>
      </c>
    </row>
    <row r="154" spans="1:20" x14ac:dyDescent="0.25">
      <c r="A154" t="s">
        <v>259</v>
      </c>
      <c r="B154" t="s">
        <v>260</v>
      </c>
      <c r="C154" t="s">
        <v>294</v>
      </c>
      <c r="D154" t="s">
        <v>899</v>
      </c>
      <c r="E154" t="s">
        <v>900</v>
      </c>
      <c r="F154" t="s">
        <v>901</v>
      </c>
      <c r="G154" t="s">
        <v>902</v>
      </c>
      <c r="H154">
        <v>0.1542</v>
      </c>
      <c r="I154" t="s">
        <v>265</v>
      </c>
      <c r="J154" t="s">
        <v>242</v>
      </c>
      <c r="K154" t="s">
        <v>243</v>
      </c>
      <c r="L154" t="s">
        <v>244</v>
      </c>
      <c r="M154">
        <v>0</v>
      </c>
      <c r="N154">
        <v>0.1542</v>
      </c>
      <c r="O154" t="s">
        <v>446</v>
      </c>
      <c r="P154" t="s">
        <v>903</v>
      </c>
      <c r="Q154" t="s">
        <v>904</v>
      </c>
      <c r="R154" t="s">
        <v>905</v>
      </c>
      <c r="S154" t="s">
        <v>270</v>
      </c>
      <c r="T154" t="b">
        <v>1</v>
      </c>
    </row>
    <row r="155" spans="1:20" x14ac:dyDescent="0.25">
      <c r="A155" t="s">
        <v>236</v>
      </c>
      <c r="B155" t="s">
        <v>236</v>
      </c>
      <c r="C155" t="s">
        <v>237</v>
      </c>
      <c r="D155" t="s">
        <v>566</v>
      </c>
      <c r="F155" t="s">
        <v>791</v>
      </c>
      <c r="G155" t="s">
        <v>906</v>
      </c>
      <c r="H155">
        <v>5.1999999999999998E-3</v>
      </c>
      <c r="I155" t="s">
        <v>254</v>
      </c>
      <c r="J155" t="s">
        <v>242</v>
      </c>
      <c r="K155" t="s">
        <v>243</v>
      </c>
      <c r="L155" t="s">
        <v>244</v>
      </c>
      <c r="M155">
        <v>0</v>
      </c>
      <c r="N155">
        <v>5.1999999999999998E-3</v>
      </c>
      <c r="O155" t="s">
        <v>569</v>
      </c>
      <c r="P155" t="s">
        <v>907</v>
      </c>
      <c r="Q155" t="s">
        <v>571</v>
      </c>
      <c r="R155" t="s">
        <v>908</v>
      </c>
      <c r="S155" t="s">
        <v>249</v>
      </c>
      <c r="T155" t="b">
        <v>0</v>
      </c>
    </row>
    <row r="156" spans="1:20" x14ac:dyDescent="0.25">
      <c r="A156" t="s">
        <v>259</v>
      </c>
      <c r="B156" t="s">
        <v>260</v>
      </c>
      <c r="C156" t="s">
        <v>237</v>
      </c>
      <c r="D156" t="s">
        <v>909</v>
      </c>
      <c r="E156" t="s">
        <v>910</v>
      </c>
      <c r="F156" t="s">
        <v>911</v>
      </c>
      <c r="G156" t="s">
        <v>911</v>
      </c>
      <c r="H156">
        <v>6.3449999999999998</v>
      </c>
      <c r="I156" t="s">
        <v>265</v>
      </c>
      <c r="J156" t="s">
        <v>242</v>
      </c>
      <c r="K156" t="s">
        <v>243</v>
      </c>
      <c r="L156" t="s">
        <v>244</v>
      </c>
      <c r="M156">
        <v>0</v>
      </c>
      <c r="N156">
        <v>6.3449999999999998</v>
      </c>
      <c r="O156" t="s">
        <v>283</v>
      </c>
      <c r="P156" t="s">
        <v>912</v>
      </c>
      <c r="Q156" t="s">
        <v>913</v>
      </c>
      <c r="R156" t="s">
        <v>914</v>
      </c>
      <c r="S156" t="s">
        <v>270</v>
      </c>
      <c r="T156" t="b">
        <v>1</v>
      </c>
    </row>
    <row r="157" spans="1:20" x14ac:dyDescent="0.25">
      <c r="A157" t="s">
        <v>259</v>
      </c>
      <c r="B157" t="s">
        <v>260</v>
      </c>
      <c r="C157" t="s">
        <v>336</v>
      </c>
      <c r="D157" t="s">
        <v>909</v>
      </c>
      <c r="E157" t="s">
        <v>910</v>
      </c>
      <c r="F157" t="s">
        <v>911</v>
      </c>
      <c r="G157" t="s">
        <v>911</v>
      </c>
      <c r="H157">
        <v>32792</v>
      </c>
      <c r="I157" t="s">
        <v>265</v>
      </c>
      <c r="J157" t="s">
        <v>242</v>
      </c>
      <c r="K157" t="s">
        <v>243</v>
      </c>
      <c r="L157" t="s">
        <v>244</v>
      </c>
      <c r="M157">
        <v>0</v>
      </c>
      <c r="N157">
        <v>32792</v>
      </c>
      <c r="O157" t="s">
        <v>283</v>
      </c>
      <c r="P157" t="s">
        <v>912</v>
      </c>
      <c r="Q157" t="s">
        <v>913</v>
      </c>
      <c r="R157" t="s">
        <v>915</v>
      </c>
      <c r="S157" t="s">
        <v>270</v>
      </c>
      <c r="T157" t="b">
        <v>1</v>
      </c>
    </row>
    <row r="158" spans="1:20" x14ac:dyDescent="0.25">
      <c r="A158" t="s">
        <v>259</v>
      </c>
      <c r="B158" t="s">
        <v>260</v>
      </c>
      <c r="C158" t="s">
        <v>336</v>
      </c>
      <c r="D158" t="s">
        <v>909</v>
      </c>
      <c r="E158" t="s">
        <v>910</v>
      </c>
      <c r="F158" t="s">
        <v>911</v>
      </c>
      <c r="G158" t="s">
        <v>911</v>
      </c>
      <c r="H158">
        <v>63362</v>
      </c>
      <c r="I158" t="s">
        <v>265</v>
      </c>
      <c r="J158" t="s">
        <v>242</v>
      </c>
      <c r="K158" t="s">
        <v>243</v>
      </c>
      <c r="L158" t="s">
        <v>244</v>
      </c>
      <c r="M158">
        <v>0</v>
      </c>
      <c r="N158">
        <v>63362</v>
      </c>
      <c r="O158" t="s">
        <v>283</v>
      </c>
      <c r="P158" t="s">
        <v>912</v>
      </c>
      <c r="Q158" t="s">
        <v>913</v>
      </c>
      <c r="R158" t="s">
        <v>916</v>
      </c>
      <c r="S158" t="s">
        <v>270</v>
      </c>
      <c r="T158" t="b">
        <v>1</v>
      </c>
    </row>
    <row r="159" spans="1:20" x14ac:dyDescent="0.25">
      <c r="A159" t="s">
        <v>259</v>
      </c>
      <c r="B159" t="s">
        <v>260</v>
      </c>
      <c r="C159" t="s">
        <v>237</v>
      </c>
      <c r="D159" t="s">
        <v>917</v>
      </c>
      <c r="E159" t="s">
        <v>918</v>
      </c>
      <c r="F159" t="s">
        <v>919</v>
      </c>
      <c r="G159" t="s">
        <v>920</v>
      </c>
      <c r="H159">
        <v>3.7440000000000002</v>
      </c>
      <c r="I159" t="s">
        <v>265</v>
      </c>
      <c r="J159" t="s">
        <v>242</v>
      </c>
      <c r="K159" t="s">
        <v>243</v>
      </c>
      <c r="L159" t="s">
        <v>244</v>
      </c>
      <c r="M159">
        <v>0</v>
      </c>
      <c r="N159">
        <v>3.7440000000000002</v>
      </c>
      <c r="O159" t="s">
        <v>331</v>
      </c>
      <c r="P159" t="s">
        <v>921</v>
      </c>
      <c r="Q159" t="s">
        <v>922</v>
      </c>
      <c r="R159" t="s">
        <v>923</v>
      </c>
      <c r="S159" t="s">
        <v>270</v>
      </c>
      <c r="T159" t="b">
        <v>1</v>
      </c>
    </row>
    <row r="160" spans="1:20" x14ac:dyDescent="0.25">
      <c r="A160" t="s">
        <v>259</v>
      </c>
      <c r="B160" t="s">
        <v>260</v>
      </c>
      <c r="C160" t="s">
        <v>294</v>
      </c>
      <c r="D160" t="s">
        <v>917</v>
      </c>
      <c r="E160" t="s">
        <v>918</v>
      </c>
      <c r="F160" t="s">
        <v>919</v>
      </c>
      <c r="G160" t="s">
        <v>920</v>
      </c>
      <c r="H160">
        <v>0.98899999999999999</v>
      </c>
      <c r="I160" t="s">
        <v>265</v>
      </c>
      <c r="J160" t="s">
        <v>242</v>
      </c>
      <c r="K160" t="s">
        <v>243</v>
      </c>
      <c r="L160" t="s">
        <v>244</v>
      </c>
      <c r="M160">
        <v>0</v>
      </c>
      <c r="N160">
        <v>0.98899999999999999</v>
      </c>
      <c r="O160" t="s">
        <v>331</v>
      </c>
      <c r="P160" t="s">
        <v>921</v>
      </c>
      <c r="Q160" t="s">
        <v>922</v>
      </c>
      <c r="R160" t="s">
        <v>923</v>
      </c>
      <c r="S160" t="s">
        <v>270</v>
      </c>
      <c r="T160" t="b">
        <v>1</v>
      </c>
    </row>
    <row r="161" spans="1:20" x14ac:dyDescent="0.25">
      <c r="A161" t="s">
        <v>236</v>
      </c>
      <c r="B161" t="s">
        <v>236</v>
      </c>
      <c r="C161" t="s">
        <v>237</v>
      </c>
      <c r="D161" t="s">
        <v>924</v>
      </c>
      <c r="F161" t="s">
        <v>925</v>
      </c>
      <c r="G161" t="s">
        <v>926</v>
      </c>
      <c r="H161">
        <v>1</v>
      </c>
      <c r="I161" t="s">
        <v>492</v>
      </c>
      <c r="J161" t="s">
        <v>242</v>
      </c>
      <c r="K161" t="s">
        <v>243</v>
      </c>
      <c r="L161" t="s">
        <v>244</v>
      </c>
      <c r="M161">
        <v>0</v>
      </c>
      <c r="N161">
        <v>1</v>
      </c>
      <c r="O161" t="s">
        <v>927</v>
      </c>
      <c r="P161" t="s">
        <v>928</v>
      </c>
      <c r="Q161" t="s">
        <v>929</v>
      </c>
      <c r="R161" t="s">
        <v>930</v>
      </c>
      <c r="S161" t="s">
        <v>249</v>
      </c>
      <c r="T161" t="b">
        <v>0</v>
      </c>
    </row>
    <row r="162" spans="1:20" x14ac:dyDescent="0.25">
      <c r="A162" t="s">
        <v>259</v>
      </c>
      <c r="B162" t="s">
        <v>260</v>
      </c>
      <c r="C162" t="s">
        <v>237</v>
      </c>
      <c r="D162" t="s">
        <v>470</v>
      </c>
      <c r="E162" t="s">
        <v>931</v>
      </c>
      <c r="F162" t="s">
        <v>932</v>
      </c>
      <c r="G162" t="s">
        <v>932</v>
      </c>
      <c r="H162">
        <v>0.64590000000000003</v>
      </c>
      <c r="I162" t="s">
        <v>265</v>
      </c>
      <c r="J162" t="s">
        <v>242</v>
      </c>
      <c r="K162" t="s">
        <v>243</v>
      </c>
      <c r="L162" t="s">
        <v>244</v>
      </c>
      <c r="M162">
        <v>0</v>
      </c>
      <c r="N162">
        <v>0.64590000000000003</v>
      </c>
      <c r="O162" t="s">
        <v>298</v>
      </c>
      <c r="P162" t="s">
        <v>933</v>
      </c>
      <c r="Q162" t="s">
        <v>474</v>
      </c>
      <c r="R162" t="s">
        <v>934</v>
      </c>
      <c r="S162" t="s">
        <v>270</v>
      </c>
      <c r="T162" t="b">
        <v>1</v>
      </c>
    </row>
    <row r="163" spans="1:20" x14ac:dyDescent="0.25">
      <c r="A163" t="s">
        <v>259</v>
      </c>
      <c r="B163" t="s">
        <v>260</v>
      </c>
      <c r="C163" t="s">
        <v>237</v>
      </c>
      <c r="D163" t="s">
        <v>463</v>
      </c>
      <c r="E163" t="s">
        <v>464</v>
      </c>
      <c r="F163" t="s">
        <v>935</v>
      </c>
      <c r="G163" t="s">
        <v>936</v>
      </c>
      <c r="H163">
        <v>9.5999999999999992E-3</v>
      </c>
      <c r="I163" t="s">
        <v>265</v>
      </c>
      <c r="J163" t="s">
        <v>242</v>
      </c>
      <c r="K163" t="s">
        <v>243</v>
      </c>
      <c r="L163" t="s">
        <v>244</v>
      </c>
      <c r="M163">
        <v>0</v>
      </c>
      <c r="N163">
        <v>9.5999999999999992E-3</v>
      </c>
      <c r="O163" t="s">
        <v>310</v>
      </c>
      <c r="P163" t="s">
        <v>937</v>
      </c>
      <c r="Q163" t="s">
        <v>468</v>
      </c>
      <c r="R163" t="s">
        <v>938</v>
      </c>
      <c r="S163" t="s">
        <v>270</v>
      </c>
      <c r="T163" t="b">
        <v>1</v>
      </c>
    </row>
    <row r="164" spans="1:20" x14ac:dyDescent="0.25">
      <c r="A164" t="s">
        <v>259</v>
      </c>
      <c r="B164" t="s">
        <v>260</v>
      </c>
      <c r="C164" t="s">
        <v>237</v>
      </c>
      <c r="D164" t="s">
        <v>406</v>
      </c>
      <c r="E164" t="s">
        <v>939</v>
      </c>
      <c r="F164" t="s">
        <v>940</v>
      </c>
      <c r="G164" t="s">
        <v>940</v>
      </c>
      <c r="H164">
        <v>35.814</v>
      </c>
      <c r="I164" t="s">
        <v>265</v>
      </c>
      <c r="J164" t="s">
        <v>242</v>
      </c>
      <c r="K164" t="s">
        <v>243</v>
      </c>
      <c r="L164" t="s">
        <v>244</v>
      </c>
      <c r="M164">
        <v>0</v>
      </c>
      <c r="N164">
        <v>35.814</v>
      </c>
      <c r="O164" t="s">
        <v>721</v>
      </c>
      <c r="P164" t="s">
        <v>941</v>
      </c>
      <c r="Q164" t="s">
        <v>410</v>
      </c>
      <c r="R164" t="s">
        <v>942</v>
      </c>
      <c r="S164" t="s">
        <v>270</v>
      </c>
      <c r="T164" t="b">
        <v>1</v>
      </c>
    </row>
    <row r="165" spans="1:20" x14ac:dyDescent="0.25">
      <c r="A165" t="s">
        <v>259</v>
      </c>
      <c r="B165" t="s">
        <v>260</v>
      </c>
      <c r="C165" t="s">
        <v>294</v>
      </c>
      <c r="D165" t="s">
        <v>406</v>
      </c>
      <c r="E165" t="s">
        <v>939</v>
      </c>
      <c r="F165" t="s">
        <v>940</v>
      </c>
      <c r="G165" t="s">
        <v>940</v>
      </c>
      <c r="H165">
        <v>26.687999999999999</v>
      </c>
      <c r="I165" t="s">
        <v>265</v>
      </c>
      <c r="J165" t="s">
        <v>242</v>
      </c>
      <c r="K165" t="s">
        <v>243</v>
      </c>
      <c r="L165" t="s">
        <v>244</v>
      </c>
      <c r="M165">
        <v>0</v>
      </c>
      <c r="N165">
        <v>26.687999999999999</v>
      </c>
      <c r="O165" t="s">
        <v>721</v>
      </c>
      <c r="P165" t="s">
        <v>941</v>
      </c>
      <c r="Q165" t="s">
        <v>410</v>
      </c>
      <c r="R165" t="s">
        <v>942</v>
      </c>
      <c r="S165" t="s">
        <v>270</v>
      </c>
      <c r="T165" t="b">
        <v>1</v>
      </c>
    </row>
    <row r="166" spans="1:20" x14ac:dyDescent="0.25">
      <c r="A166" t="s">
        <v>259</v>
      </c>
      <c r="B166" t="s">
        <v>260</v>
      </c>
      <c r="C166" t="s">
        <v>237</v>
      </c>
      <c r="D166" t="s">
        <v>943</v>
      </c>
      <c r="E166" t="s">
        <v>944</v>
      </c>
      <c r="F166" t="s">
        <v>945</v>
      </c>
      <c r="G166" t="s">
        <v>945</v>
      </c>
      <c r="H166">
        <v>1.9317500000000001</v>
      </c>
      <c r="I166" t="s">
        <v>265</v>
      </c>
      <c r="J166" t="s">
        <v>242</v>
      </c>
      <c r="K166" t="s">
        <v>243</v>
      </c>
      <c r="L166" t="s">
        <v>244</v>
      </c>
      <c r="M166">
        <v>0</v>
      </c>
      <c r="N166">
        <v>1.9317500000000001</v>
      </c>
      <c r="O166" t="s">
        <v>372</v>
      </c>
      <c r="P166" t="s">
        <v>946</v>
      </c>
      <c r="Q166" t="s">
        <v>947</v>
      </c>
      <c r="R166" t="s">
        <v>948</v>
      </c>
      <c r="S166" t="s">
        <v>270</v>
      </c>
      <c r="T166" t="b">
        <v>1</v>
      </c>
    </row>
    <row r="167" spans="1:20" x14ac:dyDescent="0.25">
      <c r="A167" t="s">
        <v>259</v>
      </c>
      <c r="B167" t="s">
        <v>260</v>
      </c>
      <c r="C167" t="s">
        <v>294</v>
      </c>
      <c r="D167" t="s">
        <v>943</v>
      </c>
      <c r="E167" t="s">
        <v>944</v>
      </c>
      <c r="F167" t="s">
        <v>945</v>
      </c>
      <c r="G167" t="s">
        <v>945</v>
      </c>
      <c r="H167">
        <v>0.81367</v>
      </c>
      <c r="I167" t="s">
        <v>265</v>
      </c>
      <c r="J167" t="s">
        <v>242</v>
      </c>
      <c r="K167" t="s">
        <v>243</v>
      </c>
      <c r="L167" t="s">
        <v>244</v>
      </c>
      <c r="M167">
        <v>0</v>
      </c>
      <c r="N167">
        <v>0.81367</v>
      </c>
      <c r="O167" t="s">
        <v>372</v>
      </c>
      <c r="P167" t="s">
        <v>946</v>
      </c>
      <c r="Q167" t="s">
        <v>947</v>
      </c>
      <c r="R167" t="s">
        <v>948</v>
      </c>
      <c r="S167" t="s">
        <v>270</v>
      </c>
      <c r="T167" t="b">
        <v>1</v>
      </c>
    </row>
    <row r="168" spans="1:20" x14ac:dyDescent="0.25">
      <c r="A168" t="s">
        <v>259</v>
      </c>
      <c r="B168" t="s">
        <v>260</v>
      </c>
      <c r="C168" t="s">
        <v>237</v>
      </c>
      <c r="D168" t="s">
        <v>949</v>
      </c>
      <c r="E168" t="s">
        <v>950</v>
      </c>
      <c r="F168" t="s">
        <v>951</v>
      </c>
      <c r="G168" t="s">
        <v>951</v>
      </c>
      <c r="H168">
        <v>0.26400000000000001</v>
      </c>
      <c r="I168" t="s">
        <v>265</v>
      </c>
      <c r="J168" t="s">
        <v>242</v>
      </c>
      <c r="K168" t="s">
        <v>243</v>
      </c>
      <c r="L168" t="s">
        <v>244</v>
      </c>
      <c r="M168">
        <v>0</v>
      </c>
      <c r="N168">
        <v>0.26400000000000001</v>
      </c>
      <c r="O168" t="s">
        <v>952</v>
      </c>
      <c r="P168" t="s">
        <v>953</v>
      </c>
      <c r="Q168" t="s">
        <v>954</v>
      </c>
      <c r="R168" t="s">
        <v>955</v>
      </c>
      <c r="S168" t="s">
        <v>270</v>
      </c>
      <c r="T168" t="b">
        <v>0</v>
      </c>
    </row>
    <row r="169" spans="1:20" x14ac:dyDescent="0.25">
      <c r="A169" t="s">
        <v>259</v>
      </c>
      <c r="B169" t="s">
        <v>260</v>
      </c>
      <c r="C169" t="s">
        <v>294</v>
      </c>
      <c r="D169" t="s">
        <v>949</v>
      </c>
      <c r="E169" t="s">
        <v>950</v>
      </c>
      <c r="F169" t="s">
        <v>951</v>
      </c>
      <c r="G169" t="s">
        <v>951</v>
      </c>
      <c r="H169">
        <v>0.193</v>
      </c>
      <c r="I169" t="s">
        <v>265</v>
      </c>
      <c r="J169" t="s">
        <v>242</v>
      </c>
      <c r="K169" t="s">
        <v>243</v>
      </c>
      <c r="L169" t="s">
        <v>244</v>
      </c>
      <c r="M169">
        <v>0</v>
      </c>
      <c r="N169">
        <v>0.193</v>
      </c>
      <c r="O169" t="s">
        <v>952</v>
      </c>
      <c r="P169" t="s">
        <v>953</v>
      </c>
      <c r="Q169" t="s">
        <v>954</v>
      </c>
      <c r="R169" t="s">
        <v>955</v>
      </c>
      <c r="S169" t="s">
        <v>270</v>
      </c>
      <c r="T169" t="b">
        <v>0</v>
      </c>
    </row>
    <row r="170" spans="1:20" x14ac:dyDescent="0.25">
      <c r="A170" t="s">
        <v>259</v>
      </c>
      <c r="B170" t="s">
        <v>260</v>
      </c>
      <c r="C170" t="s">
        <v>237</v>
      </c>
      <c r="D170" t="s">
        <v>956</v>
      </c>
      <c r="E170" t="s">
        <v>957</v>
      </c>
      <c r="F170" t="s">
        <v>958</v>
      </c>
      <c r="G170" t="s">
        <v>958</v>
      </c>
      <c r="H170">
        <v>0.94399999999999995</v>
      </c>
      <c r="I170" t="s">
        <v>265</v>
      </c>
      <c r="J170" t="s">
        <v>242</v>
      </c>
      <c r="K170" t="s">
        <v>243</v>
      </c>
      <c r="L170" t="s">
        <v>244</v>
      </c>
      <c r="M170">
        <v>0</v>
      </c>
      <c r="N170">
        <v>0.94399999999999995</v>
      </c>
      <c r="O170" t="s">
        <v>324</v>
      </c>
      <c r="P170" t="s">
        <v>959</v>
      </c>
      <c r="Q170" t="s">
        <v>960</v>
      </c>
      <c r="R170" t="s">
        <v>961</v>
      </c>
      <c r="S170" t="s">
        <v>270</v>
      </c>
      <c r="T170" t="b">
        <v>1</v>
      </c>
    </row>
    <row r="171" spans="1:20" x14ac:dyDescent="0.25">
      <c r="A171" t="s">
        <v>259</v>
      </c>
      <c r="B171" t="s">
        <v>260</v>
      </c>
      <c r="C171" t="s">
        <v>294</v>
      </c>
      <c r="D171" t="s">
        <v>956</v>
      </c>
      <c r="E171" t="s">
        <v>957</v>
      </c>
      <c r="F171" t="s">
        <v>958</v>
      </c>
      <c r="G171" t="s">
        <v>958</v>
      </c>
      <c r="H171">
        <v>0.57599999999999996</v>
      </c>
      <c r="I171" t="s">
        <v>265</v>
      </c>
      <c r="J171" t="s">
        <v>242</v>
      </c>
      <c r="K171" t="s">
        <v>243</v>
      </c>
      <c r="L171" t="s">
        <v>244</v>
      </c>
      <c r="M171">
        <v>0</v>
      </c>
      <c r="N171">
        <v>0.57599999999999996</v>
      </c>
      <c r="O171" t="s">
        <v>324</v>
      </c>
      <c r="P171" t="s">
        <v>959</v>
      </c>
      <c r="Q171" t="s">
        <v>960</v>
      </c>
      <c r="R171" t="s">
        <v>961</v>
      </c>
      <c r="S171" t="s">
        <v>270</v>
      </c>
      <c r="T171" t="b">
        <v>1</v>
      </c>
    </row>
    <row r="172" spans="1:20" x14ac:dyDescent="0.25">
      <c r="A172" t="s">
        <v>259</v>
      </c>
      <c r="B172" t="s">
        <v>260</v>
      </c>
      <c r="C172" t="s">
        <v>237</v>
      </c>
      <c r="D172" t="s">
        <v>962</v>
      </c>
      <c r="E172" t="s">
        <v>963</v>
      </c>
      <c r="F172" t="s">
        <v>964</v>
      </c>
      <c r="G172" t="s">
        <v>965</v>
      </c>
      <c r="H172">
        <v>0.105</v>
      </c>
      <c r="I172" t="s">
        <v>265</v>
      </c>
      <c r="J172" t="s">
        <v>242</v>
      </c>
      <c r="K172" t="s">
        <v>243</v>
      </c>
      <c r="L172" t="s">
        <v>244</v>
      </c>
      <c r="M172">
        <v>0</v>
      </c>
      <c r="N172">
        <v>0.105</v>
      </c>
      <c r="O172" t="s">
        <v>266</v>
      </c>
      <c r="P172" t="s">
        <v>966</v>
      </c>
      <c r="Q172" t="s">
        <v>967</v>
      </c>
      <c r="R172" t="s">
        <v>968</v>
      </c>
      <c r="S172" t="s">
        <v>270</v>
      </c>
      <c r="T172" t="b">
        <v>1</v>
      </c>
    </row>
    <row r="173" spans="1:20" x14ac:dyDescent="0.25">
      <c r="A173" t="s">
        <v>259</v>
      </c>
      <c r="B173" t="s">
        <v>260</v>
      </c>
      <c r="C173" t="s">
        <v>237</v>
      </c>
      <c r="D173" t="s">
        <v>969</v>
      </c>
      <c r="E173" t="s">
        <v>970</v>
      </c>
      <c r="F173" t="s">
        <v>971</v>
      </c>
      <c r="G173" t="s">
        <v>971</v>
      </c>
      <c r="H173">
        <v>1.6899999999999998E-2</v>
      </c>
      <c r="I173" t="s">
        <v>265</v>
      </c>
      <c r="J173" t="s">
        <v>242</v>
      </c>
      <c r="K173" t="s">
        <v>243</v>
      </c>
      <c r="L173" t="s">
        <v>244</v>
      </c>
      <c r="M173">
        <v>0</v>
      </c>
      <c r="N173">
        <v>1.6899999999999998E-2</v>
      </c>
      <c r="O173" t="s">
        <v>324</v>
      </c>
      <c r="P173" t="s">
        <v>972</v>
      </c>
      <c r="Q173" t="s">
        <v>973</v>
      </c>
      <c r="R173" t="s">
        <v>974</v>
      </c>
      <c r="S173" t="s">
        <v>270</v>
      </c>
      <c r="T173" t="b">
        <v>1</v>
      </c>
    </row>
    <row r="174" spans="1:20" x14ac:dyDescent="0.25">
      <c r="A174" t="s">
        <v>259</v>
      </c>
      <c r="B174" t="s">
        <v>260</v>
      </c>
      <c r="C174" t="s">
        <v>237</v>
      </c>
      <c r="D174" t="s">
        <v>884</v>
      </c>
      <c r="E174" t="s">
        <v>975</v>
      </c>
      <c r="F174" t="s">
        <v>976</v>
      </c>
      <c r="G174" t="s">
        <v>977</v>
      </c>
      <c r="H174">
        <v>2.278</v>
      </c>
      <c r="I174" t="s">
        <v>265</v>
      </c>
      <c r="J174" t="s">
        <v>242</v>
      </c>
      <c r="K174" t="s">
        <v>243</v>
      </c>
      <c r="L174" t="s">
        <v>244</v>
      </c>
      <c r="M174">
        <v>0</v>
      </c>
      <c r="N174">
        <v>2.278</v>
      </c>
      <c r="O174" t="s">
        <v>372</v>
      </c>
      <c r="P174" t="s">
        <v>978</v>
      </c>
      <c r="Q174" t="s">
        <v>889</v>
      </c>
      <c r="R174" t="s">
        <v>979</v>
      </c>
      <c r="S174" t="s">
        <v>270</v>
      </c>
      <c r="T174" t="b">
        <v>1</v>
      </c>
    </row>
    <row r="175" spans="1:20" x14ac:dyDescent="0.25">
      <c r="A175" t="s">
        <v>259</v>
      </c>
      <c r="B175" t="s">
        <v>260</v>
      </c>
      <c r="C175" t="s">
        <v>237</v>
      </c>
      <c r="D175" t="s">
        <v>980</v>
      </c>
      <c r="E175" t="s">
        <v>981</v>
      </c>
      <c r="F175" t="s">
        <v>982</v>
      </c>
      <c r="G175" t="s">
        <v>983</v>
      </c>
      <c r="H175">
        <v>0.32035200000000003</v>
      </c>
      <c r="I175" t="s">
        <v>265</v>
      </c>
      <c r="J175" t="s">
        <v>242</v>
      </c>
      <c r="K175" t="s">
        <v>243</v>
      </c>
      <c r="L175" t="s">
        <v>244</v>
      </c>
      <c r="M175">
        <v>0</v>
      </c>
      <c r="N175">
        <v>0.32035200000000003</v>
      </c>
      <c r="O175" t="s">
        <v>372</v>
      </c>
      <c r="P175" t="s">
        <v>984</v>
      </c>
      <c r="Q175" t="s">
        <v>985</v>
      </c>
      <c r="R175" t="s">
        <v>986</v>
      </c>
      <c r="S175" t="s">
        <v>270</v>
      </c>
      <c r="T175" t="b">
        <v>1</v>
      </c>
    </row>
    <row r="176" spans="1:20" x14ac:dyDescent="0.25">
      <c r="A176" t="s">
        <v>259</v>
      </c>
      <c r="B176" t="s">
        <v>260</v>
      </c>
      <c r="C176" t="s">
        <v>294</v>
      </c>
      <c r="D176" t="s">
        <v>980</v>
      </c>
      <c r="E176" t="s">
        <v>981</v>
      </c>
      <c r="F176" t="s">
        <v>982</v>
      </c>
      <c r="G176" t="s">
        <v>983</v>
      </c>
      <c r="H176">
        <v>0.14361599999999999</v>
      </c>
      <c r="I176" t="s">
        <v>265</v>
      </c>
      <c r="J176" t="s">
        <v>242</v>
      </c>
      <c r="K176" t="s">
        <v>243</v>
      </c>
      <c r="L176" t="s">
        <v>244</v>
      </c>
      <c r="M176">
        <v>0</v>
      </c>
      <c r="N176">
        <v>0.14361599999999999</v>
      </c>
      <c r="O176" t="s">
        <v>372</v>
      </c>
      <c r="P176" t="s">
        <v>984</v>
      </c>
      <c r="Q176" t="s">
        <v>985</v>
      </c>
      <c r="R176" t="s">
        <v>986</v>
      </c>
      <c r="S176" t="s">
        <v>270</v>
      </c>
      <c r="T176" t="b">
        <v>1</v>
      </c>
    </row>
    <row r="177" spans="1:20" x14ac:dyDescent="0.25">
      <c r="A177" t="s">
        <v>259</v>
      </c>
      <c r="B177" t="s">
        <v>260</v>
      </c>
      <c r="C177" t="s">
        <v>237</v>
      </c>
      <c r="D177" t="s">
        <v>987</v>
      </c>
      <c r="E177" t="s">
        <v>988</v>
      </c>
      <c r="F177" t="s">
        <v>989</v>
      </c>
      <c r="G177" t="s">
        <v>989</v>
      </c>
      <c r="H177">
        <v>0.12</v>
      </c>
      <c r="I177" t="s">
        <v>265</v>
      </c>
      <c r="J177" t="s">
        <v>242</v>
      </c>
      <c r="K177" t="s">
        <v>243</v>
      </c>
      <c r="L177" t="s">
        <v>244</v>
      </c>
      <c r="M177">
        <v>0</v>
      </c>
      <c r="N177">
        <v>0.12</v>
      </c>
      <c r="O177" t="s">
        <v>990</v>
      </c>
      <c r="P177" t="s">
        <v>991</v>
      </c>
      <c r="Q177" t="s">
        <v>992</v>
      </c>
      <c r="R177" t="s">
        <v>993</v>
      </c>
      <c r="S177" t="s">
        <v>270</v>
      </c>
      <c r="T177" t="b">
        <v>1</v>
      </c>
    </row>
    <row r="178" spans="1:20" x14ac:dyDescent="0.25">
      <c r="A178" t="s">
        <v>259</v>
      </c>
      <c r="B178" t="s">
        <v>260</v>
      </c>
      <c r="C178" t="s">
        <v>237</v>
      </c>
      <c r="D178" t="s">
        <v>514</v>
      </c>
      <c r="E178" t="s">
        <v>994</v>
      </c>
      <c r="F178" t="s">
        <v>995</v>
      </c>
      <c r="G178" t="s">
        <v>996</v>
      </c>
      <c r="H178">
        <v>1.1299999999999999E-2</v>
      </c>
      <c r="I178" t="s">
        <v>265</v>
      </c>
      <c r="J178" t="s">
        <v>242</v>
      </c>
      <c r="K178" t="s">
        <v>243</v>
      </c>
      <c r="L178" t="s">
        <v>244</v>
      </c>
      <c r="M178">
        <v>0</v>
      </c>
      <c r="N178">
        <v>1.1299999999999999E-2</v>
      </c>
      <c r="O178" t="s">
        <v>446</v>
      </c>
      <c r="P178" t="s">
        <v>997</v>
      </c>
      <c r="Q178" t="s">
        <v>520</v>
      </c>
      <c r="R178" t="s">
        <v>998</v>
      </c>
      <c r="S178" t="s">
        <v>270</v>
      </c>
      <c r="T178" t="b">
        <v>1</v>
      </c>
    </row>
    <row r="179" spans="1:20" x14ac:dyDescent="0.25">
      <c r="A179" t="s">
        <v>259</v>
      </c>
      <c r="B179" t="s">
        <v>260</v>
      </c>
      <c r="C179" t="s">
        <v>237</v>
      </c>
      <c r="D179" t="s">
        <v>777</v>
      </c>
      <c r="E179" t="s">
        <v>999</v>
      </c>
      <c r="F179" t="s">
        <v>1000</v>
      </c>
      <c r="G179" t="s">
        <v>1000</v>
      </c>
      <c r="H179">
        <v>0.96977899999999995</v>
      </c>
      <c r="I179" t="s">
        <v>265</v>
      </c>
      <c r="J179" t="s">
        <v>242</v>
      </c>
      <c r="K179" t="s">
        <v>243</v>
      </c>
      <c r="L179" t="s">
        <v>244</v>
      </c>
      <c r="M179">
        <v>0</v>
      </c>
      <c r="N179">
        <v>0.96977899999999995</v>
      </c>
      <c r="O179" t="s">
        <v>372</v>
      </c>
      <c r="P179" t="s">
        <v>1001</v>
      </c>
      <c r="Q179" t="s">
        <v>781</v>
      </c>
      <c r="R179" t="s">
        <v>1002</v>
      </c>
      <c r="S179" t="s">
        <v>270</v>
      </c>
      <c r="T179" t="b">
        <v>1</v>
      </c>
    </row>
    <row r="180" spans="1:20" x14ac:dyDescent="0.25">
      <c r="A180" t="s">
        <v>259</v>
      </c>
      <c r="B180" t="s">
        <v>260</v>
      </c>
      <c r="C180" t="s">
        <v>294</v>
      </c>
      <c r="D180" t="s">
        <v>777</v>
      </c>
      <c r="E180" t="s">
        <v>999</v>
      </c>
      <c r="F180" t="s">
        <v>1000</v>
      </c>
      <c r="G180" t="s">
        <v>1000</v>
      </c>
      <c r="H180">
        <v>0.30719999999999997</v>
      </c>
      <c r="I180" t="s">
        <v>265</v>
      </c>
      <c r="J180" t="s">
        <v>242</v>
      </c>
      <c r="K180" t="s">
        <v>243</v>
      </c>
      <c r="L180" t="s">
        <v>244</v>
      </c>
      <c r="M180">
        <v>0</v>
      </c>
      <c r="N180">
        <v>0.30719999999999997</v>
      </c>
      <c r="O180" t="s">
        <v>372</v>
      </c>
      <c r="P180" t="s">
        <v>1001</v>
      </c>
      <c r="Q180" t="s">
        <v>781</v>
      </c>
      <c r="R180" t="s">
        <v>1002</v>
      </c>
      <c r="S180" t="s">
        <v>270</v>
      </c>
      <c r="T180" t="b">
        <v>1</v>
      </c>
    </row>
    <row r="181" spans="1:20" x14ac:dyDescent="0.25">
      <c r="A181" t="s">
        <v>259</v>
      </c>
      <c r="B181" t="s">
        <v>260</v>
      </c>
      <c r="C181" t="s">
        <v>237</v>
      </c>
      <c r="D181" t="s">
        <v>1003</v>
      </c>
      <c r="E181" t="s">
        <v>1004</v>
      </c>
      <c r="F181" t="s">
        <v>1005</v>
      </c>
      <c r="G181" t="s">
        <v>1005</v>
      </c>
      <c r="H181">
        <v>2.016</v>
      </c>
      <c r="I181" t="s">
        <v>265</v>
      </c>
      <c r="J181" t="s">
        <v>242</v>
      </c>
      <c r="K181" t="s">
        <v>243</v>
      </c>
      <c r="L181" t="s">
        <v>244</v>
      </c>
      <c r="M181">
        <v>0</v>
      </c>
      <c r="N181">
        <v>2.016</v>
      </c>
      <c r="O181" t="s">
        <v>562</v>
      </c>
      <c r="P181" t="s">
        <v>1006</v>
      </c>
      <c r="Q181" t="s">
        <v>1007</v>
      </c>
      <c r="R181" t="s">
        <v>1008</v>
      </c>
      <c r="S181" t="s">
        <v>270</v>
      </c>
      <c r="T181" t="b">
        <v>1</v>
      </c>
    </row>
    <row r="182" spans="1:20" x14ac:dyDescent="0.25">
      <c r="A182" t="s">
        <v>259</v>
      </c>
      <c r="B182" t="s">
        <v>260</v>
      </c>
      <c r="C182" t="s">
        <v>294</v>
      </c>
      <c r="D182" t="s">
        <v>1003</v>
      </c>
      <c r="E182" t="s">
        <v>1004</v>
      </c>
      <c r="F182" t="s">
        <v>1005</v>
      </c>
      <c r="G182" t="s">
        <v>1005</v>
      </c>
      <c r="H182">
        <v>0.45600000000000002</v>
      </c>
      <c r="I182" t="s">
        <v>265</v>
      </c>
      <c r="J182" t="s">
        <v>242</v>
      </c>
      <c r="K182" t="s">
        <v>243</v>
      </c>
      <c r="L182" t="s">
        <v>244</v>
      </c>
      <c r="M182">
        <v>0</v>
      </c>
      <c r="N182">
        <v>0.45600000000000002</v>
      </c>
      <c r="O182" t="s">
        <v>562</v>
      </c>
      <c r="P182" t="s">
        <v>1006</v>
      </c>
      <c r="Q182" t="s">
        <v>1007</v>
      </c>
      <c r="R182" t="s">
        <v>1008</v>
      </c>
      <c r="S182" t="s">
        <v>270</v>
      </c>
      <c r="T182" t="b">
        <v>1</v>
      </c>
    </row>
    <row r="183" spans="1:20" x14ac:dyDescent="0.25">
      <c r="A183" t="s">
        <v>259</v>
      </c>
      <c r="B183" t="s">
        <v>260</v>
      </c>
      <c r="C183" t="s">
        <v>237</v>
      </c>
      <c r="D183" t="s">
        <v>1009</v>
      </c>
      <c r="E183" t="s">
        <v>1010</v>
      </c>
      <c r="F183" t="s">
        <v>1011</v>
      </c>
      <c r="G183" t="s">
        <v>1011</v>
      </c>
      <c r="H183">
        <v>5.1920000000000002</v>
      </c>
      <c r="I183" t="s">
        <v>265</v>
      </c>
      <c r="J183" t="s">
        <v>242</v>
      </c>
      <c r="K183" t="s">
        <v>243</v>
      </c>
      <c r="L183" t="s">
        <v>244</v>
      </c>
      <c r="M183">
        <v>0</v>
      </c>
      <c r="N183">
        <v>5.1920000000000002</v>
      </c>
      <c r="O183" t="s">
        <v>927</v>
      </c>
      <c r="P183" s="18" t="s">
        <v>1012</v>
      </c>
      <c r="Q183" t="s">
        <v>1013</v>
      </c>
      <c r="R183" t="s">
        <v>1014</v>
      </c>
      <c r="S183" t="s">
        <v>270</v>
      </c>
      <c r="T183" t="b">
        <v>1</v>
      </c>
    </row>
    <row r="184" spans="1:20" x14ac:dyDescent="0.25">
      <c r="A184" t="s">
        <v>259</v>
      </c>
      <c r="B184" t="s">
        <v>260</v>
      </c>
      <c r="C184" t="s">
        <v>294</v>
      </c>
      <c r="D184" t="s">
        <v>1009</v>
      </c>
      <c r="E184" t="s">
        <v>1010</v>
      </c>
      <c r="F184" t="s">
        <v>1011</v>
      </c>
      <c r="G184" t="s">
        <v>1011</v>
      </c>
      <c r="H184">
        <v>3.1680000000000001</v>
      </c>
      <c r="I184" t="s">
        <v>265</v>
      </c>
      <c r="J184" t="s">
        <v>242</v>
      </c>
      <c r="K184" t="s">
        <v>243</v>
      </c>
      <c r="L184" t="s">
        <v>244</v>
      </c>
      <c r="M184">
        <v>0</v>
      </c>
      <c r="N184">
        <v>3.1680000000000001</v>
      </c>
      <c r="O184" t="s">
        <v>927</v>
      </c>
      <c r="P184" s="18" t="s">
        <v>1012</v>
      </c>
      <c r="Q184" t="s">
        <v>1013</v>
      </c>
      <c r="R184" t="s">
        <v>1014</v>
      </c>
      <c r="S184" t="s">
        <v>270</v>
      </c>
      <c r="T184" t="b">
        <v>1</v>
      </c>
    </row>
    <row r="185" spans="1:20" x14ac:dyDescent="0.25">
      <c r="A185" t="s">
        <v>259</v>
      </c>
      <c r="B185" t="s">
        <v>260</v>
      </c>
      <c r="C185" t="s">
        <v>237</v>
      </c>
      <c r="D185" t="s">
        <v>1015</v>
      </c>
      <c r="E185" t="s">
        <v>1016</v>
      </c>
      <c r="F185" t="s">
        <v>1017</v>
      </c>
      <c r="G185" t="s">
        <v>1017</v>
      </c>
      <c r="H185">
        <v>3.0800000000000001E-2</v>
      </c>
      <c r="I185" t="s">
        <v>265</v>
      </c>
      <c r="J185" t="s">
        <v>242</v>
      </c>
      <c r="K185" t="s">
        <v>243</v>
      </c>
      <c r="L185" t="s">
        <v>244</v>
      </c>
      <c r="M185">
        <v>0</v>
      </c>
      <c r="N185">
        <v>3.0800000000000001E-2</v>
      </c>
      <c r="O185" t="s">
        <v>569</v>
      </c>
      <c r="P185" t="s">
        <v>1018</v>
      </c>
      <c r="Q185" t="s">
        <v>1019</v>
      </c>
      <c r="R185" t="s">
        <v>1020</v>
      </c>
      <c r="S185" t="s">
        <v>270</v>
      </c>
      <c r="T185" t="b">
        <v>0</v>
      </c>
    </row>
    <row r="186" spans="1:20" x14ac:dyDescent="0.25">
      <c r="A186" t="s">
        <v>236</v>
      </c>
      <c r="B186" t="s">
        <v>236</v>
      </c>
      <c r="C186" t="s">
        <v>237</v>
      </c>
      <c r="D186" t="s">
        <v>362</v>
      </c>
      <c r="F186" t="s">
        <v>1021</v>
      </c>
      <c r="G186" t="s">
        <v>1022</v>
      </c>
      <c r="H186">
        <v>0</v>
      </c>
      <c r="I186" t="s">
        <v>254</v>
      </c>
      <c r="J186" t="s">
        <v>242</v>
      </c>
      <c r="K186" t="s">
        <v>243</v>
      </c>
      <c r="L186" t="s">
        <v>244</v>
      </c>
      <c r="M186">
        <v>0</v>
      </c>
      <c r="N186">
        <v>0</v>
      </c>
      <c r="O186" t="s">
        <v>927</v>
      </c>
      <c r="P186" t="s">
        <v>1023</v>
      </c>
      <c r="Q186" t="s">
        <v>367</v>
      </c>
      <c r="R186" t="s">
        <v>1024</v>
      </c>
      <c r="S186" t="s">
        <v>249</v>
      </c>
      <c r="T186" t="b">
        <v>0</v>
      </c>
    </row>
    <row r="187" spans="1:20" x14ac:dyDescent="0.25">
      <c r="A187" t="s">
        <v>259</v>
      </c>
      <c r="B187" t="s">
        <v>260</v>
      </c>
      <c r="C187" t="s">
        <v>237</v>
      </c>
      <c r="D187" t="s">
        <v>1025</v>
      </c>
      <c r="E187" t="s">
        <v>1026</v>
      </c>
      <c r="F187" t="s">
        <v>1026</v>
      </c>
      <c r="G187" t="s">
        <v>1027</v>
      </c>
      <c r="H187">
        <v>0.45400000000000001</v>
      </c>
      <c r="I187" t="s">
        <v>265</v>
      </c>
      <c r="J187" t="s">
        <v>242</v>
      </c>
      <c r="K187" t="s">
        <v>243</v>
      </c>
      <c r="L187" t="s">
        <v>244</v>
      </c>
      <c r="M187">
        <v>0</v>
      </c>
      <c r="N187">
        <v>0.45400000000000001</v>
      </c>
      <c r="O187" t="s">
        <v>660</v>
      </c>
      <c r="P187" t="s">
        <v>1028</v>
      </c>
      <c r="Q187" t="s">
        <v>1029</v>
      </c>
      <c r="R187" t="s">
        <v>1030</v>
      </c>
      <c r="S187" t="s">
        <v>270</v>
      </c>
      <c r="T187" t="b">
        <v>1</v>
      </c>
    </row>
    <row r="188" spans="1:20" x14ac:dyDescent="0.25">
      <c r="A188" t="s">
        <v>259</v>
      </c>
      <c r="B188" t="s">
        <v>260</v>
      </c>
      <c r="C188" t="s">
        <v>336</v>
      </c>
      <c r="D188" t="s">
        <v>1025</v>
      </c>
      <c r="E188" t="s">
        <v>1026</v>
      </c>
      <c r="F188" t="s">
        <v>1026</v>
      </c>
      <c r="G188" t="s">
        <v>1027</v>
      </c>
      <c r="H188">
        <v>2545</v>
      </c>
      <c r="I188" t="s">
        <v>265</v>
      </c>
      <c r="J188" t="s">
        <v>242</v>
      </c>
      <c r="K188" t="s">
        <v>243</v>
      </c>
      <c r="L188" t="s">
        <v>244</v>
      </c>
      <c r="M188">
        <v>0</v>
      </c>
      <c r="N188">
        <v>2545</v>
      </c>
      <c r="O188" t="s">
        <v>660</v>
      </c>
      <c r="P188" t="s">
        <v>1028</v>
      </c>
      <c r="Q188" t="s">
        <v>1029</v>
      </c>
      <c r="R188" t="s">
        <v>1031</v>
      </c>
      <c r="S188" t="s">
        <v>270</v>
      </c>
      <c r="T188" t="b">
        <v>1</v>
      </c>
    </row>
    <row r="189" spans="1:20" x14ac:dyDescent="0.25">
      <c r="A189" t="s">
        <v>259</v>
      </c>
      <c r="B189" t="s">
        <v>260</v>
      </c>
      <c r="C189" t="s">
        <v>336</v>
      </c>
      <c r="D189" t="s">
        <v>1025</v>
      </c>
      <c r="E189" t="s">
        <v>1026</v>
      </c>
      <c r="F189" t="s">
        <v>1026</v>
      </c>
      <c r="G189" t="s">
        <v>1027</v>
      </c>
      <c r="H189">
        <v>5250</v>
      </c>
      <c r="I189" t="s">
        <v>265</v>
      </c>
      <c r="J189" t="s">
        <v>242</v>
      </c>
      <c r="K189" t="s">
        <v>243</v>
      </c>
      <c r="L189" t="s">
        <v>244</v>
      </c>
      <c r="M189">
        <v>0</v>
      </c>
      <c r="N189">
        <v>5250</v>
      </c>
      <c r="O189" t="s">
        <v>660</v>
      </c>
      <c r="P189" t="s">
        <v>1028</v>
      </c>
      <c r="Q189" t="s">
        <v>1029</v>
      </c>
      <c r="R189" t="s">
        <v>1032</v>
      </c>
      <c r="S189" t="s">
        <v>270</v>
      </c>
      <c r="T189" t="b">
        <v>1</v>
      </c>
    </row>
    <row r="190" spans="1:20" x14ac:dyDescent="0.25">
      <c r="A190" t="s">
        <v>259</v>
      </c>
      <c r="B190" t="s">
        <v>260</v>
      </c>
      <c r="C190" t="s">
        <v>237</v>
      </c>
      <c r="D190" t="s">
        <v>1033</v>
      </c>
      <c r="E190" t="s">
        <v>1034</v>
      </c>
      <c r="F190" t="s">
        <v>1035</v>
      </c>
      <c r="G190" t="s">
        <v>1035</v>
      </c>
      <c r="H190">
        <v>0.41</v>
      </c>
      <c r="I190" t="s">
        <v>265</v>
      </c>
      <c r="J190" t="s">
        <v>242</v>
      </c>
      <c r="K190" t="s">
        <v>243</v>
      </c>
      <c r="L190" t="s">
        <v>244</v>
      </c>
      <c r="M190">
        <v>0</v>
      </c>
      <c r="N190">
        <v>0.41</v>
      </c>
      <c r="O190" t="s">
        <v>324</v>
      </c>
      <c r="P190" t="s">
        <v>1036</v>
      </c>
      <c r="Q190" t="s">
        <v>1037</v>
      </c>
      <c r="R190" t="s">
        <v>1038</v>
      </c>
      <c r="S190" t="s">
        <v>270</v>
      </c>
      <c r="T190" t="b">
        <v>1</v>
      </c>
    </row>
    <row r="191" spans="1:20" x14ac:dyDescent="0.25">
      <c r="A191" t="s">
        <v>259</v>
      </c>
      <c r="B191" t="s">
        <v>260</v>
      </c>
      <c r="C191" t="s">
        <v>294</v>
      </c>
      <c r="D191" t="s">
        <v>1033</v>
      </c>
      <c r="E191" t="s">
        <v>1034</v>
      </c>
      <c r="F191" t="s">
        <v>1035</v>
      </c>
      <c r="G191" t="s">
        <v>1035</v>
      </c>
      <c r="H191">
        <v>0.22600000000000001</v>
      </c>
      <c r="I191" t="s">
        <v>265</v>
      </c>
      <c r="J191" t="s">
        <v>242</v>
      </c>
      <c r="K191" t="s">
        <v>243</v>
      </c>
      <c r="L191" t="s">
        <v>244</v>
      </c>
      <c r="M191">
        <v>0</v>
      </c>
      <c r="N191">
        <v>0.22600000000000001</v>
      </c>
      <c r="O191" t="s">
        <v>324</v>
      </c>
      <c r="P191" t="s">
        <v>1036</v>
      </c>
      <c r="Q191" t="s">
        <v>1037</v>
      </c>
      <c r="R191" t="s">
        <v>1038</v>
      </c>
      <c r="S191" t="s">
        <v>270</v>
      </c>
      <c r="T191" t="b">
        <v>1</v>
      </c>
    </row>
    <row r="192" spans="1:20" x14ac:dyDescent="0.25">
      <c r="A192" t="s">
        <v>259</v>
      </c>
      <c r="B192" t="s">
        <v>260</v>
      </c>
      <c r="C192" t="s">
        <v>237</v>
      </c>
      <c r="D192" t="s">
        <v>627</v>
      </c>
      <c r="E192" t="s">
        <v>1039</v>
      </c>
      <c r="F192" t="s">
        <v>1040</v>
      </c>
      <c r="G192" t="s">
        <v>1040</v>
      </c>
      <c r="H192">
        <v>0.92995700000000003</v>
      </c>
      <c r="I192" t="s">
        <v>265</v>
      </c>
      <c r="J192" t="s">
        <v>242</v>
      </c>
      <c r="K192" t="s">
        <v>243</v>
      </c>
      <c r="L192" t="s">
        <v>244</v>
      </c>
      <c r="M192">
        <v>0</v>
      </c>
      <c r="N192">
        <v>0.92995700000000003</v>
      </c>
      <c r="O192" t="s">
        <v>372</v>
      </c>
      <c r="P192" t="s">
        <v>1041</v>
      </c>
      <c r="Q192" t="s">
        <v>631</v>
      </c>
      <c r="R192" t="s">
        <v>1042</v>
      </c>
      <c r="S192" t="s">
        <v>270</v>
      </c>
      <c r="T192" t="b">
        <v>1</v>
      </c>
    </row>
    <row r="193" spans="1:20" x14ac:dyDescent="0.25">
      <c r="A193" t="s">
        <v>236</v>
      </c>
      <c r="B193" t="s">
        <v>236</v>
      </c>
      <c r="C193" t="s">
        <v>237</v>
      </c>
      <c r="D193" t="s">
        <v>314</v>
      </c>
      <c r="F193" t="s">
        <v>925</v>
      </c>
      <c r="G193" t="s">
        <v>1043</v>
      </c>
      <c r="H193">
        <v>0.1</v>
      </c>
      <c r="I193" t="s">
        <v>241</v>
      </c>
      <c r="J193" t="s">
        <v>242</v>
      </c>
      <c r="K193" t="s">
        <v>243</v>
      </c>
      <c r="L193" t="s">
        <v>244</v>
      </c>
      <c r="M193">
        <v>0</v>
      </c>
      <c r="N193">
        <v>0.1</v>
      </c>
      <c r="O193" t="s">
        <v>1044</v>
      </c>
      <c r="P193" s="18" t="s">
        <v>1045</v>
      </c>
      <c r="Q193" t="s">
        <v>318</v>
      </c>
      <c r="R193" t="s">
        <v>1046</v>
      </c>
      <c r="S193" t="s">
        <v>249</v>
      </c>
      <c r="T193" t="b">
        <v>1</v>
      </c>
    </row>
    <row r="194" spans="1:20" x14ac:dyDescent="0.25">
      <c r="A194" t="s">
        <v>259</v>
      </c>
      <c r="B194" t="s">
        <v>260</v>
      </c>
      <c r="C194" t="s">
        <v>237</v>
      </c>
      <c r="D194" t="s">
        <v>1047</v>
      </c>
      <c r="E194" t="s">
        <v>1048</v>
      </c>
      <c r="F194" t="s">
        <v>1049</v>
      </c>
      <c r="G194" t="s">
        <v>1049</v>
      </c>
      <c r="H194">
        <v>0.1278</v>
      </c>
      <c r="I194" t="s">
        <v>265</v>
      </c>
      <c r="J194" t="s">
        <v>242</v>
      </c>
      <c r="K194" t="s">
        <v>243</v>
      </c>
      <c r="L194" t="s">
        <v>244</v>
      </c>
      <c r="M194">
        <v>0</v>
      </c>
      <c r="N194">
        <v>0.1278</v>
      </c>
      <c r="O194" t="s">
        <v>372</v>
      </c>
      <c r="P194" t="s">
        <v>1050</v>
      </c>
      <c r="Q194" t="s">
        <v>1051</v>
      </c>
      <c r="R194" t="s">
        <v>1052</v>
      </c>
      <c r="S194" t="s">
        <v>270</v>
      </c>
      <c r="T194" t="b">
        <v>1</v>
      </c>
    </row>
    <row r="195" spans="1:20" x14ac:dyDescent="0.25">
      <c r="A195" t="s">
        <v>259</v>
      </c>
      <c r="B195" t="s">
        <v>260</v>
      </c>
      <c r="C195" t="s">
        <v>294</v>
      </c>
      <c r="D195" t="s">
        <v>1047</v>
      </c>
      <c r="E195" t="s">
        <v>1048</v>
      </c>
      <c r="F195" t="s">
        <v>1049</v>
      </c>
      <c r="G195" t="s">
        <v>1049</v>
      </c>
      <c r="H195">
        <v>7.4800000000000005E-2</v>
      </c>
      <c r="I195" t="s">
        <v>265</v>
      </c>
      <c r="J195" t="s">
        <v>242</v>
      </c>
      <c r="K195" t="s">
        <v>243</v>
      </c>
      <c r="L195" t="s">
        <v>244</v>
      </c>
      <c r="M195">
        <v>0</v>
      </c>
      <c r="N195">
        <v>7.4800000000000005E-2</v>
      </c>
      <c r="O195" t="s">
        <v>372</v>
      </c>
      <c r="P195" t="s">
        <v>1050</v>
      </c>
      <c r="Q195" t="s">
        <v>1051</v>
      </c>
      <c r="R195" t="s">
        <v>1052</v>
      </c>
      <c r="S195" t="s">
        <v>270</v>
      </c>
      <c r="T195" t="b">
        <v>1</v>
      </c>
    </row>
    <row r="196" spans="1:20" x14ac:dyDescent="0.25">
      <c r="A196" t="s">
        <v>236</v>
      </c>
      <c r="B196" t="s">
        <v>236</v>
      </c>
      <c r="C196" t="s">
        <v>237</v>
      </c>
      <c r="D196" t="s">
        <v>483</v>
      </c>
      <c r="F196" t="s">
        <v>363</v>
      </c>
      <c r="G196" t="s">
        <v>1053</v>
      </c>
      <c r="H196">
        <v>0</v>
      </c>
      <c r="I196" t="s">
        <v>254</v>
      </c>
      <c r="J196" t="s">
        <v>242</v>
      </c>
      <c r="K196" t="s">
        <v>243</v>
      </c>
      <c r="L196" t="s">
        <v>244</v>
      </c>
      <c r="M196">
        <v>0</v>
      </c>
      <c r="N196">
        <v>0</v>
      </c>
      <c r="O196" t="s">
        <v>1054</v>
      </c>
      <c r="P196" t="s">
        <v>1055</v>
      </c>
      <c r="Q196" t="s">
        <v>488</v>
      </c>
      <c r="R196" t="s">
        <v>1056</v>
      </c>
      <c r="S196" t="s">
        <v>249</v>
      </c>
      <c r="T196" t="b">
        <v>0</v>
      </c>
    </row>
    <row r="197" spans="1:20" x14ac:dyDescent="0.25">
      <c r="A197" t="s">
        <v>259</v>
      </c>
      <c r="B197" t="s">
        <v>260</v>
      </c>
      <c r="C197" t="s">
        <v>237</v>
      </c>
      <c r="D197" t="s">
        <v>891</v>
      </c>
      <c r="E197" t="s">
        <v>1057</v>
      </c>
      <c r="F197" t="s">
        <v>1058</v>
      </c>
      <c r="G197" t="s">
        <v>1059</v>
      </c>
      <c r="H197">
        <v>0.30618499999999998</v>
      </c>
      <c r="I197" t="s">
        <v>265</v>
      </c>
      <c r="J197" t="s">
        <v>242</v>
      </c>
      <c r="K197" t="s">
        <v>243</v>
      </c>
      <c r="L197" t="s">
        <v>244</v>
      </c>
      <c r="M197">
        <v>0</v>
      </c>
      <c r="N197">
        <v>0.30618499999999998</v>
      </c>
      <c r="O197" t="s">
        <v>372</v>
      </c>
      <c r="P197" t="s">
        <v>1060</v>
      </c>
      <c r="Q197" t="s">
        <v>895</v>
      </c>
      <c r="R197" t="s">
        <v>1061</v>
      </c>
      <c r="S197" t="s">
        <v>270</v>
      </c>
      <c r="T197" t="b">
        <v>1</v>
      </c>
    </row>
    <row r="198" spans="1:20" x14ac:dyDescent="0.25">
      <c r="A198" t="s">
        <v>259</v>
      </c>
      <c r="B198" t="s">
        <v>260</v>
      </c>
      <c r="C198" t="s">
        <v>237</v>
      </c>
      <c r="D198" t="s">
        <v>869</v>
      </c>
      <c r="E198" t="s">
        <v>1062</v>
      </c>
      <c r="F198" t="s">
        <v>1063</v>
      </c>
      <c r="G198" t="s">
        <v>1063</v>
      </c>
      <c r="H198">
        <v>1.64</v>
      </c>
      <c r="I198" t="s">
        <v>265</v>
      </c>
      <c r="J198" t="s">
        <v>242</v>
      </c>
      <c r="K198" t="s">
        <v>243</v>
      </c>
      <c r="L198" t="s">
        <v>244</v>
      </c>
      <c r="M198">
        <v>0</v>
      </c>
      <c r="N198">
        <v>1.64</v>
      </c>
      <c r="O198" t="s">
        <v>372</v>
      </c>
      <c r="P198" t="s">
        <v>1064</v>
      </c>
      <c r="Q198" t="s">
        <v>873</v>
      </c>
      <c r="R198" t="s">
        <v>1065</v>
      </c>
      <c r="S198" t="s">
        <v>270</v>
      </c>
      <c r="T198" t="b">
        <v>1</v>
      </c>
    </row>
    <row r="199" spans="1:20" x14ac:dyDescent="0.25">
      <c r="A199" t="s">
        <v>236</v>
      </c>
      <c r="B199" t="s">
        <v>236</v>
      </c>
      <c r="C199" t="s">
        <v>237</v>
      </c>
      <c r="D199" t="s">
        <v>509</v>
      </c>
      <c r="F199" t="s">
        <v>600</v>
      </c>
      <c r="G199" t="s">
        <v>1066</v>
      </c>
      <c r="H199">
        <v>3.6000000000000002E-4</v>
      </c>
      <c r="I199" t="s">
        <v>254</v>
      </c>
      <c r="J199" t="s">
        <v>242</v>
      </c>
      <c r="K199" t="s">
        <v>243</v>
      </c>
      <c r="L199" t="s">
        <v>244</v>
      </c>
      <c r="M199">
        <v>0</v>
      </c>
      <c r="N199">
        <v>3.6000000000000002E-4</v>
      </c>
      <c r="O199" t="s">
        <v>365</v>
      </c>
      <c r="P199" t="s">
        <v>1067</v>
      </c>
      <c r="Q199" t="s">
        <v>512</v>
      </c>
      <c r="R199" t="s">
        <v>1068</v>
      </c>
      <c r="S199" t="s">
        <v>249</v>
      </c>
      <c r="T199" t="b">
        <v>0</v>
      </c>
    </row>
    <row r="200" spans="1:20" x14ac:dyDescent="0.25">
      <c r="A200" t="s">
        <v>259</v>
      </c>
      <c r="B200" t="s">
        <v>260</v>
      </c>
      <c r="C200" t="s">
        <v>237</v>
      </c>
      <c r="D200" t="s">
        <v>306</v>
      </c>
      <c r="E200" t="s">
        <v>1069</v>
      </c>
      <c r="F200" t="s">
        <v>1070</v>
      </c>
      <c r="G200" t="s">
        <v>1071</v>
      </c>
      <c r="H200">
        <v>2.52E-2</v>
      </c>
      <c r="I200" t="s">
        <v>265</v>
      </c>
      <c r="J200" t="s">
        <v>242</v>
      </c>
      <c r="K200" t="s">
        <v>243</v>
      </c>
      <c r="L200" t="s">
        <v>244</v>
      </c>
      <c r="M200">
        <v>0</v>
      </c>
      <c r="N200">
        <v>2.52E-2</v>
      </c>
      <c r="O200" t="s">
        <v>310</v>
      </c>
      <c r="P200" t="s">
        <v>1072</v>
      </c>
      <c r="Q200" t="s">
        <v>312</v>
      </c>
      <c r="R200" t="s">
        <v>1073</v>
      </c>
      <c r="S200" t="s">
        <v>270</v>
      </c>
      <c r="T200" t="b">
        <v>1</v>
      </c>
    </row>
    <row r="201" spans="1:20" x14ac:dyDescent="0.25">
      <c r="A201" t="s">
        <v>259</v>
      </c>
      <c r="B201" t="s">
        <v>260</v>
      </c>
      <c r="C201" t="s">
        <v>237</v>
      </c>
      <c r="D201" t="s">
        <v>853</v>
      </c>
      <c r="E201" t="s">
        <v>1074</v>
      </c>
      <c r="F201" t="s">
        <v>1075</v>
      </c>
      <c r="G201" t="s">
        <v>1076</v>
      </c>
      <c r="H201">
        <v>0.76800000000000002</v>
      </c>
      <c r="I201" t="s">
        <v>265</v>
      </c>
      <c r="J201" t="s">
        <v>242</v>
      </c>
      <c r="K201" t="s">
        <v>243</v>
      </c>
      <c r="L201" t="s">
        <v>244</v>
      </c>
      <c r="M201">
        <v>0</v>
      </c>
      <c r="N201">
        <v>0.76800000000000002</v>
      </c>
      <c r="O201" t="s">
        <v>518</v>
      </c>
      <c r="P201" t="s">
        <v>1077</v>
      </c>
      <c r="Q201" t="s">
        <v>858</v>
      </c>
      <c r="R201" t="s">
        <v>1078</v>
      </c>
      <c r="S201" t="s">
        <v>270</v>
      </c>
      <c r="T201" t="b">
        <v>1</v>
      </c>
    </row>
    <row r="202" spans="1:20" x14ac:dyDescent="0.25">
      <c r="A202" t="s">
        <v>259</v>
      </c>
      <c r="B202" t="s">
        <v>260</v>
      </c>
      <c r="C202" t="s">
        <v>336</v>
      </c>
      <c r="D202" t="s">
        <v>853</v>
      </c>
      <c r="E202" t="s">
        <v>1074</v>
      </c>
      <c r="F202" t="s">
        <v>1075</v>
      </c>
      <c r="G202" t="s">
        <v>1076</v>
      </c>
      <c r="H202">
        <v>5382</v>
      </c>
      <c r="I202" t="s">
        <v>265</v>
      </c>
      <c r="J202" t="s">
        <v>242</v>
      </c>
      <c r="K202" t="s">
        <v>243</v>
      </c>
      <c r="L202" t="s">
        <v>244</v>
      </c>
      <c r="M202">
        <v>0</v>
      </c>
      <c r="N202">
        <v>5382</v>
      </c>
      <c r="O202" t="s">
        <v>518</v>
      </c>
      <c r="P202" t="s">
        <v>1077</v>
      </c>
      <c r="Q202" t="s">
        <v>858</v>
      </c>
      <c r="R202" t="s">
        <v>1079</v>
      </c>
      <c r="S202" t="s">
        <v>270</v>
      </c>
      <c r="T202" t="b">
        <v>1</v>
      </c>
    </row>
    <row r="203" spans="1:20" x14ac:dyDescent="0.25">
      <c r="A203" t="s">
        <v>259</v>
      </c>
      <c r="B203" t="s">
        <v>260</v>
      </c>
      <c r="C203" t="s">
        <v>336</v>
      </c>
      <c r="D203" t="s">
        <v>853</v>
      </c>
      <c r="E203" t="s">
        <v>1074</v>
      </c>
      <c r="F203" t="s">
        <v>1075</v>
      </c>
      <c r="G203" t="s">
        <v>1076</v>
      </c>
      <c r="H203">
        <v>12110</v>
      </c>
      <c r="I203" t="s">
        <v>265</v>
      </c>
      <c r="J203" t="s">
        <v>242</v>
      </c>
      <c r="K203" t="s">
        <v>243</v>
      </c>
      <c r="L203" t="s">
        <v>244</v>
      </c>
      <c r="M203">
        <v>0</v>
      </c>
      <c r="N203">
        <v>12110</v>
      </c>
      <c r="O203" t="s">
        <v>518</v>
      </c>
      <c r="P203" t="s">
        <v>1077</v>
      </c>
      <c r="Q203" t="s">
        <v>858</v>
      </c>
      <c r="R203" t="s">
        <v>1080</v>
      </c>
      <c r="S203" t="s">
        <v>270</v>
      </c>
      <c r="T203" t="b">
        <v>1</v>
      </c>
    </row>
    <row r="204" spans="1:20" x14ac:dyDescent="0.25">
      <c r="A204" t="s">
        <v>236</v>
      </c>
      <c r="B204" t="s">
        <v>236</v>
      </c>
      <c r="C204" t="s">
        <v>237</v>
      </c>
      <c r="D204" t="s">
        <v>552</v>
      </c>
      <c r="F204" t="s">
        <v>1081</v>
      </c>
      <c r="G204" t="s">
        <v>1082</v>
      </c>
      <c r="H204">
        <v>2E-3</v>
      </c>
      <c r="I204" t="s">
        <v>254</v>
      </c>
      <c r="J204" t="s">
        <v>242</v>
      </c>
      <c r="K204" t="s">
        <v>243</v>
      </c>
      <c r="L204" t="s">
        <v>244</v>
      </c>
      <c r="M204">
        <v>0</v>
      </c>
      <c r="N204">
        <v>2E-3</v>
      </c>
      <c r="O204" t="s">
        <v>1083</v>
      </c>
      <c r="P204" t="s">
        <v>1084</v>
      </c>
      <c r="Q204" t="s">
        <v>556</v>
      </c>
      <c r="R204" t="s">
        <v>1085</v>
      </c>
      <c r="S204" t="s">
        <v>249</v>
      </c>
      <c r="T204" t="b">
        <v>0</v>
      </c>
    </row>
    <row r="205" spans="1:20" x14ac:dyDescent="0.25">
      <c r="A205" t="s">
        <v>259</v>
      </c>
      <c r="B205" t="s">
        <v>1086</v>
      </c>
      <c r="C205" t="s">
        <v>237</v>
      </c>
      <c r="D205" t="s">
        <v>1087</v>
      </c>
      <c r="E205" t="s">
        <v>1088</v>
      </c>
      <c r="F205" t="s">
        <v>1089</v>
      </c>
      <c r="G205" t="s">
        <v>1090</v>
      </c>
      <c r="H205">
        <v>26.98</v>
      </c>
      <c r="I205" t="s">
        <v>265</v>
      </c>
      <c r="J205" t="s">
        <v>242</v>
      </c>
      <c r="K205" t="s">
        <v>243</v>
      </c>
      <c r="L205" t="s">
        <v>244</v>
      </c>
      <c r="M205">
        <v>0</v>
      </c>
      <c r="N205">
        <v>26.98</v>
      </c>
      <c r="O205" t="s">
        <v>486</v>
      </c>
      <c r="P205" t="s">
        <v>1091</v>
      </c>
      <c r="Q205" t="s">
        <v>1092</v>
      </c>
      <c r="R205" t="s">
        <v>1093</v>
      </c>
      <c r="S205" t="s">
        <v>1094</v>
      </c>
      <c r="T205" t="b">
        <v>1</v>
      </c>
    </row>
    <row r="206" spans="1:20" x14ac:dyDescent="0.25">
      <c r="A206" t="s">
        <v>259</v>
      </c>
      <c r="B206" t="s">
        <v>1086</v>
      </c>
      <c r="C206" t="s">
        <v>336</v>
      </c>
      <c r="D206" t="s">
        <v>1087</v>
      </c>
      <c r="E206" t="s">
        <v>1088</v>
      </c>
      <c r="F206" t="s">
        <v>1089</v>
      </c>
      <c r="G206" t="s">
        <v>1090</v>
      </c>
      <c r="H206">
        <v>93084</v>
      </c>
      <c r="I206" t="s">
        <v>265</v>
      </c>
      <c r="J206" t="s">
        <v>242</v>
      </c>
      <c r="K206" t="s">
        <v>243</v>
      </c>
      <c r="L206" t="s">
        <v>244</v>
      </c>
      <c r="M206">
        <v>0</v>
      </c>
      <c r="N206">
        <v>93084</v>
      </c>
      <c r="O206" t="s">
        <v>546</v>
      </c>
      <c r="P206" t="s">
        <v>1091</v>
      </c>
      <c r="Q206" t="s">
        <v>1092</v>
      </c>
      <c r="R206" t="s">
        <v>1095</v>
      </c>
      <c r="S206" t="s">
        <v>1094</v>
      </c>
      <c r="T206" t="b">
        <v>1</v>
      </c>
    </row>
    <row r="207" spans="1:20" x14ac:dyDescent="0.25">
      <c r="A207" t="s">
        <v>259</v>
      </c>
      <c r="B207" t="s">
        <v>1086</v>
      </c>
      <c r="C207" t="s">
        <v>336</v>
      </c>
      <c r="D207" t="s">
        <v>1087</v>
      </c>
      <c r="E207" t="s">
        <v>1088</v>
      </c>
      <c r="F207" t="s">
        <v>1089</v>
      </c>
      <c r="G207" t="s">
        <v>1090</v>
      </c>
      <c r="H207">
        <v>141804</v>
      </c>
      <c r="I207" t="s">
        <v>265</v>
      </c>
      <c r="J207" t="s">
        <v>242</v>
      </c>
      <c r="K207" t="s">
        <v>243</v>
      </c>
      <c r="L207" t="s">
        <v>244</v>
      </c>
      <c r="M207">
        <v>0</v>
      </c>
      <c r="N207">
        <v>141804</v>
      </c>
      <c r="O207" t="s">
        <v>546</v>
      </c>
      <c r="P207" t="s">
        <v>1091</v>
      </c>
      <c r="Q207" t="s">
        <v>1092</v>
      </c>
      <c r="R207" t="s">
        <v>1096</v>
      </c>
      <c r="S207" t="s">
        <v>1094</v>
      </c>
      <c r="T207" t="b">
        <v>1</v>
      </c>
    </row>
    <row r="208" spans="1:20" x14ac:dyDescent="0.25">
      <c r="A208" t="s">
        <v>259</v>
      </c>
      <c r="B208" t="s">
        <v>260</v>
      </c>
      <c r="C208" t="s">
        <v>237</v>
      </c>
      <c r="D208" t="s">
        <v>1097</v>
      </c>
      <c r="E208" t="s">
        <v>1098</v>
      </c>
      <c r="F208" t="s">
        <v>1099</v>
      </c>
      <c r="G208" t="s">
        <v>1099</v>
      </c>
      <c r="H208">
        <v>8.3199999999999993E-3</v>
      </c>
      <c r="I208" t="s">
        <v>265</v>
      </c>
      <c r="J208" t="s">
        <v>242</v>
      </c>
      <c r="K208" t="s">
        <v>243</v>
      </c>
      <c r="L208" t="s">
        <v>244</v>
      </c>
      <c r="M208">
        <v>0</v>
      </c>
      <c r="N208">
        <v>8.3199999999999993E-3</v>
      </c>
      <c r="O208" t="s">
        <v>446</v>
      </c>
      <c r="P208" t="s">
        <v>1100</v>
      </c>
      <c r="Q208" t="s">
        <v>1101</v>
      </c>
      <c r="R208" t="s">
        <v>1102</v>
      </c>
      <c r="S208" t="s">
        <v>270</v>
      </c>
      <c r="T208" t="b">
        <v>1</v>
      </c>
    </row>
    <row r="209" spans="1:20" x14ac:dyDescent="0.25">
      <c r="A209" t="s">
        <v>259</v>
      </c>
      <c r="B209" t="s">
        <v>260</v>
      </c>
      <c r="C209" t="s">
        <v>237</v>
      </c>
      <c r="D209" t="s">
        <v>627</v>
      </c>
      <c r="E209" t="s">
        <v>1103</v>
      </c>
      <c r="F209" t="s">
        <v>1104</v>
      </c>
      <c r="G209" t="s">
        <v>1104</v>
      </c>
      <c r="H209">
        <v>2.8799999999999999E-2</v>
      </c>
      <c r="I209" t="s">
        <v>265</v>
      </c>
      <c r="J209" t="s">
        <v>242</v>
      </c>
      <c r="K209" t="s">
        <v>243</v>
      </c>
      <c r="L209" t="s">
        <v>244</v>
      </c>
      <c r="M209">
        <v>0</v>
      </c>
      <c r="N209">
        <v>2.8799999999999999E-2</v>
      </c>
      <c r="O209" t="s">
        <v>324</v>
      </c>
      <c r="P209" t="s">
        <v>1105</v>
      </c>
      <c r="Q209" t="s">
        <v>631</v>
      </c>
      <c r="R209" t="s">
        <v>1106</v>
      </c>
      <c r="S209" t="s">
        <v>270</v>
      </c>
      <c r="T209" t="b">
        <v>1</v>
      </c>
    </row>
    <row r="210" spans="1:20" x14ac:dyDescent="0.25">
      <c r="A210" t="s">
        <v>259</v>
      </c>
      <c r="B210" t="s">
        <v>260</v>
      </c>
      <c r="C210" t="s">
        <v>237</v>
      </c>
      <c r="D210" t="s">
        <v>1097</v>
      </c>
      <c r="E210" t="s">
        <v>1107</v>
      </c>
      <c r="F210" t="s">
        <v>1108</v>
      </c>
      <c r="G210" t="s">
        <v>1108</v>
      </c>
      <c r="H210">
        <v>8.3250000000000005E-2</v>
      </c>
      <c r="I210" t="s">
        <v>265</v>
      </c>
      <c r="J210" t="s">
        <v>242</v>
      </c>
      <c r="K210" t="s">
        <v>243</v>
      </c>
      <c r="L210" t="s">
        <v>244</v>
      </c>
      <c r="M210">
        <v>0</v>
      </c>
      <c r="N210">
        <v>8.3250000000000005E-2</v>
      </c>
      <c r="O210" t="s">
        <v>446</v>
      </c>
      <c r="P210" t="s">
        <v>1109</v>
      </c>
      <c r="Q210" t="s">
        <v>1101</v>
      </c>
      <c r="R210" t="s">
        <v>1110</v>
      </c>
      <c r="S210" t="s">
        <v>270</v>
      </c>
      <c r="T210" t="b">
        <v>1</v>
      </c>
    </row>
    <row r="211" spans="1:20" x14ac:dyDescent="0.25">
      <c r="A211" t="s">
        <v>236</v>
      </c>
      <c r="B211" t="s">
        <v>236</v>
      </c>
      <c r="C211" t="s">
        <v>237</v>
      </c>
      <c r="D211" t="s">
        <v>1111</v>
      </c>
      <c r="F211" t="s">
        <v>1112</v>
      </c>
      <c r="G211" t="s">
        <v>1113</v>
      </c>
      <c r="H211">
        <v>19.71</v>
      </c>
      <c r="I211" t="s">
        <v>492</v>
      </c>
      <c r="J211" t="s">
        <v>242</v>
      </c>
      <c r="K211" t="s">
        <v>243</v>
      </c>
      <c r="L211" t="s">
        <v>244</v>
      </c>
      <c r="M211">
        <v>0</v>
      </c>
      <c r="N211">
        <v>19.71</v>
      </c>
      <c r="O211" t="s">
        <v>1114</v>
      </c>
      <c r="P211" t="s">
        <v>1115</v>
      </c>
      <c r="Q211" t="s">
        <v>1116</v>
      </c>
      <c r="R211" t="s">
        <v>1117</v>
      </c>
      <c r="S211" t="s">
        <v>249</v>
      </c>
      <c r="T211" t="b">
        <v>1</v>
      </c>
    </row>
    <row r="212" spans="1:20" x14ac:dyDescent="0.25">
      <c r="A212" t="s">
        <v>259</v>
      </c>
      <c r="B212" t="s">
        <v>260</v>
      </c>
      <c r="C212" t="s">
        <v>237</v>
      </c>
      <c r="D212" t="s">
        <v>1118</v>
      </c>
      <c r="E212" t="s">
        <v>1119</v>
      </c>
      <c r="F212" t="s">
        <v>1120</v>
      </c>
      <c r="G212" t="s">
        <v>1121</v>
      </c>
      <c r="H212">
        <v>0.72</v>
      </c>
      <c r="I212" t="s">
        <v>265</v>
      </c>
      <c r="J212" t="s">
        <v>242</v>
      </c>
      <c r="K212" t="s">
        <v>243</v>
      </c>
      <c r="L212" t="s">
        <v>244</v>
      </c>
      <c r="M212">
        <v>0</v>
      </c>
      <c r="N212">
        <v>0.72</v>
      </c>
      <c r="O212" t="s">
        <v>1122</v>
      </c>
      <c r="P212" t="s">
        <v>1123</v>
      </c>
      <c r="Q212" t="s">
        <v>1124</v>
      </c>
      <c r="R212" t="s">
        <v>1125</v>
      </c>
      <c r="S212" t="s">
        <v>270</v>
      </c>
      <c r="T212" t="b">
        <v>0</v>
      </c>
    </row>
    <row r="213" spans="1:20" x14ac:dyDescent="0.25">
      <c r="A213" t="s">
        <v>236</v>
      </c>
      <c r="B213" t="s">
        <v>236</v>
      </c>
      <c r="C213" t="s">
        <v>237</v>
      </c>
      <c r="D213" t="s">
        <v>392</v>
      </c>
      <c r="F213" t="s">
        <v>1126</v>
      </c>
      <c r="G213" t="s">
        <v>1127</v>
      </c>
      <c r="H213">
        <v>4.2750000000000003E-2</v>
      </c>
      <c r="I213" t="s">
        <v>341</v>
      </c>
      <c r="J213" t="s">
        <v>242</v>
      </c>
      <c r="K213" t="s">
        <v>243</v>
      </c>
      <c r="L213" t="s">
        <v>244</v>
      </c>
      <c r="M213">
        <v>0</v>
      </c>
      <c r="N213">
        <v>4.2750000000000003E-2</v>
      </c>
      <c r="O213" t="s">
        <v>690</v>
      </c>
      <c r="P213" t="s">
        <v>1128</v>
      </c>
      <c r="Q213" t="s">
        <v>397</v>
      </c>
      <c r="R213" t="s">
        <v>1129</v>
      </c>
      <c r="S213" t="s">
        <v>249</v>
      </c>
      <c r="T213" t="b">
        <v>1</v>
      </c>
    </row>
    <row r="214" spans="1:20" x14ac:dyDescent="0.25">
      <c r="A214" t="s">
        <v>259</v>
      </c>
      <c r="B214" t="s">
        <v>260</v>
      </c>
      <c r="C214" t="s">
        <v>237</v>
      </c>
      <c r="D214" t="s">
        <v>524</v>
      </c>
      <c r="E214" t="s">
        <v>1130</v>
      </c>
      <c r="F214" t="s">
        <v>1131</v>
      </c>
      <c r="G214" t="s">
        <v>1132</v>
      </c>
      <c r="H214">
        <v>0.26200000000000001</v>
      </c>
      <c r="I214" t="s">
        <v>265</v>
      </c>
      <c r="J214" t="s">
        <v>242</v>
      </c>
      <c r="K214" t="s">
        <v>243</v>
      </c>
      <c r="L214" t="s">
        <v>244</v>
      </c>
      <c r="M214">
        <v>0</v>
      </c>
      <c r="N214">
        <v>0.26200000000000001</v>
      </c>
      <c r="O214" t="s">
        <v>266</v>
      </c>
      <c r="P214" t="s">
        <v>1133</v>
      </c>
      <c r="Q214" t="s">
        <v>528</v>
      </c>
      <c r="R214" t="s">
        <v>1134</v>
      </c>
      <c r="S214" t="s">
        <v>270</v>
      </c>
      <c r="T214" t="b">
        <v>1</v>
      </c>
    </row>
    <row r="215" spans="1:20" x14ac:dyDescent="0.25">
      <c r="A215" t="s">
        <v>236</v>
      </c>
      <c r="B215" t="s">
        <v>236</v>
      </c>
      <c r="C215" t="s">
        <v>237</v>
      </c>
      <c r="D215" t="s">
        <v>693</v>
      </c>
      <c r="E215" t="s">
        <v>1135</v>
      </c>
      <c r="F215" t="s">
        <v>1136</v>
      </c>
      <c r="G215" t="s">
        <v>1137</v>
      </c>
      <c r="H215">
        <v>3604.11</v>
      </c>
      <c r="I215" t="s">
        <v>492</v>
      </c>
      <c r="J215" t="s">
        <v>242</v>
      </c>
      <c r="K215" t="s">
        <v>243</v>
      </c>
      <c r="L215" t="s">
        <v>244</v>
      </c>
      <c r="M215">
        <v>0</v>
      </c>
      <c r="N215">
        <v>3604.11</v>
      </c>
      <c r="O215" t="s">
        <v>428</v>
      </c>
      <c r="P215" t="s">
        <v>1138</v>
      </c>
      <c r="Q215" t="s">
        <v>699</v>
      </c>
      <c r="R215" t="s">
        <v>1139</v>
      </c>
      <c r="S215" t="s">
        <v>249</v>
      </c>
      <c r="T215" t="b">
        <v>1</v>
      </c>
    </row>
    <row r="216" spans="1:20" x14ac:dyDescent="0.25">
      <c r="A216" t="s">
        <v>236</v>
      </c>
      <c r="B216" t="s">
        <v>236</v>
      </c>
      <c r="C216" t="s">
        <v>336</v>
      </c>
      <c r="D216" t="s">
        <v>693</v>
      </c>
      <c r="E216" t="s">
        <v>1135</v>
      </c>
      <c r="F216" t="s">
        <v>1136</v>
      </c>
      <c r="G216" t="s">
        <v>1137</v>
      </c>
      <c r="H216">
        <v>41087</v>
      </c>
      <c r="I216" t="s">
        <v>492</v>
      </c>
      <c r="J216" t="s">
        <v>242</v>
      </c>
      <c r="K216" t="s">
        <v>243</v>
      </c>
      <c r="L216" t="s">
        <v>244</v>
      </c>
      <c r="M216">
        <v>0</v>
      </c>
      <c r="N216">
        <v>41087</v>
      </c>
      <c r="O216" t="s">
        <v>1140</v>
      </c>
      <c r="P216" t="s">
        <v>1138</v>
      </c>
      <c r="Q216" t="s">
        <v>699</v>
      </c>
      <c r="R216" t="s">
        <v>1141</v>
      </c>
      <c r="S216" t="s">
        <v>249</v>
      </c>
      <c r="T216" t="b">
        <v>1</v>
      </c>
    </row>
    <row r="217" spans="1:20" x14ac:dyDescent="0.25">
      <c r="A217" t="s">
        <v>259</v>
      </c>
      <c r="B217" t="s">
        <v>260</v>
      </c>
      <c r="C217" t="s">
        <v>237</v>
      </c>
      <c r="D217" t="s">
        <v>1142</v>
      </c>
      <c r="E217" t="s">
        <v>1143</v>
      </c>
      <c r="F217" t="s">
        <v>1144</v>
      </c>
      <c r="G217" t="s">
        <v>1144</v>
      </c>
      <c r="H217">
        <v>1.9199999999999998E-2</v>
      </c>
      <c r="I217" t="s">
        <v>265</v>
      </c>
      <c r="J217" t="s">
        <v>242</v>
      </c>
      <c r="K217" t="s">
        <v>243</v>
      </c>
      <c r="L217" t="s">
        <v>244</v>
      </c>
      <c r="M217">
        <v>0</v>
      </c>
      <c r="N217">
        <v>1.9199999999999998E-2</v>
      </c>
      <c r="O217" t="s">
        <v>372</v>
      </c>
      <c r="P217" t="s">
        <v>1145</v>
      </c>
      <c r="Q217" t="s">
        <v>1146</v>
      </c>
      <c r="R217" t="s">
        <v>1147</v>
      </c>
      <c r="S217" t="s">
        <v>270</v>
      </c>
      <c r="T217" t="b">
        <v>1</v>
      </c>
    </row>
    <row r="218" spans="1:20" x14ac:dyDescent="0.25">
      <c r="A218" t="s">
        <v>259</v>
      </c>
      <c r="B218" t="s">
        <v>260</v>
      </c>
      <c r="C218" t="s">
        <v>237</v>
      </c>
      <c r="D218" t="s">
        <v>1148</v>
      </c>
      <c r="E218" t="s">
        <v>1149</v>
      </c>
      <c r="F218" t="s">
        <v>1150</v>
      </c>
      <c r="G218" t="s">
        <v>1151</v>
      </c>
      <c r="H218">
        <v>1.234</v>
      </c>
      <c r="I218" t="s">
        <v>265</v>
      </c>
      <c r="J218" t="s">
        <v>242</v>
      </c>
      <c r="K218" t="s">
        <v>243</v>
      </c>
      <c r="L218" t="s">
        <v>244</v>
      </c>
      <c r="M218">
        <v>0</v>
      </c>
      <c r="N218">
        <v>1.234</v>
      </c>
      <c r="O218" t="s">
        <v>310</v>
      </c>
      <c r="P218" t="s">
        <v>1152</v>
      </c>
      <c r="Q218" t="s">
        <v>1153</v>
      </c>
      <c r="R218" t="s">
        <v>1154</v>
      </c>
      <c r="S218" t="s">
        <v>270</v>
      </c>
      <c r="T218" t="b">
        <v>1</v>
      </c>
    </row>
    <row r="219" spans="1:20" x14ac:dyDescent="0.25">
      <c r="A219" t="s">
        <v>259</v>
      </c>
      <c r="B219" t="s">
        <v>260</v>
      </c>
      <c r="C219" t="s">
        <v>294</v>
      </c>
      <c r="D219" t="s">
        <v>1148</v>
      </c>
      <c r="E219" t="s">
        <v>1149</v>
      </c>
      <c r="F219" t="s">
        <v>1150</v>
      </c>
      <c r="G219" t="s">
        <v>1151</v>
      </c>
      <c r="H219">
        <v>0.32300000000000001</v>
      </c>
      <c r="I219" t="s">
        <v>265</v>
      </c>
      <c r="J219" t="s">
        <v>242</v>
      </c>
      <c r="K219" t="s">
        <v>243</v>
      </c>
      <c r="L219" t="s">
        <v>244</v>
      </c>
      <c r="M219">
        <v>0</v>
      </c>
      <c r="N219">
        <v>0.32300000000000001</v>
      </c>
      <c r="O219" t="s">
        <v>310</v>
      </c>
      <c r="P219" t="s">
        <v>1152</v>
      </c>
      <c r="Q219" t="s">
        <v>1153</v>
      </c>
      <c r="R219" t="s">
        <v>1154</v>
      </c>
      <c r="S219" t="s">
        <v>270</v>
      </c>
      <c r="T219" t="b">
        <v>1</v>
      </c>
    </row>
    <row r="220" spans="1:20" x14ac:dyDescent="0.25">
      <c r="A220" t="s">
        <v>259</v>
      </c>
      <c r="B220" t="s">
        <v>260</v>
      </c>
      <c r="C220" t="s">
        <v>237</v>
      </c>
      <c r="D220" t="s">
        <v>1155</v>
      </c>
      <c r="E220" t="s">
        <v>1156</v>
      </c>
      <c r="F220" t="s">
        <v>1157</v>
      </c>
      <c r="G220" t="s">
        <v>1157</v>
      </c>
      <c r="H220">
        <v>1.056</v>
      </c>
      <c r="I220" t="s">
        <v>265</v>
      </c>
      <c r="J220" t="s">
        <v>242</v>
      </c>
      <c r="K220" t="s">
        <v>243</v>
      </c>
      <c r="L220" t="s">
        <v>244</v>
      </c>
      <c r="M220">
        <v>0</v>
      </c>
      <c r="N220">
        <v>1.056</v>
      </c>
      <c r="O220" t="s">
        <v>386</v>
      </c>
      <c r="P220" t="s">
        <v>1158</v>
      </c>
      <c r="Q220" t="s">
        <v>1159</v>
      </c>
      <c r="R220" t="s">
        <v>1160</v>
      </c>
      <c r="S220" t="s">
        <v>270</v>
      </c>
      <c r="T220" t="b">
        <v>0</v>
      </c>
    </row>
    <row r="221" spans="1:20" x14ac:dyDescent="0.25">
      <c r="A221" t="s">
        <v>259</v>
      </c>
      <c r="B221" t="s">
        <v>260</v>
      </c>
      <c r="C221" t="s">
        <v>294</v>
      </c>
      <c r="D221" t="s">
        <v>1155</v>
      </c>
      <c r="E221" t="s">
        <v>1156</v>
      </c>
      <c r="F221" t="s">
        <v>1157</v>
      </c>
      <c r="G221" t="s">
        <v>1157</v>
      </c>
      <c r="H221">
        <v>0.371</v>
      </c>
      <c r="I221" t="s">
        <v>265</v>
      </c>
      <c r="J221" t="s">
        <v>242</v>
      </c>
      <c r="K221" t="s">
        <v>243</v>
      </c>
      <c r="L221" t="s">
        <v>244</v>
      </c>
      <c r="M221">
        <v>0</v>
      </c>
      <c r="N221">
        <v>0.371</v>
      </c>
      <c r="O221" t="s">
        <v>1161</v>
      </c>
      <c r="P221" t="s">
        <v>1158</v>
      </c>
      <c r="Q221" t="s">
        <v>1159</v>
      </c>
      <c r="R221" t="s">
        <v>1160</v>
      </c>
      <c r="S221" t="s">
        <v>270</v>
      </c>
      <c r="T221" t="b">
        <v>0</v>
      </c>
    </row>
    <row r="222" spans="1:20" x14ac:dyDescent="0.25">
      <c r="A222" t="s">
        <v>259</v>
      </c>
      <c r="B222" t="s">
        <v>260</v>
      </c>
      <c r="C222" t="s">
        <v>237</v>
      </c>
      <c r="D222" t="s">
        <v>1162</v>
      </c>
      <c r="E222" t="s">
        <v>1163</v>
      </c>
      <c r="F222" t="s">
        <v>1164</v>
      </c>
      <c r="G222" t="s">
        <v>1164</v>
      </c>
      <c r="H222">
        <v>14.673999999999999</v>
      </c>
      <c r="I222" t="s">
        <v>265</v>
      </c>
      <c r="J222" t="s">
        <v>242</v>
      </c>
      <c r="K222" t="s">
        <v>243</v>
      </c>
      <c r="L222" t="s">
        <v>244</v>
      </c>
      <c r="M222">
        <v>0</v>
      </c>
      <c r="N222">
        <v>14.673999999999999</v>
      </c>
      <c r="O222" t="s">
        <v>927</v>
      </c>
      <c r="P222" t="s">
        <v>1165</v>
      </c>
      <c r="Q222" t="s">
        <v>1166</v>
      </c>
      <c r="R222" t="s">
        <v>1167</v>
      </c>
      <c r="S222" t="s">
        <v>270</v>
      </c>
      <c r="T222" t="b">
        <v>1</v>
      </c>
    </row>
    <row r="223" spans="1:20" x14ac:dyDescent="0.25">
      <c r="A223" t="s">
        <v>259</v>
      </c>
      <c r="B223" t="s">
        <v>260</v>
      </c>
      <c r="C223" t="s">
        <v>336</v>
      </c>
      <c r="D223" t="s">
        <v>1162</v>
      </c>
      <c r="E223" t="s">
        <v>1163</v>
      </c>
      <c r="F223" t="s">
        <v>1164</v>
      </c>
      <c r="G223" t="s">
        <v>1164</v>
      </c>
      <c r="H223">
        <v>74556</v>
      </c>
      <c r="I223" t="s">
        <v>265</v>
      </c>
      <c r="J223" t="s">
        <v>242</v>
      </c>
      <c r="K223" t="s">
        <v>243</v>
      </c>
      <c r="L223" t="s">
        <v>244</v>
      </c>
      <c r="M223">
        <v>0</v>
      </c>
      <c r="N223">
        <v>74556</v>
      </c>
      <c r="O223" t="s">
        <v>927</v>
      </c>
      <c r="P223" t="s">
        <v>1165</v>
      </c>
      <c r="Q223" t="s">
        <v>1166</v>
      </c>
      <c r="R223" t="s">
        <v>1168</v>
      </c>
      <c r="S223" t="s">
        <v>270</v>
      </c>
      <c r="T223" t="b">
        <v>1</v>
      </c>
    </row>
    <row r="224" spans="1:20" x14ac:dyDescent="0.25">
      <c r="A224" t="s">
        <v>259</v>
      </c>
      <c r="B224" t="s">
        <v>260</v>
      </c>
      <c r="C224" t="s">
        <v>336</v>
      </c>
      <c r="D224" t="s">
        <v>1162</v>
      </c>
      <c r="E224" t="s">
        <v>1163</v>
      </c>
      <c r="F224" t="s">
        <v>1164</v>
      </c>
      <c r="G224" t="s">
        <v>1164</v>
      </c>
      <c r="H224">
        <v>107978</v>
      </c>
      <c r="I224" t="s">
        <v>265</v>
      </c>
      <c r="J224" t="s">
        <v>242</v>
      </c>
      <c r="K224" t="s">
        <v>243</v>
      </c>
      <c r="L224" t="s">
        <v>244</v>
      </c>
      <c r="M224">
        <v>0</v>
      </c>
      <c r="N224">
        <v>107978</v>
      </c>
      <c r="O224" t="s">
        <v>927</v>
      </c>
      <c r="P224" t="s">
        <v>1165</v>
      </c>
      <c r="Q224" t="s">
        <v>1166</v>
      </c>
      <c r="R224" t="s">
        <v>1169</v>
      </c>
      <c r="S224" t="s">
        <v>270</v>
      </c>
      <c r="T224" t="b">
        <v>1</v>
      </c>
    </row>
    <row r="225" spans="1:20" x14ac:dyDescent="0.25">
      <c r="A225" t="s">
        <v>259</v>
      </c>
      <c r="B225" t="s">
        <v>260</v>
      </c>
      <c r="C225" t="s">
        <v>237</v>
      </c>
      <c r="D225" t="s">
        <v>956</v>
      </c>
      <c r="E225" t="s">
        <v>957</v>
      </c>
      <c r="F225" t="s">
        <v>1170</v>
      </c>
      <c r="G225" t="s">
        <v>1170</v>
      </c>
      <c r="H225">
        <v>0.152173</v>
      </c>
      <c r="I225" t="s">
        <v>265</v>
      </c>
      <c r="J225" t="s">
        <v>242</v>
      </c>
      <c r="K225" t="s">
        <v>243</v>
      </c>
      <c r="L225" t="s">
        <v>244</v>
      </c>
      <c r="M225">
        <v>0</v>
      </c>
      <c r="N225">
        <v>0.152173</v>
      </c>
      <c r="O225" t="s">
        <v>372</v>
      </c>
      <c r="P225" t="s">
        <v>1171</v>
      </c>
      <c r="Q225" t="s">
        <v>960</v>
      </c>
      <c r="R225" t="s">
        <v>1172</v>
      </c>
      <c r="S225" t="s">
        <v>270</v>
      </c>
      <c r="T225" t="b">
        <v>1</v>
      </c>
    </row>
    <row r="226" spans="1:20" x14ac:dyDescent="0.25">
      <c r="A226" t="s">
        <v>259</v>
      </c>
      <c r="B226" t="s">
        <v>260</v>
      </c>
      <c r="C226" t="s">
        <v>294</v>
      </c>
      <c r="D226" t="s">
        <v>956</v>
      </c>
      <c r="E226" t="s">
        <v>957</v>
      </c>
      <c r="F226" t="s">
        <v>1170</v>
      </c>
      <c r="G226" t="s">
        <v>1170</v>
      </c>
      <c r="H226">
        <v>5.7599999999999998E-2</v>
      </c>
      <c r="I226" t="s">
        <v>265</v>
      </c>
      <c r="J226" t="s">
        <v>242</v>
      </c>
      <c r="K226" t="s">
        <v>243</v>
      </c>
      <c r="L226" t="s">
        <v>244</v>
      </c>
      <c r="M226">
        <v>0</v>
      </c>
      <c r="N226">
        <v>5.7599999999999998E-2</v>
      </c>
      <c r="O226" t="s">
        <v>372</v>
      </c>
      <c r="P226" t="s">
        <v>1171</v>
      </c>
      <c r="Q226" t="s">
        <v>960</v>
      </c>
      <c r="R226" t="s">
        <v>1172</v>
      </c>
      <c r="S226" t="s">
        <v>270</v>
      </c>
      <c r="T226" t="b">
        <v>1</v>
      </c>
    </row>
    <row r="227" spans="1:20" x14ac:dyDescent="0.25">
      <c r="A227" t="s">
        <v>259</v>
      </c>
      <c r="B227" t="s">
        <v>260</v>
      </c>
      <c r="C227" t="s">
        <v>237</v>
      </c>
      <c r="D227" t="s">
        <v>1173</v>
      </c>
      <c r="E227" t="s">
        <v>1174</v>
      </c>
      <c r="F227" t="s">
        <v>1174</v>
      </c>
      <c r="G227" t="s">
        <v>1175</v>
      </c>
      <c r="H227">
        <v>0.41199999999999998</v>
      </c>
      <c r="I227" t="s">
        <v>265</v>
      </c>
      <c r="J227" t="s">
        <v>242</v>
      </c>
      <c r="K227" t="s">
        <v>243</v>
      </c>
      <c r="L227" t="s">
        <v>244</v>
      </c>
      <c r="M227">
        <v>0</v>
      </c>
      <c r="N227">
        <v>0.41199999999999998</v>
      </c>
      <c r="O227" t="s">
        <v>331</v>
      </c>
      <c r="P227" t="s">
        <v>1176</v>
      </c>
      <c r="Q227" t="s">
        <v>1177</v>
      </c>
      <c r="R227" t="s">
        <v>1178</v>
      </c>
      <c r="S227" t="s">
        <v>270</v>
      </c>
      <c r="T227" t="b">
        <v>1</v>
      </c>
    </row>
    <row r="228" spans="1:20" x14ac:dyDescent="0.25">
      <c r="A228" t="s">
        <v>259</v>
      </c>
      <c r="B228" t="s">
        <v>260</v>
      </c>
      <c r="C228" t="s">
        <v>336</v>
      </c>
      <c r="D228" t="s">
        <v>1173</v>
      </c>
      <c r="E228" t="s">
        <v>1174</v>
      </c>
      <c r="F228" t="s">
        <v>1174</v>
      </c>
      <c r="G228" t="s">
        <v>1175</v>
      </c>
      <c r="H228">
        <v>2129</v>
      </c>
      <c r="I228" t="s">
        <v>265</v>
      </c>
      <c r="J228" t="s">
        <v>242</v>
      </c>
      <c r="K228" t="s">
        <v>243</v>
      </c>
      <c r="L228" t="s">
        <v>244</v>
      </c>
      <c r="M228">
        <v>0</v>
      </c>
      <c r="N228">
        <v>2129</v>
      </c>
      <c r="O228" t="s">
        <v>324</v>
      </c>
      <c r="P228" t="s">
        <v>1176</v>
      </c>
      <c r="Q228" t="s">
        <v>1177</v>
      </c>
      <c r="R228" t="s">
        <v>1179</v>
      </c>
      <c r="S228" t="s">
        <v>270</v>
      </c>
      <c r="T228" t="b">
        <v>1</v>
      </c>
    </row>
    <row r="229" spans="1:20" x14ac:dyDescent="0.25">
      <c r="A229" t="s">
        <v>259</v>
      </c>
      <c r="B229" t="s">
        <v>260</v>
      </c>
      <c r="C229" t="s">
        <v>336</v>
      </c>
      <c r="D229" t="s">
        <v>1173</v>
      </c>
      <c r="E229" t="s">
        <v>1174</v>
      </c>
      <c r="F229" t="s">
        <v>1174</v>
      </c>
      <c r="G229" t="s">
        <v>1175</v>
      </c>
      <c r="H229">
        <v>4114</v>
      </c>
      <c r="I229" t="s">
        <v>265</v>
      </c>
      <c r="J229" t="s">
        <v>242</v>
      </c>
      <c r="K229" t="s">
        <v>243</v>
      </c>
      <c r="L229" t="s">
        <v>244</v>
      </c>
      <c r="M229">
        <v>0</v>
      </c>
      <c r="N229">
        <v>4114</v>
      </c>
      <c r="O229" t="s">
        <v>324</v>
      </c>
      <c r="P229" t="s">
        <v>1176</v>
      </c>
      <c r="Q229" t="s">
        <v>1177</v>
      </c>
      <c r="R229" t="s">
        <v>1180</v>
      </c>
      <c r="S229" t="s">
        <v>270</v>
      </c>
      <c r="T229" t="b">
        <v>1</v>
      </c>
    </row>
    <row r="230" spans="1:20" x14ac:dyDescent="0.25">
      <c r="A230" t="s">
        <v>259</v>
      </c>
      <c r="B230" t="s">
        <v>260</v>
      </c>
      <c r="C230" t="s">
        <v>237</v>
      </c>
      <c r="D230" t="s">
        <v>635</v>
      </c>
      <c r="E230" t="s">
        <v>1181</v>
      </c>
      <c r="F230" t="s">
        <v>1182</v>
      </c>
      <c r="G230" t="s">
        <v>1182</v>
      </c>
      <c r="H230">
        <v>1.1519999999999999</v>
      </c>
      <c r="I230" t="s">
        <v>265</v>
      </c>
      <c r="J230" t="s">
        <v>242</v>
      </c>
      <c r="K230" t="s">
        <v>243</v>
      </c>
      <c r="L230" t="s">
        <v>244</v>
      </c>
      <c r="M230">
        <v>0</v>
      </c>
      <c r="N230">
        <v>1.1519999999999999</v>
      </c>
      <c r="O230" t="s">
        <v>324</v>
      </c>
      <c r="P230" t="s">
        <v>1183</v>
      </c>
      <c r="Q230" t="s">
        <v>639</v>
      </c>
      <c r="R230" t="s">
        <v>1184</v>
      </c>
      <c r="S230" t="s">
        <v>270</v>
      </c>
      <c r="T230" t="b">
        <v>1</v>
      </c>
    </row>
    <row r="231" spans="1:20" x14ac:dyDescent="0.25">
      <c r="A231" t="s">
        <v>259</v>
      </c>
      <c r="B231" t="s">
        <v>260</v>
      </c>
      <c r="C231" t="s">
        <v>336</v>
      </c>
      <c r="D231" t="s">
        <v>635</v>
      </c>
      <c r="E231" t="s">
        <v>1181</v>
      </c>
      <c r="F231" t="s">
        <v>1182</v>
      </c>
      <c r="G231" t="s">
        <v>1182</v>
      </c>
      <c r="H231">
        <v>5934</v>
      </c>
      <c r="I231" t="s">
        <v>265</v>
      </c>
      <c r="J231" t="s">
        <v>242</v>
      </c>
      <c r="K231" t="s">
        <v>243</v>
      </c>
      <c r="L231" t="s">
        <v>244</v>
      </c>
      <c r="M231">
        <v>0</v>
      </c>
      <c r="N231">
        <v>5934</v>
      </c>
      <c r="O231" t="s">
        <v>324</v>
      </c>
      <c r="P231" t="s">
        <v>1183</v>
      </c>
      <c r="Q231" t="s">
        <v>639</v>
      </c>
      <c r="R231" t="s">
        <v>1185</v>
      </c>
      <c r="S231" t="s">
        <v>270</v>
      </c>
      <c r="T231" t="b">
        <v>1</v>
      </c>
    </row>
    <row r="232" spans="1:20" x14ac:dyDescent="0.25">
      <c r="A232" t="s">
        <v>259</v>
      </c>
      <c r="B232" t="s">
        <v>260</v>
      </c>
      <c r="C232" t="s">
        <v>336</v>
      </c>
      <c r="D232" t="s">
        <v>635</v>
      </c>
      <c r="E232" t="s">
        <v>1181</v>
      </c>
      <c r="F232" t="s">
        <v>1182</v>
      </c>
      <c r="G232" t="s">
        <v>1182</v>
      </c>
      <c r="H232">
        <v>11383</v>
      </c>
      <c r="I232" t="s">
        <v>265</v>
      </c>
      <c r="J232" t="s">
        <v>242</v>
      </c>
      <c r="K232" t="s">
        <v>243</v>
      </c>
      <c r="L232" t="s">
        <v>244</v>
      </c>
      <c r="M232">
        <v>0</v>
      </c>
      <c r="N232">
        <v>11383</v>
      </c>
      <c r="O232" t="s">
        <v>324</v>
      </c>
      <c r="P232" t="s">
        <v>1183</v>
      </c>
      <c r="Q232" t="s">
        <v>639</v>
      </c>
      <c r="R232" t="s">
        <v>1186</v>
      </c>
      <c r="S232" t="s">
        <v>270</v>
      </c>
      <c r="T232" t="b">
        <v>1</v>
      </c>
    </row>
    <row r="233" spans="1:20" x14ac:dyDescent="0.25">
      <c r="A233" t="s">
        <v>259</v>
      </c>
      <c r="B233" t="s">
        <v>260</v>
      </c>
      <c r="C233" t="s">
        <v>237</v>
      </c>
      <c r="D233" t="s">
        <v>1187</v>
      </c>
      <c r="E233" t="s">
        <v>1188</v>
      </c>
      <c r="F233" t="s">
        <v>1189</v>
      </c>
      <c r="G233" t="s">
        <v>1190</v>
      </c>
      <c r="H233">
        <v>0.51249999999999996</v>
      </c>
      <c r="I233" t="s">
        <v>265</v>
      </c>
      <c r="J233" t="s">
        <v>242</v>
      </c>
      <c r="K233" t="s">
        <v>243</v>
      </c>
      <c r="L233" t="s">
        <v>244</v>
      </c>
      <c r="M233">
        <v>0</v>
      </c>
      <c r="N233">
        <v>0.51249999999999996</v>
      </c>
      <c r="O233" t="s">
        <v>446</v>
      </c>
      <c r="P233" t="s">
        <v>1191</v>
      </c>
      <c r="Q233" t="s">
        <v>1192</v>
      </c>
      <c r="R233" t="s">
        <v>1193</v>
      </c>
      <c r="S233" t="s">
        <v>270</v>
      </c>
      <c r="T233" t="b">
        <v>1</v>
      </c>
    </row>
    <row r="234" spans="1:20" x14ac:dyDescent="0.25">
      <c r="A234" t="s">
        <v>259</v>
      </c>
      <c r="B234" t="s">
        <v>260</v>
      </c>
      <c r="C234" t="s">
        <v>294</v>
      </c>
      <c r="D234" t="s">
        <v>1187</v>
      </c>
      <c r="E234" t="s">
        <v>1188</v>
      </c>
      <c r="F234" t="s">
        <v>1189</v>
      </c>
      <c r="G234" t="s">
        <v>1190</v>
      </c>
      <c r="H234">
        <v>0.28249999999999997</v>
      </c>
      <c r="I234" t="s">
        <v>265</v>
      </c>
      <c r="J234" t="s">
        <v>242</v>
      </c>
      <c r="K234" t="s">
        <v>243</v>
      </c>
      <c r="L234" t="s">
        <v>244</v>
      </c>
      <c r="M234">
        <v>0</v>
      </c>
      <c r="N234">
        <v>0.28249999999999997</v>
      </c>
      <c r="O234" t="s">
        <v>446</v>
      </c>
      <c r="P234" t="s">
        <v>1191</v>
      </c>
      <c r="Q234" t="s">
        <v>1192</v>
      </c>
      <c r="R234" t="s">
        <v>1193</v>
      </c>
      <c r="S234" t="s">
        <v>270</v>
      </c>
      <c r="T234" t="b">
        <v>1</v>
      </c>
    </row>
    <row r="235" spans="1:20" x14ac:dyDescent="0.25">
      <c r="A235" t="s">
        <v>259</v>
      </c>
      <c r="B235" t="s">
        <v>260</v>
      </c>
      <c r="C235" t="s">
        <v>237</v>
      </c>
      <c r="D235" t="s">
        <v>956</v>
      </c>
      <c r="E235" t="s">
        <v>1194</v>
      </c>
      <c r="F235" t="s">
        <v>1195</v>
      </c>
      <c r="G235" t="s">
        <v>1195</v>
      </c>
      <c r="H235">
        <v>3.8043E-2</v>
      </c>
      <c r="I235" t="s">
        <v>265</v>
      </c>
      <c r="J235" t="s">
        <v>242</v>
      </c>
      <c r="K235" t="s">
        <v>243</v>
      </c>
      <c r="L235" t="s">
        <v>244</v>
      </c>
      <c r="M235">
        <v>0</v>
      </c>
      <c r="N235">
        <v>3.8043E-2</v>
      </c>
      <c r="O235" t="s">
        <v>372</v>
      </c>
      <c r="P235" t="s">
        <v>1196</v>
      </c>
      <c r="Q235" t="s">
        <v>960</v>
      </c>
      <c r="R235" t="s">
        <v>1197</v>
      </c>
      <c r="S235" t="s">
        <v>270</v>
      </c>
      <c r="T235" t="b">
        <v>1</v>
      </c>
    </row>
    <row r="236" spans="1:20" x14ac:dyDescent="0.25">
      <c r="A236" t="s">
        <v>259</v>
      </c>
      <c r="B236" t="s">
        <v>260</v>
      </c>
      <c r="C236" t="s">
        <v>294</v>
      </c>
      <c r="D236" t="s">
        <v>956</v>
      </c>
      <c r="E236" t="s">
        <v>1194</v>
      </c>
      <c r="F236" t="s">
        <v>1195</v>
      </c>
      <c r="G236" t="s">
        <v>1195</v>
      </c>
      <c r="H236">
        <v>1.44E-2</v>
      </c>
      <c r="I236" t="s">
        <v>265</v>
      </c>
      <c r="J236" t="s">
        <v>242</v>
      </c>
      <c r="K236" t="s">
        <v>243</v>
      </c>
      <c r="L236" t="s">
        <v>244</v>
      </c>
      <c r="M236">
        <v>0</v>
      </c>
      <c r="N236">
        <v>1.44E-2</v>
      </c>
      <c r="O236" t="s">
        <v>372</v>
      </c>
      <c r="P236" t="s">
        <v>1196</v>
      </c>
      <c r="Q236" t="s">
        <v>960</v>
      </c>
      <c r="R236" t="s">
        <v>1197</v>
      </c>
      <c r="S236" t="s">
        <v>270</v>
      </c>
      <c r="T236" t="b">
        <v>1</v>
      </c>
    </row>
    <row r="237" spans="1:20" x14ac:dyDescent="0.25">
      <c r="A237" t="s">
        <v>236</v>
      </c>
      <c r="B237" t="s">
        <v>236</v>
      </c>
      <c r="C237" t="s">
        <v>237</v>
      </c>
      <c r="D237" t="s">
        <v>1198</v>
      </c>
      <c r="F237" t="s">
        <v>356</v>
      </c>
      <c r="G237" t="s">
        <v>1199</v>
      </c>
      <c r="H237">
        <v>1.7000000000000001E-4</v>
      </c>
      <c r="I237" t="s">
        <v>254</v>
      </c>
      <c r="J237" t="s">
        <v>242</v>
      </c>
      <c r="K237" t="s">
        <v>243</v>
      </c>
      <c r="L237" t="s">
        <v>244</v>
      </c>
      <c r="M237">
        <v>0</v>
      </c>
      <c r="N237">
        <v>1.7000000000000001E-4</v>
      </c>
      <c r="O237" t="s">
        <v>358</v>
      </c>
      <c r="P237" t="s">
        <v>1200</v>
      </c>
      <c r="Q237" t="s">
        <v>1201</v>
      </c>
      <c r="R237" t="s">
        <v>1202</v>
      </c>
      <c r="S237" t="s">
        <v>249</v>
      </c>
      <c r="T237" t="b">
        <v>0</v>
      </c>
    </row>
    <row r="238" spans="1:20" x14ac:dyDescent="0.25">
      <c r="A238" t="s">
        <v>259</v>
      </c>
      <c r="B238" t="s">
        <v>260</v>
      </c>
      <c r="C238" t="s">
        <v>237</v>
      </c>
      <c r="D238" t="s">
        <v>956</v>
      </c>
      <c r="E238" t="s">
        <v>1203</v>
      </c>
      <c r="F238" t="s">
        <v>1204</v>
      </c>
      <c r="G238" t="s">
        <v>1204</v>
      </c>
      <c r="H238">
        <v>0.94399999999999995</v>
      </c>
      <c r="I238" t="s">
        <v>265</v>
      </c>
      <c r="J238" t="s">
        <v>242</v>
      </c>
      <c r="K238" t="s">
        <v>243</v>
      </c>
      <c r="L238" t="s">
        <v>244</v>
      </c>
      <c r="M238">
        <v>0</v>
      </c>
      <c r="N238">
        <v>0.94399999999999995</v>
      </c>
      <c r="O238" t="s">
        <v>324</v>
      </c>
      <c r="P238" t="s">
        <v>1205</v>
      </c>
      <c r="Q238" t="s">
        <v>960</v>
      </c>
      <c r="R238" t="s">
        <v>1206</v>
      </c>
      <c r="S238" t="s">
        <v>270</v>
      </c>
      <c r="T238" t="b">
        <v>1</v>
      </c>
    </row>
    <row r="239" spans="1:20" x14ac:dyDescent="0.25">
      <c r="A239" t="s">
        <v>259</v>
      </c>
      <c r="B239" t="s">
        <v>260</v>
      </c>
      <c r="C239" t="s">
        <v>294</v>
      </c>
      <c r="D239" t="s">
        <v>956</v>
      </c>
      <c r="E239" t="s">
        <v>1203</v>
      </c>
      <c r="F239" t="s">
        <v>1204</v>
      </c>
      <c r="G239" t="s">
        <v>1204</v>
      </c>
      <c r="H239">
        <v>0.28799999999999998</v>
      </c>
      <c r="I239" t="s">
        <v>265</v>
      </c>
      <c r="J239" t="s">
        <v>242</v>
      </c>
      <c r="K239" t="s">
        <v>243</v>
      </c>
      <c r="L239" t="s">
        <v>244</v>
      </c>
      <c r="M239">
        <v>0</v>
      </c>
      <c r="N239">
        <v>0.28799999999999998</v>
      </c>
      <c r="O239" t="s">
        <v>324</v>
      </c>
      <c r="P239" t="s">
        <v>1205</v>
      </c>
      <c r="Q239" t="s">
        <v>960</v>
      </c>
      <c r="R239" t="s">
        <v>1206</v>
      </c>
      <c r="S239" t="s">
        <v>270</v>
      </c>
      <c r="T239" t="b">
        <v>1</v>
      </c>
    </row>
    <row r="240" spans="1:20" x14ac:dyDescent="0.25">
      <c r="A240" t="s">
        <v>259</v>
      </c>
      <c r="B240" t="s">
        <v>260</v>
      </c>
      <c r="C240" t="s">
        <v>237</v>
      </c>
      <c r="D240" t="s">
        <v>746</v>
      </c>
      <c r="E240" t="s">
        <v>1207</v>
      </c>
      <c r="F240" t="s">
        <v>1208</v>
      </c>
      <c r="G240" t="s">
        <v>1209</v>
      </c>
      <c r="H240">
        <v>0.193</v>
      </c>
      <c r="I240" t="s">
        <v>265</v>
      </c>
      <c r="J240" t="s">
        <v>242</v>
      </c>
      <c r="K240" t="s">
        <v>243</v>
      </c>
      <c r="L240" t="s">
        <v>244</v>
      </c>
      <c r="M240">
        <v>0</v>
      </c>
      <c r="N240">
        <v>0.193</v>
      </c>
      <c r="O240" t="s">
        <v>952</v>
      </c>
      <c r="P240" t="s">
        <v>1210</v>
      </c>
      <c r="Q240" t="s">
        <v>751</v>
      </c>
      <c r="R240" t="s">
        <v>1211</v>
      </c>
      <c r="S240" t="s">
        <v>270</v>
      </c>
      <c r="T240" t="b">
        <v>1</v>
      </c>
    </row>
    <row r="241" spans="1:20" x14ac:dyDescent="0.25">
      <c r="A241" t="s">
        <v>259</v>
      </c>
      <c r="B241" t="s">
        <v>260</v>
      </c>
      <c r="C241" t="s">
        <v>336</v>
      </c>
      <c r="D241" t="s">
        <v>746</v>
      </c>
      <c r="E241" t="s">
        <v>1207</v>
      </c>
      <c r="F241" t="s">
        <v>1208</v>
      </c>
      <c r="G241" t="s">
        <v>1209</v>
      </c>
      <c r="H241">
        <v>1017</v>
      </c>
      <c r="I241" t="s">
        <v>265</v>
      </c>
      <c r="J241" t="s">
        <v>242</v>
      </c>
      <c r="K241" t="s">
        <v>243</v>
      </c>
      <c r="L241" t="s">
        <v>244</v>
      </c>
      <c r="M241">
        <v>0</v>
      </c>
      <c r="N241">
        <v>1017</v>
      </c>
      <c r="O241" t="s">
        <v>1212</v>
      </c>
      <c r="P241" t="s">
        <v>1210</v>
      </c>
      <c r="Q241" t="s">
        <v>751</v>
      </c>
      <c r="R241" t="s">
        <v>1213</v>
      </c>
      <c r="S241" t="s">
        <v>270</v>
      </c>
      <c r="T241" t="b">
        <v>1</v>
      </c>
    </row>
    <row r="242" spans="1:20" x14ac:dyDescent="0.25">
      <c r="A242" t="s">
        <v>259</v>
      </c>
      <c r="B242" t="s">
        <v>260</v>
      </c>
      <c r="C242" t="s">
        <v>336</v>
      </c>
      <c r="D242" t="s">
        <v>746</v>
      </c>
      <c r="E242" t="s">
        <v>1207</v>
      </c>
      <c r="F242" t="s">
        <v>1208</v>
      </c>
      <c r="G242" t="s">
        <v>1209</v>
      </c>
      <c r="H242">
        <v>1959</v>
      </c>
      <c r="I242" t="s">
        <v>265</v>
      </c>
      <c r="J242" t="s">
        <v>242</v>
      </c>
      <c r="K242" t="s">
        <v>243</v>
      </c>
      <c r="L242" t="s">
        <v>244</v>
      </c>
      <c r="M242">
        <v>0</v>
      </c>
      <c r="N242">
        <v>1959</v>
      </c>
      <c r="O242" t="s">
        <v>1212</v>
      </c>
      <c r="P242" t="s">
        <v>1210</v>
      </c>
      <c r="Q242" t="s">
        <v>751</v>
      </c>
      <c r="R242" t="s">
        <v>1214</v>
      </c>
      <c r="S242" t="s">
        <v>270</v>
      </c>
      <c r="T242" t="b">
        <v>1</v>
      </c>
    </row>
    <row r="243" spans="1:20" x14ac:dyDescent="0.25">
      <c r="A243" t="s">
        <v>236</v>
      </c>
      <c r="B243" t="s">
        <v>236</v>
      </c>
      <c r="C243" t="s">
        <v>237</v>
      </c>
      <c r="D243" t="s">
        <v>314</v>
      </c>
      <c r="F243" t="s">
        <v>791</v>
      </c>
      <c r="G243" t="s">
        <v>1215</v>
      </c>
      <c r="H243">
        <v>0.1</v>
      </c>
      <c r="I243" t="s">
        <v>254</v>
      </c>
      <c r="J243" t="s">
        <v>242</v>
      </c>
      <c r="K243" t="s">
        <v>243</v>
      </c>
      <c r="L243" t="s">
        <v>244</v>
      </c>
      <c r="M243">
        <v>0</v>
      </c>
      <c r="N243">
        <v>0.1</v>
      </c>
      <c r="O243" t="s">
        <v>569</v>
      </c>
      <c r="P243" t="s">
        <v>1216</v>
      </c>
      <c r="Q243" t="s">
        <v>318</v>
      </c>
      <c r="R243" t="s">
        <v>1217</v>
      </c>
      <c r="S243" t="s">
        <v>249</v>
      </c>
      <c r="T243" t="b">
        <v>0</v>
      </c>
    </row>
    <row r="244" spans="1:20" x14ac:dyDescent="0.25">
      <c r="A244" t="s">
        <v>236</v>
      </c>
      <c r="B244" t="s">
        <v>236</v>
      </c>
      <c r="C244" t="s">
        <v>237</v>
      </c>
      <c r="D244" t="s">
        <v>238</v>
      </c>
      <c r="E244" t="s">
        <v>251</v>
      </c>
      <c r="F244" t="s">
        <v>479</v>
      </c>
      <c r="G244" t="s">
        <v>1218</v>
      </c>
      <c r="H244">
        <v>4.0000000000000001E-3</v>
      </c>
      <c r="I244" t="s">
        <v>254</v>
      </c>
      <c r="J244" t="s">
        <v>242</v>
      </c>
      <c r="K244" t="s">
        <v>243</v>
      </c>
      <c r="L244" t="s">
        <v>244</v>
      </c>
      <c r="M244">
        <v>0</v>
      </c>
      <c r="N244">
        <v>4.0000000000000001E-3</v>
      </c>
      <c r="O244" t="s">
        <v>255</v>
      </c>
      <c r="P244" t="s">
        <v>1219</v>
      </c>
      <c r="Q244" t="s">
        <v>247</v>
      </c>
      <c r="R244" t="s">
        <v>482</v>
      </c>
      <c r="S244" t="s">
        <v>249</v>
      </c>
      <c r="T244" t="b">
        <v>1</v>
      </c>
    </row>
    <row r="245" spans="1:20" x14ac:dyDescent="0.25">
      <c r="A245" t="s">
        <v>259</v>
      </c>
      <c r="B245" t="s">
        <v>260</v>
      </c>
      <c r="C245" t="s">
        <v>237</v>
      </c>
      <c r="D245" t="s">
        <v>1220</v>
      </c>
      <c r="E245" t="s">
        <v>1221</v>
      </c>
      <c r="F245" t="s">
        <v>1222</v>
      </c>
      <c r="G245" t="s">
        <v>1222</v>
      </c>
      <c r="H245">
        <v>12.645</v>
      </c>
      <c r="I245" t="s">
        <v>265</v>
      </c>
      <c r="J245" t="s">
        <v>242</v>
      </c>
      <c r="K245" t="s">
        <v>243</v>
      </c>
      <c r="L245" t="s">
        <v>244</v>
      </c>
      <c r="M245">
        <v>0</v>
      </c>
      <c r="N245">
        <v>12.645</v>
      </c>
      <c r="O245" t="s">
        <v>927</v>
      </c>
      <c r="P245" t="s">
        <v>1223</v>
      </c>
      <c r="Q245" t="s">
        <v>1224</v>
      </c>
      <c r="R245" t="s">
        <v>1225</v>
      </c>
      <c r="S245" t="s">
        <v>270</v>
      </c>
      <c r="T245" t="b">
        <v>1</v>
      </c>
    </row>
    <row r="246" spans="1:20" x14ac:dyDescent="0.25">
      <c r="A246" t="s">
        <v>259</v>
      </c>
      <c r="B246" t="s">
        <v>260</v>
      </c>
      <c r="C246" t="s">
        <v>294</v>
      </c>
      <c r="D246" t="s">
        <v>1220</v>
      </c>
      <c r="E246" t="s">
        <v>1221</v>
      </c>
      <c r="F246" t="s">
        <v>1222</v>
      </c>
      <c r="G246" t="s">
        <v>1222</v>
      </c>
      <c r="H246">
        <v>5.4390000000000001</v>
      </c>
      <c r="I246" t="s">
        <v>265</v>
      </c>
      <c r="J246" t="s">
        <v>242</v>
      </c>
      <c r="K246" t="s">
        <v>243</v>
      </c>
      <c r="L246" t="s">
        <v>244</v>
      </c>
      <c r="M246">
        <v>0</v>
      </c>
      <c r="N246">
        <v>5.4390000000000001</v>
      </c>
      <c r="O246" t="s">
        <v>927</v>
      </c>
      <c r="P246" t="s">
        <v>1223</v>
      </c>
      <c r="Q246" t="s">
        <v>1224</v>
      </c>
      <c r="R246" t="s">
        <v>1225</v>
      </c>
      <c r="S246" t="s">
        <v>270</v>
      </c>
      <c r="T246" t="b">
        <v>1</v>
      </c>
    </row>
    <row r="247" spans="1:20" x14ac:dyDescent="0.25">
      <c r="A247" t="s">
        <v>259</v>
      </c>
      <c r="B247" t="s">
        <v>260</v>
      </c>
      <c r="C247" t="s">
        <v>237</v>
      </c>
      <c r="D247" t="s">
        <v>1142</v>
      </c>
      <c r="E247" t="s">
        <v>1226</v>
      </c>
      <c r="F247" t="s">
        <v>1227</v>
      </c>
      <c r="G247" t="s">
        <v>1227</v>
      </c>
      <c r="H247">
        <v>9.6000000000000002E-2</v>
      </c>
      <c r="I247" t="s">
        <v>265</v>
      </c>
      <c r="J247" t="s">
        <v>242</v>
      </c>
      <c r="K247" t="s">
        <v>243</v>
      </c>
      <c r="L247" t="s">
        <v>244</v>
      </c>
      <c r="M247">
        <v>0</v>
      </c>
      <c r="N247">
        <v>9.6000000000000002E-2</v>
      </c>
      <c r="O247" t="s">
        <v>324</v>
      </c>
      <c r="P247" t="s">
        <v>1228</v>
      </c>
      <c r="Q247" t="s">
        <v>1146</v>
      </c>
      <c r="R247" t="s">
        <v>1229</v>
      </c>
      <c r="S247" t="s">
        <v>270</v>
      </c>
      <c r="T247" t="b">
        <v>1</v>
      </c>
    </row>
    <row r="248" spans="1:20" x14ac:dyDescent="0.25">
      <c r="A248" t="s">
        <v>259</v>
      </c>
      <c r="B248" t="s">
        <v>260</v>
      </c>
      <c r="C248" t="s">
        <v>336</v>
      </c>
      <c r="D248" t="s">
        <v>1142</v>
      </c>
      <c r="E248" t="s">
        <v>1226</v>
      </c>
      <c r="F248" t="s">
        <v>1227</v>
      </c>
      <c r="G248" t="s">
        <v>1227</v>
      </c>
      <c r="H248">
        <v>496</v>
      </c>
      <c r="I248" t="s">
        <v>265</v>
      </c>
      <c r="J248" t="s">
        <v>242</v>
      </c>
      <c r="K248" t="s">
        <v>243</v>
      </c>
      <c r="L248" t="s">
        <v>244</v>
      </c>
      <c r="M248">
        <v>0</v>
      </c>
      <c r="N248">
        <v>496</v>
      </c>
      <c r="O248" t="s">
        <v>674</v>
      </c>
      <c r="P248" t="s">
        <v>1228</v>
      </c>
      <c r="Q248" t="s">
        <v>1146</v>
      </c>
      <c r="R248" t="s">
        <v>1230</v>
      </c>
      <c r="S248" t="s">
        <v>270</v>
      </c>
      <c r="T248" t="b">
        <v>1</v>
      </c>
    </row>
    <row r="249" spans="1:20" x14ac:dyDescent="0.25">
      <c r="A249" t="s">
        <v>259</v>
      </c>
      <c r="B249" t="s">
        <v>260</v>
      </c>
      <c r="C249" t="s">
        <v>336</v>
      </c>
      <c r="D249" t="s">
        <v>1142</v>
      </c>
      <c r="E249" t="s">
        <v>1226</v>
      </c>
      <c r="F249" t="s">
        <v>1227</v>
      </c>
      <c r="G249" t="s">
        <v>1227</v>
      </c>
      <c r="H249">
        <v>959</v>
      </c>
      <c r="I249" t="s">
        <v>265</v>
      </c>
      <c r="J249" t="s">
        <v>242</v>
      </c>
      <c r="K249" t="s">
        <v>243</v>
      </c>
      <c r="L249" t="s">
        <v>244</v>
      </c>
      <c r="M249">
        <v>0</v>
      </c>
      <c r="N249">
        <v>959</v>
      </c>
      <c r="O249" t="s">
        <v>674</v>
      </c>
      <c r="P249" t="s">
        <v>1228</v>
      </c>
      <c r="Q249" t="s">
        <v>1146</v>
      </c>
      <c r="R249" t="s">
        <v>1231</v>
      </c>
      <c r="S249" t="s">
        <v>270</v>
      </c>
      <c r="T249" t="b">
        <v>1</v>
      </c>
    </row>
    <row r="250" spans="1:20" x14ac:dyDescent="0.25">
      <c r="A250" t="s">
        <v>259</v>
      </c>
      <c r="B250" t="s">
        <v>260</v>
      </c>
      <c r="C250" t="s">
        <v>237</v>
      </c>
      <c r="D250" t="s">
        <v>369</v>
      </c>
      <c r="E250" t="s">
        <v>1232</v>
      </c>
      <c r="F250" t="s">
        <v>1233</v>
      </c>
      <c r="G250" t="s">
        <v>1233</v>
      </c>
      <c r="H250">
        <v>0.504</v>
      </c>
      <c r="I250" t="s">
        <v>265</v>
      </c>
      <c r="J250" t="s">
        <v>242</v>
      </c>
      <c r="K250" t="s">
        <v>243</v>
      </c>
      <c r="L250" t="s">
        <v>244</v>
      </c>
      <c r="M250">
        <v>0</v>
      </c>
      <c r="N250">
        <v>0.504</v>
      </c>
      <c r="O250" t="s">
        <v>372</v>
      </c>
      <c r="P250" t="s">
        <v>1234</v>
      </c>
      <c r="Q250" t="s">
        <v>374</v>
      </c>
      <c r="R250" t="s">
        <v>1235</v>
      </c>
      <c r="S250" t="s">
        <v>270</v>
      </c>
      <c r="T250" t="b">
        <v>1</v>
      </c>
    </row>
    <row r="251" spans="1:20" x14ac:dyDescent="0.25">
      <c r="A251" t="s">
        <v>259</v>
      </c>
      <c r="B251" t="s">
        <v>260</v>
      </c>
      <c r="C251" t="s">
        <v>237</v>
      </c>
      <c r="D251" t="s">
        <v>1236</v>
      </c>
      <c r="E251" t="s">
        <v>1237</v>
      </c>
      <c r="F251" t="s">
        <v>1238</v>
      </c>
      <c r="G251" t="s">
        <v>1238</v>
      </c>
      <c r="H251">
        <v>0.14199999999999999</v>
      </c>
      <c r="I251" t="s">
        <v>265</v>
      </c>
      <c r="J251" t="s">
        <v>242</v>
      </c>
      <c r="K251" t="s">
        <v>243</v>
      </c>
      <c r="L251" t="s">
        <v>244</v>
      </c>
      <c r="M251">
        <v>0</v>
      </c>
      <c r="N251">
        <v>0.14199999999999999</v>
      </c>
      <c r="O251" t="s">
        <v>283</v>
      </c>
      <c r="P251" t="s">
        <v>1239</v>
      </c>
      <c r="Q251" t="s">
        <v>1240</v>
      </c>
      <c r="R251" t="s">
        <v>1241</v>
      </c>
      <c r="S251" t="s">
        <v>270</v>
      </c>
      <c r="T251" t="b">
        <v>1</v>
      </c>
    </row>
    <row r="252" spans="1:20" x14ac:dyDescent="0.25">
      <c r="A252" t="s">
        <v>259</v>
      </c>
      <c r="B252" t="s">
        <v>260</v>
      </c>
      <c r="C252" t="s">
        <v>294</v>
      </c>
      <c r="D252" t="s">
        <v>1236</v>
      </c>
      <c r="E252" t="s">
        <v>1237</v>
      </c>
      <c r="F252" t="s">
        <v>1238</v>
      </c>
      <c r="G252" t="s">
        <v>1238</v>
      </c>
      <c r="H252">
        <v>9.6000000000000002E-2</v>
      </c>
      <c r="I252" t="s">
        <v>265</v>
      </c>
      <c r="J252" t="s">
        <v>242</v>
      </c>
      <c r="K252" t="s">
        <v>243</v>
      </c>
      <c r="L252" t="s">
        <v>244</v>
      </c>
      <c r="M252">
        <v>0</v>
      </c>
      <c r="N252">
        <v>9.6000000000000002E-2</v>
      </c>
      <c r="O252" t="s">
        <v>283</v>
      </c>
      <c r="P252" t="s">
        <v>1239</v>
      </c>
      <c r="Q252" t="s">
        <v>1240</v>
      </c>
      <c r="R252" t="s">
        <v>1241</v>
      </c>
      <c r="S252" t="s">
        <v>270</v>
      </c>
      <c r="T252" t="b">
        <v>1</v>
      </c>
    </row>
    <row r="253" spans="1:20" x14ac:dyDescent="0.25">
      <c r="A253" t="s">
        <v>259</v>
      </c>
      <c r="B253" t="s">
        <v>260</v>
      </c>
      <c r="C253" t="s">
        <v>237</v>
      </c>
      <c r="D253" t="s">
        <v>853</v>
      </c>
      <c r="E253" t="s">
        <v>854</v>
      </c>
      <c r="F253" t="s">
        <v>1242</v>
      </c>
      <c r="G253" t="s">
        <v>1243</v>
      </c>
      <c r="H253">
        <v>1.9199999999999998E-2</v>
      </c>
      <c r="I253" t="s">
        <v>265</v>
      </c>
      <c r="J253" t="s">
        <v>242</v>
      </c>
      <c r="K253" t="s">
        <v>243</v>
      </c>
      <c r="L253" t="s">
        <v>244</v>
      </c>
      <c r="M253">
        <v>0</v>
      </c>
      <c r="N253">
        <v>1.9199999999999998E-2</v>
      </c>
      <c r="O253" t="s">
        <v>518</v>
      </c>
      <c r="P253" t="s">
        <v>1244</v>
      </c>
      <c r="Q253" t="s">
        <v>858</v>
      </c>
      <c r="R253" t="s">
        <v>1245</v>
      </c>
      <c r="S253" t="s">
        <v>270</v>
      </c>
      <c r="T253" t="b">
        <v>1</v>
      </c>
    </row>
    <row r="254" spans="1:20" x14ac:dyDescent="0.25">
      <c r="A254" t="s">
        <v>236</v>
      </c>
      <c r="B254" t="s">
        <v>236</v>
      </c>
      <c r="C254" t="s">
        <v>237</v>
      </c>
      <c r="D254" t="s">
        <v>1246</v>
      </c>
      <c r="F254" t="s">
        <v>559</v>
      </c>
      <c r="G254" t="s">
        <v>1247</v>
      </c>
      <c r="H254">
        <v>1.8600000000000001E-3</v>
      </c>
      <c r="I254" t="s">
        <v>254</v>
      </c>
      <c r="J254" t="s">
        <v>242</v>
      </c>
      <c r="K254" t="s">
        <v>243</v>
      </c>
      <c r="L254" t="s">
        <v>244</v>
      </c>
      <c r="M254">
        <v>0</v>
      </c>
      <c r="N254">
        <v>1.8600000000000001E-3</v>
      </c>
      <c r="O254" t="s">
        <v>1248</v>
      </c>
      <c r="P254" t="s">
        <v>1249</v>
      </c>
      <c r="Q254" t="s">
        <v>1250</v>
      </c>
      <c r="R254" t="s">
        <v>1251</v>
      </c>
      <c r="S254" t="s">
        <v>249</v>
      </c>
      <c r="T254" t="b">
        <v>1</v>
      </c>
    </row>
    <row r="255" spans="1:20" x14ac:dyDescent="0.25">
      <c r="A255" t="s">
        <v>259</v>
      </c>
      <c r="B255" t="s">
        <v>260</v>
      </c>
      <c r="C255" t="s">
        <v>237</v>
      </c>
      <c r="D255" t="s">
        <v>643</v>
      </c>
      <c r="E255" t="s">
        <v>1252</v>
      </c>
      <c r="F255" t="s">
        <v>1253</v>
      </c>
      <c r="G255" t="s">
        <v>1253</v>
      </c>
      <c r="H255">
        <v>0.10100000000000001</v>
      </c>
      <c r="I255" t="s">
        <v>265</v>
      </c>
      <c r="J255" t="s">
        <v>242</v>
      </c>
      <c r="K255" t="s">
        <v>243</v>
      </c>
      <c r="L255" t="s">
        <v>244</v>
      </c>
      <c r="M255">
        <v>0</v>
      </c>
      <c r="N255">
        <v>0.10100000000000001</v>
      </c>
      <c r="O255" t="s">
        <v>324</v>
      </c>
      <c r="P255" s="18" t="s">
        <v>1254</v>
      </c>
      <c r="Q255" t="s">
        <v>647</v>
      </c>
      <c r="R255" t="s">
        <v>1255</v>
      </c>
      <c r="S255" t="s">
        <v>270</v>
      </c>
      <c r="T255" t="b">
        <v>0</v>
      </c>
    </row>
    <row r="256" spans="1:20" x14ac:dyDescent="0.25">
      <c r="A256" t="s">
        <v>259</v>
      </c>
      <c r="B256" t="s">
        <v>260</v>
      </c>
      <c r="C256" t="s">
        <v>237</v>
      </c>
      <c r="D256" t="s">
        <v>280</v>
      </c>
      <c r="E256" t="s">
        <v>1256</v>
      </c>
      <c r="F256" t="s">
        <v>1257</v>
      </c>
      <c r="G256" t="s">
        <v>1257</v>
      </c>
      <c r="H256">
        <v>0.1048</v>
      </c>
      <c r="I256" t="s">
        <v>265</v>
      </c>
      <c r="J256" t="s">
        <v>242</v>
      </c>
      <c r="K256" t="s">
        <v>243</v>
      </c>
      <c r="L256" t="s">
        <v>244</v>
      </c>
      <c r="M256">
        <v>0</v>
      </c>
      <c r="N256">
        <v>0.1048</v>
      </c>
      <c r="O256" t="s">
        <v>1258</v>
      </c>
      <c r="P256" t="s">
        <v>1259</v>
      </c>
      <c r="Q256" t="s">
        <v>285</v>
      </c>
      <c r="R256" t="s">
        <v>1260</v>
      </c>
      <c r="S256" t="s">
        <v>270</v>
      </c>
      <c r="T256" t="b">
        <v>1</v>
      </c>
    </row>
    <row r="257" spans="1:20" x14ac:dyDescent="0.25">
      <c r="A257" t="s">
        <v>259</v>
      </c>
      <c r="B257" t="s">
        <v>1261</v>
      </c>
      <c r="C257" t="s">
        <v>237</v>
      </c>
      <c r="D257" t="s">
        <v>1261</v>
      </c>
      <c r="F257" t="s">
        <v>1262</v>
      </c>
      <c r="G257" t="s">
        <v>1263</v>
      </c>
      <c r="H257">
        <v>4.9779999999999998E-3</v>
      </c>
      <c r="I257" t="s">
        <v>265</v>
      </c>
      <c r="J257" t="s">
        <v>242</v>
      </c>
      <c r="K257" t="s">
        <v>243</v>
      </c>
      <c r="L257" t="s">
        <v>244</v>
      </c>
      <c r="M257">
        <v>0</v>
      </c>
      <c r="N257">
        <v>4.9779999999999998E-3</v>
      </c>
      <c r="O257" t="s">
        <v>298</v>
      </c>
      <c r="P257" t="s">
        <v>1264</v>
      </c>
      <c r="Q257" t="s">
        <v>1265</v>
      </c>
      <c r="R257" t="s">
        <v>1266</v>
      </c>
      <c r="S257" t="s">
        <v>1267</v>
      </c>
      <c r="T257" t="b">
        <v>1</v>
      </c>
    </row>
    <row r="258" spans="1:20" x14ac:dyDescent="0.25">
      <c r="A258" t="s">
        <v>259</v>
      </c>
      <c r="B258" t="s">
        <v>260</v>
      </c>
      <c r="C258" t="s">
        <v>237</v>
      </c>
      <c r="D258" t="s">
        <v>1268</v>
      </c>
      <c r="E258" t="s">
        <v>1269</v>
      </c>
      <c r="F258" t="s">
        <v>1270</v>
      </c>
      <c r="G258" t="s">
        <v>1271</v>
      </c>
      <c r="H258">
        <v>1.139</v>
      </c>
      <c r="I258" t="s">
        <v>265</v>
      </c>
      <c r="J258" t="s">
        <v>242</v>
      </c>
      <c r="K258" t="s">
        <v>243</v>
      </c>
      <c r="L258" t="s">
        <v>244</v>
      </c>
      <c r="M258">
        <v>0</v>
      </c>
      <c r="N258">
        <v>1.139</v>
      </c>
      <c r="O258" t="s">
        <v>266</v>
      </c>
      <c r="P258" t="s">
        <v>1272</v>
      </c>
      <c r="Q258" t="s">
        <v>1273</v>
      </c>
      <c r="R258" t="s">
        <v>1274</v>
      </c>
      <c r="S258" t="s">
        <v>270</v>
      </c>
      <c r="T258" t="b">
        <v>1</v>
      </c>
    </row>
    <row r="259" spans="1:20" x14ac:dyDescent="0.25">
      <c r="A259" t="s">
        <v>259</v>
      </c>
      <c r="B259" t="s">
        <v>260</v>
      </c>
      <c r="C259" t="s">
        <v>294</v>
      </c>
      <c r="D259" t="s">
        <v>1268</v>
      </c>
      <c r="E259" t="s">
        <v>1269</v>
      </c>
      <c r="F259" t="s">
        <v>1270</v>
      </c>
      <c r="G259" t="s">
        <v>1271</v>
      </c>
      <c r="H259">
        <v>0.27500000000000002</v>
      </c>
      <c r="I259" t="s">
        <v>265</v>
      </c>
      <c r="J259" t="s">
        <v>242</v>
      </c>
      <c r="K259" t="s">
        <v>243</v>
      </c>
      <c r="L259" t="s">
        <v>244</v>
      </c>
      <c r="M259">
        <v>0</v>
      </c>
      <c r="N259">
        <v>0.27500000000000002</v>
      </c>
      <c r="O259" t="s">
        <v>266</v>
      </c>
      <c r="P259" t="s">
        <v>1272</v>
      </c>
      <c r="Q259" t="s">
        <v>1273</v>
      </c>
      <c r="R259" t="s">
        <v>1274</v>
      </c>
      <c r="S259" t="s">
        <v>270</v>
      </c>
      <c r="T259" t="b">
        <v>1</v>
      </c>
    </row>
    <row r="260" spans="1:20" x14ac:dyDescent="0.25">
      <c r="A260" t="s">
        <v>259</v>
      </c>
      <c r="B260" t="s">
        <v>260</v>
      </c>
      <c r="C260" t="s">
        <v>237</v>
      </c>
      <c r="D260" t="s">
        <v>891</v>
      </c>
      <c r="E260" t="s">
        <v>892</v>
      </c>
      <c r="F260" t="s">
        <v>1275</v>
      </c>
      <c r="G260" t="s">
        <v>1276</v>
      </c>
      <c r="H260">
        <v>0.102062</v>
      </c>
      <c r="I260" t="s">
        <v>265</v>
      </c>
      <c r="J260" t="s">
        <v>242</v>
      </c>
      <c r="K260" t="s">
        <v>243</v>
      </c>
      <c r="L260" t="s">
        <v>244</v>
      </c>
      <c r="M260">
        <v>0</v>
      </c>
      <c r="N260">
        <v>0.102062</v>
      </c>
      <c r="O260" t="s">
        <v>372</v>
      </c>
      <c r="P260" t="s">
        <v>1277</v>
      </c>
      <c r="Q260" t="s">
        <v>895</v>
      </c>
      <c r="R260" t="s">
        <v>1278</v>
      </c>
      <c r="S260" t="s">
        <v>270</v>
      </c>
      <c r="T260" t="b">
        <v>1</v>
      </c>
    </row>
    <row r="261" spans="1:20" x14ac:dyDescent="0.25">
      <c r="A261" t="s">
        <v>259</v>
      </c>
      <c r="B261" t="s">
        <v>260</v>
      </c>
      <c r="C261" t="s">
        <v>237</v>
      </c>
      <c r="D261" t="s">
        <v>376</v>
      </c>
      <c r="E261" t="s">
        <v>1279</v>
      </c>
      <c r="F261" t="s">
        <v>1280</v>
      </c>
      <c r="G261" t="s">
        <v>1280</v>
      </c>
      <c r="H261">
        <v>0.22600000000000001</v>
      </c>
      <c r="I261" t="s">
        <v>265</v>
      </c>
      <c r="J261" t="s">
        <v>242</v>
      </c>
      <c r="K261" t="s">
        <v>243</v>
      </c>
      <c r="L261" t="s">
        <v>244</v>
      </c>
      <c r="M261">
        <v>0</v>
      </c>
      <c r="N261">
        <v>0.22600000000000001</v>
      </c>
      <c r="O261" t="s">
        <v>324</v>
      </c>
      <c r="P261" t="s">
        <v>1281</v>
      </c>
      <c r="Q261" t="s">
        <v>380</v>
      </c>
      <c r="R261" t="s">
        <v>1282</v>
      </c>
      <c r="S261" t="s">
        <v>270</v>
      </c>
      <c r="T261" t="b">
        <v>1</v>
      </c>
    </row>
    <row r="262" spans="1:20" x14ac:dyDescent="0.25">
      <c r="A262" t="s">
        <v>259</v>
      </c>
      <c r="B262" t="s">
        <v>260</v>
      </c>
      <c r="C262" t="s">
        <v>336</v>
      </c>
      <c r="D262" t="s">
        <v>376</v>
      </c>
      <c r="E262" t="s">
        <v>1279</v>
      </c>
      <c r="F262" t="s">
        <v>1280</v>
      </c>
      <c r="G262" t="s">
        <v>1280</v>
      </c>
      <c r="H262">
        <v>1164</v>
      </c>
      <c r="I262" t="s">
        <v>265</v>
      </c>
      <c r="J262" t="s">
        <v>242</v>
      </c>
      <c r="K262" t="s">
        <v>243</v>
      </c>
      <c r="L262" t="s">
        <v>244</v>
      </c>
      <c r="M262">
        <v>0</v>
      </c>
      <c r="N262">
        <v>1164</v>
      </c>
      <c r="O262" t="s">
        <v>324</v>
      </c>
      <c r="P262" t="s">
        <v>1281</v>
      </c>
      <c r="Q262" t="s">
        <v>380</v>
      </c>
      <c r="R262" t="s">
        <v>1283</v>
      </c>
      <c r="S262" t="s">
        <v>270</v>
      </c>
      <c r="T262" t="b">
        <v>1</v>
      </c>
    </row>
    <row r="263" spans="1:20" x14ac:dyDescent="0.25">
      <c r="A263" t="s">
        <v>259</v>
      </c>
      <c r="B263" t="s">
        <v>260</v>
      </c>
      <c r="C263" t="s">
        <v>336</v>
      </c>
      <c r="D263" t="s">
        <v>376</v>
      </c>
      <c r="E263" t="s">
        <v>1279</v>
      </c>
      <c r="F263" t="s">
        <v>1280</v>
      </c>
      <c r="G263" t="s">
        <v>1280</v>
      </c>
      <c r="H263">
        <v>2233</v>
      </c>
      <c r="I263" t="s">
        <v>265</v>
      </c>
      <c r="J263" t="s">
        <v>242</v>
      </c>
      <c r="K263" t="s">
        <v>243</v>
      </c>
      <c r="L263" t="s">
        <v>244</v>
      </c>
      <c r="M263">
        <v>0</v>
      </c>
      <c r="N263">
        <v>2233</v>
      </c>
      <c r="O263" t="s">
        <v>324</v>
      </c>
      <c r="P263" t="s">
        <v>1281</v>
      </c>
      <c r="Q263" t="s">
        <v>380</v>
      </c>
      <c r="R263" t="s">
        <v>1284</v>
      </c>
      <c r="S263" t="s">
        <v>270</v>
      </c>
      <c r="T263" t="b">
        <v>1</v>
      </c>
    </row>
    <row r="264" spans="1:20" x14ac:dyDescent="0.25">
      <c r="A264" t="s">
        <v>259</v>
      </c>
      <c r="B264" t="s">
        <v>260</v>
      </c>
      <c r="C264" t="s">
        <v>237</v>
      </c>
      <c r="D264" t="s">
        <v>470</v>
      </c>
      <c r="E264" t="s">
        <v>876</v>
      </c>
      <c r="F264" t="s">
        <v>1285</v>
      </c>
      <c r="G264" t="s">
        <v>1285</v>
      </c>
      <c r="H264">
        <v>22.31</v>
      </c>
      <c r="I264" t="s">
        <v>265</v>
      </c>
      <c r="J264" t="s">
        <v>242</v>
      </c>
      <c r="K264" t="s">
        <v>243</v>
      </c>
      <c r="L264" t="s">
        <v>244</v>
      </c>
      <c r="M264">
        <v>0</v>
      </c>
      <c r="N264">
        <v>22.31</v>
      </c>
      <c r="O264" t="s">
        <v>283</v>
      </c>
      <c r="P264" t="s">
        <v>1286</v>
      </c>
      <c r="Q264" t="s">
        <v>474</v>
      </c>
      <c r="R264" t="s">
        <v>1287</v>
      </c>
      <c r="S264" t="s">
        <v>270</v>
      </c>
      <c r="T264" t="b">
        <v>1</v>
      </c>
    </row>
    <row r="265" spans="1:20" x14ac:dyDescent="0.25">
      <c r="A265" t="s">
        <v>259</v>
      </c>
      <c r="B265" t="s">
        <v>260</v>
      </c>
      <c r="C265" t="s">
        <v>336</v>
      </c>
      <c r="D265" t="s">
        <v>470</v>
      </c>
      <c r="E265" t="s">
        <v>876</v>
      </c>
      <c r="F265" t="s">
        <v>1285</v>
      </c>
      <c r="G265" t="s">
        <v>1285</v>
      </c>
      <c r="H265">
        <v>113663</v>
      </c>
      <c r="I265" t="s">
        <v>265</v>
      </c>
      <c r="J265" t="s">
        <v>242</v>
      </c>
      <c r="K265" t="s">
        <v>243</v>
      </c>
      <c r="L265" t="s">
        <v>244</v>
      </c>
      <c r="M265">
        <v>0</v>
      </c>
      <c r="N265">
        <v>113663</v>
      </c>
      <c r="O265" t="s">
        <v>569</v>
      </c>
      <c r="P265" t="s">
        <v>1286</v>
      </c>
      <c r="Q265" t="s">
        <v>474</v>
      </c>
      <c r="R265" t="s">
        <v>1288</v>
      </c>
      <c r="S265" t="s">
        <v>270</v>
      </c>
      <c r="T265" t="b">
        <v>1</v>
      </c>
    </row>
    <row r="266" spans="1:20" x14ac:dyDescent="0.25">
      <c r="A266" t="s">
        <v>259</v>
      </c>
      <c r="B266" t="s">
        <v>260</v>
      </c>
      <c r="C266" t="s">
        <v>336</v>
      </c>
      <c r="D266" t="s">
        <v>470</v>
      </c>
      <c r="E266" t="s">
        <v>876</v>
      </c>
      <c r="F266" t="s">
        <v>1285</v>
      </c>
      <c r="G266" t="s">
        <v>1285</v>
      </c>
      <c r="H266">
        <v>164616</v>
      </c>
      <c r="I266" t="s">
        <v>265</v>
      </c>
      <c r="J266" t="s">
        <v>242</v>
      </c>
      <c r="K266" t="s">
        <v>243</v>
      </c>
      <c r="L266" t="s">
        <v>244</v>
      </c>
      <c r="M266">
        <v>0</v>
      </c>
      <c r="N266">
        <v>164616</v>
      </c>
      <c r="O266" t="s">
        <v>569</v>
      </c>
      <c r="P266" t="s">
        <v>1286</v>
      </c>
      <c r="Q266" t="s">
        <v>474</v>
      </c>
      <c r="R266" t="s">
        <v>1289</v>
      </c>
      <c r="S266" t="s">
        <v>270</v>
      </c>
      <c r="T266" t="b">
        <v>1</v>
      </c>
    </row>
    <row r="267" spans="1:20" x14ac:dyDescent="0.25">
      <c r="A267" t="s">
        <v>259</v>
      </c>
      <c r="B267" t="s">
        <v>260</v>
      </c>
      <c r="C267" t="s">
        <v>237</v>
      </c>
      <c r="D267" t="s">
        <v>399</v>
      </c>
      <c r="E267" t="s">
        <v>1290</v>
      </c>
      <c r="F267" t="s">
        <v>1291</v>
      </c>
      <c r="G267" t="s">
        <v>1292</v>
      </c>
      <c r="H267">
        <v>0.58240199999999998</v>
      </c>
      <c r="I267" t="s">
        <v>265</v>
      </c>
      <c r="J267" t="s">
        <v>242</v>
      </c>
      <c r="K267" t="s">
        <v>243</v>
      </c>
      <c r="L267" t="s">
        <v>244</v>
      </c>
      <c r="M267">
        <v>0</v>
      </c>
      <c r="N267">
        <v>0.58240199999999998</v>
      </c>
      <c r="O267" t="s">
        <v>372</v>
      </c>
      <c r="P267" t="s">
        <v>1293</v>
      </c>
      <c r="Q267" t="s">
        <v>404</v>
      </c>
      <c r="R267" t="s">
        <v>1294</v>
      </c>
      <c r="S267" t="s">
        <v>270</v>
      </c>
      <c r="T267" t="b">
        <v>1</v>
      </c>
    </row>
    <row r="268" spans="1:20" x14ac:dyDescent="0.25">
      <c r="A268" t="s">
        <v>236</v>
      </c>
      <c r="B268" t="s">
        <v>236</v>
      </c>
      <c r="C268" t="s">
        <v>336</v>
      </c>
      <c r="D268" t="s">
        <v>1295</v>
      </c>
      <c r="E268" t="s">
        <v>1296</v>
      </c>
      <c r="F268" t="s">
        <v>1297</v>
      </c>
      <c r="G268" t="s">
        <v>1298</v>
      </c>
      <c r="H268">
        <v>5048</v>
      </c>
      <c r="I268" t="s">
        <v>341</v>
      </c>
      <c r="J268" t="s">
        <v>242</v>
      </c>
      <c r="K268" t="s">
        <v>243</v>
      </c>
      <c r="L268" t="s">
        <v>244</v>
      </c>
      <c r="M268">
        <v>0</v>
      </c>
      <c r="N268">
        <v>5048</v>
      </c>
      <c r="O268" t="s">
        <v>476</v>
      </c>
      <c r="P268" t="s">
        <v>1299</v>
      </c>
      <c r="Q268" t="s">
        <v>1300</v>
      </c>
      <c r="R268" t="s">
        <v>1301</v>
      </c>
      <c r="S268" t="s">
        <v>249</v>
      </c>
      <c r="T268" t="b">
        <v>0</v>
      </c>
    </row>
    <row r="269" spans="1:20" x14ac:dyDescent="0.25">
      <c r="A269" t="s">
        <v>236</v>
      </c>
      <c r="B269" t="s">
        <v>236</v>
      </c>
      <c r="C269" t="s">
        <v>336</v>
      </c>
      <c r="D269" t="s">
        <v>1295</v>
      </c>
      <c r="E269" t="s">
        <v>1296</v>
      </c>
      <c r="F269" t="s">
        <v>1297</v>
      </c>
      <c r="G269" t="s">
        <v>1298</v>
      </c>
      <c r="H269">
        <v>12189</v>
      </c>
      <c r="I269" t="s">
        <v>341</v>
      </c>
      <c r="J269" t="s">
        <v>242</v>
      </c>
      <c r="K269" t="s">
        <v>243</v>
      </c>
      <c r="L269" t="s">
        <v>244</v>
      </c>
      <c r="M269">
        <v>0</v>
      </c>
      <c r="N269">
        <v>12189</v>
      </c>
      <c r="O269" t="s">
        <v>476</v>
      </c>
      <c r="P269" t="s">
        <v>1299</v>
      </c>
      <c r="Q269" t="s">
        <v>1300</v>
      </c>
      <c r="R269" t="s">
        <v>1302</v>
      </c>
      <c r="S269" t="s">
        <v>249</v>
      </c>
      <c r="T269" t="b">
        <v>0</v>
      </c>
    </row>
    <row r="270" spans="1:20" x14ac:dyDescent="0.25">
      <c r="A270" t="s">
        <v>236</v>
      </c>
      <c r="B270" t="s">
        <v>236</v>
      </c>
      <c r="C270" t="s">
        <v>237</v>
      </c>
      <c r="D270" t="s">
        <v>250</v>
      </c>
      <c r="F270" t="s">
        <v>724</v>
      </c>
      <c r="G270" t="s">
        <v>1303</v>
      </c>
      <c r="H270">
        <v>6.5000000000000002E-2</v>
      </c>
      <c r="I270">
        <v>100</v>
      </c>
      <c r="J270" t="s">
        <v>242</v>
      </c>
      <c r="K270" t="s">
        <v>243</v>
      </c>
      <c r="L270" t="s">
        <v>244</v>
      </c>
      <c r="M270">
        <v>0</v>
      </c>
      <c r="N270">
        <v>6.5000000000000002E-2</v>
      </c>
      <c r="O270" t="s">
        <v>546</v>
      </c>
      <c r="P270" t="s">
        <v>1304</v>
      </c>
      <c r="Q270" t="s">
        <v>257</v>
      </c>
      <c r="R270" t="s">
        <v>727</v>
      </c>
      <c r="S270" t="s">
        <v>249</v>
      </c>
      <c r="T270" t="b">
        <v>0</v>
      </c>
    </row>
    <row r="271" spans="1:20" x14ac:dyDescent="0.25">
      <c r="A271" t="s">
        <v>259</v>
      </c>
      <c r="B271" t="s">
        <v>260</v>
      </c>
      <c r="C271" t="s">
        <v>237</v>
      </c>
      <c r="D271" t="s">
        <v>1305</v>
      </c>
      <c r="E271" t="s">
        <v>1306</v>
      </c>
      <c r="F271" t="s">
        <v>1307</v>
      </c>
      <c r="G271" t="s">
        <v>1308</v>
      </c>
      <c r="H271">
        <v>1.26</v>
      </c>
      <c r="I271" t="s">
        <v>265</v>
      </c>
      <c r="J271" t="s">
        <v>242</v>
      </c>
      <c r="K271" t="s">
        <v>243</v>
      </c>
      <c r="L271" t="s">
        <v>244</v>
      </c>
      <c r="M271">
        <v>0</v>
      </c>
      <c r="N271">
        <v>1.26</v>
      </c>
      <c r="O271" t="s">
        <v>1309</v>
      </c>
      <c r="P271" t="s">
        <v>1310</v>
      </c>
      <c r="Q271" t="s">
        <v>1311</v>
      </c>
      <c r="R271" t="s">
        <v>1312</v>
      </c>
      <c r="S271" t="s">
        <v>270</v>
      </c>
      <c r="T271" t="b">
        <v>1</v>
      </c>
    </row>
    <row r="272" spans="1:20" x14ac:dyDescent="0.25">
      <c r="A272" t="s">
        <v>259</v>
      </c>
      <c r="B272" t="s">
        <v>260</v>
      </c>
      <c r="C272" t="s">
        <v>336</v>
      </c>
      <c r="D272" t="s">
        <v>1305</v>
      </c>
      <c r="E272" t="s">
        <v>1306</v>
      </c>
      <c r="F272" t="s">
        <v>1307</v>
      </c>
      <c r="G272" t="s">
        <v>1308</v>
      </c>
      <c r="H272">
        <v>6490</v>
      </c>
      <c r="I272" t="s">
        <v>265</v>
      </c>
      <c r="J272" t="s">
        <v>242</v>
      </c>
      <c r="K272" t="s">
        <v>243</v>
      </c>
      <c r="L272" t="s">
        <v>244</v>
      </c>
      <c r="M272">
        <v>0</v>
      </c>
      <c r="N272">
        <v>6490</v>
      </c>
      <c r="O272" t="s">
        <v>1313</v>
      </c>
      <c r="P272" t="s">
        <v>1310</v>
      </c>
      <c r="Q272" t="s">
        <v>1311</v>
      </c>
      <c r="R272" t="s">
        <v>1314</v>
      </c>
      <c r="S272" t="s">
        <v>270</v>
      </c>
      <c r="T272" t="b">
        <v>1</v>
      </c>
    </row>
    <row r="273" spans="1:20" x14ac:dyDescent="0.25">
      <c r="A273" t="s">
        <v>259</v>
      </c>
      <c r="B273" t="s">
        <v>260</v>
      </c>
      <c r="C273" t="s">
        <v>336</v>
      </c>
      <c r="D273" t="s">
        <v>1305</v>
      </c>
      <c r="E273" t="s">
        <v>1306</v>
      </c>
      <c r="F273" t="s">
        <v>1307</v>
      </c>
      <c r="G273" t="s">
        <v>1308</v>
      </c>
      <c r="H273">
        <v>13073</v>
      </c>
      <c r="I273" t="s">
        <v>265</v>
      </c>
      <c r="J273" t="s">
        <v>242</v>
      </c>
      <c r="K273" t="s">
        <v>243</v>
      </c>
      <c r="L273" t="s">
        <v>244</v>
      </c>
      <c r="M273">
        <v>0</v>
      </c>
      <c r="N273">
        <v>13073</v>
      </c>
      <c r="O273" t="s">
        <v>1313</v>
      </c>
      <c r="P273" t="s">
        <v>1310</v>
      </c>
      <c r="Q273" t="s">
        <v>1311</v>
      </c>
      <c r="R273" t="s">
        <v>1315</v>
      </c>
      <c r="S273" t="s">
        <v>270</v>
      </c>
      <c r="T273" t="b">
        <v>1</v>
      </c>
    </row>
    <row r="274" spans="1:20" x14ac:dyDescent="0.25">
      <c r="A274" t="s">
        <v>259</v>
      </c>
      <c r="B274" t="s">
        <v>260</v>
      </c>
      <c r="C274" t="s">
        <v>237</v>
      </c>
      <c r="D274" t="s">
        <v>1316</v>
      </c>
      <c r="E274" t="s">
        <v>1317</v>
      </c>
      <c r="F274" t="s">
        <v>1318</v>
      </c>
      <c r="G274" t="s">
        <v>1319</v>
      </c>
      <c r="H274">
        <v>0.29599999999999999</v>
      </c>
      <c r="I274" t="s">
        <v>265</v>
      </c>
      <c r="J274" t="s">
        <v>242</v>
      </c>
      <c r="K274" t="s">
        <v>243</v>
      </c>
      <c r="L274" t="s">
        <v>244</v>
      </c>
      <c r="M274">
        <v>0</v>
      </c>
      <c r="N274">
        <v>0.29599999999999999</v>
      </c>
      <c r="O274" t="s">
        <v>711</v>
      </c>
      <c r="P274" t="s">
        <v>1320</v>
      </c>
      <c r="Q274" t="s">
        <v>1321</v>
      </c>
      <c r="R274" t="s">
        <v>1322</v>
      </c>
      <c r="S274" t="s">
        <v>270</v>
      </c>
      <c r="T274" t="b">
        <v>1</v>
      </c>
    </row>
    <row r="275" spans="1:20" x14ac:dyDescent="0.25">
      <c r="A275" t="s">
        <v>259</v>
      </c>
      <c r="B275" t="s">
        <v>260</v>
      </c>
      <c r="C275" t="s">
        <v>237</v>
      </c>
      <c r="D275" t="s">
        <v>1323</v>
      </c>
      <c r="E275" t="s">
        <v>1324</v>
      </c>
      <c r="F275" t="s">
        <v>1325</v>
      </c>
      <c r="G275" t="s">
        <v>1326</v>
      </c>
      <c r="H275">
        <v>4.9700000000000001E-2</v>
      </c>
      <c r="I275" t="s">
        <v>265</v>
      </c>
      <c r="J275" t="s">
        <v>242</v>
      </c>
      <c r="K275" t="s">
        <v>243</v>
      </c>
      <c r="L275" t="s">
        <v>244</v>
      </c>
      <c r="M275">
        <v>0</v>
      </c>
      <c r="N275">
        <v>4.9700000000000001E-2</v>
      </c>
      <c r="O275" t="s">
        <v>391</v>
      </c>
      <c r="P275" t="s">
        <v>1327</v>
      </c>
      <c r="Q275" t="s">
        <v>1328</v>
      </c>
      <c r="R275" t="s">
        <v>1329</v>
      </c>
      <c r="S275" t="s">
        <v>270</v>
      </c>
      <c r="T275" t="b">
        <v>1</v>
      </c>
    </row>
    <row r="276" spans="1:20" x14ac:dyDescent="0.25">
      <c r="A276" t="s">
        <v>259</v>
      </c>
      <c r="B276" t="s">
        <v>260</v>
      </c>
      <c r="C276" t="s">
        <v>336</v>
      </c>
      <c r="D276" t="s">
        <v>1323</v>
      </c>
      <c r="E276" t="s">
        <v>1324</v>
      </c>
      <c r="F276" t="s">
        <v>1325</v>
      </c>
      <c r="G276" t="s">
        <v>1326</v>
      </c>
      <c r="H276">
        <v>271</v>
      </c>
      <c r="I276" t="s">
        <v>265</v>
      </c>
      <c r="J276" t="s">
        <v>242</v>
      </c>
      <c r="K276" t="s">
        <v>243</v>
      </c>
      <c r="L276" t="s">
        <v>244</v>
      </c>
      <c r="M276">
        <v>0</v>
      </c>
      <c r="N276">
        <v>271</v>
      </c>
      <c r="O276" t="s">
        <v>1212</v>
      </c>
      <c r="P276" t="s">
        <v>1327</v>
      </c>
      <c r="Q276" t="s">
        <v>1328</v>
      </c>
      <c r="R276" t="s">
        <v>1330</v>
      </c>
      <c r="S276" t="s">
        <v>270</v>
      </c>
      <c r="T276" t="b">
        <v>1</v>
      </c>
    </row>
    <row r="277" spans="1:20" x14ac:dyDescent="0.25">
      <c r="A277" t="s">
        <v>259</v>
      </c>
      <c r="B277" t="s">
        <v>260</v>
      </c>
      <c r="C277" t="s">
        <v>336</v>
      </c>
      <c r="D277" t="s">
        <v>1323</v>
      </c>
      <c r="E277" t="s">
        <v>1324</v>
      </c>
      <c r="F277" t="s">
        <v>1325</v>
      </c>
      <c r="G277" t="s">
        <v>1326</v>
      </c>
      <c r="H277">
        <v>510</v>
      </c>
      <c r="I277" t="s">
        <v>265</v>
      </c>
      <c r="J277" t="s">
        <v>242</v>
      </c>
      <c r="K277" t="s">
        <v>243</v>
      </c>
      <c r="L277" t="s">
        <v>244</v>
      </c>
      <c r="M277">
        <v>0</v>
      </c>
      <c r="N277">
        <v>510</v>
      </c>
      <c r="O277" t="s">
        <v>1212</v>
      </c>
      <c r="P277" t="s">
        <v>1327</v>
      </c>
      <c r="Q277" t="s">
        <v>1328</v>
      </c>
      <c r="R277" t="s">
        <v>1331</v>
      </c>
      <c r="S277" t="s">
        <v>270</v>
      </c>
      <c r="T277" t="b">
        <v>1</v>
      </c>
    </row>
    <row r="278" spans="1:20" x14ac:dyDescent="0.25">
      <c r="A278" t="s">
        <v>259</v>
      </c>
      <c r="B278" t="s">
        <v>260</v>
      </c>
      <c r="C278" t="s">
        <v>237</v>
      </c>
      <c r="D278" t="s">
        <v>1047</v>
      </c>
      <c r="E278" t="s">
        <v>1332</v>
      </c>
      <c r="F278" t="s">
        <v>1333</v>
      </c>
      <c r="G278" t="s">
        <v>1333</v>
      </c>
      <c r="H278">
        <v>2.5999999999999999E-2</v>
      </c>
      <c r="I278" t="s">
        <v>265</v>
      </c>
      <c r="J278" t="s">
        <v>242</v>
      </c>
      <c r="K278" t="s">
        <v>243</v>
      </c>
      <c r="L278" t="s">
        <v>244</v>
      </c>
      <c r="M278">
        <v>0</v>
      </c>
      <c r="N278">
        <v>2.5999999999999999E-2</v>
      </c>
      <c r="O278" t="s">
        <v>386</v>
      </c>
      <c r="P278" t="s">
        <v>1334</v>
      </c>
      <c r="Q278" t="s">
        <v>1051</v>
      </c>
      <c r="R278" t="s">
        <v>1335</v>
      </c>
      <c r="S278" t="s">
        <v>270</v>
      </c>
      <c r="T278" t="b">
        <v>1</v>
      </c>
    </row>
    <row r="279" spans="1:20" x14ac:dyDescent="0.25">
      <c r="A279" t="s">
        <v>259</v>
      </c>
      <c r="B279" t="s">
        <v>260</v>
      </c>
      <c r="C279" t="s">
        <v>294</v>
      </c>
      <c r="D279" t="s">
        <v>1047</v>
      </c>
      <c r="E279" t="s">
        <v>1332</v>
      </c>
      <c r="F279" t="s">
        <v>1333</v>
      </c>
      <c r="G279" t="s">
        <v>1333</v>
      </c>
      <c r="H279">
        <v>8.9999999999999993E-3</v>
      </c>
      <c r="I279" t="s">
        <v>265</v>
      </c>
      <c r="J279" t="s">
        <v>242</v>
      </c>
      <c r="K279" t="s">
        <v>243</v>
      </c>
      <c r="L279" t="s">
        <v>244</v>
      </c>
      <c r="M279">
        <v>0</v>
      </c>
      <c r="N279">
        <v>8.9999999999999993E-3</v>
      </c>
      <c r="O279" t="s">
        <v>1336</v>
      </c>
      <c r="P279" t="s">
        <v>1334</v>
      </c>
      <c r="Q279" t="s">
        <v>1051</v>
      </c>
      <c r="R279" t="s">
        <v>1335</v>
      </c>
      <c r="S279" t="s">
        <v>270</v>
      </c>
      <c r="T279" t="b">
        <v>1</v>
      </c>
    </row>
    <row r="280" spans="1:20" x14ac:dyDescent="0.25">
      <c r="A280" t="s">
        <v>259</v>
      </c>
      <c r="B280" t="s">
        <v>260</v>
      </c>
      <c r="C280" t="s">
        <v>237</v>
      </c>
      <c r="D280" t="s">
        <v>1337</v>
      </c>
      <c r="E280" t="s">
        <v>1338</v>
      </c>
      <c r="F280" t="s">
        <v>1339</v>
      </c>
      <c r="G280" t="s">
        <v>1339</v>
      </c>
      <c r="H280">
        <v>2.0699999999999998</v>
      </c>
      <c r="I280" t="s">
        <v>265</v>
      </c>
      <c r="J280" t="s">
        <v>242</v>
      </c>
      <c r="K280" t="s">
        <v>243</v>
      </c>
      <c r="L280" t="s">
        <v>244</v>
      </c>
      <c r="M280">
        <v>0</v>
      </c>
      <c r="N280">
        <v>2.0699999999999998</v>
      </c>
      <c r="O280" t="s">
        <v>721</v>
      </c>
      <c r="P280" t="s">
        <v>1340</v>
      </c>
      <c r="Q280" t="s">
        <v>1341</v>
      </c>
      <c r="R280" t="s">
        <v>1342</v>
      </c>
      <c r="S280" t="s">
        <v>270</v>
      </c>
      <c r="T280" t="b">
        <v>1</v>
      </c>
    </row>
    <row r="281" spans="1:20" x14ac:dyDescent="0.25">
      <c r="A281" t="s">
        <v>259</v>
      </c>
      <c r="B281" t="s">
        <v>260</v>
      </c>
      <c r="C281" t="s">
        <v>237</v>
      </c>
      <c r="D281" t="s">
        <v>1343</v>
      </c>
      <c r="E281" t="s">
        <v>1344</v>
      </c>
      <c r="F281" t="s">
        <v>1345</v>
      </c>
      <c r="G281" t="s">
        <v>1345</v>
      </c>
      <c r="H281">
        <v>4.6499999999999996E-3</v>
      </c>
      <c r="I281" t="s">
        <v>265</v>
      </c>
      <c r="J281" t="s">
        <v>242</v>
      </c>
      <c r="K281" t="s">
        <v>243</v>
      </c>
      <c r="L281" t="s">
        <v>244</v>
      </c>
      <c r="M281">
        <v>0</v>
      </c>
      <c r="N281">
        <v>4.6499999999999996E-3</v>
      </c>
      <c r="O281" t="s">
        <v>446</v>
      </c>
      <c r="P281" t="s">
        <v>1346</v>
      </c>
      <c r="Q281" t="s">
        <v>1347</v>
      </c>
      <c r="R281" t="s">
        <v>1348</v>
      </c>
      <c r="S281" t="s">
        <v>270</v>
      </c>
      <c r="T281" t="b">
        <v>1</v>
      </c>
    </row>
    <row r="282" spans="1:20" x14ac:dyDescent="0.25">
      <c r="A282" t="s">
        <v>259</v>
      </c>
      <c r="B282" t="s">
        <v>260</v>
      </c>
      <c r="C282" t="s">
        <v>294</v>
      </c>
      <c r="D282" t="s">
        <v>1343</v>
      </c>
      <c r="E282" t="s">
        <v>1344</v>
      </c>
      <c r="F282" t="s">
        <v>1345</v>
      </c>
      <c r="G282" t="s">
        <v>1345</v>
      </c>
      <c r="H282">
        <v>2.3500000000000001E-3</v>
      </c>
      <c r="I282" t="s">
        <v>265</v>
      </c>
      <c r="J282" t="s">
        <v>242</v>
      </c>
      <c r="K282" t="s">
        <v>243</v>
      </c>
      <c r="L282" t="s">
        <v>244</v>
      </c>
      <c r="M282">
        <v>0</v>
      </c>
      <c r="N282">
        <v>2.3500000000000001E-3</v>
      </c>
      <c r="O282" t="s">
        <v>446</v>
      </c>
      <c r="P282" t="s">
        <v>1346</v>
      </c>
      <c r="Q282" t="s">
        <v>1347</v>
      </c>
      <c r="R282" t="s">
        <v>1348</v>
      </c>
      <c r="S282" t="s">
        <v>270</v>
      </c>
      <c r="T282" t="b">
        <v>1</v>
      </c>
    </row>
    <row r="283" spans="1:20" x14ac:dyDescent="0.25">
      <c r="A283" t="s">
        <v>236</v>
      </c>
      <c r="B283" t="s">
        <v>236</v>
      </c>
      <c r="C283" t="s">
        <v>237</v>
      </c>
      <c r="D283" t="s">
        <v>238</v>
      </c>
      <c r="E283" t="s">
        <v>251</v>
      </c>
      <c r="F283" t="s">
        <v>773</v>
      </c>
      <c r="G283" t="s">
        <v>1349</v>
      </c>
      <c r="H283">
        <v>0</v>
      </c>
      <c r="I283" t="s">
        <v>241</v>
      </c>
      <c r="J283" t="s">
        <v>242</v>
      </c>
      <c r="K283" t="s">
        <v>243</v>
      </c>
      <c r="L283" t="s">
        <v>244</v>
      </c>
      <c r="M283">
        <v>0</v>
      </c>
      <c r="N283">
        <v>0</v>
      </c>
      <c r="O283" t="s">
        <v>255</v>
      </c>
      <c r="P283" t="s">
        <v>1350</v>
      </c>
      <c r="Q283" t="s">
        <v>247</v>
      </c>
      <c r="R283" t="s">
        <v>1351</v>
      </c>
      <c r="S283" t="s">
        <v>249</v>
      </c>
      <c r="T283" t="b">
        <v>1</v>
      </c>
    </row>
    <row r="284" spans="1:20" x14ac:dyDescent="0.25">
      <c r="A284" t="s">
        <v>259</v>
      </c>
      <c r="B284" t="s">
        <v>260</v>
      </c>
      <c r="C284" t="s">
        <v>237</v>
      </c>
      <c r="D284" t="s">
        <v>1352</v>
      </c>
      <c r="E284" t="s">
        <v>1353</v>
      </c>
      <c r="F284" t="s">
        <v>1354</v>
      </c>
      <c r="G284" t="s">
        <v>1354</v>
      </c>
      <c r="H284">
        <v>3.3500000000000002E-2</v>
      </c>
      <c r="I284" t="s">
        <v>265</v>
      </c>
      <c r="J284" t="s">
        <v>242</v>
      </c>
      <c r="K284" t="s">
        <v>243</v>
      </c>
      <c r="L284" t="s">
        <v>244</v>
      </c>
      <c r="M284">
        <v>0</v>
      </c>
      <c r="N284">
        <v>3.3500000000000002E-2</v>
      </c>
      <c r="O284" t="s">
        <v>446</v>
      </c>
      <c r="P284" t="s">
        <v>1355</v>
      </c>
      <c r="Q284" t="s">
        <v>1356</v>
      </c>
      <c r="R284" t="s">
        <v>1357</v>
      </c>
      <c r="S284" t="s">
        <v>270</v>
      </c>
      <c r="T284" t="b">
        <v>1</v>
      </c>
    </row>
    <row r="285" spans="1:20" x14ac:dyDescent="0.25">
      <c r="A285" t="s">
        <v>259</v>
      </c>
      <c r="B285" t="s">
        <v>260</v>
      </c>
      <c r="C285" t="s">
        <v>237</v>
      </c>
      <c r="D285" t="s">
        <v>643</v>
      </c>
      <c r="E285" t="s">
        <v>1358</v>
      </c>
      <c r="F285" t="s">
        <v>1359</v>
      </c>
      <c r="G285" t="s">
        <v>1359</v>
      </c>
      <c r="H285">
        <v>0.20200000000000001</v>
      </c>
      <c r="I285" t="s">
        <v>265</v>
      </c>
      <c r="J285" t="s">
        <v>242</v>
      </c>
      <c r="K285" t="s">
        <v>243</v>
      </c>
      <c r="L285" t="s">
        <v>244</v>
      </c>
      <c r="M285">
        <v>0</v>
      </c>
      <c r="N285">
        <v>0.20200000000000001</v>
      </c>
      <c r="O285" t="s">
        <v>324</v>
      </c>
      <c r="P285" t="s">
        <v>1360</v>
      </c>
      <c r="Q285" t="s">
        <v>647</v>
      </c>
      <c r="R285" t="s">
        <v>1361</v>
      </c>
      <c r="S285" t="s">
        <v>270</v>
      </c>
      <c r="T285" t="b">
        <v>0</v>
      </c>
    </row>
    <row r="286" spans="1:20" x14ac:dyDescent="0.25">
      <c r="A286" t="s">
        <v>259</v>
      </c>
      <c r="B286" t="s">
        <v>260</v>
      </c>
      <c r="C286" t="s">
        <v>237</v>
      </c>
      <c r="D286" t="s">
        <v>1155</v>
      </c>
      <c r="E286" t="s">
        <v>1362</v>
      </c>
      <c r="F286" t="s">
        <v>1363</v>
      </c>
      <c r="G286" t="s">
        <v>1363</v>
      </c>
      <c r="H286">
        <v>2.1110000000000002</v>
      </c>
      <c r="I286" t="s">
        <v>265</v>
      </c>
      <c r="J286" t="s">
        <v>242</v>
      </c>
      <c r="K286" t="s">
        <v>243</v>
      </c>
      <c r="L286" t="s">
        <v>244</v>
      </c>
      <c r="M286">
        <v>0</v>
      </c>
      <c r="N286">
        <v>2.1110000000000002</v>
      </c>
      <c r="O286" t="s">
        <v>1364</v>
      </c>
      <c r="P286" t="s">
        <v>1365</v>
      </c>
      <c r="Q286" t="s">
        <v>1159</v>
      </c>
      <c r="R286" t="s">
        <v>1366</v>
      </c>
      <c r="S286" t="s">
        <v>270</v>
      </c>
      <c r="T286" t="b">
        <v>0</v>
      </c>
    </row>
    <row r="287" spans="1:20" x14ac:dyDescent="0.25">
      <c r="A287" t="s">
        <v>259</v>
      </c>
      <c r="B287" t="s">
        <v>260</v>
      </c>
      <c r="C287" t="s">
        <v>294</v>
      </c>
      <c r="D287" t="s">
        <v>1155</v>
      </c>
      <c r="E287" t="s">
        <v>1362</v>
      </c>
      <c r="F287" t="s">
        <v>1363</v>
      </c>
      <c r="G287" t="s">
        <v>1363</v>
      </c>
      <c r="H287">
        <v>1.482</v>
      </c>
      <c r="I287" t="s">
        <v>265</v>
      </c>
      <c r="J287" t="s">
        <v>242</v>
      </c>
      <c r="K287" t="s">
        <v>243</v>
      </c>
      <c r="L287" t="s">
        <v>244</v>
      </c>
      <c r="M287">
        <v>0</v>
      </c>
      <c r="N287">
        <v>1.482</v>
      </c>
      <c r="O287" t="s">
        <v>1364</v>
      </c>
      <c r="P287" t="s">
        <v>1365</v>
      </c>
      <c r="Q287" t="s">
        <v>1159</v>
      </c>
      <c r="R287" t="s">
        <v>1366</v>
      </c>
      <c r="S287" t="s">
        <v>270</v>
      </c>
      <c r="T287" t="b">
        <v>0</v>
      </c>
    </row>
    <row r="288" spans="1:20" x14ac:dyDescent="0.25">
      <c r="A288" t="s">
        <v>236</v>
      </c>
      <c r="B288" t="s">
        <v>236</v>
      </c>
      <c r="C288" t="s">
        <v>237</v>
      </c>
      <c r="D288" t="s">
        <v>1367</v>
      </c>
      <c r="F288" t="s">
        <v>1368</v>
      </c>
      <c r="G288" t="s">
        <v>1369</v>
      </c>
      <c r="H288">
        <v>1</v>
      </c>
      <c r="I288" t="s">
        <v>1370</v>
      </c>
      <c r="J288" t="s">
        <v>242</v>
      </c>
      <c r="K288" t="s">
        <v>243</v>
      </c>
      <c r="L288" t="s">
        <v>244</v>
      </c>
      <c r="M288">
        <v>0</v>
      </c>
      <c r="N288">
        <v>1</v>
      </c>
      <c r="O288" t="s">
        <v>1371</v>
      </c>
      <c r="P288" t="s">
        <v>1372</v>
      </c>
      <c r="Q288" t="s">
        <v>1373</v>
      </c>
      <c r="R288" t="s">
        <v>1374</v>
      </c>
      <c r="S288" t="s">
        <v>249</v>
      </c>
      <c r="T288" t="b">
        <v>1</v>
      </c>
    </row>
    <row r="289" spans="1:20" x14ac:dyDescent="0.25">
      <c r="A289" t="s">
        <v>259</v>
      </c>
      <c r="B289" t="s">
        <v>260</v>
      </c>
      <c r="C289" t="s">
        <v>237</v>
      </c>
      <c r="D289" t="s">
        <v>1375</v>
      </c>
      <c r="E289" t="s">
        <v>1376</v>
      </c>
      <c r="F289" t="s">
        <v>1377</v>
      </c>
      <c r="G289" t="s">
        <v>1377</v>
      </c>
      <c r="H289">
        <v>9.1199999999999992</v>
      </c>
      <c r="I289" t="s">
        <v>265</v>
      </c>
      <c r="J289" t="s">
        <v>242</v>
      </c>
      <c r="K289" t="s">
        <v>243</v>
      </c>
      <c r="L289" t="s">
        <v>244</v>
      </c>
      <c r="M289">
        <v>0</v>
      </c>
      <c r="N289">
        <v>9.1199999999999992</v>
      </c>
      <c r="O289" t="s">
        <v>1378</v>
      </c>
      <c r="P289" t="s">
        <v>1379</v>
      </c>
      <c r="Q289" t="s">
        <v>1380</v>
      </c>
      <c r="R289" t="s">
        <v>1381</v>
      </c>
      <c r="S289" t="s">
        <v>270</v>
      </c>
      <c r="T289" t="b">
        <v>0</v>
      </c>
    </row>
    <row r="290" spans="1:20" x14ac:dyDescent="0.25">
      <c r="A290" t="s">
        <v>259</v>
      </c>
      <c r="B290" t="s">
        <v>260</v>
      </c>
      <c r="C290" t="s">
        <v>294</v>
      </c>
      <c r="D290" t="s">
        <v>1375</v>
      </c>
      <c r="E290" t="s">
        <v>1376</v>
      </c>
      <c r="F290" t="s">
        <v>1377</v>
      </c>
      <c r="G290" t="s">
        <v>1377</v>
      </c>
      <c r="H290">
        <v>3.6</v>
      </c>
      <c r="I290" t="s">
        <v>265</v>
      </c>
      <c r="J290" t="s">
        <v>242</v>
      </c>
      <c r="K290" t="s">
        <v>243</v>
      </c>
      <c r="L290" t="s">
        <v>244</v>
      </c>
      <c r="M290">
        <v>0</v>
      </c>
      <c r="N290">
        <v>3.6</v>
      </c>
      <c r="O290" t="s">
        <v>1378</v>
      </c>
      <c r="P290" t="s">
        <v>1379</v>
      </c>
      <c r="Q290" t="s">
        <v>1380</v>
      </c>
      <c r="R290" t="s">
        <v>1381</v>
      </c>
      <c r="S290" t="s">
        <v>270</v>
      </c>
      <c r="T290" t="b">
        <v>0</v>
      </c>
    </row>
    <row r="291" spans="1:20" x14ac:dyDescent="0.25">
      <c r="A291" t="s">
        <v>259</v>
      </c>
      <c r="B291" t="s">
        <v>260</v>
      </c>
      <c r="C291" t="s">
        <v>237</v>
      </c>
      <c r="D291" t="s">
        <v>1382</v>
      </c>
      <c r="E291" t="s">
        <v>1383</v>
      </c>
      <c r="F291" t="s">
        <v>1384</v>
      </c>
      <c r="G291" t="s">
        <v>1385</v>
      </c>
      <c r="H291">
        <v>0.72688299999999995</v>
      </c>
      <c r="I291" t="s">
        <v>265</v>
      </c>
      <c r="J291" t="s">
        <v>242</v>
      </c>
      <c r="K291" t="s">
        <v>243</v>
      </c>
      <c r="L291" t="s">
        <v>244</v>
      </c>
      <c r="M291">
        <v>0</v>
      </c>
      <c r="N291">
        <v>0.72688299999999995</v>
      </c>
      <c r="O291" t="s">
        <v>372</v>
      </c>
      <c r="P291" t="s">
        <v>1386</v>
      </c>
      <c r="Q291" t="s">
        <v>1387</v>
      </c>
      <c r="R291" t="s">
        <v>1388</v>
      </c>
      <c r="S291" t="s">
        <v>270</v>
      </c>
      <c r="T291" t="b">
        <v>1</v>
      </c>
    </row>
    <row r="292" spans="1:20" x14ac:dyDescent="0.25">
      <c r="A292" t="s">
        <v>259</v>
      </c>
      <c r="B292" t="s">
        <v>260</v>
      </c>
      <c r="C292" t="s">
        <v>294</v>
      </c>
      <c r="D292" t="s">
        <v>1382</v>
      </c>
      <c r="E292" t="s">
        <v>1383</v>
      </c>
      <c r="F292" t="s">
        <v>1384</v>
      </c>
      <c r="G292" t="s">
        <v>1385</v>
      </c>
      <c r="H292">
        <v>0.26012200000000002</v>
      </c>
      <c r="I292" t="s">
        <v>265</v>
      </c>
      <c r="J292" t="s">
        <v>242</v>
      </c>
      <c r="K292" t="s">
        <v>243</v>
      </c>
      <c r="L292" t="s">
        <v>244</v>
      </c>
      <c r="M292">
        <v>0</v>
      </c>
      <c r="N292">
        <v>0.26012200000000002</v>
      </c>
      <c r="O292" t="s">
        <v>372</v>
      </c>
      <c r="P292" t="s">
        <v>1386</v>
      </c>
      <c r="Q292" t="s">
        <v>1387</v>
      </c>
      <c r="R292" t="s">
        <v>1388</v>
      </c>
      <c r="S292" t="s">
        <v>270</v>
      </c>
      <c r="T292" t="b">
        <v>1</v>
      </c>
    </row>
    <row r="293" spans="1:20" x14ac:dyDescent="0.25">
      <c r="A293" t="s">
        <v>236</v>
      </c>
      <c r="B293" t="s">
        <v>236</v>
      </c>
      <c r="C293" t="s">
        <v>237</v>
      </c>
      <c r="D293" t="s">
        <v>238</v>
      </c>
      <c r="F293" t="s">
        <v>567</v>
      </c>
      <c r="G293" t="s">
        <v>1389</v>
      </c>
      <c r="H293">
        <v>0</v>
      </c>
      <c r="I293" t="s">
        <v>254</v>
      </c>
      <c r="J293" t="s">
        <v>242</v>
      </c>
      <c r="K293" t="s">
        <v>243</v>
      </c>
      <c r="L293" t="s">
        <v>244</v>
      </c>
      <c r="M293">
        <v>0</v>
      </c>
      <c r="N293">
        <v>0</v>
      </c>
      <c r="O293" t="s">
        <v>1390</v>
      </c>
      <c r="P293" t="s">
        <v>1391</v>
      </c>
      <c r="Q293" t="s">
        <v>247</v>
      </c>
      <c r="R293" t="s">
        <v>1392</v>
      </c>
      <c r="S293" t="s">
        <v>249</v>
      </c>
      <c r="T293" t="b">
        <v>0</v>
      </c>
    </row>
    <row r="294" spans="1:20" x14ac:dyDescent="0.25">
      <c r="A294" t="s">
        <v>259</v>
      </c>
      <c r="B294" t="s">
        <v>260</v>
      </c>
      <c r="C294" t="s">
        <v>237</v>
      </c>
      <c r="D294" t="s">
        <v>949</v>
      </c>
      <c r="E294" t="s">
        <v>950</v>
      </c>
      <c r="F294" t="s">
        <v>1393</v>
      </c>
      <c r="G294" t="s">
        <v>1393</v>
      </c>
      <c r="H294">
        <v>2.64E-2</v>
      </c>
      <c r="I294" t="s">
        <v>265</v>
      </c>
      <c r="J294" t="s">
        <v>242</v>
      </c>
      <c r="K294" t="s">
        <v>243</v>
      </c>
      <c r="L294" t="s">
        <v>244</v>
      </c>
      <c r="M294">
        <v>0</v>
      </c>
      <c r="N294">
        <v>2.64E-2</v>
      </c>
      <c r="O294" t="s">
        <v>372</v>
      </c>
      <c r="P294" t="s">
        <v>1394</v>
      </c>
      <c r="Q294" t="s">
        <v>954</v>
      </c>
      <c r="R294" t="s">
        <v>1395</v>
      </c>
      <c r="S294" t="s">
        <v>270</v>
      </c>
      <c r="T294" t="b">
        <v>1</v>
      </c>
    </row>
    <row r="295" spans="1:20" x14ac:dyDescent="0.25">
      <c r="A295" t="s">
        <v>259</v>
      </c>
      <c r="B295" t="s">
        <v>260</v>
      </c>
      <c r="C295" t="s">
        <v>294</v>
      </c>
      <c r="D295" t="s">
        <v>949</v>
      </c>
      <c r="E295" t="s">
        <v>950</v>
      </c>
      <c r="F295" t="s">
        <v>1393</v>
      </c>
      <c r="G295" t="s">
        <v>1393</v>
      </c>
      <c r="H295">
        <v>1.9300000000000001E-2</v>
      </c>
      <c r="I295" t="s">
        <v>265</v>
      </c>
      <c r="J295" t="s">
        <v>242</v>
      </c>
      <c r="K295" t="s">
        <v>243</v>
      </c>
      <c r="L295" t="s">
        <v>244</v>
      </c>
      <c r="M295">
        <v>0</v>
      </c>
      <c r="N295">
        <v>1.9300000000000001E-2</v>
      </c>
      <c r="O295" t="s">
        <v>446</v>
      </c>
      <c r="P295" t="s">
        <v>1394</v>
      </c>
      <c r="Q295" t="s">
        <v>954</v>
      </c>
      <c r="R295" t="s">
        <v>1395</v>
      </c>
      <c r="S295" t="s">
        <v>270</v>
      </c>
      <c r="T295" t="b">
        <v>1</v>
      </c>
    </row>
    <row r="296" spans="1:20" x14ac:dyDescent="0.25">
      <c r="A296" t="s">
        <v>259</v>
      </c>
      <c r="B296" t="s">
        <v>260</v>
      </c>
      <c r="C296" t="s">
        <v>237</v>
      </c>
      <c r="D296" t="s">
        <v>502</v>
      </c>
      <c r="E296" t="s">
        <v>1396</v>
      </c>
      <c r="F296" t="s">
        <v>1396</v>
      </c>
      <c r="G296" t="s">
        <v>1397</v>
      </c>
      <c r="H296">
        <v>2.7010000000000001</v>
      </c>
      <c r="I296" t="s">
        <v>265</v>
      </c>
      <c r="J296" t="s">
        <v>242</v>
      </c>
      <c r="K296" t="s">
        <v>243</v>
      </c>
      <c r="L296" t="s">
        <v>244</v>
      </c>
      <c r="M296">
        <v>0</v>
      </c>
      <c r="N296">
        <v>2.7010000000000001</v>
      </c>
      <c r="O296" t="s">
        <v>310</v>
      </c>
      <c r="P296" t="s">
        <v>1398</v>
      </c>
      <c r="Q296" t="s">
        <v>507</v>
      </c>
      <c r="R296" t="s">
        <v>1399</v>
      </c>
      <c r="S296" t="s">
        <v>270</v>
      </c>
      <c r="T296" t="b">
        <v>1</v>
      </c>
    </row>
    <row r="297" spans="1:20" x14ac:dyDescent="0.25">
      <c r="A297" t="s">
        <v>259</v>
      </c>
      <c r="B297" t="s">
        <v>260</v>
      </c>
      <c r="C297" t="s">
        <v>294</v>
      </c>
      <c r="D297" t="s">
        <v>502</v>
      </c>
      <c r="E297" t="s">
        <v>1396</v>
      </c>
      <c r="F297" t="s">
        <v>1396</v>
      </c>
      <c r="G297" t="s">
        <v>1397</v>
      </c>
      <c r="H297">
        <v>1.2290000000000001</v>
      </c>
      <c r="I297" t="s">
        <v>265</v>
      </c>
      <c r="J297" t="s">
        <v>242</v>
      </c>
      <c r="K297" t="s">
        <v>243</v>
      </c>
      <c r="L297" t="s">
        <v>244</v>
      </c>
      <c r="M297">
        <v>0</v>
      </c>
      <c r="N297">
        <v>1.2290000000000001</v>
      </c>
      <c r="O297" t="s">
        <v>310</v>
      </c>
      <c r="P297" t="s">
        <v>1398</v>
      </c>
      <c r="Q297" t="s">
        <v>507</v>
      </c>
      <c r="R297" t="s">
        <v>1399</v>
      </c>
      <c r="S297" t="s">
        <v>270</v>
      </c>
      <c r="T297" t="b">
        <v>1</v>
      </c>
    </row>
    <row r="298" spans="1:20" x14ac:dyDescent="0.25">
      <c r="A298" t="s">
        <v>259</v>
      </c>
      <c r="B298" t="s">
        <v>260</v>
      </c>
      <c r="C298" t="s">
        <v>237</v>
      </c>
      <c r="D298" t="s">
        <v>1400</v>
      </c>
      <c r="E298" t="s">
        <v>1401</v>
      </c>
      <c r="F298" t="s">
        <v>1402</v>
      </c>
      <c r="G298" t="s">
        <v>1402</v>
      </c>
      <c r="H298">
        <v>4.5119999999999996</v>
      </c>
      <c r="I298" t="s">
        <v>265</v>
      </c>
      <c r="J298" t="s">
        <v>242</v>
      </c>
      <c r="K298" t="s">
        <v>243</v>
      </c>
      <c r="L298" t="s">
        <v>244</v>
      </c>
      <c r="M298">
        <v>0</v>
      </c>
      <c r="N298">
        <v>4.5119999999999996</v>
      </c>
      <c r="O298" t="s">
        <v>324</v>
      </c>
      <c r="P298" t="s">
        <v>1403</v>
      </c>
      <c r="Q298" t="s">
        <v>1404</v>
      </c>
      <c r="R298" t="s">
        <v>1405</v>
      </c>
      <c r="S298" t="s">
        <v>270</v>
      </c>
      <c r="T298" t="b">
        <v>1</v>
      </c>
    </row>
    <row r="299" spans="1:20" x14ac:dyDescent="0.25">
      <c r="A299" t="s">
        <v>259</v>
      </c>
      <c r="B299" t="s">
        <v>260</v>
      </c>
      <c r="C299" t="s">
        <v>294</v>
      </c>
      <c r="D299" t="s">
        <v>1400</v>
      </c>
      <c r="E299" t="s">
        <v>1401</v>
      </c>
      <c r="F299" t="s">
        <v>1402</v>
      </c>
      <c r="G299" t="s">
        <v>1402</v>
      </c>
      <c r="H299">
        <v>2.3039999999999998</v>
      </c>
      <c r="I299" t="s">
        <v>265</v>
      </c>
      <c r="J299" t="s">
        <v>242</v>
      </c>
      <c r="K299" t="s">
        <v>243</v>
      </c>
      <c r="L299" t="s">
        <v>244</v>
      </c>
      <c r="M299">
        <v>0</v>
      </c>
      <c r="N299">
        <v>2.3039999999999998</v>
      </c>
      <c r="O299" t="s">
        <v>324</v>
      </c>
      <c r="P299" t="s">
        <v>1403</v>
      </c>
      <c r="Q299" t="s">
        <v>1404</v>
      </c>
      <c r="R299" t="s">
        <v>1405</v>
      </c>
      <c r="S299" t="s">
        <v>270</v>
      </c>
      <c r="T299" t="b">
        <v>1</v>
      </c>
    </row>
    <row r="300" spans="1:20" x14ac:dyDescent="0.25">
      <c r="A300" t="s">
        <v>236</v>
      </c>
      <c r="B300" t="s">
        <v>236</v>
      </c>
      <c r="C300" t="s">
        <v>237</v>
      </c>
      <c r="D300" t="s">
        <v>314</v>
      </c>
      <c r="F300" t="s">
        <v>544</v>
      </c>
      <c r="G300" t="s">
        <v>1406</v>
      </c>
      <c r="H300">
        <v>1E-3</v>
      </c>
      <c r="I300" t="s">
        <v>241</v>
      </c>
      <c r="J300" t="s">
        <v>242</v>
      </c>
      <c r="K300" t="s">
        <v>243</v>
      </c>
      <c r="L300" t="s">
        <v>244</v>
      </c>
      <c r="M300">
        <v>0</v>
      </c>
      <c r="N300">
        <v>1E-3</v>
      </c>
      <c r="O300" t="s">
        <v>1407</v>
      </c>
      <c r="P300" t="s">
        <v>1408</v>
      </c>
      <c r="Q300" t="s">
        <v>318</v>
      </c>
      <c r="R300" t="s">
        <v>1409</v>
      </c>
      <c r="S300" t="s">
        <v>249</v>
      </c>
      <c r="T300" t="b">
        <v>0</v>
      </c>
    </row>
    <row r="301" spans="1:20" x14ac:dyDescent="0.25">
      <c r="A301" t="s">
        <v>259</v>
      </c>
      <c r="B301" t="s">
        <v>260</v>
      </c>
      <c r="C301" t="s">
        <v>237</v>
      </c>
      <c r="D301" t="s">
        <v>1410</v>
      </c>
      <c r="E301" t="s">
        <v>1411</v>
      </c>
      <c r="F301" t="s">
        <v>1412</v>
      </c>
      <c r="G301" t="s">
        <v>1413</v>
      </c>
      <c r="H301">
        <v>1.3260000000000001</v>
      </c>
      <c r="I301" t="s">
        <v>265</v>
      </c>
      <c r="J301" t="s">
        <v>242</v>
      </c>
      <c r="K301" t="s">
        <v>243</v>
      </c>
      <c r="L301" t="s">
        <v>244</v>
      </c>
      <c r="M301">
        <v>0</v>
      </c>
      <c r="N301">
        <v>1.3260000000000001</v>
      </c>
      <c r="O301" t="s">
        <v>310</v>
      </c>
      <c r="P301" t="s">
        <v>1414</v>
      </c>
      <c r="Q301" t="s">
        <v>1415</v>
      </c>
      <c r="R301" t="s">
        <v>1416</v>
      </c>
      <c r="S301" t="s">
        <v>270</v>
      </c>
      <c r="T301" t="b">
        <v>1</v>
      </c>
    </row>
    <row r="302" spans="1:20" x14ac:dyDescent="0.25">
      <c r="A302" t="s">
        <v>259</v>
      </c>
      <c r="B302" t="s">
        <v>260</v>
      </c>
      <c r="C302" t="s">
        <v>294</v>
      </c>
      <c r="D302" t="s">
        <v>1410</v>
      </c>
      <c r="E302" t="s">
        <v>1411</v>
      </c>
      <c r="F302" t="s">
        <v>1412</v>
      </c>
      <c r="G302" t="s">
        <v>1413</v>
      </c>
      <c r="H302">
        <v>0.36899999999999999</v>
      </c>
      <c r="I302" t="s">
        <v>265</v>
      </c>
      <c r="J302" t="s">
        <v>242</v>
      </c>
      <c r="K302" t="s">
        <v>243</v>
      </c>
      <c r="L302" t="s">
        <v>244</v>
      </c>
      <c r="M302">
        <v>0</v>
      </c>
      <c r="N302">
        <v>0.36899999999999999</v>
      </c>
      <c r="O302" t="s">
        <v>310</v>
      </c>
      <c r="P302" t="s">
        <v>1414</v>
      </c>
      <c r="Q302" t="s">
        <v>1415</v>
      </c>
      <c r="R302" t="s">
        <v>1416</v>
      </c>
      <c r="S302" t="s">
        <v>270</v>
      </c>
      <c r="T302" t="b">
        <v>1</v>
      </c>
    </row>
    <row r="303" spans="1:20" x14ac:dyDescent="0.25">
      <c r="A303" t="s">
        <v>236</v>
      </c>
      <c r="B303" t="s">
        <v>236</v>
      </c>
      <c r="C303" t="s">
        <v>237</v>
      </c>
      <c r="D303" t="s">
        <v>552</v>
      </c>
      <c r="F303" t="s">
        <v>1417</v>
      </c>
      <c r="G303" t="s">
        <v>1418</v>
      </c>
      <c r="H303">
        <v>7.2</v>
      </c>
      <c r="I303" t="s">
        <v>492</v>
      </c>
      <c r="J303" t="s">
        <v>242</v>
      </c>
      <c r="K303" t="s">
        <v>243</v>
      </c>
      <c r="L303" t="s">
        <v>244</v>
      </c>
      <c r="M303">
        <v>0</v>
      </c>
      <c r="N303">
        <v>7.2</v>
      </c>
      <c r="O303" t="s">
        <v>255</v>
      </c>
      <c r="P303" t="s">
        <v>1419</v>
      </c>
      <c r="Q303" t="s">
        <v>556</v>
      </c>
      <c r="R303" t="s">
        <v>1420</v>
      </c>
      <c r="S303" t="s">
        <v>249</v>
      </c>
      <c r="T303" t="b">
        <v>1</v>
      </c>
    </row>
    <row r="304" spans="1:20" x14ac:dyDescent="0.25">
      <c r="A304" t="s">
        <v>236</v>
      </c>
      <c r="B304" t="s">
        <v>236</v>
      </c>
      <c r="C304" t="s">
        <v>237</v>
      </c>
      <c r="D304" t="s">
        <v>566</v>
      </c>
      <c r="F304" t="s">
        <v>393</v>
      </c>
      <c r="G304" t="s">
        <v>1421</v>
      </c>
      <c r="H304">
        <v>5.1999999999999998E-3</v>
      </c>
      <c r="I304" t="s">
        <v>254</v>
      </c>
      <c r="J304" t="s">
        <v>242</v>
      </c>
      <c r="K304" t="s">
        <v>243</v>
      </c>
      <c r="L304" t="s">
        <v>244</v>
      </c>
      <c r="M304">
        <v>0</v>
      </c>
      <c r="N304">
        <v>5.1999999999999998E-3</v>
      </c>
      <c r="O304" t="s">
        <v>569</v>
      </c>
      <c r="P304" t="s">
        <v>1422</v>
      </c>
      <c r="Q304" t="s">
        <v>571</v>
      </c>
      <c r="R304" t="s">
        <v>1423</v>
      </c>
      <c r="S304" t="s">
        <v>249</v>
      </c>
      <c r="T304" t="b">
        <v>0</v>
      </c>
    </row>
    <row r="305" spans="1:20" x14ac:dyDescent="0.25">
      <c r="A305" t="s">
        <v>259</v>
      </c>
      <c r="B305" t="s">
        <v>260</v>
      </c>
      <c r="C305" t="s">
        <v>237</v>
      </c>
      <c r="D305" t="s">
        <v>1424</v>
      </c>
      <c r="E305" t="s">
        <v>607</v>
      </c>
      <c r="F305" t="s">
        <v>608</v>
      </c>
      <c r="G305" t="s">
        <v>609</v>
      </c>
      <c r="H305">
        <v>3.8220000000000001</v>
      </c>
      <c r="I305" t="s">
        <v>265</v>
      </c>
      <c r="J305" t="s">
        <v>242</v>
      </c>
      <c r="K305" t="s">
        <v>243</v>
      </c>
      <c r="L305" t="s">
        <v>244</v>
      </c>
      <c r="M305">
        <v>0</v>
      </c>
      <c r="N305">
        <v>3.8220000000000001</v>
      </c>
      <c r="O305" t="s">
        <v>518</v>
      </c>
      <c r="P305" t="s">
        <v>1425</v>
      </c>
      <c r="Q305" t="s">
        <v>1426</v>
      </c>
      <c r="R305" t="s">
        <v>1427</v>
      </c>
      <c r="S305" t="s">
        <v>270</v>
      </c>
      <c r="T305" t="b">
        <v>1</v>
      </c>
    </row>
    <row r="306" spans="1:20" x14ac:dyDescent="0.25">
      <c r="A306" t="s">
        <v>259</v>
      </c>
      <c r="B306" t="s">
        <v>260</v>
      </c>
      <c r="C306" t="s">
        <v>294</v>
      </c>
      <c r="D306" t="s">
        <v>1424</v>
      </c>
      <c r="E306" t="s">
        <v>607</v>
      </c>
      <c r="F306" t="s">
        <v>608</v>
      </c>
      <c r="G306" t="s">
        <v>609</v>
      </c>
      <c r="H306">
        <v>1.4690000000000001</v>
      </c>
      <c r="I306" t="s">
        <v>265</v>
      </c>
      <c r="J306" t="s">
        <v>242</v>
      </c>
      <c r="K306" t="s">
        <v>243</v>
      </c>
      <c r="L306" t="s">
        <v>244</v>
      </c>
      <c r="M306">
        <v>0</v>
      </c>
      <c r="N306">
        <v>1.4690000000000001</v>
      </c>
      <c r="O306" t="s">
        <v>518</v>
      </c>
      <c r="P306" t="s">
        <v>1425</v>
      </c>
      <c r="Q306" t="s">
        <v>1426</v>
      </c>
      <c r="R306" t="s">
        <v>1427</v>
      </c>
      <c r="S306" t="s">
        <v>270</v>
      </c>
      <c r="T306" t="b">
        <v>1</v>
      </c>
    </row>
    <row r="307" spans="1:20" x14ac:dyDescent="0.25">
      <c r="A307" t="s">
        <v>259</v>
      </c>
      <c r="B307" t="s">
        <v>260</v>
      </c>
      <c r="C307" t="s">
        <v>237</v>
      </c>
      <c r="D307" t="s">
        <v>1428</v>
      </c>
      <c r="E307" t="s">
        <v>1429</v>
      </c>
      <c r="F307" t="s">
        <v>1430</v>
      </c>
      <c r="G307" t="s">
        <v>1430</v>
      </c>
      <c r="H307">
        <v>2.629</v>
      </c>
      <c r="I307" t="s">
        <v>265</v>
      </c>
      <c r="J307" t="s">
        <v>242</v>
      </c>
      <c r="K307" t="s">
        <v>243</v>
      </c>
      <c r="L307" t="s">
        <v>244</v>
      </c>
      <c r="M307">
        <v>0</v>
      </c>
      <c r="N307">
        <v>2.629</v>
      </c>
      <c r="O307" t="s">
        <v>1309</v>
      </c>
      <c r="P307" t="s">
        <v>1431</v>
      </c>
      <c r="Q307" t="s">
        <v>1432</v>
      </c>
      <c r="R307" t="s">
        <v>1433</v>
      </c>
      <c r="S307" t="s">
        <v>270</v>
      </c>
      <c r="T307" t="b">
        <v>0</v>
      </c>
    </row>
    <row r="308" spans="1:20" x14ac:dyDescent="0.25">
      <c r="A308" t="s">
        <v>259</v>
      </c>
      <c r="B308" t="s">
        <v>260</v>
      </c>
      <c r="C308" t="s">
        <v>294</v>
      </c>
      <c r="D308" t="s">
        <v>1428</v>
      </c>
      <c r="E308" t="s">
        <v>1429</v>
      </c>
      <c r="F308" t="s">
        <v>1430</v>
      </c>
      <c r="G308" t="s">
        <v>1430</v>
      </c>
      <c r="H308">
        <v>0.72599999999999998</v>
      </c>
      <c r="I308" t="s">
        <v>265</v>
      </c>
      <c r="J308" t="s">
        <v>242</v>
      </c>
      <c r="K308" t="s">
        <v>243</v>
      </c>
      <c r="L308" t="s">
        <v>244</v>
      </c>
      <c r="M308">
        <v>0</v>
      </c>
      <c r="N308">
        <v>0.72599999999999998</v>
      </c>
      <c r="O308" t="s">
        <v>1309</v>
      </c>
      <c r="P308" t="s">
        <v>1431</v>
      </c>
      <c r="Q308" t="s">
        <v>1432</v>
      </c>
      <c r="R308" t="s">
        <v>1433</v>
      </c>
      <c r="S308" t="s">
        <v>270</v>
      </c>
      <c r="T308" t="b">
        <v>0</v>
      </c>
    </row>
    <row r="309" spans="1:20" x14ac:dyDescent="0.25">
      <c r="A309" t="s">
        <v>236</v>
      </c>
      <c r="B309" t="s">
        <v>236</v>
      </c>
      <c r="C309" t="s">
        <v>237</v>
      </c>
      <c r="D309" t="s">
        <v>552</v>
      </c>
      <c r="F309" t="s">
        <v>1434</v>
      </c>
      <c r="G309" t="s">
        <v>1435</v>
      </c>
      <c r="H309">
        <v>460.8</v>
      </c>
      <c r="I309" t="s">
        <v>492</v>
      </c>
      <c r="J309" t="s">
        <v>242</v>
      </c>
      <c r="K309" t="s">
        <v>243</v>
      </c>
      <c r="L309" t="s">
        <v>244</v>
      </c>
      <c r="M309">
        <v>0</v>
      </c>
      <c r="N309">
        <v>460.8</v>
      </c>
      <c r="O309" t="s">
        <v>255</v>
      </c>
      <c r="P309" t="s">
        <v>1436</v>
      </c>
      <c r="Q309" t="s">
        <v>556</v>
      </c>
      <c r="R309" t="s">
        <v>1437</v>
      </c>
      <c r="S309" t="s">
        <v>249</v>
      </c>
      <c r="T309" t="b">
        <v>1</v>
      </c>
    </row>
    <row r="310" spans="1:20" x14ac:dyDescent="0.25">
      <c r="A310" t="s">
        <v>236</v>
      </c>
      <c r="B310" t="s">
        <v>236</v>
      </c>
      <c r="C310" t="s">
        <v>237</v>
      </c>
      <c r="D310" t="s">
        <v>483</v>
      </c>
      <c r="F310" t="s">
        <v>1438</v>
      </c>
      <c r="G310" t="s">
        <v>1439</v>
      </c>
      <c r="H310">
        <v>7.4999999999999997E-2</v>
      </c>
      <c r="I310" t="s">
        <v>341</v>
      </c>
      <c r="J310" t="s">
        <v>242</v>
      </c>
      <c r="K310" t="s">
        <v>243</v>
      </c>
      <c r="L310" t="s">
        <v>244</v>
      </c>
      <c r="M310">
        <v>0</v>
      </c>
      <c r="N310">
        <v>7.4999999999999997E-2</v>
      </c>
      <c r="O310" t="s">
        <v>395</v>
      </c>
      <c r="P310" t="s">
        <v>1440</v>
      </c>
      <c r="Q310" t="s">
        <v>488</v>
      </c>
      <c r="R310" t="s">
        <v>1441</v>
      </c>
      <c r="S310" t="s">
        <v>249</v>
      </c>
      <c r="T310" t="b">
        <v>1</v>
      </c>
    </row>
    <row r="311" spans="1:20" x14ac:dyDescent="0.25">
      <c r="A311" t="s">
        <v>259</v>
      </c>
      <c r="B311" t="s">
        <v>260</v>
      </c>
      <c r="C311" t="s">
        <v>237</v>
      </c>
      <c r="D311" t="s">
        <v>1442</v>
      </c>
      <c r="E311" t="s">
        <v>1443</v>
      </c>
      <c r="F311" t="s">
        <v>1444</v>
      </c>
      <c r="G311" t="s">
        <v>1444</v>
      </c>
      <c r="H311">
        <v>7.5199999999999998E-3</v>
      </c>
      <c r="I311" t="s">
        <v>265</v>
      </c>
      <c r="J311" t="s">
        <v>242</v>
      </c>
      <c r="K311" t="s">
        <v>243</v>
      </c>
      <c r="L311" t="s">
        <v>244</v>
      </c>
      <c r="M311">
        <v>0</v>
      </c>
      <c r="N311">
        <v>7.5199999999999998E-3</v>
      </c>
      <c r="O311" t="s">
        <v>446</v>
      </c>
      <c r="P311" t="s">
        <v>1445</v>
      </c>
      <c r="Q311" t="s">
        <v>1446</v>
      </c>
      <c r="R311" t="s">
        <v>1447</v>
      </c>
      <c r="S311" t="s">
        <v>270</v>
      </c>
      <c r="T311" t="b">
        <v>1</v>
      </c>
    </row>
    <row r="312" spans="1:20" x14ac:dyDescent="0.25">
      <c r="A312" t="s">
        <v>259</v>
      </c>
      <c r="B312" t="s">
        <v>260</v>
      </c>
      <c r="C312" t="s">
        <v>237</v>
      </c>
      <c r="D312" t="s">
        <v>280</v>
      </c>
      <c r="E312" t="s">
        <v>1448</v>
      </c>
      <c r="F312" t="s">
        <v>1449</v>
      </c>
      <c r="G312" t="s">
        <v>1449</v>
      </c>
      <c r="H312">
        <v>0.13100000000000001</v>
      </c>
      <c r="I312" t="s">
        <v>265</v>
      </c>
      <c r="J312" t="s">
        <v>242</v>
      </c>
      <c r="K312" t="s">
        <v>243</v>
      </c>
      <c r="L312" t="s">
        <v>244</v>
      </c>
      <c r="M312">
        <v>0</v>
      </c>
      <c r="N312">
        <v>0.13100000000000001</v>
      </c>
      <c r="O312" t="s">
        <v>331</v>
      </c>
      <c r="P312" t="s">
        <v>1450</v>
      </c>
      <c r="Q312" t="s">
        <v>285</v>
      </c>
      <c r="R312" t="s">
        <v>1451</v>
      </c>
      <c r="S312" t="s">
        <v>270</v>
      </c>
      <c r="T312" t="b">
        <v>1</v>
      </c>
    </row>
    <row r="313" spans="1:20" x14ac:dyDescent="0.25">
      <c r="A313" t="s">
        <v>259</v>
      </c>
      <c r="B313" t="s">
        <v>260</v>
      </c>
      <c r="C313" t="s">
        <v>336</v>
      </c>
      <c r="D313" t="s">
        <v>280</v>
      </c>
      <c r="E313" t="s">
        <v>1448</v>
      </c>
      <c r="F313" t="s">
        <v>1449</v>
      </c>
      <c r="G313" t="s">
        <v>1449</v>
      </c>
      <c r="H313">
        <v>677</v>
      </c>
      <c r="I313" t="s">
        <v>265</v>
      </c>
      <c r="J313" t="s">
        <v>242</v>
      </c>
      <c r="K313" t="s">
        <v>243</v>
      </c>
      <c r="L313" t="s">
        <v>244</v>
      </c>
      <c r="M313">
        <v>0</v>
      </c>
      <c r="N313">
        <v>677</v>
      </c>
      <c r="O313" t="s">
        <v>324</v>
      </c>
      <c r="P313" t="s">
        <v>1450</v>
      </c>
      <c r="Q313" t="s">
        <v>285</v>
      </c>
      <c r="R313" t="s">
        <v>1452</v>
      </c>
      <c r="S313" t="s">
        <v>270</v>
      </c>
      <c r="T313" t="b">
        <v>1</v>
      </c>
    </row>
    <row r="314" spans="1:20" x14ac:dyDescent="0.25">
      <c r="A314" t="s">
        <v>259</v>
      </c>
      <c r="B314" t="s">
        <v>260</v>
      </c>
      <c r="C314" t="s">
        <v>336</v>
      </c>
      <c r="D314" t="s">
        <v>280</v>
      </c>
      <c r="E314" t="s">
        <v>1448</v>
      </c>
      <c r="F314" t="s">
        <v>1449</v>
      </c>
      <c r="G314" t="s">
        <v>1449</v>
      </c>
      <c r="H314">
        <v>1308</v>
      </c>
      <c r="I314" t="s">
        <v>265</v>
      </c>
      <c r="J314" t="s">
        <v>242</v>
      </c>
      <c r="K314" t="s">
        <v>243</v>
      </c>
      <c r="L314" t="s">
        <v>244</v>
      </c>
      <c r="M314">
        <v>0</v>
      </c>
      <c r="N314">
        <v>1308</v>
      </c>
      <c r="O314" t="s">
        <v>324</v>
      </c>
      <c r="P314" t="s">
        <v>1450</v>
      </c>
      <c r="Q314" t="s">
        <v>285</v>
      </c>
      <c r="R314" t="s">
        <v>1453</v>
      </c>
      <c r="S314" t="s">
        <v>270</v>
      </c>
      <c r="T314" t="b">
        <v>1</v>
      </c>
    </row>
    <row r="315" spans="1:20" x14ac:dyDescent="0.25">
      <c r="A315" t="s">
        <v>236</v>
      </c>
      <c r="B315" t="s">
        <v>236</v>
      </c>
      <c r="C315" t="s">
        <v>237</v>
      </c>
      <c r="D315" t="s">
        <v>392</v>
      </c>
      <c r="F315" t="s">
        <v>393</v>
      </c>
      <c r="G315" t="s">
        <v>1454</v>
      </c>
      <c r="H315">
        <v>0.01</v>
      </c>
      <c r="I315" t="s">
        <v>254</v>
      </c>
      <c r="J315" t="s">
        <v>242</v>
      </c>
      <c r="K315" t="s">
        <v>243</v>
      </c>
      <c r="L315" t="s">
        <v>244</v>
      </c>
      <c r="M315">
        <v>0</v>
      </c>
      <c r="N315">
        <v>0.01</v>
      </c>
      <c r="O315" t="s">
        <v>395</v>
      </c>
      <c r="P315" t="s">
        <v>1455</v>
      </c>
      <c r="Q315" t="s">
        <v>397</v>
      </c>
      <c r="R315" t="s">
        <v>398</v>
      </c>
      <c r="S315" t="s">
        <v>249</v>
      </c>
      <c r="T315" t="b">
        <v>1</v>
      </c>
    </row>
    <row r="316" spans="1:20" x14ac:dyDescent="0.25">
      <c r="A316" t="s">
        <v>259</v>
      </c>
      <c r="B316" t="s">
        <v>260</v>
      </c>
      <c r="C316" t="s">
        <v>237</v>
      </c>
      <c r="D316" t="s">
        <v>683</v>
      </c>
      <c r="E316" t="s">
        <v>1456</v>
      </c>
      <c r="F316" t="s">
        <v>1457</v>
      </c>
      <c r="G316" t="s">
        <v>1457</v>
      </c>
      <c r="H316">
        <v>40.896000000000001</v>
      </c>
      <c r="I316" t="s">
        <v>265</v>
      </c>
      <c r="J316" t="s">
        <v>242</v>
      </c>
      <c r="K316" t="s">
        <v>243</v>
      </c>
      <c r="L316" t="s">
        <v>244</v>
      </c>
      <c r="M316">
        <v>0</v>
      </c>
      <c r="N316">
        <v>40.896000000000001</v>
      </c>
      <c r="O316" t="s">
        <v>476</v>
      </c>
      <c r="P316" t="s">
        <v>1458</v>
      </c>
      <c r="Q316" t="s">
        <v>687</v>
      </c>
      <c r="R316" t="s">
        <v>1459</v>
      </c>
      <c r="S316" t="s">
        <v>270</v>
      </c>
      <c r="T316" t="b">
        <v>1</v>
      </c>
    </row>
    <row r="317" spans="1:20" x14ac:dyDescent="0.25">
      <c r="A317" t="s">
        <v>259</v>
      </c>
      <c r="B317" t="s">
        <v>260</v>
      </c>
      <c r="C317" t="s">
        <v>294</v>
      </c>
      <c r="D317" t="s">
        <v>683</v>
      </c>
      <c r="E317" t="s">
        <v>1456</v>
      </c>
      <c r="F317" t="s">
        <v>1457</v>
      </c>
      <c r="G317" t="s">
        <v>1457</v>
      </c>
      <c r="H317">
        <v>32.064</v>
      </c>
      <c r="I317" t="s">
        <v>265</v>
      </c>
      <c r="J317" t="s">
        <v>242</v>
      </c>
      <c r="K317" t="s">
        <v>243</v>
      </c>
      <c r="L317" t="s">
        <v>244</v>
      </c>
      <c r="M317">
        <v>0</v>
      </c>
      <c r="N317">
        <v>32.064</v>
      </c>
      <c r="O317" t="s">
        <v>476</v>
      </c>
      <c r="P317" t="s">
        <v>1458</v>
      </c>
      <c r="Q317" t="s">
        <v>687</v>
      </c>
      <c r="R317" t="s">
        <v>1459</v>
      </c>
      <c r="S317" t="s">
        <v>270</v>
      </c>
      <c r="T317" t="b">
        <v>1</v>
      </c>
    </row>
    <row r="318" spans="1:20" x14ac:dyDescent="0.25">
      <c r="A318" t="s">
        <v>259</v>
      </c>
      <c r="B318" t="s">
        <v>260</v>
      </c>
      <c r="C318" t="s">
        <v>237</v>
      </c>
      <c r="D318" t="s">
        <v>369</v>
      </c>
      <c r="E318" t="s">
        <v>1460</v>
      </c>
      <c r="F318" t="s">
        <v>1461</v>
      </c>
      <c r="G318" t="s">
        <v>1461</v>
      </c>
      <c r="H318">
        <v>0.60499999999999998</v>
      </c>
      <c r="I318" t="s">
        <v>265</v>
      </c>
      <c r="J318" t="s">
        <v>242</v>
      </c>
      <c r="K318" t="s">
        <v>243</v>
      </c>
      <c r="L318" t="s">
        <v>244</v>
      </c>
      <c r="M318">
        <v>0</v>
      </c>
      <c r="N318">
        <v>0.60499999999999998</v>
      </c>
      <c r="O318" t="s">
        <v>324</v>
      </c>
      <c r="P318" t="s">
        <v>1462</v>
      </c>
      <c r="Q318" t="s">
        <v>374</v>
      </c>
      <c r="R318" t="s">
        <v>1463</v>
      </c>
      <c r="S318" t="s">
        <v>270</v>
      </c>
      <c r="T318" t="b">
        <v>1</v>
      </c>
    </row>
    <row r="319" spans="1:20" x14ac:dyDescent="0.25">
      <c r="A319" t="s">
        <v>236</v>
      </c>
      <c r="B319" t="s">
        <v>236</v>
      </c>
      <c r="C319" t="s">
        <v>336</v>
      </c>
      <c r="D319" t="s">
        <v>1295</v>
      </c>
      <c r="E319" t="s">
        <v>1464</v>
      </c>
      <c r="F319" t="s">
        <v>1465</v>
      </c>
      <c r="G319" t="s">
        <v>1466</v>
      </c>
      <c r="H319">
        <v>5169</v>
      </c>
      <c r="I319" t="s">
        <v>341</v>
      </c>
      <c r="J319" t="s">
        <v>242</v>
      </c>
      <c r="K319" t="s">
        <v>243</v>
      </c>
      <c r="L319" t="s">
        <v>244</v>
      </c>
      <c r="M319">
        <v>0</v>
      </c>
      <c r="N319">
        <v>5169</v>
      </c>
      <c r="O319" t="s">
        <v>476</v>
      </c>
      <c r="P319" t="s">
        <v>1467</v>
      </c>
      <c r="Q319" t="s">
        <v>1300</v>
      </c>
      <c r="R319" t="s">
        <v>1468</v>
      </c>
      <c r="S319" t="s">
        <v>249</v>
      </c>
      <c r="T319" t="b">
        <v>0</v>
      </c>
    </row>
    <row r="320" spans="1:20" x14ac:dyDescent="0.25">
      <c r="A320" t="s">
        <v>236</v>
      </c>
      <c r="B320" t="s">
        <v>236</v>
      </c>
      <c r="C320" t="s">
        <v>336</v>
      </c>
      <c r="D320" t="s">
        <v>1295</v>
      </c>
      <c r="E320" t="s">
        <v>1464</v>
      </c>
      <c r="F320" t="s">
        <v>1465</v>
      </c>
      <c r="G320" t="s">
        <v>1466</v>
      </c>
      <c r="H320">
        <v>12481</v>
      </c>
      <c r="I320" t="s">
        <v>341</v>
      </c>
      <c r="J320" t="s">
        <v>242</v>
      </c>
      <c r="K320" t="s">
        <v>243</v>
      </c>
      <c r="L320" t="s">
        <v>244</v>
      </c>
      <c r="M320">
        <v>0</v>
      </c>
      <c r="N320">
        <v>12481</v>
      </c>
      <c r="O320" t="s">
        <v>476</v>
      </c>
      <c r="P320" t="s">
        <v>1467</v>
      </c>
      <c r="Q320" t="s">
        <v>1300</v>
      </c>
      <c r="R320" t="s">
        <v>1469</v>
      </c>
      <c r="S320" t="s">
        <v>249</v>
      </c>
      <c r="T320" t="b">
        <v>0</v>
      </c>
    </row>
    <row r="321" spans="1:20" x14ac:dyDescent="0.25">
      <c r="A321" t="s">
        <v>259</v>
      </c>
      <c r="B321" t="s">
        <v>260</v>
      </c>
      <c r="C321" t="s">
        <v>237</v>
      </c>
      <c r="D321" t="s">
        <v>1337</v>
      </c>
      <c r="E321" t="s">
        <v>1338</v>
      </c>
      <c r="F321" t="s">
        <v>1470</v>
      </c>
      <c r="G321" t="s">
        <v>1470</v>
      </c>
      <c r="H321">
        <v>0.20699999999999999</v>
      </c>
      <c r="I321" t="s">
        <v>265</v>
      </c>
      <c r="J321" t="s">
        <v>242</v>
      </c>
      <c r="K321" t="s">
        <v>243</v>
      </c>
      <c r="L321" t="s">
        <v>244</v>
      </c>
      <c r="M321">
        <v>0</v>
      </c>
      <c r="N321">
        <v>0.20699999999999999</v>
      </c>
      <c r="O321" t="s">
        <v>576</v>
      </c>
      <c r="P321" t="s">
        <v>1471</v>
      </c>
      <c r="Q321" t="s">
        <v>1341</v>
      </c>
      <c r="R321" t="s">
        <v>1472</v>
      </c>
      <c r="S321" t="s">
        <v>270</v>
      </c>
      <c r="T321" t="b">
        <v>1</v>
      </c>
    </row>
    <row r="322" spans="1:20" x14ac:dyDescent="0.25">
      <c r="A322" t="s">
        <v>259</v>
      </c>
      <c r="B322" t="s">
        <v>260</v>
      </c>
      <c r="C322" t="s">
        <v>237</v>
      </c>
      <c r="D322" t="s">
        <v>740</v>
      </c>
      <c r="E322" t="s">
        <v>1473</v>
      </c>
      <c r="F322" t="s">
        <v>1474</v>
      </c>
      <c r="G322" t="s">
        <v>1475</v>
      </c>
      <c r="H322">
        <v>2.4580000000000002</v>
      </c>
      <c r="I322" t="s">
        <v>265</v>
      </c>
      <c r="J322" t="s">
        <v>242</v>
      </c>
      <c r="K322" t="s">
        <v>243</v>
      </c>
      <c r="L322" t="s">
        <v>244</v>
      </c>
      <c r="M322">
        <v>0</v>
      </c>
      <c r="N322">
        <v>2.4580000000000002</v>
      </c>
      <c r="O322" t="s">
        <v>446</v>
      </c>
      <c r="P322" t="s">
        <v>1476</v>
      </c>
      <c r="Q322" t="s">
        <v>744</v>
      </c>
      <c r="R322" t="s">
        <v>1477</v>
      </c>
      <c r="S322" t="s">
        <v>270</v>
      </c>
      <c r="T322" t="b">
        <v>1</v>
      </c>
    </row>
    <row r="323" spans="1:20" x14ac:dyDescent="0.25">
      <c r="A323" t="s">
        <v>259</v>
      </c>
      <c r="B323" t="s">
        <v>260</v>
      </c>
      <c r="C323" t="s">
        <v>294</v>
      </c>
      <c r="D323" t="s">
        <v>740</v>
      </c>
      <c r="E323" t="s">
        <v>1473</v>
      </c>
      <c r="F323" t="s">
        <v>1474</v>
      </c>
      <c r="G323" t="s">
        <v>1475</v>
      </c>
      <c r="H323">
        <v>1.63</v>
      </c>
      <c r="I323" t="s">
        <v>265</v>
      </c>
      <c r="J323" t="s">
        <v>242</v>
      </c>
      <c r="K323" t="s">
        <v>243</v>
      </c>
      <c r="L323" t="s">
        <v>244</v>
      </c>
      <c r="M323">
        <v>0</v>
      </c>
      <c r="N323">
        <v>1.63</v>
      </c>
      <c r="O323" t="s">
        <v>446</v>
      </c>
      <c r="P323" t="s">
        <v>1476</v>
      </c>
      <c r="Q323" t="s">
        <v>744</v>
      </c>
      <c r="R323" t="s">
        <v>1477</v>
      </c>
      <c r="S323" t="s">
        <v>270</v>
      </c>
      <c r="T323" t="b">
        <v>1</v>
      </c>
    </row>
    <row r="324" spans="1:20" x14ac:dyDescent="0.25">
      <c r="A324" t="s">
        <v>236</v>
      </c>
      <c r="B324" t="s">
        <v>236</v>
      </c>
      <c r="C324" t="s">
        <v>237</v>
      </c>
      <c r="D324" t="s">
        <v>314</v>
      </c>
      <c r="F324" t="s">
        <v>484</v>
      </c>
      <c r="G324" t="s">
        <v>1421</v>
      </c>
      <c r="H324">
        <v>4.0000000000000001E-3</v>
      </c>
      <c r="I324" t="s">
        <v>254</v>
      </c>
      <c r="J324" t="s">
        <v>242</v>
      </c>
      <c r="K324" t="s">
        <v>243</v>
      </c>
      <c r="L324" t="s">
        <v>244</v>
      </c>
      <c r="M324">
        <v>0</v>
      </c>
      <c r="N324">
        <v>4.0000000000000001E-3</v>
      </c>
      <c r="O324" t="s">
        <v>569</v>
      </c>
      <c r="P324" t="s">
        <v>1478</v>
      </c>
      <c r="Q324" t="s">
        <v>318</v>
      </c>
      <c r="R324" t="s">
        <v>1479</v>
      </c>
      <c r="S324" t="s">
        <v>249</v>
      </c>
      <c r="T324" t="b">
        <v>0</v>
      </c>
    </row>
    <row r="325" spans="1:20" x14ac:dyDescent="0.25">
      <c r="A325" t="s">
        <v>259</v>
      </c>
      <c r="B325" t="s">
        <v>260</v>
      </c>
      <c r="C325" t="s">
        <v>237</v>
      </c>
      <c r="D325" t="s">
        <v>1352</v>
      </c>
      <c r="E325" t="s">
        <v>1480</v>
      </c>
      <c r="F325" t="s">
        <v>1481</v>
      </c>
      <c r="G325" t="s">
        <v>1481</v>
      </c>
      <c r="H325">
        <v>3.3599999999999998E-2</v>
      </c>
      <c r="I325" t="s">
        <v>265</v>
      </c>
      <c r="J325" t="s">
        <v>242</v>
      </c>
      <c r="K325" t="s">
        <v>243</v>
      </c>
      <c r="L325" t="s">
        <v>244</v>
      </c>
      <c r="M325">
        <v>0</v>
      </c>
      <c r="N325">
        <v>3.3599999999999998E-2</v>
      </c>
      <c r="O325" t="s">
        <v>446</v>
      </c>
      <c r="P325" t="s">
        <v>1482</v>
      </c>
      <c r="Q325" t="s">
        <v>1356</v>
      </c>
      <c r="R325" t="s">
        <v>1483</v>
      </c>
      <c r="S325" t="s">
        <v>270</v>
      </c>
      <c r="T325" t="b">
        <v>1</v>
      </c>
    </row>
    <row r="326" spans="1:20" x14ac:dyDescent="0.25">
      <c r="A326" t="s">
        <v>259</v>
      </c>
      <c r="B326" t="s">
        <v>260</v>
      </c>
      <c r="C326" t="s">
        <v>336</v>
      </c>
      <c r="D326" t="s">
        <v>1352</v>
      </c>
      <c r="E326" t="s">
        <v>1480</v>
      </c>
      <c r="F326" t="s">
        <v>1481</v>
      </c>
      <c r="G326" t="s">
        <v>1481</v>
      </c>
      <c r="H326">
        <v>174</v>
      </c>
      <c r="I326" t="s">
        <v>265</v>
      </c>
      <c r="J326" t="s">
        <v>242</v>
      </c>
      <c r="K326" t="s">
        <v>243</v>
      </c>
      <c r="L326" t="s">
        <v>244</v>
      </c>
      <c r="M326">
        <v>0</v>
      </c>
      <c r="N326">
        <v>174</v>
      </c>
      <c r="O326" t="s">
        <v>446</v>
      </c>
      <c r="P326" t="s">
        <v>1482</v>
      </c>
      <c r="Q326" t="s">
        <v>1356</v>
      </c>
      <c r="R326" t="s">
        <v>1484</v>
      </c>
      <c r="S326" t="s">
        <v>270</v>
      </c>
      <c r="T326" t="b">
        <v>1</v>
      </c>
    </row>
    <row r="327" spans="1:20" x14ac:dyDescent="0.25">
      <c r="A327" t="s">
        <v>259</v>
      </c>
      <c r="B327" t="s">
        <v>260</v>
      </c>
      <c r="C327" t="s">
        <v>336</v>
      </c>
      <c r="D327" t="s">
        <v>1352</v>
      </c>
      <c r="E327" t="s">
        <v>1480</v>
      </c>
      <c r="F327" t="s">
        <v>1481</v>
      </c>
      <c r="G327" t="s">
        <v>1481</v>
      </c>
      <c r="H327">
        <v>336</v>
      </c>
      <c r="I327" t="s">
        <v>265</v>
      </c>
      <c r="J327" t="s">
        <v>242</v>
      </c>
      <c r="K327" t="s">
        <v>243</v>
      </c>
      <c r="L327" t="s">
        <v>244</v>
      </c>
      <c r="M327">
        <v>0</v>
      </c>
      <c r="N327">
        <v>336</v>
      </c>
      <c r="O327" t="s">
        <v>446</v>
      </c>
      <c r="P327" t="s">
        <v>1482</v>
      </c>
      <c r="Q327" t="s">
        <v>1356</v>
      </c>
      <c r="R327" t="s">
        <v>1485</v>
      </c>
      <c r="S327" t="s">
        <v>270</v>
      </c>
      <c r="T327" t="b">
        <v>1</v>
      </c>
    </row>
    <row r="328" spans="1:20" x14ac:dyDescent="0.25">
      <c r="A328" t="s">
        <v>236</v>
      </c>
      <c r="B328" t="s">
        <v>236</v>
      </c>
      <c r="C328" t="s">
        <v>237</v>
      </c>
      <c r="D328" t="s">
        <v>314</v>
      </c>
      <c r="E328" t="s">
        <v>251</v>
      </c>
      <c r="F328" t="s">
        <v>773</v>
      </c>
      <c r="G328" t="s">
        <v>1486</v>
      </c>
      <c r="H328">
        <v>0.1</v>
      </c>
      <c r="I328" t="s">
        <v>254</v>
      </c>
      <c r="J328" t="s">
        <v>242</v>
      </c>
      <c r="K328" t="s">
        <v>243</v>
      </c>
      <c r="L328" t="s">
        <v>244</v>
      </c>
      <c r="M328">
        <v>0</v>
      </c>
      <c r="N328">
        <v>0.1</v>
      </c>
      <c r="O328" t="s">
        <v>255</v>
      </c>
      <c r="P328" t="s">
        <v>1487</v>
      </c>
      <c r="Q328" t="s">
        <v>318</v>
      </c>
      <c r="R328" t="s">
        <v>1488</v>
      </c>
      <c r="S328" t="s">
        <v>249</v>
      </c>
      <c r="T328" t="b">
        <v>1</v>
      </c>
    </row>
    <row r="329" spans="1:20" x14ac:dyDescent="0.25">
      <c r="A329" t="s">
        <v>259</v>
      </c>
      <c r="B329" t="s">
        <v>260</v>
      </c>
      <c r="C329" t="s">
        <v>237</v>
      </c>
      <c r="D329" t="s">
        <v>1489</v>
      </c>
      <c r="E329" t="s">
        <v>1490</v>
      </c>
      <c r="F329" t="s">
        <v>1491</v>
      </c>
      <c r="G329" t="s">
        <v>1491</v>
      </c>
      <c r="H329">
        <v>0.92200000000000004</v>
      </c>
      <c r="I329" t="s">
        <v>265</v>
      </c>
      <c r="J329" t="s">
        <v>242</v>
      </c>
      <c r="K329" t="s">
        <v>243</v>
      </c>
      <c r="L329" t="s">
        <v>244</v>
      </c>
      <c r="M329">
        <v>0</v>
      </c>
      <c r="N329">
        <v>0.92200000000000004</v>
      </c>
      <c r="O329" t="s">
        <v>576</v>
      </c>
      <c r="P329" t="s">
        <v>1492</v>
      </c>
      <c r="Q329" t="s">
        <v>1493</v>
      </c>
      <c r="R329" t="s">
        <v>1494</v>
      </c>
      <c r="S329" t="s">
        <v>270</v>
      </c>
      <c r="T329" t="b">
        <v>1</v>
      </c>
    </row>
    <row r="330" spans="1:20" x14ac:dyDescent="0.25">
      <c r="A330" t="s">
        <v>259</v>
      </c>
      <c r="B330" t="s">
        <v>260</v>
      </c>
      <c r="C330" t="s">
        <v>237</v>
      </c>
      <c r="D330" t="s">
        <v>1495</v>
      </c>
      <c r="E330" t="s">
        <v>1496</v>
      </c>
      <c r="F330" t="s">
        <v>1497</v>
      </c>
      <c r="G330" t="s">
        <v>1497</v>
      </c>
      <c r="H330">
        <v>2.88</v>
      </c>
      <c r="I330" t="s">
        <v>265</v>
      </c>
      <c r="J330" t="s">
        <v>242</v>
      </c>
      <c r="K330" t="s">
        <v>243</v>
      </c>
      <c r="L330" t="s">
        <v>244</v>
      </c>
      <c r="M330">
        <v>0</v>
      </c>
      <c r="N330">
        <v>2.88</v>
      </c>
      <c r="O330" t="s">
        <v>290</v>
      </c>
      <c r="P330" t="s">
        <v>1498</v>
      </c>
      <c r="Q330" t="s">
        <v>1499</v>
      </c>
      <c r="R330" t="s">
        <v>1500</v>
      </c>
      <c r="S330" t="s">
        <v>270</v>
      </c>
      <c r="T330" t="b">
        <v>1</v>
      </c>
    </row>
    <row r="331" spans="1:20" x14ac:dyDescent="0.25">
      <c r="A331" t="s">
        <v>259</v>
      </c>
      <c r="B331" t="s">
        <v>260</v>
      </c>
      <c r="C331" t="s">
        <v>237</v>
      </c>
      <c r="D331" t="s">
        <v>1501</v>
      </c>
      <c r="E331" t="s">
        <v>1502</v>
      </c>
      <c r="F331" t="s">
        <v>1503</v>
      </c>
      <c r="G331" t="s">
        <v>1503</v>
      </c>
      <c r="H331">
        <v>0.60499999999999998</v>
      </c>
      <c r="I331" t="s">
        <v>265</v>
      </c>
      <c r="J331" t="s">
        <v>242</v>
      </c>
      <c r="K331" t="s">
        <v>243</v>
      </c>
      <c r="L331" t="s">
        <v>244</v>
      </c>
      <c r="M331">
        <v>0</v>
      </c>
      <c r="N331">
        <v>0.60499999999999998</v>
      </c>
      <c r="O331" t="s">
        <v>486</v>
      </c>
      <c r="P331" t="s">
        <v>1504</v>
      </c>
      <c r="Q331" t="s">
        <v>1505</v>
      </c>
      <c r="R331" t="s">
        <v>1506</v>
      </c>
      <c r="S331" t="s">
        <v>270</v>
      </c>
      <c r="T331" t="b">
        <v>0</v>
      </c>
    </row>
    <row r="332" spans="1:20" x14ac:dyDescent="0.25">
      <c r="A332" t="s">
        <v>259</v>
      </c>
      <c r="B332" t="s">
        <v>260</v>
      </c>
      <c r="C332" t="s">
        <v>237</v>
      </c>
      <c r="D332" t="s">
        <v>884</v>
      </c>
      <c r="E332" t="s">
        <v>975</v>
      </c>
      <c r="F332" t="s">
        <v>975</v>
      </c>
      <c r="G332" t="s">
        <v>1507</v>
      </c>
      <c r="H332">
        <v>5.6959999999999997</v>
      </c>
      <c r="I332" t="s">
        <v>265</v>
      </c>
      <c r="J332" t="s">
        <v>242</v>
      </c>
      <c r="K332" t="s">
        <v>243</v>
      </c>
      <c r="L332" t="s">
        <v>244</v>
      </c>
      <c r="M332">
        <v>0</v>
      </c>
      <c r="N332">
        <v>5.6959999999999997</v>
      </c>
      <c r="O332" t="s">
        <v>372</v>
      </c>
      <c r="P332" t="s">
        <v>1508</v>
      </c>
      <c r="Q332" t="s">
        <v>889</v>
      </c>
      <c r="R332" t="s">
        <v>1509</v>
      </c>
      <c r="S332" t="s">
        <v>270</v>
      </c>
      <c r="T332" t="b">
        <v>1</v>
      </c>
    </row>
    <row r="333" spans="1:20" x14ac:dyDescent="0.25">
      <c r="A333" t="s">
        <v>259</v>
      </c>
      <c r="B333" t="s">
        <v>260</v>
      </c>
      <c r="C333" t="s">
        <v>237</v>
      </c>
      <c r="D333" t="s">
        <v>656</v>
      </c>
      <c r="E333" t="s">
        <v>1510</v>
      </c>
      <c r="F333" t="s">
        <v>1510</v>
      </c>
      <c r="G333" t="s">
        <v>1511</v>
      </c>
      <c r="H333">
        <v>4.7679999999999998</v>
      </c>
      <c r="I333" t="s">
        <v>265</v>
      </c>
      <c r="J333" t="s">
        <v>242</v>
      </c>
      <c r="K333" t="s">
        <v>243</v>
      </c>
      <c r="L333" t="s">
        <v>244</v>
      </c>
      <c r="M333">
        <v>0</v>
      </c>
      <c r="N333">
        <v>4.7679999999999998</v>
      </c>
      <c r="O333" t="s">
        <v>660</v>
      </c>
      <c r="P333" t="s">
        <v>1512</v>
      </c>
      <c r="Q333" t="s">
        <v>662</v>
      </c>
      <c r="R333" t="s">
        <v>1513</v>
      </c>
      <c r="S333" t="s">
        <v>270</v>
      </c>
      <c r="T333" t="b">
        <v>1</v>
      </c>
    </row>
    <row r="334" spans="1:20" x14ac:dyDescent="0.25">
      <c r="A334" t="s">
        <v>259</v>
      </c>
      <c r="B334" t="s">
        <v>260</v>
      </c>
      <c r="C334" t="s">
        <v>336</v>
      </c>
      <c r="D334" t="s">
        <v>656</v>
      </c>
      <c r="E334" t="s">
        <v>1510</v>
      </c>
      <c r="F334" t="s">
        <v>1510</v>
      </c>
      <c r="G334" t="s">
        <v>1511</v>
      </c>
      <c r="H334">
        <v>24643</v>
      </c>
      <c r="I334" t="s">
        <v>265</v>
      </c>
      <c r="J334" t="s">
        <v>242</v>
      </c>
      <c r="K334" t="s">
        <v>243</v>
      </c>
      <c r="L334" t="s">
        <v>244</v>
      </c>
      <c r="M334">
        <v>0</v>
      </c>
      <c r="N334">
        <v>24643</v>
      </c>
      <c r="O334" t="s">
        <v>660</v>
      </c>
      <c r="P334" t="s">
        <v>1512</v>
      </c>
      <c r="Q334" t="s">
        <v>662</v>
      </c>
      <c r="R334" t="s">
        <v>1514</v>
      </c>
      <c r="S334" t="s">
        <v>270</v>
      </c>
      <c r="T334" t="b">
        <v>1</v>
      </c>
    </row>
    <row r="335" spans="1:20" x14ac:dyDescent="0.25">
      <c r="A335" t="s">
        <v>259</v>
      </c>
      <c r="B335" t="s">
        <v>260</v>
      </c>
      <c r="C335" t="s">
        <v>336</v>
      </c>
      <c r="D335" t="s">
        <v>656</v>
      </c>
      <c r="E335" t="s">
        <v>1510</v>
      </c>
      <c r="F335" t="s">
        <v>1510</v>
      </c>
      <c r="G335" t="s">
        <v>1511</v>
      </c>
      <c r="H335">
        <v>43856</v>
      </c>
      <c r="I335" t="s">
        <v>265</v>
      </c>
      <c r="J335" t="s">
        <v>242</v>
      </c>
      <c r="K335" t="s">
        <v>243</v>
      </c>
      <c r="L335" t="s">
        <v>244</v>
      </c>
      <c r="M335">
        <v>0</v>
      </c>
      <c r="N335">
        <v>43856</v>
      </c>
      <c r="O335" t="s">
        <v>660</v>
      </c>
      <c r="P335" t="s">
        <v>1512</v>
      </c>
      <c r="Q335" t="s">
        <v>662</v>
      </c>
      <c r="R335" t="s">
        <v>1515</v>
      </c>
      <c r="S335" t="s">
        <v>270</v>
      </c>
      <c r="T335" t="b">
        <v>1</v>
      </c>
    </row>
    <row r="336" spans="1:20" x14ac:dyDescent="0.25">
      <c r="A336" t="s">
        <v>259</v>
      </c>
      <c r="B336" t="s">
        <v>260</v>
      </c>
      <c r="C336" t="s">
        <v>237</v>
      </c>
      <c r="D336" t="s">
        <v>412</v>
      </c>
      <c r="E336" t="s">
        <v>1516</v>
      </c>
      <c r="F336" t="s">
        <v>1517</v>
      </c>
      <c r="G336" t="s">
        <v>1517</v>
      </c>
      <c r="H336">
        <v>0.35699999999999998</v>
      </c>
      <c r="I336" t="s">
        <v>265</v>
      </c>
      <c r="J336" t="s">
        <v>242</v>
      </c>
      <c r="K336" t="s">
        <v>243</v>
      </c>
      <c r="L336" t="s">
        <v>244</v>
      </c>
      <c r="M336">
        <v>0</v>
      </c>
      <c r="N336">
        <v>0.35699999999999998</v>
      </c>
      <c r="O336" t="s">
        <v>372</v>
      </c>
      <c r="P336" t="s">
        <v>1518</v>
      </c>
      <c r="Q336" t="s">
        <v>416</v>
      </c>
      <c r="R336" t="s">
        <v>1519</v>
      </c>
      <c r="S336" t="s">
        <v>270</v>
      </c>
      <c r="T336" t="b">
        <v>1</v>
      </c>
    </row>
    <row r="337" spans="1:20" x14ac:dyDescent="0.25">
      <c r="A337" t="s">
        <v>236</v>
      </c>
      <c r="B337" t="s">
        <v>236</v>
      </c>
      <c r="C337" t="s">
        <v>237</v>
      </c>
      <c r="D337" t="s">
        <v>250</v>
      </c>
      <c r="E337" t="s">
        <v>251</v>
      </c>
      <c r="F337" t="s">
        <v>1520</v>
      </c>
      <c r="G337" t="s">
        <v>1521</v>
      </c>
      <c r="H337">
        <v>8.5000000000000006E-3</v>
      </c>
      <c r="I337" t="s">
        <v>241</v>
      </c>
      <c r="J337" t="s">
        <v>242</v>
      </c>
      <c r="K337" t="s">
        <v>243</v>
      </c>
      <c r="L337" t="s">
        <v>244</v>
      </c>
      <c r="M337">
        <v>0</v>
      </c>
      <c r="N337">
        <v>8.5000000000000006E-3</v>
      </c>
      <c r="O337" t="s">
        <v>255</v>
      </c>
      <c r="P337" t="s">
        <v>1522</v>
      </c>
      <c r="Q337" t="s">
        <v>257</v>
      </c>
      <c r="R337" t="s">
        <v>1523</v>
      </c>
      <c r="S337" t="s">
        <v>249</v>
      </c>
      <c r="T337" t="b">
        <v>1</v>
      </c>
    </row>
    <row r="338" spans="1:20" x14ac:dyDescent="0.25">
      <c r="A338" t="s">
        <v>236</v>
      </c>
      <c r="B338" t="s">
        <v>236</v>
      </c>
      <c r="C338" t="s">
        <v>237</v>
      </c>
      <c r="D338" t="s">
        <v>566</v>
      </c>
      <c r="F338" t="s">
        <v>393</v>
      </c>
      <c r="G338" t="s">
        <v>1524</v>
      </c>
      <c r="H338">
        <v>1.9E-2</v>
      </c>
      <c r="I338" t="s">
        <v>341</v>
      </c>
      <c r="J338" t="s">
        <v>242</v>
      </c>
      <c r="K338" t="s">
        <v>243</v>
      </c>
      <c r="L338" t="s">
        <v>244</v>
      </c>
      <c r="M338">
        <v>0</v>
      </c>
      <c r="N338">
        <v>1.9E-2</v>
      </c>
      <c r="O338" t="s">
        <v>569</v>
      </c>
      <c r="P338" t="s">
        <v>1525</v>
      </c>
      <c r="Q338" t="s">
        <v>571</v>
      </c>
      <c r="R338" t="s">
        <v>1423</v>
      </c>
      <c r="S338" t="s">
        <v>249</v>
      </c>
      <c r="T338" t="b">
        <v>1</v>
      </c>
    </row>
    <row r="339" spans="1:20" x14ac:dyDescent="0.25">
      <c r="A339" t="s">
        <v>236</v>
      </c>
      <c r="B339" t="s">
        <v>236</v>
      </c>
      <c r="C339" t="s">
        <v>237</v>
      </c>
      <c r="D339" t="s">
        <v>566</v>
      </c>
      <c r="F339" t="s">
        <v>808</v>
      </c>
      <c r="G339" t="s">
        <v>1526</v>
      </c>
      <c r="H339">
        <v>5.1999999999999998E-3</v>
      </c>
      <c r="I339" t="s">
        <v>254</v>
      </c>
      <c r="J339" t="s">
        <v>242</v>
      </c>
      <c r="K339" t="s">
        <v>243</v>
      </c>
      <c r="L339" t="s">
        <v>244</v>
      </c>
      <c r="M339">
        <v>0</v>
      </c>
      <c r="N339">
        <v>5.1999999999999998E-3</v>
      </c>
      <c r="O339" t="s">
        <v>569</v>
      </c>
      <c r="P339" t="s">
        <v>1527</v>
      </c>
      <c r="Q339" t="s">
        <v>571</v>
      </c>
      <c r="R339" t="s">
        <v>883</v>
      </c>
      <c r="S339" t="s">
        <v>249</v>
      </c>
      <c r="T339" t="b">
        <v>0</v>
      </c>
    </row>
    <row r="340" spans="1:20" x14ac:dyDescent="0.25">
      <c r="A340" t="s">
        <v>236</v>
      </c>
      <c r="B340" t="s">
        <v>236</v>
      </c>
      <c r="C340" t="s">
        <v>237</v>
      </c>
      <c r="D340" t="s">
        <v>552</v>
      </c>
      <c r="F340" t="s">
        <v>1081</v>
      </c>
      <c r="G340" t="s">
        <v>1528</v>
      </c>
      <c r="H340">
        <v>13.14</v>
      </c>
      <c r="I340" t="s">
        <v>492</v>
      </c>
      <c r="J340" t="s">
        <v>242</v>
      </c>
      <c r="K340" t="s">
        <v>243</v>
      </c>
      <c r="L340" t="s">
        <v>244</v>
      </c>
      <c r="M340">
        <v>0</v>
      </c>
      <c r="N340">
        <v>13.14</v>
      </c>
      <c r="O340" t="s">
        <v>590</v>
      </c>
      <c r="P340" t="s">
        <v>1529</v>
      </c>
      <c r="Q340" t="s">
        <v>556</v>
      </c>
      <c r="R340" t="s">
        <v>1085</v>
      </c>
      <c r="S340" t="s">
        <v>249</v>
      </c>
      <c r="T340" t="b">
        <v>1</v>
      </c>
    </row>
    <row r="341" spans="1:20" x14ac:dyDescent="0.25">
      <c r="A341" t="s">
        <v>259</v>
      </c>
      <c r="B341" t="s">
        <v>260</v>
      </c>
      <c r="C341" t="s">
        <v>237</v>
      </c>
      <c r="D341" t="s">
        <v>1530</v>
      </c>
      <c r="E341" t="s">
        <v>1376</v>
      </c>
      <c r="F341" t="s">
        <v>1531</v>
      </c>
      <c r="G341" t="s">
        <v>1531</v>
      </c>
      <c r="H341">
        <v>0.72</v>
      </c>
      <c r="I341" t="s">
        <v>265</v>
      </c>
      <c r="J341" t="s">
        <v>242</v>
      </c>
      <c r="K341" t="s">
        <v>243</v>
      </c>
      <c r="L341" t="s">
        <v>244</v>
      </c>
      <c r="M341">
        <v>0</v>
      </c>
      <c r="N341">
        <v>0.72</v>
      </c>
      <c r="O341" t="s">
        <v>1378</v>
      </c>
      <c r="P341" t="s">
        <v>1532</v>
      </c>
      <c r="Q341" t="s">
        <v>1533</v>
      </c>
      <c r="R341" t="s">
        <v>1534</v>
      </c>
      <c r="S341" t="s">
        <v>270</v>
      </c>
      <c r="T341" t="b">
        <v>0</v>
      </c>
    </row>
    <row r="342" spans="1:20" x14ac:dyDescent="0.25">
      <c r="A342" t="s">
        <v>236</v>
      </c>
      <c r="B342" t="s">
        <v>236</v>
      </c>
      <c r="C342" t="s">
        <v>237</v>
      </c>
      <c r="D342" t="s">
        <v>599</v>
      </c>
      <c r="F342" t="s">
        <v>600</v>
      </c>
      <c r="G342" t="s">
        <v>1053</v>
      </c>
      <c r="H342">
        <v>0</v>
      </c>
      <c r="I342" t="s">
        <v>254</v>
      </c>
      <c r="J342" t="s">
        <v>242</v>
      </c>
      <c r="K342" t="s">
        <v>243</v>
      </c>
      <c r="L342" t="s">
        <v>244</v>
      </c>
      <c r="M342">
        <v>0</v>
      </c>
      <c r="N342">
        <v>0</v>
      </c>
      <c r="O342" t="s">
        <v>1054</v>
      </c>
      <c r="P342" t="s">
        <v>1055</v>
      </c>
      <c r="Q342" t="s">
        <v>604</v>
      </c>
      <c r="R342" t="s">
        <v>605</v>
      </c>
      <c r="S342" t="s">
        <v>249</v>
      </c>
      <c r="T342" t="b">
        <v>0</v>
      </c>
    </row>
    <row r="343" spans="1:20" x14ac:dyDescent="0.25">
      <c r="A343" t="s">
        <v>259</v>
      </c>
      <c r="B343" t="s">
        <v>260</v>
      </c>
      <c r="C343" t="s">
        <v>237</v>
      </c>
      <c r="D343" t="s">
        <v>1535</v>
      </c>
      <c r="E343" t="s">
        <v>1536</v>
      </c>
      <c r="F343" t="s">
        <v>1537</v>
      </c>
      <c r="G343" t="s">
        <v>1537</v>
      </c>
      <c r="H343">
        <v>0.378</v>
      </c>
      <c r="I343" t="s">
        <v>265</v>
      </c>
      <c r="J343" t="s">
        <v>242</v>
      </c>
      <c r="K343" t="s">
        <v>243</v>
      </c>
      <c r="L343" t="s">
        <v>244</v>
      </c>
      <c r="M343">
        <v>0</v>
      </c>
      <c r="N343">
        <v>0.378</v>
      </c>
      <c r="O343" t="s">
        <v>324</v>
      </c>
      <c r="P343" t="s">
        <v>1538</v>
      </c>
      <c r="Q343" t="s">
        <v>1539</v>
      </c>
      <c r="R343" t="s">
        <v>1540</v>
      </c>
      <c r="S343" t="s">
        <v>270</v>
      </c>
      <c r="T343" t="b">
        <v>0</v>
      </c>
    </row>
    <row r="344" spans="1:20" x14ac:dyDescent="0.25">
      <c r="A344" t="s">
        <v>259</v>
      </c>
      <c r="B344" t="s">
        <v>260</v>
      </c>
      <c r="C344" t="s">
        <v>294</v>
      </c>
      <c r="D344" t="s">
        <v>1535</v>
      </c>
      <c r="E344" t="s">
        <v>1536</v>
      </c>
      <c r="F344" t="s">
        <v>1537</v>
      </c>
      <c r="G344" t="s">
        <v>1537</v>
      </c>
      <c r="H344">
        <v>0.115</v>
      </c>
      <c r="I344" t="s">
        <v>265</v>
      </c>
      <c r="J344" t="s">
        <v>242</v>
      </c>
      <c r="K344" t="s">
        <v>243</v>
      </c>
      <c r="L344" t="s">
        <v>244</v>
      </c>
      <c r="M344">
        <v>0</v>
      </c>
      <c r="N344">
        <v>0.115</v>
      </c>
      <c r="O344" t="s">
        <v>324</v>
      </c>
      <c r="P344" t="s">
        <v>1538</v>
      </c>
      <c r="Q344" t="s">
        <v>1539</v>
      </c>
      <c r="R344" t="s">
        <v>1540</v>
      </c>
      <c r="S344" t="s">
        <v>270</v>
      </c>
      <c r="T344" t="b">
        <v>0</v>
      </c>
    </row>
    <row r="345" spans="1:20" x14ac:dyDescent="0.25">
      <c r="A345" t="s">
        <v>236</v>
      </c>
      <c r="B345" t="s">
        <v>236</v>
      </c>
      <c r="C345" t="s">
        <v>336</v>
      </c>
      <c r="D345" t="s">
        <v>1541</v>
      </c>
      <c r="E345" t="s">
        <v>1542</v>
      </c>
      <c r="F345" t="s">
        <v>1543</v>
      </c>
      <c r="G345" t="s">
        <v>1544</v>
      </c>
      <c r="H345">
        <v>191693</v>
      </c>
      <c r="I345" t="s">
        <v>341</v>
      </c>
      <c r="J345" t="s">
        <v>242</v>
      </c>
      <c r="K345" t="s">
        <v>243</v>
      </c>
      <c r="L345" t="s">
        <v>244</v>
      </c>
      <c r="M345">
        <v>0</v>
      </c>
      <c r="N345">
        <v>191693</v>
      </c>
      <c r="O345" t="s">
        <v>927</v>
      </c>
      <c r="P345" t="s">
        <v>1545</v>
      </c>
      <c r="Q345" t="s">
        <v>1546</v>
      </c>
      <c r="R345" t="s">
        <v>1547</v>
      </c>
      <c r="S345" t="s">
        <v>249</v>
      </c>
      <c r="T345" t="b">
        <v>0</v>
      </c>
    </row>
    <row r="346" spans="1:20" x14ac:dyDescent="0.25">
      <c r="A346" t="s">
        <v>236</v>
      </c>
      <c r="B346" t="s">
        <v>236</v>
      </c>
      <c r="C346" t="s">
        <v>336</v>
      </c>
      <c r="D346" t="s">
        <v>1541</v>
      </c>
      <c r="E346" t="s">
        <v>1542</v>
      </c>
      <c r="F346" t="s">
        <v>1543</v>
      </c>
      <c r="G346" t="s">
        <v>1544</v>
      </c>
      <c r="H346">
        <v>471859</v>
      </c>
      <c r="I346" t="s">
        <v>341</v>
      </c>
      <c r="J346" t="s">
        <v>242</v>
      </c>
      <c r="K346" t="s">
        <v>243</v>
      </c>
      <c r="L346" t="s">
        <v>244</v>
      </c>
      <c r="M346">
        <v>0</v>
      </c>
      <c r="N346">
        <v>471859</v>
      </c>
      <c r="O346" t="s">
        <v>927</v>
      </c>
      <c r="P346" t="s">
        <v>1545</v>
      </c>
      <c r="Q346" t="s">
        <v>1546</v>
      </c>
      <c r="R346" t="s">
        <v>1548</v>
      </c>
      <c r="S346" t="s">
        <v>249</v>
      </c>
      <c r="T346" t="b">
        <v>0</v>
      </c>
    </row>
    <row r="347" spans="1:20" x14ac:dyDescent="0.25">
      <c r="A347" t="s">
        <v>259</v>
      </c>
      <c r="B347" t="s">
        <v>260</v>
      </c>
      <c r="C347" t="s">
        <v>237</v>
      </c>
      <c r="D347" t="s">
        <v>1549</v>
      </c>
      <c r="E347" t="s">
        <v>1069</v>
      </c>
      <c r="F347" t="s">
        <v>1550</v>
      </c>
      <c r="G347" t="s">
        <v>1551</v>
      </c>
      <c r="H347">
        <v>0.436</v>
      </c>
      <c r="I347" t="s">
        <v>265</v>
      </c>
      <c r="J347" t="s">
        <v>242</v>
      </c>
      <c r="K347" t="s">
        <v>243</v>
      </c>
      <c r="L347" t="s">
        <v>244</v>
      </c>
      <c r="M347">
        <v>0</v>
      </c>
      <c r="N347">
        <v>0.436</v>
      </c>
      <c r="O347" t="s">
        <v>324</v>
      </c>
      <c r="P347" t="s">
        <v>1552</v>
      </c>
      <c r="Q347" t="s">
        <v>1553</v>
      </c>
      <c r="R347" t="s">
        <v>1554</v>
      </c>
      <c r="S347" t="s">
        <v>270</v>
      </c>
      <c r="T347" t="b">
        <v>1</v>
      </c>
    </row>
    <row r="348" spans="1:20" x14ac:dyDescent="0.25">
      <c r="A348" t="s">
        <v>259</v>
      </c>
      <c r="B348" t="s">
        <v>260</v>
      </c>
      <c r="C348" t="s">
        <v>294</v>
      </c>
      <c r="D348" t="s">
        <v>1549</v>
      </c>
      <c r="E348" t="s">
        <v>1069</v>
      </c>
      <c r="F348" t="s">
        <v>1550</v>
      </c>
      <c r="G348" t="s">
        <v>1551</v>
      </c>
      <c r="H348">
        <v>0.252</v>
      </c>
      <c r="I348" t="s">
        <v>265</v>
      </c>
      <c r="J348" t="s">
        <v>242</v>
      </c>
      <c r="K348" t="s">
        <v>243</v>
      </c>
      <c r="L348" t="s">
        <v>244</v>
      </c>
      <c r="M348">
        <v>0</v>
      </c>
      <c r="N348">
        <v>0.252</v>
      </c>
      <c r="O348" t="s">
        <v>324</v>
      </c>
      <c r="P348" t="s">
        <v>1552</v>
      </c>
      <c r="Q348" t="s">
        <v>1553</v>
      </c>
      <c r="R348" t="s">
        <v>1554</v>
      </c>
      <c r="S348" t="s">
        <v>270</v>
      </c>
      <c r="T348" t="b">
        <v>1</v>
      </c>
    </row>
    <row r="349" spans="1:20" x14ac:dyDescent="0.25">
      <c r="A349" t="s">
        <v>259</v>
      </c>
      <c r="B349" t="s">
        <v>260</v>
      </c>
      <c r="C349" t="s">
        <v>237</v>
      </c>
      <c r="D349" t="s">
        <v>1555</v>
      </c>
      <c r="E349" t="s">
        <v>1556</v>
      </c>
      <c r="F349" t="s">
        <v>1557</v>
      </c>
      <c r="G349" t="s">
        <v>1558</v>
      </c>
      <c r="H349">
        <v>0.91200000000000003</v>
      </c>
      <c r="I349" t="s">
        <v>265</v>
      </c>
      <c r="J349" t="s">
        <v>242</v>
      </c>
      <c r="K349" t="s">
        <v>243</v>
      </c>
      <c r="L349" t="s">
        <v>244</v>
      </c>
      <c r="M349">
        <v>0</v>
      </c>
      <c r="N349">
        <v>0.91200000000000003</v>
      </c>
      <c r="O349" t="s">
        <v>298</v>
      </c>
      <c r="P349" t="s">
        <v>1559</v>
      </c>
      <c r="Q349" t="s">
        <v>1560</v>
      </c>
      <c r="R349" t="s">
        <v>1561</v>
      </c>
      <c r="S349" t="s">
        <v>270</v>
      </c>
      <c r="T349" t="b">
        <v>1</v>
      </c>
    </row>
    <row r="350" spans="1:20" x14ac:dyDescent="0.25">
      <c r="A350" t="s">
        <v>259</v>
      </c>
      <c r="B350" t="s">
        <v>260</v>
      </c>
      <c r="C350" t="s">
        <v>294</v>
      </c>
      <c r="D350" t="s">
        <v>1555</v>
      </c>
      <c r="E350" t="s">
        <v>1556</v>
      </c>
      <c r="F350" t="s">
        <v>1557</v>
      </c>
      <c r="G350" t="s">
        <v>1558</v>
      </c>
      <c r="H350">
        <v>0.36</v>
      </c>
      <c r="I350" t="s">
        <v>265</v>
      </c>
      <c r="J350" t="s">
        <v>242</v>
      </c>
      <c r="K350" t="s">
        <v>243</v>
      </c>
      <c r="L350" t="s">
        <v>244</v>
      </c>
      <c r="M350">
        <v>0</v>
      </c>
      <c r="N350">
        <v>0.36</v>
      </c>
      <c r="O350" t="s">
        <v>266</v>
      </c>
      <c r="P350" t="s">
        <v>1559</v>
      </c>
      <c r="Q350" t="s">
        <v>1560</v>
      </c>
      <c r="R350" t="s">
        <v>1561</v>
      </c>
      <c r="S350" t="s">
        <v>270</v>
      </c>
      <c r="T350" t="b">
        <v>1</v>
      </c>
    </row>
    <row r="351" spans="1:20" x14ac:dyDescent="0.25">
      <c r="A351" t="s">
        <v>236</v>
      </c>
      <c r="B351" t="s">
        <v>236</v>
      </c>
      <c r="C351" t="s">
        <v>237</v>
      </c>
      <c r="D351" t="s">
        <v>392</v>
      </c>
      <c r="F351" t="s">
        <v>1562</v>
      </c>
      <c r="G351" t="s">
        <v>1563</v>
      </c>
      <c r="H351">
        <v>5.8500000000000003E-2</v>
      </c>
      <c r="I351" t="s">
        <v>341</v>
      </c>
      <c r="J351" t="s">
        <v>242</v>
      </c>
      <c r="K351" t="s">
        <v>243</v>
      </c>
      <c r="L351" t="s">
        <v>244</v>
      </c>
      <c r="M351">
        <v>0</v>
      </c>
      <c r="N351">
        <v>5.8500000000000003E-2</v>
      </c>
      <c r="O351" t="s">
        <v>690</v>
      </c>
      <c r="P351" t="s">
        <v>1564</v>
      </c>
      <c r="Q351" t="s">
        <v>397</v>
      </c>
      <c r="R351" t="s">
        <v>1565</v>
      </c>
      <c r="S351" t="s">
        <v>249</v>
      </c>
      <c r="T351" t="b">
        <v>1</v>
      </c>
    </row>
    <row r="352" spans="1:20" x14ac:dyDescent="0.25">
      <c r="A352" t="s">
        <v>236</v>
      </c>
      <c r="B352" t="s">
        <v>236</v>
      </c>
      <c r="C352" t="s">
        <v>237</v>
      </c>
      <c r="D352" t="s">
        <v>392</v>
      </c>
      <c r="F352" t="s">
        <v>1562</v>
      </c>
      <c r="G352" t="s">
        <v>1563</v>
      </c>
      <c r="H352">
        <v>5.6160000000000002E-2</v>
      </c>
      <c r="I352" t="s">
        <v>341</v>
      </c>
      <c r="J352" t="s">
        <v>242</v>
      </c>
      <c r="K352" t="s">
        <v>243</v>
      </c>
      <c r="L352" t="s">
        <v>244</v>
      </c>
      <c r="M352">
        <v>51200</v>
      </c>
      <c r="N352">
        <v>5.6160000000000002E-2</v>
      </c>
      <c r="O352" t="s">
        <v>690</v>
      </c>
      <c r="P352" t="s">
        <v>1564</v>
      </c>
      <c r="Q352" t="s">
        <v>397</v>
      </c>
      <c r="R352" t="s">
        <v>1565</v>
      </c>
      <c r="S352" t="s">
        <v>249</v>
      </c>
      <c r="T352" t="b">
        <v>1</v>
      </c>
    </row>
    <row r="353" spans="1:20" x14ac:dyDescent="0.25">
      <c r="A353" t="s">
        <v>236</v>
      </c>
      <c r="B353" t="s">
        <v>236</v>
      </c>
      <c r="C353" t="s">
        <v>237</v>
      </c>
      <c r="D353" t="s">
        <v>392</v>
      </c>
      <c r="F353" t="s">
        <v>1562</v>
      </c>
      <c r="G353" t="s">
        <v>1563</v>
      </c>
      <c r="H353">
        <v>5.382E-2</v>
      </c>
      <c r="I353" t="s">
        <v>341</v>
      </c>
      <c r="J353" t="s">
        <v>242</v>
      </c>
      <c r="K353" t="s">
        <v>243</v>
      </c>
      <c r="L353" t="s">
        <v>244</v>
      </c>
      <c r="M353">
        <v>512000</v>
      </c>
      <c r="N353">
        <v>5.382E-2</v>
      </c>
      <c r="O353" t="s">
        <v>690</v>
      </c>
      <c r="P353" t="s">
        <v>1564</v>
      </c>
      <c r="Q353" t="s">
        <v>397</v>
      </c>
      <c r="R353" t="s">
        <v>1565</v>
      </c>
      <c r="S353" t="s">
        <v>249</v>
      </c>
      <c r="T353" t="b">
        <v>1</v>
      </c>
    </row>
    <row r="354" spans="1:20" x14ac:dyDescent="0.25">
      <c r="A354" t="s">
        <v>236</v>
      </c>
      <c r="B354" t="s">
        <v>236</v>
      </c>
      <c r="C354" t="s">
        <v>237</v>
      </c>
      <c r="D354" t="s">
        <v>1566</v>
      </c>
      <c r="F354" t="s">
        <v>1567</v>
      </c>
      <c r="G354" t="s">
        <v>1568</v>
      </c>
      <c r="H354">
        <v>262.14</v>
      </c>
      <c r="I354" t="s">
        <v>492</v>
      </c>
      <c r="J354" t="s">
        <v>242</v>
      </c>
      <c r="K354" t="s">
        <v>243</v>
      </c>
      <c r="L354" t="s">
        <v>244</v>
      </c>
      <c r="M354">
        <v>0</v>
      </c>
      <c r="N354">
        <v>262.14</v>
      </c>
      <c r="O354" t="s">
        <v>428</v>
      </c>
      <c r="P354" s="18" t="s">
        <v>1569</v>
      </c>
      <c r="Q354" t="s">
        <v>1570</v>
      </c>
      <c r="R354" t="s">
        <v>1571</v>
      </c>
      <c r="S354" t="s">
        <v>249</v>
      </c>
      <c r="T354" t="b">
        <v>1</v>
      </c>
    </row>
    <row r="355" spans="1:20" x14ac:dyDescent="0.25">
      <c r="A355" t="s">
        <v>259</v>
      </c>
      <c r="B355" t="s">
        <v>260</v>
      </c>
      <c r="C355" t="s">
        <v>237</v>
      </c>
      <c r="D355" t="s">
        <v>320</v>
      </c>
      <c r="E355" t="s">
        <v>1572</v>
      </c>
      <c r="F355" t="s">
        <v>1572</v>
      </c>
      <c r="G355" t="s">
        <v>1573</v>
      </c>
      <c r="H355">
        <v>1.008</v>
      </c>
      <c r="I355" t="s">
        <v>265</v>
      </c>
      <c r="J355" t="s">
        <v>242</v>
      </c>
      <c r="K355" t="s">
        <v>243</v>
      </c>
      <c r="L355" t="s">
        <v>244</v>
      </c>
      <c r="M355">
        <v>0</v>
      </c>
      <c r="N355">
        <v>1.008</v>
      </c>
      <c r="O355" t="s">
        <v>324</v>
      </c>
      <c r="P355" t="s">
        <v>1574</v>
      </c>
      <c r="Q355" t="s">
        <v>326</v>
      </c>
      <c r="R355" t="s">
        <v>1575</v>
      </c>
      <c r="S355" t="s">
        <v>270</v>
      </c>
      <c r="T355" t="b">
        <v>1</v>
      </c>
    </row>
    <row r="356" spans="1:20" x14ac:dyDescent="0.25">
      <c r="A356" t="s">
        <v>259</v>
      </c>
      <c r="B356" t="s">
        <v>260</v>
      </c>
      <c r="C356" t="s">
        <v>336</v>
      </c>
      <c r="D356" t="s">
        <v>320</v>
      </c>
      <c r="E356" t="s">
        <v>1572</v>
      </c>
      <c r="F356" t="s">
        <v>1572</v>
      </c>
      <c r="G356" t="s">
        <v>1573</v>
      </c>
      <c r="H356">
        <v>5210</v>
      </c>
      <c r="I356" t="s">
        <v>265</v>
      </c>
      <c r="J356" t="s">
        <v>242</v>
      </c>
      <c r="K356" t="s">
        <v>243</v>
      </c>
      <c r="L356" t="s">
        <v>244</v>
      </c>
      <c r="M356">
        <v>0</v>
      </c>
      <c r="N356">
        <v>5210</v>
      </c>
      <c r="O356" t="s">
        <v>324</v>
      </c>
      <c r="P356" t="s">
        <v>1574</v>
      </c>
      <c r="Q356" t="s">
        <v>326</v>
      </c>
      <c r="R356" t="s">
        <v>1576</v>
      </c>
      <c r="S356" t="s">
        <v>270</v>
      </c>
      <c r="T356" t="b">
        <v>1</v>
      </c>
    </row>
    <row r="357" spans="1:20" x14ac:dyDescent="0.25">
      <c r="A357" t="s">
        <v>259</v>
      </c>
      <c r="B357" t="s">
        <v>260</v>
      </c>
      <c r="C357" t="s">
        <v>336</v>
      </c>
      <c r="D357" t="s">
        <v>320</v>
      </c>
      <c r="E357" t="s">
        <v>1572</v>
      </c>
      <c r="F357" t="s">
        <v>1572</v>
      </c>
      <c r="G357" t="s">
        <v>1573</v>
      </c>
      <c r="H357">
        <v>10066</v>
      </c>
      <c r="I357" t="s">
        <v>265</v>
      </c>
      <c r="J357" t="s">
        <v>242</v>
      </c>
      <c r="K357" t="s">
        <v>243</v>
      </c>
      <c r="L357" t="s">
        <v>244</v>
      </c>
      <c r="M357">
        <v>0</v>
      </c>
      <c r="N357">
        <v>10066</v>
      </c>
      <c r="O357" t="s">
        <v>324</v>
      </c>
      <c r="P357" t="s">
        <v>1574</v>
      </c>
      <c r="Q357" t="s">
        <v>326</v>
      </c>
      <c r="R357" t="s">
        <v>1577</v>
      </c>
      <c r="S357" t="s">
        <v>270</v>
      </c>
      <c r="T357" t="b">
        <v>1</v>
      </c>
    </row>
    <row r="358" spans="1:20" x14ac:dyDescent="0.25">
      <c r="A358" t="s">
        <v>259</v>
      </c>
      <c r="B358" t="s">
        <v>260</v>
      </c>
      <c r="C358" t="s">
        <v>237</v>
      </c>
      <c r="D358" t="s">
        <v>1535</v>
      </c>
      <c r="E358" t="s">
        <v>1578</v>
      </c>
      <c r="F358" t="s">
        <v>1579</v>
      </c>
      <c r="G358" t="s">
        <v>1579</v>
      </c>
      <c r="H358">
        <v>0.30415700000000001</v>
      </c>
      <c r="I358" t="s">
        <v>265</v>
      </c>
      <c r="J358" t="s">
        <v>242</v>
      </c>
      <c r="K358" t="s">
        <v>243</v>
      </c>
      <c r="L358" t="s">
        <v>244</v>
      </c>
      <c r="M358">
        <v>0</v>
      </c>
      <c r="N358">
        <v>0.30415700000000001</v>
      </c>
      <c r="O358" t="s">
        <v>372</v>
      </c>
      <c r="P358" t="s">
        <v>1580</v>
      </c>
      <c r="Q358" t="s">
        <v>1539</v>
      </c>
      <c r="R358" t="s">
        <v>1581</v>
      </c>
      <c r="S358" t="s">
        <v>270</v>
      </c>
      <c r="T358" t="b">
        <v>1</v>
      </c>
    </row>
    <row r="359" spans="1:20" x14ac:dyDescent="0.25">
      <c r="A359" t="s">
        <v>259</v>
      </c>
      <c r="B359" t="s">
        <v>260</v>
      </c>
      <c r="C359" t="s">
        <v>294</v>
      </c>
      <c r="D359" t="s">
        <v>1535</v>
      </c>
      <c r="E359" t="s">
        <v>1578</v>
      </c>
      <c r="F359" t="s">
        <v>1579</v>
      </c>
      <c r="G359" t="s">
        <v>1579</v>
      </c>
      <c r="H359">
        <v>0.13006100000000001</v>
      </c>
      <c r="I359" t="s">
        <v>265</v>
      </c>
      <c r="J359" t="s">
        <v>242</v>
      </c>
      <c r="K359" t="s">
        <v>243</v>
      </c>
      <c r="L359" t="s">
        <v>244</v>
      </c>
      <c r="M359">
        <v>0</v>
      </c>
      <c r="N359">
        <v>0.13006100000000001</v>
      </c>
      <c r="O359" t="s">
        <v>372</v>
      </c>
      <c r="P359" t="s">
        <v>1580</v>
      </c>
      <c r="Q359" t="s">
        <v>1539</v>
      </c>
      <c r="R359" t="s">
        <v>1581</v>
      </c>
      <c r="S359" t="s">
        <v>270</v>
      </c>
      <c r="T359" t="b">
        <v>1</v>
      </c>
    </row>
    <row r="360" spans="1:20" x14ac:dyDescent="0.25">
      <c r="A360" t="s">
        <v>259</v>
      </c>
      <c r="B360" t="s">
        <v>260</v>
      </c>
      <c r="C360" t="s">
        <v>237</v>
      </c>
      <c r="D360" t="s">
        <v>1582</v>
      </c>
      <c r="E360" t="s">
        <v>1583</v>
      </c>
      <c r="F360" t="s">
        <v>1583</v>
      </c>
      <c r="G360" t="s">
        <v>1584</v>
      </c>
      <c r="H360">
        <v>2.36</v>
      </c>
      <c r="I360" t="s">
        <v>265</v>
      </c>
      <c r="J360" t="s">
        <v>242</v>
      </c>
      <c r="K360" t="s">
        <v>243</v>
      </c>
      <c r="L360" t="s">
        <v>244</v>
      </c>
      <c r="M360">
        <v>0</v>
      </c>
      <c r="N360">
        <v>2.36</v>
      </c>
      <c r="O360" t="s">
        <v>324</v>
      </c>
      <c r="P360" t="s">
        <v>1585</v>
      </c>
      <c r="Q360" t="s">
        <v>1586</v>
      </c>
      <c r="R360" t="s">
        <v>1587</v>
      </c>
      <c r="S360" t="s">
        <v>270</v>
      </c>
      <c r="T360" t="b">
        <v>1</v>
      </c>
    </row>
    <row r="361" spans="1:20" x14ac:dyDescent="0.25">
      <c r="A361" t="s">
        <v>259</v>
      </c>
      <c r="B361" t="s">
        <v>260</v>
      </c>
      <c r="C361" t="s">
        <v>294</v>
      </c>
      <c r="D361" t="s">
        <v>1582</v>
      </c>
      <c r="E361" t="s">
        <v>1583</v>
      </c>
      <c r="F361" t="s">
        <v>1583</v>
      </c>
      <c r="G361" t="s">
        <v>1584</v>
      </c>
      <c r="H361">
        <v>1.44</v>
      </c>
      <c r="I361" t="s">
        <v>265</v>
      </c>
      <c r="J361" t="s">
        <v>242</v>
      </c>
      <c r="K361" t="s">
        <v>243</v>
      </c>
      <c r="L361" t="s">
        <v>244</v>
      </c>
      <c r="M361">
        <v>0</v>
      </c>
      <c r="N361">
        <v>1.44</v>
      </c>
      <c r="O361" t="s">
        <v>324</v>
      </c>
      <c r="P361" t="s">
        <v>1585</v>
      </c>
      <c r="Q361" t="s">
        <v>1586</v>
      </c>
      <c r="R361" t="s">
        <v>1587</v>
      </c>
      <c r="S361" t="s">
        <v>270</v>
      </c>
      <c r="T361" t="b">
        <v>1</v>
      </c>
    </row>
    <row r="362" spans="1:20" x14ac:dyDescent="0.25">
      <c r="A362" t="s">
        <v>259</v>
      </c>
      <c r="B362" t="s">
        <v>260</v>
      </c>
      <c r="C362" t="s">
        <v>237</v>
      </c>
      <c r="D362" t="s">
        <v>1588</v>
      </c>
      <c r="E362" t="s">
        <v>1589</v>
      </c>
      <c r="F362" t="s">
        <v>1590</v>
      </c>
      <c r="G362" t="s">
        <v>1590</v>
      </c>
      <c r="H362">
        <v>6.1459999999999999</v>
      </c>
      <c r="I362" t="s">
        <v>265</v>
      </c>
      <c r="J362" t="s">
        <v>242</v>
      </c>
      <c r="K362" t="s">
        <v>243</v>
      </c>
      <c r="L362" t="s">
        <v>244</v>
      </c>
      <c r="M362">
        <v>0</v>
      </c>
      <c r="N362">
        <v>6.1459999999999999</v>
      </c>
      <c r="O362" t="s">
        <v>476</v>
      </c>
      <c r="P362" t="s">
        <v>1591</v>
      </c>
      <c r="Q362" t="s">
        <v>1592</v>
      </c>
      <c r="R362" t="s">
        <v>1593</v>
      </c>
      <c r="S362" t="s">
        <v>270</v>
      </c>
      <c r="T362" t="b">
        <v>1</v>
      </c>
    </row>
    <row r="363" spans="1:20" x14ac:dyDescent="0.25">
      <c r="A363" t="s">
        <v>259</v>
      </c>
      <c r="B363" t="s">
        <v>260</v>
      </c>
      <c r="C363" t="s">
        <v>336</v>
      </c>
      <c r="D363" t="s">
        <v>1588</v>
      </c>
      <c r="E363" t="s">
        <v>1589</v>
      </c>
      <c r="F363" t="s">
        <v>1590</v>
      </c>
      <c r="G363" t="s">
        <v>1590</v>
      </c>
      <c r="H363">
        <v>31313</v>
      </c>
      <c r="I363" t="s">
        <v>265</v>
      </c>
      <c r="J363" t="s">
        <v>242</v>
      </c>
      <c r="K363" t="s">
        <v>243</v>
      </c>
      <c r="L363" t="s">
        <v>244</v>
      </c>
      <c r="M363">
        <v>0</v>
      </c>
      <c r="N363">
        <v>31313</v>
      </c>
      <c r="O363" t="s">
        <v>476</v>
      </c>
      <c r="P363" t="s">
        <v>1591</v>
      </c>
      <c r="Q363" t="s">
        <v>1592</v>
      </c>
      <c r="R363" t="s">
        <v>1594</v>
      </c>
      <c r="S363" t="s">
        <v>270</v>
      </c>
      <c r="T363" t="b">
        <v>1</v>
      </c>
    </row>
    <row r="364" spans="1:20" x14ac:dyDescent="0.25">
      <c r="A364" t="s">
        <v>259</v>
      </c>
      <c r="B364" t="s">
        <v>260</v>
      </c>
      <c r="C364" t="s">
        <v>336</v>
      </c>
      <c r="D364" t="s">
        <v>1588</v>
      </c>
      <c r="E364" t="s">
        <v>1589</v>
      </c>
      <c r="F364" t="s">
        <v>1590</v>
      </c>
      <c r="G364" t="s">
        <v>1590</v>
      </c>
      <c r="H364">
        <v>45354</v>
      </c>
      <c r="I364" t="s">
        <v>265</v>
      </c>
      <c r="J364" t="s">
        <v>242</v>
      </c>
      <c r="K364" t="s">
        <v>243</v>
      </c>
      <c r="L364" t="s">
        <v>244</v>
      </c>
      <c r="M364">
        <v>0</v>
      </c>
      <c r="N364">
        <v>45354</v>
      </c>
      <c r="O364" t="s">
        <v>476</v>
      </c>
      <c r="P364" t="s">
        <v>1591</v>
      </c>
      <c r="Q364" t="s">
        <v>1592</v>
      </c>
      <c r="R364" t="s">
        <v>1595</v>
      </c>
      <c r="S364" t="s">
        <v>270</v>
      </c>
      <c r="T364" t="b">
        <v>1</v>
      </c>
    </row>
    <row r="365" spans="1:20" x14ac:dyDescent="0.25">
      <c r="A365" t="s">
        <v>236</v>
      </c>
      <c r="B365" t="s">
        <v>236</v>
      </c>
      <c r="C365" t="s">
        <v>237</v>
      </c>
      <c r="D365" t="s">
        <v>238</v>
      </c>
      <c r="F365" t="s">
        <v>1596</v>
      </c>
      <c r="G365" t="s">
        <v>1597</v>
      </c>
      <c r="H365">
        <v>0.02</v>
      </c>
      <c r="I365" t="s">
        <v>241</v>
      </c>
      <c r="J365" t="s">
        <v>242</v>
      </c>
      <c r="K365" t="s">
        <v>243</v>
      </c>
      <c r="L365" t="s">
        <v>244</v>
      </c>
      <c r="M365">
        <v>0</v>
      </c>
      <c r="N365">
        <v>0.02</v>
      </c>
      <c r="O365" t="s">
        <v>1598</v>
      </c>
      <c r="P365" t="s">
        <v>1599</v>
      </c>
      <c r="Q365" t="s">
        <v>247</v>
      </c>
      <c r="R365" t="s">
        <v>1600</v>
      </c>
      <c r="S365" t="s">
        <v>249</v>
      </c>
      <c r="T365" t="b">
        <v>0</v>
      </c>
    </row>
    <row r="366" spans="1:20" x14ac:dyDescent="0.25">
      <c r="A366" t="s">
        <v>259</v>
      </c>
      <c r="B366" t="s">
        <v>260</v>
      </c>
      <c r="C366" t="s">
        <v>237</v>
      </c>
      <c r="D366" t="s">
        <v>802</v>
      </c>
      <c r="E366" t="s">
        <v>1601</v>
      </c>
      <c r="F366" t="s">
        <v>1602</v>
      </c>
      <c r="G366" t="s">
        <v>1603</v>
      </c>
      <c r="H366">
        <v>3.3026E-2</v>
      </c>
      <c r="I366" t="s">
        <v>265</v>
      </c>
      <c r="J366" t="s">
        <v>242</v>
      </c>
      <c r="K366" t="s">
        <v>243</v>
      </c>
      <c r="L366" t="s">
        <v>244</v>
      </c>
      <c r="M366">
        <v>0</v>
      </c>
      <c r="N366">
        <v>3.3026E-2</v>
      </c>
      <c r="O366" t="s">
        <v>372</v>
      </c>
      <c r="P366" t="s">
        <v>1604</v>
      </c>
      <c r="Q366" t="s">
        <v>806</v>
      </c>
      <c r="R366" t="s">
        <v>1605</v>
      </c>
      <c r="S366" t="s">
        <v>270</v>
      </c>
      <c r="T366" t="b">
        <v>1</v>
      </c>
    </row>
    <row r="367" spans="1:20" x14ac:dyDescent="0.25">
      <c r="A367" t="s">
        <v>259</v>
      </c>
      <c r="B367" t="s">
        <v>260</v>
      </c>
      <c r="C367" t="s">
        <v>294</v>
      </c>
      <c r="D367" t="s">
        <v>802</v>
      </c>
      <c r="E367" t="s">
        <v>1601</v>
      </c>
      <c r="F367" t="s">
        <v>1602</v>
      </c>
      <c r="G367" t="s">
        <v>1603</v>
      </c>
      <c r="H367">
        <v>1.2758E-2</v>
      </c>
      <c r="I367" t="s">
        <v>265</v>
      </c>
      <c r="J367" t="s">
        <v>242</v>
      </c>
      <c r="K367" t="s">
        <v>243</v>
      </c>
      <c r="L367" t="s">
        <v>244</v>
      </c>
      <c r="M367">
        <v>0</v>
      </c>
      <c r="N367">
        <v>1.2758E-2</v>
      </c>
      <c r="O367" t="s">
        <v>372</v>
      </c>
      <c r="P367" t="s">
        <v>1604</v>
      </c>
      <c r="Q367" t="s">
        <v>806</v>
      </c>
      <c r="R367" t="s">
        <v>1605</v>
      </c>
      <c r="S367" t="s">
        <v>270</v>
      </c>
      <c r="T367" t="b">
        <v>1</v>
      </c>
    </row>
    <row r="368" spans="1:20" x14ac:dyDescent="0.25">
      <c r="A368" t="s">
        <v>259</v>
      </c>
      <c r="B368" t="s">
        <v>260</v>
      </c>
      <c r="C368" t="s">
        <v>237</v>
      </c>
      <c r="D368" t="s">
        <v>502</v>
      </c>
      <c r="E368" t="s">
        <v>503</v>
      </c>
      <c r="F368" t="s">
        <v>1606</v>
      </c>
      <c r="G368" t="s">
        <v>1607</v>
      </c>
      <c r="H368">
        <v>0.14174999999999999</v>
      </c>
      <c r="I368" t="s">
        <v>265</v>
      </c>
      <c r="J368" t="s">
        <v>242</v>
      </c>
      <c r="K368" t="s">
        <v>243</v>
      </c>
      <c r="L368" t="s">
        <v>244</v>
      </c>
      <c r="M368">
        <v>0</v>
      </c>
      <c r="N368">
        <v>0.14174999999999999</v>
      </c>
      <c r="O368" t="s">
        <v>372</v>
      </c>
      <c r="P368" t="s">
        <v>1608</v>
      </c>
      <c r="Q368" t="s">
        <v>507</v>
      </c>
      <c r="R368" t="s">
        <v>1609</v>
      </c>
      <c r="S368" t="s">
        <v>270</v>
      </c>
      <c r="T368" t="b">
        <v>1</v>
      </c>
    </row>
    <row r="369" spans="1:20" x14ac:dyDescent="0.25">
      <c r="A369" t="s">
        <v>259</v>
      </c>
      <c r="B369" t="s">
        <v>260</v>
      </c>
      <c r="C369" t="s">
        <v>294</v>
      </c>
      <c r="D369" t="s">
        <v>502</v>
      </c>
      <c r="E369" t="s">
        <v>503</v>
      </c>
      <c r="F369" t="s">
        <v>1606</v>
      </c>
      <c r="G369" t="s">
        <v>1607</v>
      </c>
      <c r="H369">
        <v>6.1400000000000003E-2</v>
      </c>
      <c r="I369" t="s">
        <v>265</v>
      </c>
      <c r="J369" t="s">
        <v>242</v>
      </c>
      <c r="K369" t="s">
        <v>243</v>
      </c>
      <c r="L369" t="s">
        <v>244</v>
      </c>
      <c r="M369">
        <v>0</v>
      </c>
      <c r="N369">
        <v>6.1400000000000003E-2</v>
      </c>
      <c r="O369" t="s">
        <v>290</v>
      </c>
      <c r="P369" t="s">
        <v>1608</v>
      </c>
      <c r="Q369" t="s">
        <v>507</v>
      </c>
      <c r="R369" t="s">
        <v>1609</v>
      </c>
      <c r="S369" t="s">
        <v>270</v>
      </c>
      <c r="T369" t="b">
        <v>1</v>
      </c>
    </row>
    <row r="370" spans="1:20" x14ac:dyDescent="0.25">
      <c r="A370" t="s">
        <v>236</v>
      </c>
      <c r="B370" t="s">
        <v>236</v>
      </c>
      <c r="C370" t="s">
        <v>237</v>
      </c>
      <c r="D370" t="s">
        <v>238</v>
      </c>
      <c r="E370" t="s">
        <v>251</v>
      </c>
      <c r="F370" t="s">
        <v>252</v>
      </c>
      <c r="G370" t="s">
        <v>1610</v>
      </c>
      <c r="H370">
        <v>0.03</v>
      </c>
      <c r="I370" t="s">
        <v>241</v>
      </c>
      <c r="J370" t="s">
        <v>242</v>
      </c>
      <c r="K370" t="s">
        <v>243</v>
      </c>
      <c r="L370" t="s">
        <v>244</v>
      </c>
      <c r="M370">
        <v>0</v>
      </c>
      <c r="N370">
        <v>0.03</v>
      </c>
      <c r="O370" t="s">
        <v>255</v>
      </c>
      <c r="P370" t="s">
        <v>1611</v>
      </c>
      <c r="Q370" t="s">
        <v>247</v>
      </c>
      <c r="R370" t="s">
        <v>1612</v>
      </c>
      <c r="S370" t="s">
        <v>249</v>
      </c>
      <c r="T370" t="b">
        <v>1</v>
      </c>
    </row>
    <row r="371" spans="1:20" x14ac:dyDescent="0.25">
      <c r="A371" t="s">
        <v>259</v>
      </c>
      <c r="B371" t="s">
        <v>260</v>
      </c>
      <c r="C371" t="s">
        <v>237</v>
      </c>
      <c r="D371" t="s">
        <v>295</v>
      </c>
      <c r="E371" t="s">
        <v>1613</v>
      </c>
      <c r="F371" t="s">
        <v>1614</v>
      </c>
      <c r="G371" t="s">
        <v>1614</v>
      </c>
      <c r="H371">
        <v>1.0337000000000001</v>
      </c>
      <c r="I371" t="s">
        <v>265</v>
      </c>
      <c r="J371" t="s">
        <v>242</v>
      </c>
      <c r="K371" t="s">
        <v>243</v>
      </c>
      <c r="L371" t="s">
        <v>244</v>
      </c>
      <c r="M371">
        <v>0</v>
      </c>
      <c r="N371">
        <v>1.0337000000000001</v>
      </c>
      <c r="O371" t="s">
        <v>298</v>
      </c>
      <c r="P371" t="s">
        <v>1615</v>
      </c>
      <c r="Q371" t="s">
        <v>300</v>
      </c>
      <c r="R371" t="s">
        <v>1616</v>
      </c>
      <c r="S371" t="s">
        <v>270</v>
      </c>
      <c r="T371" t="b">
        <v>1</v>
      </c>
    </row>
    <row r="372" spans="1:20" x14ac:dyDescent="0.25">
      <c r="A372" t="s">
        <v>259</v>
      </c>
      <c r="B372" t="s">
        <v>260</v>
      </c>
      <c r="C372" t="s">
        <v>237</v>
      </c>
      <c r="D372" t="s">
        <v>701</v>
      </c>
      <c r="E372" t="s">
        <v>702</v>
      </c>
      <c r="F372" t="s">
        <v>1617</v>
      </c>
      <c r="G372" t="s">
        <v>1618</v>
      </c>
      <c r="H372">
        <v>3.44E-2</v>
      </c>
      <c r="I372" t="s">
        <v>265</v>
      </c>
      <c r="J372" t="s">
        <v>242</v>
      </c>
      <c r="K372" t="s">
        <v>243</v>
      </c>
      <c r="L372" t="s">
        <v>244</v>
      </c>
      <c r="M372">
        <v>0</v>
      </c>
      <c r="N372">
        <v>3.44E-2</v>
      </c>
      <c r="O372" t="s">
        <v>266</v>
      </c>
      <c r="P372" t="s">
        <v>1619</v>
      </c>
      <c r="Q372" t="s">
        <v>705</v>
      </c>
      <c r="R372" t="s">
        <v>1620</v>
      </c>
      <c r="S372" t="s">
        <v>270</v>
      </c>
      <c r="T372" t="b">
        <v>1</v>
      </c>
    </row>
    <row r="373" spans="1:20" x14ac:dyDescent="0.25">
      <c r="A373" t="s">
        <v>259</v>
      </c>
      <c r="B373" t="s">
        <v>260</v>
      </c>
      <c r="C373" t="s">
        <v>237</v>
      </c>
      <c r="D373" t="s">
        <v>1621</v>
      </c>
      <c r="E373" t="s">
        <v>1622</v>
      </c>
      <c r="F373" t="s">
        <v>1623</v>
      </c>
      <c r="G373" t="s">
        <v>1623</v>
      </c>
      <c r="H373">
        <v>7.3899999999999993E-2</v>
      </c>
      <c r="I373" t="s">
        <v>265</v>
      </c>
      <c r="J373" t="s">
        <v>242</v>
      </c>
      <c r="K373" t="s">
        <v>243</v>
      </c>
      <c r="L373" t="s">
        <v>244</v>
      </c>
      <c r="M373">
        <v>0</v>
      </c>
      <c r="N373">
        <v>7.3899999999999993E-2</v>
      </c>
      <c r="O373" t="s">
        <v>446</v>
      </c>
      <c r="P373" t="s">
        <v>1624</v>
      </c>
      <c r="Q373" t="s">
        <v>1625</v>
      </c>
      <c r="R373" t="s">
        <v>1626</v>
      </c>
      <c r="S373" t="s">
        <v>270</v>
      </c>
      <c r="T373" t="b">
        <v>1</v>
      </c>
    </row>
    <row r="374" spans="1:20" x14ac:dyDescent="0.25">
      <c r="A374" t="s">
        <v>259</v>
      </c>
      <c r="B374" t="s">
        <v>260</v>
      </c>
      <c r="C374" t="s">
        <v>294</v>
      </c>
      <c r="D374" t="s">
        <v>1621</v>
      </c>
      <c r="E374" t="s">
        <v>1622</v>
      </c>
      <c r="F374" t="s">
        <v>1623</v>
      </c>
      <c r="G374" t="s">
        <v>1623</v>
      </c>
      <c r="H374">
        <v>3.3300000000000003E-2</v>
      </c>
      <c r="I374" t="s">
        <v>265</v>
      </c>
      <c r="J374" t="s">
        <v>242</v>
      </c>
      <c r="K374" t="s">
        <v>243</v>
      </c>
      <c r="L374" t="s">
        <v>244</v>
      </c>
      <c r="M374">
        <v>0</v>
      </c>
      <c r="N374">
        <v>3.3300000000000003E-2</v>
      </c>
      <c r="O374" t="s">
        <v>446</v>
      </c>
      <c r="P374" t="s">
        <v>1624</v>
      </c>
      <c r="Q374" t="s">
        <v>1625</v>
      </c>
      <c r="R374" t="s">
        <v>1626</v>
      </c>
      <c r="S374" t="s">
        <v>270</v>
      </c>
      <c r="T374" t="b">
        <v>1</v>
      </c>
    </row>
    <row r="375" spans="1:20" x14ac:dyDescent="0.25">
      <c r="A375" t="s">
        <v>259</v>
      </c>
      <c r="B375" t="s">
        <v>260</v>
      </c>
      <c r="C375" t="s">
        <v>237</v>
      </c>
      <c r="D375" t="s">
        <v>1495</v>
      </c>
      <c r="E375" t="s">
        <v>1627</v>
      </c>
      <c r="F375" t="s">
        <v>1628</v>
      </c>
      <c r="G375" t="s">
        <v>1628</v>
      </c>
      <c r="H375">
        <v>7.2</v>
      </c>
      <c r="I375" t="s">
        <v>265</v>
      </c>
      <c r="J375" t="s">
        <v>242</v>
      </c>
      <c r="K375" t="s">
        <v>243</v>
      </c>
      <c r="L375" t="s">
        <v>244</v>
      </c>
      <c r="M375">
        <v>0</v>
      </c>
      <c r="N375">
        <v>7.2</v>
      </c>
      <c r="O375" t="s">
        <v>290</v>
      </c>
      <c r="P375" t="s">
        <v>1629</v>
      </c>
      <c r="Q375" t="s">
        <v>1499</v>
      </c>
      <c r="R375" t="s">
        <v>1630</v>
      </c>
      <c r="S375" t="s">
        <v>270</v>
      </c>
      <c r="T375" t="b">
        <v>1</v>
      </c>
    </row>
    <row r="376" spans="1:20" x14ac:dyDescent="0.25">
      <c r="A376" t="s">
        <v>259</v>
      </c>
      <c r="B376" t="s">
        <v>260</v>
      </c>
      <c r="C376" t="s">
        <v>336</v>
      </c>
      <c r="D376" t="s">
        <v>1495</v>
      </c>
      <c r="E376" t="s">
        <v>1627</v>
      </c>
      <c r="F376" t="s">
        <v>1628</v>
      </c>
      <c r="G376" t="s">
        <v>1628</v>
      </c>
      <c r="H376">
        <v>47305</v>
      </c>
      <c r="I376" t="s">
        <v>265</v>
      </c>
      <c r="J376" t="s">
        <v>242</v>
      </c>
      <c r="K376" t="s">
        <v>243</v>
      </c>
      <c r="L376" t="s">
        <v>244</v>
      </c>
      <c r="M376">
        <v>0</v>
      </c>
      <c r="N376">
        <v>47305</v>
      </c>
      <c r="O376" t="s">
        <v>290</v>
      </c>
      <c r="P376" t="s">
        <v>1629</v>
      </c>
      <c r="Q376" t="s">
        <v>1499</v>
      </c>
      <c r="R376" t="s">
        <v>1631</v>
      </c>
      <c r="S376" t="s">
        <v>270</v>
      </c>
      <c r="T376" t="b">
        <v>1</v>
      </c>
    </row>
    <row r="377" spans="1:20" x14ac:dyDescent="0.25">
      <c r="A377" t="s">
        <v>259</v>
      </c>
      <c r="B377" t="s">
        <v>260</v>
      </c>
      <c r="C377" t="s">
        <v>336</v>
      </c>
      <c r="D377" t="s">
        <v>1495</v>
      </c>
      <c r="E377" t="s">
        <v>1627</v>
      </c>
      <c r="F377" t="s">
        <v>1628</v>
      </c>
      <c r="G377" t="s">
        <v>1628</v>
      </c>
      <c r="H377">
        <v>94610</v>
      </c>
      <c r="I377" t="s">
        <v>265</v>
      </c>
      <c r="J377" t="s">
        <v>242</v>
      </c>
      <c r="K377" t="s">
        <v>243</v>
      </c>
      <c r="L377" t="s">
        <v>244</v>
      </c>
      <c r="M377">
        <v>0</v>
      </c>
      <c r="N377">
        <v>94610</v>
      </c>
      <c r="O377" t="s">
        <v>290</v>
      </c>
      <c r="P377" t="s">
        <v>1629</v>
      </c>
      <c r="Q377" t="s">
        <v>1499</v>
      </c>
      <c r="R377" t="s">
        <v>1632</v>
      </c>
      <c r="S377" t="s">
        <v>270</v>
      </c>
      <c r="T377" t="b">
        <v>1</v>
      </c>
    </row>
    <row r="378" spans="1:20" x14ac:dyDescent="0.25">
      <c r="A378" t="s">
        <v>259</v>
      </c>
      <c r="B378" t="s">
        <v>260</v>
      </c>
      <c r="C378" t="s">
        <v>336</v>
      </c>
      <c r="D378" t="s">
        <v>1495</v>
      </c>
      <c r="E378" t="s">
        <v>1627</v>
      </c>
      <c r="F378" t="s">
        <v>1628</v>
      </c>
      <c r="G378" t="s">
        <v>1628</v>
      </c>
      <c r="H378">
        <v>105112</v>
      </c>
      <c r="I378" t="s">
        <v>265</v>
      </c>
      <c r="J378" t="s">
        <v>242</v>
      </c>
      <c r="K378" t="s">
        <v>243</v>
      </c>
      <c r="L378" t="s">
        <v>244</v>
      </c>
      <c r="M378">
        <v>0</v>
      </c>
      <c r="N378">
        <v>105112</v>
      </c>
      <c r="O378" t="s">
        <v>290</v>
      </c>
      <c r="P378" t="s">
        <v>1629</v>
      </c>
      <c r="Q378" t="s">
        <v>1499</v>
      </c>
      <c r="R378" t="s">
        <v>1633</v>
      </c>
      <c r="S378" t="s">
        <v>270</v>
      </c>
      <c r="T378" t="b">
        <v>1</v>
      </c>
    </row>
    <row r="379" spans="1:20" x14ac:dyDescent="0.25">
      <c r="A379" t="s">
        <v>259</v>
      </c>
      <c r="B379" t="s">
        <v>382</v>
      </c>
      <c r="C379" t="s">
        <v>237</v>
      </c>
      <c r="D379" t="s">
        <v>1634</v>
      </c>
      <c r="E379" t="s">
        <v>1635</v>
      </c>
      <c r="F379" t="s">
        <v>1636</v>
      </c>
      <c r="G379" t="s">
        <v>1636</v>
      </c>
      <c r="H379">
        <v>0.69799999999999995</v>
      </c>
      <c r="I379" t="s">
        <v>265</v>
      </c>
      <c r="J379" t="s">
        <v>242</v>
      </c>
      <c r="K379" t="s">
        <v>243</v>
      </c>
      <c r="L379" t="s">
        <v>244</v>
      </c>
      <c r="M379">
        <v>0</v>
      </c>
      <c r="N379">
        <v>0.69799999999999995</v>
      </c>
      <c r="O379" t="s">
        <v>1309</v>
      </c>
      <c r="P379" t="s">
        <v>1637</v>
      </c>
      <c r="Q379" t="s">
        <v>1638</v>
      </c>
      <c r="R379" t="s">
        <v>1639</v>
      </c>
      <c r="S379" t="s">
        <v>390</v>
      </c>
      <c r="T379" t="b">
        <v>1</v>
      </c>
    </row>
    <row r="380" spans="1:20" x14ac:dyDescent="0.25">
      <c r="A380" t="s">
        <v>259</v>
      </c>
      <c r="B380" t="s">
        <v>382</v>
      </c>
      <c r="C380" t="s">
        <v>294</v>
      </c>
      <c r="D380" t="s">
        <v>1634</v>
      </c>
      <c r="E380" t="s">
        <v>1635</v>
      </c>
      <c r="F380" t="s">
        <v>1636</v>
      </c>
      <c r="G380" t="s">
        <v>1636</v>
      </c>
      <c r="H380">
        <v>0.20200000000000001</v>
      </c>
      <c r="I380" t="s">
        <v>265</v>
      </c>
      <c r="J380" t="s">
        <v>242</v>
      </c>
      <c r="K380" t="s">
        <v>243</v>
      </c>
      <c r="L380" t="s">
        <v>244</v>
      </c>
      <c r="M380">
        <v>0</v>
      </c>
      <c r="N380">
        <v>0.20200000000000001</v>
      </c>
      <c r="O380" t="s">
        <v>1309</v>
      </c>
      <c r="P380" t="s">
        <v>1637</v>
      </c>
      <c r="Q380" t="s">
        <v>1638</v>
      </c>
      <c r="R380" t="s">
        <v>1639</v>
      </c>
      <c r="S380" t="s">
        <v>390</v>
      </c>
      <c r="T380" t="b">
        <v>1</v>
      </c>
    </row>
    <row r="381" spans="1:20" x14ac:dyDescent="0.25">
      <c r="A381" t="s">
        <v>259</v>
      </c>
      <c r="B381" t="s">
        <v>260</v>
      </c>
      <c r="C381" t="s">
        <v>237</v>
      </c>
      <c r="D381" t="s">
        <v>1640</v>
      </c>
      <c r="E381" t="s">
        <v>1641</v>
      </c>
      <c r="F381" t="s">
        <v>1642</v>
      </c>
      <c r="G381" t="s">
        <v>1642</v>
      </c>
      <c r="H381">
        <v>4.2240000000000002</v>
      </c>
      <c r="I381" t="s">
        <v>265</v>
      </c>
      <c r="J381" t="s">
        <v>242</v>
      </c>
      <c r="K381" t="s">
        <v>243</v>
      </c>
      <c r="L381" t="s">
        <v>244</v>
      </c>
      <c r="M381">
        <v>0</v>
      </c>
      <c r="N381">
        <v>4.2240000000000002</v>
      </c>
      <c r="O381" t="s">
        <v>324</v>
      </c>
      <c r="P381" t="s">
        <v>1643</v>
      </c>
      <c r="Q381" t="s">
        <v>1644</v>
      </c>
      <c r="R381" t="s">
        <v>1645</v>
      </c>
      <c r="S381" t="s">
        <v>270</v>
      </c>
      <c r="T381" t="b">
        <v>1</v>
      </c>
    </row>
    <row r="382" spans="1:20" x14ac:dyDescent="0.25">
      <c r="A382" t="s">
        <v>259</v>
      </c>
      <c r="B382" t="s">
        <v>260</v>
      </c>
      <c r="C382" t="s">
        <v>336</v>
      </c>
      <c r="D382" t="s">
        <v>1640</v>
      </c>
      <c r="E382" t="s">
        <v>1641</v>
      </c>
      <c r="F382" t="s">
        <v>1642</v>
      </c>
      <c r="G382" t="s">
        <v>1642</v>
      </c>
      <c r="H382">
        <v>21758</v>
      </c>
      <c r="I382" t="s">
        <v>265</v>
      </c>
      <c r="J382" t="s">
        <v>242</v>
      </c>
      <c r="K382" t="s">
        <v>243</v>
      </c>
      <c r="L382" t="s">
        <v>244</v>
      </c>
      <c r="M382">
        <v>0</v>
      </c>
      <c r="N382">
        <v>21758</v>
      </c>
      <c r="O382" t="s">
        <v>324</v>
      </c>
      <c r="P382" t="s">
        <v>1643</v>
      </c>
      <c r="Q382" t="s">
        <v>1644</v>
      </c>
      <c r="R382" t="s">
        <v>1646</v>
      </c>
      <c r="S382" t="s">
        <v>270</v>
      </c>
      <c r="T382" t="b">
        <v>1</v>
      </c>
    </row>
    <row r="383" spans="1:20" x14ac:dyDescent="0.25">
      <c r="A383" t="s">
        <v>259</v>
      </c>
      <c r="B383" t="s">
        <v>260</v>
      </c>
      <c r="C383" t="s">
        <v>336</v>
      </c>
      <c r="D383" t="s">
        <v>1640</v>
      </c>
      <c r="E383" t="s">
        <v>1641</v>
      </c>
      <c r="F383" t="s">
        <v>1642</v>
      </c>
      <c r="G383" t="s">
        <v>1642</v>
      </c>
      <c r="H383">
        <v>41734</v>
      </c>
      <c r="I383" t="s">
        <v>265</v>
      </c>
      <c r="J383" t="s">
        <v>242</v>
      </c>
      <c r="K383" t="s">
        <v>243</v>
      </c>
      <c r="L383" t="s">
        <v>244</v>
      </c>
      <c r="M383">
        <v>0</v>
      </c>
      <c r="N383">
        <v>41734</v>
      </c>
      <c r="O383" t="s">
        <v>324</v>
      </c>
      <c r="P383" t="s">
        <v>1643</v>
      </c>
      <c r="Q383" t="s">
        <v>1644</v>
      </c>
      <c r="R383" t="s">
        <v>1647</v>
      </c>
      <c r="S383" t="s">
        <v>270</v>
      </c>
      <c r="T383" t="b">
        <v>1</v>
      </c>
    </row>
    <row r="384" spans="1:20" x14ac:dyDescent="0.25">
      <c r="A384" t="s">
        <v>259</v>
      </c>
      <c r="B384" t="s">
        <v>260</v>
      </c>
      <c r="C384" t="s">
        <v>237</v>
      </c>
      <c r="D384" t="s">
        <v>1142</v>
      </c>
      <c r="E384" t="s">
        <v>1648</v>
      </c>
      <c r="F384" t="s">
        <v>1649</v>
      </c>
      <c r="G384" t="s">
        <v>1649</v>
      </c>
      <c r="H384">
        <v>0.307</v>
      </c>
      <c r="I384" t="s">
        <v>265</v>
      </c>
      <c r="J384" t="s">
        <v>242</v>
      </c>
      <c r="K384" t="s">
        <v>243</v>
      </c>
      <c r="L384" t="s">
        <v>244</v>
      </c>
      <c r="M384">
        <v>0</v>
      </c>
      <c r="N384">
        <v>0.307</v>
      </c>
      <c r="O384" t="s">
        <v>324</v>
      </c>
      <c r="P384" t="s">
        <v>1650</v>
      </c>
      <c r="Q384" t="s">
        <v>1146</v>
      </c>
      <c r="R384" t="s">
        <v>1651</v>
      </c>
      <c r="S384" t="s">
        <v>270</v>
      </c>
      <c r="T384" t="b">
        <v>1</v>
      </c>
    </row>
    <row r="385" spans="1:20" x14ac:dyDescent="0.25">
      <c r="A385" t="s">
        <v>259</v>
      </c>
      <c r="B385" t="s">
        <v>260</v>
      </c>
      <c r="C385" t="s">
        <v>237</v>
      </c>
      <c r="D385" t="s">
        <v>1652</v>
      </c>
      <c r="E385" t="s">
        <v>1653</v>
      </c>
      <c r="F385" t="s">
        <v>1654</v>
      </c>
      <c r="G385" t="s">
        <v>1654</v>
      </c>
      <c r="H385">
        <v>0.18079999999999999</v>
      </c>
      <c r="I385" t="s">
        <v>265</v>
      </c>
      <c r="J385" t="s">
        <v>242</v>
      </c>
      <c r="K385" t="s">
        <v>243</v>
      </c>
      <c r="L385" t="s">
        <v>244</v>
      </c>
      <c r="M385">
        <v>0</v>
      </c>
      <c r="N385">
        <v>0.18079999999999999</v>
      </c>
      <c r="O385" t="s">
        <v>372</v>
      </c>
      <c r="P385" t="s">
        <v>1655</v>
      </c>
      <c r="Q385" t="s">
        <v>1656</v>
      </c>
      <c r="R385" t="s">
        <v>1657</v>
      </c>
      <c r="S385" t="s">
        <v>270</v>
      </c>
      <c r="T385" t="b">
        <v>1</v>
      </c>
    </row>
    <row r="386" spans="1:20" x14ac:dyDescent="0.25">
      <c r="A386" t="s">
        <v>236</v>
      </c>
      <c r="B386" t="s">
        <v>236</v>
      </c>
      <c r="C386" t="s">
        <v>237</v>
      </c>
      <c r="D386" t="s">
        <v>566</v>
      </c>
      <c r="F386" t="s">
        <v>757</v>
      </c>
      <c r="G386" t="s">
        <v>1658</v>
      </c>
      <c r="H386">
        <v>0.13</v>
      </c>
      <c r="I386" t="s">
        <v>254</v>
      </c>
      <c r="J386" t="s">
        <v>242</v>
      </c>
      <c r="K386" t="s">
        <v>243</v>
      </c>
      <c r="L386" t="s">
        <v>244</v>
      </c>
      <c r="M386">
        <v>0</v>
      </c>
      <c r="N386">
        <v>0.13</v>
      </c>
      <c r="O386" t="s">
        <v>569</v>
      </c>
      <c r="P386" t="s">
        <v>1659</v>
      </c>
      <c r="Q386" t="s">
        <v>571</v>
      </c>
      <c r="R386" t="s">
        <v>1660</v>
      </c>
      <c r="S386" t="s">
        <v>249</v>
      </c>
      <c r="T386" t="b">
        <v>0</v>
      </c>
    </row>
    <row r="387" spans="1:20" x14ac:dyDescent="0.25">
      <c r="A387" t="s">
        <v>259</v>
      </c>
      <c r="B387" t="s">
        <v>260</v>
      </c>
      <c r="C387" t="s">
        <v>237</v>
      </c>
      <c r="D387" t="s">
        <v>1661</v>
      </c>
      <c r="E387" t="s">
        <v>1662</v>
      </c>
      <c r="F387" t="s">
        <v>1663</v>
      </c>
      <c r="G387" t="s">
        <v>1663</v>
      </c>
      <c r="H387">
        <v>4.2969999999999997</v>
      </c>
      <c r="I387" t="s">
        <v>265</v>
      </c>
      <c r="J387" t="s">
        <v>242</v>
      </c>
      <c r="K387" t="s">
        <v>243</v>
      </c>
      <c r="L387" t="s">
        <v>244</v>
      </c>
      <c r="M387">
        <v>0</v>
      </c>
      <c r="N387">
        <v>4.2969999999999997</v>
      </c>
      <c r="O387" t="s">
        <v>446</v>
      </c>
      <c r="P387" t="s">
        <v>1664</v>
      </c>
      <c r="Q387" t="s">
        <v>1665</v>
      </c>
      <c r="R387" t="s">
        <v>1666</v>
      </c>
      <c r="S387" t="s">
        <v>270</v>
      </c>
      <c r="T387" t="b">
        <v>1</v>
      </c>
    </row>
    <row r="388" spans="1:20" x14ac:dyDescent="0.25">
      <c r="A388" t="s">
        <v>259</v>
      </c>
      <c r="B388" t="s">
        <v>260</v>
      </c>
      <c r="C388" t="s">
        <v>336</v>
      </c>
      <c r="D388" t="s">
        <v>1661</v>
      </c>
      <c r="E388" t="s">
        <v>1662</v>
      </c>
      <c r="F388" t="s">
        <v>1663</v>
      </c>
      <c r="G388" t="s">
        <v>1663</v>
      </c>
      <c r="H388">
        <v>22171</v>
      </c>
      <c r="I388" t="s">
        <v>265</v>
      </c>
      <c r="J388" t="s">
        <v>242</v>
      </c>
      <c r="K388" t="s">
        <v>243</v>
      </c>
      <c r="L388" t="s">
        <v>244</v>
      </c>
      <c r="M388">
        <v>0</v>
      </c>
      <c r="N388">
        <v>22171</v>
      </c>
      <c r="O388" t="s">
        <v>446</v>
      </c>
      <c r="P388" t="s">
        <v>1664</v>
      </c>
      <c r="Q388" t="s">
        <v>1665</v>
      </c>
      <c r="R388" t="s">
        <v>1667</v>
      </c>
      <c r="S388" t="s">
        <v>270</v>
      </c>
      <c r="T388" t="b">
        <v>1</v>
      </c>
    </row>
    <row r="389" spans="1:20" x14ac:dyDescent="0.25">
      <c r="A389" t="s">
        <v>259</v>
      </c>
      <c r="B389" t="s">
        <v>260</v>
      </c>
      <c r="C389" t="s">
        <v>336</v>
      </c>
      <c r="D389" t="s">
        <v>1661</v>
      </c>
      <c r="E389" t="s">
        <v>1662</v>
      </c>
      <c r="F389" t="s">
        <v>1663</v>
      </c>
      <c r="G389" t="s">
        <v>1663</v>
      </c>
      <c r="H389">
        <v>44018</v>
      </c>
      <c r="I389" t="s">
        <v>265</v>
      </c>
      <c r="J389" t="s">
        <v>242</v>
      </c>
      <c r="K389" t="s">
        <v>243</v>
      </c>
      <c r="L389" t="s">
        <v>244</v>
      </c>
      <c r="M389">
        <v>0</v>
      </c>
      <c r="N389">
        <v>44018</v>
      </c>
      <c r="O389" t="s">
        <v>446</v>
      </c>
      <c r="P389" t="s">
        <v>1664</v>
      </c>
      <c r="Q389" t="s">
        <v>1665</v>
      </c>
      <c r="R389" t="s">
        <v>1668</v>
      </c>
      <c r="S389" t="s">
        <v>270</v>
      </c>
      <c r="T389" t="b">
        <v>1</v>
      </c>
    </row>
    <row r="390" spans="1:20" x14ac:dyDescent="0.25">
      <c r="A390" t="s">
        <v>259</v>
      </c>
      <c r="B390" t="s">
        <v>1669</v>
      </c>
      <c r="C390" t="s">
        <v>237</v>
      </c>
      <c r="D390" t="s">
        <v>1670</v>
      </c>
      <c r="F390" t="s">
        <v>1671</v>
      </c>
      <c r="G390" t="s">
        <v>1672</v>
      </c>
      <c r="H390">
        <v>1.23E-2</v>
      </c>
      <c r="I390" t="s">
        <v>1673</v>
      </c>
      <c r="J390" t="s">
        <v>242</v>
      </c>
      <c r="K390" t="s">
        <v>243</v>
      </c>
      <c r="L390" t="s">
        <v>244</v>
      </c>
      <c r="M390">
        <v>0</v>
      </c>
      <c r="N390">
        <v>1.23E-2</v>
      </c>
      <c r="O390" t="s">
        <v>1674</v>
      </c>
      <c r="P390" t="s">
        <v>1675</v>
      </c>
      <c r="Q390" t="s">
        <v>1676</v>
      </c>
      <c r="R390" t="s">
        <v>1677</v>
      </c>
      <c r="S390" t="s">
        <v>1678</v>
      </c>
      <c r="T390" t="b">
        <v>1</v>
      </c>
    </row>
    <row r="391" spans="1:20" x14ac:dyDescent="0.25">
      <c r="A391" t="s">
        <v>259</v>
      </c>
      <c r="B391" t="s">
        <v>260</v>
      </c>
      <c r="C391" t="s">
        <v>237</v>
      </c>
      <c r="D391" t="s">
        <v>1679</v>
      </c>
      <c r="E391" t="s">
        <v>1680</v>
      </c>
      <c r="F391" t="s">
        <v>1680</v>
      </c>
      <c r="G391" t="s">
        <v>1681</v>
      </c>
      <c r="H391">
        <v>3.28</v>
      </c>
      <c r="I391" t="s">
        <v>265</v>
      </c>
      <c r="J391" t="s">
        <v>242</v>
      </c>
      <c r="K391" t="s">
        <v>243</v>
      </c>
      <c r="L391" t="s">
        <v>244</v>
      </c>
      <c r="M391">
        <v>0</v>
      </c>
      <c r="N391">
        <v>3.28</v>
      </c>
      <c r="O391" t="s">
        <v>324</v>
      </c>
      <c r="P391" t="s">
        <v>1682</v>
      </c>
      <c r="Q391" t="s">
        <v>1683</v>
      </c>
      <c r="R391" t="s">
        <v>1684</v>
      </c>
      <c r="S391" t="s">
        <v>270</v>
      </c>
      <c r="T391" t="b">
        <v>1</v>
      </c>
    </row>
    <row r="392" spans="1:20" x14ac:dyDescent="0.25">
      <c r="A392" t="s">
        <v>259</v>
      </c>
      <c r="B392" t="s">
        <v>260</v>
      </c>
      <c r="C392" t="s">
        <v>294</v>
      </c>
      <c r="D392" t="s">
        <v>1679</v>
      </c>
      <c r="E392" t="s">
        <v>1680</v>
      </c>
      <c r="F392" t="s">
        <v>1680</v>
      </c>
      <c r="G392" t="s">
        <v>1681</v>
      </c>
      <c r="H392">
        <v>1.8080000000000001</v>
      </c>
      <c r="I392" t="s">
        <v>265</v>
      </c>
      <c r="J392" t="s">
        <v>242</v>
      </c>
      <c r="K392" t="s">
        <v>243</v>
      </c>
      <c r="L392" t="s">
        <v>244</v>
      </c>
      <c r="M392">
        <v>0</v>
      </c>
      <c r="N392">
        <v>1.8080000000000001</v>
      </c>
      <c r="O392" t="s">
        <v>324</v>
      </c>
      <c r="P392" t="s">
        <v>1682</v>
      </c>
      <c r="Q392" t="s">
        <v>1683</v>
      </c>
      <c r="R392" t="s">
        <v>1684</v>
      </c>
      <c r="S392" t="s">
        <v>270</v>
      </c>
      <c r="T392" t="b">
        <v>1</v>
      </c>
    </row>
    <row r="393" spans="1:20" x14ac:dyDescent="0.25">
      <c r="A393" t="s">
        <v>236</v>
      </c>
      <c r="B393" t="s">
        <v>236</v>
      </c>
      <c r="C393" t="s">
        <v>237</v>
      </c>
      <c r="D393" t="s">
        <v>238</v>
      </c>
      <c r="F393" t="s">
        <v>1596</v>
      </c>
      <c r="G393" t="s">
        <v>1685</v>
      </c>
      <c r="H393">
        <v>0.21</v>
      </c>
      <c r="I393" t="s">
        <v>254</v>
      </c>
      <c r="J393" t="s">
        <v>242</v>
      </c>
      <c r="K393" t="s">
        <v>243</v>
      </c>
      <c r="L393" t="s">
        <v>244</v>
      </c>
      <c r="M393">
        <v>0</v>
      </c>
      <c r="N393">
        <v>0.21</v>
      </c>
      <c r="O393" t="s">
        <v>1598</v>
      </c>
      <c r="P393" t="s">
        <v>1686</v>
      </c>
      <c r="Q393" t="s">
        <v>247</v>
      </c>
      <c r="R393" t="s">
        <v>1600</v>
      </c>
      <c r="S393" t="s">
        <v>249</v>
      </c>
      <c r="T393" t="b">
        <v>1</v>
      </c>
    </row>
    <row r="394" spans="1:20" x14ac:dyDescent="0.25">
      <c r="A394" t="s">
        <v>259</v>
      </c>
      <c r="B394" t="s">
        <v>260</v>
      </c>
      <c r="C394" t="s">
        <v>237</v>
      </c>
      <c r="D394" t="s">
        <v>1687</v>
      </c>
      <c r="E394" t="s">
        <v>1688</v>
      </c>
      <c r="F394" t="s">
        <v>1688</v>
      </c>
      <c r="G394" t="s">
        <v>1689</v>
      </c>
      <c r="H394">
        <v>3.3359999999999999</v>
      </c>
      <c r="I394" t="s">
        <v>265</v>
      </c>
      <c r="J394" t="s">
        <v>242</v>
      </c>
      <c r="K394" t="s">
        <v>243</v>
      </c>
      <c r="L394" t="s">
        <v>244</v>
      </c>
      <c r="M394">
        <v>0</v>
      </c>
      <c r="N394">
        <v>3.3359999999999999</v>
      </c>
      <c r="O394" t="s">
        <v>1690</v>
      </c>
      <c r="P394" t="s">
        <v>1691</v>
      </c>
      <c r="Q394" t="s">
        <v>1692</v>
      </c>
      <c r="R394" t="s">
        <v>1693</v>
      </c>
      <c r="S394" t="s">
        <v>270</v>
      </c>
      <c r="T394" t="b">
        <v>1</v>
      </c>
    </row>
    <row r="395" spans="1:20" x14ac:dyDescent="0.25">
      <c r="A395" t="s">
        <v>259</v>
      </c>
      <c r="B395" t="s">
        <v>260</v>
      </c>
      <c r="C395" t="s">
        <v>294</v>
      </c>
      <c r="D395" t="s">
        <v>1687</v>
      </c>
      <c r="E395" t="s">
        <v>1688</v>
      </c>
      <c r="F395" t="s">
        <v>1688</v>
      </c>
      <c r="G395" t="s">
        <v>1689</v>
      </c>
      <c r="H395">
        <v>2.2320000000000002</v>
      </c>
      <c r="I395" t="s">
        <v>265</v>
      </c>
      <c r="J395" t="s">
        <v>242</v>
      </c>
      <c r="K395" t="s">
        <v>243</v>
      </c>
      <c r="L395" t="s">
        <v>244</v>
      </c>
      <c r="M395">
        <v>0</v>
      </c>
      <c r="N395">
        <v>2.2320000000000002</v>
      </c>
      <c r="O395" t="s">
        <v>1690</v>
      </c>
      <c r="P395" t="s">
        <v>1691</v>
      </c>
      <c r="Q395" t="s">
        <v>1692</v>
      </c>
      <c r="R395" t="s">
        <v>1693</v>
      </c>
      <c r="S395" t="s">
        <v>270</v>
      </c>
      <c r="T395" t="b">
        <v>1</v>
      </c>
    </row>
    <row r="396" spans="1:20" x14ac:dyDescent="0.25">
      <c r="A396" t="s">
        <v>259</v>
      </c>
      <c r="B396" t="s">
        <v>260</v>
      </c>
      <c r="C396" t="s">
        <v>237</v>
      </c>
      <c r="D396" t="s">
        <v>707</v>
      </c>
      <c r="E396" t="s">
        <v>1694</v>
      </c>
      <c r="F396" t="s">
        <v>1695</v>
      </c>
      <c r="G396" t="s">
        <v>1695</v>
      </c>
      <c r="H396">
        <v>7.2898000000000004E-2</v>
      </c>
      <c r="I396" t="s">
        <v>265</v>
      </c>
      <c r="J396" t="s">
        <v>242</v>
      </c>
      <c r="K396" t="s">
        <v>243</v>
      </c>
      <c r="L396" t="s">
        <v>244</v>
      </c>
      <c r="M396">
        <v>0</v>
      </c>
      <c r="N396">
        <v>7.2898000000000004E-2</v>
      </c>
      <c r="O396" t="s">
        <v>372</v>
      </c>
      <c r="P396" t="s">
        <v>1696</v>
      </c>
      <c r="Q396" t="s">
        <v>713</v>
      </c>
      <c r="R396" t="s">
        <v>1697</v>
      </c>
      <c r="S396" t="s">
        <v>270</v>
      </c>
      <c r="T396" t="b">
        <v>1</v>
      </c>
    </row>
    <row r="397" spans="1:20" x14ac:dyDescent="0.25">
      <c r="A397" t="s">
        <v>259</v>
      </c>
      <c r="B397" t="s">
        <v>260</v>
      </c>
      <c r="C397" t="s">
        <v>237</v>
      </c>
      <c r="D397" t="s">
        <v>1588</v>
      </c>
      <c r="E397" t="s">
        <v>684</v>
      </c>
      <c r="F397" t="s">
        <v>1698</v>
      </c>
      <c r="G397" t="s">
        <v>1698</v>
      </c>
      <c r="H397">
        <v>6.6689999999999996</v>
      </c>
      <c r="I397" t="s">
        <v>265</v>
      </c>
      <c r="J397" t="s">
        <v>242</v>
      </c>
      <c r="K397" t="s">
        <v>243</v>
      </c>
      <c r="L397" t="s">
        <v>244</v>
      </c>
      <c r="M397">
        <v>0</v>
      </c>
      <c r="N397">
        <v>6.6689999999999996</v>
      </c>
      <c r="O397" t="s">
        <v>476</v>
      </c>
      <c r="P397" t="s">
        <v>1699</v>
      </c>
      <c r="Q397" t="s">
        <v>1592</v>
      </c>
      <c r="R397" t="s">
        <v>1700</v>
      </c>
      <c r="S397" t="s">
        <v>270</v>
      </c>
      <c r="T397" t="b">
        <v>1</v>
      </c>
    </row>
    <row r="398" spans="1:20" x14ac:dyDescent="0.25">
      <c r="A398" t="s">
        <v>259</v>
      </c>
      <c r="B398" t="s">
        <v>260</v>
      </c>
      <c r="C398" t="s">
        <v>336</v>
      </c>
      <c r="D398" t="s">
        <v>1588</v>
      </c>
      <c r="E398" t="s">
        <v>684</v>
      </c>
      <c r="F398" t="s">
        <v>1698</v>
      </c>
      <c r="G398" t="s">
        <v>1698</v>
      </c>
      <c r="H398">
        <v>33977</v>
      </c>
      <c r="I398" t="s">
        <v>265</v>
      </c>
      <c r="J398" t="s">
        <v>242</v>
      </c>
      <c r="K398" t="s">
        <v>243</v>
      </c>
      <c r="L398" t="s">
        <v>244</v>
      </c>
      <c r="M398">
        <v>0</v>
      </c>
      <c r="N398">
        <v>33977</v>
      </c>
      <c r="O398" t="s">
        <v>476</v>
      </c>
      <c r="P398" t="s">
        <v>1699</v>
      </c>
      <c r="Q398" t="s">
        <v>1592</v>
      </c>
      <c r="R398" t="s">
        <v>1701</v>
      </c>
      <c r="S398" t="s">
        <v>270</v>
      </c>
      <c r="T398" t="b">
        <v>1</v>
      </c>
    </row>
    <row r="399" spans="1:20" x14ac:dyDescent="0.25">
      <c r="A399" t="s">
        <v>259</v>
      </c>
      <c r="B399" t="s">
        <v>260</v>
      </c>
      <c r="C399" t="s">
        <v>336</v>
      </c>
      <c r="D399" t="s">
        <v>1588</v>
      </c>
      <c r="E399" t="s">
        <v>684</v>
      </c>
      <c r="F399" t="s">
        <v>1698</v>
      </c>
      <c r="G399" t="s">
        <v>1698</v>
      </c>
      <c r="H399">
        <v>49213</v>
      </c>
      <c r="I399" t="s">
        <v>265</v>
      </c>
      <c r="J399" t="s">
        <v>242</v>
      </c>
      <c r="K399" t="s">
        <v>243</v>
      </c>
      <c r="L399" t="s">
        <v>244</v>
      </c>
      <c r="M399">
        <v>0</v>
      </c>
      <c r="N399">
        <v>49213</v>
      </c>
      <c r="O399" t="s">
        <v>476</v>
      </c>
      <c r="P399" t="s">
        <v>1699</v>
      </c>
      <c r="Q399" t="s">
        <v>1592</v>
      </c>
      <c r="R399" t="s">
        <v>1702</v>
      </c>
      <c r="S399" t="s">
        <v>270</v>
      </c>
      <c r="T399" t="b">
        <v>1</v>
      </c>
    </row>
    <row r="400" spans="1:20" x14ac:dyDescent="0.25">
      <c r="A400" t="s">
        <v>259</v>
      </c>
      <c r="B400" t="s">
        <v>260</v>
      </c>
      <c r="C400" t="s">
        <v>237</v>
      </c>
      <c r="D400" t="s">
        <v>1703</v>
      </c>
      <c r="E400" t="s">
        <v>1704</v>
      </c>
      <c r="F400" t="s">
        <v>1705</v>
      </c>
      <c r="G400" t="s">
        <v>1705</v>
      </c>
      <c r="H400">
        <v>0.38043199999999999</v>
      </c>
      <c r="I400" t="s">
        <v>265</v>
      </c>
      <c r="J400" t="s">
        <v>242</v>
      </c>
      <c r="K400" t="s">
        <v>243</v>
      </c>
      <c r="L400" t="s">
        <v>244</v>
      </c>
      <c r="M400">
        <v>0</v>
      </c>
      <c r="N400">
        <v>0.38043199999999999</v>
      </c>
      <c r="O400" t="s">
        <v>372</v>
      </c>
      <c r="P400" t="s">
        <v>1706</v>
      </c>
      <c r="Q400" t="s">
        <v>1707</v>
      </c>
      <c r="R400" t="s">
        <v>1708</v>
      </c>
      <c r="S400" t="s">
        <v>270</v>
      </c>
      <c r="T400" t="b">
        <v>1</v>
      </c>
    </row>
    <row r="401" spans="1:20" x14ac:dyDescent="0.25">
      <c r="A401" t="s">
        <v>259</v>
      </c>
      <c r="B401" t="s">
        <v>260</v>
      </c>
      <c r="C401" t="s">
        <v>294</v>
      </c>
      <c r="D401" t="s">
        <v>1703</v>
      </c>
      <c r="E401" t="s">
        <v>1704</v>
      </c>
      <c r="F401" t="s">
        <v>1705</v>
      </c>
      <c r="G401" t="s">
        <v>1705</v>
      </c>
      <c r="H401">
        <v>0.14399999999999999</v>
      </c>
      <c r="I401" t="s">
        <v>265</v>
      </c>
      <c r="J401" t="s">
        <v>242</v>
      </c>
      <c r="K401" t="s">
        <v>243</v>
      </c>
      <c r="L401" t="s">
        <v>244</v>
      </c>
      <c r="M401">
        <v>0</v>
      </c>
      <c r="N401">
        <v>0.14399999999999999</v>
      </c>
      <c r="O401" t="s">
        <v>372</v>
      </c>
      <c r="P401" t="s">
        <v>1706</v>
      </c>
      <c r="Q401" t="s">
        <v>1707</v>
      </c>
      <c r="R401" t="s">
        <v>1708</v>
      </c>
      <c r="S401" t="s">
        <v>270</v>
      </c>
      <c r="T401" t="b">
        <v>1</v>
      </c>
    </row>
    <row r="402" spans="1:20" x14ac:dyDescent="0.25">
      <c r="A402" t="s">
        <v>236</v>
      </c>
      <c r="B402" t="s">
        <v>236</v>
      </c>
      <c r="C402" t="s">
        <v>237</v>
      </c>
      <c r="D402" t="s">
        <v>238</v>
      </c>
      <c r="E402" t="s">
        <v>251</v>
      </c>
      <c r="F402" t="s">
        <v>479</v>
      </c>
      <c r="G402" t="s">
        <v>1709</v>
      </c>
      <c r="H402">
        <v>0.18</v>
      </c>
      <c r="I402" t="s">
        <v>254</v>
      </c>
      <c r="J402" t="s">
        <v>242</v>
      </c>
      <c r="K402" t="s">
        <v>243</v>
      </c>
      <c r="L402" t="s">
        <v>244</v>
      </c>
      <c r="M402">
        <v>0</v>
      </c>
      <c r="N402">
        <v>0.18</v>
      </c>
      <c r="O402" t="s">
        <v>255</v>
      </c>
      <c r="P402" t="s">
        <v>1710</v>
      </c>
      <c r="Q402" t="s">
        <v>247</v>
      </c>
      <c r="R402" t="s">
        <v>482</v>
      </c>
      <c r="S402" t="s">
        <v>249</v>
      </c>
      <c r="T402" t="b">
        <v>1</v>
      </c>
    </row>
    <row r="403" spans="1:20" x14ac:dyDescent="0.25">
      <c r="A403" t="s">
        <v>259</v>
      </c>
      <c r="B403" t="s">
        <v>260</v>
      </c>
      <c r="C403" t="s">
        <v>237</v>
      </c>
      <c r="D403" t="s">
        <v>1711</v>
      </c>
      <c r="E403" t="s">
        <v>1712</v>
      </c>
      <c r="F403" t="s">
        <v>1713</v>
      </c>
      <c r="G403" t="s">
        <v>1714</v>
      </c>
      <c r="H403">
        <v>3.61</v>
      </c>
      <c r="I403" t="s">
        <v>265</v>
      </c>
      <c r="J403" t="s">
        <v>242</v>
      </c>
      <c r="K403" t="s">
        <v>243</v>
      </c>
      <c r="L403" t="s">
        <v>244</v>
      </c>
      <c r="M403">
        <v>0</v>
      </c>
      <c r="N403">
        <v>3.61</v>
      </c>
      <c r="O403" t="s">
        <v>324</v>
      </c>
      <c r="P403" t="s">
        <v>1715</v>
      </c>
      <c r="Q403" t="s">
        <v>1716</v>
      </c>
      <c r="R403" t="s">
        <v>1717</v>
      </c>
      <c r="S403" t="s">
        <v>270</v>
      </c>
      <c r="T403" t="b">
        <v>1</v>
      </c>
    </row>
    <row r="404" spans="1:20" x14ac:dyDescent="0.25">
      <c r="A404" t="s">
        <v>259</v>
      </c>
      <c r="B404" t="s">
        <v>260</v>
      </c>
      <c r="C404" t="s">
        <v>294</v>
      </c>
      <c r="D404" t="s">
        <v>1711</v>
      </c>
      <c r="E404" t="s">
        <v>1712</v>
      </c>
      <c r="F404" t="s">
        <v>1713</v>
      </c>
      <c r="G404" t="s">
        <v>1714</v>
      </c>
      <c r="H404">
        <v>0.92200000000000004</v>
      </c>
      <c r="I404" t="s">
        <v>265</v>
      </c>
      <c r="J404" t="s">
        <v>242</v>
      </c>
      <c r="K404" t="s">
        <v>243</v>
      </c>
      <c r="L404" t="s">
        <v>244</v>
      </c>
      <c r="M404">
        <v>0</v>
      </c>
      <c r="N404">
        <v>0.92200000000000004</v>
      </c>
      <c r="O404" t="s">
        <v>324</v>
      </c>
      <c r="P404" t="s">
        <v>1715</v>
      </c>
      <c r="Q404" t="s">
        <v>1716</v>
      </c>
      <c r="R404" t="s">
        <v>1717</v>
      </c>
      <c r="S404" t="s">
        <v>270</v>
      </c>
      <c r="T404" t="b">
        <v>1</v>
      </c>
    </row>
    <row r="405" spans="1:20" x14ac:dyDescent="0.25">
      <c r="A405" t="s">
        <v>259</v>
      </c>
      <c r="B405" t="s">
        <v>260</v>
      </c>
      <c r="C405" t="s">
        <v>237</v>
      </c>
      <c r="D405" t="s">
        <v>1718</v>
      </c>
      <c r="E405" t="s">
        <v>1719</v>
      </c>
      <c r="F405" t="s">
        <v>1719</v>
      </c>
      <c r="G405" t="s">
        <v>1720</v>
      </c>
      <c r="H405">
        <v>3.12</v>
      </c>
      <c r="I405" t="s">
        <v>265</v>
      </c>
      <c r="J405" t="s">
        <v>242</v>
      </c>
      <c r="K405" t="s">
        <v>243</v>
      </c>
      <c r="L405" t="s">
        <v>244</v>
      </c>
      <c r="M405">
        <v>0</v>
      </c>
      <c r="N405">
        <v>3.12</v>
      </c>
      <c r="O405" t="s">
        <v>266</v>
      </c>
      <c r="P405" t="s">
        <v>1721</v>
      </c>
      <c r="Q405" t="s">
        <v>1722</v>
      </c>
      <c r="R405" t="s">
        <v>1723</v>
      </c>
      <c r="S405" t="s">
        <v>270</v>
      </c>
      <c r="T405" t="b">
        <v>1</v>
      </c>
    </row>
    <row r="406" spans="1:20" x14ac:dyDescent="0.25">
      <c r="A406" t="s">
        <v>259</v>
      </c>
      <c r="B406" t="s">
        <v>260</v>
      </c>
      <c r="C406" t="s">
        <v>294</v>
      </c>
      <c r="D406" t="s">
        <v>1718</v>
      </c>
      <c r="E406" t="s">
        <v>1719</v>
      </c>
      <c r="F406" t="s">
        <v>1719</v>
      </c>
      <c r="G406" t="s">
        <v>1720</v>
      </c>
      <c r="H406">
        <v>1.6479999999999999</v>
      </c>
      <c r="I406" t="s">
        <v>265</v>
      </c>
      <c r="J406" t="s">
        <v>242</v>
      </c>
      <c r="K406" t="s">
        <v>243</v>
      </c>
      <c r="L406" t="s">
        <v>244</v>
      </c>
      <c r="M406">
        <v>0</v>
      </c>
      <c r="N406">
        <v>1.6479999999999999</v>
      </c>
      <c r="O406" t="s">
        <v>266</v>
      </c>
      <c r="P406" t="s">
        <v>1721</v>
      </c>
      <c r="Q406" t="s">
        <v>1722</v>
      </c>
      <c r="R406" t="s">
        <v>1723</v>
      </c>
      <c r="S406" t="s">
        <v>270</v>
      </c>
      <c r="T406" t="b">
        <v>1</v>
      </c>
    </row>
    <row r="407" spans="1:20" x14ac:dyDescent="0.25">
      <c r="A407" t="s">
        <v>259</v>
      </c>
      <c r="B407" t="s">
        <v>260</v>
      </c>
      <c r="C407" t="s">
        <v>237</v>
      </c>
      <c r="D407" t="s">
        <v>1382</v>
      </c>
      <c r="E407" t="s">
        <v>1724</v>
      </c>
      <c r="F407" t="s">
        <v>1725</v>
      </c>
      <c r="G407" t="s">
        <v>1726</v>
      </c>
      <c r="H407">
        <v>0.96917799999999998</v>
      </c>
      <c r="I407" t="s">
        <v>265</v>
      </c>
      <c r="J407" t="s">
        <v>242</v>
      </c>
      <c r="K407" t="s">
        <v>243</v>
      </c>
      <c r="L407" t="s">
        <v>244</v>
      </c>
      <c r="M407">
        <v>0</v>
      </c>
      <c r="N407">
        <v>0.96917799999999998</v>
      </c>
      <c r="O407" t="s">
        <v>372</v>
      </c>
      <c r="P407" t="s">
        <v>1727</v>
      </c>
      <c r="Q407" t="s">
        <v>1387</v>
      </c>
      <c r="R407" t="s">
        <v>1728</v>
      </c>
      <c r="S407" t="s">
        <v>270</v>
      </c>
      <c r="T407" t="b">
        <v>1</v>
      </c>
    </row>
    <row r="408" spans="1:20" x14ac:dyDescent="0.25">
      <c r="A408" t="s">
        <v>259</v>
      </c>
      <c r="B408" t="s">
        <v>260</v>
      </c>
      <c r="C408" t="s">
        <v>294</v>
      </c>
      <c r="D408" t="s">
        <v>1382</v>
      </c>
      <c r="E408" t="s">
        <v>1724</v>
      </c>
      <c r="F408" t="s">
        <v>1725</v>
      </c>
      <c r="G408" t="s">
        <v>1726</v>
      </c>
      <c r="H408">
        <v>0.346829</v>
      </c>
      <c r="I408" t="s">
        <v>265</v>
      </c>
      <c r="J408" t="s">
        <v>242</v>
      </c>
      <c r="K408" t="s">
        <v>243</v>
      </c>
      <c r="L408" t="s">
        <v>244</v>
      </c>
      <c r="M408">
        <v>0</v>
      </c>
      <c r="N408">
        <v>0.346829</v>
      </c>
      <c r="O408" t="s">
        <v>372</v>
      </c>
      <c r="P408" t="s">
        <v>1727</v>
      </c>
      <c r="Q408" t="s">
        <v>1387</v>
      </c>
      <c r="R408" t="s">
        <v>1728</v>
      </c>
      <c r="S408" t="s">
        <v>270</v>
      </c>
      <c r="T408" t="b">
        <v>1</v>
      </c>
    </row>
    <row r="409" spans="1:20" x14ac:dyDescent="0.25">
      <c r="A409" t="s">
        <v>259</v>
      </c>
      <c r="B409" t="s">
        <v>260</v>
      </c>
      <c r="C409" t="s">
        <v>237</v>
      </c>
      <c r="D409" t="s">
        <v>1442</v>
      </c>
      <c r="E409" t="s">
        <v>1729</v>
      </c>
      <c r="F409" t="s">
        <v>1730</v>
      </c>
      <c r="G409" t="s">
        <v>1730</v>
      </c>
      <c r="H409">
        <v>5.33E-2</v>
      </c>
      <c r="I409" t="s">
        <v>265</v>
      </c>
      <c r="J409" t="s">
        <v>242</v>
      </c>
      <c r="K409" t="s">
        <v>243</v>
      </c>
      <c r="L409" t="s">
        <v>244</v>
      </c>
      <c r="M409">
        <v>0</v>
      </c>
      <c r="N409">
        <v>5.33E-2</v>
      </c>
      <c r="O409" t="s">
        <v>446</v>
      </c>
      <c r="P409" t="s">
        <v>1731</v>
      </c>
      <c r="Q409" t="s">
        <v>1446</v>
      </c>
      <c r="R409" t="s">
        <v>1732</v>
      </c>
      <c r="S409" t="s">
        <v>270</v>
      </c>
      <c r="T409" t="b">
        <v>1</v>
      </c>
    </row>
    <row r="410" spans="1:20" x14ac:dyDescent="0.25">
      <c r="A410" t="s">
        <v>236</v>
      </c>
      <c r="B410" t="s">
        <v>236</v>
      </c>
      <c r="C410" t="s">
        <v>237</v>
      </c>
      <c r="D410" t="s">
        <v>1733</v>
      </c>
      <c r="E410" t="s">
        <v>1671</v>
      </c>
      <c r="F410" t="s">
        <v>559</v>
      </c>
      <c r="G410" t="s">
        <v>1734</v>
      </c>
      <c r="H410">
        <v>0.12</v>
      </c>
      <c r="I410" t="s">
        <v>1735</v>
      </c>
      <c r="J410" t="s">
        <v>242</v>
      </c>
      <c r="K410" t="s">
        <v>243</v>
      </c>
      <c r="L410" t="s">
        <v>244</v>
      </c>
      <c r="M410">
        <v>0</v>
      </c>
      <c r="N410">
        <v>0.12</v>
      </c>
      <c r="O410" t="s">
        <v>1736</v>
      </c>
      <c r="P410" t="s">
        <v>1737</v>
      </c>
      <c r="Q410" t="s">
        <v>1738</v>
      </c>
      <c r="R410" t="s">
        <v>1739</v>
      </c>
      <c r="S410" t="s">
        <v>249</v>
      </c>
      <c r="T410" t="b">
        <v>1</v>
      </c>
    </row>
    <row r="411" spans="1:20" x14ac:dyDescent="0.25">
      <c r="A411" t="s">
        <v>259</v>
      </c>
      <c r="B411" t="s">
        <v>260</v>
      </c>
      <c r="C411" t="s">
        <v>237</v>
      </c>
      <c r="D411" t="s">
        <v>1740</v>
      </c>
      <c r="E411" t="s">
        <v>1741</v>
      </c>
      <c r="F411" t="s">
        <v>1742</v>
      </c>
      <c r="G411" t="s">
        <v>1742</v>
      </c>
      <c r="H411">
        <v>0.22800000000000001</v>
      </c>
      <c r="I411" t="s">
        <v>265</v>
      </c>
      <c r="J411" t="s">
        <v>242</v>
      </c>
      <c r="K411" t="s">
        <v>243</v>
      </c>
      <c r="L411" t="s">
        <v>244</v>
      </c>
      <c r="M411">
        <v>0</v>
      </c>
      <c r="N411">
        <v>0.22800000000000001</v>
      </c>
      <c r="O411" t="s">
        <v>255</v>
      </c>
      <c r="P411" t="s">
        <v>1743</v>
      </c>
      <c r="Q411" t="s">
        <v>1744</v>
      </c>
      <c r="R411" t="s">
        <v>1745</v>
      </c>
      <c r="S411" t="s">
        <v>270</v>
      </c>
      <c r="T411" t="b">
        <v>1</v>
      </c>
    </row>
    <row r="412" spans="1:20" x14ac:dyDescent="0.25">
      <c r="A412" t="s">
        <v>236</v>
      </c>
      <c r="B412" t="s">
        <v>236</v>
      </c>
      <c r="C412" t="s">
        <v>237</v>
      </c>
      <c r="D412" t="s">
        <v>314</v>
      </c>
      <c r="F412" t="s">
        <v>1562</v>
      </c>
      <c r="G412" t="s">
        <v>1563</v>
      </c>
      <c r="H412">
        <v>5.8500000000000003E-2</v>
      </c>
      <c r="I412" t="s">
        <v>341</v>
      </c>
      <c r="J412" t="s">
        <v>242</v>
      </c>
      <c r="K412" t="s">
        <v>243</v>
      </c>
      <c r="L412" t="s">
        <v>244</v>
      </c>
      <c r="M412">
        <v>0</v>
      </c>
      <c r="N412">
        <v>5.8500000000000003E-2</v>
      </c>
      <c r="O412" t="s">
        <v>690</v>
      </c>
      <c r="P412" s="18" t="s">
        <v>1746</v>
      </c>
      <c r="Q412" t="s">
        <v>318</v>
      </c>
      <c r="R412" t="s">
        <v>1747</v>
      </c>
      <c r="S412" t="s">
        <v>249</v>
      </c>
      <c r="T412" t="b">
        <v>1</v>
      </c>
    </row>
    <row r="413" spans="1:20" x14ac:dyDescent="0.25">
      <c r="A413" t="s">
        <v>236</v>
      </c>
      <c r="B413" t="s">
        <v>236</v>
      </c>
      <c r="C413" t="s">
        <v>237</v>
      </c>
      <c r="D413" t="s">
        <v>314</v>
      </c>
      <c r="F413" t="s">
        <v>1562</v>
      </c>
      <c r="G413" t="s">
        <v>1563</v>
      </c>
      <c r="H413">
        <v>5.6160000000000002E-2</v>
      </c>
      <c r="I413" t="s">
        <v>341</v>
      </c>
      <c r="J413" t="s">
        <v>242</v>
      </c>
      <c r="K413" t="s">
        <v>243</v>
      </c>
      <c r="L413" t="s">
        <v>244</v>
      </c>
      <c r="M413">
        <v>51200</v>
      </c>
      <c r="N413">
        <v>5.6160000000000002E-2</v>
      </c>
      <c r="O413" t="s">
        <v>690</v>
      </c>
      <c r="P413" s="18" t="s">
        <v>1746</v>
      </c>
      <c r="Q413" t="s">
        <v>318</v>
      </c>
      <c r="R413" t="s">
        <v>1747</v>
      </c>
      <c r="S413" t="s">
        <v>249</v>
      </c>
      <c r="T413" t="b">
        <v>1</v>
      </c>
    </row>
    <row r="414" spans="1:20" x14ac:dyDescent="0.25">
      <c r="A414" t="s">
        <v>236</v>
      </c>
      <c r="B414" t="s">
        <v>236</v>
      </c>
      <c r="C414" t="s">
        <v>237</v>
      </c>
      <c r="D414" t="s">
        <v>314</v>
      </c>
      <c r="F414" t="s">
        <v>1562</v>
      </c>
      <c r="G414" t="s">
        <v>1563</v>
      </c>
      <c r="H414">
        <v>5.382E-2</v>
      </c>
      <c r="I414" t="s">
        <v>341</v>
      </c>
      <c r="J414" t="s">
        <v>242</v>
      </c>
      <c r="K414" t="s">
        <v>243</v>
      </c>
      <c r="L414" t="s">
        <v>244</v>
      </c>
      <c r="M414">
        <v>512000</v>
      </c>
      <c r="N414">
        <v>5.382E-2</v>
      </c>
      <c r="O414" t="s">
        <v>690</v>
      </c>
      <c r="P414" s="18" t="s">
        <v>1746</v>
      </c>
      <c r="Q414" t="s">
        <v>318</v>
      </c>
      <c r="R414" t="s">
        <v>1747</v>
      </c>
      <c r="S414" t="s">
        <v>249</v>
      </c>
      <c r="T414" t="b">
        <v>1</v>
      </c>
    </row>
    <row r="415" spans="1:20" x14ac:dyDescent="0.25">
      <c r="A415" t="s">
        <v>259</v>
      </c>
      <c r="B415" t="s">
        <v>260</v>
      </c>
      <c r="C415" t="s">
        <v>237</v>
      </c>
      <c r="D415" t="s">
        <v>1375</v>
      </c>
      <c r="E415" t="s">
        <v>1376</v>
      </c>
      <c r="F415" t="s">
        <v>1748</v>
      </c>
      <c r="G415" t="s">
        <v>1748</v>
      </c>
      <c r="H415">
        <v>0.91200000000000003</v>
      </c>
      <c r="I415" t="s">
        <v>265</v>
      </c>
      <c r="J415" t="s">
        <v>242</v>
      </c>
      <c r="K415" t="s">
        <v>243</v>
      </c>
      <c r="L415" t="s">
        <v>244</v>
      </c>
      <c r="M415">
        <v>0</v>
      </c>
      <c r="N415">
        <v>0.91200000000000003</v>
      </c>
      <c r="O415" t="s">
        <v>372</v>
      </c>
      <c r="P415" t="s">
        <v>1749</v>
      </c>
      <c r="Q415" t="s">
        <v>1380</v>
      </c>
      <c r="R415" t="s">
        <v>1750</v>
      </c>
      <c r="S415" t="s">
        <v>270</v>
      </c>
      <c r="T415" t="b">
        <v>1</v>
      </c>
    </row>
    <row r="416" spans="1:20" x14ac:dyDescent="0.25">
      <c r="A416" t="s">
        <v>259</v>
      </c>
      <c r="B416" t="s">
        <v>260</v>
      </c>
      <c r="C416" t="s">
        <v>294</v>
      </c>
      <c r="D416" t="s">
        <v>1375</v>
      </c>
      <c r="E416" t="s">
        <v>1376</v>
      </c>
      <c r="F416" t="s">
        <v>1748</v>
      </c>
      <c r="G416" t="s">
        <v>1748</v>
      </c>
      <c r="H416">
        <v>0.36</v>
      </c>
      <c r="I416" t="s">
        <v>265</v>
      </c>
      <c r="J416" t="s">
        <v>242</v>
      </c>
      <c r="K416" t="s">
        <v>243</v>
      </c>
      <c r="L416" t="s">
        <v>244</v>
      </c>
      <c r="M416">
        <v>0</v>
      </c>
      <c r="N416">
        <v>0.36</v>
      </c>
      <c r="O416" t="s">
        <v>266</v>
      </c>
      <c r="P416" t="s">
        <v>1749</v>
      </c>
      <c r="Q416" t="s">
        <v>1380</v>
      </c>
      <c r="R416" t="s">
        <v>1750</v>
      </c>
      <c r="S416" t="s">
        <v>270</v>
      </c>
      <c r="T416" t="b">
        <v>1</v>
      </c>
    </row>
    <row r="417" spans="1:20" x14ac:dyDescent="0.25">
      <c r="A417" t="s">
        <v>259</v>
      </c>
      <c r="B417" t="s">
        <v>260</v>
      </c>
      <c r="C417" t="s">
        <v>237</v>
      </c>
      <c r="D417" t="s">
        <v>627</v>
      </c>
      <c r="E417" t="s">
        <v>1751</v>
      </c>
      <c r="F417" t="s">
        <v>1752</v>
      </c>
      <c r="G417" t="s">
        <v>1752</v>
      </c>
      <c r="H417">
        <v>0.57599999999999996</v>
      </c>
      <c r="I417" t="s">
        <v>265</v>
      </c>
      <c r="J417" t="s">
        <v>242</v>
      </c>
      <c r="K417" t="s">
        <v>243</v>
      </c>
      <c r="L417" t="s">
        <v>244</v>
      </c>
      <c r="M417">
        <v>0</v>
      </c>
      <c r="N417">
        <v>0.57599999999999996</v>
      </c>
      <c r="O417" t="s">
        <v>324</v>
      </c>
      <c r="P417" t="s">
        <v>1753</v>
      </c>
      <c r="Q417" t="s">
        <v>631</v>
      </c>
      <c r="R417" t="s">
        <v>1754</v>
      </c>
      <c r="S417" t="s">
        <v>270</v>
      </c>
      <c r="T417" t="b">
        <v>1</v>
      </c>
    </row>
    <row r="418" spans="1:20" x14ac:dyDescent="0.25">
      <c r="A418" t="s">
        <v>259</v>
      </c>
      <c r="B418" t="s">
        <v>260</v>
      </c>
      <c r="C418" t="s">
        <v>336</v>
      </c>
      <c r="D418" t="s">
        <v>627</v>
      </c>
      <c r="E418" t="s">
        <v>1751</v>
      </c>
      <c r="F418" t="s">
        <v>1752</v>
      </c>
      <c r="G418" t="s">
        <v>1752</v>
      </c>
      <c r="H418">
        <v>2977</v>
      </c>
      <c r="I418" t="s">
        <v>265</v>
      </c>
      <c r="J418" t="s">
        <v>242</v>
      </c>
      <c r="K418" t="s">
        <v>243</v>
      </c>
      <c r="L418" t="s">
        <v>244</v>
      </c>
      <c r="M418">
        <v>0</v>
      </c>
      <c r="N418">
        <v>2977</v>
      </c>
      <c r="O418" t="s">
        <v>324</v>
      </c>
      <c r="P418" t="s">
        <v>1753</v>
      </c>
      <c r="Q418" t="s">
        <v>631</v>
      </c>
      <c r="R418" t="s">
        <v>1755</v>
      </c>
      <c r="S418" t="s">
        <v>270</v>
      </c>
      <c r="T418" t="b">
        <v>1</v>
      </c>
    </row>
    <row r="419" spans="1:20" x14ac:dyDescent="0.25">
      <c r="A419" t="s">
        <v>259</v>
      </c>
      <c r="B419" t="s">
        <v>260</v>
      </c>
      <c r="C419" t="s">
        <v>336</v>
      </c>
      <c r="D419" t="s">
        <v>627</v>
      </c>
      <c r="E419" t="s">
        <v>1751</v>
      </c>
      <c r="F419" t="s">
        <v>1752</v>
      </c>
      <c r="G419" t="s">
        <v>1752</v>
      </c>
      <c r="H419">
        <v>5752</v>
      </c>
      <c r="I419" t="s">
        <v>265</v>
      </c>
      <c r="J419" t="s">
        <v>242</v>
      </c>
      <c r="K419" t="s">
        <v>243</v>
      </c>
      <c r="L419" t="s">
        <v>244</v>
      </c>
      <c r="M419">
        <v>0</v>
      </c>
      <c r="N419">
        <v>5752</v>
      </c>
      <c r="O419" t="s">
        <v>324</v>
      </c>
      <c r="P419" t="s">
        <v>1753</v>
      </c>
      <c r="Q419" t="s">
        <v>631</v>
      </c>
      <c r="R419" t="s">
        <v>1756</v>
      </c>
      <c r="S419" t="s">
        <v>270</v>
      </c>
      <c r="T419" t="b">
        <v>1</v>
      </c>
    </row>
    <row r="420" spans="1:20" x14ac:dyDescent="0.25">
      <c r="A420" t="s">
        <v>259</v>
      </c>
      <c r="B420" t="s">
        <v>260</v>
      </c>
      <c r="C420" t="s">
        <v>237</v>
      </c>
      <c r="D420" t="s">
        <v>899</v>
      </c>
      <c r="E420" t="s">
        <v>1757</v>
      </c>
      <c r="F420" t="s">
        <v>1758</v>
      </c>
      <c r="G420" t="s">
        <v>1759</v>
      </c>
      <c r="H420">
        <v>0.21099999999999999</v>
      </c>
      <c r="I420" t="s">
        <v>265</v>
      </c>
      <c r="J420" t="s">
        <v>242</v>
      </c>
      <c r="K420" t="s">
        <v>243</v>
      </c>
      <c r="L420" t="s">
        <v>244</v>
      </c>
      <c r="M420">
        <v>0</v>
      </c>
      <c r="N420">
        <v>0.21099999999999999</v>
      </c>
      <c r="O420" t="s">
        <v>952</v>
      </c>
      <c r="P420" t="s">
        <v>1760</v>
      </c>
      <c r="Q420" t="s">
        <v>904</v>
      </c>
      <c r="R420" t="s">
        <v>1761</v>
      </c>
      <c r="S420" t="s">
        <v>270</v>
      </c>
      <c r="T420" t="b">
        <v>1</v>
      </c>
    </row>
    <row r="421" spans="1:20" x14ac:dyDescent="0.25">
      <c r="A421" t="s">
        <v>259</v>
      </c>
      <c r="B421" t="s">
        <v>260</v>
      </c>
      <c r="C421" t="s">
        <v>294</v>
      </c>
      <c r="D421" t="s">
        <v>899</v>
      </c>
      <c r="E421" t="s">
        <v>1757</v>
      </c>
      <c r="F421" t="s">
        <v>1758</v>
      </c>
      <c r="G421" t="s">
        <v>1759</v>
      </c>
      <c r="H421">
        <v>7.6999999999999999E-2</v>
      </c>
      <c r="I421" t="s">
        <v>265</v>
      </c>
      <c r="J421" t="s">
        <v>242</v>
      </c>
      <c r="K421" t="s">
        <v>243</v>
      </c>
      <c r="L421" t="s">
        <v>244</v>
      </c>
      <c r="M421">
        <v>0</v>
      </c>
      <c r="N421">
        <v>7.6999999999999999E-2</v>
      </c>
      <c r="O421" t="s">
        <v>952</v>
      </c>
      <c r="P421" t="s">
        <v>1760</v>
      </c>
      <c r="Q421" t="s">
        <v>904</v>
      </c>
      <c r="R421" t="s">
        <v>1761</v>
      </c>
      <c r="S421" t="s">
        <v>270</v>
      </c>
      <c r="T421" t="b">
        <v>1</v>
      </c>
    </row>
    <row r="422" spans="1:20" x14ac:dyDescent="0.25">
      <c r="A422" t="s">
        <v>236</v>
      </c>
      <c r="B422" t="s">
        <v>236</v>
      </c>
      <c r="C422" t="s">
        <v>237</v>
      </c>
      <c r="D422" t="s">
        <v>483</v>
      </c>
      <c r="F422" t="s">
        <v>393</v>
      </c>
      <c r="G422" t="s">
        <v>240</v>
      </c>
      <c r="H422">
        <v>0.01</v>
      </c>
      <c r="I422" t="s">
        <v>241</v>
      </c>
      <c r="J422" t="s">
        <v>242</v>
      </c>
      <c r="K422" t="s">
        <v>243</v>
      </c>
      <c r="L422" t="s">
        <v>244</v>
      </c>
      <c r="M422">
        <v>0</v>
      </c>
      <c r="N422">
        <v>0.01</v>
      </c>
      <c r="O422" t="s">
        <v>1762</v>
      </c>
      <c r="P422" t="s">
        <v>1763</v>
      </c>
      <c r="Q422" t="s">
        <v>488</v>
      </c>
      <c r="R422" t="s">
        <v>1764</v>
      </c>
      <c r="S422" t="s">
        <v>249</v>
      </c>
      <c r="T422" t="b">
        <v>0</v>
      </c>
    </row>
    <row r="423" spans="1:20" x14ac:dyDescent="0.25">
      <c r="A423" t="s">
        <v>259</v>
      </c>
      <c r="B423" t="s">
        <v>260</v>
      </c>
      <c r="C423" t="s">
        <v>237</v>
      </c>
      <c r="D423" t="s">
        <v>1765</v>
      </c>
      <c r="E423" t="s">
        <v>1766</v>
      </c>
      <c r="F423" t="s">
        <v>1767</v>
      </c>
      <c r="G423" t="s">
        <v>1768</v>
      </c>
      <c r="H423">
        <v>0.74099999999999999</v>
      </c>
      <c r="I423" t="s">
        <v>265</v>
      </c>
      <c r="J423" t="s">
        <v>242</v>
      </c>
      <c r="K423" t="s">
        <v>243</v>
      </c>
      <c r="L423" t="s">
        <v>244</v>
      </c>
      <c r="M423">
        <v>0</v>
      </c>
      <c r="N423">
        <v>0.74099999999999999</v>
      </c>
      <c r="O423" t="s">
        <v>1769</v>
      </c>
      <c r="P423" t="s">
        <v>1770</v>
      </c>
      <c r="Q423" t="s">
        <v>1771</v>
      </c>
      <c r="R423" t="s">
        <v>1772</v>
      </c>
      <c r="S423" t="s">
        <v>270</v>
      </c>
      <c r="T423" t="b">
        <v>0</v>
      </c>
    </row>
    <row r="424" spans="1:20" x14ac:dyDescent="0.25">
      <c r="A424" t="s">
        <v>259</v>
      </c>
      <c r="B424" t="s">
        <v>260</v>
      </c>
      <c r="C424" t="s">
        <v>237</v>
      </c>
      <c r="D424" t="s">
        <v>514</v>
      </c>
      <c r="E424" t="s">
        <v>1773</v>
      </c>
      <c r="F424" t="s">
        <v>1774</v>
      </c>
      <c r="G424" t="s">
        <v>1775</v>
      </c>
      <c r="H424">
        <v>0.2712</v>
      </c>
      <c r="I424" t="s">
        <v>265</v>
      </c>
      <c r="J424" t="s">
        <v>242</v>
      </c>
      <c r="K424" t="s">
        <v>243</v>
      </c>
      <c r="L424" t="s">
        <v>244</v>
      </c>
      <c r="M424">
        <v>0</v>
      </c>
      <c r="N424">
        <v>0.2712</v>
      </c>
      <c r="O424" t="s">
        <v>446</v>
      </c>
      <c r="P424" t="s">
        <v>1776</v>
      </c>
      <c r="Q424" t="s">
        <v>520</v>
      </c>
      <c r="R424" t="s">
        <v>1777</v>
      </c>
      <c r="S424" t="s">
        <v>270</v>
      </c>
      <c r="T424" t="b">
        <v>1</v>
      </c>
    </row>
    <row r="425" spans="1:20" x14ac:dyDescent="0.25">
      <c r="A425" t="s">
        <v>259</v>
      </c>
      <c r="B425" t="s">
        <v>1086</v>
      </c>
      <c r="C425" t="s">
        <v>237</v>
      </c>
      <c r="D425" t="s">
        <v>1778</v>
      </c>
      <c r="E425" t="s">
        <v>1779</v>
      </c>
      <c r="F425" t="s">
        <v>1780</v>
      </c>
      <c r="G425" t="s">
        <v>1781</v>
      </c>
      <c r="H425">
        <v>0</v>
      </c>
      <c r="I425" t="s">
        <v>265</v>
      </c>
      <c r="J425" t="s">
        <v>242</v>
      </c>
      <c r="K425" t="s">
        <v>243</v>
      </c>
      <c r="L425" t="s">
        <v>244</v>
      </c>
      <c r="M425">
        <v>0</v>
      </c>
      <c r="N425">
        <v>0</v>
      </c>
      <c r="O425" t="s">
        <v>1782</v>
      </c>
      <c r="P425" t="s">
        <v>1783</v>
      </c>
      <c r="Q425" t="s">
        <v>1784</v>
      </c>
      <c r="R425" t="s">
        <v>1785</v>
      </c>
      <c r="S425" t="s">
        <v>1094</v>
      </c>
      <c r="T425" t="b">
        <v>1</v>
      </c>
    </row>
    <row r="426" spans="1:20" x14ac:dyDescent="0.25">
      <c r="A426" t="s">
        <v>259</v>
      </c>
      <c r="B426" t="s">
        <v>260</v>
      </c>
      <c r="C426" t="s">
        <v>237</v>
      </c>
      <c r="D426" t="s">
        <v>1786</v>
      </c>
      <c r="E426" t="s">
        <v>1787</v>
      </c>
      <c r="F426" t="s">
        <v>1788</v>
      </c>
      <c r="G426" t="s">
        <v>1788</v>
      </c>
      <c r="H426">
        <v>0.28113300000000002</v>
      </c>
      <c r="I426" t="s">
        <v>265</v>
      </c>
      <c r="J426" t="s">
        <v>242</v>
      </c>
      <c r="K426" t="s">
        <v>243</v>
      </c>
      <c r="L426" t="s">
        <v>244</v>
      </c>
      <c r="M426">
        <v>0</v>
      </c>
      <c r="N426">
        <v>0.28113300000000002</v>
      </c>
      <c r="O426" t="s">
        <v>372</v>
      </c>
      <c r="P426" t="s">
        <v>1789</v>
      </c>
      <c r="Q426" t="s">
        <v>1790</v>
      </c>
      <c r="R426" t="s">
        <v>1791</v>
      </c>
      <c r="S426" t="s">
        <v>270</v>
      </c>
      <c r="T426" t="b">
        <v>1</v>
      </c>
    </row>
    <row r="427" spans="1:20" x14ac:dyDescent="0.25">
      <c r="A427" t="s">
        <v>259</v>
      </c>
      <c r="B427" t="s">
        <v>260</v>
      </c>
      <c r="C427" t="s">
        <v>294</v>
      </c>
      <c r="D427" t="s">
        <v>1786</v>
      </c>
      <c r="E427" t="s">
        <v>1787</v>
      </c>
      <c r="F427" t="s">
        <v>1788</v>
      </c>
      <c r="G427" t="s">
        <v>1788</v>
      </c>
      <c r="H427">
        <v>0.1008</v>
      </c>
      <c r="I427" t="s">
        <v>265</v>
      </c>
      <c r="J427" t="s">
        <v>242</v>
      </c>
      <c r="K427" t="s">
        <v>243</v>
      </c>
      <c r="L427" t="s">
        <v>244</v>
      </c>
      <c r="M427">
        <v>0</v>
      </c>
      <c r="N427">
        <v>0.1008</v>
      </c>
      <c r="O427" t="s">
        <v>372</v>
      </c>
      <c r="P427" t="s">
        <v>1789</v>
      </c>
      <c r="Q427" t="s">
        <v>1790</v>
      </c>
      <c r="R427" t="s">
        <v>1791</v>
      </c>
      <c r="S427" t="s">
        <v>270</v>
      </c>
      <c r="T427" t="b">
        <v>1</v>
      </c>
    </row>
    <row r="428" spans="1:20" x14ac:dyDescent="0.25">
      <c r="A428" t="s">
        <v>259</v>
      </c>
      <c r="B428" t="s">
        <v>382</v>
      </c>
      <c r="C428" t="s">
        <v>237</v>
      </c>
      <c r="D428" t="s">
        <v>1792</v>
      </c>
      <c r="E428" t="s">
        <v>1793</v>
      </c>
      <c r="F428" t="s">
        <v>1794</v>
      </c>
      <c r="G428" t="s">
        <v>1794</v>
      </c>
      <c r="H428">
        <v>0.112</v>
      </c>
      <c r="I428" t="s">
        <v>265</v>
      </c>
      <c r="J428" t="s">
        <v>242</v>
      </c>
      <c r="K428" t="s">
        <v>243</v>
      </c>
      <c r="L428" t="s">
        <v>244</v>
      </c>
      <c r="M428">
        <v>0</v>
      </c>
      <c r="N428">
        <v>0.112</v>
      </c>
      <c r="O428" t="s">
        <v>386</v>
      </c>
      <c r="P428" t="s">
        <v>1795</v>
      </c>
      <c r="Q428" t="s">
        <v>1796</v>
      </c>
      <c r="R428" t="s">
        <v>1797</v>
      </c>
      <c r="S428" t="s">
        <v>390</v>
      </c>
      <c r="T428" t="b">
        <v>1</v>
      </c>
    </row>
    <row r="429" spans="1:20" x14ac:dyDescent="0.25">
      <c r="A429" t="s">
        <v>259</v>
      </c>
      <c r="B429" t="s">
        <v>382</v>
      </c>
      <c r="C429" t="s">
        <v>294</v>
      </c>
      <c r="D429" t="s">
        <v>1792</v>
      </c>
      <c r="E429" t="s">
        <v>1793</v>
      </c>
      <c r="F429" t="s">
        <v>1794</v>
      </c>
      <c r="G429" t="s">
        <v>1794</v>
      </c>
      <c r="H429">
        <v>2.9000000000000001E-2</v>
      </c>
      <c r="I429" t="s">
        <v>265</v>
      </c>
      <c r="J429" t="s">
        <v>242</v>
      </c>
      <c r="K429" t="s">
        <v>243</v>
      </c>
      <c r="L429" t="s">
        <v>244</v>
      </c>
      <c r="M429">
        <v>0</v>
      </c>
      <c r="N429">
        <v>2.9000000000000001E-2</v>
      </c>
      <c r="O429" t="s">
        <v>391</v>
      </c>
      <c r="P429" t="s">
        <v>1795</v>
      </c>
      <c r="Q429" t="s">
        <v>1796</v>
      </c>
      <c r="R429" t="s">
        <v>1797</v>
      </c>
      <c r="S429" t="s">
        <v>390</v>
      </c>
      <c r="T429" t="b">
        <v>1</v>
      </c>
    </row>
    <row r="430" spans="1:20" x14ac:dyDescent="0.25">
      <c r="A430" t="s">
        <v>259</v>
      </c>
      <c r="B430" t="s">
        <v>260</v>
      </c>
      <c r="C430" t="s">
        <v>237</v>
      </c>
      <c r="D430" t="s">
        <v>643</v>
      </c>
      <c r="E430" t="s">
        <v>1798</v>
      </c>
      <c r="F430" t="s">
        <v>1799</v>
      </c>
      <c r="G430" t="s">
        <v>1799</v>
      </c>
      <c r="H430">
        <v>3.024</v>
      </c>
      <c r="I430" t="s">
        <v>265</v>
      </c>
      <c r="J430" t="s">
        <v>242</v>
      </c>
      <c r="K430" t="s">
        <v>243</v>
      </c>
      <c r="L430" t="s">
        <v>244</v>
      </c>
      <c r="M430">
        <v>0</v>
      </c>
      <c r="N430">
        <v>3.024</v>
      </c>
      <c r="O430" t="s">
        <v>324</v>
      </c>
      <c r="P430" t="s">
        <v>1800</v>
      </c>
      <c r="Q430" t="s">
        <v>647</v>
      </c>
      <c r="R430" t="s">
        <v>1801</v>
      </c>
      <c r="S430" t="s">
        <v>270</v>
      </c>
      <c r="T430" t="b">
        <v>1</v>
      </c>
    </row>
    <row r="431" spans="1:20" x14ac:dyDescent="0.25">
      <c r="A431" t="s">
        <v>259</v>
      </c>
      <c r="B431" t="s">
        <v>260</v>
      </c>
      <c r="C431" t="s">
        <v>336</v>
      </c>
      <c r="D431" t="s">
        <v>643</v>
      </c>
      <c r="E431" t="s">
        <v>1798</v>
      </c>
      <c r="F431" t="s">
        <v>1799</v>
      </c>
      <c r="G431" t="s">
        <v>1799</v>
      </c>
      <c r="H431">
        <v>15629</v>
      </c>
      <c r="I431" t="s">
        <v>265</v>
      </c>
      <c r="J431" t="s">
        <v>242</v>
      </c>
      <c r="K431" t="s">
        <v>243</v>
      </c>
      <c r="L431" t="s">
        <v>244</v>
      </c>
      <c r="M431">
        <v>0</v>
      </c>
      <c r="N431">
        <v>15629</v>
      </c>
      <c r="O431" t="s">
        <v>324</v>
      </c>
      <c r="P431" t="s">
        <v>1800</v>
      </c>
      <c r="Q431" t="s">
        <v>647</v>
      </c>
      <c r="R431" t="s">
        <v>1802</v>
      </c>
      <c r="S431" t="s">
        <v>270</v>
      </c>
      <c r="T431" t="b">
        <v>1</v>
      </c>
    </row>
    <row r="432" spans="1:20" x14ac:dyDescent="0.25">
      <c r="A432" t="s">
        <v>259</v>
      </c>
      <c r="B432" t="s">
        <v>260</v>
      </c>
      <c r="C432" t="s">
        <v>336</v>
      </c>
      <c r="D432" t="s">
        <v>643</v>
      </c>
      <c r="E432" t="s">
        <v>1798</v>
      </c>
      <c r="F432" t="s">
        <v>1799</v>
      </c>
      <c r="G432" t="s">
        <v>1799</v>
      </c>
      <c r="H432">
        <v>30199</v>
      </c>
      <c r="I432" t="s">
        <v>265</v>
      </c>
      <c r="J432" t="s">
        <v>242</v>
      </c>
      <c r="K432" t="s">
        <v>243</v>
      </c>
      <c r="L432" t="s">
        <v>244</v>
      </c>
      <c r="M432">
        <v>0</v>
      </c>
      <c r="N432">
        <v>30199</v>
      </c>
      <c r="O432" t="s">
        <v>324</v>
      </c>
      <c r="P432" t="s">
        <v>1800</v>
      </c>
      <c r="Q432" t="s">
        <v>647</v>
      </c>
      <c r="R432" t="s">
        <v>1803</v>
      </c>
      <c r="S432" t="s">
        <v>270</v>
      </c>
      <c r="T432" t="b">
        <v>1</v>
      </c>
    </row>
    <row r="433" spans="1:20" x14ac:dyDescent="0.25">
      <c r="A433" t="s">
        <v>259</v>
      </c>
      <c r="B433" t="s">
        <v>260</v>
      </c>
      <c r="C433" t="s">
        <v>237</v>
      </c>
      <c r="D433" t="s">
        <v>502</v>
      </c>
      <c r="E433" t="s">
        <v>1804</v>
      </c>
      <c r="F433" t="s">
        <v>1805</v>
      </c>
      <c r="G433" t="s">
        <v>1806</v>
      </c>
      <c r="H433">
        <v>0.56720999999999999</v>
      </c>
      <c r="I433" t="s">
        <v>265</v>
      </c>
      <c r="J433" t="s">
        <v>242</v>
      </c>
      <c r="K433" t="s">
        <v>243</v>
      </c>
      <c r="L433" t="s">
        <v>244</v>
      </c>
      <c r="M433">
        <v>0</v>
      </c>
      <c r="N433">
        <v>0.56720999999999999</v>
      </c>
      <c r="O433" t="s">
        <v>372</v>
      </c>
      <c r="P433" t="s">
        <v>1807</v>
      </c>
      <c r="Q433" t="s">
        <v>507</v>
      </c>
      <c r="R433" t="s">
        <v>1808</v>
      </c>
      <c r="S433" t="s">
        <v>270</v>
      </c>
      <c r="T433" t="b">
        <v>1</v>
      </c>
    </row>
    <row r="434" spans="1:20" x14ac:dyDescent="0.25">
      <c r="A434" t="s">
        <v>259</v>
      </c>
      <c r="B434" t="s">
        <v>260</v>
      </c>
      <c r="C434" t="s">
        <v>294</v>
      </c>
      <c r="D434" t="s">
        <v>502</v>
      </c>
      <c r="E434" t="s">
        <v>1804</v>
      </c>
      <c r="F434" t="s">
        <v>1805</v>
      </c>
      <c r="G434" t="s">
        <v>1806</v>
      </c>
      <c r="H434">
        <v>0.24579999999999999</v>
      </c>
      <c r="I434" t="s">
        <v>265</v>
      </c>
      <c r="J434" t="s">
        <v>242</v>
      </c>
      <c r="K434" t="s">
        <v>243</v>
      </c>
      <c r="L434" t="s">
        <v>244</v>
      </c>
      <c r="M434">
        <v>0</v>
      </c>
      <c r="N434">
        <v>0.24579999999999999</v>
      </c>
      <c r="O434" t="s">
        <v>290</v>
      </c>
      <c r="P434" t="s">
        <v>1807</v>
      </c>
      <c r="Q434" t="s">
        <v>507</v>
      </c>
      <c r="R434" t="s">
        <v>1808</v>
      </c>
      <c r="S434" t="s">
        <v>270</v>
      </c>
      <c r="T434" t="b">
        <v>1</v>
      </c>
    </row>
    <row r="435" spans="1:20" x14ac:dyDescent="0.25">
      <c r="A435" t="s">
        <v>259</v>
      </c>
      <c r="B435" t="s">
        <v>260</v>
      </c>
      <c r="C435" t="s">
        <v>237</v>
      </c>
      <c r="D435" t="s">
        <v>715</v>
      </c>
      <c r="E435" t="s">
        <v>525</v>
      </c>
      <c r="F435" t="s">
        <v>1809</v>
      </c>
      <c r="G435" t="s">
        <v>1810</v>
      </c>
      <c r="H435">
        <v>1.3380000000000001</v>
      </c>
      <c r="I435" t="s">
        <v>265</v>
      </c>
      <c r="J435" t="s">
        <v>242</v>
      </c>
      <c r="K435" t="s">
        <v>243</v>
      </c>
      <c r="L435" t="s">
        <v>244</v>
      </c>
      <c r="M435">
        <v>0</v>
      </c>
      <c r="N435">
        <v>1.3380000000000001</v>
      </c>
      <c r="O435" t="s">
        <v>446</v>
      </c>
      <c r="P435" t="s">
        <v>1811</v>
      </c>
      <c r="Q435" t="s">
        <v>717</v>
      </c>
      <c r="R435" t="s">
        <v>1812</v>
      </c>
      <c r="S435" t="s">
        <v>270</v>
      </c>
      <c r="T435" t="b">
        <v>1</v>
      </c>
    </row>
    <row r="436" spans="1:20" x14ac:dyDescent="0.25">
      <c r="A436" t="s">
        <v>259</v>
      </c>
      <c r="B436" t="s">
        <v>260</v>
      </c>
      <c r="C436" t="s">
        <v>294</v>
      </c>
      <c r="D436" t="s">
        <v>715</v>
      </c>
      <c r="E436" t="s">
        <v>525</v>
      </c>
      <c r="F436" t="s">
        <v>1809</v>
      </c>
      <c r="G436" t="s">
        <v>1810</v>
      </c>
      <c r="H436">
        <v>0.78600000000000003</v>
      </c>
      <c r="I436" t="s">
        <v>265</v>
      </c>
      <c r="J436" t="s">
        <v>242</v>
      </c>
      <c r="K436" t="s">
        <v>243</v>
      </c>
      <c r="L436" t="s">
        <v>244</v>
      </c>
      <c r="M436">
        <v>0</v>
      </c>
      <c r="N436">
        <v>0.78600000000000003</v>
      </c>
      <c r="O436" t="s">
        <v>446</v>
      </c>
      <c r="P436" t="s">
        <v>1811</v>
      </c>
      <c r="Q436" t="s">
        <v>717</v>
      </c>
      <c r="R436" t="s">
        <v>1812</v>
      </c>
      <c r="S436" t="s">
        <v>270</v>
      </c>
      <c r="T436" t="b">
        <v>1</v>
      </c>
    </row>
    <row r="437" spans="1:20" x14ac:dyDescent="0.25">
      <c r="A437" t="s">
        <v>236</v>
      </c>
      <c r="B437" t="s">
        <v>236</v>
      </c>
      <c r="C437" t="s">
        <v>237</v>
      </c>
      <c r="D437" t="s">
        <v>566</v>
      </c>
      <c r="E437" t="s">
        <v>251</v>
      </c>
      <c r="F437" t="s">
        <v>459</v>
      </c>
      <c r="G437" t="s">
        <v>831</v>
      </c>
      <c r="H437">
        <v>0.13</v>
      </c>
      <c r="I437" t="s">
        <v>254</v>
      </c>
      <c r="J437" t="s">
        <v>242</v>
      </c>
      <c r="K437" t="s">
        <v>243</v>
      </c>
      <c r="L437" t="s">
        <v>244</v>
      </c>
      <c r="M437">
        <v>0</v>
      </c>
      <c r="N437">
        <v>0.13</v>
      </c>
      <c r="O437" t="s">
        <v>255</v>
      </c>
      <c r="P437" s="18" t="s">
        <v>1813</v>
      </c>
      <c r="Q437" t="s">
        <v>571</v>
      </c>
      <c r="R437" t="s">
        <v>1814</v>
      </c>
      <c r="S437" t="s">
        <v>249</v>
      </c>
      <c r="T437" t="b">
        <v>1</v>
      </c>
    </row>
    <row r="438" spans="1:20" x14ac:dyDescent="0.25">
      <c r="A438" t="s">
        <v>259</v>
      </c>
      <c r="B438" t="s">
        <v>260</v>
      </c>
      <c r="C438" t="s">
        <v>237</v>
      </c>
      <c r="D438" t="s">
        <v>1535</v>
      </c>
      <c r="E438" t="s">
        <v>1815</v>
      </c>
      <c r="F438" t="s">
        <v>1816</v>
      </c>
      <c r="G438" t="s">
        <v>1816</v>
      </c>
      <c r="H438">
        <v>0.189</v>
      </c>
      <c r="I438" t="s">
        <v>265</v>
      </c>
      <c r="J438" t="s">
        <v>242</v>
      </c>
      <c r="K438" t="s">
        <v>243</v>
      </c>
      <c r="L438" t="s">
        <v>244</v>
      </c>
      <c r="M438">
        <v>0</v>
      </c>
      <c r="N438">
        <v>0.189</v>
      </c>
      <c r="O438" t="s">
        <v>324</v>
      </c>
      <c r="P438" t="s">
        <v>1817</v>
      </c>
      <c r="Q438" t="s">
        <v>1539</v>
      </c>
      <c r="R438" t="s">
        <v>1818</v>
      </c>
      <c r="S438" t="s">
        <v>270</v>
      </c>
      <c r="T438" t="b">
        <v>0</v>
      </c>
    </row>
    <row r="439" spans="1:20" x14ac:dyDescent="0.25">
      <c r="A439" t="s">
        <v>259</v>
      </c>
      <c r="B439" t="s">
        <v>260</v>
      </c>
      <c r="C439" t="s">
        <v>294</v>
      </c>
      <c r="D439" t="s">
        <v>1535</v>
      </c>
      <c r="E439" t="s">
        <v>1815</v>
      </c>
      <c r="F439" t="s">
        <v>1816</v>
      </c>
      <c r="G439" t="s">
        <v>1816</v>
      </c>
      <c r="H439">
        <v>5.7599999999999998E-2</v>
      </c>
      <c r="I439" t="s">
        <v>265</v>
      </c>
      <c r="J439" t="s">
        <v>242</v>
      </c>
      <c r="K439" t="s">
        <v>243</v>
      </c>
      <c r="L439" t="s">
        <v>244</v>
      </c>
      <c r="M439">
        <v>0</v>
      </c>
      <c r="N439">
        <v>5.7599999999999998E-2</v>
      </c>
      <c r="O439" t="s">
        <v>324</v>
      </c>
      <c r="P439" t="s">
        <v>1817</v>
      </c>
      <c r="Q439" t="s">
        <v>1539</v>
      </c>
      <c r="R439" t="s">
        <v>1818</v>
      </c>
      <c r="S439" t="s">
        <v>270</v>
      </c>
      <c r="T439" t="b">
        <v>0</v>
      </c>
    </row>
    <row r="440" spans="1:20" x14ac:dyDescent="0.25">
      <c r="A440" t="s">
        <v>236</v>
      </c>
      <c r="B440" t="s">
        <v>236</v>
      </c>
      <c r="C440" t="s">
        <v>237</v>
      </c>
      <c r="D440" t="s">
        <v>362</v>
      </c>
      <c r="F440" t="s">
        <v>1819</v>
      </c>
      <c r="G440" t="s">
        <v>1053</v>
      </c>
      <c r="H440">
        <v>3.6000000000000002E-4</v>
      </c>
      <c r="I440" t="s">
        <v>254</v>
      </c>
      <c r="J440" t="s">
        <v>242</v>
      </c>
      <c r="K440" t="s">
        <v>243</v>
      </c>
      <c r="L440" t="s">
        <v>244</v>
      </c>
      <c r="M440">
        <v>0</v>
      </c>
      <c r="N440">
        <v>3.6000000000000002E-4</v>
      </c>
      <c r="O440" t="s">
        <v>365</v>
      </c>
      <c r="P440" t="s">
        <v>1820</v>
      </c>
      <c r="Q440" t="s">
        <v>367</v>
      </c>
      <c r="R440" t="s">
        <v>1821</v>
      </c>
      <c r="S440" t="s">
        <v>249</v>
      </c>
      <c r="T440" t="b">
        <v>0</v>
      </c>
    </row>
    <row r="441" spans="1:20" x14ac:dyDescent="0.25">
      <c r="A441" t="s">
        <v>259</v>
      </c>
      <c r="B441" t="s">
        <v>260</v>
      </c>
      <c r="C441" t="s">
        <v>237</v>
      </c>
      <c r="D441" t="s">
        <v>1555</v>
      </c>
      <c r="E441" t="s">
        <v>1119</v>
      </c>
      <c r="F441" t="s">
        <v>1822</v>
      </c>
      <c r="G441" t="s">
        <v>1823</v>
      </c>
      <c r="H441">
        <v>0.91200000000000003</v>
      </c>
      <c r="I441" t="s">
        <v>265</v>
      </c>
      <c r="J441" t="s">
        <v>242</v>
      </c>
      <c r="K441" t="s">
        <v>243</v>
      </c>
      <c r="L441" t="s">
        <v>244</v>
      </c>
      <c r="M441">
        <v>0</v>
      </c>
      <c r="N441">
        <v>0.91200000000000003</v>
      </c>
      <c r="O441" t="s">
        <v>298</v>
      </c>
      <c r="P441" t="s">
        <v>1824</v>
      </c>
      <c r="Q441" t="s">
        <v>1560</v>
      </c>
      <c r="R441" t="s">
        <v>1825</v>
      </c>
      <c r="S441" t="s">
        <v>270</v>
      </c>
      <c r="T441" t="b">
        <v>1</v>
      </c>
    </row>
    <row r="442" spans="1:20" x14ac:dyDescent="0.25">
      <c r="A442" t="s">
        <v>259</v>
      </c>
      <c r="B442" t="s">
        <v>260</v>
      </c>
      <c r="C442" t="s">
        <v>294</v>
      </c>
      <c r="D442" t="s">
        <v>1555</v>
      </c>
      <c r="E442" t="s">
        <v>1119</v>
      </c>
      <c r="F442" t="s">
        <v>1822</v>
      </c>
      <c r="G442" t="s">
        <v>1823</v>
      </c>
      <c r="H442">
        <v>0.36</v>
      </c>
      <c r="I442" t="s">
        <v>265</v>
      </c>
      <c r="J442" t="s">
        <v>242</v>
      </c>
      <c r="K442" t="s">
        <v>243</v>
      </c>
      <c r="L442" t="s">
        <v>244</v>
      </c>
      <c r="M442">
        <v>0</v>
      </c>
      <c r="N442">
        <v>0.36</v>
      </c>
      <c r="O442" t="s">
        <v>266</v>
      </c>
      <c r="P442" t="s">
        <v>1824</v>
      </c>
      <c r="Q442" t="s">
        <v>1560</v>
      </c>
      <c r="R442" t="s">
        <v>1825</v>
      </c>
      <c r="S442" t="s">
        <v>270</v>
      </c>
      <c r="T442" t="b">
        <v>1</v>
      </c>
    </row>
    <row r="443" spans="1:20" x14ac:dyDescent="0.25">
      <c r="A443" t="s">
        <v>236</v>
      </c>
      <c r="B443" t="s">
        <v>236</v>
      </c>
      <c r="C443" t="s">
        <v>237</v>
      </c>
      <c r="D443" t="s">
        <v>250</v>
      </c>
      <c r="E443" t="s">
        <v>251</v>
      </c>
      <c r="F443" t="s">
        <v>455</v>
      </c>
      <c r="G443" t="s">
        <v>1826</v>
      </c>
      <c r="H443">
        <v>4.0000000000000001E-3</v>
      </c>
      <c r="I443" t="s">
        <v>341</v>
      </c>
      <c r="J443" t="s">
        <v>242</v>
      </c>
      <c r="K443" t="s">
        <v>243</v>
      </c>
      <c r="L443" t="s">
        <v>244</v>
      </c>
      <c r="M443">
        <v>0</v>
      </c>
      <c r="N443">
        <v>4.0000000000000001E-3</v>
      </c>
      <c r="O443" t="s">
        <v>255</v>
      </c>
      <c r="P443" t="s">
        <v>1827</v>
      </c>
      <c r="Q443" t="s">
        <v>257</v>
      </c>
      <c r="R443" t="s">
        <v>1828</v>
      </c>
      <c r="S443" t="s">
        <v>249</v>
      </c>
      <c r="T443" t="b">
        <v>1</v>
      </c>
    </row>
    <row r="444" spans="1:20" x14ac:dyDescent="0.25">
      <c r="A444" t="s">
        <v>259</v>
      </c>
      <c r="B444" t="s">
        <v>260</v>
      </c>
      <c r="C444" t="s">
        <v>237</v>
      </c>
      <c r="D444" t="s">
        <v>1155</v>
      </c>
      <c r="E444" t="s">
        <v>1829</v>
      </c>
      <c r="F444" t="s">
        <v>710</v>
      </c>
      <c r="G444" t="s">
        <v>710</v>
      </c>
      <c r="H444">
        <v>0.42199999999999999</v>
      </c>
      <c r="I444" t="s">
        <v>265</v>
      </c>
      <c r="J444" t="s">
        <v>242</v>
      </c>
      <c r="K444" t="s">
        <v>243</v>
      </c>
      <c r="L444" t="s">
        <v>244</v>
      </c>
      <c r="M444">
        <v>0</v>
      </c>
      <c r="N444">
        <v>0.42199999999999999</v>
      </c>
      <c r="O444" t="s">
        <v>952</v>
      </c>
      <c r="P444" t="s">
        <v>1830</v>
      </c>
      <c r="Q444" t="s">
        <v>1159</v>
      </c>
      <c r="R444" t="s">
        <v>1831</v>
      </c>
      <c r="S444" t="s">
        <v>270</v>
      </c>
      <c r="T444" t="b">
        <v>0</v>
      </c>
    </row>
    <row r="445" spans="1:20" x14ac:dyDescent="0.25">
      <c r="A445" t="s">
        <v>259</v>
      </c>
      <c r="B445" t="s">
        <v>260</v>
      </c>
      <c r="C445" t="s">
        <v>294</v>
      </c>
      <c r="D445" t="s">
        <v>1155</v>
      </c>
      <c r="E445" t="s">
        <v>1829</v>
      </c>
      <c r="F445" t="s">
        <v>710</v>
      </c>
      <c r="G445" t="s">
        <v>710</v>
      </c>
      <c r="H445">
        <v>0.14799999999999999</v>
      </c>
      <c r="I445" t="s">
        <v>265</v>
      </c>
      <c r="J445" t="s">
        <v>242</v>
      </c>
      <c r="K445" t="s">
        <v>243</v>
      </c>
      <c r="L445" t="s">
        <v>244</v>
      </c>
      <c r="M445">
        <v>0</v>
      </c>
      <c r="N445">
        <v>0.14799999999999999</v>
      </c>
      <c r="O445" t="s">
        <v>952</v>
      </c>
      <c r="P445" t="s">
        <v>1830</v>
      </c>
      <c r="Q445" t="s">
        <v>1159</v>
      </c>
      <c r="R445" t="s">
        <v>1831</v>
      </c>
      <c r="S445" t="s">
        <v>270</v>
      </c>
      <c r="T445" t="b">
        <v>0</v>
      </c>
    </row>
    <row r="446" spans="1:20" x14ac:dyDescent="0.25">
      <c r="A446" t="s">
        <v>259</v>
      </c>
      <c r="B446" t="s">
        <v>260</v>
      </c>
      <c r="C446" t="s">
        <v>237</v>
      </c>
      <c r="D446" t="s">
        <v>1832</v>
      </c>
      <c r="E446" t="s">
        <v>515</v>
      </c>
      <c r="F446" t="s">
        <v>1833</v>
      </c>
      <c r="G446" t="s">
        <v>1834</v>
      </c>
      <c r="H446">
        <v>0.50880000000000003</v>
      </c>
      <c r="I446" t="s">
        <v>265</v>
      </c>
      <c r="J446" t="s">
        <v>242</v>
      </c>
      <c r="K446" t="s">
        <v>243</v>
      </c>
      <c r="L446" t="s">
        <v>244</v>
      </c>
      <c r="M446">
        <v>0</v>
      </c>
      <c r="N446">
        <v>0.50880000000000003</v>
      </c>
      <c r="O446" t="s">
        <v>446</v>
      </c>
      <c r="P446" t="s">
        <v>1835</v>
      </c>
      <c r="Q446" t="s">
        <v>1836</v>
      </c>
      <c r="R446" t="s">
        <v>1837</v>
      </c>
      <c r="S446" t="s">
        <v>270</v>
      </c>
      <c r="T446" t="b">
        <v>1</v>
      </c>
    </row>
    <row r="447" spans="1:20" x14ac:dyDescent="0.25">
      <c r="A447" t="s">
        <v>259</v>
      </c>
      <c r="B447" t="s">
        <v>260</v>
      </c>
      <c r="C447" t="s">
        <v>294</v>
      </c>
      <c r="D447" t="s">
        <v>1832</v>
      </c>
      <c r="E447" t="s">
        <v>515</v>
      </c>
      <c r="F447" t="s">
        <v>1833</v>
      </c>
      <c r="G447" t="s">
        <v>1834</v>
      </c>
      <c r="H447">
        <v>0.36159999999999998</v>
      </c>
      <c r="I447" t="s">
        <v>265</v>
      </c>
      <c r="J447" t="s">
        <v>242</v>
      </c>
      <c r="K447" t="s">
        <v>243</v>
      </c>
      <c r="L447" t="s">
        <v>244</v>
      </c>
      <c r="M447">
        <v>0</v>
      </c>
      <c r="N447">
        <v>0.36159999999999998</v>
      </c>
      <c r="O447" t="s">
        <v>446</v>
      </c>
      <c r="P447" t="s">
        <v>1835</v>
      </c>
      <c r="Q447" t="s">
        <v>1836</v>
      </c>
      <c r="R447" t="s">
        <v>1837</v>
      </c>
      <c r="S447" t="s">
        <v>270</v>
      </c>
      <c r="T447" t="b">
        <v>1</v>
      </c>
    </row>
    <row r="448" spans="1:20" x14ac:dyDescent="0.25">
      <c r="A448" t="s">
        <v>259</v>
      </c>
      <c r="B448" t="s">
        <v>260</v>
      </c>
      <c r="C448" t="s">
        <v>237</v>
      </c>
      <c r="D448" t="s">
        <v>1838</v>
      </c>
      <c r="E448" t="s">
        <v>1839</v>
      </c>
      <c r="F448" t="s">
        <v>1840</v>
      </c>
      <c r="G448" t="s">
        <v>1840</v>
      </c>
      <c r="H448">
        <v>0.18099999999999999</v>
      </c>
      <c r="I448" t="s">
        <v>265</v>
      </c>
      <c r="J448" t="s">
        <v>242</v>
      </c>
      <c r="K448" t="s">
        <v>243</v>
      </c>
      <c r="L448" t="s">
        <v>244</v>
      </c>
      <c r="M448">
        <v>0</v>
      </c>
      <c r="N448">
        <v>0.18099999999999999</v>
      </c>
      <c r="O448" t="s">
        <v>721</v>
      </c>
      <c r="P448" t="s">
        <v>1841</v>
      </c>
      <c r="Q448" t="s">
        <v>1842</v>
      </c>
      <c r="R448" t="s">
        <v>1843</v>
      </c>
      <c r="S448" t="s">
        <v>270</v>
      </c>
      <c r="T448" t="b">
        <v>1</v>
      </c>
    </row>
    <row r="449" spans="1:20" x14ac:dyDescent="0.25">
      <c r="A449" t="s">
        <v>259</v>
      </c>
      <c r="B449" t="s">
        <v>260</v>
      </c>
      <c r="C449" t="s">
        <v>237</v>
      </c>
      <c r="D449" t="s">
        <v>450</v>
      </c>
      <c r="E449" t="s">
        <v>1844</v>
      </c>
      <c r="F449" t="s">
        <v>1845</v>
      </c>
      <c r="G449" t="s">
        <v>1845</v>
      </c>
      <c r="H449">
        <v>9.1875999999999999E-2</v>
      </c>
      <c r="I449" t="s">
        <v>265</v>
      </c>
      <c r="J449" t="s">
        <v>242</v>
      </c>
      <c r="K449" t="s">
        <v>243</v>
      </c>
      <c r="L449" t="s">
        <v>244</v>
      </c>
      <c r="M449">
        <v>0</v>
      </c>
      <c r="N449">
        <v>9.1875999999999999E-2</v>
      </c>
      <c r="O449" t="s">
        <v>372</v>
      </c>
      <c r="P449" t="s">
        <v>1846</v>
      </c>
      <c r="Q449" t="s">
        <v>453</v>
      </c>
      <c r="R449" t="s">
        <v>1847</v>
      </c>
      <c r="S449" t="s">
        <v>270</v>
      </c>
      <c r="T449" t="b">
        <v>1</v>
      </c>
    </row>
    <row r="450" spans="1:20" x14ac:dyDescent="0.25">
      <c r="A450" t="s">
        <v>259</v>
      </c>
      <c r="B450" t="s">
        <v>260</v>
      </c>
      <c r="C450" t="s">
        <v>294</v>
      </c>
      <c r="D450" t="s">
        <v>450</v>
      </c>
      <c r="E450" t="s">
        <v>1844</v>
      </c>
      <c r="F450" t="s">
        <v>1845</v>
      </c>
      <c r="G450" t="s">
        <v>1845</v>
      </c>
      <c r="H450">
        <v>5.2400000000000002E-2</v>
      </c>
      <c r="I450" t="s">
        <v>265</v>
      </c>
      <c r="J450" t="s">
        <v>242</v>
      </c>
      <c r="K450" t="s">
        <v>243</v>
      </c>
      <c r="L450" t="s">
        <v>244</v>
      </c>
      <c r="M450">
        <v>0</v>
      </c>
      <c r="N450">
        <v>5.2400000000000002E-2</v>
      </c>
      <c r="O450" t="s">
        <v>1258</v>
      </c>
      <c r="P450" t="s">
        <v>1846</v>
      </c>
      <c r="Q450" t="s">
        <v>453</v>
      </c>
      <c r="R450" t="s">
        <v>1847</v>
      </c>
      <c r="S450" t="s">
        <v>270</v>
      </c>
      <c r="T450" t="b">
        <v>1</v>
      </c>
    </row>
    <row r="451" spans="1:20" x14ac:dyDescent="0.25">
      <c r="A451" t="s">
        <v>259</v>
      </c>
      <c r="B451" t="s">
        <v>260</v>
      </c>
      <c r="C451" t="s">
        <v>237</v>
      </c>
      <c r="D451" t="s">
        <v>1410</v>
      </c>
      <c r="E451" t="s">
        <v>1411</v>
      </c>
      <c r="F451" t="s">
        <v>1848</v>
      </c>
      <c r="G451" t="s">
        <v>1849</v>
      </c>
      <c r="H451">
        <v>0.34807500000000002</v>
      </c>
      <c r="I451" t="s">
        <v>265</v>
      </c>
      <c r="J451" t="s">
        <v>242</v>
      </c>
      <c r="K451" t="s">
        <v>243</v>
      </c>
      <c r="L451" t="s">
        <v>244</v>
      </c>
      <c r="M451">
        <v>0</v>
      </c>
      <c r="N451">
        <v>0.34807500000000002</v>
      </c>
      <c r="O451" t="s">
        <v>372</v>
      </c>
      <c r="P451" t="s">
        <v>1850</v>
      </c>
      <c r="Q451" t="s">
        <v>1415</v>
      </c>
      <c r="R451" t="s">
        <v>1851</v>
      </c>
      <c r="S451" t="s">
        <v>270</v>
      </c>
      <c r="T451" t="b">
        <v>1</v>
      </c>
    </row>
    <row r="452" spans="1:20" x14ac:dyDescent="0.25">
      <c r="A452" t="s">
        <v>259</v>
      </c>
      <c r="B452" t="s">
        <v>260</v>
      </c>
      <c r="C452" t="s">
        <v>294</v>
      </c>
      <c r="D452" t="s">
        <v>1410</v>
      </c>
      <c r="E452" t="s">
        <v>1411</v>
      </c>
      <c r="F452" t="s">
        <v>1848</v>
      </c>
      <c r="G452" t="s">
        <v>1849</v>
      </c>
      <c r="H452">
        <v>0.18429999999999999</v>
      </c>
      <c r="I452" t="s">
        <v>265</v>
      </c>
      <c r="J452" t="s">
        <v>242</v>
      </c>
      <c r="K452" t="s">
        <v>243</v>
      </c>
      <c r="L452" t="s">
        <v>244</v>
      </c>
      <c r="M452">
        <v>0</v>
      </c>
      <c r="N452">
        <v>0.18429999999999999</v>
      </c>
      <c r="O452" t="s">
        <v>290</v>
      </c>
      <c r="P452" t="s">
        <v>1850</v>
      </c>
      <c r="Q452" t="s">
        <v>1415</v>
      </c>
      <c r="R452" t="s">
        <v>1851</v>
      </c>
      <c r="S452" t="s">
        <v>270</v>
      </c>
      <c r="T452" t="b">
        <v>1</v>
      </c>
    </row>
    <row r="453" spans="1:20" x14ac:dyDescent="0.25">
      <c r="A453" t="s">
        <v>259</v>
      </c>
      <c r="B453" t="s">
        <v>260</v>
      </c>
      <c r="C453" t="s">
        <v>237</v>
      </c>
      <c r="D453" t="s">
        <v>1549</v>
      </c>
      <c r="E453" t="s">
        <v>1852</v>
      </c>
      <c r="F453" t="s">
        <v>1853</v>
      </c>
      <c r="G453" t="s">
        <v>1854</v>
      </c>
      <c r="H453">
        <v>0.34899999999999998</v>
      </c>
      <c r="I453" t="s">
        <v>265</v>
      </c>
      <c r="J453" t="s">
        <v>242</v>
      </c>
      <c r="K453" t="s">
        <v>243</v>
      </c>
      <c r="L453" t="s">
        <v>244</v>
      </c>
      <c r="M453">
        <v>0</v>
      </c>
      <c r="N453">
        <v>0.34899999999999998</v>
      </c>
      <c r="O453" t="s">
        <v>324</v>
      </c>
      <c r="P453" t="s">
        <v>1855</v>
      </c>
      <c r="Q453" t="s">
        <v>1553</v>
      </c>
      <c r="R453" t="s">
        <v>1856</v>
      </c>
      <c r="S453" t="s">
        <v>270</v>
      </c>
      <c r="T453" t="b">
        <v>1</v>
      </c>
    </row>
    <row r="454" spans="1:20" x14ac:dyDescent="0.25">
      <c r="A454" t="s">
        <v>259</v>
      </c>
      <c r="B454" t="s">
        <v>260</v>
      </c>
      <c r="C454" t="s">
        <v>294</v>
      </c>
      <c r="D454" t="s">
        <v>1549</v>
      </c>
      <c r="E454" t="s">
        <v>1852</v>
      </c>
      <c r="F454" t="s">
        <v>1853</v>
      </c>
      <c r="G454" t="s">
        <v>1854</v>
      </c>
      <c r="H454">
        <v>0.10100000000000001</v>
      </c>
      <c r="I454" t="s">
        <v>265</v>
      </c>
      <c r="J454" t="s">
        <v>242</v>
      </c>
      <c r="K454" t="s">
        <v>243</v>
      </c>
      <c r="L454" t="s">
        <v>244</v>
      </c>
      <c r="M454">
        <v>0</v>
      </c>
      <c r="N454">
        <v>0.10100000000000001</v>
      </c>
      <c r="O454" t="s">
        <v>324</v>
      </c>
      <c r="P454" t="s">
        <v>1855</v>
      </c>
      <c r="Q454" t="s">
        <v>1553</v>
      </c>
      <c r="R454" t="s">
        <v>1856</v>
      </c>
      <c r="S454" t="s">
        <v>270</v>
      </c>
      <c r="T454" t="b">
        <v>1</v>
      </c>
    </row>
    <row r="455" spans="1:20" x14ac:dyDescent="0.25">
      <c r="A455" t="s">
        <v>259</v>
      </c>
      <c r="B455" t="s">
        <v>260</v>
      </c>
      <c r="C455" t="s">
        <v>237</v>
      </c>
      <c r="D455" t="s">
        <v>1343</v>
      </c>
      <c r="E455" t="s">
        <v>1857</v>
      </c>
      <c r="F455" t="s">
        <v>1858</v>
      </c>
      <c r="G455" t="s">
        <v>1858</v>
      </c>
      <c r="H455">
        <v>0.33750000000000002</v>
      </c>
      <c r="I455" t="s">
        <v>265</v>
      </c>
      <c r="J455" t="s">
        <v>242</v>
      </c>
      <c r="K455" t="s">
        <v>243</v>
      </c>
      <c r="L455" t="s">
        <v>244</v>
      </c>
      <c r="M455">
        <v>0</v>
      </c>
      <c r="N455">
        <v>0.33750000000000002</v>
      </c>
      <c r="O455" t="s">
        <v>446</v>
      </c>
      <c r="P455" t="s">
        <v>1859</v>
      </c>
      <c r="Q455" t="s">
        <v>1347</v>
      </c>
      <c r="R455" t="s">
        <v>1860</v>
      </c>
      <c r="S455" t="s">
        <v>270</v>
      </c>
      <c r="T455" t="b">
        <v>1</v>
      </c>
    </row>
    <row r="456" spans="1:20" x14ac:dyDescent="0.25">
      <c r="A456" t="s">
        <v>259</v>
      </c>
      <c r="B456" t="s">
        <v>260</v>
      </c>
      <c r="C456" t="s">
        <v>294</v>
      </c>
      <c r="D456" t="s">
        <v>1343</v>
      </c>
      <c r="E456" t="s">
        <v>1857</v>
      </c>
      <c r="F456" t="s">
        <v>1858</v>
      </c>
      <c r="G456" t="s">
        <v>1858</v>
      </c>
      <c r="H456">
        <v>0.30075000000000002</v>
      </c>
      <c r="I456" t="s">
        <v>265</v>
      </c>
      <c r="J456" t="s">
        <v>242</v>
      </c>
      <c r="K456" t="s">
        <v>243</v>
      </c>
      <c r="L456" t="s">
        <v>244</v>
      </c>
      <c r="M456">
        <v>0</v>
      </c>
      <c r="N456">
        <v>0.30075000000000002</v>
      </c>
      <c r="O456" t="s">
        <v>446</v>
      </c>
      <c r="P456" t="s">
        <v>1859</v>
      </c>
      <c r="Q456" t="s">
        <v>1347</v>
      </c>
      <c r="R456" t="s">
        <v>1860</v>
      </c>
      <c r="S456" t="s">
        <v>270</v>
      </c>
      <c r="T456" t="b">
        <v>1</v>
      </c>
    </row>
    <row r="457" spans="1:20" x14ac:dyDescent="0.25">
      <c r="A457" t="s">
        <v>259</v>
      </c>
      <c r="B457" t="s">
        <v>260</v>
      </c>
      <c r="C457" t="s">
        <v>237</v>
      </c>
      <c r="D457" t="s">
        <v>306</v>
      </c>
      <c r="E457" t="s">
        <v>1861</v>
      </c>
      <c r="F457" t="s">
        <v>1862</v>
      </c>
      <c r="G457" t="s">
        <v>1863</v>
      </c>
      <c r="H457">
        <v>1.008</v>
      </c>
      <c r="I457" t="s">
        <v>265</v>
      </c>
      <c r="J457" t="s">
        <v>242</v>
      </c>
      <c r="K457" t="s">
        <v>243</v>
      </c>
      <c r="L457" t="s">
        <v>244</v>
      </c>
      <c r="M457">
        <v>0</v>
      </c>
      <c r="N457">
        <v>1.008</v>
      </c>
      <c r="O457" t="s">
        <v>324</v>
      </c>
      <c r="P457" t="s">
        <v>1864</v>
      </c>
      <c r="Q457" t="s">
        <v>312</v>
      </c>
      <c r="R457" t="s">
        <v>1865</v>
      </c>
      <c r="S457" t="s">
        <v>270</v>
      </c>
      <c r="T457" t="b">
        <v>1</v>
      </c>
    </row>
    <row r="458" spans="1:20" x14ac:dyDescent="0.25">
      <c r="A458" t="s">
        <v>259</v>
      </c>
      <c r="B458" t="s">
        <v>260</v>
      </c>
      <c r="C458" t="s">
        <v>336</v>
      </c>
      <c r="D458" t="s">
        <v>306</v>
      </c>
      <c r="E458" t="s">
        <v>1861</v>
      </c>
      <c r="F458" t="s">
        <v>1862</v>
      </c>
      <c r="G458" t="s">
        <v>1863</v>
      </c>
      <c r="H458">
        <v>5192</v>
      </c>
      <c r="I458" t="s">
        <v>265</v>
      </c>
      <c r="J458" t="s">
        <v>242</v>
      </c>
      <c r="K458" t="s">
        <v>243</v>
      </c>
      <c r="L458" t="s">
        <v>244</v>
      </c>
      <c r="M458">
        <v>0</v>
      </c>
      <c r="N458">
        <v>5192</v>
      </c>
      <c r="O458" t="s">
        <v>1866</v>
      </c>
      <c r="P458" t="s">
        <v>1864</v>
      </c>
      <c r="Q458" t="s">
        <v>312</v>
      </c>
      <c r="R458" t="s">
        <v>1867</v>
      </c>
      <c r="S458" t="s">
        <v>270</v>
      </c>
      <c r="T458" t="b">
        <v>1</v>
      </c>
    </row>
    <row r="459" spans="1:20" x14ac:dyDescent="0.25">
      <c r="A459" t="s">
        <v>259</v>
      </c>
      <c r="B459" t="s">
        <v>260</v>
      </c>
      <c r="C459" t="s">
        <v>336</v>
      </c>
      <c r="D459" t="s">
        <v>306</v>
      </c>
      <c r="E459" t="s">
        <v>1861</v>
      </c>
      <c r="F459" t="s">
        <v>1862</v>
      </c>
      <c r="G459" t="s">
        <v>1863</v>
      </c>
      <c r="H459">
        <v>9960</v>
      </c>
      <c r="I459" t="s">
        <v>265</v>
      </c>
      <c r="J459" t="s">
        <v>242</v>
      </c>
      <c r="K459" t="s">
        <v>243</v>
      </c>
      <c r="L459" t="s">
        <v>244</v>
      </c>
      <c r="M459">
        <v>0</v>
      </c>
      <c r="N459">
        <v>9960</v>
      </c>
      <c r="O459" t="s">
        <v>324</v>
      </c>
      <c r="P459" t="s">
        <v>1864</v>
      </c>
      <c r="Q459" t="s">
        <v>312</v>
      </c>
      <c r="R459" t="s">
        <v>1868</v>
      </c>
      <c r="S459" t="s">
        <v>270</v>
      </c>
      <c r="T459" t="b">
        <v>1</v>
      </c>
    </row>
    <row r="460" spans="1:20" x14ac:dyDescent="0.25">
      <c r="A460" t="s">
        <v>259</v>
      </c>
      <c r="B460" t="s">
        <v>260</v>
      </c>
      <c r="C460" t="s">
        <v>237</v>
      </c>
      <c r="D460" t="s">
        <v>1410</v>
      </c>
      <c r="E460" t="s">
        <v>1869</v>
      </c>
      <c r="F460" t="s">
        <v>1870</v>
      </c>
      <c r="G460" t="s">
        <v>1871</v>
      </c>
      <c r="H460">
        <v>0.66300000000000003</v>
      </c>
      <c r="I460" t="s">
        <v>265</v>
      </c>
      <c r="J460" t="s">
        <v>242</v>
      </c>
      <c r="K460" t="s">
        <v>243</v>
      </c>
      <c r="L460" t="s">
        <v>244</v>
      </c>
      <c r="M460">
        <v>0</v>
      </c>
      <c r="N460">
        <v>0.66300000000000003</v>
      </c>
      <c r="O460" t="s">
        <v>310</v>
      </c>
      <c r="P460" t="s">
        <v>1872</v>
      </c>
      <c r="Q460" t="s">
        <v>1415</v>
      </c>
      <c r="R460" t="s">
        <v>1873</v>
      </c>
      <c r="S460" t="s">
        <v>270</v>
      </c>
      <c r="T460" t="b">
        <v>1</v>
      </c>
    </row>
    <row r="461" spans="1:20" x14ac:dyDescent="0.25">
      <c r="A461" t="s">
        <v>259</v>
      </c>
      <c r="B461" t="s">
        <v>260</v>
      </c>
      <c r="C461" t="s">
        <v>294</v>
      </c>
      <c r="D461" t="s">
        <v>1410</v>
      </c>
      <c r="E461" t="s">
        <v>1869</v>
      </c>
      <c r="F461" t="s">
        <v>1870</v>
      </c>
      <c r="G461" t="s">
        <v>1871</v>
      </c>
      <c r="H461">
        <v>0.184</v>
      </c>
      <c r="I461" t="s">
        <v>265</v>
      </c>
      <c r="J461" t="s">
        <v>242</v>
      </c>
      <c r="K461" t="s">
        <v>243</v>
      </c>
      <c r="L461" t="s">
        <v>244</v>
      </c>
      <c r="M461">
        <v>0</v>
      </c>
      <c r="N461">
        <v>0.184</v>
      </c>
      <c r="O461" t="s">
        <v>310</v>
      </c>
      <c r="P461" t="s">
        <v>1872</v>
      </c>
      <c r="Q461" t="s">
        <v>1415</v>
      </c>
      <c r="R461" t="s">
        <v>1873</v>
      </c>
      <c r="S461" t="s">
        <v>270</v>
      </c>
      <c r="T461" t="b">
        <v>1</v>
      </c>
    </row>
    <row r="462" spans="1:20" x14ac:dyDescent="0.25">
      <c r="A462" t="s">
        <v>259</v>
      </c>
      <c r="B462" t="s">
        <v>260</v>
      </c>
      <c r="C462" t="s">
        <v>237</v>
      </c>
      <c r="D462" t="s">
        <v>463</v>
      </c>
      <c r="E462" t="s">
        <v>1874</v>
      </c>
      <c r="F462" t="s">
        <v>1875</v>
      </c>
      <c r="G462" t="s">
        <v>1876</v>
      </c>
      <c r="H462">
        <v>1.536</v>
      </c>
      <c r="I462" t="s">
        <v>265</v>
      </c>
      <c r="J462" t="s">
        <v>242</v>
      </c>
      <c r="K462" t="s">
        <v>243</v>
      </c>
      <c r="L462" t="s">
        <v>244</v>
      </c>
      <c r="M462">
        <v>0</v>
      </c>
      <c r="N462">
        <v>1.536</v>
      </c>
      <c r="O462" t="s">
        <v>324</v>
      </c>
      <c r="P462" t="s">
        <v>1877</v>
      </c>
      <c r="Q462" t="s">
        <v>468</v>
      </c>
      <c r="R462" t="s">
        <v>1878</v>
      </c>
      <c r="S462" t="s">
        <v>270</v>
      </c>
      <c r="T462" t="b">
        <v>1</v>
      </c>
    </row>
    <row r="463" spans="1:20" x14ac:dyDescent="0.25">
      <c r="A463" t="s">
        <v>259</v>
      </c>
      <c r="B463" t="s">
        <v>260</v>
      </c>
      <c r="C463" t="s">
        <v>336</v>
      </c>
      <c r="D463" t="s">
        <v>463</v>
      </c>
      <c r="E463" t="s">
        <v>1874</v>
      </c>
      <c r="F463" t="s">
        <v>1875</v>
      </c>
      <c r="G463" t="s">
        <v>1876</v>
      </c>
      <c r="H463">
        <v>7912</v>
      </c>
      <c r="I463" t="s">
        <v>265</v>
      </c>
      <c r="J463" t="s">
        <v>242</v>
      </c>
      <c r="K463" t="s">
        <v>243</v>
      </c>
      <c r="L463" t="s">
        <v>244</v>
      </c>
      <c r="M463">
        <v>0</v>
      </c>
      <c r="N463">
        <v>7912</v>
      </c>
      <c r="O463" t="s">
        <v>324</v>
      </c>
      <c r="P463" t="s">
        <v>1877</v>
      </c>
      <c r="Q463" t="s">
        <v>468</v>
      </c>
      <c r="R463" t="s">
        <v>1879</v>
      </c>
      <c r="S463" t="s">
        <v>270</v>
      </c>
      <c r="T463" t="b">
        <v>1</v>
      </c>
    </row>
    <row r="464" spans="1:20" x14ac:dyDescent="0.25">
      <c r="A464" t="s">
        <v>259</v>
      </c>
      <c r="B464" t="s">
        <v>260</v>
      </c>
      <c r="C464" t="s">
        <v>336</v>
      </c>
      <c r="D464" t="s">
        <v>463</v>
      </c>
      <c r="E464" t="s">
        <v>1874</v>
      </c>
      <c r="F464" t="s">
        <v>1875</v>
      </c>
      <c r="G464" t="s">
        <v>1876</v>
      </c>
      <c r="H464">
        <v>15178</v>
      </c>
      <c r="I464" t="s">
        <v>265</v>
      </c>
      <c r="J464" t="s">
        <v>242</v>
      </c>
      <c r="K464" t="s">
        <v>243</v>
      </c>
      <c r="L464" t="s">
        <v>244</v>
      </c>
      <c r="M464">
        <v>0</v>
      </c>
      <c r="N464">
        <v>15178</v>
      </c>
      <c r="O464" t="s">
        <v>324</v>
      </c>
      <c r="P464" t="s">
        <v>1877</v>
      </c>
      <c r="Q464" t="s">
        <v>468</v>
      </c>
      <c r="R464" t="s">
        <v>1880</v>
      </c>
      <c r="S464" t="s">
        <v>270</v>
      </c>
      <c r="T464" t="b">
        <v>1</v>
      </c>
    </row>
    <row r="465" spans="1:20" x14ac:dyDescent="0.25">
      <c r="A465" t="s">
        <v>259</v>
      </c>
      <c r="B465" t="s">
        <v>260</v>
      </c>
      <c r="C465" t="s">
        <v>237</v>
      </c>
      <c r="D465" t="s">
        <v>1428</v>
      </c>
      <c r="E465" t="s">
        <v>1429</v>
      </c>
      <c r="F465" t="s">
        <v>1881</v>
      </c>
      <c r="G465" t="s">
        <v>1881</v>
      </c>
      <c r="H465">
        <v>6.5730000000000004</v>
      </c>
      <c r="I465" t="s">
        <v>265</v>
      </c>
      <c r="J465" t="s">
        <v>242</v>
      </c>
      <c r="K465" t="s">
        <v>243</v>
      </c>
      <c r="L465" t="s">
        <v>244</v>
      </c>
      <c r="M465">
        <v>0</v>
      </c>
      <c r="N465">
        <v>6.5730000000000004</v>
      </c>
      <c r="O465" t="s">
        <v>1309</v>
      </c>
      <c r="P465" t="s">
        <v>1882</v>
      </c>
      <c r="Q465" t="s">
        <v>1432</v>
      </c>
      <c r="R465" t="s">
        <v>1883</v>
      </c>
      <c r="S465" t="s">
        <v>270</v>
      </c>
      <c r="T465" t="b">
        <v>0</v>
      </c>
    </row>
    <row r="466" spans="1:20" x14ac:dyDescent="0.25">
      <c r="A466" t="s">
        <v>259</v>
      </c>
      <c r="B466" t="s">
        <v>260</v>
      </c>
      <c r="C466" t="s">
        <v>294</v>
      </c>
      <c r="D466" t="s">
        <v>1428</v>
      </c>
      <c r="E466" t="s">
        <v>1429</v>
      </c>
      <c r="F466" t="s">
        <v>1881</v>
      </c>
      <c r="G466" t="s">
        <v>1881</v>
      </c>
      <c r="H466">
        <v>3.629</v>
      </c>
      <c r="I466" t="s">
        <v>265</v>
      </c>
      <c r="J466" t="s">
        <v>242</v>
      </c>
      <c r="K466" t="s">
        <v>243</v>
      </c>
      <c r="L466" t="s">
        <v>244</v>
      </c>
      <c r="M466">
        <v>0</v>
      </c>
      <c r="N466">
        <v>3.629</v>
      </c>
      <c r="O466" t="s">
        <v>1309</v>
      </c>
      <c r="P466" t="s">
        <v>1882</v>
      </c>
      <c r="Q466" t="s">
        <v>1432</v>
      </c>
      <c r="R466" t="s">
        <v>1883</v>
      </c>
      <c r="S466" t="s">
        <v>270</v>
      </c>
      <c r="T466" t="b">
        <v>0</v>
      </c>
    </row>
    <row r="467" spans="1:20" x14ac:dyDescent="0.25">
      <c r="A467" t="s">
        <v>259</v>
      </c>
      <c r="B467" t="s">
        <v>260</v>
      </c>
      <c r="C467" t="s">
        <v>237</v>
      </c>
      <c r="D467" t="s">
        <v>1884</v>
      </c>
      <c r="E467" t="s">
        <v>1885</v>
      </c>
      <c r="F467" t="s">
        <v>1885</v>
      </c>
      <c r="G467" t="s">
        <v>1886</v>
      </c>
      <c r="H467">
        <v>1.28</v>
      </c>
      <c r="I467" t="s">
        <v>265</v>
      </c>
      <c r="J467" t="s">
        <v>242</v>
      </c>
      <c r="K467" t="s">
        <v>243</v>
      </c>
      <c r="L467" t="s">
        <v>244</v>
      </c>
      <c r="M467">
        <v>0</v>
      </c>
      <c r="N467">
        <v>1.28</v>
      </c>
      <c r="O467" t="s">
        <v>310</v>
      </c>
      <c r="P467" t="s">
        <v>1887</v>
      </c>
      <c r="Q467" t="s">
        <v>1888</v>
      </c>
      <c r="R467" t="s">
        <v>1889</v>
      </c>
      <c r="S467" t="s">
        <v>270</v>
      </c>
      <c r="T467" t="b">
        <v>1</v>
      </c>
    </row>
    <row r="468" spans="1:20" x14ac:dyDescent="0.25">
      <c r="A468" t="s">
        <v>259</v>
      </c>
      <c r="B468" t="s">
        <v>260</v>
      </c>
      <c r="C468" t="s">
        <v>294</v>
      </c>
      <c r="D468" t="s">
        <v>1884</v>
      </c>
      <c r="E468" t="s">
        <v>1885</v>
      </c>
      <c r="F468" t="s">
        <v>1885</v>
      </c>
      <c r="G468" t="s">
        <v>1886</v>
      </c>
      <c r="H468">
        <v>0.54400000000000004</v>
      </c>
      <c r="I468" t="s">
        <v>265</v>
      </c>
      <c r="J468" t="s">
        <v>242</v>
      </c>
      <c r="K468" t="s">
        <v>243</v>
      </c>
      <c r="L468" t="s">
        <v>244</v>
      </c>
      <c r="M468">
        <v>0</v>
      </c>
      <c r="N468">
        <v>0.54400000000000004</v>
      </c>
      <c r="O468" t="s">
        <v>310</v>
      </c>
      <c r="P468" t="s">
        <v>1887</v>
      </c>
      <c r="Q468" t="s">
        <v>1888</v>
      </c>
      <c r="R468" t="s">
        <v>1889</v>
      </c>
      <c r="S468" t="s">
        <v>270</v>
      </c>
      <c r="T468" t="b">
        <v>1</v>
      </c>
    </row>
    <row r="469" spans="1:20" x14ac:dyDescent="0.25">
      <c r="A469" t="s">
        <v>236</v>
      </c>
      <c r="B469" t="s">
        <v>236</v>
      </c>
      <c r="C469" t="s">
        <v>237</v>
      </c>
      <c r="D469" t="s">
        <v>314</v>
      </c>
      <c r="F469" t="s">
        <v>925</v>
      </c>
      <c r="G469" t="s">
        <v>1526</v>
      </c>
      <c r="H469">
        <v>4.0000000000000001E-3</v>
      </c>
      <c r="I469" t="s">
        <v>254</v>
      </c>
      <c r="J469" t="s">
        <v>242</v>
      </c>
      <c r="K469" t="s">
        <v>243</v>
      </c>
      <c r="L469" t="s">
        <v>244</v>
      </c>
      <c r="M469">
        <v>0</v>
      </c>
      <c r="N469">
        <v>4.0000000000000001E-3</v>
      </c>
      <c r="O469" t="s">
        <v>569</v>
      </c>
      <c r="P469" t="s">
        <v>1890</v>
      </c>
      <c r="Q469" t="s">
        <v>318</v>
      </c>
      <c r="R469" t="s">
        <v>1046</v>
      </c>
      <c r="S469" t="s">
        <v>249</v>
      </c>
      <c r="T469" t="b">
        <v>1</v>
      </c>
    </row>
    <row r="470" spans="1:20" x14ac:dyDescent="0.25">
      <c r="A470" t="s">
        <v>259</v>
      </c>
      <c r="B470" t="s">
        <v>260</v>
      </c>
      <c r="C470" t="s">
        <v>237</v>
      </c>
      <c r="D470" t="s">
        <v>1097</v>
      </c>
      <c r="E470" t="s">
        <v>1891</v>
      </c>
      <c r="F470" t="s">
        <v>1892</v>
      </c>
      <c r="G470" t="s">
        <v>1892</v>
      </c>
      <c r="H470">
        <v>1.331</v>
      </c>
      <c r="I470" t="s">
        <v>265</v>
      </c>
      <c r="J470" t="s">
        <v>242</v>
      </c>
      <c r="K470" t="s">
        <v>243</v>
      </c>
      <c r="L470" t="s">
        <v>244</v>
      </c>
      <c r="M470">
        <v>0</v>
      </c>
      <c r="N470">
        <v>1.331</v>
      </c>
      <c r="O470" t="s">
        <v>446</v>
      </c>
      <c r="P470" t="s">
        <v>1893</v>
      </c>
      <c r="Q470" t="s">
        <v>1101</v>
      </c>
      <c r="R470" t="s">
        <v>1894</v>
      </c>
      <c r="S470" t="s">
        <v>270</v>
      </c>
      <c r="T470" t="b">
        <v>1</v>
      </c>
    </row>
    <row r="471" spans="1:20" x14ac:dyDescent="0.25">
      <c r="A471" t="s">
        <v>259</v>
      </c>
      <c r="B471" t="s">
        <v>260</v>
      </c>
      <c r="C471" t="s">
        <v>336</v>
      </c>
      <c r="D471" t="s">
        <v>1097</v>
      </c>
      <c r="E471" t="s">
        <v>1891</v>
      </c>
      <c r="F471" t="s">
        <v>1892</v>
      </c>
      <c r="G471" t="s">
        <v>1892</v>
      </c>
      <c r="H471">
        <v>6880</v>
      </c>
      <c r="I471" t="s">
        <v>265</v>
      </c>
      <c r="J471" t="s">
        <v>242</v>
      </c>
      <c r="K471" t="s">
        <v>243</v>
      </c>
      <c r="L471" t="s">
        <v>244</v>
      </c>
      <c r="M471">
        <v>0</v>
      </c>
      <c r="N471">
        <v>6880</v>
      </c>
      <c r="O471" t="s">
        <v>446</v>
      </c>
      <c r="P471" t="s">
        <v>1893</v>
      </c>
      <c r="Q471" t="s">
        <v>1101</v>
      </c>
      <c r="R471" t="s">
        <v>1895</v>
      </c>
      <c r="S471" t="s">
        <v>270</v>
      </c>
      <c r="T471" t="b">
        <v>1</v>
      </c>
    </row>
    <row r="472" spans="1:20" x14ac:dyDescent="0.25">
      <c r="A472" t="s">
        <v>259</v>
      </c>
      <c r="B472" t="s">
        <v>260</v>
      </c>
      <c r="C472" t="s">
        <v>336</v>
      </c>
      <c r="D472" t="s">
        <v>1097</v>
      </c>
      <c r="E472" t="s">
        <v>1891</v>
      </c>
      <c r="F472" t="s">
        <v>1892</v>
      </c>
      <c r="G472" t="s">
        <v>1892</v>
      </c>
      <c r="H472">
        <v>13294</v>
      </c>
      <c r="I472" t="s">
        <v>265</v>
      </c>
      <c r="J472" t="s">
        <v>242</v>
      </c>
      <c r="K472" t="s">
        <v>243</v>
      </c>
      <c r="L472" t="s">
        <v>244</v>
      </c>
      <c r="M472">
        <v>0</v>
      </c>
      <c r="N472">
        <v>13294</v>
      </c>
      <c r="O472" t="s">
        <v>446</v>
      </c>
      <c r="P472" t="s">
        <v>1893</v>
      </c>
      <c r="Q472" t="s">
        <v>1101</v>
      </c>
      <c r="R472" t="s">
        <v>1896</v>
      </c>
      <c r="S472" t="s">
        <v>270</v>
      </c>
      <c r="T472" t="b">
        <v>1</v>
      </c>
    </row>
    <row r="473" spans="1:20" x14ac:dyDescent="0.25">
      <c r="A473" t="s">
        <v>259</v>
      </c>
      <c r="B473" t="s">
        <v>260</v>
      </c>
      <c r="C473" t="s">
        <v>336</v>
      </c>
      <c r="D473" t="s">
        <v>1097</v>
      </c>
      <c r="E473" t="s">
        <v>1891</v>
      </c>
      <c r="F473" t="s">
        <v>1892</v>
      </c>
      <c r="G473" t="s">
        <v>1892</v>
      </c>
      <c r="H473">
        <v>58307</v>
      </c>
      <c r="I473" t="s">
        <v>265</v>
      </c>
      <c r="J473" t="s">
        <v>242</v>
      </c>
      <c r="K473" t="s">
        <v>243</v>
      </c>
      <c r="L473" t="s">
        <v>244</v>
      </c>
      <c r="M473">
        <v>0</v>
      </c>
      <c r="N473">
        <v>58307</v>
      </c>
      <c r="O473" t="s">
        <v>446</v>
      </c>
      <c r="P473" t="s">
        <v>1893</v>
      </c>
      <c r="Q473" t="s">
        <v>1101</v>
      </c>
      <c r="R473" t="s">
        <v>1897</v>
      </c>
      <c r="S473" t="s">
        <v>270</v>
      </c>
      <c r="T473" t="b">
        <v>1</v>
      </c>
    </row>
    <row r="474" spans="1:20" x14ac:dyDescent="0.25">
      <c r="A474" t="s">
        <v>259</v>
      </c>
      <c r="B474" t="s">
        <v>260</v>
      </c>
      <c r="C474" t="s">
        <v>237</v>
      </c>
      <c r="D474" t="s">
        <v>943</v>
      </c>
      <c r="E474" t="s">
        <v>1898</v>
      </c>
      <c r="F474" t="s">
        <v>1899</v>
      </c>
      <c r="G474" t="s">
        <v>1899</v>
      </c>
      <c r="H474">
        <v>0.561917</v>
      </c>
      <c r="I474" t="s">
        <v>265</v>
      </c>
      <c r="J474" t="s">
        <v>242</v>
      </c>
      <c r="K474" t="s">
        <v>243</v>
      </c>
      <c r="L474" t="s">
        <v>244</v>
      </c>
      <c r="M474">
        <v>0</v>
      </c>
      <c r="N474">
        <v>0.561917</v>
      </c>
      <c r="O474" t="s">
        <v>372</v>
      </c>
      <c r="P474" t="s">
        <v>1900</v>
      </c>
      <c r="Q474" t="s">
        <v>947</v>
      </c>
      <c r="R474" t="s">
        <v>1901</v>
      </c>
      <c r="S474" t="s">
        <v>270</v>
      </c>
      <c r="T474" t="b">
        <v>1</v>
      </c>
    </row>
    <row r="475" spans="1:20" x14ac:dyDescent="0.25">
      <c r="A475" t="s">
        <v>259</v>
      </c>
      <c r="B475" t="s">
        <v>260</v>
      </c>
      <c r="C475" t="s">
        <v>294</v>
      </c>
      <c r="D475" t="s">
        <v>943</v>
      </c>
      <c r="E475" t="s">
        <v>1898</v>
      </c>
      <c r="F475" t="s">
        <v>1899</v>
      </c>
      <c r="G475" t="s">
        <v>1899</v>
      </c>
      <c r="H475">
        <v>0.227606</v>
      </c>
      <c r="I475" t="s">
        <v>265</v>
      </c>
      <c r="J475" t="s">
        <v>242</v>
      </c>
      <c r="K475" t="s">
        <v>243</v>
      </c>
      <c r="L475" t="s">
        <v>244</v>
      </c>
      <c r="M475">
        <v>0</v>
      </c>
      <c r="N475">
        <v>0.227606</v>
      </c>
      <c r="O475" t="s">
        <v>372</v>
      </c>
      <c r="P475" t="s">
        <v>1900</v>
      </c>
      <c r="Q475" t="s">
        <v>947</v>
      </c>
      <c r="R475" t="s">
        <v>1901</v>
      </c>
      <c r="S475" t="s">
        <v>270</v>
      </c>
      <c r="T475" t="b">
        <v>1</v>
      </c>
    </row>
    <row r="476" spans="1:20" x14ac:dyDescent="0.25">
      <c r="A476" t="s">
        <v>259</v>
      </c>
      <c r="B476" t="s">
        <v>260</v>
      </c>
      <c r="C476" t="s">
        <v>237</v>
      </c>
      <c r="D476" t="s">
        <v>538</v>
      </c>
      <c r="E476" t="s">
        <v>1902</v>
      </c>
      <c r="F476" t="s">
        <v>1903</v>
      </c>
      <c r="G476" t="s">
        <v>1903</v>
      </c>
      <c r="H476">
        <v>3.456</v>
      </c>
      <c r="I476" t="s">
        <v>265</v>
      </c>
      <c r="J476" t="s">
        <v>242</v>
      </c>
      <c r="K476" t="s">
        <v>243</v>
      </c>
      <c r="L476" t="s">
        <v>244</v>
      </c>
      <c r="M476">
        <v>0</v>
      </c>
      <c r="N476">
        <v>3.456</v>
      </c>
      <c r="O476" t="s">
        <v>290</v>
      </c>
      <c r="P476" t="s">
        <v>1904</v>
      </c>
      <c r="Q476" t="s">
        <v>542</v>
      </c>
      <c r="R476" t="s">
        <v>1905</v>
      </c>
      <c r="S476" t="s">
        <v>270</v>
      </c>
      <c r="T476" t="b">
        <v>1</v>
      </c>
    </row>
    <row r="477" spans="1:20" x14ac:dyDescent="0.25">
      <c r="A477" t="s">
        <v>259</v>
      </c>
      <c r="B477" t="s">
        <v>260</v>
      </c>
      <c r="C477" t="s">
        <v>237</v>
      </c>
      <c r="D477" t="s">
        <v>1740</v>
      </c>
      <c r="E477" t="s">
        <v>1004</v>
      </c>
      <c r="F477" t="s">
        <v>1005</v>
      </c>
      <c r="G477" t="s">
        <v>1005</v>
      </c>
      <c r="H477">
        <v>0.45600000000000002</v>
      </c>
      <c r="I477" t="s">
        <v>265</v>
      </c>
      <c r="J477" t="s">
        <v>242</v>
      </c>
      <c r="K477" t="s">
        <v>243</v>
      </c>
      <c r="L477" t="s">
        <v>244</v>
      </c>
      <c r="M477">
        <v>0</v>
      </c>
      <c r="N477">
        <v>0.45600000000000002</v>
      </c>
      <c r="O477" t="s">
        <v>562</v>
      </c>
      <c r="P477" t="s">
        <v>1906</v>
      </c>
      <c r="Q477" t="s">
        <v>1744</v>
      </c>
      <c r="R477" t="s">
        <v>1907</v>
      </c>
      <c r="S477" t="s">
        <v>270</v>
      </c>
      <c r="T477" t="b">
        <v>1</v>
      </c>
    </row>
    <row r="478" spans="1:20" x14ac:dyDescent="0.25">
      <c r="A478" t="s">
        <v>236</v>
      </c>
      <c r="B478" t="s">
        <v>236</v>
      </c>
      <c r="C478" t="s">
        <v>237</v>
      </c>
      <c r="D478" t="s">
        <v>1908</v>
      </c>
      <c r="F478" t="s">
        <v>559</v>
      </c>
      <c r="G478" t="s">
        <v>1909</v>
      </c>
      <c r="H478">
        <v>2.4199999999999998E-3</v>
      </c>
      <c r="I478" t="s">
        <v>254</v>
      </c>
      <c r="J478" t="s">
        <v>242</v>
      </c>
      <c r="K478" t="s">
        <v>243</v>
      </c>
      <c r="L478" t="s">
        <v>244</v>
      </c>
      <c r="M478">
        <v>0</v>
      </c>
      <c r="N478">
        <v>2.4199999999999998E-3</v>
      </c>
      <c r="O478" t="s">
        <v>1910</v>
      </c>
      <c r="P478" t="s">
        <v>1911</v>
      </c>
      <c r="Q478" t="s">
        <v>1912</v>
      </c>
      <c r="R478" t="s">
        <v>1913</v>
      </c>
      <c r="S478" t="s">
        <v>249</v>
      </c>
      <c r="T478" t="b">
        <v>1</v>
      </c>
    </row>
    <row r="479" spans="1:20" x14ac:dyDescent="0.25">
      <c r="A479" t="s">
        <v>236</v>
      </c>
      <c r="B479" t="s">
        <v>236</v>
      </c>
      <c r="C479" t="s">
        <v>237</v>
      </c>
      <c r="D479" t="s">
        <v>483</v>
      </c>
      <c r="F479" t="s">
        <v>544</v>
      </c>
      <c r="G479" t="s">
        <v>1914</v>
      </c>
      <c r="H479">
        <v>0.13</v>
      </c>
      <c r="I479" t="s">
        <v>254</v>
      </c>
      <c r="J479" t="s">
        <v>242</v>
      </c>
      <c r="K479" t="s">
        <v>243</v>
      </c>
      <c r="L479" t="s">
        <v>244</v>
      </c>
      <c r="M479">
        <v>0</v>
      </c>
      <c r="N479">
        <v>0.13</v>
      </c>
      <c r="O479" t="s">
        <v>486</v>
      </c>
      <c r="P479" t="s">
        <v>1915</v>
      </c>
      <c r="Q479" t="s">
        <v>488</v>
      </c>
      <c r="R479" t="s">
        <v>1916</v>
      </c>
      <c r="S479" t="s">
        <v>249</v>
      </c>
      <c r="T479" t="b">
        <v>1</v>
      </c>
    </row>
    <row r="480" spans="1:20" x14ac:dyDescent="0.25">
      <c r="A480" t="s">
        <v>259</v>
      </c>
      <c r="B480" t="s">
        <v>260</v>
      </c>
      <c r="C480" t="s">
        <v>237</v>
      </c>
      <c r="D480" t="s">
        <v>734</v>
      </c>
      <c r="E480" t="s">
        <v>1917</v>
      </c>
      <c r="F480" t="s">
        <v>1918</v>
      </c>
      <c r="G480" t="s">
        <v>1918</v>
      </c>
      <c r="H480">
        <v>2.3E-2</v>
      </c>
      <c r="I480" t="s">
        <v>265</v>
      </c>
      <c r="J480" t="s">
        <v>242</v>
      </c>
      <c r="K480" t="s">
        <v>243</v>
      </c>
      <c r="L480" t="s">
        <v>244</v>
      </c>
      <c r="M480">
        <v>0</v>
      </c>
      <c r="N480">
        <v>2.3E-2</v>
      </c>
      <c r="O480" t="s">
        <v>1919</v>
      </c>
      <c r="P480" t="s">
        <v>1920</v>
      </c>
      <c r="Q480" t="s">
        <v>738</v>
      </c>
      <c r="R480" t="s">
        <v>1921</v>
      </c>
      <c r="S480" t="s">
        <v>270</v>
      </c>
      <c r="T480" t="b">
        <v>1</v>
      </c>
    </row>
    <row r="481" spans="1:20" x14ac:dyDescent="0.25">
      <c r="A481" t="s">
        <v>259</v>
      </c>
      <c r="B481" t="s">
        <v>260</v>
      </c>
      <c r="C481" t="s">
        <v>237</v>
      </c>
      <c r="D481" t="s">
        <v>847</v>
      </c>
      <c r="E481" t="s">
        <v>1922</v>
      </c>
      <c r="F481" t="s">
        <v>1923</v>
      </c>
      <c r="G481" t="s">
        <v>1923</v>
      </c>
      <c r="H481">
        <v>0.24399999999999999</v>
      </c>
      <c r="I481" t="s">
        <v>265</v>
      </c>
      <c r="J481" t="s">
        <v>242</v>
      </c>
      <c r="K481" t="s">
        <v>243</v>
      </c>
      <c r="L481" t="s">
        <v>244</v>
      </c>
      <c r="M481">
        <v>0</v>
      </c>
      <c r="N481">
        <v>0.24399999999999999</v>
      </c>
      <c r="O481" t="s">
        <v>446</v>
      </c>
      <c r="P481" t="s">
        <v>1924</v>
      </c>
      <c r="Q481" t="s">
        <v>851</v>
      </c>
      <c r="R481" t="s">
        <v>1925</v>
      </c>
      <c r="S481" t="s">
        <v>270</v>
      </c>
      <c r="T481" t="b">
        <v>1</v>
      </c>
    </row>
    <row r="482" spans="1:20" x14ac:dyDescent="0.25">
      <c r="A482" t="s">
        <v>259</v>
      </c>
      <c r="B482" t="s">
        <v>260</v>
      </c>
      <c r="C482" t="s">
        <v>237</v>
      </c>
      <c r="D482" t="s">
        <v>1442</v>
      </c>
      <c r="E482" t="s">
        <v>1926</v>
      </c>
      <c r="F482" t="s">
        <v>1927</v>
      </c>
      <c r="G482" t="s">
        <v>1927</v>
      </c>
      <c r="H482">
        <v>3.3250000000000002E-2</v>
      </c>
      <c r="I482" t="s">
        <v>265</v>
      </c>
      <c r="J482" t="s">
        <v>242</v>
      </c>
      <c r="K482" t="s">
        <v>243</v>
      </c>
      <c r="L482" t="s">
        <v>244</v>
      </c>
      <c r="M482">
        <v>0</v>
      </c>
      <c r="N482">
        <v>3.3250000000000002E-2</v>
      </c>
      <c r="O482" t="s">
        <v>446</v>
      </c>
      <c r="P482" t="s">
        <v>1928</v>
      </c>
      <c r="Q482" t="s">
        <v>1446</v>
      </c>
      <c r="R482" t="s">
        <v>1929</v>
      </c>
      <c r="S482" t="s">
        <v>270</v>
      </c>
      <c r="T482" t="b">
        <v>1</v>
      </c>
    </row>
    <row r="483" spans="1:20" x14ac:dyDescent="0.25">
      <c r="A483" t="s">
        <v>259</v>
      </c>
      <c r="B483" t="s">
        <v>260</v>
      </c>
      <c r="C483" t="s">
        <v>237</v>
      </c>
      <c r="D483" t="s">
        <v>1930</v>
      </c>
      <c r="E483" t="s">
        <v>1931</v>
      </c>
      <c r="F483" t="s">
        <v>1932</v>
      </c>
      <c r="G483" t="s">
        <v>1932</v>
      </c>
      <c r="H483">
        <v>0.33300000000000002</v>
      </c>
      <c r="I483" t="s">
        <v>265</v>
      </c>
      <c r="J483" t="s">
        <v>242</v>
      </c>
      <c r="K483" t="s">
        <v>243</v>
      </c>
      <c r="L483" t="s">
        <v>244</v>
      </c>
      <c r="M483">
        <v>0</v>
      </c>
      <c r="N483">
        <v>0.33300000000000002</v>
      </c>
      <c r="O483" t="s">
        <v>324</v>
      </c>
      <c r="P483" t="s">
        <v>1933</v>
      </c>
      <c r="Q483" t="s">
        <v>1934</v>
      </c>
      <c r="R483" t="s">
        <v>1935</v>
      </c>
      <c r="S483" t="s">
        <v>270</v>
      </c>
      <c r="T483" t="b">
        <v>1</v>
      </c>
    </row>
    <row r="484" spans="1:20" x14ac:dyDescent="0.25">
      <c r="A484" t="s">
        <v>259</v>
      </c>
      <c r="B484" t="s">
        <v>260</v>
      </c>
      <c r="C484" t="s">
        <v>336</v>
      </c>
      <c r="D484" t="s">
        <v>1930</v>
      </c>
      <c r="E484" t="s">
        <v>1931</v>
      </c>
      <c r="F484" t="s">
        <v>1932</v>
      </c>
      <c r="G484" t="s">
        <v>1932</v>
      </c>
      <c r="H484">
        <v>1706</v>
      </c>
      <c r="I484" t="s">
        <v>265</v>
      </c>
      <c r="J484" t="s">
        <v>242</v>
      </c>
      <c r="K484" t="s">
        <v>243</v>
      </c>
      <c r="L484" t="s">
        <v>244</v>
      </c>
      <c r="M484">
        <v>0</v>
      </c>
      <c r="N484">
        <v>1706</v>
      </c>
      <c r="O484" t="s">
        <v>1313</v>
      </c>
      <c r="P484" t="s">
        <v>1933</v>
      </c>
      <c r="Q484" t="s">
        <v>1934</v>
      </c>
      <c r="R484" t="s">
        <v>1936</v>
      </c>
      <c r="S484" t="s">
        <v>270</v>
      </c>
      <c r="T484" t="b">
        <v>1</v>
      </c>
    </row>
    <row r="485" spans="1:20" x14ac:dyDescent="0.25">
      <c r="A485" t="s">
        <v>259</v>
      </c>
      <c r="B485" t="s">
        <v>260</v>
      </c>
      <c r="C485" t="s">
        <v>336</v>
      </c>
      <c r="D485" t="s">
        <v>1930</v>
      </c>
      <c r="E485" t="s">
        <v>1931</v>
      </c>
      <c r="F485" t="s">
        <v>1932</v>
      </c>
      <c r="G485" t="s">
        <v>1932</v>
      </c>
      <c r="H485">
        <v>3288</v>
      </c>
      <c r="I485" t="s">
        <v>265</v>
      </c>
      <c r="J485" t="s">
        <v>242</v>
      </c>
      <c r="K485" t="s">
        <v>243</v>
      </c>
      <c r="L485" t="s">
        <v>244</v>
      </c>
      <c r="M485">
        <v>0</v>
      </c>
      <c r="N485">
        <v>3288</v>
      </c>
      <c r="O485" t="s">
        <v>324</v>
      </c>
      <c r="P485" t="s">
        <v>1933</v>
      </c>
      <c r="Q485" t="s">
        <v>1934</v>
      </c>
      <c r="R485" t="s">
        <v>1937</v>
      </c>
      <c r="S485" t="s">
        <v>270</v>
      </c>
      <c r="T485" t="b">
        <v>1</v>
      </c>
    </row>
    <row r="486" spans="1:20" x14ac:dyDescent="0.25">
      <c r="A486" t="s">
        <v>259</v>
      </c>
      <c r="B486" t="s">
        <v>260</v>
      </c>
      <c r="C486" t="s">
        <v>237</v>
      </c>
      <c r="D486" t="s">
        <v>1938</v>
      </c>
      <c r="E486" t="s">
        <v>1939</v>
      </c>
      <c r="F486" t="s">
        <v>1940</v>
      </c>
      <c r="G486" t="s">
        <v>1940</v>
      </c>
      <c r="H486">
        <v>5.04E-2</v>
      </c>
      <c r="I486" t="s">
        <v>265</v>
      </c>
      <c r="J486" t="s">
        <v>242</v>
      </c>
      <c r="K486" t="s">
        <v>243</v>
      </c>
      <c r="L486" t="s">
        <v>244</v>
      </c>
      <c r="M486">
        <v>0</v>
      </c>
      <c r="N486">
        <v>5.04E-2</v>
      </c>
      <c r="O486" t="s">
        <v>310</v>
      </c>
      <c r="P486" t="s">
        <v>1941</v>
      </c>
      <c r="Q486" t="s">
        <v>1942</v>
      </c>
      <c r="R486" t="s">
        <v>1943</v>
      </c>
      <c r="S486" t="s">
        <v>270</v>
      </c>
      <c r="T486" t="b">
        <v>1</v>
      </c>
    </row>
    <row r="487" spans="1:20" x14ac:dyDescent="0.25">
      <c r="A487" t="s">
        <v>259</v>
      </c>
      <c r="B487" t="s">
        <v>260</v>
      </c>
      <c r="C487" t="s">
        <v>237</v>
      </c>
      <c r="D487" t="s">
        <v>734</v>
      </c>
      <c r="E487" t="s">
        <v>1917</v>
      </c>
      <c r="F487" t="s">
        <v>1944</v>
      </c>
      <c r="G487" t="s">
        <v>1944</v>
      </c>
      <c r="H487">
        <v>4.5999999999999999E-3</v>
      </c>
      <c r="I487" t="s">
        <v>265</v>
      </c>
      <c r="J487" t="s">
        <v>242</v>
      </c>
      <c r="K487" t="s">
        <v>243</v>
      </c>
      <c r="L487" t="s">
        <v>244</v>
      </c>
      <c r="M487">
        <v>0</v>
      </c>
      <c r="N487">
        <v>4.5999999999999999E-3</v>
      </c>
      <c r="O487" t="s">
        <v>721</v>
      </c>
      <c r="P487" t="s">
        <v>1945</v>
      </c>
      <c r="Q487" t="s">
        <v>738</v>
      </c>
      <c r="R487" t="s">
        <v>1946</v>
      </c>
      <c r="S487" t="s">
        <v>270</v>
      </c>
      <c r="T487" t="b">
        <v>1</v>
      </c>
    </row>
    <row r="488" spans="1:20" x14ac:dyDescent="0.25">
      <c r="A488" t="s">
        <v>259</v>
      </c>
      <c r="B488" t="s">
        <v>260</v>
      </c>
      <c r="C488" t="s">
        <v>237</v>
      </c>
      <c r="D488" t="s">
        <v>1155</v>
      </c>
      <c r="E488" t="s">
        <v>1947</v>
      </c>
      <c r="F488" t="s">
        <v>1948</v>
      </c>
      <c r="G488" t="s">
        <v>1948</v>
      </c>
      <c r="H488">
        <v>2.1110000000000002</v>
      </c>
      <c r="I488" t="s">
        <v>265</v>
      </c>
      <c r="J488" t="s">
        <v>242</v>
      </c>
      <c r="K488" t="s">
        <v>243</v>
      </c>
      <c r="L488" t="s">
        <v>244</v>
      </c>
      <c r="M488">
        <v>0</v>
      </c>
      <c r="N488">
        <v>2.1110000000000002</v>
      </c>
      <c r="O488" t="s">
        <v>1364</v>
      </c>
      <c r="P488" t="s">
        <v>1365</v>
      </c>
      <c r="Q488" t="s">
        <v>1159</v>
      </c>
      <c r="R488" t="s">
        <v>1949</v>
      </c>
      <c r="S488" t="s">
        <v>270</v>
      </c>
      <c r="T488" t="b">
        <v>0</v>
      </c>
    </row>
    <row r="489" spans="1:20" x14ac:dyDescent="0.25">
      <c r="A489" t="s">
        <v>259</v>
      </c>
      <c r="B489" t="s">
        <v>260</v>
      </c>
      <c r="C489" t="s">
        <v>294</v>
      </c>
      <c r="D489" t="s">
        <v>1155</v>
      </c>
      <c r="E489" t="s">
        <v>1947</v>
      </c>
      <c r="F489" t="s">
        <v>1948</v>
      </c>
      <c r="G489" t="s">
        <v>1948</v>
      </c>
      <c r="H489">
        <v>1.482</v>
      </c>
      <c r="I489" t="s">
        <v>265</v>
      </c>
      <c r="J489" t="s">
        <v>242</v>
      </c>
      <c r="K489" t="s">
        <v>243</v>
      </c>
      <c r="L489" t="s">
        <v>244</v>
      </c>
      <c r="M489">
        <v>0</v>
      </c>
      <c r="N489">
        <v>1.482</v>
      </c>
      <c r="O489" t="s">
        <v>1364</v>
      </c>
      <c r="P489" t="s">
        <v>1365</v>
      </c>
      <c r="Q489" t="s">
        <v>1159</v>
      </c>
      <c r="R489" t="s">
        <v>1949</v>
      </c>
      <c r="S489" t="s">
        <v>270</v>
      </c>
      <c r="T489" t="b">
        <v>0</v>
      </c>
    </row>
    <row r="490" spans="1:20" x14ac:dyDescent="0.25">
      <c r="A490" t="s">
        <v>259</v>
      </c>
      <c r="B490" t="s">
        <v>260</v>
      </c>
      <c r="C490" t="s">
        <v>237</v>
      </c>
      <c r="D490" t="s">
        <v>1535</v>
      </c>
      <c r="E490" t="s">
        <v>628</v>
      </c>
      <c r="F490" t="s">
        <v>1950</v>
      </c>
      <c r="G490" t="s">
        <v>1950</v>
      </c>
      <c r="H490">
        <v>1.8249409999999999</v>
      </c>
      <c r="I490" t="s">
        <v>265</v>
      </c>
      <c r="J490" t="s">
        <v>242</v>
      </c>
      <c r="K490" t="s">
        <v>243</v>
      </c>
      <c r="L490" t="s">
        <v>244</v>
      </c>
      <c r="M490">
        <v>0</v>
      </c>
      <c r="N490">
        <v>1.8249409999999999</v>
      </c>
      <c r="O490" t="s">
        <v>372</v>
      </c>
      <c r="P490" t="s">
        <v>1951</v>
      </c>
      <c r="Q490" t="s">
        <v>1539</v>
      </c>
      <c r="R490" t="s">
        <v>1952</v>
      </c>
      <c r="S490" t="s">
        <v>270</v>
      </c>
      <c r="T490" t="b">
        <v>1</v>
      </c>
    </row>
    <row r="491" spans="1:20" x14ac:dyDescent="0.25">
      <c r="A491" t="s">
        <v>259</v>
      </c>
      <c r="B491" t="s">
        <v>260</v>
      </c>
      <c r="C491" t="s">
        <v>294</v>
      </c>
      <c r="D491" t="s">
        <v>1535</v>
      </c>
      <c r="E491" t="s">
        <v>628</v>
      </c>
      <c r="F491" t="s">
        <v>1950</v>
      </c>
      <c r="G491" t="s">
        <v>1950</v>
      </c>
      <c r="H491">
        <v>0.78036499999999998</v>
      </c>
      <c r="I491" t="s">
        <v>265</v>
      </c>
      <c r="J491" t="s">
        <v>242</v>
      </c>
      <c r="K491" t="s">
        <v>243</v>
      </c>
      <c r="L491" t="s">
        <v>244</v>
      </c>
      <c r="M491">
        <v>0</v>
      </c>
      <c r="N491">
        <v>0.78036499999999998</v>
      </c>
      <c r="O491" t="s">
        <v>372</v>
      </c>
      <c r="P491" t="s">
        <v>1951</v>
      </c>
      <c r="Q491" t="s">
        <v>1539</v>
      </c>
      <c r="R491" t="s">
        <v>1952</v>
      </c>
      <c r="S491" t="s">
        <v>270</v>
      </c>
      <c r="T491" t="b">
        <v>1</v>
      </c>
    </row>
    <row r="492" spans="1:20" x14ac:dyDescent="0.25">
      <c r="A492" t="s">
        <v>259</v>
      </c>
      <c r="B492" t="s">
        <v>260</v>
      </c>
      <c r="C492" t="s">
        <v>237</v>
      </c>
      <c r="D492" t="s">
        <v>1953</v>
      </c>
      <c r="E492" t="s">
        <v>1954</v>
      </c>
      <c r="F492" t="s">
        <v>1955</v>
      </c>
      <c r="G492" t="s">
        <v>1955</v>
      </c>
      <c r="H492">
        <v>0.65600000000000003</v>
      </c>
      <c r="I492" t="s">
        <v>265</v>
      </c>
      <c r="J492" t="s">
        <v>242</v>
      </c>
      <c r="K492" t="s">
        <v>243</v>
      </c>
      <c r="L492" t="s">
        <v>244</v>
      </c>
      <c r="M492">
        <v>0</v>
      </c>
      <c r="N492">
        <v>0.65600000000000003</v>
      </c>
      <c r="O492" t="s">
        <v>331</v>
      </c>
      <c r="P492" t="s">
        <v>1956</v>
      </c>
      <c r="Q492" t="s">
        <v>1957</v>
      </c>
      <c r="R492" t="s">
        <v>1958</v>
      </c>
      <c r="S492" t="s">
        <v>270</v>
      </c>
      <c r="T492" t="b">
        <v>1</v>
      </c>
    </row>
    <row r="493" spans="1:20" x14ac:dyDescent="0.25">
      <c r="A493" t="s">
        <v>259</v>
      </c>
      <c r="B493" t="s">
        <v>260</v>
      </c>
      <c r="C493" t="s">
        <v>294</v>
      </c>
      <c r="D493" t="s">
        <v>1953</v>
      </c>
      <c r="E493" t="s">
        <v>1954</v>
      </c>
      <c r="F493" t="s">
        <v>1955</v>
      </c>
      <c r="G493" t="s">
        <v>1955</v>
      </c>
      <c r="H493">
        <v>0.18099999999999999</v>
      </c>
      <c r="I493" t="s">
        <v>265</v>
      </c>
      <c r="J493" t="s">
        <v>242</v>
      </c>
      <c r="K493" t="s">
        <v>243</v>
      </c>
      <c r="L493" t="s">
        <v>244</v>
      </c>
      <c r="M493">
        <v>0</v>
      </c>
      <c r="N493">
        <v>0.18099999999999999</v>
      </c>
      <c r="O493" t="s">
        <v>324</v>
      </c>
      <c r="P493" t="s">
        <v>1956</v>
      </c>
      <c r="Q493" t="s">
        <v>1957</v>
      </c>
      <c r="R493" t="s">
        <v>1958</v>
      </c>
      <c r="S493" t="s">
        <v>270</v>
      </c>
      <c r="T493" t="b">
        <v>1</v>
      </c>
    </row>
    <row r="494" spans="1:20" x14ac:dyDescent="0.25">
      <c r="A494" t="s">
        <v>259</v>
      </c>
      <c r="B494" t="s">
        <v>1086</v>
      </c>
      <c r="C494" t="s">
        <v>237</v>
      </c>
      <c r="D494" t="s">
        <v>1959</v>
      </c>
      <c r="E494" t="s">
        <v>1960</v>
      </c>
      <c r="F494" t="s">
        <v>1960</v>
      </c>
      <c r="G494" t="s">
        <v>1961</v>
      </c>
      <c r="H494">
        <v>0</v>
      </c>
      <c r="I494" t="s">
        <v>265</v>
      </c>
      <c r="J494" t="s">
        <v>242</v>
      </c>
      <c r="K494" t="s">
        <v>243</v>
      </c>
      <c r="L494" t="s">
        <v>244</v>
      </c>
      <c r="M494">
        <v>0</v>
      </c>
      <c r="N494">
        <v>0</v>
      </c>
      <c r="O494" t="s">
        <v>1044</v>
      </c>
      <c r="P494" t="s">
        <v>1962</v>
      </c>
      <c r="Q494" t="s">
        <v>1963</v>
      </c>
      <c r="R494" t="s">
        <v>1964</v>
      </c>
      <c r="S494" t="s">
        <v>1094</v>
      </c>
      <c r="T494" t="b">
        <v>1</v>
      </c>
    </row>
    <row r="495" spans="1:20" x14ac:dyDescent="0.25">
      <c r="A495" t="s">
        <v>259</v>
      </c>
      <c r="B495" t="s">
        <v>260</v>
      </c>
      <c r="C495" t="s">
        <v>237</v>
      </c>
      <c r="D495" t="s">
        <v>1428</v>
      </c>
      <c r="E495" t="s">
        <v>1965</v>
      </c>
      <c r="F495" t="s">
        <v>1966</v>
      </c>
      <c r="G495" t="s">
        <v>1966</v>
      </c>
      <c r="H495">
        <v>0.69799999999999995</v>
      </c>
      <c r="I495" t="s">
        <v>265</v>
      </c>
      <c r="J495" t="s">
        <v>242</v>
      </c>
      <c r="K495" t="s">
        <v>243</v>
      </c>
      <c r="L495" t="s">
        <v>244</v>
      </c>
      <c r="M495">
        <v>0</v>
      </c>
      <c r="N495">
        <v>0.69799999999999995</v>
      </c>
      <c r="O495" t="s">
        <v>1309</v>
      </c>
      <c r="P495" t="s">
        <v>1967</v>
      </c>
      <c r="Q495" t="s">
        <v>1432</v>
      </c>
      <c r="R495" t="s">
        <v>1968</v>
      </c>
      <c r="S495" t="s">
        <v>270</v>
      </c>
      <c r="T495" t="b">
        <v>0</v>
      </c>
    </row>
    <row r="496" spans="1:20" x14ac:dyDescent="0.25">
      <c r="A496" t="s">
        <v>259</v>
      </c>
      <c r="B496" t="s">
        <v>260</v>
      </c>
      <c r="C496" t="s">
        <v>294</v>
      </c>
      <c r="D496" t="s">
        <v>1428</v>
      </c>
      <c r="E496" t="s">
        <v>1965</v>
      </c>
      <c r="F496" t="s">
        <v>1966</v>
      </c>
      <c r="G496" t="s">
        <v>1966</v>
      </c>
      <c r="H496">
        <v>0.20200000000000001</v>
      </c>
      <c r="I496" t="s">
        <v>265</v>
      </c>
      <c r="J496" t="s">
        <v>242</v>
      </c>
      <c r="K496" t="s">
        <v>243</v>
      </c>
      <c r="L496" t="s">
        <v>244</v>
      </c>
      <c r="M496">
        <v>0</v>
      </c>
      <c r="N496">
        <v>0.20200000000000001</v>
      </c>
      <c r="O496" t="s">
        <v>1309</v>
      </c>
      <c r="P496" t="s">
        <v>1967</v>
      </c>
      <c r="Q496" t="s">
        <v>1432</v>
      </c>
      <c r="R496" t="s">
        <v>1968</v>
      </c>
      <c r="S496" t="s">
        <v>270</v>
      </c>
      <c r="T496" t="b">
        <v>0</v>
      </c>
    </row>
    <row r="497" spans="1:20" x14ac:dyDescent="0.25">
      <c r="A497" t="s">
        <v>259</v>
      </c>
      <c r="B497" t="s">
        <v>260</v>
      </c>
      <c r="C497" t="s">
        <v>237</v>
      </c>
      <c r="D497" t="s">
        <v>1969</v>
      </c>
      <c r="E497" t="s">
        <v>1970</v>
      </c>
      <c r="F497" t="s">
        <v>1971</v>
      </c>
      <c r="G497" t="s">
        <v>1972</v>
      </c>
      <c r="H497">
        <v>0.156</v>
      </c>
      <c r="I497" t="s">
        <v>265</v>
      </c>
      <c r="J497" t="s">
        <v>242</v>
      </c>
      <c r="K497" t="s">
        <v>243</v>
      </c>
      <c r="L497" t="s">
        <v>244</v>
      </c>
      <c r="M497">
        <v>0</v>
      </c>
      <c r="N497">
        <v>0.156</v>
      </c>
      <c r="O497" t="s">
        <v>372</v>
      </c>
      <c r="P497" t="s">
        <v>1973</v>
      </c>
      <c r="Q497" t="s">
        <v>1974</v>
      </c>
      <c r="R497" t="s">
        <v>1975</v>
      </c>
      <c r="S497" t="s">
        <v>270</v>
      </c>
      <c r="T497" t="b">
        <v>1</v>
      </c>
    </row>
    <row r="498" spans="1:20" x14ac:dyDescent="0.25">
      <c r="A498" t="s">
        <v>259</v>
      </c>
      <c r="B498" t="s">
        <v>260</v>
      </c>
      <c r="C498" t="s">
        <v>237</v>
      </c>
      <c r="D498" t="s">
        <v>1652</v>
      </c>
      <c r="E498" t="s">
        <v>1976</v>
      </c>
      <c r="F498" t="s">
        <v>1977</v>
      </c>
      <c r="G498" t="s">
        <v>1977</v>
      </c>
      <c r="H498">
        <v>0.45200000000000001</v>
      </c>
      <c r="I498" t="s">
        <v>265</v>
      </c>
      <c r="J498" t="s">
        <v>242</v>
      </c>
      <c r="K498" t="s">
        <v>243</v>
      </c>
      <c r="L498" t="s">
        <v>244</v>
      </c>
      <c r="M498">
        <v>0</v>
      </c>
      <c r="N498">
        <v>0.45200000000000001</v>
      </c>
      <c r="O498" t="s">
        <v>324</v>
      </c>
      <c r="P498" t="s">
        <v>1978</v>
      </c>
      <c r="Q498" t="s">
        <v>1656</v>
      </c>
      <c r="R498" t="s">
        <v>1979</v>
      </c>
      <c r="S498" t="s">
        <v>270</v>
      </c>
      <c r="T498" t="b">
        <v>1</v>
      </c>
    </row>
    <row r="499" spans="1:20" x14ac:dyDescent="0.25">
      <c r="A499" t="s">
        <v>259</v>
      </c>
      <c r="B499" t="s">
        <v>260</v>
      </c>
      <c r="C499" t="s">
        <v>336</v>
      </c>
      <c r="D499" t="s">
        <v>1652</v>
      </c>
      <c r="E499" t="s">
        <v>1976</v>
      </c>
      <c r="F499" t="s">
        <v>1977</v>
      </c>
      <c r="G499" t="s">
        <v>1977</v>
      </c>
      <c r="H499">
        <v>2328</v>
      </c>
      <c r="I499" t="s">
        <v>265</v>
      </c>
      <c r="J499" t="s">
        <v>242</v>
      </c>
      <c r="K499" t="s">
        <v>243</v>
      </c>
      <c r="L499" t="s">
        <v>244</v>
      </c>
      <c r="M499">
        <v>0</v>
      </c>
      <c r="N499">
        <v>2328</v>
      </c>
      <c r="O499" t="s">
        <v>324</v>
      </c>
      <c r="P499" t="s">
        <v>1978</v>
      </c>
      <c r="Q499" t="s">
        <v>1656</v>
      </c>
      <c r="R499" t="s">
        <v>1980</v>
      </c>
      <c r="S499" t="s">
        <v>270</v>
      </c>
      <c r="T499" t="b">
        <v>1</v>
      </c>
    </row>
    <row r="500" spans="1:20" x14ac:dyDescent="0.25">
      <c r="A500" t="s">
        <v>259</v>
      </c>
      <c r="B500" t="s">
        <v>260</v>
      </c>
      <c r="C500" t="s">
        <v>336</v>
      </c>
      <c r="D500" t="s">
        <v>1652</v>
      </c>
      <c r="E500" t="s">
        <v>1976</v>
      </c>
      <c r="F500" t="s">
        <v>1977</v>
      </c>
      <c r="G500" t="s">
        <v>1977</v>
      </c>
      <c r="H500">
        <v>4466</v>
      </c>
      <c r="I500" t="s">
        <v>265</v>
      </c>
      <c r="J500" t="s">
        <v>242</v>
      </c>
      <c r="K500" t="s">
        <v>243</v>
      </c>
      <c r="L500" t="s">
        <v>244</v>
      </c>
      <c r="M500">
        <v>0</v>
      </c>
      <c r="N500">
        <v>4466</v>
      </c>
      <c r="O500" t="s">
        <v>324</v>
      </c>
      <c r="P500" t="s">
        <v>1978</v>
      </c>
      <c r="Q500" t="s">
        <v>1656</v>
      </c>
      <c r="R500" t="s">
        <v>1981</v>
      </c>
      <c r="S500" t="s">
        <v>270</v>
      </c>
      <c r="T500" t="b">
        <v>1</v>
      </c>
    </row>
    <row r="501" spans="1:20" x14ac:dyDescent="0.25">
      <c r="A501" t="s">
        <v>259</v>
      </c>
      <c r="B501" t="s">
        <v>260</v>
      </c>
      <c r="C501" t="s">
        <v>237</v>
      </c>
      <c r="D501" t="s">
        <v>1982</v>
      </c>
      <c r="E501" t="s">
        <v>1983</v>
      </c>
      <c r="F501" t="s">
        <v>1984</v>
      </c>
      <c r="G501" t="s">
        <v>1985</v>
      </c>
      <c r="H501">
        <v>0.13400000000000001</v>
      </c>
      <c r="I501" t="s">
        <v>265</v>
      </c>
      <c r="J501" t="s">
        <v>242</v>
      </c>
      <c r="K501" t="s">
        <v>243</v>
      </c>
      <c r="L501" t="s">
        <v>244</v>
      </c>
      <c r="M501">
        <v>0</v>
      </c>
      <c r="N501">
        <v>0.13400000000000001</v>
      </c>
      <c r="O501" t="s">
        <v>660</v>
      </c>
      <c r="P501" t="s">
        <v>1986</v>
      </c>
      <c r="Q501" t="s">
        <v>1987</v>
      </c>
      <c r="R501" t="s">
        <v>1988</v>
      </c>
      <c r="S501" t="s">
        <v>270</v>
      </c>
      <c r="T501" t="b">
        <v>1</v>
      </c>
    </row>
    <row r="502" spans="1:20" x14ac:dyDescent="0.25">
      <c r="A502" t="s">
        <v>236</v>
      </c>
      <c r="B502" t="s">
        <v>236</v>
      </c>
      <c r="C502" t="s">
        <v>237</v>
      </c>
      <c r="D502" t="s">
        <v>392</v>
      </c>
      <c r="F502" t="s">
        <v>239</v>
      </c>
      <c r="G502" t="s">
        <v>1989</v>
      </c>
      <c r="H502">
        <v>0.1</v>
      </c>
      <c r="I502" t="s">
        <v>254</v>
      </c>
      <c r="J502" t="s">
        <v>242</v>
      </c>
      <c r="K502" t="s">
        <v>243</v>
      </c>
      <c r="L502" t="s">
        <v>244</v>
      </c>
      <c r="M502">
        <v>0</v>
      </c>
      <c r="N502">
        <v>0.1</v>
      </c>
      <c r="O502" t="s">
        <v>245</v>
      </c>
      <c r="P502" t="s">
        <v>1990</v>
      </c>
      <c r="Q502" t="s">
        <v>397</v>
      </c>
      <c r="R502" t="s">
        <v>1991</v>
      </c>
      <c r="S502" t="s">
        <v>249</v>
      </c>
      <c r="T502" t="b">
        <v>0</v>
      </c>
    </row>
    <row r="503" spans="1:20" x14ac:dyDescent="0.25">
      <c r="A503" t="s">
        <v>259</v>
      </c>
      <c r="B503" t="s">
        <v>260</v>
      </c>
      <c r="C503" t="s">
        <v>237</v>
      </c>
      <c r="D503" t="s">
        <v>463</v>
      </c>
      <c r="E503" t="s">
        <v>1992</v>
      </c>
      <c r="F503" t="s">
        <v>1993</v>
      </c>
      <c r="G503" t="s">
        <v>1994</v>
      </c>
      <c r="H503">
        <v>0.23039999999999999</v>
      </c>
      <c r="I503" t="s">
        <v>265</v>
      </c>
      <c r="J503" t="s">
        <v>242</v>
      </c>
      <c r="K503" t="s">
        <v>243</v>
      </c>
      <c r="L503" t="s">
        <v>244</v>
      </c>
      <c r="M503">
        <v>0</v>
      </c>
      <c r="N503">
        <v>0.23039999999999999</v>
      </c>
      <c r="O503" t="s">
        <v>310</v>
      </c>
      <c r="P503" t="s">
        <v>1995</v>
      </c>
      <c r="Q503" t="s">
        <v>468</v>
      </c>
      <c r="R503" t="s">
        <v>1996</v>
      </c>
      <c r="S503" t="s">
        <v>270</v>
      </c>
      <c r="T503" t="b">
        <v>1</v>
      </c>
    </row>
    <row r="504" spans="1:20" x14ac:dyDescent="0.25">
      <c r="A504" t="s">
        <v>259</v>
      </c>
      <c r="B504" t="s">
        <v>260</v>
      </c>
      <c r="C504" t="s">
        <v>237</v>
      </c>
      <c r="D504" t="s">
        <v>470</v>
      </c>
      <c r="E504" t="s">
        <v>1997</v>
      </c>
      <c r="F504" t="s">
        <v>1998</v>
      </c>
      <c r="G504" t="s">
        <v>1998</v>
      </c>
      <c r="H504">
        <v>12.919</v>
      </c>
      <c r="I504" t="s">
        <v>265</v>
      </c>
      <c r="J504" t="s">
        <v>242</v>
      </c>
      <c r="K504" t="s">
        <v>243</v>
      </c>
      <c r="L504" t="s">
        <v>244</v>
      </c>
      <c r="M504">
        <v>0</v>
      </c>
      <c r="N504">
        <v>12.919</v>
      </c>
      <c r="O504" t="s">
        <v>283</v>
      </c>
      <c r="P504" t="s">
        <v>1999</v>
      </c>
      <c r="Q504" t="s">
        <v>474</v>
      </c>
      <c r="R504" t="s">
        <v>2000</v>
      </c>
      <c r="S504" t="s">
        <v>270</v>
      </c>
      <c r="T504" t="b">
        <v>1</v>
      </c>
    </row>
    <row r="505" spans="1:20" x14ac:dyDescent="0.25">
      <c r="A505" t="s">
        <v>259</v>
      </c>
      <c r="B505" t="s">
        <v>260</v>
      </c>
      <c r="C505" t="s">
        <v>336</v>
      </c>
      <c r="D505" t="s">
        <v>470</v>
      </c>
      <c r="E505" t="s">
        <v>1997</v>
      </c>
      <c r="F505" t="s">
        <v>1998</v>
      </c>
      <c r="G505" t="s">
        <v>1998</v>
      </c>
      <c r="H505">
        <v>65821</v>
      </c>
      <c r="I505" t="s">
        <v>265</v>
      </c>
      <c r="J505" t="s">
        <v>242</v>
      </c>
      <c r="K505" t="s">
        <v>243</v>
      </c>
      <c r="L505" t="s">
        <v>244</v>
      </c>
      <c r="M505">
        <v>0</v>
      </c>
      <c r="N505">
        <v>65821</v>
      </c>
      <c r="O505" t="s">
        <v>476</v>
      </c>
      <c r="P505" t="s">
        <v>1999</v>
      </c>
      <c r="Q505" t="s">
        <v>474</v>
      </c>
      <c r="R505" t="s">
        <v>2001</v>
      </c>
      <c r="S505" t="s">
        <v>270</v>
      </c>
      <c r="T505" t="b">
        <v>1</v>
      </c>
    </row>
    <row r="506" spans="1:20" x14ac:dyDescent="0.25">
      <c r="A506" t="s">
        <v>259</v>
      </c>
      <c r="B506" t="s">
        <v>260</v>
      </c>
      <c r="C506" t="s">
        <v>336</v>
      </c>
      <c r="D506" t="s">
        <v>470</v>
      </c>
      <c r="E506" t="s">
        <v>1997</v>
      </c>
      <c r="F506" t="s">
        <v>1998</v>
      </c>
      <c r="G506" t="s">
        <v>1998</v>
      </c>
      <c r="H506">
        <v>95336</v>
      </c>
      <c r="I506" t="s">
        <v>265</v>
      </c>
      <c r="J506" t="s">
        <v>242</v>
      </c>
      <c r="K506" t="s">
        <v>243</v>
      </c>
      <c r="L506" t="s">
        <v>244</v>
      </c>
      <c r="M506">
        <v>0</v>
      </c>
      <c r="N506">
        <v>95336</v>
      </c>
      <c r="O506" t="s">
        <v>476</v>
      </c>
      <c r="P506" t="s">
        <v>1999</v>
      </c>
      <c r="Q506" t="s">
        <v>474</v>
      </c>
      <c r="R506" t="s">
        <v>2002</v>
      </c>
      <c r="S506" t="s">
        <v>270</v>
      </c>
      <c r="T506" t="b">
        <v>1</v>
      </c>
    </row>
    <row r="507" spans="1:20" x14ac:dyDescent="0.25">
      <c r="A507" t="s">
        <v>259</v>
      </c>
      <c r="B507" t="s">
        <v>260</v>
      </c>
      <c r="C507" t="s">
        <v>237</v>
      </c>
      <c r="D507" t="s">
        <v>470</v>
      </c>
      <c r="E507" t="s">
        <v>2003</v>
      </c>
      <c r="F507" t="s">
        <v>2004</v>
      </c>
      <c r="G507" t="s">
        <v>2004</v>
      </c>
      <c r="H507">
        <v>4.9580000000000002</v>
      </c>
      <c r="I507" t="s">
        <v>265</v>
      </c>
      <c r="J507" t="s">
        <v>242</v>
      </c>
      <c r="K507" t="s">
        <v>243</v>
      </c>
      <c r="L507" t="s">
        <v>244</v>
      </c>
      <c r="M507">
        <v>0</v>
      </c>
      <c r="N507">
        <v>4.9580000000000002</v>
      </c>
      <c r="O507" t="s">
        <v>298</v>
      </c>
      <c r="P507" t="s">
        <v>2005</v>
      </c>
      <c r="Q507" t="s">
        <v>474</v>
      </c>
      <c r="R507" t="s">
        <v>2006</v>
      </c>
      <c r="S507" t="s">
        <v>270</v>
      </c>
      <c r="T507" t="b">
        <v>1</v>
      </c>
    </row>
    <row r="508" spans="1:20" x14ac:dyDescent="0.25">
      <c r="A508" t="s">
        <v>236</v>
      </c>
      <c r="B508" t="s">
        <v>236</v>
      </c>
      <c r="C508" t="s">
        <v>237</v>
      </c>
      <c r="D508" t="s">
        <v>238</v>
      </c>
      <c r="F508" t="s">
        <v>567</v>
      </c>
      <c r="G508" t="s">
        <v>792</v>
      </c>
      <c r="H508">
        <v>4.0000000000000001E-3</v>
      </c>
      <c r="I508" t="s">
        <v>254</v>
      </c>
      <c r="J508" t="s">
        <v>242</v>
      </c>
      <c r="K508" t="s">
        <v>243</v>
      </c>
      <c r="L508" t="s">
        <v>244</v>
      </c>
      <c r="M508">
        <v>0</v>
      </c>
      <c r="N508">
        <v>4.0000000000000001E-3</v>
      </c>
      <c r="O508" t="s">
        <v>793</v>
      </c>
      <c r="P508" t="s">
        <v>794</v>
      </c>
      <c r="Q508" t="s">
        <v>247</v>
      </c>
      <c r="R508" t="s">
        <v>1392</v>
      </c>
      <c r="S508" t="s">
        <v>249</v>
      </c>
      <c r="T508" t="b">
        <v>1</v>
      </c>
    </row>
    <row r="509" spans="1:20" x14ac:dyDescent="0.25">
      <c r="A509" t="s">
        <v>259</v>
      </c>
      <c r="B509" t="s">
        <v>260</v>
      </c>
      <c r="C509" t="s">
        <v>237</v>
      </c>
      <c r="D509" t="s">
        <v>1718</v>
      </c>
      <c r="E509" t="s">
        <v>2007</v>
      </c>
      <c r="F509" t="s">
        <v>2007</v>
      </c>
      <c r="G509" t="s">
        <v>2008</v>
      </c>
      <c r="H509">
        <v>0.19500000000000001</v>
      </c>
      <c r="I509" t="s">
        <v>265</v>
      </c>
      <c r="J509" t="s">
        <v>242</v>
      </c>
      <c r="K509" t="s">
        <v>243</v>
      </c>
      <c r="L509" t="s">
        <v>244</v>
      </c>
      <c r="M509">
        <v>0</v>
      </c>
      <c r="N509">
        <v>0.19500000000000001</v>
      </c>
      <c r="O509" t="s">
        <v>266</v>
      </c>
      <c r="P509" t="s">
        <v>2009</v>
      </c>
      <c r="Q509" t="s">
        <v>1722</v>
      </c>
      <c r="R509" t="s">
        <v>2010</v>
      </c>
      <c r="S509" t="s">
        <v>270</v>
      </c>
      <c r="T509" t="b">
        <v>1</v>
      </c>
    </row>
    <row r="510" spans="1:20" x14ac:dyDescent="0.25">
      <c r="A510" t="s">
        <v>259</v>
      </c>
      <c r="B510" t="s">
        <v>260</v>
      </c>
      <c r="C510" t="s">
        <v>294</v>
      </c>
      <c r="D510" t="s">
        <v>1718</v>
      </c>
      <c r="E510" t="s">
        <v>2007</v>
      </c>
      <c r="F510" t="s">
        <v>2007</v>
      </c>
      <c r="G510" t="s">
        <v>2008</v>
      </c>
      <c r="H510">
        <v>0.10299999999999999</v>
      </c>
      <c r="I510" t="s">
        <v>265</v>
      </c>
      <c r="J510" t="s">
        <v>242</v>
      </c>
      <c r="K510" t="s">
        <v>243</v>
      </c>
      <c r="L510" t="s">
        <v>244</v>
      </c>
      <c r="M510">
        <v>0</v>
      </c>
      <c r="N510">
        <v>0.10299999999999999</v>
      </c>
      <c r="O510" t="s">
        <v>266</v>
      </c>
      <c r="P510" t="s">
        <v>2009</v>
      </c>
      <c r="Q510" t="s">
        <v>1722</v>
      </c>
      <c r="R510" t="s">
        <v>2010</v>
      </c>
      <c r="S510" t="s">
        <v>270</v>
      </c>
      <c r="T510" t="b">
        <v>1</v>
      </c>
    </row>
    <row r="511" spans="1:20" x14ac:dyDescent="0.25">
      <c r="A511" t="s">
        <v>259</v>
      </c>
      <c r="B511" t="s">
        <v>260</v>
      </c>
      <c r="C511" t="s">
        <v>237</v>
      </c>
      <c r="D511" t="s">
        <v>2011</v>
      </c>
      <c r="E511" t="s">
        <v>2012</v>
      </c>
      <c r="F511" t="s">
        <v>2013</v>
      </c>
      <c r="G511" t="s">
        <v>2014</v>
      </c>
      <c r="H511">
        <v>4.2560000000000002</v>
      </c>
      <c r="I511" t="s">
        <v>265</v>
      </c>
      <c r="J511" t="s">
        <v>242</v>
      </c>
      <c r="K511" t="s">
        <v>243</v>
      </c>
      <c r="L511" t="s">
        <v>244</v>
      </c>
      <c r="M511">
        <v>0</v>
      </c>
      <c r="N511">
        <v>4.2560000000000002</v>
      </c>
      <c r="O511" t="s">
        <v>518</v>
      </c>
      <c r="P511" t="s">
        <v>2015</v>
      </c>
      <c r="Q511" t="s">
        <v>2016</v>
      </c>
      <c r="R511" t="s">
        <v>2017</v>
      </c>
      <c r="S511" t="s">
        <v>270</v>
      </c>
      <c r="T511" t="b">
        <v>1</v>
      </c>
    </row>
    <row r="512" spans="1:20" x14ac:dyDescent="0.25">
      <c r="A512" t="s">
        <v>259</v>
      </c>
      <c r="B512" t="s">
        <v>260</v>
      </c>
      <c r="C512" t="s">
        <v>294</v>
      </c>
      <c r="D512" t="s">
        <v>2011</v>
      </c>
      <c r="E512" t="s">
        <v>2012</v>
      </c>
      <c r="F512" t="s">
        <v>2013</v>
      </c>
      <c r="G512" t="s">
        <v>2014</v>
      </c>
      <c r="H512">
        <v>1.3919999999999999</v>
      </c>
      <c r="I512" t="s">
        <v>265</v>
      </c>
      <c r="J512" t="s">
        <v>242</v>
      </c>
      <c r="K512" t="s">
        <v>243</v>
      </c>
      <c r="L512" t="s">
        <v>244</v>
      </c>
      <c r="M512">
        <v>0</v>
      </c>
      <c r="N512">
        <v>1.3919999999999999</v>
      </c>
      <c r="O512" t="s">
        <v>518</v>
      </c>
      <c r="P512" t="s">
        <v>2015</v>
      </c>
      <c r="Q512" t="s">
        <v>2016</v>
      </c>
      <c r="R512" t="s">
        <v>2017</v>
      </c>
      <c r="S512" t="s">
        <v>270</v>
      </c>
      <c r="T512" t="b">
        <v>1</v>
      </c>
    </row>
    <row r="513" spans="1:20" x14ac:dyDescent="0.25">
      <c r="A513" t="s">
        <v>259</v>
      </c>
      <c r="B513" t="s">
        <v>260</v>
      </c>
      <c r="C513" t="s">
        <v>237</v>
      </c>
      <c r="D513" t="s">
        <v>1652</v>
      </c>
      <c r="E513" t="s">
        <v>1034</v>
      </c>
      <c r="F513" t="s">
        <v>2018</v>
      </c>
      <c r="G513" t="s">
        <v>2018</v>
      </c>
      <c r="H513">
        <v>4.5199999999999997E-2</v>
      </c>
      <c r="I513" t="s">
        <v>265</v>
      </c>
      <c r="J513" t="s">
        <v>242</v>
      </c>
      <c r="K513" t="s">
        <v>243</v>
      </c>
      <c r="L513" t="s">
        <v>244</v>
      </c>
      <c r="M513">
        <v>0</v>
      </c>
      <c r="N513">
        <v>4.5199999999999997E-2</v>
      </c>
      <c r="O513" t="s">
        <v>324</v>
      </c>
      <c r="P513" t="s">
        <v>2019</v>
      </c>
      <c r="Q513" t="s">
        <v>1656</v>
      </c>
      <c r="R513" t="s">
        <v>2020</v>
      </c>
      <c r="S513" t="s">
        <v>270</v>
      </c>
      <c r="T513" t="b">
        <v>1</v>
      </c>
    </row>
    <row r="514" spans="1:20" x14ac:dyDescent="0.25">
      <c r="A514" t="s">
        <v>259</v>
      </c>
      <c r="B514" t="s">
        <v>260</v>
      </c>
      <c r="C514" t="s">
        <v>237</v>
      </c>
      <c r="D514" t="s">
        <v>707</v>
      </c>
      <c r="E514" t="s">
        <v>2021</v>
      </c>
      <c r="F514" t="s">
        <v>2022</v>
      </c>
      <c r="G514" t="s">
        <v>2022</v>
      </c>
      <c r="H514">
        <v>2.9000000000000001E-2</v>
      </c>
      <c r="I514" t="s">
        <v>265</v>
      </c>
      <c r="J514" t="s">
        <v>242</v>
      </c>
      <c r="K514" t="s">
        <v>243</v>
      </c>
      <c r="L514" t="s">
        <v>244</v>
      </c>
      <c r="M514">
        <v>0</v>
      </c>
      <c r="N514">
        <v>2.9000000000000001E-2</v>
      </c>
      <c r="O514" t="s">
        <v>711</v>
      </c>
      <c r="P514" t="s">
        <v>2023</v>
      </c>
      <c r="Q514" t="s">
        <v>713</v>
      </c>
      <c r="R514" t="s">
        <v>2024</v>
      </c>
      <c r="S514" t="s">
        <v>270</v>
      </c>
      <c r="T514" t="b">
        <v>0</v>
      </c>
    </row>
    <row r="515" spans="1:20" x14ac:dyDescent="0.25">
      <c r="A515" t="s">
        <v>259</v>
      </c>
      <c r="B515" t="s">
        <v>260</v>
      </c>
      <c r="C515" t="s">
        <v>237</v>
      </c>
      <c r="D515" t="s">
        <v>1097</v>
      </c>
      <c r="E515" t="s">
        <v>2025</v>
      </c>
      <c r="F515" t="s">
        <v>2026</v>
      </c>
      <c r="G515" t="s">
        <v>2026</v>
      </c>
      <c r="H515">
        <v>7.3749999999999996E-2</v>
      </c>
      <c r="I515" t="s">
        <v>265</v>
      </c>
      <c r="J515" t="s">
        <v>242</v>
      </c>
      <c r="K515" t="s">
        <v>243</v>
      </c>
      <c r="L515" t="s">
        <v>244</v>
      </c>
      <c r="M515">
        <v>0</v>
      </c>
      <c r="N515">
        <v>7.3749999999999996E-2</v>
      </c>
      <c r="O515" t="s">
        <v>446</v>
      </c>
      <c r="P515" t="s">
        <v>2027</v>
      </c>
      <c r="Q515" t="s">
        <v>1101</v>
      </c>
      <c r="R515" t="s">
        <v>2028</v>
      </c>
      <c r="S515" t="s">
        <v>270</v>
      </c>
      <c r="T515" t="b">
        <v>1</v>
      </c>
    </row>
    <row r="516" spans="1:20" x14ac:dyDescent="0.25">
      <c r="A516" t="s">
        <v>259</v>
      </c>
      <c r="B516" t="s">
        <v>260</v>
      </c>
      <c r="C516" t="s">
        <v>237</v>
      </c>
      <c r="D516" t="s">
        <v>943</v>
      </c>
      <c r="E516" t="s">
        <v>2029</v>
      </c>
      <c r="F516" t="s">
        <v>2030</v>
      </c>
      <c r="G516" t="s">
        <v>2030</v>
      </c>
      <c r="H516">
        <v>10.464</v>
      </c>
      <c r="I516" t="s">
        <v>265</v>
      </c>
      <c r="J516" t="s">
        <v>242</v>
      </c>
      <c r="K516" t="s">
        <v>243</v>
      </c>
      <c r="L516" t="s">
        <v>244</v>
      </c>
      <c r="M516">
        <v>0</v>
      </c>
      <c r="N516">
        <v>10.464</v>
      </c>
      <c r="O516" t="s">
        <v>324</v>
      </c>
      <c r="P516" t="s">
        <v>2031</v>
      </c>
      <c r="Q516" t="s">
        <v>947</v>
      </c>
      <c r="R516" t="s">
        <v>2032</v>
      </c>
      <c r="S516" t="s">
        <v>270</v>
      </c>
      <c r="T516" t="b">
        <v>1</v>
      </c>
    </row>
    <row r="517" spans="1:20" x14ac:dyDescent="0.25">
      <c r="A517" t="s">
        <v>259</v>
      </c>
      <c r="B517" t="s">
        <v>260</v>
      </c>
      <c r="C517" t="s">
        <v>294</v>
      </c>
      <c r="D517" t="s">
        <v>943</v>
      </c>
      <c r="E517" t="s">
        <v>2029</v>
      </c>
      <c r="F517" t="s">
        <v>2030</v>
      </c>
      <c r="G517" t="s">
        <v>2030</v>
      </c>
      <c r="H517">
        <v>6.048</v>
      </c>
      <c r="I517" t="s">
        <v>265</v>
      </c>
      <c r="J517" t="s">
        <v>242</v>
      </c>
      <c r="K517" t="s">
        <v>243</v>
      </c>
      <c r="L517" t="s">
        <v>244</v>
      </c>
      <c r="M517">
        <v>0</v>
      </c>
      <c r="N517">
        <v>6.048</v>
      </c>
      <c r="O517" t="s">
        <v>324</v>
      </c>
      <c r="P517" t="s">
        <v>2031</v>
      </c>
      <c r="Q517" t="s">
        <v>947</v>
      </c>
      <c r="R517" t="s">
        <v>2032</v>
      </c>
      <c r="S517" t="s">
        <v>270</v>
      </c>
      <c r="T517" t="b">
        <v>1</v>
      </c>
    </row>
    <row r="518" spans="1:20" x14ac:dyDescent="0.25">
      <c r="A518" t="s">
        <v>259</v>
      </c>
      <c r="B518" t="s">
        <v>260</v>
      </c>
      <c r="C518" t="s">
        <v>237</v>
      </c>
      <c r="D518" t="s">
        <v>295</v>
      </c>
      <c r="E518" t="s">
        <v>2033</v>
      </c>
      <c r="F518" t="s">
        <v>2034</v>
      </c>
      <c r="G518" t="s">
        <v>2034</v>
      </c>
      <c r="H518">
        <v>0.5746</v>
      </c>
      <c r="I518" t="s">
        <v>265</v>
      </c>
      <c r="J518" t="s">
        <v>242</v>
      </c>
      <c r="K518" t="s">
        <v>243</v>
      </c>
      <c r="L518" t="s">
        <v>244</v>
      </c>
      <c r="M518">
        <v>0</v>
      </c>
      <c r="N518">
        <v>0.5746</v>
      </c>
      <c r="O518" t="s">
        <v>952</v>
      </c>
      <c r="P518" t="s">
        <v>2035</v>
      </c>
      <c r="Q518" t="s">
        <v>300</v>
      </c>
      <c r="R518" t="s">
        <v>2036</v>
      </c>
      <c r="S518" t="s">
        <v>270</v>
      </c>
      <c r="T518" t="b">
        <v>1</v>
      </c>
    </row>
    <row r="519" spans="1:20" x14ac:dyDescent="0.25">
      <c r="A519" t="s">
        <v>236</v>
      </c>
      <c r="B519" t="s">
        <v>236</v>
      </c>
      <c r="C519" t="s">
        <v>237</v>
      </c>
      <c r="D519" t="s">
        <v>250</v>
      </c>
      <c r="E519" t="s">
        <v>251</v>
      </c>
      <c r="F519" t="s">
        <v>459</v>
      </c>
      <c r="G519" t="s">
        <v>2037</v>
      </c>
      <c r="H519">
        <v>5.1999999999999998E-3</v>
      </c>
      <c r="I519" t="s">
        <v>254</v>
      </c>
      <c r="J519" t="s">
        <v>242</v>
      </c>
      <c r="K519" t="s">
        <v>243</v>
      </c>
      <c r="L519" t="s">
        <v>244</v>
      </c>
      <c r="M519">
        <v>0</v>
      </c>
      <c r="N519">
        <v>5.1999999999999998E-3</v>
      </c>
      <c r="O519" t="s">
        <v>255</v>
      </c>
      <c r="P519" t="s">
        <v>2038</v>
      </c>
      <c r="Q519" t="s">
        <v>257</v>
      </c>
      <c r="R519" t="s">
        <v>2039</v>
      </c>
      <c r="S519" t="s">
        <v>249</v>
      </c>
      <c r="T519" t="b">
        <v>1</v>
      </c>
    </row>
    <row r="520" spans="1:20" x14ac:dyDescent="0.25">
      <c r="A520" t="s">
        <v>236</v>
      </c>
      <c r="B520" t="s">
        <v>236</v>
      </c>
      <c r="C520" t="s">
        <v>237</v>
      </c>
      <c r="D520" t="s">
        <v>314</v>
      </c>
      <c r="E520" t="s">
        <v>251</v>
      </c>
      <c r="F520" t="s">
        <v>459</v>
      </c>
      <c r="G520" t="s">
        <v>2040</v>
      </c>
      <c r="H520">
        <v>3.5000000000000003E-2</v>
      </c>
      <c r="I520" t="s">
        <v>561</v>
      </c>
      <c r="J520" t="s">
        <v>242</v>
      </c>
      <c r="K520" t="s">
        <v>243</v>
      </c>
      <c r="L520" t="s">
        <v>244</v>
      </c>
      <c r="M520">
        <v>0</v>
      </c>
      <c r="N520">
        <v>3.5000000000000003E-2</v>
      </c>
      <c r="O520" t="s">
        <v>255</v>
      </c>
      <c r="P520" t="s">
        <v>2041</v>
      </c>
      <c r="Q520" t="s">
        <v>318</v>
      </c>
      <c r="R520" t="s">
        <v>833</v>
      </c>
      <c r="S520" t="s">
        <v>249</v>
      </c>
      <c r="T520" t="b">
        <v>1</v>
      </c>
    </row>
    <row r="521" spans="1:20" x14ac:dyDescent="0.25">
      <c r="A521" t="s">
        <v>259</v>
      </c>
      <c r="B521" t="s">
        <v>260</v>
      </c>
      <c r="C521" t="s">
        <v>237</v>
      </c>
      <c r="D521" t="s">
        <v>496</v>
      </c>
      <c r="E521" t="s">
        <v>2042</v>
      </c>
      <c r="F521" t="s">
        <v>2043</v>
      </c>
      <c r="G521" t="s">
        <v>2043</v>
      </c>
      <c r="H521">
        <v>0.48499999999999999</v>
      </c>
      <c r="I521" t="s">
        <v>265</v>
      </c>
      <c r="J521" t="s">
        <v>242</v>
      </c>
      <c r="K521" t="s">
        <v>243</v>
      </c>
      <c r="L521" t="s">
        <v>244</v>
      </c>
      <c r="M521">
        <v>0</v>
      </c>
      <c r="N521">
        <v>0.48499999999999999</v>
      </c>
      <c r="O521" t="s">
        <v>446</v>
      </c>
      <c r="P521" t="s">
        <v>2044</v>
      </c>
      <c r="Q521" t="s">
        <v>500</v>
      </c>
      <c r="R521" t="s">
        <v>2045</v>
      </c>
      <c r="S521" t="s">
        <v>270</v>
      </c>
      <c r="T521" t="b">
        <v>1</v>
      </c>
    </row>
    <row r="522" spans="1:20" x14ac:dyDescent="0.25">
      <c r="A522" t="s">
        <v>236</v>
      </c>
      <c r="B522" t="s">
        <v>236</v>
      </c>
      <c r="C522" t="s">
        <v>237</v>
      </c>
      <c r="D522" t="s">
        <v>425</v>
      </c>
      <c r="F522" t="s">
        <v>559</v>
      </c>
      <c r="G522" t="s">
        <v>1909</v>
      </c>
      <c r="H522">
        <v>1.8600000000000001E-3</v>
      </c>
      <c r="I522" t="s">
        <v>254</v>
      </c>
      <c r="J522" t="s">
        <v>242</v>
      </c>
      <c r="K522" t="s">
        <v>243</v>
      </c>
      <c r="L522" t="s">
        <v>244</v>
      </c>
      <c r="M522">
        <v>0</v>
      </c>
      <c r="N522">
        <v>1.8600000000000001E-3</v>
      </c>
      <c r="O522" t="s">
        <v>428</v>
      </c>
      <c r="P522" t="s">
        <v>2046</v>
      </c>
      <c r="Q522" t="s">
        <v>430</v>
      </c>
      <c r="R522" t="s">
        <v>2047</v>
      </c>
      <c r="S522" t="s">
        <v>249</v>
      </c>
      <c r="T522" t="b">
        <v>1</v>
      </c>
    </row>
    <row r="523" spans="1:20" x14ac:dyDescent="0.25">
      <c r="A523" t="s">
        <v>259</v>
      </c>
      <c r="B523" t="s">
        <v>260</v>
      </c>
      <c r="C523" t="s">
        <v>237</v>
      </c>
      <c r="D523" t="s">
        <v>1703</v>
      </c>
      <c r="E523" t="s">
        <v>2048</v>
      </c>
      <c r="F523" t="s">
        <v>2049</v>
      </c>
      <c r="G523" t="s">
        <v>2049</v>
      </c>
      <c r="H523">
        <v>3.8043E-2</v>
      </c>
      <c r="I523" t="s">
        <v>265</v>
      </c>
      <c r="J523" t="s">
        <v>242</v>
      </c>
      <c r="K523" t="s">
        <v>243</v>
      </c>
      <c r="L523" t="s">
        <v>244</v>
      </c>
      <c r="M523">
        <v>0</v>
      </c>
      <c r="N523">
        <v>3.8043E-2</v>
      </c>
      <c r="O523" t="s">
        <v>372</v>
      </c>
      <c r="P523" t="s">
        <v>2050</v>
      </c>
      <c r="Q523" t="s">
        <v>1707</v>
      </c>
      <c r="R523" t="s">
        <v>2051</v>
      </c>
      <c r="S523" t="s">
        <v>270</v>
      </c>
      <c r="T523" t="b">
        <v>1</v>
      </c>
    </row>
    <row r="524" spans="1:20" x14ac:dyDescent="0.25">
      <c r="A524" t="s">
        <v>259</v>
      </c>
      <c r="B524" t="s">
        <v>260</v>
      </c>
      <c r="C524" t="s">
        <v>294</v>
      </c>
      <c r="D524" t="s">
        <v>1703</v>
      </c>
      <c r="E524" t="s">
        <v>2048</v>
      </c>
      <c r="F524" t="s">
        <v>2049</v>
      </c>
      <c r="G524" t="s">
        <v>2049</v>
      </c>
      <c r="H524">
        <v>1.44E-2</v>
      </c>
      <c r="I524" t="s">
        <v>265</v>
      </c>
      <c r="J524" t="s">
        <v>242</v>
      </c>
      <c r="K524" t="s">
        <v>243</v>
      </c>
      <c r="L524" t="s">
        <v>244</v>
      </c>
      <c r="M524">
        <v>0</v>
      </c>
      <c r="N524">
        <v>1.44E-2</v>
      </c>
      <c r="O524" t="s">
        <v>372</v>
      </c>
      <c r="P524" t="s">
        <v>2050</v>
      </c>
      <c r="Q524" t="s">
        <v>1707</v>
      </c>
      <c r="R524" t="s">
        <v>2051</v>
      </c>
      <c r="S524" t="s">
        <v>270</v>
      </c>
      <c r="T524" t="b">
        <v>1</v>
      </c>
    </row>
    <row r="525" spans="1:20" x14ac:dyDescent="0.25">
      <c r="A525" t="s">
        <v>259</v>
      </c>
      <c r="B525" t="s">
        <v>260</v>
      </c>
      <c r="C525" t="s">
        <v>237</v>
      </c>
      <c r="D525" t="s">
        <v>762</v>
      </c>
      <c r="E525" t="s">
        <v>2052</v>
      </c>
      <c r="F525" t="s">
        <v>2052</v>
      </c>
      <c r="G525" t="s">
        <v>2053</v>
      </c>
      <c r="H525">
        <v>10.382</v>
      </c>
      <c r="I525" t="s">
        <v>265</v>
      </c>
      <c r="J525" t="s">
        <v>242</v>
      </c>
      <c r="K525" t="s">
        <v>243</v>
      </c>
      <c r="L525" t="s">
        <v>244</v>
      </c>
      <c r="M525">
        <v>0</v>
      </c>
      <c r="N525">
        <v>10.382</v>
      </c>
      <c r="O525" t="s">
        <v>266</v>
      </c>
      <c r="P525" t="s">
        <v>2054</v>
      </c>
      <c r="Q525" t="s">
        <v>766</v>
      </c>
      <c r="R525" t="s">
        <v>2055</v>
      </c>
      <c r="S525" t="s">
        <v>270</v>
      </c>
      <c r="T525" t="b">
        <v>1</v>
      </c>
    </row>
    <row r="526" spans="1:20" x14ac:dyDescent="0.25">
      <c r="A526" t="s">
        <v>259</v>
      </c>
      <c r="B526" t="s">
        <v>260</v>
      </c>
      <c r="C526" t="s">
        <v>294</v>
      </c>
      <c r="D526" t="s">
        <v>762</v>
      </c>
      <c r="E526" t="s">
        <v>2052</v>
      </c>
      <c r="F526" t="s">
        <v>2052</v>
      </c>
      <c r="G526" t="s">
        <v>2053</v>
      </c>
      <c r="H526">
        <v>5.9660000000000002</v>
      </c>
      <c r="I526" t="s">
        <v>265</v>
      </c>
      <c r="J526" t="s">
        <v>242</v>
      </c>
      <c r="K526" t="s">
        <v>243</v>
      </c>
      <c r="L526" t="s">
        <v>244</v>
      </c>
      <c r="M526">
        <v>0</v>
      </c>
      <c r="N526">
        <v>5.9660000000000002</v>
      </c>
      <c r="O526" t="s">
        <v>266</v>
      </c>
      <c r="P526" t="s">
        <v>2054</v>
      </c>
      <c r="Q526" t="s">
        <v>766</v>
      </c>
      <c r="R526" t="s">
        <v>2055</v>
      </c>
      <c r="S526" t="s">
        <v>270</v>
      </c>
      <c r="T526" t="b">
        <v>1</v>
      </c>
    </row>
    <row r="527" spans="1:20" x14ac:dyDescent="0.25">
      <c r="A527" t="s">
        <v>259</v>
      </c>
      <c r="B527" t="s">
        <v>260</v>
      </c>
      <c r="C527" t="s">
        <v>237</v>
      </c>
      <c r="D527" t="s">
        <v>2056</v>
      </c>
      <c r="E527" t="s">
        <v>2057</v>
      </c>
      <c r="F527" t="s">
        <v>2058</v>
      </c>
      <c r="G527" t="s">
        <v>2058</v>
      </c>
      <c r="H527">
        <v>6.6529999999999996</v>
      </c>
      <c r="I527" t="s">
        <v>265</v>
      </c>
      <c r="J527" t="s">
        <v>242</v>
      </c>
      <c r="K527" t="s">
        <v>243</v>
      </c>
      <c r="L527" t="s">
        <v>244</v>
      </c>
      <c r="M527">
        <v>0</v>
      </c>
      <c r="N527">
        <v>6.6529999999999996</v>
      </c>
      <c r="O527" t="s">
        <v>1122</v>
      </c>
      <c r="P527" t="s">
        <v>2059</v>
      </c>
      <c r="Q527" t="s">
        <v>2060</v>
      </c>
      <c r="R527" t="s">
        <v>2061</v>
      </c>
      <c r="S527" t="s">
        <v>270</v>
      </c>
      <c r="T527" t="b">
        <v>1</v>
      </c>
    </row>
    <row r="528" spans="1:20" x14ac:dyDescent="0.25">
      <c r="A528" t="s">
        <v>259</v>
      </c>
      <c r="B528" t="s">
        <v>260</v>
      </c>
      <c r="C528" t="s">
        <v>336</v>
      </c>
      <c r="D528" t="s">
        <v>2056</v>
      </c>
      <c r="E528" t="s">
        <v>2057</v>
      </c>
      <c r="F528" t="s">
        <v>2058</v>
      </c>
      <c r="G528" t="s">
        <v>2058</v>
      </c>
      <c r="H528">
        <v>34967</v>
      </c>
      <c r="I528" t="s">
        <v>265</v>
      </c>
      <c r="J528" t="s">
        <v>242</v>
      </c>
      <c r="K528" t="s">
        <v>243</v>
      </c>
      <c r="L528" t="s">
        <v>244</v>
      </c>
      <c r="M528">
        <v>0</v>
      </c>
      <c r="N528">
        <v>34967</v>
      </c>
      <c r="O528" t="s">
        <v>1122</v>
      </c>
      <c r="P528" t="s">
        <v>2059</v>
      </c>
      <c r="Q528" t="s">
        <v>2060</v>
      </c>
      <c r="R528" t="s">
        <v>2062</v>
      </c>
      <c r="S528" t="s">
        <v>270</v>
      </c>
      <c r="T528" t="b">
        <v>1</v>
      </c>
    </row>
    <row r="529" spans="1:20" x14ac:dyDescent="0.25">
      <c r="A529" t="s">
        <v>259</v>
      </c>
      <c r="B529" t="s">
        <v>260</v>
      </c>
      <c r="C529" t="s">
        <v>336</v>
      </c>
      <c r="D529" t="s">
        <v>2056</v>
      </c>
      <c r="E529" t="s">
        <v>2057</v>
      </c>
      <c r="F529" t="s">
        <v>2058</v>
      </c>
      <c r="G529" t="s">
        <v>2058</v>
      </c>
      <c r="H529">
        <v>69934</v>
      </c>
      <c r="I529" t="s">
        <v>265</v>
      </c>
      <c r="J529" t="s">
        <v>242</v>
      </c>
      <c r="K529" t="s">
        <v>243</v>
      </c>
      <c r="L529" t="s">
        <v>244</v>
      </c>
      <c r="M529">
        <v>0</v>
      </c>
      <c r="N529">
        <v>69934</v>
      </c>
      <c r="O529" t="s">
        <v>1122</v>
      </c>
      <c r="P529" t="s">
        <v>2059</v>
      </c>
      <c r="Q529" t="s">
        <v>2060</v>
      </c>
      <c r="R529" t="s">
        <v>2063</v>
      </c>
      <c r="S529" t="s">
        <v>270</v>
      </c>
      <c r="T529" t="b">
        <v>1</v>
      </c>
    </row>
    <row r="530" spans="1:20" x14ac:dyDescent="0.25">
      <c r="A530" t="s">
        <v>259</v>
      </c>
      <c r="B530" t="s">
        <v>260</v>
      </c>
      <c r="C530" t="s">
        <v>237</v>
      </c>
      <c r="D530" t="s">
        <v>627</v>
      </c>
      <c r="E530" t="s">
        <v>2064</v>
      </c>
      <c r="F530" t="s">
        <v>2065</v>
      </c>
      <c r="G530" t="s">
        <v>2065</v>
      </c>
      <c r="H530">
        <v>0.52024300000000001</v>
      </c>
      <c r="I530" t="s">
        <v>265</v>
      </c>
      <c r="J530" t="s">
        <v>242</v>
      </c>
      <c r="K530" t="s">
        <v>243</v>
      </c>
      <c r="L530" t="s">
        <v>244</v>
      </c>
      <c r="M530">
        <v>0</v>
      </c>
      <c r="N530">
        <v>0.52024300000000001</v>
      </c>
      <c r="O530" t="s">
        <v>372</v>
      </c>
      <c r="P530" t="s">
        <v>2066</v>
      </c>
      <c r="Q530" t="s">
        <v>631</v>
      </c>
      <c r="R530" t="s">
        <v>2067</v>
      </c>
      <c r="S530" t="s">
        <v>270</v>
      </c>
      <c r="T530" t="b">
        <v>1</v>
      </c>
    </row>
    <row r="531" spans="1:20" x14ac:dyDescent="0.25">
      <c r="A531" t="s">
        <v>259</v>
      </c>
      <c r="B531" t="s">
        <v>260</v>
      </c>
      <c r="C531" t="s">
        <v>237</v>
      </c>
      <c r="D531" t="s">
        <v>1097</v>
      </c>
      <c r="E531" t="s">
        <v>1098</v>
      </c>
      <c r="F531" t="s">
        <v>2068</v>
      </c>
      <c r="G531" t="s">
        <v>2068</v>
      </c>
      <c r="H531">
        <v>1.04E-2</v>
      </c>
      <c r="I531" t="s">
        <v>265</v>
      </c>
      <c r="J531" t="s">
        <v>242</v>
      </c>
      <c r="K531" t="s">
        <v>243</v>
      </c>
      <c r="L531" t="s">
        <v>244</v>
      </c>
      <c r="M531">
        <v>0</v>
      </c>
      <c r="N531">
        <v>1.04E-2</v>
      </c>
      <c r="O531" t="s">
        <v>446</v>
      </c>
      <c r="P531" t="s">
        <v>2069</v>
      </c>
      <c r="Q531" t="s">
        <v>1101</v>
      </c>
      <c r="R531" t="s">
        <v>2070</v>
      </c>
      <c r="S531" t="s">
        <v>270</v>
      </c>
      <c r="T531" t="b">
        <v>1</v>
      </c>
    </row>
    <row r="532" spans="1:20" x14ac:dyDescent="0.25">
      <c r="A532" t="s">
        <v>259</v>
      </c>
      <c r="B532" t="s">
        <v>260</v>
      </c>
      <c r="C532" t="s">
        <v>237</v>
      </c>
      <c r="D532" t="s">
        <v>677</v>
      </c>
      <c r="E532" t="s">
        <v>2071</v>
      </c>
      <c r="F532" t="s">
        <v>2072</v>
      </c>
      <c r="G532" t="s">
        <v>2072</v>
      </c>
      <c r="H532">
        <v>0.6976</v>
      </c>
      <c r="I532" t="s">
        <v>265</v>
      </c>
      <c r="J532" t="s">
        <v>242</v>
      </c>
      <c r="K532" t="s">
        <v>243</v>
      </c>
      <c r="L532" t="s">
        <v>244</v>
      </c>
      <c r="M532">
        <v>0</v>
      </c>
      <c r="N532">
        <v>0.6976</v>
      </c>
      <c r="O532" t="s">
        <v>446</v>
      </c>
      <c r="P532" t="s">
        <v>2073</v>
      </c>
      <c r="Q532" t="s">
        <v>681</v>
      </c>
      <c r="R532" t="s">
        <v>2074</v>
      </c>
      <c r="S532" t="s">
        <v>270</v>
      </c>
      <c r="T532" t="b">
        <v>1</v>
      </c>
    </row>
    <row r="533" spans="1:20" x14ac:dyDescent="0.25">
      <c r="A533" t="s">
        <v>259</v>
      </c>
      <c r="B533" t="s">
        <v>260</v>
      </c>
      <c r="C533" t="s">
        <v>294</v>
      </c>
      <c r="D533" t="s">
        <v>677</v>
      </c>
      <c r="E533" t="s">
        <v>2071</v>
      </c>
      <c r="F533" t="s">
        <v>2072</v>
      </c>
      <c r="G533" t="s">
        <v>2072</v>
      </c>
      <c r="H533">
        <v>0.4032</v>
      </c>
      <c r="I533" t="s">
        <v>265</v>
      </c>
      <c r="J533" t="s">
        <v>242</v>
      </c>
      <c r="K533" t="s">
        <v>243</v>
      </c>
      <c r="L533" t="s">
        <v>244</v>
      </c>
      <c r="M533">
        <v>0</v>
      </c>
      <c r="N533">
        <v>0.4032</v>
      </c>
      <c r="O533" t="s">
        <v>310</v>
      </c>
      <c r="P533" t="s">
        <v>2073</v>
      </c>
      <c r="Q533" t="s">
        <v>681</v>
      </c>
      <c r="R533" t="s">
        <v>2074</v>
      </c>
      <c r="S533" t="s">
        <v>270</v>
      </c>
      <c r="T533" t="b">
        <v>1</v>
      </c>
    </row>
    <row r="534" spans="1:20" x14ac:dyDescent="0.25">
      <c r="A534" t="s">
        <v>259</v>
      </c>
      <c r="B534" t="s">
        <v>260</v>
      </c>
      <c r="C534" t="s">
        <v>237</v>
      </c>
      <c r="D534" t="s">
        <v>306</v>
      </c>
      <c r="E534" t="s">
        <v>2075</v>
      </c>
      <c r="F534" t="s">
        <v>2076</v>
      </c>
      <c r="G534" t="s">
        <v>2077</v>
      </c>
      <c r="H534">
        <v>6.048</v>
      </c>
      <c r="I534" t="s">
        <v>265</v>
      </c>
      <c r="J534" t="s">
        <v>242</v>
      </c>
      <c r="K534" t="s">
        <v>243</v>
      </c>
      <c r="L534" t="s">
        <v>244</v>
      </c>
      <c r="M534">
        <v>0</v>
      </c>
      <c r="N534">
        <v>6.048</v>
      </c>
      <c r="O534" t="s">
        <v>324</v>
      </c>
      <c r="P534" t="s">
        <v>2078</v>
      </c>
      <c r="Q534" t="s">
        <v>312</v>
      </c>
      <c r="R534" t="s">
        <v>2079</v>
      </c>
      <c r="S534" t="s">
        <v>270</v>
      </c>
      <c r="T534" t="b">
        <v>1</v>
      </c>
    </row>
    <row r="535" spans="1:20" x14ac:dyDescent="0.25">
      <c r="A535" t="s">
        <v>259</v>
      </c>
      <c r="B535" t="s">
        <v>260</v>
      </c>
      <c r="C535" t="s">
        <v>336</v>
      </c>
      <c r="D535" t="s">
        <v>306</v>
      </c>
      <c r="E535" t="s">
        <v>2075</v>
      </c>
      <c r="F535" t="s">
        <v>2076</v>
      </c>
      <c r="G535" t="s">
        <v>2077</v>
      </c>
      <c r="H535">
        <v>31152</v>
      </c>
      <c r="I535" t="s">
        <v>265</v>
      </c>
      <c r="J535" t="s">
        <v>242</v>
      </c>
      <c r="K535" t="s">
        <v>243</v>
      </c>
      <c r="L535" t="s">
        <v>244</v>
      </c>
      <c r="M535">
        <v>0</v>
      </c>
      <c r="N535">
        <v>31152</v>
      </c>
      <c r="O535" t="s">
        <v>1866</v>
      </c>
      <c r="P535" t="s">
        <v>2078</v>
      </c>
      <c r="Q535" t="s">
        <v>312</v>
      </c>
      <c r="R535" t="s">
        <v>2080</v>
      </c>
      <c r="S535" t="s">
        <v>270</v>
      </c>
      <c r="T535" t="b">
        <v>1</v>
      </c>
    </row>
    <row r="536" spans="1:20" x14ac:dyDescent="0.25">
      <c r="A536" t="s">
        <v>259</v>
      </c>
      <c r="B536" t="s">
        <v>260</v>
      </c>
      <c r="C536" t="s">
        <v>336</v>
      </c>
      <c r="D536" t="s">
        <v>306</v>
      </c>
      <c r="E536" t="s">
        <v>2075</v>
      </c>
      <c r="F536" t="s">
        <v>2076</v>
      </c>
      <c r="G536" t="s">
        <v>2077</v>
      </c>
      <c r="H536">
        <v>59762</v>
      </c>
      <c r="I536" t="s">
        <v>265</v>
      </c>
      <c r="J536" t="s">
        <v>242</v>
      </c>
      <c r="K536" t="s">
        <v>243</v>
      </c>
      <c r="L536" t="s">
        <v>244</v>
      </c>
      <c r="M536">
        <v>0</v>
      </c>
      <c r="N536">
        <v>59762</v>
      </c>
      <c r="O536" t="s">
        <v>324</v>
      </c>
      <c r="P536" t="s">
        <v>2078</v>
      </c>
      <c r="Q536" t="s">
        <v>312</v>
      </c>
      <c r="R536" t="s">
        <v>2081</v>
      </c>
      <c r="S536" t="s">
        <v>270</v>
      </c>
      <c r="T536" t="b">
        <v>1</v>
      </c>
    </row>
    <row r="537" spans="1:20" x14ac:dyDescent="0.25">
      <c r="A537" t="s">
        <v>259</v>
      </c>
      <c r="B537" t="s">
        <v>260</v>
      </c>
      <c r="C537" t="s">
        <v>237</v>
      </c>
      <c r="D537" t="s">
        <v>949</v>
      </c>
      <c r="E537" t="s">
        <v>2082</v>
      </c>
      <c r="F537" t="s">
        <v>2083</v>
      </c>
      <c r="G537" t="s">
        <v>2083</v>
      </c>
      <c r="H537">
        <v>0.84399999999999997</v>
      </c>
      <c r="I537" t="s">
        <v>265</v>
      </c>
      <c r="J537" t="s">
        <v>242</v>
      </c>
      <c r="K537" t="s">
        <v>243</v>
      </c>
      <c r="L537" t="s">
        <v>244</v>
      </c>
      <c r="M537">
        <v>0</v>
      </c>
      <c r="N537">
        <v>0.84399999999999997</v>
      </c>
      <c r="O537" t="s">
        <v>386</v>
      </c>
      <c r="P537" t="s">
        <v>2084</v>
      </c>
      <c r="Q537" t="s">
        <v>954</v>
      </c>
      <c r="R537" t="s">
        <v>2085</v>
      </c>
      <c r="S537" t="s">
        <v>270</v>
      </c>
      <c r="T537" t="b">
        <v>0</v>
      </c>
    </row>
    <row r="538" spans="1:20" x14ac:dyDescent="0.25">
      <c r="A538" t="s">
        <v>259</v>
      </c>
      <c r="B538" t="s">
        <v>260</v>
      </c>
      <c r="C538" t="s">
        <v>294</v>
      </c>
      <c r="D538" t="s">
        <v>949</v>
      </c>
      <c r="E538" t="s">
        <v>2082</v>
      </c>
      <c r="F538" t="s">
        <v>2083</v>
      </c>
      <c r="G538" t="s">
        <v>2083</v>
      </c>
      <c r="H538">
        <v>0.308</v>
      </c>
      <c r="I538" t="s">
        <v>265</v>
      </c>
      <c r="J538" t="s">
        <v>242</v>
      </c>
      <c r="K538" t="s">
        <v>243</v>
      </c>
      <c r="L538" t="s">
        <v>244</v>
      </c>
      <c r="M538">
        <v>0</v>
      </c>
      <c r="N538">
        <v>0.308</v>
      </c>
      <c r="O538" t="s">
        <v>1161</v>
      </c>
      <c r="P538" t="s">
        <v>2084</v>
      </c>
      <c r="Q538" t="s">
        <v>954</v>
      </c>
      <c r="R538" t="s">
        <v>2085</v>
      </c>
      <c r="S538" t="s">
        <v>270</v>
      </c>
      <c r="T538" t="b">
        <v>0</v>
      </c>
    </row>
    <row r="539" spans="1:20" x14ac:dyDescent="0.25">
      <c r="A539" t="s">
        <v>259</v>
      </c>
      <c r="B539" t="s">
        <v>260</v>
      </c>
      <c r="C539" t="s">
        <v>237</v>
      </c>
      <c r="D539" t="s">
        <v>2086</v>
      </c>
      <c r="E539" t="s">
        <v>2087</v>
      </c>
      <c r="F539" t="s">
        <v>2088</v>
      </c>
      <c r="G539" t="s">
        <v>2089</v>
      </c>
      <c r="H539">
        <v>7.5200000000000003E-2</v>
      </c>
      <c r="I539" t="s">
        <v>265</v>
      </c>
      <c r="J539" t="s">
        <v>242</v>
      </c>
      <c r="K539" t="s">
        <v>243</v>
      </c>
      <c r="L539" t="s">
        <v>244</v>
      </c>
      <c r="M539">
        <v>0</v>
      </c>
      <c r="N539">
        <v>7.5200000000000003E-2</v>
      </c>
      <c r="O539" t="s">
        <v>446</v>
      </c>
      <c r="P539" t="s">
        <v>2090</v>
      </c>
      <c r="Q539" t="s">
        <v>2091</v>
      </c>
      <c r="R539" t="s">
        <v>2092</v>
      </c>
      <c r="S539" t="s">
        <v>270</v>
      </c>
      <c r="T539" t="b">
        <v>1</v>
      </c>
    </row>
    <row r="540" spans="1:20" x14ac:dyDescent="0.25">
      <c r="A540" t="s">
        <v>259</v>
      </c>
      <c r="B540" t="s">
        <v>260</v>
      </c>
      <c r="C540" t="s">
        <v>294</v>
      </c>
      <c r="D540" t="s">
        <v>2086</v>
      </c>
      <c r="E540" t="s">
        <v>2087</v>
      </c>
      <c r="F540" t="s">
        <v>2088</v>
      </c>
      <c r="G540" t="s">
        <v>2089</v>
      </c>
      <c r="H540">
        <v>3.8399999999999997E-2</v>
      </c>
      <c r="I540" t="s">
        <v>265</v>
      </c>
      <c r="J540" t="s">
        <v>242</v>
      </c>
      <c r="K540" t="s">
        <v>243</v>
      </c>
      <c r="L540" t="s">
        <v>244</v>
      </c>
      <c r="M540">
        <v>0</v>
      </c>
      <c r="N540">
        <v>3.8399999999999997E-2</v>
      </c>
      <c r="O540" t="s">
        <v>310</v>
      </c>
      <c r="P540" t="s">
        <v>2090</v>
      </c>
      <c r="Q540" t="s">
        <v>2091</v>
      </c>
      <c r="R540" t="s">
        <v>2092</v>
      </c>
      <c r="S540" t="s">
        <v>270</v>
      </c>
      <c r="T540" t="b">
        <v>1</v>
      </c>
    </row>
    <row r="541" spans="1:20" x14ac:dyDescent="0.25">
      <c r="A541" t="s">
        <v>259</v>
      </c>
      <c r="B541" t="s">
        <v>260</v>
      </c>
      <c r="C541" t="s">
        <v>237</v>
      </c>
      <c r="D541" t="s">
        <v>2093</v>
      </c>
      <c r="E541" t="s">
        <v>2094</v>
      </c>
      <c r="F541" t="s">
        <v>2095</v>
      </c>
      <c r="G541" t="s">
        <v>2096</v>
      </c>
      <c r="H541">
        <v>1.395</v>
      </c>
      <c r="I541" t="s">
        <v>265</v>
      </c>
      <c r="J541" t="s">
        <v>242</v>
      </c>
      <c r="K541" t="s">
        <v>243</v>
      </c>
      <c r="L541" t="s">
        <v>244</v>
      </c>
      <c r="M541">
        <v>0</v>
      </c>
      <c r="N541">
        <v>1.395</v>
      </c>
      <c r="O541" t="s">
        <v>1309</v>
      </c>
      <c r="P541" t="s">
        <v>2097</v>
      </c>
      <c r="Q541" t="s">
        <v>2098</v>
      </c>
      <c r="R541" t="s">
        <v>2099</v>
      </c>
      <c r="S541" t="s">
        <v>270</v>
      </c>
      <c r="T541" t="b">
        <v>1</v>
      </c>
    </row>
    <row r="542" spans="1:20" x14ac:dyDescent="0.25">
      <c r="A542" t="s">
        <v>259</v>
      </c>
      <c r="B542" t="s">
        <v>260</v>
      </c>
      <c r="C542" t="s">
        <v>294</v>
      </c>
      <c r="D542" t="s">
        <v>2093</v>
      </c>
      <c r="E542" t="s">
        <v>2094</v>
      </c>
      <c r="F542" t="s">
        <v>2095</v>
      </c>
      <c r="G542" t="s">
        <v>2096</v>
      </c>
      <c r="H542">
        <v>0.40300000000000002</v>
      </c>
      <c r="I542" t="s">
        <v>265</v>
      </c>
      <c r="J542" t="s">
        <v>242</v>
      </c>
      <c r="K542" t="s">
        <v>243</v>
      </c>
      <c r="L542" t="s">
        <v>244</v>
      </c>
      <c r="M542">
        <v>0</v>
      </c>
      <c r="N542">
        <v>0.40300000000000002</v>
      </c>
      <c r="O542" t="s">
        <v>1309</v>
      </c>
      <c r="P542" t="s">
        <v>2097</v>
      </c>
      <c r="Q542" t="s">
        <v>2098</v>
      </c>
      <c r="R542" t="s">
        <v>2099</v>
      </c>
      <c r="S542" t="s">
        <v>270</v>
      </c>
      <c r="T542" t="b">
        <v>1</v>
      </c>
    </row>
    <row r="543" spans="1:20" x14ac:dyDescent="0.25">
      <c r="A543" t="s">
        <v>259</v>
      </c>
      <c r="B543" t="s">
        <v>260</v>
      </c>
      <c r="C543" t="s">
        <v>237</v>
      </c>
      <c r="D543" t="s">
        <v>450</v>
      </c>
      <c r="E543" t="s">
        <v>2100</v>
      </c>
      <c r="F543" t="s">
        <v>2101</v>
      </c>
      <c r="G543" t="s">
        <v>2101</v>
      </c>
      <c r="H543">
        <v>0.55125599999999997</v>
      </c>
      <c r="I543" t="s">
        <v>265</v>
      </c>
      <c r="J543" t="s">
        <v>242</v>
      </c>
      <c r="K543" t="s">
        <v>243</v>
      </c>
      <c r="L543" t="s">
        <v>244</v>
      </c>
      <c r="M543">
        <v>0</v>
      </c>
      <c r="N543">
        <v>0.55125599999999997</v>
      </c>
      <c r="O543" t="s">
        <v>372</v>
      </c>
      <c r="P543" t="s">
        <v>2102</v>
      </c>
      <c r="Q543" t="s">
        <v>453</v>
      </c>
      <c r="R543" t="s">
        <v>2103</v>
      </c>
      <c r="S543" t="s">
        <v>270</v>
      </c>
      <c r="T543" t="b">
        <v>1</v>
      </c>
    </row>
    <row r="544" spans="1:20" x14ac:dyDescent="0.25">
      <c r="A544" t="s">
        <v>259</v>
      </c>
      <c r="B544" t="s">
        <v>260</v>
      </c>
      <c r="C544" t="s">
        <v>294</v>
      </c>
      <c r="D544" t="s">
        <v>450</v>
      </c>
      <c r="E544" t="s">
        <v>2100</v>
      </c>
      <c r="F544" t="s">
        <v>2101</v>
      </c>
      <c r="G544" t="s">
        <v>2101</v>
      </c>
      <c r="H544">
        <v>0.31440000000000001</v>
      </c>
      <c r="I544" t="s">
        <v>265</v>
      </c>
      <c r="J544" t="s">
        <v>242</v>
      </c>
      <c r="K544" t="s">
        <v>243</v>
      </c>
      <c r="L544" t="s">
        <v>244</v>
      </c>
      <c r="M544">
        <v>0</v>
      </c>
      <c r="N544">
        <v>0.31440000000000001</v>
      </c>
      <c r="O544" t="s">
        <v>1258</v>
      </c>
      <c r="P544" t="s">
        <v>2102</v>
      </c>
      <c r="Q544" t="s">
        <v>453</v>
      </c>
      <c r="R544" t="s">
        <v>2103</v>
      </c>
      <c r="S544" t="s">
        <v>270</v>
      </c>
      <c r="T544" t="b">
        <v>1</v>
      </c>
    </row>
    <row r="545" spans="1:20" x14ac:dyDescent="0.25">
      <c r="A545" t="s">
        <v>259</v>
      </c>
      <c r="B545" t="s">
        <v>260</v>
      </c>
      <c r="C545" t="s">
        <v>237</v>
      </c>
      <c r="D545" t="s">
        <v>1621</v>
      </c>
      <c r="E545" t="s">
        <v>2104</v>
      </c>
      <c r="F545" t="s">
        <v>2105</v>
      </c>
      <c r="G545" t="s">
        <v>2105</v>
      </c>
      <c r="H545">
        <v>0.33150000000000002</v>
      </c>
      <c r="I545" t="s">
        <v>265</v>
      </c>
      <c r="J545" t="s">
        <v>242</v>
      </c>
      <c r="K545" t="s">
        <v>243</v>
      </c>
      <c r="L545" t="s">
        <v>244</v>
      </c>
      <c r="M545">
        <v>0</v>
      </c>
      <c r="N545">
        <v>0.33150000000000002</v>
      </c>
      <c r="O545" t="s">
        <v>446</v>
      </c>
      <c r="P545" t="s">
        <v>2106</v>
      </c>
      <c r="Q545" t="s">
        <v>1625</v>
      </c>
      <c r="R545" t="s">
        <v>2107</v>
      </c>
      <c r="S545" t="s">
        <v>270</v>
      </c>
      <c r="T545" t="b">
        <v>1</v>
      </c>
    </row>
    <row r="546" spans="1:20" x14ac:dyDescent="0.25">
      <c r="A546" t="s">
        <v>259</v>
      </c>
      <c r="B546" t="s">
        <v>260</v>
      </c>
      <c r="C546" t="s">
        <v>294</v>
      </c>
      <c r="D546" t="s">
        <v>1621</v>
      </c>
      <c r="E546" t="s">
        <v>2104</v>
      </c>
      <c r="F546" t="s">
        <v>2105</v>
      </c>
      <c r="G546" t="s">
        <v>2105</v>
      </c>
      <c r="H546">
        <v>0.29475000000000001</v>
      </c>
      <c r="I546" t="s">
        <v>265</v>
      </c>
      <c r="J546" t="s">
        <v>242</v>
      </c>
      <c r="K546" t="s">
        <v>243</v>
      </c>
      <c r="L546" t="s">
        <v>244</v>
      </c>
      <c r="M546">
        <v>0</v>
      </c>
      <c r="N546">
        <v>0.29475000000000001</v>
      </c>
      <c r="O546" t="s">
        <v>446</v>
      </c>
      <c r="P546" t="s">
        <v>2106</v>
      </c>
      <c r="Q546" t="s">
        <v>1625</v>
      </c>
      <c r="R546" t="s">
        <v>2107</v>
      </c>
      <c r="S546" t="s">
        <v>270</v>
      </c>
      <c r="T546" t="b">
        <v>1</v>
      </c>
    </row>
    <row r="547" spans="1:20" x14ac:dyDescent="0.25">
      <c r="A547" t="s">
        <v>259</v>
      </c>
      <c r="B547" t="s">
        <v>260</v>
      </c>
      <c r="C547" t="s">
        <v>237</v>
      </c>
      <c r="D547" t="s">
        <v>847</v>
      </c>
      <c r="E547" t="s">
        <v>1480</v>
      </c>
      <c r="F547" t="s">
        <v>1481</v>
      </c>
      <c r="G547" t="s">
        <v>1481</v>
      </c>
      <c r="H547">
        <v>4.2799999999999998E-2</v>
      </c>
      <c r="I547" t="s">
        <v>265</v>
      </c>
      <c r="J547" t="s">
        <v>242</v>
      </c>
      <c r="K547" t="s">
        <v>243</v>
      </c>
      <c r="L547" t="s">
        <v>244</v>
      </c>
      <c r="M547">
        <v>0</v>
      </c>
      <c r="N547">
        <v>4.2799999999999998E-2</v>
      </c>
      <c r="O547" t="s">
        <v>446</v>
      </c>
      <c r="P547" t="s">
        <v>2108</v>
      </c>
      <c r="Q547" t="s">
        <v>851</v>
      </c>
      <c r="R547" t="s">
        <v>2109</v>
      </c>
      <c r="S547" t="s">
        <v>270</v>
      </c>
      <c r="T547" t="b">
        <v>1</v>
      </c>
    </row>
    <row r="548" spans="1:20" x14ac:dyDescent="0.25">
      <c r="A548" t="s">
        <v>259</v>
      </c>
      <c r="B548" t="s">
        <v>260</v>
      </c>
      <c r="C548" t="s">
        <v>237</v>
      </c>
      <c r="D548" t="s">
        <v>2110</v>
      </c>
      <c r="E548" t="s">
        <v>2111</v>
      </c>
      <c r="F548" t="s">
        <v>2112</v>
      </c>
      <c r="G548" t="s">
        <v>2112</v>
      </c>
      <c r="H548">
        <v>3.9800000000000002E-2</v>
      </c>
      <c r="I548" t="s">
        <v>265</v>
      </c>
      <c r="J548" t="s">
        <v>242</v>
      </c>
      <c r="K548" t="s">
        <v>243</v>
      </c>
      <c r="L548" t="s">
        <v>244</v>
      </c>
      <c r="M548">
        <v>0</v>
      </c>
      <c r="N548">
        <v>3.9800000000000002E-2</v>
      </c>
      <c r="O548" t="s">
        <v>391</v>
      </c>
      <c r="P548" t="s">
        <v>2113</v>
      </c>
      <c r="Q548" t="s">
        <v>2114</v>
      </c>
      <c r="R548" t="s">
        <v>2115</v>
      </c>
      <c r="S548" t="s">
        <v>270</v>
      </c>
      <c r="T548" t="b">
        <v>0</v>
      </c>
    </row>
    <row r="549" spans="1:20" x14ac:dyDescent="0.25">
      <c r="A549" t="s">
        <v>259</v>
      </c>
      <c r="B549" t="s">
        <v>260</v>
      </c>
      <c r="C549" t="s">
        <v>237</v>
      </c>
      <c r="D549" t="s">
        <v>1316</v>
      </c>
      <c r="E549" t="s">
        <v>2116</v>
      </c>
      <c r="F549" t="s">
        <v>2117</v>
      </c>
      <c r="G549" t="s">
        <v>2118</v>
      </c>
      <c r="H549">
        <v>0.29109600000000002</v>
      </c>
      <c r="I549" t="s">
        <v>265</v>
      </c>
      <c r="J549" t="s">
        <v>242</v>
      </c>
      <c r="K549" t="s">
        <v>243</v>
      </c>
      <c r="L549" t="s">
        <v>244</v>
      </c>
      <c r="M549">
        <v>0</v>
      </c>
      <c r="N549">
        <v>0.29109600000000002</v>
      </c>
      <c r="O549" t="s">
        <v>372</v>
      </c>
      <c r="P549" t="s">
        <v>2119</v>
      </c>
      <c r="Q549" t="s">
        <v>1321</v>
      </c>
      <c r="R549" t="s">
        <v>2120</v>
      </c>
      <c r="S549" t="s">
        <v>270</v>
      </c>
      <c r="T549" t="b">
        <v>1</v>
      </c>
    </row>
    <row r="550" spans="1:20" x14ac:dyDescent="0.25">
      <c r="A550" t="s">
        <v>259</v>
      </c>
      <c r="B550" t="s">
        <v>260</v>
      </c>
      <c r="C550" t="s">
        <v>237</v>
      </c>
      <c r="D550" t="s">
        <v>1679</v>
      </c>
      <c r="E550" t="s">
        <v>2121</v>
      </c>
      <c r="F550" t="s">
        <v>2122</v>
      </c>
      <c r="G550" t="s">
        <v>2123</v>
      </c>
      <c r="H550">
        <v>3.9359999999999999</v>
      </c>
      <c r="I550" t="s">
        <v>265</v>
      </c>
      <c r="J550" t="s">
        <v>242</v>
      </c>
      <c r="K550" t="s">
        <v>243</v>
      </c>
      <c r="L550" t="s">
        <v>244</v>
      </c>
      <c r="M550">
        <v>0</v>
      </c>
      <c r="N550">
        <v>3.9359999999999999</v>
      </c>
      <c r="O550" t="s">
        <v>324</v>
      </c>
      <c r="P550" t="s">
        <v>2124</v>
      </c>
      <c r="Q550" t="s">
        <v>1683</v>
      </c>
      <c r="R550" t="s">
        <v>2125</v>
      </c>
      <c r="S550" t="s">
        <v>270</v>
      </c>
      <c r="T550" t="b">
        <v>1</v>
      </c>
    </row>
    <row r="551" spans="1:20" x14ac:dyDescent="0.25">
      <c r="A551" t="s">
        <v>259</v>
      </c>
      <c r="B551" t="s">
        <v>260</v>
      </c>
      <c r="C551" t="s">
        <v>294</v>
      </c>
      <c r="D551" t="s">
        <v>1679</v>
      </c>
      <c r="E551" t="s">
        <v>2121</v>
      </c>
      <c r="F551" t="s">
        <v>2122</v>
      </c>
      <c r="G551" t="s">
        <v>2123</v>
      </c>
      <c r="H551">
        <v>1.085</v>
      </c>
      <c r="I551" t="s">
        <v>265</v>
      </c>
      <c r="J551" t="s">
        <v>242</v>
      </c>
      <c r="K551" t="s">
        <v>243</v>
      </c>
      <c r="L551" t="s">
        <v>244</v>
      </c>
      <c r="M551">
        <v>0</v>
      </c>
      <c r="N551">
        <v>1.085</v>
      </c>
      <c r="O551" t="s">
        <v>324</v>
      </c>
      <c r="P551" t="s">
        <v>2124</v>
      </c>
      <c r="Q551" t="s">
        <v>1683</v>
      </c>
      <c r="R551" t="s">
        <v>2125</v>
      </c>
      <c r="S551" t="s">
        <v>270</v>
      </c>
      <c r="T551" t="b">
        <v>1</v>
      </c>
    </row>
    <row r="552" spans="1:20" x14ac:dyDescent="0.25">
      <c r="A552" t="s">
        <v>259</v>
      </c>
      <c r="B552" t="s">
        <v>260</v>
      </c>
      <c r="C552" t="s">
        <v>237</v>
      </c>
      <c r="D552" t="s">
        <v>2126</v>
      </c>
      <c r="E552" t="s">
        <v>2127</v>
      </c>
      <c r="F552" t="s">
        <v>2128</v>
      </c>
      <c r="G552" t="s">
        <v>2128</v>
      </c>
      <c r="H552">
        <v>1.9800000000000002E-2</v>
      </c>
      <c r="I552" t="s">
        <v>265</v>
      </c>
      <c r="J552" t="s">
        <v>242</v>
      </c>
      <c r="K552" t="s">
        <v>243</v>
      </c>
      <c r="L552" t="s">
        <v>244</v>
      </c>
      <c r="M552">
        <v>0</v>
      </c>
      <c r="N552">
        <v>1.9800000000000002E-2</v>
      </c>
      <c r="O552" t="s">
        <v>446</v>
      </c>
      <c r="P552" t="s">
        <v>2129</v>
      </c>
      <c r="Q552" t="s">
        <v>2130</v>
      </c>
      <c r="R552" t="s">
        <v>2131</v>
      </c>
      <c r="S552" t="s">
        <v>270</v>
      </c>
      <c r="T552" t="b">
        <v>1</v>
      </c>
    </row>
    <row r="553" spans="1:20" x14ac:dyDescent="0.25">
      <c r="A553" t="s">
        <v>259</v>
      </c>
      <c r="B553" t="s">
        <v>260</v>
      </c>
      <c r="C553" t="s">
        <v>237</v>
      </c>
      <c r="D553" t="s">
        <v>1679</v>
      </c>
      <c r="E553" t="s">
        <v>2132</v>
      </c>
      <c r="F553" t="s">
        <v>2133</v>
      </c>
      <c r="G553" t="s">
        <v>2134</v>
      </c>
      <c r="H553">
        <v>6.6050999999999999E-2</v>
      </c>
      <c r="I553" t="s">
        <v>265</v>
      </c>
      <c r="J553" t="s">
        <v>242</v>
      </c>
      <c r="K553" t="s">
        <v>243</v>
      </c>
      <c r="L553" t="s">
        <v>244</v>
      </c>
      <c r="M553">
        <v>0</v>
      </c>
      <c r="N553">
        <v>6.6050999999999999E-2</v>
      </c>
      <c r="O553" t="s">
        <v>372</v>
      </c>
      <c r="P553" t="s">
        <v>2135</v>
      </c>
      <c r="Q553" t="s">
        <v>1683</v>
      </c>
      <c r="R553" t="s">
        <v>2136</v>
      </c>
      <c r="S553" t="s">
        <v>270</v>
      </c>
      <c r="T553" t="b">
        <v>1</v>
      </c>
    </row>
    <row r="554" spans="1:20" x14ac:dyDescent="0.25">
      <c r="A554" t="s">
        <v>259</v>
      </c>
      <c r="B554" t="s">
        <v>260</v>
      </c>
      <c r="C554" t="s">
        <v>294</v>
      </c>
      <c r="D554" t="s">
        <v>1679</v>
      </c>
      <c r="E554" t="s">
        <v>2132</v>
      </c>
      <c r="F554" t="s">
        <v>2133</v>
      </c>
      <c r="G554" t="s">
        <v>2134</v>
      </c>
      <c r="H554">
        <v>2.5514999999999999E-2</v>
      </c>
      <c r="I554" t="s">
        <v>265</v>
      </c>
      <c r="J554" t="s">
        <v>242</v>
      </c>
      <c r="K554" t="s">
        <v>243</v>
      </c>
      <c r="L554" t="s">
        <v>244</v>
      </c>
      <c r="M554">
        <v>0</v>
      </c>
      <c r="N554">
        <v>2.5514999999999999E-2</v>
      </c>
      <c r="O554" t="s">
        <v>372</v>
      </c>
      <c r="P554" t="s">
        <v>2135</v>
      </c>
      <c r="Q554" t="s">
        <v>1683</v>
      </c>
      <c r="R554" t="s">
        <v>2136</v>
      </c>
      <c r="S554" t="s">
        <v>270</v>
      </c>
      <c r="T554" t="b">
        <v>1</v>
      </c>
    </row>
    <row r="555" spans="1:20" x14ac:dyDescent="0.25">
      <c r="A555" t="s">
        <v>259</v>
      </c>
      <c r="B555" t="s">
        <v>260</v>
      </c>
      <c r="C555" t="s">
        <v>237</v>
      </c>
      <c r="D555" t="s">
        <v>838</v>
      </c>
      <c r="E555" t="s">
        <v>2137</v>
      </c>
      <c r="F555" t="s">
        <v>2138</v>
      </c>
      <c r="G555" t="s">
        <v>2138</v>
      </c>
      <c r="H555">
        <v>7.9359999999999999</v>
      </c>
      <c r="I555" t="s">
        <v>265</v>
      </c>
      <c r="J555" t="s">
        <v>242</v>
      </c>
      <c r="K555" t="s">
        <v>243</v>
      </c>
      <c r="L555" t="s">
        <v>244</v>
      </c>
      <c r="M555">
        <v>0</v>
      </c>
      <c r="N555">
        <v>7.9359999999999999</v>
      </c>
      <c r="O555" t="s">
        <v>324</v>
      </c>
      <c r="P555" t="s">
        <v>2139</v>
      </c>
      <c r="Q555" t="s">
        <v>840</v>
      </c>
      <c r="R555" t="s">
        <v>2140</v>
      </c>
      <c r="S555" t="s">
        <v>270</v>
      </c>
      <c r="T555" t="b">
        <v>1</v>
      </c>
    </row>
    <row r="556" spans="1:20" x14ac:dyDescent="0.25">
      <c r="A556" t="s">
        <v>259</v>
      </c>
      <c r="B556" t="s">
        <v>260</v>
      </c>
      <c r="C556" t="s">
        <v>294</v>
      </c>
      <c r="D556" t="s">
        <v>838</v>
      </c>
      <c r="E556" t="s">
        <v>2137</v>
      </c>
      <c r="F556" t="s">
        <v>2138</v>
      </c>
      <c r="G556" t="s">
        <v>2138</v>
      </c>
      <c r="H556">
        <v>4.992</v>
      </c>
      <c r="I556" t="s">
        <v>265</v>
      </c>
      <c r="J556" t="s">
        <v>242</v>
      </c>
      <c r="K556" t="s">
        <v>243</v>
      </c>
      <c r="L556" t="s">
        <v>244</v>
      </c>
      <c r="M556">
        <v>0</v>
      </c>
      <c r="N556">
        <v>4.992</v>
      </c>
      <c r="O556" t="s">
        <v>324</v>
      </c>
      <c r="P556" t="s">
        <v>2139</v>
      </c>
      <c r="Q556" t="s">
        <v>840</v>
      </c>
      <c r="R556" t="s">
        <v>2140</v>
      </c>
      <c r="S556" t="s">
        <v>270</v>
      </c>
      <c r="T556" t="b">
        <v>1</v>
      </c>
    </row>
    <row r="557" spans="1:20" x14ac:dyDescent="0.25">
      <c r="A557" t="s">
        <v>236</v>
      </c>
      <c r="B557" t="s">
        <v>236</v>
      </c>
      <c r="C557" t="s">
        <v>237</v>
      </c>
      <c r="D557" t="s">
        <v>566</v>
      </c>
      <c r="F557" t="s">
        <v>925</v>
      </c>
      <c r="G557" t="s">
        <v>2141</v>
      </c>
      <c r="H557">
        <v>6.5000000000000002E-2</v>
      </c>
      <c r="I557" t="s">
        <v>254</v>
      </c>
      <c r="J557" t="s">
        <v>242</v>
      </c>
      <c r="K557" t="s">
        <v>243</v>
      </c>
      <c r="L557" t="s">
        <v>244</v>
      </c>
      <c r="M557">
        <v>0</v>
      </c>
      <c r="N557">
        <v>6.5000000000000002E-2</v>
      </c>
      <c r="O557" t="s">
        <v>569</v>
      </c>
      <c r="P557" t="s">
        <v>2142</v>
      </c>
      <c r="Q557" t="s">
        <v>571</v>
      </c>
      <c r="R557" t="s">
        <v>2143</v>
      </c>
      <c r="S557" t="s">
        <v>249</v>
      </c>
      <c r="T557" t="b">
        <v>1</v>
      </c>
    </row>
    <row r="558" spans="1:20" x14ac:dyDescent="0.25">
      <c r="A558" t="s">
        <v>259</v>
      </c>
      <c r="B558" t="s">
        <v>260</v>
      </c>
      <c r="C558" t="s">
        <v>237</v>
      </c>
      <c r="D558" t="s">
        <v>683</v>
      </c>
      <c r="E558" t="s">
        <v>2144</v>
      </c>
      <c r="F558" t="s">
        <v>2145</v>
      </c>
      <c r="G558" t="s">
        <v>2145</v>
      </c>
      <c r="H558">
        <v>9.9459999999999997</v>
      </c>
      <c r="I558" t="s">
        <v>265</v>
      </c>
      <c r="J558" t="s">
        <v>242</v>
      </c>
      <c r="K558" t="s">
        <v>243</v>
      </c>
      <c r="L558" t="s">
        <v>244</v>
      </c>
      <c r="M558">
        <v>0</v>
      </c>
      <c r="N558">
        <v>9.9459999999999997</v>
      </c>
      <c r="O558" t="s">
        <v>476</v>
      </c>
      <c r="P558" t="s">
        <v>2146</v>
      </c>
      <c r="Q558" t="s">
        <v>687</v>
      </c>
      <c r="R558" t="s">
        <v>2147</v>
      </c>
      <c r="S558" t="s">
        <v>270</v>
      </c>
      <c r="T558" t="b">
        <v>1</v>
      </c>
    </row>
    <row r="559" spans="1:20" x14ac:dyDescent="0.25">
      <c r="A559" t="s">
        <v>259</v>
      </c>
      <c r="B559" t="s">
        <v>260</v>
      </c>
      <c r="C559" t="s">
        <v>294</v>
      </c>
      <c r="D559" t="s">
        <v>683</v>
      </c>
      <c r="E559" t="s">
        <v>2144</v>
      </c>
      <c r="F559" t="s">
        <v>2145</v>
      </c>
      <c r="G559" t="s">
        <v>2145</v>
      </c>
      <c r="H559">
        <v>3.206</v>
      </c>
      <c r="I559" t="s">
        <v>265</v>
      </c>
      <c r="J559" t="s">
        <v>242</v>
      </c>
      <c r="K559" t="s">
        <v>243</v>
      </c>
      <c r="L559" t="s">
        <v>244</v>
      </c>
      <c r="M559">
        <v>0</v>
      </c>
      <c r="N559">
        <v>3.206</v>
      </c>
      <c r="O559" t="s">
        <v>476</v>
      </c>
      <c r="P559" t="s">
        <v>2146</v>
      </c>
      <c r="Q559" t="s">
        <v>687</v>
      </c>
      <c r="R559" t="s">
        <v>2147</v>
      </c>
      <c r="S559" t="s">
        <v>270</v>
      </c>
      <c r="T559" t="b">
        <v>1</v>
      </c>
    </row>
    <row r="560" spans="1:20" x14ac:dyDescent="0.25">
      <c r="A560" t="s">
        <v>236</v>
      </c>
      <c r="B560" t="s">
        <v>335</v>
      </c>
      <c r="C560" t="s">
        <v>336</v>
      </c>
      <c r="D560" t="s">
        <v>337</v>
      </c>
      <c r="E560" t="s">
        <v>2148</v>
      </c>
      <c r="F560" t="s">
        <v>2149</v>
      </c>
      <c r="G560" t="s">
        <v>340</v>
      </c>
      <c r="H560">
        <v>601413</v>
      </c>
      <c r="I560" t="s">
        <v>341</v>
      </c>
      <c r="J560" t="s">
        <v>242</v>
      </c>
      <c r="K560" t="s">
        <v>243</v>
      </c>
      <c r="L560" t="s">
        <v>244</v>
      </c>
      <c r="M560">
        <v>0</v>
      </c>
      <c r="N560">
        <v>601413</v>
      </c>
      <c r="O560" t="s">
        <v>342</v>
      </c>
      <c r="P560" t="s">
        <v>343</v>
      </c>
      <c r="Q560" t="s">
        <v>344</v>
      </c>
      <c r="R560" t="s">
        <v>2150</v>
      </c>
      <c r="S560" t="s">
        <v>346</v>
      </c>
      <c r="T560" t="b">
        <v>0</v>
      </c>
    </row>
    <row r="561" spans="1:20" x14ac:dyDescent="0.25">
      <c r="A561" t="s">
        <v>236</v>
      </c>
      <c r="B561" t="s">
        <v>335</v>
      </c>
      <c r="C561" t="s">
        <v>336</v>
      </c>
      <c r="D561" t="s">
        <v>337</v>
      </c>
      <c r="E561" t="s">
        <v>2148</v>
      </c>
      <c r="F561" t="s">
        <v>2149</v>
      </c>
      <c r="G561" t="s">
        <v>340</v>
      </c>
      <c r="H561">
        <v>1632406</v>
      </c>
      <c r="I561" t="s">
        <v>341</v>
      </c>
      <c r="J561" t="s">
        <v>242</v>
      </c>
      <c r="K561" t="s">
        <v>243</v>
      </c>
      <c r="L561" t="s">
        <v>244</v>
      </c>
      <c r="M561">
        <v>0</v>
      </c>
      <c r="N561">
        <v>1632406</v>
      </c>
      <c r="O561" t="s">
        <v>342</v>
      </c>
      <c r="P561" t="s">
        <v>343</v>
      </c>
      <c r="Q561" t="s">
        <v>344</v>
      </c>
      <c r="R561" t="s">
        <v>2151</v>
      </c>
      <c r="S561" t="s">
        <v>346</v>
      </c>
      <c r="T561" t="b">
        <v>0</v>
      </c>
    </row>
    <row r="562" spans="1:20" x14ac:dyDescent="0.25">
      <c r="A562" t="s">
        <v>259</v>
      </c>
      <c r="B562" t="s">
        <v>260</v>
      </c>
      <c r="C562" t="s">
        <v>237</v>
      </c>
      <c r="D562" t="s">
        <v>956</v>
      </c>
      <c r="E562" t="s">
        <v>2152</v>
      </c>
      <c r="F562" t="s">
        <v>2153</v>
      </c>
      <c r="G562" t="s">
        <v>2153</v>
      </c>
      <c r="H562">
        <v>0.189</v>
      </c>
      <c r="I562" t="s">
        <v>265</v>
      </c>
      <c r="J562" t="s">
        <v>242</v>
      </c>
      <c r="K562" t="s">
        <v>243</v>
      </c>
      <c r="L562" t="s">
        <v>244</v>
      </c>
      <c r="M562">
        <v>0</v>
      </c>
      <c r="N562">
        <v>0.189</v>
      </c>
      <c r="O562" t="s">
        <v>324</v>
      </c>
      <c r="P562" t="s">
        <v>2154</v>
      </c>
      <c r="Q562" t="s">
        <v>960</v>
      </c>
      <c r="R562" t="s">
        <v>2155</v>
      </c>
      <c r="S562" t="s">
        <v>270</v>
      </c>
      <c r="T562" t="b">
        <v>1</v>
      </c>
    </row>
    <row r="563" spans="1:20" x14ac:dyDescent="0.25">
      <c r="A563" t="s">
        <v>259</v>
      </c>
      <c r="B563" t="s">
        <v>260</v>
      </c>
      <c r="C563" t="s">
        <v>294</v>
      </c>
      <c r="D563" t="s">
        <v>956</v>
      </c>
      <c r="E563" t="s">
        <v>2152</v>
      </c>
      <c r="F563" t="s">
        <v>2153</v>
      </c>
      <c r="G563" t="s">
        <v>2153</v>
      </c>
      <c r="H563">
        <v>5.7599999999999998E-2</v>
      </c>
      <c r="I563" t="s">
        <v>265</v>
      </c>
      <c r="J563" t="s">
        <v>242</v>
      </c>
      <c r="K563" t="s">
        <v>243</v>
      </c>
      <c r="L563" t="s">
        <v>244</v>
      </c>
      <c r="M563">
        <v>0</v>
      </c>
      <c r="N563">
        <v>5.7599999999999998E-2</v>
      </c>
      <c r="O563" t="s">
        <v>324</v>
      </c>
      <c r="P563" t="s">
        <v>2154</v>
      </c>
      <c r="Q563" t="s">
        <v>960</v>
      </c>
      <c r="R563" t="s">
        <v>2155</v>
      </c>
      <c r="S563" t="s">
        <v>270</v>
      </c>
      <c r="T563" t="b">
        <v>1</v>
      </c>
    </row>
    <row r="564" spans="1:20" x14ac:dyDescent="0.25">
      <c r="A564" t="s">
        <v>236</v>
      </c>
      <c r="B564" t="s">
        <v>236</v>
      </c>
      <c r="C564" t="s">
        <v>237</v>
      </c>
      <c r="D564" t="s">
        <v>392</v>
      </c>
      <c r="F564" t="s">
        <v>302</v>
      </c>
      <c r="G564" t="s">
        <v>2156</v>
      </c>
      <c r="H564">
        <v>0.03</v>
      </c>
      <c r="I564" t="s">
        <v>759</v>
      </c>
      <c r="J564" t="s">
        <v>242</v>
      </c>
      <c r="K564" t="s">
        <v>243</v>
      </c>
      <c r="L564" t="s">
        <v>244</v>
      </c>
      <c r="M564">
        <v>0</v>
      </c>
      <c r="N564">
        <v>0.03</v>
      </c>
      <c r="O564" t="s">
        <v>619</v>
      </c>
      <c r="P564" t="s">
        <v>2157</v>
      </c>
      <c r="Q564" t="s">
        <v>397</v>
      </c>
      <c r="R564" t="s">
        <v>2158</v>
      </c>
      <c r="S564" t="s">
        <v>249</v>
      </c>
      <c r="T564" t="b">
        <v>0</v>
      </c>
    </row>
    <row r="565" spans="1:20" x14ac:dyDescent="0.25">
      <c r="A565" t="s">
        <v>236</v>
      </c>
      <c r="B565" t="s">
        <v>236</v>
      </c>
      <c r="C565" t="s">
        <v>237</v>
      </c>
      <c r="D565" t="s">
        <v>566</v>
      </c>
      <c r="E565" t="s">
        <v>251</v>
      </c>
      <c r="F565" t="s">
        <v>1520</v>
      </c>
      <c r="G565" t="s">
        <v>2159</v>
      </c>
      <c r="H565">
        <v>2E-3</v>
      </c>
      <c r="I565" t="s">
        <v>241</v>
      </c>
      <c r="J565" t="s">
        <v>242</v>
      </c>
      <c r="K565" t="s">
        <v>243</v>
      </c>
      <c r="L565" t="s">
        <v>244</v>
      </c>
      <c r="M565">
        <v>0</v>
      </c>
      <c r="N565">
        <v>2E-3</v>
      </c>
      <c r="O565" t="s">
        <v>255</v>
      </c>
      <c r="P565" t="s">
        <v>2160</v>
      </c>
      <c r="Q565" t="s">
        <v>571</v>
      </c>
      <c r="R565" t="s">
        <v>2161</v>
      </c>
      <c r="S565" t="s">
        <v>249</v>
      </c>
      <c r="T565" t="b">
        <v>1</v>
      </c>
    </row>
    <row r="566" spans="1:20" x14ac:dyDescent="0.25">
      <c r="A566" t="s">
        <v>236</v>
      </c>
      <c r="B566" t="s">
        <v>236</v>
      </c>
      <c r="C566" t="s">
        <v>237</v>
      </c>
      <c r="D566" t="s">
        <v>552</v>
      </c>
      <c r="F566" t="s">
        <v>2162</v>
      </c>
      <c r="G566" t="s">
        <v>1082</v>
      </c>
      <c r="H566">
        <v>2E-3</v>
      </c>
      <c r="I566" t="s">
        <v>254</v>
      </c>
      <c r="J566" t="s">
        <v>242</v>
      </c>
      <c r="K566" t="s">
        <v>243</v>
      </c>
      <c r="L566" t="s">
        <v>244</v>
      </c>
      <c r="M566">
        <v>0</v>
      </c>
      <c r="N566">
        <v>2E-3</v>
      </c>
      <c r="O566" t="s">
        <v>1083</v>
      </c>
      <c r="P566" t="s">
        <v>1084</v>
      </c>
      <c r="Q566" t="s">
        <v>556</v>
      </c>
      <c r="R566" t="s">
        <v>2163</v>
      </c>
      <c r="S566" t="s">
        <v>249</v>
      </c>
      <c r="T566" t="b">
        <v>0</v>
      </c>
    </row>
    <row r="567" spans="1:20" x14ac:dyDescent="0.25">
      <c r="A567" t="s">
        <v>236</v>
      </c>
      <c r="B567" t="s">
        <v>236</v>
      </c>
      <c r="C567" t="s">
        <v>237</v>
      </c>
      <c r="D567" t="s">
        <v>1566</v>
      </c>
      <c r="F567" t="s">
        <v>2164</v>
      </c>
      <c r="G567" t="s">
        <v>1082</v>
      </c>
      <c r="H567">
        <v>5.0000000000000001E-4</v>
      </c>
      <c r="I567" t="s">
        <v>254</v>
      </c>
      <c r="J567" t="s">
        <v>242</v>
      </c>
      <c r="K567" t="s">
        <v>243</v>
      </c>
      <c r="L567" t="s">
        <v>244</v>
      </c>
      <c r="M567">
        <v>0</v>
      </c>
      <c r="N567">
        <v>5.0000000000000001E-4</v>
      </c>
      <c r="O567" t="s">
        <v>793</v>
      </c>
      <c r="P567" t="s">
        <v>2165</v>
      </c>
      <c r="Q567" t="s">
        <v>1570</v>
      </c>
      <c r="R567" t="s">
        <v>2166</v>
      </c>
      <c r="S567" t="s">
        <v>249</v>
      </c>
      <c r="T567" t="b">
        <v>0</v>
      </c>
    </row>
    <row r="568" spans="1:20" x14ac:dyDescent="0.25">
      <c r="A568" t="s">
        <v>236</v>
      </c>
      <c r="B568" t="s">
        <v>236</v>
      </c>
      <c r="C568" t="s">
        <v>237</v>
      </c>
      <c r="D568" t="s">
        <v>250</v>
      </c>
      <c r="E568" t="s">
        <v>251</v>
      </c>
      <c r="F568" t="s">
        <v>773</v>
      </c>
      <c r="G568" t="s">
        <v>774</v>
      </c>
      <c r="H568">
        <v>0.46800000000000003</v>
      </c>
      <c r="I568" t="s">
        <v>254</v>
      </c>
      <c r="J568" t="s">
        <v>242</v>
      </c>
      <c r="K568" t="s">
        <v>243</v>
      </c>
      <c r="L568" t="s">
        <v>244</v>
      </c>
      <c r="M568">
        <v>0</v>
      </c>
      <c r="N568">
        <v>0.46800000000000003</v>
      </c>
      <c r="O568" t="s">
        <v>255</v>
      </c>
      <c r="P568" t="s">
        <v>2167</v>
      </c>
      <c r="Q568" t="s">
        <v>257</v>
      </c>
      <c r="R568" t="s">
        <v>820</v>
      </c>
      <c r="S568" t="s">
        <v>249</v>
      </c>
      <c r="T568" t="b">
        <v>1</v>
      </c>
    </row>
    <row r="569" spans="1:20" x14ac:dyDescent="0.25">
      <c r="A569" t="s">
        <v>259</v>
      </c>
      <c r="B569" t="s">
        <v>260</v>
      </c>
      <c r="C569" t="s">
        <v>237</v>
      </c>
      <c r="D569" t="s">
        <v>677</v>
      </c>
      <c r="E569" t="s">
        <v>2168</v>
      </c>
      <c r="F569" t="s">
        <v>2169</v>
      </c>
      <c r="G569" t="s">
        <v>2169</v>
      </c>
      <c r="H569">
        <v>0.218</v>
      </c>
      <c r="I569" t="s">
        <v>265</v>
      </c>
      <c r="J569" t="s">
        <v>242</v>
      </c>
      <c r="K569" t="s">
        <v>243</v>
      </c>
      <c r="L569" t="s">
        <v>244</v>
      </c>
      <c r="M569">
        <v>0</v>
      </c>
      <c r="N569">
        <v>0.218</v>
      </c>
      <c r="O569" t="s">
        <v>446</v>
      </c>
      <c r="P569" t="s">
        <v>2170</v>
      </c>
      <c r="Q569" t="s">
        <v>681</v>
      </c>
      <c r="R569" t="s">
        <v>2171</v>
      </c>
      <c r="S569" t="s">
        <v>270</v>
      </c>
      <c r="T569" t="b">
        <v>1</v>
      </c>
    </row>
    <row r="570" spans="1:20" x14ac:dyDescent="0.25">
      <c r="A570" t="s">
        <v>259</v>
      </c>
      <c r="B570" t="s">
        <v>260</v>
      </c>
      <c r="C570" t="s">
        <v>294</v>
      </c>
      <c r="D570" t="s">
        <v>677</v>
      </c>
      <c r="E570" t="s">
        <v>2168</v>
      </c>
      <c r="F570" t="s">
        <v>2169</v>
      </c>
      <c r="G570" t="s">
        <v>2169</v>
      </c>
      <c r="H570">
        <v>0.126</v>
      </c>
      <c r="I570" t="s">
        <v>265</v>
      </c>
      <c r="J570" t="s">
        <v>242</v>
      </c>
      <c r="K570" t="s">
        <v>243</v>
      </c>
      <c r="L570" t="s">
        <v>244</v>
      </c>
      <c r="M570">
        <v>0</v>
      </c>
      <c r="N570">
        <v>0.126</v>
      </c>
      <c r="O570" t="s">
        <v>310</v>
      </c>
      <c r="P570" t="s">
        <v>2170</v>
      </c>
      <c r="Q570" t="s">
        <v>681</v>
      </c>
      <c r="R570" t="s">
        <v>2171</v>
      </c>
      <c r="S570" t="s">
        <v>270</v>
      </c>
      <c r="T570" t="b">
        <v>1</v>
      </c>
    </row>
    <row r="571" spans="1:20" x14ac:dyDescent="0.25">
      <c r="A571" t="s">
        <v>259</v>
      </c>
      <c r="B571" t="s">
        <v>260</v>
      </c>
      <c r="C571" t="s">
        <v>237</v>
      </c>
      <c r="D571" t="s">
        <v>656</v>
      </c>
      <c r="E571" t="s">
        <v>2172</v>
      </c>
      <c r="F571" t="s">
        <v>2173</v>
      </c>
      <c r="G571" t="s">
        <v>2174</v>
      </c>
      <c r="H571">
        <v>6.7288000000000001E-2</v>
      </c>
      <c r="I571" t="s">
        <v>265</v>
      </c>
      <c r="J571" t="s">
        <v>242</v>
      </c>
      <c r="K571" t="s">
        <v>243</v>
      </c>
      <c r="L571" t="s">
        <v>244</v>
      </c>
      <c r="M571">
        <v>0</v>
      </c>
      <c r="N571">
        <v>6.7288000000000001E-2</v>
      </c>
      <c r="O571" t="s">
        <v>372</v>
      </c>
      <c r="P571" t="s">
        <v>2175</v>
      </c>
      <c r="Q571" t="s">
        <v>662</v>
      </c>
      <c r="R571" t="s">
        <v>2176</v>
      </c>
      <c r="S571" t="s">
        <v>270</v>
      </c>
      <c r="T571" t="b">
        <v>1</v>
      </c>
    </row>
    <row r="572" spans="1:20" x14ac:dyDescent="0.25">
      <c r="A572" t="s">
        <v>259</v>
      </c>
      <c r="B572" t="s">
        <v>260</v>
      </c>
      <c r="C572" t="s">
        <v>237</v>
      </c>
      <c r="D572" t="s">
        <v>1268</v>
      </c>
      <c r="E572" t="s">
        <v>2177</v>
      </c>
      <c r="F572" t="s">
        <v>2177</v>
      </c>
      <c r="G572" t="s">
        <v>2178</v>
      </c>
      <c r="H572">
        <v>4.2720000000000002</v>
      </c>
      <c r="I572" t="s">
        <v>265</v>
      </c>
      <c r="J572" t="s">
        <v>242</v>
      </c>
      <c r="K572" t="s">
        <v>243</v>
      </c>
      <c r="L572" t="s">
        <v>244</v>
      </c>
      <c r="M572">
        <v>0</v>
      </c>
      <c r="N572">
        <v>4.2720000000000002</v>
      </c>
      <c r="O572" t="s">
        <v>266</v>
      </c>
      <c r="P572" t="s">
        <v>2179</v>
      </c>
      <c r="Q572" t="s">
        <v>1273</v>
      </c>
      <c r="R572" t="s">
        <v>2180</v>
      </c>
      <c r="S572" t="s">
        <v>270</v>
      </c>
      <c r="T572" t="b">
        <v>1</v>
      </c>
    </row>
    <row r="573" spans="1:20" x14ac:dyDescent="0.25">
      <c r="A573" t="s">
        <v>259</v>
      </c>
      <c r="B573" t="s">
        <v>260</v>
      </c>
      <c r="C573" t="s">
        <v>294</v>
      </c>
      <c r="D573" t="s">
        <v>1268</v>
      </c>
      <c r="E573" t="s">
        <v>2177</v>
      </c>
      <c r="F573" t="s">
        <v>2177</v>
      </c>
      <c r="G573" t="s">
        <v>2178</v>
      </c>
      <c r="H573">
        <v>2.0640000000000001</v>
      </c>
      <c r="I573" t="s">
        <v>265</v>
      </c>
      <c r="J573" t="s">
        <v>242</v>
      </c>
      <c r="K573" t="s">
        <v>243</v>
      </c>
      <c r="L573" t="s">
        <v>244</v>
      </c>
      <c r="M573">
        <v>0</v>
      </c>
      <c r="N573">
        <v>2.0640000000000001</v>
      </c>
      <c r="O573" t="s">
        <v>266</v>
      </c>
      <c r="P573" t="s">
        <v>2179</v>
      </c>
      <c r="Q573" t="s">
        <v>1273</v>
      </c>
      <c r="R573" t="s">
        <v>2180</v>
      </c>
      <c r="S573" t="s">
        <v>270</v>
      </c>
      <c r="T573" t="b">
        <v>1</v>
      </c>
    </row>
    <row r="574" spans="1:20" x14ac:dyDescent="0.25">
      <c r="A574" t="s">
        <v>236</v>
      </c>
      <c r="B574" t="s">
        <v>236</v>
      </c>
      <c r="C574" t="s">
        <v>237</v>
      </c>
      <c r="D574" t="s">
        <v>314</v>
      </c>
      <c r="E574" t="s">
        <v>251</v>
      </c>
      <c r="F574" t="s">
        <v>1520</v>
      </c>
      <c r="G574" t="s">
        <v>2159</v>
      </c>
      <c r="H574">
        <v>1E-3</v>
      </c>
      <c r="I574" t="s">
        <v>241</v>
      </c>
      <c r="J574" t="s">
        <v>242</v>
      </c>
      <c r="K574" t="s">
        <v>243</v>
      </c>
      <c r="L574" t="s">
        <v>244</v>
      </c>
      <c r="M574">
        <v>0</v>
      </c>
      <c r="N574">
        <v>1E-3</v>
      </c>
      <c r="O574" t="s">
        <v>298</v>
      </c>
      <c r="P574" t="s">
        <v>2181</v>
      </c>
      <c r="Q574" t="s">
        <v>318</v>
      </c>
      <c r="R574" t="s">
        <v>2182</v>
      </c>
      <c r="S574" t="s">
        <v>249</v>
      </c>
      <c r="T574" t="b">
        <v>1</v>
      </c>
    </row>
    <row r="575" spans="1:20" x14ac:dyDescent="0.25">
      <c r="A575" t="s">
        <v>259</v>
      </c>
      <c r="B575" t="s">
        <v>260</v>
      </c>
      <c r="C575" t="s">
        <v>237</v>
      </c>
      <c r="D575" t="s">
        <v>399</v>
      </c>
      <c r="E575" t="s">
        <v>2183</v>
      </c>
      <c r="F575" t="s">
        <v>2184</v>
      </c>
      <c r="G575" t="s">
        <v>2185</v>
      </c>
      <c r="H575">
        <v>1.8633249999999999</v>
      </c>
      <c r="I575" t="s">
        <v>265</v>
      </c>
      <c r="J575" t="s">
        <v>242</v>
      </c>
      <c r="K575" t="s">
        <v>243</v>
      </c>
      <c r="L575" t="s">
        <v>244</v>
      </c>
      <c r="M575">
        <v>0</v>
      </c>
      <c r="N575">
        <v>1.8633249999999999</v>
      </c>
      <c r="O575" t="s">
        <v>372</v>
      </c>
      <c r="P575" t="s">
        <v>2186</v>
      </c>
      <c r="Q575" t="s">
        <v>404</v>
      </c>
      <c r="R575" t="s">
        <v>2187</v>
      </c>
      <c r="S575" t="s">
        <v>270</v>
      </c>
      <c r="T575" t="b">
        <v>1</v>
      </c>
    </row>
    <row r="576" spans="1:20" x14ac:dyDescent="0.25">
      <c r="A576" t="s">
        <v>259</v>
      </c>
      <c r="B576" t="s">
        <v>382</v>
      </c>
      <c r="C576" t="s">
        <v>237</v>
      </c>
      <c r="D576" t="s">
        <v>2188</v>
      </c>
      <c r="F576" t="s">
        <v>2189</v>
      </c>
      <c r="G576" t="s">
        <v>2189</v>
      </c>
      <c r="H576">
        <v>5.86</v>
      </c>
      <c r="I576" t="s">
        <v>265</v>
      </c>
      <c r="J576" t="s">
        <v>242</v>
      </c>
      <c r="K576" t="s">
        <v>243</v>
      </c>
      <c r="L576" t="s">
        <v>244</v>
      </c>
      <c r="M576">
        <v>0</v>
      </c>
      <c r="N576">
        <v>5.86</v>
      </c>
      <c r="O576" t="s">
        <v>324</v>
      </c>
      <c r="P576" t="s">
        <v>2190</v>
      </c>
      <c r="Q576" t="s">
        <v>2191</v>
      </c>
      <c r="R576" t="s">
        <v>2192</v>
      </c>
      <c r="S576" t="s">
        <v>390</v>
      </c>
      <c r="T576" t="b">
        <v>1</v>
      </c>
    </row>
    <row r="577" spans="1:20" x14ac:dyDescent="0.25">
      <c r="A577" t="s">
        <v>259</v>
      </c>
      <c r="B577" t="s">
        <v>382</v>
      </c>
      <c r="C577" t="s">
        <v>294</v>
      </c>
      <c r="D577" t="s">
        <v>2188</v>
      </c>
      <c r="F577" t="s">
        <v>2189</v>
      </c>
      <c r="G577" t="s">
        <v>2189</v>
      </c>
      <c r="H577">
        <v>3.0449999999999999</v>
      </c>
      <c r="I577" t="s">
        <v>265</v>
      </c>
      <c r="J577" t="s">
        <v>242</v>
      </c>
      <c r="K577" t="s">
        <v>243</v>
      </c>
      <c r="L577" t="s">
        <v>244</v>
      </c>
      <c r="M577">
        <v>0</v>
      </c>
      <c r="N577">
        <v>3.0449999999999999</v>
      </c>
      <c r="O577" t="s">
        <v>324</v>
      </c>
      <c r="P577" t="s">
        <v>2190</v>
      </c>
      <c r="Q577" t="s">
        <v>2191</v>
      </c>
      <c r="R577" t="s">
        <v>2192</v>
      </c>
      <c r="S577" t="s">
        <v>390</v>
      </c>
      <c r="T577" t="b">
        <v>1</v>
      </c>
    </row>
    <row r="578" spans="1:20" x14ac:dyDescent="0.25">
      <c r="A578" t="s">
        <v>259</v>
      </c>
      <c r="B578" t="s">
        <v>260</v>
      </c>
      <c r="C578" t="s">
        <v>237</v>
      </c>
      <c r="D578" t="s">
        <v>2193</v>
      </c>
      <c r="E578" t="s">
        <v>2194</v>
      </c>
      <c r="F578" t="s">
        <v>2194</v>
      </c>
      <c r="G578" t="s">
        <v>2195</v>
      </c>
      <c r="H578">
        <v>0.48199999999999998</v>
      </c>
      <c r="I578" t="s">
        <v>265</v>
      </c>
      <c r="J578" t="s">
        <v>242</v>
      </c>
      <c r="K578" t="s">
        <v>243</v>
      </c>
      <c r="L578" t="s">
        <v>244</v>
      </c>
      <c r="M578">
        <v>0</v>
      </c>
      <c r="N578">
        <v>0.48199999999999998</v>
      </c>
      <c r="O578" t="s">
        <v>660</v>
      </c>
      <c r="P578" t="s">
        <v>2196</v>
      </c>
      <c r="Q578" t="s">
        <v>2197</v>
      </c>
      <c r="R578" t="s">
        <v>2198</v>
      </c>
      <c r="S578" t="s">
        <v>270</v>
      </c>
      <c r="T578" t="b">
        <v>1</v>
      </c>
    </row>
    <row r="579" spans="1:20" x14ac:dyDescent="0.25">
      <c r="A579" t="s">
        <v>259</v>
      </c>
      <c r="B579" t="s">
        <v>260</v>
      </c>
      <c r="C579" t="s">
        <v>294</v>
      </c>
      <c r="D579" t="s">
        <v>2193</v>
      </c>
      <c r="E579" t="s">
        <v>2194</v>
      </c>
      <c r="F579" t="s">
        <v>2194</v>
      </c>
      <c r="G579" t="s">
        <v>2195</v>
      </c>
      <c r="H579">
        <v>0.29799999999999999</v>
      </c>
      <c r="I579" t="s">
        <v>265</v>
      </c>
      <c r="J579" t="s">
        <v>242</v>
      </c>
      <c r="K579" t="s">
        <v>243</v>
      </c>
      <c r="L579" t="s">
        <v>244</v>
      </c>
      <c r="M579">
        <v>0</v>
      </c>
      <c r="N579">
        <v>0.29799999999999999</v>
      </c>
      <c r="O579" t="s">
        <v>660</v>
      </c>
      <c r="P579" t="s">
        <v>2196</v>
      </c>
      <c r="Q579" t="s">
        <v>2197</v>
      </c>
      <c r="R579" t="s">
        <v>2198</v>
      </c>
      <c r="S579" t="s">
        <v>270</v>
      </c>
      <c r="T579" t="b">
        <v>1</v>
      </c>
    </row>
    <row r="580" spans="1:20" x14ac:dyDescent="0.25">
      <c r="A580" t="s">
        <v>259</v>
      </c>
      <c r="B580" t="s">
        <v>260</v>
      </c>
      <c r="C580" t="s">
        <v>237</v>
      </c>
      <c r="D580" t="s">
        <v>707</v>
      </c>
      <c r="E580" t="s">
        <v>2199</v>
      </c>
      <c r="F580" t="s">
        <v>2200</v>
      </c>
      <c r="G580" t="s">
        <v>2201</v>
      </c>
      <c r="H580">
        <v>0.371</v>
      </c>
      <c r="I580" t="s">
        <v>265</v>
      </c>
      <c r="J580" t="s">
        <v>242</v>
      </c>
      <c r="K580" t="s">
        <v>243</v>
      </c>
      <c r="L580" t="s">
        <v>244</v>
      </c>
      <c r="M580">
        <v>0</v>
      </c>
      <c r="N580">
        <v>0.371</v>
      </c>
      <c r="O580" t="s">
        <v>1364</v>
      </c>
      <c r="P580" t="s">
        <v>2202</v>
      </c>
      <c r="Q580" t="s">
        <v>713</v>
      </c>
      <c r="R580" t="s">
        <v>2203</v>
      </c>
      <c r="S580" t="s">
        <v>270</v>
      </c>
      <c r="T580" t="b">
        <v>0</v>
      </c>
    </row>
    <row r="581" spans="1:20" x14ac:dyDescent="0.25">
      <c r="A581" t="s">
        <v>259</v>
      </c>
      <c r="B581" t="s">
        <v>260</v>
      </c>
      <c r="C581" t="s">
        <v>336</v>
      </c>
      <c r="D581" t="s">
        <v>707</v>
      </c>
      <c r="E581" t="s">
        <v>2199</v>
      </c>
      <c r="F581" t="s">
        <v>2200</v>
      </c>
      <c r="G581" t="s">
        <v>2201</v>
      </c>
      <c r="H581">
        <v>1545</v>
      </c>
      <c r="I581" t="s">
        <v>265</v>
      </c>
      <c r="J581" t="s">
        <v>242</v>
      </c>
      <c r="K581" t="s">
        <v>243</v>
      </c>
      <c r="L581" t="s">
        <v>244</v>
      </c>
      <c r="M581">
        <v>0</v>
      </c>
      <c r="N581">
        <v>1545</v>
      </c>
      <c r="O581" t="s">
        <v>1212</v>
      </c>
      <c r="P581" t="s">
        <v>2202</v>
      </c>
      <c r="Q581" t="s">
        <v>713</v>
      </c>
      <c r="R581" t="s">
        <v>2204</v>
      </c>
      <c r="S581" t="s">
        <v>270</v>
      </c>
      <c r="T581" t="b">
        <v>0</v>
      </c>
    </row>
    <row r="582" spans="1:20" x14ac:dyDescent="0.25">
      <c r="A582" t="s">
        <v>259</v>
      </c>
      <c r="B582" t="s">
        <v>260</v>
      </c>
      <c r="C582" t="s">
        <v>336</v>
      </c>
      <c r="D582" t="s">
        <v>707</v>
      </c>
      <c r="E582" t="s">
        <v>2199</v>
      </c>
      <c r="F582" t="s">
        <v>2200</v>
      </c>
      <c r="G582" t="s">
        <v>2201</v>
      </c>
      <c r="H582">
        <v>3065</v>
      </c>
      <c r="I582" t="s">
        <v>265</v>
      </c>
      <c r="J582" t="s">
        <v>242</v>
      </c>
      <c r="K582" t="s">
        <v>243</v>
      </c>
      <c r="L582" t="s">
        <v>244</v>
      </c>
      <c r="M582">
        <v>0</v>
      </c>
      <c r="N582">
        <v>3065</v>
      </c>
      <c r="O582" t="s">
        <v>1212</v>
      </c>
      <c r="P582" t="s">
        <v>2202</v>
      </c>
      <c r="Q582" t="s">
        <v>713</v>
      </c>
      <c r="R582" t="s">
        <v>2205</v>
      </c>
      <c r="S582" t="s">
        <v>270</v>
      </c>
      <c r="T582" t="b">
        <v>0</v>
      </c>
    </row>
    <row r="583" spans="1:20" x14ac:dyDescent="0.25">
      <c r="A583" t="s">
        <v>259</v>
      </c>
      <c r="B583" t="s">
        <v>260</v>
      </c>
      <c r="C583" t="s">
        <v>237</v>
      </c>
      <c r="D583" t="s">
        <v>2206</v>
      </c>
      <c r="E583" t="s">
        <v>2207</v>
      </c>
      <c r="F583" t="s">
        <v>2208</v>
      </c>
      <c r="G583" t="s">
        <v>2208</v>
      </c>
      <c r="H583">
        <v>0.76800000000000002</v>
      </c>
      <c r="I583" t="s">
        <v>265</v>
      </c>
      <c r="J583" t="s">
        <v>242</v>
      </c>
      <c r="K583" t="s">
        <v>243</v>
      </c>
      <c r="L583" t="s">
        <v>244</v>
      </c>
      <c r="M583">
        <v>0</v>
      </c>
      <c r="N583">
        <v>0.76800000000000002</v>
      </c>
      <c r="O583" t="s">
        <v>324</v>
      </c>
      <c r="P583" t="s">
        <v>2209</v>
      </c>
      <c r="Q583" t="s">
        <v>2210</v>
      </c>
      <c r="R583" t="s">
        <v>2211</v>
      </c>
      <c r="S583" t="s">
        <v>270</v>
      </c>
      <c r="T583" t="b">
        <v>0</v>
      </c>
    </row>
    <row r="584" spans="1:20" x14ac:dyDescent="0.25">
      <c r="A584" t="s">
        <v>259</v>
      </c>
      <c r="B584" t="s">
        <v>260</v>
      </c>
      <c r="C584" t="s">
        <v>336</v>
      </c>
      <c r="D584" t="s">
        <v>2206</v>
      </c>
      <c r="E584" t="s">
        <v>2207</v>
      </c>
      <c r="F584" t="s">
        <v>2208</v>
      </c>
      <c r="G584" t="s">
        <v>2208</v>
      </c>
      <c r="H584">
        <v>3956</v>
      </c>
      <c r="I584" t="s">
        <v>265</v>
      </c>
      <c r="J584" t="s">
        <v>242</v>
      </c>
      <c r="K584" t="s">
        <v>243</v>
      </c>
      <c r="L584" t="s">
        <v>244</v>
      </c>
      <c r="M584">
        <v>0</v>
      </c>
      <c r="N584">
        <v>3956</v>
      </c>
      <c r="O584" t="s">
        <v>324</v>
      </c>
      <c r="P584" t="s">
        <v>2209</v>
      </c>
      <c r="Q584" t="s">
        <v>2210</v>
      </c>
      <c r="R584" t="s">
        <v>2212</v>
      </c>
      <c r="S584" t="s">
        <v>270</v>
      </c>
      <c r="T584" t="b">
        <v>0</v>
      </c>
    </row>
    <row r="585" spans="1:20" x14ac:dyDescent="0.25">
      <c r="A585" t="s">
        <v>259</v>
      </c>
      <c r="B585" t="s">
        <v>260</v>
      </c>
      <c r="C585" t="s">
        <v>336</v>
      </c>
      <c r="D585" t="s">
        <v>2206</v>
      </c>
      <c r="E585" t="s">
        <v>2207</v>
      </c>
      <c r="F585" t="s">
        <v>2208</v>
      </c>
      <c r="G585" t="s">
        <v>2208</v>
      </c>
      <c r="H585">
        <v>7589</v>
      </c>
      <c r="I585" t="s">
        <v>265</v>
      </c>
      <c r="J585" t="s">
        <v>242</v>
      </c>
      <c r="K585" t="s">
        <v>243</v>
      </c>
      <c r="L585" t="s">
        <v>244</v>
      </c>
      <c r="M585">
        <v>0</v>
      </c>
      <c r="N585">
        <v>7589</v>
      </c>
      <c r="O585" t="s">
        <v>324</v>
      </c>
      <c r="P585" t="s">
        <v>2209</v>
      </c>
      <c r="Q585" t="s">
        <v>2210</v>
      </c>
      <c r="R585" t="s">
        <v>2213</v>
      </c>
      <c r="S585" t="s">
        <v>270</v>
      </c>
      <c r="T585" t="b">
        <v>0</v>
      </c>
    </row>
    <row r="586" spans="1:20" x14ac:dyDescent="0.25">
      <c r="A586" t="s">
        <v>259</v>
      </c>
      <c r="B586" t="s">
        <v>260</v>
      </c>
      <c r="C586" t="s">
        <v>237</v>
      </c>
      <c r="D586" t="s">
        <v>1621</v>
      </c>
      <c r="E586" t="s">
        <v>2214</v>
      </c>
      <c r="F586" t="s">
        <v>2215</v>
      </c>
      <c r="G586" t="s">
        <v>2215</v>
      </c>
      <c r="H586">
        <v>0.16600000000000001</v>
      </c>
      <c r="I586" t="s">
        <v>265</v>
      </c>
      <c r="J586" t="s">
        <v>242</v>
      </c>
      <c r="K586" t="s">
        <v>243</v>
      </c>
      <c r="L586" t="s">
        <v>244</v>
      </c>
      <c r="M586">
        <v>0</v>
      </c>
      <c r="N586">
        <v>0.16600000000000001</v>
      </c>
      <c r="O586" t="s">
        <v>446</v>
      </c>
      <c r="P586" t="s">
        <v>2216</v>
      </c>
      <c r="Q586" t="s">
        <v>1625</v>
      </c>
      <c r="R586" t="s">
        <v>2217</v>
      </c>
      <c r="S586" t="s">
        <v>270</v>
      </c>
      <c r="T586" t="b">
        <v>1</v>
      </c>
    </row>
    <row r="587" spans="1:20" x14ac:dyDescent="0.25">
      <c r="A587" t="s">
        <v>259</v>
      </c>
      <c r="B587" t="s">
        <v>260</v>
      </c>
      <c r="C587" t="s">
        <v>294</v>
      </c>
      <c r="D587" t="s">
        <v>1621</v>
      </c>
      <c r="E587" t="s">
        <v>2214</v>
      </c>
      <c r="F587" t="s">
        <v>2215</v>
      </c>
      <c r="G587" t="s">
        <v>2215</v>
      </c>
      <c r="H587">
        <v>0.14699999999999999</v>
      </c>
      <c r="I587" t="s">
        <v>265</v>
      </c>
      <c r="J587" t="s">
        <v>242</v>
      </c>
      <c r="K587" t="s">
        <v>243</v>
      </c>
      <c r="L587" t="s">
        <v>244</v>
      </c>
      <c r="M587">
        <v>0</v>
      </c>
      <c r="N587">
        <v>0.14699999999999999</v>
      </c>
      <c r="O587" t="s">
        <v>446</v>
      </c>
      <c r="P587" t="s">
        <v>2216</v>
      </c>
      <c r="Q587" t="s">
        <v>1625</v>
      </c>
      <c r="R587" t="s">
        <v>2217</v>
      </c>
      <c r="S587" t="s">
        <v>270</v>
      </c>
      <c r="T587" t="b">
        <v>1</v>
      </c>
    </row>
    <row r="588" spans="1:20" x14ac:dyDescent="0.25">
      <c r="A588" t="s">
        <v>259</v>
      </c>
      <c r="B588" t="s">
        <v>260</v>
      </c>
      <c r="C588" t="s">
        <v>237</v>
      </c>
      <c r="D588" t="s">
        <v>1268</v>
      </c>
      <c r="E588" t="s">
        <v>702</v>
      </c>
      <c r="F588" t="s">
        <v>2218</v>
      </c>
      <c r="G588" t="s">
        <v>2219</v>
      </c>
      <c r="H588">
        <v>8.8999999999999996E-2</v>
      </c>
      <c r="I588" t="s">
        <v>265</v>
      </c>
      <c r="J588" t="s">
        <v>242</v>
      </c>
      <c r="K588" t="s">
        <v>243</v>
      </c>
      <c r="L588" t="s">
        <v>244</v>
      </c>
      <c r="M588">
        <v>0</v>
      </c>
      <c r="N588">
        <v>8.8999999999999996E-2</v>
      </c>
      <c r="O588" t="s">
        <v>446</v>
      </c>
      <c r="P588" t="s">
        <v>2220</v>
      </c>
      <c r="Q588" t="s">
        <v>1273</v>
      </c>
      <c r="R588" t="s">
        <v>2221</v>
      </c>
      <c r="S588" t="s">
        <v>270</v>
      </c>
      <c r="T588" t="b">
        <v>1</v>
      </c>
    </row>
    <row r="589" spans="1:20" x14ac:dyDescent="0.25">
      <c r="A589" t="s">
        <v>259</v>
      </c>
      <c r="B589" t="s">
        <v>260</v>
      </c>
      <c r="C589" t="s">
        <v>294</v>
      </c>
      <c r="D589" t="s">
        <v>1268</v>
      </c>
      <c r="E589" t="s">
        <v>702</v>
      </c>
      <c r="F589" t="s">
        <v>2218</v>
      </c>
      <c r="G589" t="s">
        <v>2219</v>
      </c>
      <c r="H589">
        <v>4.2999999999999997E-2</v>
      </c>
      <c r="I589" t="s">
        <v>265</v>
      </c>
      <c r="J589" t="s">
        <v>242</v>
      </c>
      <c r="K589" t="s">
        <v>243</v>
      </c>
      <c r="L589" t="s">
        <v>244</v>
      </c>
      <c r="M589">
        <v>0</v>
      </c>
      <c r="N589">
        <v>4.2999999999999997E-2</v>
      </c>
      <c r="O589" t="s">
        <v>446</v>
      </c>
      <c r="P589" t="s">
        <v>2220</v>
      </c>
      <c r="Q589" t="s">
        <v>1273</v>
      </c>
      <c r="R589" t="s">
        <v>2221</v>
      </c>
      <c r="S589" t="s">
        <v>270</v>
      </c>
      <c r="T589" t="b">
        <v>1</v>
      </c>
    </row>
    <row r="590" spans="1:20" x14ac:dyDescent="0.25">
      <c r="A590" t="s">
        <v>259</v>
      </c>
      <c r="B590" t="s">
        <v>260</v>
      </c>
      <c r="C590" t="s">
        <v>237</v>
      </c>
      <c r="D590" t="s">
        <v>2193</v>
      </c>
      <c r="E590" t="s">
        <v>2222</v>
      </c>
      <c r="F590" t="s">
        <v>2223</v>
      </c>
      <c r="G590" t="s">
        <v>2224</v>
      </c>
      <c r="H590">
        <v>0.31060100000000002</v>
      </c>
      <c r="I590" t="s">
        <v>265</v>
      </c>
      <c r="J590" t="s">
        <v>242</v>
      </c>
      <c r="K590" t="s">
        <v>243</v>
      </c>
      <c r="L590" t="s">
        <v>244</v>
      </c>
      <c r="M590">
        <v>0</v>
      </c>
      <c r="N590">
        <v>0.31060100000000002</v>
      </c>
      <c r="O590" t="s">
        <v>372</v>
      </c>
      <c r="P590" t="s">
        <v>2225</v>
      </c>
      <c r="Q590" t="s">
        <v>2197</v>
      </c>
      <c r="R590" t="s">
        <v>2226</v>
      </c>
      <c r="S590" t="s">
        <v>270</v>
      </c>
      <c r="T590" t="b">
        <v>1</v>
      </c>
    </row>
    <row r="591" spans="1:20" x14ac:dyDescent="0.25">
      <c r="A591" t="s">
        <v>259</v>
      </c>
      <c r="B591" t="s">
        <v>260</v>
      </c>
      <c r="C591" t="s">
        <v>294</v>
      </c>
      <c r="D591" t="s">
        <v>2193</v>
      </c>
      <c r="E591" t="s">
        <v>2222</v>
      </c>
      <c r="F591" t="s">
        <v>2223</v>
      </c>
      <c r="G591" t="s">
        <v>2224</v>
      </c>
      <c r="H591">
        <v>0.134577</v>
      </c>
      <c r="I591" t="s">
        <v>265</v>
      </c>
      <c r="J591" t="s">
        <v>242</v>
      </c>
      <c r="K591" t="s">
        <v>243</v>
      </c>
      <c r="L591" t="s">
        <v>244</v>
      </c>
      <c r="M591">
        <v>0</v>
      </c>
      <c r="N591">
        <v>0.134577</v>
      </c>
      <c r="O591" t="s">
        <v>372</v>
      </c>
      <c r="P591" t="s">
        <v>2225</v>
      </c>
      <c r="Q591" t="s">
        <v>2197</v>
      </c>
      <c r="R591" t="s">
        <v>2226</v>
      </c>
      <c r="S591" t="s">
        <v>270</v>
      </c>
      <c r="T591" t="b">
        <v>1</v>
      </c>
    </row>
    <row r="592" spans="1:20" x14ac:dyDescent="0.25">
      <c r="A592" t="s">
        <v>259</v>
      </c>
      <c r="B592" t="s">
        <v>1086</v>
      </c>
      <c r="C592" t="s">
        <v>237</v>
      </c>
      <c r="D592" t="s">
        <v>1087</v>
      </c>
      <c r="E592" t="s">
        <v>2227</v>
      </c>
      <c r="F592" t="s">
        <v>2228</v>
      </c>
      <c r="G592" t="s">
        <v>2229</v>
      </c>
      <c r="H592">
        <v>151.97</v>
      </c>
      <c r="I592" t="s">
        <v>265</v>
      </c>
      <c r="J592" t="s">
        <v>242</v>
      </c>
      <c r="K592" t="s">
        <v>243</v>
      </c>
      <c r="L592" t="s">
        <v>244</v>
      </c>
      <c r="M592">
        <v>0</v>
      </c>
      <c r="N592">
        <v>151.97</v>
      </c>
      <c r="O592" t="s">
        <v>590</v>
      </c>
      <c r="P592" t="s">
        <v>2230</v>
      </c>
      <c r="Q592" t="s">
        <v>1092</v>
      </c>
      <c r="R592" t="s">
        <v>2231</v>
      </c>
      <c r="S592" t="s">
        <v>1094</v>
      </c>
      <c r="T592" t="b">
        <v>1</v>
      </c>
    </row>
    <row r="593" spans="1:20" x14ac:dyDescent="0.25">
      <c r="A593" t="s">
        <v>259</v>
      </c>
      <c r="B593" t="s">
        <v>1086</v>
      </c>
      <c r="C593" t="s">
        <v>336</v>
      </c>
      <c r="D593" t="s">
        <v>1087</v>
      </c>
      <c r="E593" t="s">
        <v>2227</v>
      </c>
      <c r="F593" t="s">
        <v>2228</v>
      </c>
      <c r="G593" t="s">
        <v>2229</v>
      </c>
      <c r="H593">
        <v>532471</v>
      </c>
      <c r="I593" t="s">
        <v>265</v>
      </c>
      <c r="J593" t="s">
        <v>242</v>
      </c>
      <c r="K593" t="s">
        <v>243</v>
      </c>
      <c r="L593" t="s">
        <v>244</v>
      </c>
      <c r="M593">
        <v>0</v>
      </c>
      <c r="N593">
        <v>532471</v>
      </c>
      <c r="O593" t="s">
        <v>590</v>
      </c>
      <c r="P593" t="s">
        <v>2230</v>
      </c>
      <c r="Q593" t="s">
        <v>1092</v>
      </c>
      <c r="R593" t="s">
        <v>2232</v>
      </c>
      <c r="S593" t="s">
        <v>1094</v>
      </c>
      <c r="T593" t="b">
        <v>1</v>
      </c>
    </row>
    <row r="594" spans="1:20" x14ac:dyDescent="0.25">
      <c r="A594" t="s">
        <v>259</v>
      </c>
      <c r="B594" t="s">
        <v>1086</v>
      </c>
      <c r="C594" t="s">
        <v>336</v>
      </c>
      <c r="D594" t="s">
        <v>1087</v>
      </c>
      <c r="E594" t="s">
        <v>2227</v>
      </c>
      <c r="F594" t="s">
        <v>2228</v>
      </c>
      <c r="G594" t="s">
        <v>2229</v>
      </c>
      <c r="H594">
        <v>798708</v>
      </c>
      <c r="I594" t="s">
        <v>265</v>
      </c>
      <c r="J594" t="s">
        <v>242</v>
      </c>
      <c r="K594" t="s">
        <v>243</v>
      </c>
      <c r="L594" t="s">
        <v>244</v>
      </c>
      <c r="M594">
        <v>0</v>
      </c>
      <c r="N594">
        <v>798708</v>
      </c>
      <c r="O594" t="s">
        <v>590</v>
      </c>
      <c r="P594" t="s">
        <v>2230</v>
      </c>
      <c r="Q594" t="s">
        <v>1092</v>
      </c>
      <c r="R594" t="s">
        <v>2233</v>
      </c>
      <c r="S594" t="s">
        <v>1094</v>
      </c>
      <c r="T594" t="b">
        <v>1</v>
      </c>
    </row>
    <row r="595" spans="1:20" x14ac:dyDescent="0.25">
      <c r="A595" t="s">
        <v>236</v>
      </c>
      <c r="B595" t="s">
        <v>236</v>
      </c>
      <c r="C595" t="s">
        <v>237</v>
      </c>
      <c r="D595" t="s">
        <v>566</v>
      </c>
      <c r="E595" t="s">
        <v>251</v>
      </c>
      <c r="F595" t="s">
        <v>459</v>
      </c>
      <c r="G595" t="s">
        <v>2040</v>
      </c>
      <c r="H595">
        <v>3.5000000000000003E-2</v>
      </c>
      <c r="I595" t="s">
        <v>561</v>
      </c>
      <c r="J595" t="s">
        <v>242</v>
      </c>
      <c r="K595" t="s">
        <v>243</v>
      </c>
      <c r="L595" t="s">
        <v>244</v>
      </c>
      <c r="M595">
        <v>0</v>
      </c>
      <c r="N595">
        <v>3.5000000000000003E-2</v>
      </c>
      <c r="O595" t="s">
        <v>255</v>
      </c>
      <c r="P595" t="s">
        <v>2234</v>
      </c>
      <c r="Q595" t="s">
        <v>571</v>
      </c>
      <c r="R595" t="s">
        <v>1814</v>
      </c>
      <c r="S595" t="s">
        <v>249</v>
      </c>
      <c r="T595" t="b">
        <v>1</v>
      </c>
    </row>
    <row r="596" spans="1:20" x14ac:dyDescent="0.25">
      <c r="A596" t="s">
        <v>259</v>
      </c>
      <c r="B596" t="s">
        <v>260</v>
      </c>
      <c r="C596" t="s">
        <v>237</v>
      </c>
      <c r="D596" t="s">
        <v>683</v>
      </c>
      <c r="E596" t="s">
        <v>2235</v>
      </c>
      <c r="F596" t="s">
        <v>2236</v>
      </c>
      <c r="G596" t="s">
        <v>2236</v>
      </c>
      <c r="H596">
        <v>1.3284</v>
      </c>
      <c r="I596" t="s">
        <v>265</v>
      </c>
      <c r="J596" t="s">
        <v>242</v>
      </c>
      <c r="K596" t="s">
        <v>243</v>
      </c>
      <c r="L596" t="s">
        <v>244</v>
      </c>
      <c r="M596">
        <v>0</v>
      </c>
      <c r="N596">
        <v>1.3284</v>
      </c>
      <c r="O596" t="s">
        <v>298</v>
      </c>
      <c r="P596" t="s">
        <v>2237</v>
      </c>
      <c r="Q596" t="s">
        <v>687</v>
      </c>
      <c r="R596" t="s">
        <v>2238</v>
      </c>
      <c r="S596" t="s">
        <v>270</v>
      </c>
      <c r="T596" t="b">
        <v>1</v>
      </c>
    </row>
    <row r="597" spans="1:20" x14ac:dyDescent="0.25">
      <c r="A597" t="s">
        <v>259</v>
      </c>
      <c r="B597" t="s">
        <v>260</v>
      </c>
      <c r="C597" t="s">
        <v>294</v>
      </c>
      <c r="D597" t="s">
        <v>683</v>
      </c>
      <c r="E597" t="s">
        <v>2235</v>
      </c>
      <c r="F597" t="s">
        <v>2236</v>
      </c>
      <c r="G597" t="s">
        <v>2236</v>
      </c>
      <c r="H597">
        <v>1.034</v>
      </c>
      <c r="I597" t="s">
        <v>265</v>
      </c>
      <c r="J597" t="s">
        <v>242</v>
      </c>
      <c r="K597" t="s">
        <v>243</v>
      </c>
      <c r="L597" t="s">
        <v>244</v>
      </c>
      <c r="M597">
        <v>0</v>
      </c>
      <c r="N597">
        <v>1.034</v>
      </c>
      <c r="O597" t="s">
        <v>298</v>
      </c>
      <c r="P597" t="s">
        <v>2237</v>
      </c>
      <c r="Q597" t="s">
        <v>687</v>
      </c>
      <c r="R597" t="s">
        <v>2238</v>
      </c>
      <c r="S597" t="s">
        <v>270</v>
      </c>
      <c r="T597" t="b">
        <v>1</v>
      </c>
    </row>
    <row r="598" spans="1:20" x14ac:dyDescent="0.25">
      <c r="A598" t="s">
        <v>259</v>
      </c>
      <c r="B598" t="s">
        <v>260</v>
      </c>
      <c r="C598" t="s">
        <v>237</v>
      </c>
      <c r="D598" t="s">
        <v>2239</v>
      </c>
      <c r="E598" t="s">
        <v>2240</v>
      </c>
      <c r="F598" t="s">
        <v>2241</v>
      </c>
      <c r="G598" t="s">
        <v>2242</v>
      </c>
      <c r="H598">
        <v>0.74099999999999999</v>
      </c>
      <c r="I598" t="s">
        <v>265</v>
      </c>
      <c r="J598" t="s">
        <v>242</v>
      </c>
      <c r="K598" t="s">
        <v>243</v>
      </c>
      <c r="L598" t="s">
        <v>244</v>
      </c>
      <c r="M598">
        <v>0</v>
      </c>
      <c r="N598">
        <v>0.74099999999999999</v>
      </c>
      <c r="O598" t="s">
        <v>1769</v>
      </c>
      <c r="P598" t="s">
        <v>1770</v>
      </c>
      <c r="Q598" t="s">
        <v>2243</v>
      </c>
      <c r="R598" t="s">
        <v>2244</v>
      </c>
      <c r="S598" t="s">
        <v>270</v>
      </c>
      <c r="T598" t="b">
        <v>1</v>
      </c>
    </row>
    <row r="599" spans="1:20" x14ac:dyDescent="0.25">
      <c r="A599" t="s">
        <v>259</v>
      </c>
      <c r="B599" t="s">
        <v>260</v>
      </c>
      <c r="C599" t="s">
        <v>237</v>
      </c>
      <c r="D599" t="s">
        <v>2245</v>
      </c>
      <c r="E599" t="s">
        <v>2246</v>
      </c>
      <c r="F599" t="s">
        <v>2247</v>
      </c>
      <c r="G599" t="s">
        <v>2247</v>
      </c>
      <c r="H599">
        <v>5.6403000000000002E-2</v>
      </c>
      <c r="I599" t="s">
        <v>265</v>
      </c>
      <c r="J599" t="s">
        <v>242</v>
      </c>
      <c r="K599" t="s">
        <v>243</v>
      </c>
      <c r="L599" t="s">
        <v>244</v>
      </c>
      <c r="M599">
        <v>0</v>
      </c>
      <c r="N599">
        <v>5.6403000000000002E-2</v>
      </c>
      <c r="O599" t="s">
        <v>372</v>
      </c>
      <c r="P599" t="s">
        <v>2248</v>
      </c>
      <c r="Q599" t="s">
        <v>2249</v>
      </c>
      <c r="R599" t="s">
        <v>2250</v>
      </c>
      <c r="S599" t="s">
        <v>270</v>
      </c>
      <c r="T599" t="b">
        <v>1</v>
      </c>
    </row>
    <row r="600" spans="1:20" x14ac:dyDescent="0.25">
      <c r="A600" t="s">
        <v>259</v>
      </c>
      <c r="B600" t="s">
        <v>260</v>
      </c>
      <c r="C600" t="s">
        <v>294</v>
      </c>
      <c r="D600" t="s">
        <v>2245</v>
      </c>
      <c r="E600" t="s">
        <v>2246</v>
      </c>
      <c r="F600" t="s">
        <v>2247</v>
      </c>
      <c r="G600" t="s">
        <v>2247</v>
      </c>
      <c r="H600">
        <v>2.5062000000000001E-2</v>
      </c>
      <c r="I600" t="s">
        <v>265</v>
      </c>
      <c r="J600" t="s">
        <v>242</v>
      </c>
      <c r="K600" t="s">
        <v>243</v>
      </c>
      <c r="L600" t="s">
        <v>244</v>
      </c>
      <c r="M600">
        <v>0</v>
      </c>
      <c r="N600">
        <v>2.5062000000000001E-2</v>
      </c>
      <c r="O600" t="s">
        <v>372</v>
      </c>
      <c r="P600" t="s">
        <v>2248</v>
      </c>
      <c r="Q600" t="s">
        <v>2249</v>
      </c>
      <c r="R600" t="s">
        <v>2250</v>
      </c>
      <c r="S600" t="s">
        <v>270</v>
      </c>
      <c r="T600" t="b">
        <v>1</v>
      </c>
    </row>
    <row r="601" spans="1:20" x14ac:dyDescent="0.25">
      <c r="A601" t="s">
        <v>236</v>
      </c>
      <c r="B601" t="s">
        <v>236</v>
      </c>
      <c r="C601" t="s">
        <v>237</v>
      </c>
      <c r="D601" t="s">
        <v>392</v>
      </c>
      <c r="F601" t="s">
        <v>1126</v>
      </c>
      <c r="G601" t="s">
        <v>613</v>
      </c>
      <c r="H601">
        <v>0.01</v>
      </c>
      <c r="I601" t="s">
        <v>241</v>
      </c>
      <c r="J601" t="s">
        <v>242</v>
      </c>
      <c r="K601" t="s">
        <v>243</v>
      </c>
      <c r="L601" t="s">
        <v>244</v>
      </c>
      <c r="M601">
        <v>0</v>
      </c>
      <c r="N601">
        <v>0.01</v>
      </c>
      <c r="O601" t="s">
        <v>395</v>
      </c>
      <c r="P601" t="s">
        <v>614</v>
      </c>
      <c r="Q601" t="s">
        <v>397</v>
      </c>
      <c r="R601" t="s">
        <v>1129</v>
      </c>
      <c r="S601" t="s">
        <v>249</v>
      </c>
      <c r="T601" t="b">
        <v>0</v>
      </c>
    </row>
    <row r="602" spans="1:20" x14ac:dyDescent="0.25">
      <c r="A602" t="s">
        <v>259</v>
      </c>
      <c r="B602" t="s">
        <v>260</v>
      </c>
      <c r="C602" t="s">
        <v>237</v>
      </c>
      <c r="D602" t="s">
        <v>1155</v>
      </c>
      <c r="E602" t="s">
        <v>1362</v>
      </c>
      <c r="F602" t="s">
        <v>2251</v>
      </c>
      <c r="G602" t="s">
        <v>2251</v>
      </c>
      <c r="H602">
        <v>0.84399999999999997</v>
      </c>
      <c r="I602" t="s">
        <v>265</v>
      </c>
      <c r="J602" t="s">
        <v>242</v>
      </c>
      <c r="K602" t="s">
        <v>243</v>
      </c>
      <c r="L602" t="s">
        <v>244</v>
      </c>
      <c r="M602">
        <v>0</v>
      </c>
      <c r="N602">
        <v>0.84399999999999997</v>
      </c>
      <c r="O602" t="s">
        <v>386</v>
      </c>
      <c r="P602" t="s">
        <v>2252</v>
      </c>
      <c r="Q602" t="s">
        <v>1159</v>
      </c>
      <c r="R602" t="s">
        <v>2253</v>
      </c>
      <c r="S602" t="s">
        <v>270</v>
      </c>
      <c r="T602" t="b">
        <v>0</v>
      </c>
    </row>
    <row r="603" spans="1:20" x14ac:dyDescent="0.25">
      <c r="A603" t="s">
        <v>259</v>
      </c>
      <c r="B603" t="s">
        <v>260</v>
      </c>
      <c r="C603" t="s">
        <v>294</v>
      </c>
      <c r="D603" t="s">
        <v>1155</v>
      </c>
      <c r="E603" t="s">
        <v>1362</v>
      </c>
      <c r="F603" t="s">
        <v>2251</v>
      </c>
      <c r="G603" t="s">
        <v>2251</v>
      </c>
      <c r="H603">
        <v>0.29599999999999999</v>
      </c>
      <c r="I603" t="s">
        <v>265</v>
      </c>
      <c r="J603" t="s">
        <v>242</v>
      </c>
      <c r="K603" t="s">
        <v>243</v>
      </c>
      <c r="L603" t="s">
        <v>244</v>
      </c>
      <c r="M603">
        <v>0</v>
      </c>
      <c r="N603">
        <v>0.29599999999999999</v>
      </c>
      <c r="O603" t="s">
        <v>1161</v>
      </c>
      <c r="P603" t="s">
        <v>2252</v>
      </c>
      <c r="Q603" t="s">
        <v>1159</v>
      </c>
      <c r="R603" t="s">
        <v>2253</v>
      </c>
      <c r="S603" t="s">
        <v>270</v>
      </c>
      <c r="T603" t="b">
        <v>0</v>
      </c>
    </row>
    <row r="604" spans="1:20" x14ac:dyDescent="0.25">
      <c r="A604" t="s">
        <v>236</v>
      </c>
      <c r="B604" t="s">
        <v>236</v>
      </c>
      <c r="C604" t="s">
        <v>237</v>
      </c>
      <c r="D604" t="s">
        <v>362</v>
      </c>
      <c r="F604" t="s">
        <v>363</v>
      </c>
      <c r="G604" t="s">
        <v>2254</v>
      </c>
      <c r="H604">
        <v>3.6000000000000002E-4</v>
      </c>
      <c r="I604" t="s">
        <v>254</v>
      </c>
      <c r="J604" t="s">
        <v>242</v>
      </c>
      <c r="K604" t="s">
        <v>243</v>
      </c>
      <c r="L604" t="s">
        <v>244</v>
      </c>
      <c r="M604">
        <v>0</v>
      </c>
      <c r="N604">
        <v>3.6000000000000002E-4</v>
      </c>
      <c r="O604" t="s">
        <v>365</v>
      </c>
      <c r="P604" t="s">
        <v>2255</v>
      </c>
      <c r="Q604" t="s">
        <v>367</v>
      </c>
      <c r="R604" t="s">
        <v>368</v>
      </c>
      <c r="S604" t="s">
        <v>249</v>
      </c>
      <c r="T604" t="b">
        <v>0</v>
      </c>
    </row>
    <row r="605" spans="1:20" x14ac:dyDescent="0.25">
      <c r="A605" t="s">
        <v>236</v>
      </c>
      <c r="B605" t="s">
        <v>236</v>
      </c>
      <c r="C605" t="s">
        <v>237</v>
      </c>
      <c r="D605" t="s">
        <v>566</v>
      </c>
      <c r="F605" t="s">
        <v>672</v>
      </c>
      <c r="G605" t="s">
        <v>2256</v>
      </c>
      <c r="H605">
        <v>4.6800000000000001E-2</v>
      </c>
      <c r="I605" t="s">
        <v>341</v>
      </c>
      <c r="J605" t="s">
        <v>242</v>
      </c>
      <c r="K605" t="s">
        <v>243</v>
      </c>
      <c r="L605" t="s">
        <v>244</v>
      </c>
      <c r="M605">
        <v>0</v>
      </c>
      <c r="N605">
        <v>4.6800000000000001E-2</v>
      </c>
      <c r="O605" t="s">
        <v>690</v>
      </c>
      <c r="P605" t="s">
        <v>2257</v>
      </c>
      <c r="Q605" t="s">
        <v>571</v>
      </c>
      <c r="R605" t="s">
        <v>692</v>
      </c>
      <c r="S605" t="s">
        <v>249</v>
      </c>
      <c r="T605" t="b">
        <v>1</v>
      </c>
    </row>
    <row r="606" spans="1:20" x14ac:dyDescent="0.25">
      <c r="A606" t="s">
        <v>236</v>
      </c>
      <c r="B606" t="s">
        <v>236</v>
      </c>
      <c r="C606" t="s">
        <v>237</v>
      </c>
      <c r="D606" t="s">
        <v>566</v>
      </c>
      <c r="F606" t="s">
        <v>672</v>
      </c>
      <c r="G606" t="s">
        <v>2256</v>
      </c>
      <c r="H606">
        <v>4.4928000000000003E-2</v>
      </c>
      <c r="I606" t="s">
        <v>341</v>
      </c>
      <c r="J606" t="s">
        <v>242</v>
      </c>
      <c r="K606" t="s">
        <v>243</v>
      </c>
      <c r="L606" t="s">
        <v>244</v>
      </c>
      <c r="M606">
        <v>51200</v>
      </c>
      <c r="N606">
        <v>4.4928000000000003E-2</v>
      </c>
      <c r="O606" t="s">
        <v>690</v>
      </c>
      <c r="P606" t="s">
        <v>2257</v>
      </c>
      <c r="Q606" t="s">
        <v>571</v>
      </c>
      <c r="R606" t="s">
        <v>692</v>
      </c>
      <c r="S606" t="s">
        <v>249</v>
      </c>
      <c r="T606" t="b">
        <v>1</v>
      </c>
    </row>
    <row r="607" spans="1:20" x14ac:dyDescent="0.25">
      <c r="A607" t="s">
        <v>236</v>
      </c>
      <c r="B607" t="s">
        <v>236</v>
      </c>
      <c r="C607" t="s">
        <v>237</v>
      </c>
      <c r="D607" t="s">
        <v>566</v>
      </c>
      <c r="F607" t="s">
        <v>672</v>
      </c>
      <c r="G607" t="s">
        <v>2256</v>
      </c>
      <c r="H607">
        <v>4.3055999999999997E-2</v>
      </c>
      <c r="I607" t="s">
        <v>341</v>
      </c>
      <c r="J607" t="s">
        <v>242</v>
      </c>
      <c r="K607" t="s">
        <v>243</v>
      </c>
      <c r="L607" t="s">
        <v>244</v>
      </c>
      <c r="M607">
        <v>512000</v>
      </c>
      <c r="N607">
        <v>4.3055999999999997E-2</v>
      </c>
      <c r="O607" t="s">
        <v>690</v>
      </c>
      <c r="P607" t="s">
        <v>2257</v>
      </c>
      <c r="Q607" t="s">
        <v>571</v>
      </c>
      <c r="R607" t="s">
        <v>692</v>
      </c>
      <c r="S607" t="s">
        <v>249</v>
      </c>
      <c r="T607" t="b">
        <v>1</v>
      </c>
    </row>
    <row r="608" spans="1:20" x14ac:dyDescent="0.25">
      <c r="A608" t="s">
        <v>259</v>
      </c>
      <c r="B608" t="s">
        <v>260</v>
      </c>
      <c r="C608" t="s">
        <v>237</v>
      </c>
      <c r="D608" t="s">
        <v>2258</v>
      </c>
      <c r="E608" t="s">
        <v>2259</v>
      </c>
      <c r="F608" t="s">
        <v>2260</v>
      </c>
      <c r="G608" t="s">
        <v>2261</v>
      </c>
      <c r="H608">
        <v>0.320544</v>
      </c>
      <c r="I608" t="s">
        <v>265</v>
      </c>
      <c r="J608" t="s">
        <v>242</v>
      </c>
      <c r="K608" t="s">
        <v>243</v>
      </c>
      <c r="L608" t="s">
        <v>244</v>
      </c>
      <c r="M608">
        <v>0</v>
      </c>
      <c r="N608">
        <v>0.320544</v>
      </c>
      <c r="O608" t="s">
        <v>372</v>
      </c>
      <c r="P608" t="s">
        <v>2262</v>
      </c>
      <c r="Q608" t="s">
        <v>2263</v>
      </c>
      <c r="R608" t="s">
        <v>2264</v>
      </c>
      <c r="S608" t="s">
        <v>270</v>
      </c>
      <c r="T608" t="b">
        <v>1</v>
      </c>
    </row>
    <row r="609" spans="1:20" x14ac:dyDescent="0.25">
      <c r="A609" t="s">
        <v>259</v>
      </c>
      <c r="B609" t="s">
        <v>260</v>
      </c>
      <c r="C609" t="s">
        <v>294</v>
      </c>
      <c r="D609" t="s">
        <v>2258</v>
      </c>
      <c r="E609" t="s">
        <v>2259</v>
      </c>
      <c r="F609" t="s">
        <v>2260</v>
      </c>
      <c r="G609" t="s">
        <v>2261</v>
      </c>
      <c r="H609">
        <v>0.14554800000000001</v>
      </c>
      <c r="I609" t="s">
        <v>265</v>
      </c>
      <c r="J609" t="s">
        <v>242</v>
      </c>
      <c r="K609" t="s">
        <v>243</v>
      </c>
      <c r="L609" t="s">
        <v>244</v>
      </c>
      <c r="M609">
        <v>0</v>
      </c>
      <c r="N609">
        <v>0.14554800000000001</v>
      </c>
      <c r="O609" t="s">
        <v>372</v>
      </c>
      <c r="P609" t="s">
        <v>2262</v>
      </c>
      <c r="Q609" t="s">
        <v>2263</v>
      </c>
      <c r="R609" t="s">
        <v>2264</v>
      </c>
      <c r="S609" t="s">
        <v>270</v>
      </c>
      <c r="T609" t="b">
        <v>1</v>
      </c>
    </row>
    <row r="610" spans="1:20" x14ac:dyDescent="0.25">
      <c r="A610" t="s">
        <v>236</v>
      </c>
      <c r="B610" t="s">
        <v>236</v>
      </c>
      <c r="C610" t="s">
        <v>237</v>
      </c>
      <c r="D610" t="s">
        <v>1246</v>
      </c>
      <c r="F610" t="s">
        <v>426</v>
      </c>
      <c r="G610" t="s">
        <v>427</v>
      </c>
      <c r="H610">
        <v>1.4E-3</v>
      </c>
      <c r="I610" t="s">
        <v>254</v>
      </c>
      <c r="J610" t="s">
        <v>242</v>
      </c>
      <c r="K610" t="s">
        <v>243</v>
      </c>
      <c r="L610" t="s">
        <v>244</v>
      </c>
      <c r="M610">
        <v>0</v>
      </c>
      <c r="N610">
        <v>1.4E-3</v>
      </c>
      <c r="O610" t="s">
        <v>1248</v>
      </c>
      <c r="P610" t="s">
        <v>2265</v>
      </c>
      <c r="Q610" t="s">
        <v>1250</v>
      </c>
      <c r="R610" t="s">
        <v>2266</v>
      </c>
      <c r="S610" t="s">
        <v>249</v>
      </c>
      <c r="T610" t="b">
        <v>1</v>
      </c>
    </row>
    <row r="611" spans="1:20" x14ac:dyDescent="0.25">
      <c r="A611" t="s">
        <v>236</v>
      </c>
      <c r="B611" t="s">
        <v>236</v>
      </c>
      <c r="C611" t="s">
        <v>237</v>
      </c>
      <c r="D611" t="s">
        <v>250</v>
      </c>
      <c r="E611" t="s">
        <v>251</v>
      </c>
      <c r="F611" t="s">
        <v>459</v>
      </c>
      <c r="G611" t="s">
        <v>2267</v>
      </c>
      <c r="H611">
        <v>0.03</v>
      </c>
      <c r="I611" t="s">
        <v>241</v>
      </c>
      <c r="J611" t="s">
        <v>242</v>
      </c>
      <c r="K611" t="s">
        <v>243</v>
      </c>
      <c r="L611" t="s">
        <v>244</v>
      </c>
      <c r="M611">
        <v>0</v>
      </c>
      <c r="N611">
        <v>0.03</v>
      </c>
      <c r="O611" t="s">
        <v>255</v>
      </c>
      <c r="P611" t="s">
        <v>2268</v>
      </c>
      <c r="Q611" t="s">
        <v>257</v>
      </c>
      <c r="R611" t="s">
        <v>2039</v>
      </c>
      <c r="S611" t="s">
        <v>249</v>
      </c>
      <c r="T611" t="b">
        <v>1</v>
      </c>
    </row>
    <row r="612" spans="1:20" x14ac:dyDescent="0.25">
      <c r="A612" t="s">
        <v>259</v>
      </c>
      <c r="B612" t="s">
        <v>260</v>
      </c>
      <c r="C612" t="s">
        <v>237</v>
      </c>
      <c r="D612" t="s">
        <v>962</v>
      </c>
      <c r="E612" t="s">
        <v>2269</v>
      </c>
      <c r="F612" t="s">
        <v>2270</v>
      </c>
      <c r="G612" t="s">
        <v>2271</v>
      </c>
      <c r="H612">
        <v>1.258</v>
      </c>
      <c r="I612" t="s">
        <v>265</v>
      </c>
      <c r="J612" t="s">
        <v>242</v>
      </c>
      <c r="K612" t="s">
        <v>243</v>
      </c>
      <c r="L612" t="s">
        <v>244</v>
      </c>
      <c r="M612">
        <v>0</v>
      </c>
      <c r="N612">
        <v>1.258</v>
      </c>
      <c r="O612" t="s">
        <v>266</v>
      </c>
      <c r="P612" t="s">
        <v>2272</v>
      </c>
      <c r="Q612" t="s">
        <v>967</v>
      </c>
      <c r="R612" t="s">
        <v>2273</v>
      </c>
      <c r="S612" t="s">
        <v>270</v>
      </c>
      <c r="T612" t="b">
        <v>1</v>
      </c>
    </row>
    <row r="613" spans="1:20" x14ac:dyDescent="0.25">
      <c r="A613" t="s">
        <v>259</v>
      </c>
      <c r="B613" t="s">
        <v>260</v>
      </c>
      <c r="C613" t="s">
        <v>237</v>
      </c>
      <c r="D613" t="s">
        <v>2274</v>
      </c>
      <c r="E613" t="s">
        <v>2275</v>
      </c>
      <c r="F613" t="s">
        <v>2276</v>
      </c>
      <c r="G613" t="s">
        <v>2276</v>
      </c>
      <c r="H613">
        <v>1.204</v>
      </c>
      <c r="I613" t="s">
        <v>265</v>
      </c>
      <c r="J613" t="s">
        <v>242</v>
      </c>
      <c r="K613" t="s">
        <v>243</v>
      </c>
      <c r="L613" t="s">
        <v>244</v>
      </c>
      <c r="M613">
        <v>0</v>
      </c>
      <c r="N613">
        <v>1.204</v>
      </c>
      <c r="O613" t="s">
        <v>324</v>
      </c>
      <c r="P613" t="s">
        <v>2277</v>
      </c>
      <c r="Q613" t="s">
        <v>2278</v>
      </c>
      <c r="R613" t="s">
        <v>2279</v>
      </c>
      <c r="S613" t="s">
        <v>270</v>
      </c>
      <c r="T613" t="b">
        <v>1</v>
      </c>
    </row>
    <row r="614" spans="1:20" x14ac:dyDescent="0.25">
      <c r="A614" t="s">
        <v>259</v>
      </c>
      <c r="B614" t="s">
        <v>260</v>
      </c>
      <c r="C614" t="s">
        <v>336</v>
      </c>
      <c r="D614" t="s">
        <v>2274</v>
      </c>
      <c r="E614" t="s">
        <v>2275</v>
      </c>
      <c r="F614" t="s">
        <v>2276</v>
      </c>
      <c r="G614" t="s">
        <v>2276</v>
      </c>
      <c r="H614">
        <v>6202</v>
      </c>
      <c r="I614" t="s">
        <v>265</v>
      </c>
      <c r="J614" t="s">
        <v>242</v>
      </c>
      <c r="K614" t="s">
        <v>243</v>
      </c>
      <c r="L614" t="s">
        <v>244</v>
      </c>
      <c r="M614">
        <v>0</v>
      </c>
      <c r="N614">
        <v>6202</v>
      </c>
      <c r="O614" t="s">
        <v>324</v>
      </c>
      <c r="P614" t="s">
        <v>2277</v>
      </c>
      <c r="Q614" t="s">
        <v>2278</v>
      </c>
      <c r="R614" t="s">
        <v>2280</v>
      </c>
      <c r="S614" t="s">
        <v>270</v>
      </c>
      <c r="T614" t="b">
        <v>1</v>
      </c>
    </row>
    <row r="615" spans="1:20" x14ac:dyDescent="0.25">
      <c r="A615" t="s">
        <v>259</v>
      </c>
      <c r="B615" t="s">
        <v>260</v>
      </c>
      <c r="C615" t="s">
        <v>336</v>
      </c>
      <c r="D615" t="s">
        <v>2274</v>
      </c>
      <c r="E615" t="s">
        <v>2275</v>
      </c>
      <c r="F615" t="s">
        <v>2276</v>
      </c>
      <c r="G615" t="s">
        <v>2276</v>
      </c>
      <c r="H615">
        <v>11897</v>
      </c>
      <c r="I615" t="s">
        <v>265</v>
      </c>
      <c r="J615" t="s">
        <v>242</v>
      </c>
      <c r="K615" t="s">
        <v>243</v>
      </c>
      <c r="L615" t="s">
        <v>244</v>
      </c>
      <c r="M615">
        <v>0</v>
      </c>
      <c r="N615">
        <v>11897</v>
      </c>
      <c r="O615" t="s">
        <v>324</v>
      </c>
      <c r="P615" t="s">
        <v>2277</v>
      </c>
      <c r="Q615" t="s">
        <v>2278</v>
      </c>
      <c r="R615" t="s">
        <v>2281</v>
      </c>
      <c r="S615" t="s">
        <v>270</v>
      </c>
      <c r="T615" t="b">
        <v>1</v>
      </c>
    </row>
    <row r="616" spans="1:20" x14ac:dyDescent="0.25">
      <c r="A616" t="s">
        <v>259</v>
      </c>
      <c r="B616" t="s">
        <v>271</v>
      </c>
      <c r="C616" t="s">
        <v>237</v>
      </c>
      <c r="D616" t="s">
        <v>2282</v>
      </c>
      <c r="E616" t="s">
        <v>2283</v>
      </c>
      <c r="F616" t="s">
        <v>2284</v>
      </c>
      <c r="G616" t="s">
        <v>2285</v>
      </c>
      <c r="H616">
        <v>0.63</v>
      </c>
      <c r="I616" t="s">
        <v>265</v>
      </c>
      <c r="J616" t="s">
        <v>242</v>
      </c>
      <c r="K616" t="s">
        <v>243</v>
      </c>
      <c r="L616" t="s">
        <v>244</v>
      </c>
      <c r="M616">
        <v>0</v>
      </c>
      <c r="N616">
        <v>0.63</v>
      </c>
      <c r="O616" t="s">
        <v>2286</v>
      </c>
      <c r="P616" t="s">
        <v>2287</v>
      </c>
      <c r="Q616" t="s">
        <v>2288</v>
      </c>
      <c r="R616" t="s">
        <v>2289</v>
      </c>
      <c r="S616" t="s">
        <v>279</v>
      </c>
      <c r="T616" t="b">
        <v>1</v>
      </c>
    </row>
    <row r="617" spans="1:20" x14ac:dyDescent="0.25">
      <c r="A617" t="s">
        <v>259</v>
      </c>
      <c r="B617" t="s">
        <v>271</v>
      </c>
      <c r="C617" t="s">
        <v>294</v>
      </c>
      <c r="D617" t="s">
        <v>2282</v>
      </c>
      <c r="E617" t="s">
        <v>2283</v>
      </c>
      <c r="F617" t="s">
        <v>2284</v>
      </c>
      <c r="G617" t="s">
        <v>2285</v>
      </c>
      <c r="H617">
        <v>0.22600000000000001</v>
      </c>
      <c r="I617" t="s">
        <v>265</v>
      </c>
      <c r="J617" t="s">
        <v>242</v>
      </c>
      <c r="K617" t="s">
        <v>243</v>
      </c>
      <c r="L617" t="s">
        <v>244</v>
      </c>
      <c r="M617">
        <v>0</v>
      </c>
      <c r="N617">
        <v>0.22600000000000001</v>
      </c>
      <c r="O617" t="s">
        <v>2286</v>
      </c>
      <c r="P617" t="s">
        <v>2287</v>
      </c>
      <c r="Q617" t="s">
        <v>2288</v>
      </c>
      <c r="R617" t="s">
        <v>2289</v>
      </c>
      <c r="S617" t="s">
        <v>279</v>
      </c>
      <c r="T617" t="b">
        <v>1</v>
      </c>
    </row>
    <row r="618" spans="1:20" x14ac:dyDescent="0.25">
      <c r="A618" t="s">
        <v>259</v>
      </c>
      <c r="B618" t="s">
        <v>271</v>
      </c>
      <c r="C618" t="s">
        <v>336</v>
      </c>
      <c r="D618" t="s">
        <v>2282</v>
      </c>
      <c r="E618" t="s">
        <v>2283</v>
      </c>
      <c r="F618" t="s">
        <v>2284</v>
      </c>
      <c r="G618" t="s">
        <v>2285</v>
      </c>
      <c r="H618">
        <v>4152</v>
      </c>
      <c r="I618" t="s">
        <v>265</v>
      </c>
      <c r="J618" t="s">
        <v>242</v>
      </c>
      <c r="K618" t="s">
        <v>243</v>
      </c>
      <c r="L618" t="s">
        <v>244</v>
      </c>
      <c r="M618">
        <v>0</v>
      </c>
      <c r="N618">
        <v>4152</v>
      </c>
      <c r="O618" t="s">
        <v>881</v>
      </c>
      <c r="P618" t="s">
        <v>2287</v>
      </c>
      <c r="Q618" t="s">
        <v>2288</v>
      </c>
      <c r="R618" t="s">
        <v>2290</v>
      </c>
      <c r="S618" t="s">
        <v>279</v>
      </c>
      <c r="T618" t="b">
        <v>1</v>
      </c>
    </row>
    <row r="619" spans="1:20" x14ac:dyDescent="0.25">
      <c r="A619" t="s">
        <v>259</v>
      </c>
      <c r="B619" t="s">
        <v>271</v>
      </c>
      <c r="C619" t="s">
        <v>336</v>
      </c>
      <c r="D619" t="s">
        <v>2282</v>
      </c>
      <c r="E619" t="s">
        <v>2283</v>
      </c>
      <c r="F619" t="s">
        <v>2284</v>
      </c>
      <c r="G619" t="s">
        <v>2285</v>
      </c>
      <c r="H619">
        <v>10146</v>
      </c>
      <c r="I619" t="s">
        <v>265</v>
      </c>
      <c r="J619" t="s">
        <v>242</v>
      </c>
      <c r="K619" t="s">
        <v>243</v>
      </c>
      <c r="L619" t="s">
        <v>244</v>
      </c>
      <c r="M619">
        <v>0</v>
      </c>
      <c r="N619">
        <v>10146</v>
      </c>
      <c r="O619" t="s">
        <v>881</v>
      </c>
      <c r="P619" t="s">
        <v>2287</v>
      </c>
      <c r="Q619" t="s">
        <v>2288</v>
      </c>
      <c r="R619" t="s">
        <v>2291</v>
      </c>
      <c r="S619" t="s">
        <v>279</v>
      </c>
      <c r="T619" t="b">
        <v>1</v>
      </c>
    </row>
    <row r="620" spans="1:20" x14ac:dyDescent="0.25">
      <c r="A620" t="s">
        <v>259</v>
      </c>
      <c r="B620" t="s">
        <v>260</v>
      </c>
      <c r="C620" t="s">
        <v>237</v>
      </c>
      <c r="D620" t="s">
        <v>2292</v>
      </c>
      <c r="E620" t="s">
        <v>2293</v>
      </c>
      <c r="F620" t="s">
        <v>2294</v>
      </c>
      <c r="G620" t="s">
        <v>2295</v>
      </c>
      <c r="H620">
        <v>0.49399999999999999</v>
      </c>
      <c r="I620" t="s">
        <v>265</v>
      </c>
      <c r="J620" t="s">
        <v>242</v>
      </c>
      <c r="K620" t="s">
        <v>243</v>
      </c>
      <c r="L620" t="s">
        <v>244</v>
      </c>
      <c r="M620">
        <v>0</v>
      </c>
      <c r="N620">
        <v>0.49399999999999999</v>
      </c>
      <c r="O620" t="s">
        <v>266</v>
      </c>
      <c r="P620" t="s">
        <v>2296</v>
      </c>
      <c r="Q620" t="s">
        <v>2297</v>
      </c>
      <c r="R620" t="s">
        <v>2298</v>
      </c>
      <c r="S620" t="s">
        <v>270</v>
      </c>
      <c r="T620" t="b">
        <v>1</v>
      </c>
    </row>
    <row r="621" spans="1:20" x14ac:dyDescent="0.25">
      <c r="A621" t="s">
        <v>259</v>
      </c>
      <c r="B621" t="s">
        <v>260</v>
      </c>
      <c r="C621" t="s">
        <v>237</v>
      </c>
      <c r="D621" t="s">
        <v>956</v>
      </c>
      <c r="E621" t="s">
        <v>2299</v>
      </c>
      <c r="F621" t="s">
        <v>2300</v>
      </c>
      <c r="G621" t="s">
        <v>2300</v>
      </c>
      <c r="H621">
        <v>1.51</v>
      </c>
      <c r="I621" t="s">
        <v>265</v>
      </c>
      <c r="J621" t="s">
        <v>242</v>
      </c>
      <c r="K621" t="s">
        <v>243</v>
      </c>
      <c r="L621" t="s">
        <v>244</v>
      </c>
      <c r="M621">
        <v>0</v>
      </c>
      <c r="N621">
        <v>1.51</v>
      </c>
      <c r="O621" t="s">
        <v>324</v>
      </c>
      <c r="P621" t="s">
        <v>2301</v>
      </c>
      <c r="Q621" t="s">
        <v>960</v>
      </c>
      <c r="R621" t="s">
        <v>2302</v>
      </c>
      <c r="S621" t="s">
        <v>270</v>
      </c>
      <c r="T621" t="b">
        <v>1</v>
      </c>
    </row>
    <row r="622" spans="1:20" x14ac:dyDescent="0.25">
      <c r="A622" t="s">
        <v>259</v>
      </c>
      <c r="B622" t="s">
        <v>260</v>
      </c>
      <c r="C622" t="s">
        <v>294</v>
      </c>
      <c r="D622" t="s">
        <v>956</v>
      </c>
      <c r="E622" t="s">
        <v>2299</v>
      </c>
      <c r="F622" t="s">
        <v>2300</v>
      </c>
      <c r="G622" t="s">
        <v>2300</v>
      </c>
      <c r="H622">
        <v>0.46100000000000002</v>
      </c>
      <c r="I622" t="s">
        <v>265</v>
      </c>
      <c r="J622" t="s">
        <v>242</v>
      </c>
      <c r="K622" t="s">
        <v>243</v>
      </c>
      <c r="L622" t="s">
        <v>244</v>
      </c>
      <c r="M622">
        <v>0</v>
      </c>
      <c r="N622">
        <v>0.46100000000000002</v>
      </c>
      <c r="O622" t="s">
        <v>324</v>
      </c>
      <c r="P622" t="s">
        <v>2301</v>
      </c>
      <c r="Q622" t="s">
        <v>960</v>
      </c>
      <c r="R622" t="s">
        <v>2302</v>
      </c>
      <c r="S622" t="s">
        <v>270</v>
      </c>
      <c r="T622" t="b">
        <v>1</v>
      </c>
    </row>
    <row r="623" spans="1:20" x14ac:dyDescent="0.25">
      <c r="A623" t="s">
        <v>236</v>
      </c>
      <c r="B623" t="s">
        <v>236</v>
      </c>
      <c r="C623" t="s">
        <v>237</v>
      </c>
      <c r="D623" t="s">
        <v>314</v>
      </c>
      <c r="F623" t="s">
        <v>544</v>
      </c>
      <c r="G623" t="s">
        <v>906</v>
      </c>
      <c r="H623">
        <v>4.0000000000000001E-3</v>
      </c>
      <c r="I623" t="s">
        <v>254</v>
      </c>
      <c r="J623" t="s">
        <v>242</v>
      </c>
      <c r="K623" t="s">
        <v>243</v>
      </c>
      <c r="L623" t="s">
        <v>244</v>
      </c>
      <c r="M623">
        <v>0</v>
      </c>
      <c r="N623">
        <v>4.0000000000000001E-3</v>
      </c>
      <c r="O623" t="s">
        <v>569</v>
      </c>
      <c r="P623" t="s">
        <v>2303</v>
      </c>
      <c r="Q623" t="s">
        <v>318</v>
      </c>
      <c r="R623" t="s">
        <v>1409</v>
      </c>
      <c r="S623" t="s">
        <v>249</v>
      </c>
      <c r="T623" t="b">
        <v>0</v>
      </c>
    </row>
    <row r="624" spans="1:20" x14ac:dyDescent="0.25">
      <c r="A624" t="s">
        <v>259</v>
      </c>
      <c r="B624" t="s">
        <v>260</v>
      </c>
      <c r="C624" t="s">
        <v>237</v>
      </c>
      <c r="D624" t="s">
        <v>280</v>
      </c>
      <c r="E624" t="s">
        <v>2304</v>
      </c>
      <c r="F624" t="s">
        <v>2305</v>
      </c>
      <c r="G624" t="s">
        <v>2305</v>
      </c>
      <c r="H624">
        <v>0.62880000000000003</v>
      </c>
      <c r="I624" t="s">
        <v>265</v>
      </c>
      <c r="J624" t="s">
        <v>242</v>
      </c>
      <c r="K624" t="s">
        <v>243</v>
      </c>
      <c r="L624" t="s">
        <v>244</v>
      </c>
      <c r="M624">
        <v>0</v>
      </c>
      <c r="N624">
        <v>0.62880000000000003</v>
      </c>
      <c r="O624" t="s">
        <v>1258</v>
      </c>
      <c r="P624" t="s">
        <v>2306</v>
      </c>
      <c r="Q624" t="s">
        <v>285</v>
      </c>
      <c r="R624" t="s">
        <v>2307</v>
      </c>
      <c r="S624" t="s">
        <v>270</v>
      </c>
      <c r="T624" t="b">
        <v>1</v>
      </c>
    </row>
    <row r="625" spans="1:20" x14ac:dyDescent="0.25">
      <c r="A625" t="s">
        <v>236</v>
      </c>
      <c r="B625" t="s">
        <v>236</v>
      </c>
      <c r="C625" t="s">
        <v>237</v>
      </c>
      <c r="D625" t="s">
        <v>314</v>
      </c>
      <c r="F625" t="s">
        <v>1596</v>
      </c>
      <c r="G625" t="s">
        <v>2308</v>
      </c>
      <c r="H625">
        <v>0.21</v>
      </c>
      <c r="I625">
        <v>100</v>
      </c>
      <c r="J625" t="s">
        <v>242</v>
      </c>
      <c r="K625" t="s">
        <v>243</v>
      </c>
      <c r="L625" t="s">
        <v>244</v>
      </c>
      <c r="M625">
        <v>0</v>
      </c>
      <c r="N625">
        <v>0.21</v>
      </c>
      <c r="O625" t="s">
        <v>569</v>
      </c>
      <c r="P625" t="s">
        <v>2309</v>
      </c>
      <c r="Q625" t="s">
        <v>318</v>
      </c>
      <c r="R625" t="s">
        <v>2310</v>
      </c>
      <c r="S625" t="s">
        <v>249</v>
      </c>
      <c r="T625" t="b">
        <v>1</v>
      </c>
    </row>
    <row r="626" spans="1:20" x14ac:dyDescent="0.25">
      <c r="A626" t="s">
        <v>259</v>
      </c>
      <c r="B626" t="s">
        <v>260</v>
      </c>
      <c r="C626" t="s">
        <v>237</v>
      </c>
      <c r="D626" t="s">
        <v>2311</v>
      </c>
      <c r="E626" t="s">
        <v>2312</v>
      </c>
      <c r="F626" t="s">
        <v>2313</v>
      </c>
      <c r="G626" t="s">
        <v>2314</v>
      </c>
      <c r="H626">
        <v>0.18099999999999999</v>
      </c>
      <c r="I626" t="s">
        <v>265</v>
      </c>
      <c r="J626" t="s">
        <v>242</v>
      </c>
      <c r="K626" t="s">
        <v>243</v>
      </c>
      <c r="L626" t="s">
        <v>244</v>
      </c>
      <c r="M626">
        <v>0</v>
      </c>
      <c r="N626">
        <v>0.18099999999999999</v>
      </c>
      <c r="O626" t="s">
        <v>324</v>
      </c>
      <c r="P626" t="s">
        <v>2315</v>
      </c>
      <c r="Q626" t="s">
        <v>2316</v>
      </c>
      <c r="R626" t="s">
        <v>2317</v>
      </c>
      <c r="S626" t="s">
        <v>270</v>
      </c>
      <c r="T626" t="b">
        <v>1</v>
      </c>
    </row>
    <row r="627" spans="1:20" x14ac:dyDescent="0.25">
      <c r="A627" t="s">
        <v>259</v>
      </c>
      <c r="B627" t="s">
        <v>260</v>
      </c>
      <c r="C627" t="s">
        <v>237</v>
      </c>
      <c r="D627" t="s">
        <v>2318</v>
      </c>
      <c r="E627" t="s">
        <v>2319</v>
      </c>
      <c r="F627" t="s">
        <v>2319</v>
      </c>
      <c r="G627" t="s">
        <v>2319</v>
      </c>
      <c r="H627">
        <v>3.927</v>
      </c>
      <c r="I627" t="s">
        <v>265</v>
      </c>
      <c r="J627" t="s">
        <v>242</v>
      </c>
      <c r="K627" t="s">
        <v>243</v>
      </c>
      <c r="L627" t="s">
        <v>244</v>
      </c>
      <c r="M627">
        <v>0</v>
      </c>
      <c r="N627">
        <v>3.927</v>
      </c>
      <c r="O627" t="s">
        <v>324</v>
      </c>
      <c r="P627" t="s">
        <v>2320</v>
      </c>
      <c r="Q627" t="s">
        <v>2321</v>
      </c>
      <c r="R627" t="s">
        <v>2322</v>
      </c>
      <c r="S627" t="s">
        <v>270</v>
      </c>
      <c r="T627" t="b">
        <v>1</v>
      </c>
    </row>
    <row r="628" spans="1:20" x14ac:dyDescent="0.25">
      <c r="A628" t="s">
        <v>259</v>
      </c>
      <c r="B628" t="s">
        <v>260</v>
      </c>
      <c r="C628" t="s">
        <v>336</v>
      </c>
      <c r="D628" t="s">
        <v>2318</v>
      </c>
      <c r="E628" t="s">
        <v>2319</v>
      </c>
      <c r="F628" t="s">
        <v>2319</v>
      </c>
      <c r="G628" t="s">
        <v>2319</v>
      </c>
      <c r="H628">
        <v>20236</v>
      </c>
      <c r="I628" t="s">
        <v>265</v>
      </c>
      <c r="J628" t="s">
        <v>242</v>
      </c>
      <c r="K628" t="s">
        <v>243</v>
      </c>
      <c r="L628" t="s">
        <v>244</v>
      </c>
      <c r="M628">
        <v>0</v>
      </c>
      <c r="N628">
        <v>20236</v>
      </c>
      <c r="O628" t="s">
        <v>324</v>
      </c>
      <c r="P628" t="s">
        <v>2320</v>
      </c>
      <c r="Q628" t="s">
        <v>2321</v>
      </c>
      <c r="R628" t="s">
        <v>2323</v>
      </c>
      <c r="S628" t="s">
        <v>270</v>
      </c>
      <c r="T628" t="b">
        <v>1</v>
      </c>
    </row>
    <row r="629" spans="1:20" x14ac:dyDescent="0.25">
      <c r="A629" t="s">
        <v>259</v>
      </c>
      <c r="B629" t="s">
        <v>260</v>
      </c>
      <c r="C629" t="s">
        <v>336</v>
      </c>
      <c r="D629" t="s">
        <v>2318</v>
      </c>
      <c r="E629" t="s">
        <v>2319</v>
      </c>
      <c r="F629" t="s">
        <v>2319</v>
      </c>
      <c r="G629" t="s">
        <v>2319</v>
      </c>
      <c r="H629">
        <v>37630</v>
      </c>
      <c r="I629" t="s">
        <v>265</v>
      </c>
      <c r="J629" t="s">
        <v>242</v>
      </c>
      <c r="K629" t="s">
        <v>243</v>
      </c>
      <c r="L629" t="s">
        <v>244</v>
      </c>
      <c r="M629">
        <v>0</v>
      </c>
      <c r="N629">
        <v>37630</v>
      </c>
      <c r="O629" t="s">
        <v>324</v>
      </c>
      <c r="P629" t="s">
        <v>2320</v>
      </c>
      <c r="Q629" t="s">
        <v>2321</v>
      </c>
      <c r="R629" t="s">
        <v>2324</v>
      </c>
      <c r="S629" t="s">
        <v>270</v>
      </c>
      <c r="T629" t="b">
        <v>1</v>
      </c>
    </row>
    <row r="630" spans="1:20" x14ac:dyDescent="0.25">
      <c r="A630" t="s">
        <v>259</v>
      </c>
      <c r="B630" t="s">
        <v>260</v>
      </c>
      <c r="C630" t="s">
        <v>237</v>
      </c>
      <c r="D630" t="s">
        <v>1588</v>
      </c>
      <c r="E630" t="s">
        <v>2325</v>
      </c>
      <c r="F630" t="s">
        <v>2326</v>
      </c>
      <c r="G630" t="s">
        <v>2326</v>
      </c>
      <c r="H630">
        <v>2.669</v>
      </c>
      <c r="I630" t="s">
        <v>265</v>
      </c>
      <c r="J630" t="s">
        <v>242</v>
      </c>
      <c r="K630" t="s">
        <v>243</v>
      </c>
      <c r="L630" t="s">
        <v>244</v>
      </c>
      <c r="M630">
        <v>0</v>
      </c>
      <c r="N630">
        <v>2.669</v>
      </c>
      <c r="O630" t="s">
        <v>298</v>
      </c>
      <c r="P630" t="s">
        <v>2327</v>
      </c>
      <c r="Q630" t="s">
        <v>1592</v>
      </c>
      <c r="R630" t="s">
        <v>2328</v>
      </c>
      <c r="S630" t="s">
        <v>270</v>
      </c>
      <c r="T630" t="b">
        <v>1</v>
      </c>
    </row>
    <row r="631" spans="1:20" x14ac:dyDescent="0.25">
      <c r="A631" t="s">
        <v>259</v>
      </c>
      <c r="B631" t="s">
        <v>260</v>
      </c>
      <c r="C631" t="s">
        <v>237</v>
      </c>
      <c r="D631" t="s">
        <v>295</v>
      </c>
      <c r="E631" t="s">
        <v>2329</v>
      </c>
      <c r="F631" t="s">
        <v>2330</v>
      </c>
      <c r="G631" t="s">
        <v>2330</v>
      </c>
      <c r="H631">
        <v>1.0337000000000001</v>
      </c>
      <c r="I631" t="s">
        <v>265</v>
      </c>
      <c r="J631" t="s">
        <v>242</v>
      </c>
      <c r="K631" t="s">
        <v>243</v>
      </c>
      <c r="L631" t="s">
        <v>244</v>
      </c>
      <c r="M631">
        <v>0</v>
      </c>
      <c r="N631">
        <v>1.0337000000000001</v>
      </c>
      <c r="O631" t="s">
        <v>298</v>
      </c>
      <c r="P631" t="s">
        <v>2331</v>
      </c>
      <c r="Q631" t="s">
        <v>300</v>
      </c>
      <c r="R631" t="s">
        <v>2332</v>
      </c>
      <c r="S631" t="s">
        <v>270</v>
      </c>
      <c r="T631" t="b">
        <v>1</v>
      </c>
    </row>
    <row r="632" spans="1:20" x14ac:dyDescent="0.25">
      <c r="A632" t="s">
        <v>259</v>
      </c>
      <c r="B632" t="s">
        <v>260</v>
      </c>
      <c r="C632" t="s">
        <v>237</v>
      </c>
      <c r="D632" t="s">
        <v>2258</v>
      </c>
      <c r="E632" t="s">
        <v>2116</v>
      </c>
      <c r="F632" t="s">
        <v>2117</v>
      </c>
      <c r="G632" t="s">
        <v>2118</v>
      </c>
      <c r="H632">
        <v>0.64108799999999999</v>
      </c>
      <c r="I632" t="s">
        <v>265</v>
      </c>
      <c r="J632" t="s">
        <v>242</v>
      </c>
      <c r="K632" t="s">
        <v>243</v>
      </c>
      <c r="L632" t="s">
        <v>244</v>
      </c>
      <c r="M632">
        <v>0</v>
      </c>
      <c r="N632">
        <v>0.64108799999999999</v>
      </c>
      <c r="O632" t="s">
        <v>372</v>
      </c>
      <c r="P632" t="s">
        <v>2333</v>
      </c>
      <c r="Q632" t="s">
        <v>2263</v>
      </c>
      <c r="R632" t="s">
        <v>2334</v>
      </c>
      <c r="S632" t="s">
        <v>270</v>
      </c>
      <c r="T632" t="b">
        <v>1</v>
      </c>
    </row>
    <row r="633" spans="1:20" x14ac:dyDescent="0.25">
      <c r="A633" t="s">
        <v>259</v>
      </c>
      <c r="B633" t="s">
        <v>260</v>
      </c>
      <c r="C633" t="s">
        <v>294</v>
      </c>
      <c r="D633" t="s">
        <v>2258</v>
      </c>
      <c r="E633" t="s">
        <v>2116</v>
      </c>
      <c r="F633" t="s">
        <v>2117</v>
      </c>
      <c r="G633" t="s">
        <v>2118</v>
      </c>
      <c r="H633">
        <v>0.29109600000000002</v>
      </c>
      <c r="I633" t="s">
        <v>265</v>
      </c>
      <c r="J633" t="s">
        <v>242</v>
      </c>
      <c r="K633" t="s">
        <v>243</v>
      </c>
      <c r="L633" t="s">
        <v>244</v>
      </c>
      <c r="M633">
        <v>0</v>
      </c>
      <c r="N633">
        <v>0.29109600000000002</v>
      </c>
      <c r="O633" t="s">
        <v>372</v>
      </c>
      <c r="P633" t="s">
        <v>2333</v>
      </c>
      <c r="Q633" t="s">
        <v>2263</v>
      </c>
      <c r="R633" t="s">
        <v>2334</v>
      </c>
      <c r="S633" t="s">
        <v>270</v>
      </c>
      <c r="T633" t="b">
        <v>1</v>
      </c>
    </row>
    <row r="634" spans="1:20" x14ac:dyDescent="0.25">
      <c r="A634" t="s">
        <v>236</v>
      </c>
      <c r="B634" t="s">
        <v>236</v>
      </c>
      <c r="C634" t="s">
        <v>237</v>
      </c>
      <c r="D634" t="s">
        <v>392</v>
      </c>
      <c r="F634" t="s">
        <v>567</v>
      </c>
      <c r="G634" t="s">
        <v>2335</v>
      </c>
      <c r="H634">
        <v>0.05</v>
      </c>
      <c r="I634" t="s">
        <v>254</v>
      </c>
      <c r="J634" t="s">
        <v>242</v>
      </c>
      <c r="K634" t="s">
        <v>243</v>
      </c>
      <c r="L634" t="s">
        <v>244</v>
      </c>
      <c r="M634">
        <v>0</v>
      </c>
      <c r="N634">
        <v>0.05</v>
      </c>
      <c r="O634" t="s">
        <v>245</v>
      </c>
      <c r="P634" t="s">
        <v>2336</v>
      </c>
      <c r="Q634" t="s">
        <v>397</v>
      </c>
      <c r="R634" t="s">
        <v>2337</v>
      </c>
      <c r="S634" t="s">
        <v>249</v>
      </c>
      <c r="T634" t="b">
        <v>0</v>
      </c>
    </row>
    <row r="635" spans="1:20" x14ac:dyDescent="0.25">
      <c r="A635" t="s">
        <v>236</v>
      </c>
      <c r="B635" t="s">
        <v>236</v>
      </c>
      <c r="C635" t="s">
        <v>237</v>
      </c>
      <c r="D635" t="s">
        <v>509</v>
      </c>
      <c r="F635" t="s">
        <v>600</v>
      </c>
      <c r="G635" t="s">
        <v>2338</v>
      </c>
      <c r="H635">
        <v>0</v>
      </c>
      <c r="I635" t="s">
        <v>254</v>
      </c>
      <c r="J635" t="s">
        <v>242</v>
      </c>
      <c r="K635" t="s">
        <v>243</v>
      </c>
      <c r="L635" t="s">
        <v>244</v>
      </c>
      <c r="M635">
        <v>0</v>
      </c>
      <c r="N635">
        <v>0</v>
      </c>
      <c r="O635" t="s">
        <v>365</v>
      </c>
      <c r="P635" t="s">
        <v>2339</v>
      </c>
      <c r="Q635" t="s">
        <v>512</v>
      </c>
      <c r="R635" t="s">
        <v>1068</v>
      </c>
      <c r="S635" t="s">
        <v>249</v>
      </c>
      <c r="T635" t="b">
        <v>0</v>
      </c>
    </row>
    <row r="636" spans="1:20" x14ac:dyDescent="0.25">
      <c r="A636" t="s">
        <v>259</v>
      </c>
      <c r="B636" t="s">
        <v>260</v>
      </c>
      <c r="C636" t="s">
        <v>237</v>
      </c>
      <c r="D636" t="s">
        <v>2340</v>
      </c>
      <c r="E636" t="s">
        <v>2341</v>
      </c>
      <c r="F636" t="s">
        <v>2342</v>
      </c>
      <c r="G636" t="s">
        <v>2343</v>
      </c>
      <c r="H636">
        <v>0.14460000000000001</v>
      </c>
      <c r="I636" t="s">
        <v>265</v>
      </c>
      <c r="J636" t="s">
        <v>242</v>
      </c>
      <c r="K636" t="s">
        <v>243</v>
      </c>
      <c r="L636" t="s">
        <v>244</v>
      </c>
      <c r="M636">
        <v>0</v>
      </c>
      <c r="N636">
        <v>0.14460000000000001</v>
      </c>
      <c r="O636" t="s">
        <v>290</v>
      </c>
      <c r="P636" t="s">
        <v>2344</v>
      </c>
      <c r="Q636" t="s">
        <v>2345</v>
      </c>
      <c r="R636" t="s">
        <v>2346</v>
      </c>
      <c r="S636" t="s">
        <v>270</v>
      </c>
      <c r="T636" t="b">
        <v>1</v>
      </c>
    </row>
    <row r="637" spans="1:20" x14ac:dyDescent="0.25">
      <c r="A637" t="s">
        <v>236</v>
      </c>
      <c r="B637" t="s">
        <v>335</v>
      </c>
      <c r="C637" t="s">
        <v>237</v>
      </c>
      <c r="D637" t="s">
        <v>335</v>
      </c>
      <c r="F637" t="s">
        <v>1368</v>
      </c>
      <c r="G637" t="s">
        <v>2347</v>
      </c>
      <c r="H637">
        <v>4.48E-2</v>
      </c>
      <c r="I637" t="s">
        <v>341</v>
      </c>
      <c r="J637" t="s">
        <v>242</v>
      </c>
      <c r="K637" t="s">
        <v>243</v>
      </c>
      <c r="L637" t="s">
        <v>244</v>
      </c>
      <c r="M637">
        <v>0</v>
      </c>
      <c r="N637">
        <v>4.48E-2</v>
      </c>
      <c r="O637" t="s">
        <v>428</v>
      </c>
      <c r="P637" t="s">
        <v>2348</v>
      </c>
      <c r="Q637" t="s">
        <v>494</v>
      </c>
      <c r="R637" t="s">
        <v>2349</v>
      </c>
      <c r="S637" t="s">
        <v>346</v>
      </c>
      <c r="T637" t="b">
        <v>1</v>
      </c>
    </row>
    <row r="638" spans="1:20" x14ac:dyDescent="0.25">
      <c r="A638" t="s">
        <v>259</v>
      </c>
      <c r="B638" t="s">
        <v>260</v>
      </c>
      <c r="C638" t="s">
        <v>237</v>
      </c>
      <c r="D638" t="s">
        <v>1047</v>
      </c>
      <c r="E638" t="s">
        <v>2350</v>
      </c>
      <c r="F638" t="s">
        <v>2351</v>
      </c>
      <c r="G638" t="s">
        <v>2351</v>
      </c>
      <c r="H638">
        <v>0.18</v>
      </c>
      <c r="I638" t="s">
        <v>265</v>
      </c>
      <c r="J638" t="s">
        <v>242</v>
      </c>
      <c r="K638" t="s">
        <v>243</v>
      </c>
      <c r="L638" t="s">
        <v>244</v>
      </c>
      <c r="M638">
        <v>0</v>
      </c>
      <c r="N638">
        <v>0.18</v>
      </c>
      <c r="O638" t="s">
        <v>245</v>
      </c>
      <c r="P638" t="s">
        <v>2352</v>
      </c>
      <c r="Q638" t="s">
        <v>1051</v>
      </c>
      <c r="R638" t="s">
        <v>2353</v>
      </c>
      <c r="S638" t="s">
        <v>270</v>
      </c>
      <c r="T638" t="b">
        <v>1</v>
      </c>
    </row>
    <row r="639" spans="1:20" x14ac:dyDescent="0.25">
      <c r="A639" t="s">
        <v>259</v>
      </c>
      <c r="B639" t="s">
        <v>260</v>
      </c>
      <c r="C639" t="s">
        <v>294</v>
      </c>
      <c r="D639" t="s">
        <v>1047</v>
      </c>
      <c r="E639" t="s">
        <v>2350</v>
      </c>
      <c r="F639" t="s">
        <v>2351</v>
      </c>
      <c r="G639" t="s">
        <v>2351</v>
      </c>
      <c r="H639">
        <v>0.11899999999999999</v>
      </c>
      <c r="I639" t="s">
        <v>265</v>
      </c>
      <c r="J639" t="s">
        <v>242</v>
      </c>
      <c r="K639" t="s">
        <v>243</v>
      </c>
      <c r="L639" t="s">
        <v>244</v>
      </c>
      <c r="M639">
        <v>0</v>
      </c>
      <c r="N639">
        <v>0.11899999999999999</v>
      </c>
      <c r="O639" t="s">
        <v>245</v>
      </c>
      <c r="P639" t="s">
        <v>2352</v>
      </c>
      <c r="Q639" t="s">
        <v>1051</v>
      </c>
      <c r="R639" t="s">
        <v>2353</v>
      </c>
      <c r="S639" t="s">
        <v>270</v>
      </c>
      <c r="T639" t="b">
        <v>1</v>
      </c>
    </row>
    <row r="640" spans="1:20" x14ac:dyDescent="0.25">
      <c r="A640" t="s">
        <v>259</v>
      </c>
      <c r="B640" t="s">
        <v>260</v>
      </c>
      <c r="C640" t="s">
        <v>237</v>
      </c>
      <c r="D640" t="s">
        <v>2354</v>
      </c>
      <c r="E640" t="s">
        <v>2355</v>
      </c>
      <c r="F640" t="s">
        <v>2356</v>
      </c>
      <c r="G640" t="s">
        <v>2357</v>
      </c>
      <c r="H640">
        <v>0.39679999999999999</v>
      </c>
      <c r="I640" t="s">
        <v>265</v>
      </c>
      <c r="J640" t="s">
        <v>242</v>
      </c>
      <c r="K640" t="s">
        <v>243</v>
      </c>
      <c r="L640" t="s">
        <v>244</v>
      </c>
      <c r="M640">
        <v>0</v>
      </c>
      <c r="N640">
        <v>0.39679999999999999</v>
      </c>
      <c r="O640" t="s">
        <v>446</v>
      </c>
      <c r="P640" t="s">
        <v>2358</v>
      </c>
      <c r="Q640" t="s">
        <v>2359</v>
      </c>
      <c r="R640" t="s">
        <v>2360</v>
      </c>
      <c r="S640" t="s">
        <v>270</v>
      </c>
      <c r="T640" t="b">
        <v>1</v>
      </c>
    </row>
    <row r="641" spans="1:20" x14ac:dyDescent="0.25">
      <c r="A641" t="s">
        <v>259</v>
      </c>
      <c r="B641" t="s">
        <v>260</v>
      </c>
      <c r="C641" t="s">
        <v>294</v>
      </c>
      <c r="D641" t="s">
        <v>2354</v>
      </c>
      <c r="E641" t="s">
        <v>2355</v>
      </c>
      <c r="F641" t="s">
        <v>2356</v>
      </c>
      <c r="G641" t="s">
        <v>2357</v>
      </c>
      <c r="H641">
        <v>0.24959999999999999</v>
      </c>
      <c r="I641" t="s">
        <v>265</v>
      </c>
      <c r="J641" t="s">
        <v>242</v>
      </c>
      <c r="K641" t="s">
        <v>243</v>
      </c>
      <c r="L641" t="s">
        <v>244</v>
      </c>
      <c r="M641">
        <v>0</v>
      </c>
      <c r="N641">
        <v>0.24959999999999999</v>
      </c>
      <c r="O641" t="s">
        <v>266</v>
      </c>
      <c r="P641" t="s">
        <v>2358</v>
      </c>
      <c r="Q641" t="s">
        <v>2359</v>
      </c>
      <c r="R641" t="s">
        <v>2360</v>
      </c>
      <c r="S641" t="s">
        <v>270</v>
      </c>
      <c r="T641" t="b">
        <v>1</v>
      </c>
    </row>
    <row r="642" spans="1:20" x14ac:dyDescent="0.25">
      <c r="A642" t="s">
        <v>236</v>
      </c>
      <c r="B642" t="s">
        <v>236</v>
      </c>
      <c r="C642" t="s">
        <v>237</v>
      </c>
      <c r="D642" t="s">
        <v>483</v>
      </c>
      <c r="F642" t="s">
        <v>600</v>
      </c>
      <c r="G642" t="s">
        <v>1066</v>
      </c>
      <c r="H642">
        <v>1.4999999999999999E-2</v>
      </c>
      <c r="I642" t="s">
        <v>254</v>
      </c>
      <c r="J642" t="s">
        <v>242</v>
      </c>
      <c r="K642" t="s">
        <v>243</v>
      </c>
      <c r="L642" t="s">
        <v>244</v>
      </c>
      <c r="M642">
        <v>0</v>
      </c>
      <c r="N642">
        <v>1.4999999999999999E-2</v>
      </c>
      <c r="O642" t="s">
        <v>1054</v>
      </c>
      <c r="P642" t="s">
        <v>2361</v>
      </c>
      <c r="Q642" t="s">
        <v>488</v>
      </c>
      <c r="R642" t="s">
        <v>2362</v>
      </c>
      <c r="S642" t="s">
        <v>249</v>
      </c>
      <c r="T642" t="b">
        <v>0</v>
      </c>
    </row>
    <row r="643" spans="1:20" x14ac:dyDescent="0.25">
      <c r="A643" t="s">
        <v>259</v>
      </c>
      <c r="B643" t="s">
        <v>260</v>
      </c>
      <c r="C643" t="s">
        <v>237</v>
      </c>
      <c r="D643" t="s">
        <v>1621</v>
      </c>
      <c r="E643" t="s">
        <v>2363</v>
      </c>
      <c r="F643" t="s">
        <v>2364</v>
      </c>
      <c r="G643" t="s">
        <v>2364</v>
      </c>
      <c r="H643">
        <v>0.73899999999999999</v>
      </c>
      <c r="I643" t="s">
        <v>265</v>
      </c>
      <c r="J643" t="s">
        <v>242</v>
      </c>
      <c r="K643" t="s">
        <v>243</v>
      </c>
      <c r="L643" t="s">
        <v>244</v>
      </c>
      <c r="M643">
        <v>0</v>
      </c>
      <c r="N643">
        <v>0.73899999999999999</v>
      </c>
      <c r="O643" t="s">
        <v>446</v>
      </c>
      <c r="P643" t="s">
        <v>2365</v>
      </c>
      <c r="Q643" t="s">
        <v>1625</v>
      </c>
      <c r="R643" t="s">
        <v>2366</v>
      </c>
      <c r="S643" t="s">
        <v>270</v>
      </c>
      <c r="T643" t="b">
        <v>1</v>
      </c>
    </row>
    <row r="644" spans="1:20" x14ac:dyDescent="0.25">
      <c r="A644" t="s">
        <v>259</v>
      </c>
      <c r="B644" t="s">
        <v>260</v>
      </c>
      <c r="C644" t="s">
        <v>294</v>
      </c>
      <c r="D644" t="s">
        <v>1621</v>
      </c>
      <c r="E644" t="s">
        <v>2363</v>
      </c>
      <c r="F644" t="s">
        <v>2364</v>
      </c>
      <c r="G644" t="s">
        <v>2364</v>
      </c>
      <c r="H644">
        <v>0.66600000000000004</v>
      </c>
      <c r="I644" t="s">
        <v>265</v>
      </c>
      <c r="J644" t="s">
        <v>242</v>
      </c>
      <c r="K644" t="s">
        <v>243</v>
      </c>
      <c r="L644" t="s">
        <v>244</v>
      </c>
      <c r="M644">
        <v>0</v>
      </c>
      <c r="N644">
        <v>0.66600000000000004</v>
      </c>
      <c r="O644" t="s">
        <v>446</v>
      </c>
      <c r="P644" t="s">
        <v>2365</v>
      </c>
      <c r="Q644" t="s">
        <v>1625</v>
      </c>
      <c r="R644" t="s">
        <v>2366</v>
      </c>
      <c r="S644" t="s">
        <v>270</v>
      </c>
      <c r="T644" t="b">
        <v>1</v>
      </c>
    </row>
    <row r="645" spans="1:20" x14ac:dyDescent="0.25">
      <c r="A645" t="s">
        <v>259</v>
      </c>
      <c r="B645" t="s">
        <v>260</v>
      </c>
      <c r="C645" t="s">
        <v>237</v>
      </c>
      <c r="D645" t="s">
        <v>580</v>
      </c>
      <c r="E645" t="s">
        <v>2367</v>
      </c>
      <c r="F645" t="s">
        <v>2368</v>
      </c>
      <c r="G645" t="s">
        <v>2368</v>
      </c>
      <c r="H645">
        <v>0.307</v>
      </c>
      <c r="I645" t="s">
        <v>265</v>
      </c>
      <c r="J645" t="s">
        <v>242</v>
      </c>
      <c r="K645" t="s">
        <v>243</v>
      </c>
      <c r="L645" t="s">
        <v>244</v>
      </c>
      <c r="M645">
        <v>0</v>
      </c>
      <c r="N645">
        <v>0.307</v>
      </c>
      <c r="O645" t="s">
        <v>324</v>
      </c>
      <c r="P645" t="s">
        <v>2369</v>
      </c>
      <c r="Q645" t="s">
        <v>584</v>
      </c>
      <c r="R645" t="s">
        <v>2370</v>
      </c>
      <c r="S645" t="s">
        <v>270</v>
      </c>
      <c r="T645" t="b">
        <v>1</v>
      </c>
    </row>
    <row r="646" spans="1:20" x14ac:dyDescent="0.25">
      <c r="A646" t="s">
        <v>259</v>
      </c>
      <c r="B646" t="s">
        <v>260</v>
      </c>
      <c r="C646" t="s">
        <v>237</v>
      </c>
      <c r="D646" t="s">
        <v>1582</v>
      </c>
      <c r="E646" t="s">
        <v>2371</v>
      </c>
      <c r="F646" t="s">
        <v>2372</v>
      </c>
      <c r="G646" t="s">
        <v>2373</v>
      </c>
      <c r="H646">
        <v>2.097683</v>
      </c>
      <c r="I646" t="s">
        <v>265</v>
      </c>
      <c r="J646" t="s">
        <v>242</v>
      </c>
      <c r="K646" t="s">
        <v>243</v>
      </c>
      <c r="L646" t="s">
        <v>244</v>
      </c>
      <c r="M646">
        <v>0</v>
      </c>
      <c r="N646">
        <v>2.097683</v>
      </c>
      <c r="O646" t="s">
        <v>372</v>
      </c>
      <c r="P646" t="s">
        <v>2374</v>
      </c>
      <c r="Q646" t="s">
        <v>1586</v>
      </c>
      <c r="R646" t="s">
        <v>2375</v>
      </c>
      <c r="S646" t="s">
        <v>270</v>
      </c>
      <c r="T646" t="b">
        <v>1</v>
      </c>
    </row>
    <row r="647" spans="1:20" x14ac:dyDescent="0.25">
      <c r="A647" t="s">
        <v>259</v>
      </c>
      <c r="B647" t="s">
        <v>260</v>
      </c>
      <c r="C647" t="s">
        <v>294</v>
      </c>
      <c r="D647" t="s">
        <v>1582</v>
      </c>
      <c r="E647" t="s">
        <v>2371</v>
      </c>
      <c r="F647" t="s">
        <v>2372</v>
      </c>
      <c r="G647" t="s">
        <v>2373</v>
      </c>
      <c r="H647">
        <v>0.92995700000000003</v>
      </c>
      <c r="I647" t="s">
        <v>265</v>
      </c>
      <c r="J647" t="s">
        <v>242</v>
      </c>
      <c r="K647" t="s">
        <v>243</v>
      </c>
      <c r="L647" t="s">
        <v>244</v>
      </c>
      <c r="M647">
        <v>0</v>
      </c>
      <c r="N647">
        <v>0.92995700000000003</v>
      </c>
      <c r="O647" t="s">
        <v>372</v>
      </c>
      <c r="P647" t="s">
        <v>2374</v>
      </c>
      <c r="Q647" t="s">
        <v>1586</v>
      </c>
      <c r="R647" t="s">
        <v>2375</v>
      </c>
      <c r="S647" t="s">
        <v>270</v>
      </c>
      <c r="T647" t="b">
        <v>1</v>
      </c>
    </row>
    <row r="648" spans="1:20" x14ac:dyDescent="0.25">
      <c r="A648" t="s">
        <v>259</v>
      </c>
      <c r="B648" t="s">
        <v>260</v>
      </c>
      <c r="C648" t="s">
        <v>237</v>
      </c>
      <c r="D648" t="s">
        <v>707</v>
      </c>
      <c r="E648" t="s">
        <v>2376</v>
      </c>
      <c r="F648" t="s">
        <v>2377</v>
      </c>
      <c r="G648" t="s">
        <v>2377</v>
      </c>
      <c r="H648">
        <v>7.3999999999999996E-2</v>
      </c>
      <c r="I648" t="s">
        <v>265</v>
      </c>
      <c r="J648" t="s">
        <v>242</v>
      </c>
      <c r="K648" t="s">
        <v>243</v>
      </c>
      <c r="L648" t="s">
        <v>244</v>
      </c>
      <c r="M648">
        <v>0</v>
      </c>
      <c r="N648">
        <v>7.3999999999999996E-2</v>
      </c>
      <c r="O648" t="s">
        <v>711</v>
      </c>
      <c r="P648" t="s">
        <v>2378</v>
      </c>
      <c r="Q648" t="s">
        <v>713</v>
      </c>
      <c r="R648" t="s">
        <v>2379</v>
      </c>
      <c r="S648" t="s">
        <v>270</v>
      </c>
      <c r="T648" t="b">
        <v>0</v>
      </c>
    </row>
    <row r="649" spans="1:20" x14ac:dyDescent="0.25">
      <c r="A649" t="s">
        <v>259</v>
      </c>
      <c r="B649" t="s">
        <v>260</v>
      </c>
      <c r="C649" t="s">
        <v>237</v>
      </c>
      <c r="D649" t="s">
        <v>2380</v>
      </c>
      <c r="E649" t="s">
        <v>2381</v>
      </c>
      <c r="F649" t="s">
        <v>2381</v>
      </c>
      <c r="G649" t="s">
        <v>2382</v>
      </c>
      <c r="H649">
        <v>0.34399999999999997</v>
      </c>
      <c r="I649" t="s">
        <v>265</v>
      </c>
      <c r="J649" t="s">
        <v>242</v>
      </c>
      <c r="K649" t="s">
        <v>243</v>
      </c>
      <c r="L649" t="s">
        <v>244</v>
      </c>
      <c r="M649">
        <v>0</v>
      </c>
      <c r="N649">
        <v>0.34399999999999997</v>
      </c>
      <c r="O649" t="s">
        <v>331</v>
      </c>
      <c r="P649" t="s">
        <v>2383</v>
      </c>
      <c r="Q649" t="s">
        <v>2384</v>
      </c>
      <c r="R649" t="s">
        <v>2385</v>
      </c>
      <c r="S649" t="s">
        <v>270</v>
      </c>
      <c r="T649" t="b">
        <v>1</v>
      </c>
    </row>
    <row r="650" spans="1:20" x14ac:dyDescent="0.25">
      <c r="A650" t="s">
        <v>259</v>
      </c>
      <c r="B650" t="s">
        <v>260</v>
      </c>
      <c r="C650" t="s">
        <v>336</v>
      </c>
      <c r="D650" t="s">
        <v>2380</v>
      </c>
      <c r="E650" t="s">
        <v>2381</v>
      </c>
      <c r="F650" t="s">
        <v>2381</v>
      </c>
      <c r="G650" t="s">
        <v>2382</v>
      </c>
      <c r="H650">
        <v>1778</v>
      </c>
      <c r="I650" t="s">
        <v>265</v>
      </c>
      <c r="J650" t="s">
        <v>242</v>
      </c>
      <c r="K650" t="s">
        <v>243</v>
      </c>
      <c r="L650" t="s">
        <v>244</v>
      </c>
      <c r="M650">
        <v>0</v>
      </c>
      <c r="N650">
        <v>1778</v>
      </c>
      <c r="O650" t="s">
        <v>324</v>
      </c>
      <c r="P650" t="s">
        <v>2383</v>
      </c>
      <c r="Q650" t="s">
        <v>2384</v>
      </c>
      <c r="R650" t="s">
        <v>2386</v>
      </c>
      <c r="S650" t="s">
        <v>270</v>
      </c>
      <c r="T650" t="b">
        <v>1</v>
      </c>
    </row>
    <row r="651" spans="1:20" x14ac:dyDescent="0.25">
      <c r="A651" t="s">
        <v>259</v>
      </c>
      <c r="B651" t="s">
        <v>260</v>
      </c>
      <c r="C651" t="s">
        <v>336</v>
      </c>
      <c r="D651" t="s">
        <v>2380</v>
      </c>
      <c r="E651" t="s">
        <v>2381</v>
      </c>
      <c r="F651" t="s">
        <v>2381</v>
      </c>
      <c r="G651" t="s">
        <v>2382</v>
      </c>
      <c r="H651">
        <v>3435</v>
      </c>
      <c r="I651" t="s">
        <v>265</v>
      </c>
      <c r="J651" t="s">
        <v>242</v>
      </c>
      <c r="K651" t="s">
        <v>243</v>
      </c>
      <c r="L651" t="s">
        <v>244</v>
      </c>
      <c r="M651">
        <v>0</v>
      </c>
      <c r="N651">
        <v>3435</v>
      </c>
      <c r="O651" t="s">
        <v>324</v>
      </c>
      <c r="P651" t="s">
        <v>2383</v>
      </c>
      <c r="Q651" t="s">
        <v>2384</v>
      </c>
      <c r="R651" t="s">
        <v>2387</v>
      </c>
      <c r="S651" t="s">
        <v>270</v>
      </c>
      <c r="T651" t="b">
        <v>1</v>
      </c>
    </row>
    <row r="652" spans="1:20" x14ac:dyDescent="0.25">
      <c r="A652" t="s">
        <v>259</v>
      </c>
      <c r="B652" t="s">
        <v>260</v>
      </c>
      <c r="C652" t="s">
        <v>237</v>
      </c>
      <c r="D652" t="s">
        <v>328</v>
      </c>
      <c r="E652" t="s">
        <v>870</v>
      </c>
      <c r="F652" t="s">
        <v>2388</v>
      </c>
      <c r="G652" t="s">
        <v>2388</v>
      </c>
      <c r="H652">
        <v>0.54239999999999999</v>
      </c>
      <c r="I652" t="s">
        <v>265</v>
      </c>
      <c r="J652" t="s">
        <v>242</v>
      </c>
      <c r="K652" t="s">
        <v>243</v>
      </c>
      <c r="L652" t="s">
        <v>244</v>
      </c>
      <c r="M652">
        <v>0</v>
      </c>
      <c r="N652">
        <v>0.54239999999999999</v>
      </c>
      <c r="O652" t="s">
        <v>1258</v>
      </c>
      <c r="P652" t="s">
        <v>2389</v>
      </c>
      <c r="Q652" t="s">
        <v>333</v>
      </c>
      <c r="R652" t="s">
        <v>2390</v>
      </c>
      <c r="S652" t="s">
        <v>270</v>
      </c>
      <c r="T652" t="b">
        <v>1</v>
      </c>
    </row>
    <row r="653" spans="1:20" x14ac:dyDescent="0.25">
      <c r="A653" t="s">
        <v>236</v>
      </c>
      <c r="B653" t="s">
        <v>236</v>
      </c>
      <c r="C653" t="s">
        <v>237</v>
      </c>
      <c r="D653" t="s">
        <v>509</v>
      </c>
      <c r="F653" t="s">
        <v>600</v>
      </c>
      <c r="G653" t="s">
        <v>2391</v>
      </c>
      <c r="H653">
        <v>3.6000000000000002E-4</v>
      </c>
      <c r="I653" t="s">
        <v>254</v>
      </c>
      <c r="J653" t="s">
        <v>242</v>
      </c>
      <c r="K653" t="s">
        <v>243</v>
      </c>
      <c r="L653" t="s">
        <v>244</v>
      </c>
      <c r="M653">
        <v>0</v>
      </c>
      <c r="N653">
        <v>3.6000000000000002E-4</v>
      </c>
      <c r="O653" t="s">
        <v>365</v>
      </c>
      <c r="P653" t="s">
        <v>2392</v>
      </c>
      <c r="Q653" t="s">
        <v>512</v>
      </c>
      <c r="R653" t="s">
        <v>1068</v>
      </c>
      <c r="S653" t="s">
        <v>249</v>
      </c>
      <c r="T653" t="b">
        <v>0</v>
      </c>
    </row>
    <row r="654" spans="1:20" x14ac:dyDescent="0.25">
      <c r="A654" t="s">
        <v>259</v>
      </c>
      <c r="B654" t="s">
        <v>260</v>
      </c>
      <c r="C654" t="s">
        <v>237</v>
      </c>
      <c r="D654" t="s">
        <v>962</v>
      </c>
      <c r="E654" t="s">
        <v>2393</v>
      </c>
      <c r="F654" t="s">
        <v>2394</v>
      </c>
      <c r="G654" t="s">
        <v>2395</v>
      </c>
      <c r="H654">
        <v>1.0800689999999999</v>
      </c>
      <c r="I654" t="s">
        <v>265</v>
      </c>
      <c r="J654" t="s">
        <v>242</v>
      </c>
      <c r="K654" t="s">
        <v>243</v>
      </c>
      <c r="L654" t="s">
        <v>244</v>
      </c>
      <c r="M654">
        <v>0</v>
      </c>
      <c r="N654">
        <v>1.0800689999999999</v>
      </c>
      <c r="O654" t="s">
        <v>372</v>
      </c>
      <c r="P654" s="18" t="s">
        <v>2396</v>
      </c>
      <c r="Q654" t="s">
        <v>967</v>
      </c>
      <c r="R654" t="s">
        <v>2397</v>
      </c>
      <c r="S654" t="s">
        <v>270</v>
      </c>
      <c r="T654" t="b">
        <v>1</v>
      </c>
    </row>
    <row r="655" spans="1:20" x14ac:dyDescent="0.25">
      <c r="A655" t="s">
        <v>236</v>
      </c>
      <c r="B655" t="s">
        <v>615</v>
      </c>
      <c r="C655" t="s">
        <v>237</v>
      </c>
      <c r="D655" t="s">
        <v>615</v>
      </c>
      <c r="F655" t="s">
        <v>2398</v>
      </c>
      <c r="G655" t="s">
        <v>2399</v>
      </c>
      <c r="H655">
        <v>0.11</v>
      </c>
      <c r="I655" t="s">
        <v>618</v>
      </c>
      <c r="J655" t="s">
        <v>242</v>
      </c>
      <c r="K655" t="s">
        <v>243</v>
      </c>
      <c r="L655" t="s">
        <v>244</v>
      </c>
      <c r="M655">
        <v>0</v>
      </c>
      <c r="N655">
        <v>0.11</v>
      </c>
      <c r="O655" t="s">
        <v>2400</v>
      </c>
      <c r="P655" t="s">
        <v>2401</v>
      </c>
      <c r="Q655" t="s">
        <v>621</v>
      </c>
      <c r="R655" t="s">
        <v>2402</v>
      </c>
      <c r="S655" t="s">
        <v>623</v>
      </c>
      <c r="T655" t="b">
        <v>1</v>
      </c>
    </row>
    <row r="656" spans="1:20" x14ac:dyDescent="0.25">
      <c r="A656" t="s">
        <v>259</v>
      </c>
      <c r="B656" t="s">
        <v>260</v>
      </c>
      <c r="C656" t="s">
        <v>237</v>
      </c>
      <c r="D656" t="s">
        <v>949</v>
      </c>
      <c r="E656" t="s">
        <v>2403</v>
      </c>
      <c r="F656" t="s">
        <v>2404</v>
      </c>
      <c r="G656" t="s">
        <v>2404</v>
      </c>
      <c r="H656">
        <v>0.44800000000000001</v>
      </c>
      <c r="I656" t="s">
        <v>265</v>
      </c>
      <c r="J656" t="s">
        <v>242</v>
      </c>
      <c r="K656" t="s">
        <v>243</v>
      </c>
      <c r="L656" t="s">
        <v>244</v>
      </c>
      <c r="M656">
        <v>0</v>
      </c>
      <c r="N656">
        <v>0.44800000000000001</v>
      </c>
      <c r="O656" t="s">
        <v>386</v>
      </c>
      <c r="P656" t="s">
        <v>2405</v>
      </c>
      <c r="Q656" t="s">
        <v>954</v>
      </c>
      <c r="R656" t="s">
        <v>2406</v>
      </c>
      <c r="S656" t="s">
        <v>270</v>
      </c>
      <c r="T656" t="b">
        <v>0</v>
      </c>
    </row>
    <row r="657" spans="1:20" x14ac:dyDescent="0.25">
      <c r="A657" t="s">
        <v>259</v>
      </c>
      <c r="B657" t="s">
        <v>260</v>
      </c>
      <c r="C657" t="s">
        <v>294</v>
      </c>
      <c r="D657" t="s">
        <v>949</v>
      </c>
      <c r="E657" t="s">
        <v>2403</v>
      </c>
      <c r="F657" t="s">
        <v>2404</v>
      </c>
      <c r="G657" t="s">
        <v>2404</v>
      </c>
      <c r="H657">
        <v>0.123</v>
      </c>
      <c r="I657" t="s">
        <v>265</v>
      </c>
      <c r="J657" t="s">
        <v>242</v>
      </c>
      <c r="K657" t="s">
        <v>243</v>
      </c>
      <c r="L657" t="s">
        <v>244</v>
      </c>
      <c r="M657">
        <v>0</v>
      </c>
      <c r="N657">
        <v>0.123</v>
      </c>
      <c r="O657" t="s">
        <v>1161</v>
      </c>
      <c r="P657" t="s">
        <v>2405</v>
      </c>
      <c r="Q657" t="s">
        <v>954</v>
      </c>
      <c r="R657" t="s">
        <v>2406</v>
      </c>
      <c r="S657" t="s">
        <v>270</v>
      </c>
      <c r="T657" t="b">
        <v>0</v>
      </c>
    </row>
    <row r="658" spans="1:20" x14ac:dyDescent="0.25">
      <c r="A658" t="s">
        <v>259</v>
      </c>
      <c r="B658" t="s">
        <v>260</v>
      </c>
      <c r="C658" t="s">
        <v>237</v>
      </c>
      <c r="D658" t="s">
        <v>1953</v>
      </c>
      <c r="E658" t="s">
        <v>2407</v>
      </c>
      <c r="F658" t="s">
        <v>2408</v>
      </c>
      <c r="G658" t="s">
        <v>2408</v>
      </c>
      <c r="H658">
        <v>1.2476389999999999</v>
      </c>
      <c r="I658" t="s">
        <v>265</v>
      </c>
      <c r="J658" t="s">
        <v>242</v>
      </c>
      <c r="K658" t="s">
        <v>243</v>
      </c>
      <c r="L658" t="s">
        <v>244</v>
      </c>
      <c r="M658">
        <v>0</v>
      </c>
      <c r="N658">
        <v>1.2476389999999999</v>
      </c>
      <c r="O658" t="s">
        <v>372</v>
      </c>
      <c r="P658" t="s">
        <v>2409</v>
      </c>
      <c r="Q658" t="s">
        <v>1957</v>
      </c>
      <c r="R658" t="s">
        <v>2410</v>
      </c>
      <c r="S658" t="s">
        <v>270</v>
      </c>
      <c r="T658" t="b">
        <v>1</v>
      </c>
    </row>
    <row r="659" spans="1:20" x14ac:dyDescent="0.25">
      <c r="A659" t="s">
        <v>259</v>
      </c>
      <c r="B659" t="s">
        <v>260</v>
      </c>
      <c r="C659" t="s">
        <v>294</v>
      </c>
      <c r="D659" t="s">
        <v>1953</v>
      </c>
      <c r="E659" t="s">
        <v>2407</v>
      </c>
      <c r="F659" t="s">
        <v>2408</v>
      </c>
      <c r="G659" t="s">
        <v>2408</v>
      </c>
      <c r="H659">
        <v>0.69610000000000005</v>
      </c>
      <c r="I659" t="s">
        <v>265</v>
      </c>
      <c r="J659" t="s">
        <v>242</v>
      </c>
      <c r="K659" t="s">
        <v>243</v>
      </c>
      <c r="L659" t="s">
        <v>244</v>
      </c>
      <c r="M659">
        <v>0</v>
      </c>
      <c r="N659">
        <v>0.69610000000000005</v>
      </c>
      <c r="O659" t="s">
        <v>1258</v>
      </c>
      <c r="P659" t="s">
        <v>2409</v>
      </c>
      <c r="Q659" t="s">
        <v>1957</v>
      </c>
      <c r="R659" t="s">
        <v>2410</v>
      </c>
      <c r="S659" t="s">
        <v>270</v>
      </c>
      <c r="T659" t="b">
        <v>1</v>
      </c>
    </row>
    <row r="660" spans="1:20" x14ac:dyDescent="0.25">
      <c r="A660" t="s">
        <v>259</v>
      </c>
      <c r="B660" t="s">
        <v>260</v>
      </c>
      <c r="C660" t="s">
        <v>237</v>
      </c>
      <c r="D660" t="s">
        <v>1982</v>
      </c>
      <c r="E660" t="s">
        <v>2411</v>
      </c>
      <c r="F660" t="s">
        <v>2411</v>
      </c>
      <c r="G660" t="s">
        <v>2412</v>
      </c>
      <c r="H660">
        <v>2.6720000000000002</v>
      </c>
      <c r="I660" t="s">
        <v>265</v>
      </c>
      <c r="J660" t="s">
        <v>242</v>
      </c>
      <c r="K660" t="s">
        <v>243</v>
      </c>
      <c r="L660" t="s">
        <v>244</v>
      </c>
      <c r="M660">
        <v>0</v>
      </c>
      <c r="N660">
        <v>2.6720000000000002</v>
      </c>
      <c r="O660" t="s">
        <v>660</v>
      </c>
      <c r="P660" s="18" t="s">
        <v>2413</v>
      </c>
      <c r="Q660" t="s">
        <v>1987</v>
      </c>
      <c r="R660" t="s">
        <v>2414</v>
      </c>
      <c r="S660" t="s">
        <v>270</v>
      </c>
      <c r="T660" t="b">
        <v>1</v>
      </c>
    </row>
    <row r="661" spans="1:20" x14ac:dyDescent="0.25">
      <c r="A661" t="s">
        <v>259</v>
      </c>
      <c r="B661" t="s">
        <v>260</v>
      </c>
      <c r="C661" t="s">
        <v>336</v>
      </c>
      <c r="D661" t="s">
        <v>1982</v>
      </c>
      <c r="E661" t="s">
        <v>2411</v>
      </c>
      <c r="F661" t="s">
        <v>2411</v>
      </c>
      <c r="G661" t="s">
        <v>2412</v>
      </c>
      <c r="H661">
        <v>13810</v>
      </c>
      <c r="I661" t="s">
        <v>265</v>
      </c>
      <c r="J661" t="s">
        <v>242</v>
      </c>
      <c r="K661" t="s">
        <v>243</v>
      </c>
      <c r="L661" t="s">
        <v>244</v>
      </c>
      <c r="M661">
        <v>0</v>
      </c>
      <c r="N661">
        <v>13810</v>
      </c>
      <c r="O661" t="s">
        <v>2415</v>
      </c>
      <c r="P661" s="18" t="s">
        <v>2413</v>
      </c>
      <c r="Q661" t="s">
        <v>1987</v>
      </c>
      <c r="R661" t="s">
        <v>2416</v>
      </c>
      <c r="S661" t="s">
        <v>270</v>
      </c>
      <c r="T661" t="b">
        <v>1</v>
      </c>
    </row>
    <row r="662" spans="1:20" x14ac:dyDescent="0.25">
      <c r="A662" t="s">
        <v>259</v>
      </c>
      <c r="B662" t="s">
        <v>260</v>
      </c>
      <c r="C662" t="s">
        <v>336</v>
      </c>
      <c r="D662" t="s">
        <v>1982</v>
      </c>
      <c r="E662" t="s">
        <v>2411</v>
      </c>
      <c r="F662" t="s">
        <v>2411</v>
      </c>
      <c r="G662" t="s">
        <v>2412</v>
      </c>
      <c r="H662">
        <v>26684</v>
      </c>
      <c r="I662" t="s">
        <v>265</v>
      </c>
      <c r="J662" t="s">
        <v>242</v>
      </c>
      <c r="K662" t="s">
        <v>243</v>
      </c>
      <c r="L662" t="s">
        <v>244</v>
      </c>
      <c r="M662">
        <v>0</v>
      </c>
      <c r="N662">
        <v>26684</v>
      </c>
      <c r="O662" t="s">
        <v>2415</v>
      </c>
      <c r="P662" s="18" t="s">
        <v>2413</v>
      </c>
      <c r="Q662" t="s">
        <v>1987</v>
      </c>
      <c r="R662" t="s">
        <v>2417</v>
      </c>
      <c r="S662" t="s">
        <v>270</v>
      </c>
      <c r="T662" t="b">
        <v>1</v>
      </c>
    </row>
    <row r="663" spans="1:20" x14ac:dyDescent="0.25">
      <c r="A663" t="s">
        <v>259</v>
      </c>
      <c r="B663" t="s">
        <v>260</v>
      </c>
      <c r="C663" t="s">
        <v>237</v>
      </c>
      <c r="D663" t="s">
        <v>530</v>
      </c>
      <c r="E663" t="s">
        <v>2012</v>
      </c>
      <c r="F663" t="s">
        <v>2013</v>
      </c>
      <c r="G663" t="s">
        <v>2014</v>
      </c>
      <c r="H663">
        <v>1.3919999999999999</v>
      </c>
      <c r="I663" t="s">
        <v>265</v>
      </c>
      <c r="J663" t="s">
        <v>242</v>
      </c>
      <c r="K663" t="s">
        <v>243</v>
      </c>
      <c r="L663" t="s">
        <v>244</v>
      </c>
      <c r="M663">
        <v>0</v>
      </c>
      <c r="N663">
        <v>1.3919999999999999</v>
      </c>
      <c r="O663" t="s">
        <v>518</v>
      </c>
      <c r="P663" t="s">
        <v>2418</v>
      </c>
      <c r="Q663" t="s">
        <v>534</v>
      </c>
      <c r="R663" t="s">
        <v>2419</v>
      </c>
      <c r="S663" t="s">
        <v>270</v>
      </c>
      <c r="T663" t="b">
        <v>1</v>
      </c>
    </row>
    <row r="664" spans="1:20" x14ac:dyDescent="0.25">
      <c r="A664" t="s">
        <v>259</v>
      </c>
      <c r="B664" t="s">
        <v>260</v>
      </c>
      <c r="C664" t="s">
        <v>237</v>
      </c>
      <c r="D664" t="s">
        <v>2420</v>
      </c>
      <c r="E664" t="s">
        <v>2421</v>
      </c>
      <c r="F664" t="s">
        <v>2422</v>
      </c>
      <c r="G664" t="s">
        <v>2422</v>
      </c>
      <c r="H664">
        <v>3.5716999999999999E-2</v>
      </c>
      <c r="I664" t="s">
        <v>265</v>
      </c>
      <c r="J664" t="s">
        <v>242</v>
      </c>
      <c r="K664" t="s">
        <v>243</v>
      </c>
      <c r="L664" t="s">
        <v>244</v>
      </c>
      <c r="M664">
        <v>0</v>
      </c>
      <c r="N664">
        <v>3.5716999999999999E-2</v>
      </c>
      <c r="O664" t="s">
        <v>372</v>
      </c>
      <c r="P664" t="s">
        <v>2423</v>
      </c>
      <c r="Q664" t="s">
        <v>2424</v>
      </c>
      <c r="R664" t="s">
        <v>2425</v>
      </c>
      <c r="S664" t="s">
        <v>270</v>
      </c>
      <c r="T664" t="b">
        <v>1</v>
      </c>
    </row>
    <row r="665" spans="1:20" x14ac:dyDescent="0.25">
      <c r="A665" t="s">
        <v>259</v>
      </c>
      <c r="B665" t="s">
        <v>260</v>
      </c>
      <c r="C665" t="s">
        <v>237</v>
      </c>
      <c r="D665" t="s">
        <v>1442</v>
      </c>
      <c r="E665" t="s">
        <v>2426</v>
      </c>
      <c r="F665" t="s">
        <v>2427</v>
      </c>
      <c r="G665" t="s">
        <v>2427</v>
      </c>
      <c r="H665">
        <v>7.5200000000000003E-2</v>
      </c>
      <c r="I665" t="s">
        <v>265</v>
      </c>
      <c r="J665" t="s">
        <v>242</v>
      </c>
      <c r="K665" t="s">
        <v>243</v>
      </c>
      <c r="L665" t="s">
        <v>244</v>
      </c>
      <c r="M665">
        <v>0</v>
      </c>
      <c r="N665">
        <v>7.5200000000000003E-2</v>
      </c>
      <c r="O665" t="s">
        <v>446</v>
      </c>
      <c r="P665" s="18" t="s">
        <v>2428</v>
      </c>
      <c r="Q665" t="s">
        <v>1446</v>
      </c>
      <c r="R665" t="s">
        <v>2429</v>
      </c>
      <c r="S665" t="s">
        <v>270</v>
      </c>
      <c r="T665" t="b">
        <v>1</v>
      </c>
    </row>
    <row r="666" spans="1:20" x14ac:dyDescent="0.25">
      <c r="A666" t="s">
        <v>259</v>
      </c>
      <c r="B666" t="s">
        <v>260</v>
      </c>
      <c r="C666" t="s">
        <v>336</v>
      </c>
      <c r="D666" t="s">
        <v>1442</v>
      </c>
      <c r="E666" t="s">
        <v>2426</v>
      </c>
      <c r="F666" t="s">
        <v>2427</v>
      </c>
      <c r="G666" t="s">
        <v>2427</v>
      </c>
      <c r="H666">
        <v>389</v>
      </c>
      <c r="I666" t="s">
        <v>265</v>
      </c>
      <c r="J666" t="s">
        <v>242</v>
      </c>
      <c r="K666" t="s">
        <v>243</v>
      </c>
      <c r="L666" t="s">
        <v>244</v>
      </c>
      <c r="M666">
        <v>0</v>
      </c>
      <c r="N666">
        <v>389</v>
      </c>
      <c r="O666" t="s">
        <v>446</v>
      </c>
      <c r="P666" s="18" t="s">
        <v>2428</v>
      </c>
      <c r="Q666" t="s">
        <v>1446</v>
      </c>
      <c r="R666" t="s">
        <v>2430</v>
      </c>
      <c r="S666" t="s">
        <v>270</v>
      </c>
      <c r="T666" t="b">
        <v>1</v>
      </c>
    </row>
    <row r="667" spans="1:20" x14ac:dyDescent="0.25">
      <c r="A667" t="s">
        <v>259</v>
      </c>
      <c r="B667" t="s">
        <v>260</v>
      </c>
      <c r="C667" t="s">
        <v>336</v>
      </c>
      <c r="D667" t="s">
        <v>1442</v>
      </c>
      <c r="E667" t="s">
        <v>2426</v>
      </c>
      <c r="F667" t="s">
        <v>2427</v>
      </c>
      <c r="G667" t="s">
        <v>2427</v>
      </c>
      <c r="H667">
        <v>751</v>
      </c>
      <c r="I667" t="s">
        <v>265</v>
      </c>
      <c r="J667" t="s">
        <v>242</v>
      </c>
      <c r="K667" t="s">
        <v>243</v>
      </c>
      <c r="L667" t="s">
        <v>244</v>
      </c>
      <c r="M667">
        <v>0</v>
      </c>
      <c r="N667">
        <v>751</v>
      </c>
      <c r="O667" t="s">
        <v>446</v>
      </c>
      <c r="P667" s="18" t="s">
        <v>2428</v>
      </c>
      <c r="Q667" t="s">
        <v>1446</v>
      </c>
      <c r="R667" t="s">
        <v>2431</v>
      </c>
      <c r="S667" t="s">
        <v>270</v>
      </c>
      <c r="T667" t="b">
        <v>1</v>
      </c>
    </row>
    <row r="668" spans="1:20" x14ac:dyDescent="0.25">
      <c r="A668" t="s">
        <v>236</v>
      </c>
      <c r="B668" t="s">
        <v>236</v>
      </c>
      <c r="C668" t="s">
        <v>237</v>
      </c>
      <c r="D668" t="s">
        <v>566</v>
      </c>
      <c r="F668" t="s">
        <v>393</v>
      </c>
      <c r="G668" t="s">
        <v>2432</v>
      </c>
      <c r="H668">
        <v>0.13</v>
      </c>
      <c r="I668">
        <v>100</v>
      </c>
      <c r="J668" t="s">
        <v>242</v>
      </c>
      <c r="K668" t="s">
        <v>243</v>
      </c>
      <c r="L668" t="s">
        <v>244</v>
      </c>
      <c r="M668">
        <v>0</v>
      </c>
      <c r="N668">
        <v>0.13</v>
      </c>
      <c r="O668" t="s">
        <v>569</v>
      </c>
      <c r="P668" t="s">
        <v>2433</v>
      </c>
      <c r="Q668" t="s">
        <v>571</v>
      </c>
      <c r="R668" t="s">
        <v>1423</v>
      </c>
      <c r="S668" t="s">
        <v>249</v>
      </c>
      <c r="T668" t="b">
        <v>0</v>
      </c>
    </row>
    <row r="669" spans="1:20" x14ac:dyDescent="0.25">
      <c r="A669" t="s">
        <v>259</v>
      </c>
      <c r="B669" t="s">
        <v>260</v>
      </c>
      <c r="C669" t="s">
        <v>237</v>
      </c>
      <c r="D669" t="s">
        <v>2434</v>
      </c>
      <c r="E669" t="s">
        <v>2435</v>
      </c>
      <c r="F669" t="s">
        <v>2435</v>
      </c>
      <c r="G669" t="s">
        <v>2436</v>
      </c>
      <c r="H669">
        <v>2.472</v>
      </c>
      <c r="I669" t="s">
        <v>265</v>
      </c>
      <c r="J669" t="s">
        <v>242</v>
      </c>
      <c r="K669" t="s">
        <v>243</v>
      </c>
      <c r="L669" t="s">
        <v>244</v>
      </c>
      <c r="M669">
        <v>0</v>
      </c>
      <c r="N669">
        <v>2.472</v>
      </c>
      <c r="O669" t="s">
        <v>266</v>
      </c>
      <c r="P669" s="18" t="s">
        <v>2437</v>
      </c>
      <c r="Q669" t="s">
        <v>2438</v>
      </c>
      <c r="R669" t="s">
        <v>2439</v>
      </c>
      <c r="S669" t="s">
        <v>270</v>
      </c>
      <c r="T669" t="b">
        <v>1</v>
      </c>
    </row>
    <row r="670" spans="1:20" x14ac:dyDescent="0.25">
      <c r="A670" t="s">
        <v>236</v>
      </c>
      <c r="B670" t="s">
        <v>236</v>
      </c>
      <c r="C670" t="s">
        <v>237</v>
      </c>
      <c r="D670" t="s">
        <v>392</v>
      </c>
      <c r="F670" t="s">
        <v>724</v>
      </c>
      <c r="G670" t="s">
        <v>792</v>
      </c>
      <c r="H670">
        <v>4.0000000000000001E-3</v>
      </c>
      <c r="I670" t="s">
        <v>254</v>
      </c>
      <c r="J670" t="s">
        <v>242</v>
      </c>
      <c r="K670" t="s">
        <v>243</v>
      </c>
      <c r="L670" t="s">
        <v>244</v>
      </c>
      <c r="M670">
        <v>0</v>
      </c>
      <c r="N670">
        <v>4.0000000000000001E-3</v>
      </c>
      <c r="O670" t="s">
        <v>793</v>
      </c>
      <c r="P670" t="s">
        <v>794</v>
      </c>
      <c r="Q670" t="s">
        <v>397</v>
      </c>
      <c r="R670" t="s">
        <v>2440</v>
      </c>
      <c r="S670" t="s">
        <v>249</v>
      </c>
      <c r="T670" t="b">
        <v>0</v>
      </c>
    </row>
    <row r="671" spans="1:20" x14ac:dyDescent="0.25">
      <c r="A671" t="s">
        <v>259</v>
      </c>
      <c r="B671" t="s">
        <v>260</v>
      </c>
      <c r="C671" t="s">
        <v>237</v>
      </c>
      <c r="D671" t="s">
        <v>1316</v>
      </c>
      <c r="E671" t="s">
        <v>1793</v>
      </c>
      <c r="F671" t="s">
        <v>1794</v>
      </c>
      <c r="G671" t="s">
        <v>2441</v>
      </c>
      <c r="H671">
        <v>2.9000000000000001E-2</v>
      </c>
      <c r="I671" t="s">
        <v>265</v>
      </c>
      <c r="J671" t="s">
        <v>242</v>
      </c>
      <c r="K671" t="s">
        <v>243</v>
      </c>
      <c r="L671" t="s">
        <v>244</v>
      </c>
      <c r="M671">
        <v>0</v>
      </c>
      <c r="N671">
        <v>2.9000000000000001E-2</v>
      </c>
      <c r="O671" t="s">
        <v>711</v>
      </c>
      <c r="P671" t="s">
        <v>2023</v>
      </c>
      <c r="Q671" t="s">
        <v>1321</v>
      </c>
      <c r="R671" t="s">
        <v>2442</v>
      </c>
      <c r="S671" t="s">
        <v>270</v>
      </c>
      <c r="T671" t="b">
        <v>1</v>
      </c>
    </row>
    <row r="672" spans="1:20" x14ac:dyDescent="0.25">
      <c r="A672" t="s">
        <v>259</v>
      </c>
      <c r="B672" t="s">
        <v>260</v>
      </c>
      <c r="C672" t="s">
        <v>237</v>
      </c>
      <c r="D672" t="s">
        <v>2443</v>
      </c>
      <c r="E672" t="s">
        <v>2444</v>
      </c>
      <c r="F672" t="s">
        <v>2445</v>
      </c>
      <c r="G672" t="s">
        <v>2446</v>
      </c>
      <c r="H672">
        <v>1.0838E-2</v>
      </c>
      <c r="I672" t="s">
        <v>265</v>
      </c>
      <c r="J672" t="s">
        <v>242</v>
      </c>
      <c r="K672" t="s">
        <v>243</v>
      </c>
      <c r="L672" t="s">
        <v>244</v>
      </c>
      <c r="M672">
        <v>0</v>
      </c>
      <c r="N672">
        <v>1.0838E-2</v>
      </c>
      <c r="O672" t="s">
        <v>372</v>
      </c>
      <c r="P672" t="s">
        <v>2447</v>
      </c>
      <c r="Q672" t="s">
        <v>2448</v>
      </c>
      <c r="R672" t="s">
        <v>2449</v>
      </c>
      <c r="S672" t="s">
        <v>270</v>
      </c>
      <c r="T672" t="b">
        <v>1</v>
      </c>
    </row>
    <row r="673" spans="1:20" x14ac:dyDescent="0.25">
      <c r="A673" t="s">
        <v>259</v>
      </c>
      <c r="B673" t="s">
        <v>260</v>
      </c>
      <c r="C673" t="s">
        <v>237</v>
      </c>
      <c r="D673" t="s">
        <v>707</v>
      </c>
      <c r="E673" t="s">
        <v>2021</v>
      </c>
      <c r="F673" t="s">
        <v>2450</v>
      </c>
      <c r="G673" t="s">
        <v>2450</v>
      </c>
      <c r="H673">
        <v>3.6325000000000003E-2</v>
      </c>
      <c r="I673" t="s">
        <v>265</v>
      </c>
      <c r="J673" t="s">
        <v>242</v>
      </c>
      <c r="K673" t="s">
        <v>243</v>
      </c>
      <c r="L673" t="s">
        <v>244</v>
      </c>
      <c r="M673">
        <v>0</v>
      </c>
      <c r="N673">
        <v>3.6325000000000003E-2</v>
      </c>
      <c r="O673" t="s">
        <v>372</v>
      </c>
      <c r="P673" t="s">
        <v>2451</v>
      </c>
      <c r="Q673" t="s">
        <v>713</v>
      </c>
      <c r="R673" t="s">
        <v>2452</v>
      </c>
      <c r="S673" t="s">
        <v>270</v>
      </c>
      <c r="T673" t="b">
        <v>1</v>
      </c>
    </row>
    <row r="674" spans="1:20" x14ac:dyDescent="0.25">
      <c r="A674" t="s">
        <v>259</v>
      </c>
      <c r="B674" t="s">
        <v>260</v>
      </c>
      <c r="C674" t="s">
        <v>237</v>
      </c>
      <c r="D674" t="s">
        <v>406</v>
      </c>
      <c r="E674" t="s">
        <v>348</v>
      </c>
      <c r="F674" t="s">
        <v>2453</v>
      </c>
      <c r="G674" t="s">
        <v>2453</v>
      </c>
      <c r="H674">
        <v>0.84299999999999997</v>
      </c>
      <c r="I674" t="s">
        <v>265</v>
      </c>
      <c r="J674" t="s">
        <v>242</v>
      </c>
      <c r="K674" t="s">
        <v>243</v>
      </c>
      <c r="L674" t="s">
        <v>244</v>
      </c>
      <c r="M674">
        <v>0</v>
      </c>
      <c r="N674">
        <v>0.84299999999999997</v>
      </c>
      <c r="O674" t="s">
        <v>428</v>
      </c>
      <c r="P674" t="s">
        <v>2454</v>
      </c>
      <c r="Q674" t="s">
        <v>410</v>
      </c>
      <c r="R674" t="s">
        <v>2455</v>
      </c>
      <c r="S674" t="s">
        <v>270</v>
      </c>
      <c r="T674" t="b">
        <v>1</v>
      </c>
    </row>
    <row r="675" spans="1:20" x14ac:dyDescent="0.25">
      <c r="A675" t="s">
        <v>259</v>
      </c>
      <c r="B675" t="s">
        <v>260</v>
      </c>
      <c r="C675" t="s">
        <v>294</v>
      </c>
      <c r="D675" t="s">
        <v>406</v>
      </c>
      <c r="E675" t="s">
        <v>348</v>
      </c>
      <c r="F675" t="s">
        <v>2453</v>
      </c>
      <c r="G675" t="s">
        <v>2453</v>
      </c>
      <c r="H675">
        <v>0.30730000000000002</v>
      </c>
      <c r="I675" t="s">
        <v>265</v>
      </c>
      <c r="J675" t="s">
        <v>242</v>
      </c>
      <c r="K675" t="s">
        <v>243</v>
      </c>
      <c r="L675" t="s">
        <v>244</v>
      </c>
      <c r="M675">
        <v>0</v>
      </c>
      <c r="N675">
        <v>0.30730000000000002</v>
      </c>
      <c r="O675" t="s">
        <v>1336</v>
      </c>
      <c r="P675" t="s">
        <v>2454</v>
      </c>
      <c r="Q675" t="s">
        <v>410</v>
      </c>
      <c r="R675" t="s">
        <v>2455</v>
      </c>
      <c r="S675" t="s">
        <v>270</v>
      </c>
      <c r="T675" t="b">
        <v>1</v>
      </c>
    </row>
    <row r="676" spans="1:20" x14ac:dyDescent="0.25">
      <c r="A676" t="s">
        <v>236</v>
      </c>
      <c r="B676" t="s">
        <v>236</v>
      </c>
      <c r="C676" t="s">
        <v>237</v>
      </c>
      <c r="D676" t="s">
        <v>250</v>
      </c>
      <c r="E676" t="s">
        <v>251</v>
      </c>
      <c r="F676" t="s">
        <v>252</v>
      </c>
      <c r="G676" t="s">
        <v>2456</v>
      </c>
      <c r="H676">
        <v>0</v>
      </c>
      <c r="I676" t="s">
        <v>241</v>
      </c>
      <c r="J676" t="s">
        <v>242</v>
      </c>
      <c r="K676" t="s">
        <v>243</v>
      </c>
      <c r="L676" t="s">
        <v>244</v>
      </c>
      <c r="M676">
        <v>0</v>
      </c>
      <c r="N676">
        <v>0</v>
      </c>
      <c r="O676" t="s">
        <v>255</v>
      </c>
      <c r="P676" t="s">
        <v>2457</v>
      </c>
      <c r="Q676" t="s">
        <v>257</v>
      </c>
      <c r="R676" t="s">
        <v>258</v>
      </c>
      <c r="S676" t="s">
        <v>249</v>
      </c>
      <c r="T676" t="b">
        <v>1</v>
      </c>
    </row>
    <row r="677" spans="1:20" x14ac:dyDescent="0.25">
      <c r="A677" t="s">
        <v>236</v>
      </c>
      <c r="B677" t="s">
        <v>335</v>
      </c>
      <c r="C677" t="s">
        <v>237</v>
      </c>
      <c r="D677" t="s">
        <v>335</v>
      </c>
      <c r="F677" t="s">
        <v>2458</v>
      </c>
      <c r="G677" t="s">
        <v>2459</v>
      </c>
      <c r="H677">
        <v>7.5</v>
      </c>
      <c r="I677" t="s">
        <v>492</v>
      </c>
      <c r="J677" t="s">
        <v>242</v>
      </c>
      <c r="K677" t="s">
        <v>243</v>
      </c>
      <c r="L677" t="s">
        <v>244</v>
      </c>
      <c r="M677">
        <v>0</v>
      </c>
      <c r="N677">
        <v>7.5</v>
      </c>
      <c r="O677" t="s">
        <v>590</v>
      </c>
      <c r="P677" t="s">
        <v>2460</v>
      </c>
      <c r="Q677" t="s">
        <v>494</v>
      </c>
      <c r="R677" t="s">
        <v>2461</v>
      </c>
      <c r="S677" t="s">
        <v>346</v>
      </c>
      <c r="T677" t="b">
        <v>1</v>
      </c>
    </row>
    <row r="678" spans="1:20" x14ac:dyDescent="0.25">
      <c r="A678" t="s">
        <v>259</v>
      </c>
      <c r="B678" t="s">
        <v>260</v>
      </c>
      <c r="C678" t="s">
        <v>237</v>
      </c>
      <c r="D678" t="s">
        <v>1442</v>
      </c>
      <c r="E678" t="s">
        <v>2462</v>
      </c>
      <c r="F678" t="s">
        <v>2463</v>
      </c>
      <c r="G678" t="s">
        <v>2463</v>
      </c>
      <c r="H678">
        <v>0.30099999999999999</v>
      </c>
      <c r="I678" t="s">
        <v>265</v>
      </c>
      <c r="J678" t="s">
        <v>242</v>
      </c>
      <c r="K678" t="s">
        <v>243</v>
      </c>
      <c r="L678" t="s">
        <v>244</v>
      </c>
      <c r="M678">
        <v>0</v>
      </c>
      <c r="N678">
        <v>0.30099999999999999</v>
      </c>
      <c r="O678" t="s">
        <v>446</v>
      </c>
      <c r="P678" t="s">
        <v>2464</v>
      </c>
      <c r="Q678" t="s">
        <v>1446</v>
      </c>
      <c r="R678" t="s">
        <v>2465</v>
      </c>
      <c r="S678" t="s">
        <v>270</v>
      </c>
      <c r="T678" t="b">
        <v>1</v>
      </c>
    </row>
    <row r="679" spans="1:20" x14ac:dyDescent="0.25">
      <c r="A679" t="s">
        <v>259</v>
      </c>
      <c r="B679" t="s">
        <v>260</v>
      </c>
      <c r="C679" t="s">
        <v>336</v>
      </c>
      <c r="D679" t="s">
        <v>1442</v>
      </c>
      <c r="E679" t="s">
        <v>2462</v>
      </c>
      <c r="F679" t="s">
        <v>2463</v>
      </c>
      <c r="G679" t="s">
        <v>2463</v>
      </c>
      <c r="H679">
        <v>1555</v>
      </c>
      <c r="I679" t="s">
        <v>265</v>
      </c>
      <c r="J679" t="s">
        <v>242</v>
      </c>
      <c r="K679" t="s">
        <v>243</v>
      </c>
      <c r="L679" t="s">
        <v>244</v>
      </c>
      <c r="M679">
        <v>0</v>
      </c>
      <c r="N679">
        <v>1555</v>
      </c>
      <c r="O679" t="s">
        <v>446</v>
      </c>
      <c r="P679" t="s">
        <v>2464</v>
      </c>
      <c r="Q679" t="s">
        <v>1446</v>
      </c>
      <c r="R679" t="s">
        <v>2466</v>
      </c>
      <c r="S679" t="s">
        <v>270</v>
      </c>
      <c r="T679" t="b">
        <v>1</v>
      </c>
    </row>
    <row r="680" spans="1:20" x14ac:dyDescent="0.25">
      <c r="A680" t="s">
        <v>259</v>
      </c>
      <c r="B680" t="s">
        <v>260</v>
      </c>
      <c r="C680" t="s">
        <v>336</v>
      </c>
      <c r="D680" t="s">
        <v>1442</v>
      </c>
      <c r="E680" t="s">
        <v>2462</v>
      </c>
      <c r="F680" t="s">
        <v>2463</v>
      </c>
      <c r="G680" t="s">
        <v>2463</v>
      </c>
      <c r="H680">
        <v>3004</v>
      </c>
      <c r="I680" t="s">
        <v>265</v>
      </c>
      <c r="J680" t="s">
        <v>242</v>
      </c>
      <c r="K680" t="s">
        <v>243</v>
      </c>
      <c r="L680" t="s">
        <v>244</v>
      </c>
      <c r="M680">
        <v>0</v>
      </c>
      <c r="N680">
        <v>3004</v>
      </c>
      <c r="O680" t="s">
        <v>446</v>
      </c>
      <c r="P680" t="s">
        <v>2464</v>
      </c>
      <c r="Q680" t="s">
        <v>1446</v>
      </c>
      <c r="R680" t="s">
        <v>2467</v>
      </c>
      <c r="S680" t="s">
        <v>270</v>
      </c>
      <c r="T680" t="b">
        <v>1</v>
      </c>
    </row>
    <row r="681" spans="1:20" x14ac:dyDescent="0.25">
      <c r="A681" t="s">
        <v>259</v>
      </c>
      <c r="B681" t="s">
        <v>260</v>
      </c>
      <c r="C681" t="s">
        <v>237</v>
      </c>
      <c r="D681" t="s">
        <v>2468</v>
      </c>
      <c r="E681" t="s">
        <v>2469</v>
      </c>
      <c r="F681" t="s">
        <v>2470</v>
      </c>
      <c r="G681" t="s">
        <v>2471</v>
      </c>
      <c r="H681">
        <v>0.11493399999999999</v>
      </c>
      <c r="I681" t="s">
        <v>265</v>
      </c>
      <c r="J681" t="s">
        <v>242</v>
      </c>
      <c r="K681" t="s">
        <v>243</v>
      </c>
      <c r="L681" t="s">
        <v>244</v>
      </c>
      <c r="M681">
        <v>0</v>
      </c>
      <c r="N681">
        <v>0.11493399999999999</v>
      </c>
      <c r="O681" t="s">
        <v>372</v>
      </c>
      <c r="P681" t="s">
        <v>2472</v>
      </c>
      <c r="Q681" t="s">
        <v>2473</v>
      </c>
      <c r="R681" t="s">
        <v>2474</v>
      </c>
      <c r="S681" t="s">
        <v>270</v>
      </c>
      <c r="T681" t="b">
        <v>1</v>
      </c>
    </row>
    <row r="682" spans="1:20" x14ac:dyDescent="0.25">
      <c r="A682" t="s">
        <v>259</v>
      </c>
      <c r="B682" t="s">
        <v>260</v>
      </c>
      <c r="C682" t="s">
        <v>294</v>
      </c>
      <c r="D682" t="s">
        <v>2468</v>
      </c>
      <c r="E682" t="s">
        <v>2469</v>
      </c>
      <c r="F682" t="s">
        <v>2470</v>
      </c>
      <c r="G682" t="s">
        <v>2471</v>
      </c>
      <c r="H682">
        <v>6.7516999999999994E-2</v>
      </c>
      <c r="I682" t="s">
        <v>265</v>
      </c>
      <c r="J682" t="s">
        <v>242</v>
      </c>
      <c r="K682" t="s">
        <v>243</v>
      </c>
      <c r="L682" t="s">
        <v>244</v>
      </c>
      <c r="M682">
        <v>0</v>
      </c>
      <c r="N682">
        <v>6.7516999999999994E-2</v>
      </c>
      <c r="O682" t="s">
        <v>372</v>
      </c>
      <c r="P682" t="s">
        <v>2472</v>
      </c>
      <c r="Q682" t="s">
        <v>2473</v>
      </c>
      <c r="R682" t="s">
        <v>2474</v>
      </c>
      <c r="S682" t="s">
        <v>270</v>
      </c>
      <c r="T682" t="b">
        <v>1</v>
      </c>
    </row>
    <row r="683" spans="1:20" x14ac:dyDescent="0.25">
      <c r="A683" t="s">
        <v>259</v>
      </c>
      <c r="B683" t="s">
        <v>260</v>
      </c>
      <c r="C683" t="s">
        <v>237</v>
      </c>
      <c r="D683" t="s">
        <v>1428</v>
      </c>
      <c r="E683" t="s">
        <v>2475</v>
      </c>
      <c r="F683" t="s">
        <v>2476</v>
      </c>
      <c r="G683" t="s">
        <v>2476</v>
      </c>
      <c r="H683">
        <v>0.17399999999999999</v>
      </c>
      <c r="I683" t="s">
        <v>265</v>
      </c>
      <c r="J683" t="s">
        <v>242</v>
      </c>
      <c r="K683" t="s">
        <v>243</v>
      </c>
      <c r="L683" t="s">
        <v>244</v>
      </c>
      <c r="M683">
        <v>0</v>
      </c>
      <c r="N683">
        <v>0.17399999999999999</v>
      </c>
      <c r="O683" t="s">
        <v>1309</v>
      </c>
      <c r="P683" t="s">
        <v>2477</v>
      </c>
      <c r="Q683" t="s">
        <v>1432</v>
      </c>
      <c r="R683" t="s">
        <v>2478</v>
      </c>
      <c r="S683" t="s">
        <v>270</v>
      </c>
      <c r="T683" t="b">
        <v>0</v>
      </c>
    </row>
    <row r="684" spans="1:20" x14ac:dyDescent="0.25">
      <c r="A684" t="s">
        <v>259</v>
      </c>
      <c r="B684" t="s">
        <v>260</v>
      </c>
      <c r="C684" t="s">
        <v>294</v>
      </c>
      <c r="D684" t="s">
        <v>1428</v>
      </c>
      <c r="E684" t="s">
        <v>2475</v>
      </c>
      <c r="F684" t="s">
        <v>2476</v>
      </c>
      <c r="G684" t="s">
        <v>2476</v>
      </c>
      <c r="H684">
        <v>5.04E-2</v>
      </c>
      <c r="I684" t="s">
        <v>265</v>
      </c>
      <c r="J684" t="s">
        <v>242</v>
      </c>
      <c r="K684" t="s">
        <v>243</v>
      </c>
      <c r="L684" t="s">
        <v>244</v>
      </c>
      <c r="M684">
        <v>0</v>
      </c>
      <c r="N684">
        <v>5.04E-2</v>
      </c>
      <c r="O684" t="s">
        <v>1309</v>
      </c>
      <c r="P684" t="s">
        <v>2477</v>
      </c>
      <c r="Q684" t="s">
        <v>1432</v>
      </c>
      <c r="R684" t="s">
        <v>2478</v>
      </c>
      <c r="S684" t="s">
        <v>270</v>
      </c>
      <c r="T684" t="b">
        <v>0</v>
      </c>
    </row>
    <row r="685" spans="1:20" x14ac:dyDescent="0.25">
      <c r="A685" t="s">
        <v>236</v>
      </c>
      <c r="B685" t="s">
        <v>236</v>
      </c>
      <c r="C685" t="s">
        <v>237</v>
      </c>
      <c r="D685" t="s">
        <v>1908</v>
      </c>
      <c r="F685" t="s">
        <v>559</v>
      </c>
      <c r="G685" t="s">
        <v>2479</v>
      </c>
      <c r="H685">
        <v>8.7099999999999997E-2</v>
      </c>
      <c r="I685" t="s">
        <v>254</v>
      </c>
      <c r="J685" t="s">
        <v>242</v>
      </c>
      <c r="K685" t="s">
        <v>243</v>
      </c>
      <c r="L685" t="s">
        <v>244</v>
      </c>
      <c r="M685">
        <v>0</v>
      </c>
      <c r="N685">
        <v>8.7099999999999997E-2</v>
      </c>
      <c r="O685" t="s">
        <v>1910</v>
      </c>
      <c r="P685" t="s">
        <v>2480</v>
      </c>
      <c r="Q685" t="s">
        <v>1912</v>
      </c>
      <c r="R685" t="s">
        <v>1913</v>
      </c>
      <c r="S685" t="s">
        <v>249</v>
      </c>
      <c r="T685" t="b">
        <v>1</v>
      </c>
    </row>
    <row r="686" spans="1:20" x14ac:dyDescent="0.25">
      <c r="A686" t="s">
        <v>259</v>
      </c>
      <c r="B686" t="s">
        <v>260</v>
      </c>
      <c r="C686" t="s">
        <v>237</v>
      </c>
      <c r="D686" t="s">
        <v>328</v>
      </c>
      <c r="E686" t="s">
        <v>2481</v>
      </c>
      <c r="F686" t="s">
        <v>2482</v>
      </c>
      <c r="G686" t="s">
        <v>2482</v>
      </c>
      <c r="H686">
        <v>1.8080000000000001</v>
      </c>
      <c r="I686" t="s">
        <v>265</v>
      </c>
      <c r="J686" t="s">
        <v>242</v>
      </c>
      <c r="K686" t="s">
        <v>243</v>
      </c>
      <c r="L686" t="s">
        <v>244</v>
      </c>
      <c r="M686">
        <v>0</v>
      </c>
      <c r="N686">
        <v>1.8080000000000001</v>
      </c>
      <c r="O686" t="s">
        <v>331</v>
      </c>
      <c r="P686" t="s">
        <v>2483</v>
      </c>
      <c r="Q686" t="s">
        <v>333</v>
      </c>
      <c r="R686" t="s">
        <v>2484</v>
      </c>
      <c r="S686" t="s">
        <v>270</v>
      </c>
      <c r="T686" t="b">
        <v>1</v>
      </c>
    </row>
    <row r="687" spans="1:20" x14ac:dyDescent="0.25">
      <c r="A687" t="s">
        <v>259</v>
      </c>
      <c r="B687" t="s">
        <v>260</v>
      </c>
      <c r="C687" t="s">
        <v>336</v>
      </c>
      <c r="D687" t="s">
        <v>328</v>
      </c>
      <c r="E687" t="s">
        <v>2481</v>
      </c>
      <c r="F687" t="s">
        <v>2482</v>
      </c>
      <c r="G687" t="s">
        <v>2482</v>
      </c>
      <c r="H687">
        <v>9344</v>
      </c>
      <c r="I687" t="s">
        <v>265</v>
      </c>
      <c r="J687" t="s">
        <v>242</v>
      </c>
      <c r="K687" t="s">
        <v>243</v>
      </c>
      <c r="L687" t="s">
        <v>244</v>
      </c>
      <c r="M687">
        <v>0</v>
      </c>
      <c r="N687">
        <v>9344</v>
      </c>
      <c r="O687" t="s">
        <v>324</v>
      </c>
      <c r="P687" t="s">
        <v>2483</v>
      </c>
      <c r="Q687" t="s">
        <v>333</v>
      </c>
      <c r="R687" t="s">
        <v>2485</v>
      </c>
      <c r="S687" t="s">
        <v>270</v>
      </c>
      <c r="T687" t="b">
        <v>1</v>
      </c>
    </row>
    <row r="688" spans="1:20" x14ac:dyDescent="0.25">
      <c r="A688" t="s">
        <v>259</v>
      </c>
      <c r="B688" t="s">
        <v>260</v>
      </c>
      <c r="C688" t="s">
        <v>336</v>
      </c>
      <c r="D688" t="s">
        <v>328</v>
      </c>
      <c r="E688" t="s">
        <v>2481</v>
      </c>
      <c r="F688" t="s">
        <v>2482</v>
      </c>
      <c r="G688" t="s">
        <v>2482</v>
      </c>
      <c r="H688">
        <v>18055</v>
      </c>
      <c r="I688" t="s">
        <v>265</v>
      </c>
      <c r="J688" t="s">
        <v>242</v>
      </c>
      <c r="K688" t="s">
        <v>243</v>
      </c>
      <c r="L688" t="s">
        <v>244</v>
      </c>
      <c r="M688">
        <v>0</v>
      </c>
      <c r="N688">
        <v>18055</v>
      </c>
      <c r="O688" t="s">
        <v>324</v>
      </c>
      <c r="P688" t="s">
        <v>2483</v>
      </c>
      <c r="Q688" t="s">
        <v>333</v>
      </c>
      <c r="R688" t="s">
        <v>2486</v>
      </c>
      <c r="S688" t="s">
        <v>270</v>
      </c>
      <c r="T688" t="b">
        <v>1</v>
      </c>
    </row>
    <row r="689" spans="1:20" x14ac:dyDescent="0.25">
      <c r="A689" t="s">
        <v>236</v>
      </c>
      <c r="B689" t="s">
        <v>236</v>
      </c>
      <c r="C689" t="s">
        <v>237</v>
      </c>
      <c r="D689" t="s">
        <v>566</v>
      </c>
      <c r="F689" t="s">
        <v>672</v>
      </c>
      <c r="G689" t="s">
        <v>2487</v>
      </c>
      <c r="H689">
        <v>0.13650000000000001</v>
      </c>
      <c r="I689">
        <v>100</v>
      </c>
      <c r="J689" t="s">
        <v>242</v>
      </c>
      <c r="K689" t="s">
        <v>243</v>
      </c>
      <c r="L689" t="s">
        <v>244</v>
      </c>
      <c r="M689">
        <v>0</v>
      </c>
      <c r="N689">
        <v>0.13650000000000001</v>
      </c>
      <c r="O689" t="s">
        <v>690</v>
      </c>
      <c r="P689" t="s">
        <v>2488</v>
      </c>
      <c r="Q689" t="s">
        <v>571</v>
      </c>
      <c r="R689" t="s">
        <v>692</v>
      </c>
      <c r="S689" t="s">
        <v>249</v>
      </c>
      <c r="T689" t="b">
        <v>1</v>
      </c>
    </row>
    <row r="690" spans="1:20" x14ac:dyDescent="0.25">
      <c r="A690" t="s">
        <v>259</v>
      </c>
      <c r="B690" t="s">
        <v>260</v>
      </c>
      <c r="C690" t="s">
        <v>237</v>
      </c>
      <c r="D690" t="s">
        <v>1003</v>
      </c>
      <c r="E690" t="s">
        <v>1004</v>
      </c>
      <c r="F690" t="s">
        <v>2489</v>
      </c>
      <c r="G690" t="s">
        <v>2489</v>
      </c>
      <c r="H690">
        <v>5.04</v>
      </c>
      <c r="I690" t="s">
        <v>265</v>
      </c>
      <c r="J690" t="s">
        <v>242</v>
      </c>
      <c r="K690" t="s">
        <v>243</v>
      </c>
      <c r="L690" t="s">
        <v>244</v>
      </c>
      <c r="M690">
        <v>0</v>
      </c>
      <c r="N690">
        <v>5.04</v>
      </c>
      <c r="O690" t="s">
        <v>562</v>
      </c>
      <c r="P690" t="s">
        <v>2490</v>
      </c>
      <c r="Q690" t="s">
        <v>1007</v>
      </c>
      <c r="R690" t="s">
        <v>2491</v>
      </c>
      <c r="S690" t="s">
        <v>270</v>
      </c>
      <c r="T690" t="b">
        <v>1</v>
      </c>
    </row>
    <row r="691" spans="1:20" x14ac:dyDescent="0.25">
      <c r="A691" t="s">
        <v>259</v>
      </c>
      <c r="B691" t="s">
        <v>260</v>
      </c>
      <c r="C691" t="s">
        <v>294</v>
      </c>
      <c r="D691" t="s">
        <v>1003</v>
      </c>
      <c r="E691" t="s">
        <v>1004</v>
      </c>
      <c r="F691" t="s">
        <v>2489</v>
      </c>
      <c r="G691" t="s">
        <v>2489</v>
      </c>
      <c r="H691">
        <v>2.2799999999999998</v>
      </c>
      <c r="I691" t="s">
        <v>265</v>
      </c>
      <c r="J691" t="s">
        <v>242</v>
      </c>
      <c r="K691" t="s">
        <v>243</v>
      </c>
      <c r="L691" t="s">
        <v>244</v>
      </c>
      <c r="M691">
        <v>0</v>
      </c>
      <c r="N691">
        <v>2.2799999999999998</v>
      </c>
      <c r="O691" t="s">
        <v>562</v>
      </c>
      <c r="P691" t="s">
        <v>2490</v>
      </c>
      <c r="Q691" t="s">
        <v>1007</v>
      </c>
      <c r="R691" t="s">
        <v>2491</v>
      </c>
      <c r="S691" t="s">
        <v>270</v>
      </c>
      <c r="T691" t="b">
        <v>1</v>
      </c>
    </row>
    <row r="692" spans="1:20" x14ac:dyDescent="0.25">
      <c r="A692" t="s">
        <v>259</v>
      </c>
      <c r="B692" t="s">
        <v>260</v>
      </c>
      <c r="C692" t="s">
        <v>237</v>
      </c>
      <c r="D692" t="s">
        <v>1142</v>
      </c>
      <c r="E692" t="s">
        <v>2492</v>
      </c>
      <c r="F692" t="s">
        <v>2493</v>
      </c>
      <c r="G692" t="s">
        <v>2493</v>
      </c>
      <c r="H692">
        <v>0.46100000000000002</v>
      </c>
      <c r="I692" t="s">
        <v>265</v>
      </c>
      <c r="J692" t="s">
        <v>242</v>
      </c>
      <c r="K692" t="s">
        <v>243</v>
      </c>
      <c r="L692" t="s">
        <v>244</v>
      </c>
      <c r="M692">
        <v>0</v>
      </c>
      <c r="N692">
        <v>0.46100000000000002</v>
      </c>
      <c r="O692" t="s">
        <v>324</v>
      </c>
      <c r="P692" t="s">
        <v>2494</v>
      </c>
      <c r="Q692" t="s">
        <v>1146</v>
      </c>
      <c r="R692" t="s">
        <v>2495</v>
      </c>
      <c r="S692" t="s">
        <v>270</v>
      </c>
      <c r="T692" t="b">
        <v>1</v>
      </c>
    </row>
    <row r="693" spans="1:20" x14ac:dyDescent="0.25">
      <c r="A693" t="s">
        <v>259</v>
      </c>
      <c r="B693" t="s">
        <v>260</v>
      </c>
      <c r="C693" t="s">
        <v>237</v>
      </c>
      <c r="D693" t="s">
        <v>643</v>
      </c>
      <c r="E693" t="s">
        <v>2496</v>
      </c>
      <c r="F693" t="s">
        <v>2497</v>
      </c>
      <c r="G693" t="s">
        <v>2497</v>
      </c>
      <c r="H693">
        <v>6.048</v>
      </c>
      <c r="I693" t="s">
        <v>265</v>
      </c>
      <c r="J693" t="s">
        <v>242</v>
      </c>
      <c r="K693" t="s">
        <v>243</v>
      </c>
      <c r="L693" t="s">
        <v>244</v>
      </c>
      <c r="M693">
        <v>0</v>
      </c>
      <c r="N693">
        <v>6.048</v>
      </c>
      <c r="O693" t="s">
        <v>324</v>
      </c>
      <c r="P693" t="s">
        <v>2498</v>
      </c>
      <c r="Q693" t="s">
        <v>647</v>
      </c>
      <c r="R693" t="s">
        <v>2499</v>
      </c>
      <c r="S693" t="s">
        <v>270</v>
      </c>
      <c r="T693" t="b">
        <v>0</v>
      </c>
    </row>
    <row r="694" spans="1:20" x14ac:dyDescent="0.25">
      <c r="A694" t="s">
        <v>259</v>
      </c>
      <c r="B694" t="s">
        <v>260</v>
      </c>
      <c r="C694" t="s">
        <v>336</v>
      </c>
      <c r="D694" t="s">
        <v>643</v>
      </c>
      <c r="E694" t="s">
        <v>2496</v>
      </c>
      <c r="F694" t="s">
        <v>2497</v>
      </c>
      <c r="G694" t="s">
        <v>2497</v>
      </c>
      <c r="H694">
        <v>31258</v>
      </c>
      <c r="I694" t="s">
        <v>265</v>
      </c>
      <c r="J694" t="s">
        <v>242</v>
      </c>
      <c r="K694" t="s">
        <v>243</v>
      </c>
      <c r="L694" t="s">
        <v>244</v>
      </c>
      <c r="M694">
        <v>0</v>
      </c>
      <c r="N694">
        <v>31258</v>
      </c>
      <c r="O694" t="s">
        <v>324</v>
      </c>
      <c r="P694" t="s">
        <v>2498</v>
      </c>
      <c r="Q694" t="s">
        <v>647</v>
      </c>
      <c r="R694" t="s">
        <v>2500</v>
      </c>
      <c r="S694" t="s">
        <v>270</v>
      </c>
      <c r="T694" t="b">
        <v>0</v>
      </c>
    </row>
    <row r="695" spans="1:20" x14ac:dyDescent="0.25">
      <c r="A695" t="s">
        <v>259</v>
      </c>
      <c r="B695" t="s">
        <v>260</v>
      </c>
      <c r="C695" t="s">
        <v>336</v>
      </c>
      <c r="D695" t="s">
        <v>643</v>
      </c>
      <c r="E695" t="s">
        <v>2496</v>
      </c>
      <c r="F695" t="s">
        <v>2497</v>
      </c>
      <c r="G695" t="s">
        <v>2497</v>
      </c>
      <c r="H695">
        <v>60398</v>
      </c>
      <c r="I695" t="s">
        <v>265</v>
      </c>
      <c r="J695" t="s">
        <v>242</v>
      </c>
      <c r="K695" t="s">
        <v>243</v>
      </c>
      <c r="L695" t="s">
        <v>244</v>
      </c>
      <c r="M695">
        <v>0</v>
      </c>
      <c r="N695">
        <v>60398</v>
      </c>
      <c r="O695" t="s">
        <v>324</v>
      </c>
      <c r="P695" t="s">
        <v>2498</v>
      </c>
      <c r="Q695" t="s">
        <v>647</v>
      </c>
      <c r="R695" t="s">
        <v>2501</v>
      </c>
      <c r="S695" t="s">
        <v>270</v>
      </c>
      <c r="T695" t="b">
        <v>0</v>
      </c>
    </row>
    <row r="696" spans="1:20" x14ac:dyDescent="0.25">
      <c r="A696" t="s">
        <v>259</v>
      </c>
      <c r="B696" t="s">
        <v>260</v>
      </c>
      <c r="C696" t="s">
        <v>237</v>
      </c>
      <c r="D696" t="s">
        <v>683</v>
      </c>
      <c r="E696" t="s">
        <v>2502</v>
      </c>
      <c r="F696" t="s">
        <v>2503</v>
      </c>
      <c r="G696" t="s">
        <v>2503</v>
      </c>
      <c r="H696">
        <v>7.6909999999999998</v>
      </c>
      <c r="I696" t="s">
        <v>265</v>
      </c>
      <c r="J696" t="s">
        <v>242</v>
      </c>
      <c r="K696" t="s">
        <v>243</v>
      </c>
      <c r="L696" t="s">
        <v>244</v>
      </c>
      <c r="M696">
        <v>0</v>
      </c>
      <c r="N696">
        <v>7.6909999999999998</v>
      </c>
      <c r="O696" t="s">
        <v>476</v>
      </c>
      <c r="P696" t="s">
        <v>2504</v>
      </c>
      <c r="Q696" t="s">
        <v>687</v>
      </c>
      <c r="R696" t="s">
        <v>2505</v>
      </c>
      <c r="S696" t="s">
        <v>270</v>
      </c>
      <c r="T696" t="b">
        <v>1</v>
      </c>
    </row>
    <row r="697" spans="1:20" x14ac:dyDescent="0.25">
      <c r="A697" t="s">
        <v>259</v>
      </c>
      <c r="B697" t="s">
        <v>260</v>
      </c>
      <c r="C697" t="s">
        <v>294</v>
      </c>
      <c r="D697" t="s">
        <v>683</v>
      </c>
      <c r="E697" t="s">
        <v>2502</v>
      </c>
      <c r="F697" t="s">
        <v>2503</v>
      </c>
      <c r="G697" t="s">
        <v>2503</v>
      </c>
      <c r="H697">
        <v>2.6680000000000001</v>
      </c>
      <c r="I697" t="s">
        <v>265</v>
      </c>
      <c r="J697" t="s">
        <v>242</v>
      </c>
      <c r="K697" t="s">
        <v>243</v>
      </c>
      <c r="L697" t="s">
        <v>244</v>
      </c>
      <c r="M697">
        <v>0</v>
      </c>
      <c r="N697">
        <v>2.6680000000000001</v>
      </c>
      <c r="O697" t="s">
        <v>476</v>
      </c>
      <c r="P697" t="s">
        <v>2504</v>
      </c>
      <c r="Q697" t="s">
        <v>687</v>
      </c>
      <c r="R697" t="s">
        <v>2505</v>
      </c>
      <c r="S697" t="s">
        <v>270</v>
      </c>
      <c r="T697" t="b">
        <v>1</v>
      </c>
    </row>
    <row r="698" spans="1:20" x14ac:dyDescent="0.25">
      <c r="A698" t="s">
        <v>259</v>
      </c>
      <c r="B698" t="s">
        <v>260</v>
      </c>
      <c r="C698" t="s">
        <v>237</v>
      </c>
      <c r="D698" t="s">
        <v>2506</v>
      </c>
      <c r="E698" t="s">
        <v>2507</v>
      </c>
      <c r="F698" t="s">
        <v>989</v>
      </c>
      <c r="G698" t="s">
        <v>989</v>
      </c>
      <c r="H698">
        <v>0.13300000000000001</v>
      </c>
      <c r="I698" t="s">
        <v>265</v>
      </c>
      <c r="J698" t="s">
        <v>242</v>
      </c>
      <c r="K698" t="s">
        <v>243</v>
      </c>
      <c r="L698" t="s">
        <v>244</v>
      </c>
      <c r="M698">
        <v>0</v>
      </c>
      <c r="N698">
        <v>0.13300000000000001</v>
      </c>
      <c r="O698" t="s">
        <v>2508</v>
      </c>
      <c r="P698" t="s">
        <v>2509</v>
      </c>
      <c r="Q698" t="s">
        <v>2510</v>
      </c>
      <c r="R698" t="s">
        <v>2511</v>
      </c>
      <c r="S698" t="s">
        <v>270</v>
      </c>
      <c r="T698" t="b">
        <v>1</v>
      </c>
    </row>
    <row r="699" spans="1:20" x14ac:dyDescent="0.25">
      <c r="A699" t="s">
        <v>259</v>
      </c>
      <c r="B699" t="s">
        <v>260</v>
      </c>
      <c r="C699" t="s">
        <v>294</v>
      </c>
      <c r="D699" t="s">
        <v>2506</v>
      </c>
      <c r="E699" t="s">
        <v>2507</v>
      </c>
      <c r="F699" t="s">
        <v>989</v>
      </c>
      <c r="G699" t="s">
        <v>989</v>
      </c>
      <c r="H699">
        <v>7.9000000000000001E-2</v>
      </c>
      <c r="I699" t="s">
        <v>265</v>
      </c>
      <c r="J699" t="s">
        <v>242</v>
      </c>
      <c r="K699" t="s">
        <v>243</v>
      </c>
      <c r="L699" t="s">
        <v>244</v>
      </c>
      <c r="M699">
        <v>0</v>
      </c>
      <c r="N699">
        <v>7.9000000000000001E-2</v>
      </c>
      <c r="O699" t="s">
        <v>2508</v>
      </c>
      <c r="P699" t="s">
        <v>2509</v>
      </c>
      <c r="Q699" t="s">
        <v>2510</v>
      </c>
      <c r="R699" t="s">
        <v>2511</v>
      </c>
      <c r="S699" t="s">
        <v>270</v>
      </c>
      <c r="T699" t="b">
        <v>1</v>
      </c>
    </row>
    <row r="700" spans="1:20" x14ac:dyDescent="0.25">
      <c r="A700" t="s">
        <v>259</v>
      </c>
      <c r="B700" t="s">
        <v>260</v>
      </c>
      <c r="C700" t="s">
        <v>237</v>
      </c>
      <c r="D700" t="s">
        <v>796</v>
      </c>
      <c r="E700" t="s">
        <v>2512</v>
      </c>
      <c r="F700" t="s">
        <v>2513</v>
      </c>
      <c r="G700" t="s">
        <v>2513</v>
      </c>
      <c r="H700">
        <v>0.17399999999999999</v>
      </c>
      <c r="I700" t="s">
        <v>265</v>
      </c>
      <c r="J700" t="s">
        <v>242</v>
      </c>
      <c r="K700" t="s">
        <v>243</v>
      </c>
      <c r="L700" t="s">
        <v>244</v>
      </c>
      <c r="M700">
        <v>0</v>
      </c>
      <c r="N700">
        <v>0.17399999999999999</v>
      </c>
      <c r="O700" t="s">
        <v>324</v>
      </c>
      <c r="P700" t="s">
        <v>2514</v>
      </c>
      <c r="Q700" t="s">
        <v>800</v>
      </c>
      <c r="R700" t="s">
        <v>2515</v>
      </c>
      <c r="S700" t="s">
        <v>270</v>
      </c>
      <c r="T700" t="b">
        <v>1</v>
      </c>
    </row>
    <row r="701" spans="1:20" x14ac:dyDescent="0.25">
      <c r="A701" t="s">
        <v>259</v>
      </c>
      <c r="B701" t="s">
        <v>260</v>
      </c>
      <c r="C701" t="s">
        <v>294</v>
      </c>
      <c r="D701" t="s">
        <v>796</v>
      </c>
      <c r="E701" t="s">
        <v>2512</v>
      </c>
      <c r="F701" t="s">
        <v>2513</v>
      </c>
      <c r="G701" t="s">
        <v>2513</v>
      </c>
      <c r="H701">
        <v>5.04E-2</v>
      </c>
      <c r="I701" t="s">
        <v>265</v>
      </c>
      <c r="J701" t="s">
        <v>242</v>
      </c>
      <c r="K701" t="s">
        <v>243</v>
      </c>
      <c r="L701" t="s">
        <v>244</v>
      </c>
      <c r="M701">
        <v>0</v>
      </c>
      <c r="N701">
        <v>5.04E-2</v>
      </c>
      <c r="O701" t="s">
        <v>324</v>
      </c>
      <c r="P701" t="s">
        <v>2514</v>
      </c>
      <c r="Q701" t="s">
        <v>800</v>
      </c>
      <c r="R701" t="s">
        <v>2515</v>
      </c>
      <c r="S701" t="s">
        <v>270</v>
      </c>
      <c r="T701" t="b">
        <v>1</v>
      </c>
    </row>
    <row r="702" spans="1:20" x14ac:dyDescent="0.25">
      <c r="A702" t="s">
        <v>259</v>
      </c>
      <c r="B702" t="s">
        <v>260</v>
      </c>
      <c r="C702" t="s">
        <v>237</v>
      </c>
      <c r="D702" t="s">
        <v>1155</v>
      </c>
      <c r="E702" t="s">
        <v>708</v>
      </c>
      <c r="F702" t="s">
        <v>2516</v>
      </c>
      <c r="G702" t="s">
        <v>2516</v>
      </c>
      <c r="H702">
        <v>0.335808</v>
      </c>
      <c r="I702" t="s">
        <v>265</v>
      </c>
      <c r="J702" t="s">
        <v>242</v>
      </c>
      <c r="K702" t="s">
        <v>243</v>
      </c>
      <c r="L702" t="s">
        <v>244</v>
      </c>
      <c r="M702">
        <v>0</v>
      </c>
      <c r="N702">
        <v>0.335808</v>
      </c>
      <c r="O702" t="s">
        <v>372</v>
      </c>
      <c r="P702" t="s">
        <v>2517</v>
      </c>
      <c r="Q702" t="s">
        <v>1159</v>
      </c>
      <c r="R702" t="s">
        <v>2518</v>
      </c>
      <c r="S702" t="s">
        <v>270</v>
      </c>
      <c r="T702" t="b">
        <v>1</v>
      </c>
    </row>
    <row r="703" spans="1:20" x14ac:dyDescent="0.25">
      <c r="A703" t="s">
        <v>259</v>
      </c>
      <c r="B703" t="s">
        <v>260</v>
      </c>
      <c r="C703" t="s">
        <v>294</v>
      </c>
      <c r="D703" t="s">
        <v>1155</v>
      </c>
      <c r="E703" t="s">
        <v>708</v>
      </c>
      <c r="F703" t="s">
        <v>2516</v>
      </c>
      <c r="G703" t="s">
        <v>2516</v>
      </c>
      <c r="H703">
        <v>0.184361</v>
      </c>
      <c r="I703" t="s">
        <v>265</v>
      </c>
      <c r="J703" t="s">
        <v>242</v>
      </c>
      <c r="K703" t="s">
        <v>243</v>
      </c>
      <c r="L703" t="s">
        <v>244</v>
      </c>
      <c r="M703">
        <v>0</v>
      </c>
      <c r="N703">
        <v>0.184361</v>
      </c>
      <c r="O703" t="s">
        <v>372</v>
      </c>
      <c r="P703" t="s">
        <v>2517</v>
      </c>
      <c r="Q703" t="s">
        <v>1159</v>
      </c>
      <c r="R703" t="s">
        <v>2518</v>
      </c>
      <c r="S703" t="s">
        <v>270</v>
      </c>
      <c r="T703" t="b">
        <v>1</v>
      </c>
    </row>
    <row r="704" spans="1:20" x14ac:dyDescent="0.25">
      <c r="A704" t="s">
        <v>259</v>
      </c>
      <c r="B704" t="s">
        <v>260</v>
      </c>
      <c r="C704" t="s">
        <v>237</v>
      </c>
      <c r="D704" t="s">
        <v>2311</v>
      </c>
      <c r="E704" t="s">
        <v>2312</v>
      </c>
      <c r="F704" t="s">
        <v>2312</v>
      </c>
      <c r="G704" t="s">
        <v>2519</v>
      </c>
      <c r="H704">
        <v>0.90400000000000003</v>
      </c>
      <c r="I704" t="s">
        <v>265</v>
      </c>
      <c r="J704" t="s">
        <v>242</v>
      </c>
      <c r="K704" t="s">
        <v>243</v>
      </c>
      <c r="L704" t="s">
        <v>244</v>
      </c>
      <c r="M704">
        <v>0</v>
      </c>
      <c r="N704">
        <v>0.90400000000000003</v>
      </c>
      <c r="O704" t="s">
        <v>324</v>
      </c>
      <c r="P704" t="s">
        <v>2520</v>
      </c>
      <c r="Q704" t="s">
        <v>2316</v>
      </c>
      <c r="R704" t="s">
        <v>2521</v>
      </c>
      <c r="S704" t="s">
        <v>270</v>
      </c>
      <c r="T704" t="b">
        <v>1</v>
      </c>
    </row>
    <row r="705" spans="1:20" x14ac:dyDescent="0.25">
      <c r="A705" t="s">
        <v>259</v>
      </c>
      <c r="B705" t="s">
        <v>260</v>
      </c>
      <c r="C705" t="s">
        <v>336</v>
      </c>
      <c r="D705" t="s">
        <v>2311</v>
      </c>
      <c r="E705" t="s">
        <v>2312</v>
      </c>
      <c r="F705" t="s">
        <v>2312</v>
      </c>
      <c r="G705" t="s">
        <v>2519</v>
      </c>
      <c r="H705">
        <v>4672</v>
      </c>
      <c r="I705" t="s">
        <v>265</v>
      </c>
      <c r="J705" t="s">
        <v>242</v>
      </c>
      <c r="K705" t="s">
        <v>243</v>
      </c>
      <c r="L705" t="s">
        <v>244</v>
      </c>
      <c r="M705">
        <v>0</v>
      </c>
      <c r="N705">
        <v>4672</v>
      </c>
      <c r="O705" t="s">
        <v>324</v>
      </c>
      <c r="P705" t="s">
        <v>2520</v>
      </c>
      <c r="Q705" t="s">
        <v>2316</v>
      </c>
      <c r="R705" t="s">
        <v>2522</v>
      </c>
      <c r="S705" t="s">
        <v>270</v>
      </c>
      <c r="T705" t="b">
        <v>1</v>
      </c>
    </row>
    <row r="706" spans="1:20" x14ac:dyDescent="0.25">
      <c r="A706" t="s">
        <v>259</v>
      </c>
      <c r="B706" t="s">
        <v>260</v>
      </c>
      <c r="C706" t="s">
        <v>336</v>
      </c>
      <c r="D706" t="s">
        <v>2311</v>
      </c>
      <c r="E706" t="s">
        <v>2312</v>
      </c>
      <c r="F706" t="s">
        <v>2312</v>
      </c>
      <c r="G706" t="s">
        <v>2519</v>
      </c>
      <c r="H706">
        <v>9028</v>
      </c>
      <c r="I706" t="s">
        <v>265</v>
      </c>
      <c r="J706" t="s">
        <v>242</v>
      </c>
      <c r="K706" t="s">
        <v>243</v>
      </c>
      <c r="L706" t="s">
        <v>244</v>
      </c>
      <c r="M706">
        <v>0</v>
      </c>
      <c r="N706">
        <v>9028</v>
      </c>
      <c r="O706" t="s">
        <v>324</v>
      </c>
      <c r="P706" t="s">
        <v>2520</v>
      </c>
      <c r="Q706" t="s">
        <v>2316</v>
      </c>
      <c r="R706" t="s">
        <v>2523</v>
      </c>
      <c r="S706" t="s">
        <v>270</v>
      </c>
      <c r="T706" t="b">
        <v>1</v>
      </c>
    </row>
    <row r="707" spans="1:20" x14ac:dyDescent="0.25">
      <c r="A707" t="s">
        <v>259</v>
      </c>
      <c r="B707" t="s">
        <v>260</v>
      </c>
      <c r="C707" t="s">
        <v>237</v>
      </c>
      <c r="D707" t="s">
        <v>2524</v>
      </c>
      <c r="E707" t="s">
        <v>2525</v>
      </c>
      <c r="F707" t="s">
        <v>2526</v>
      </c>
      <c r="G707" t="s">
        <v>2526</v>
      </c>
      <c r="H707">
        <v>1.88</v>
      </c>
      <c r="I707" t="s">
        <v>265</v>
      </c>
      <c r="J707" t="s">
        <v>242</v>
      </c>
      <c r="K707" t="s">
        <v>243</v>
      </c>
      <c r="L707" t="s">
        <v>244</v>
      </c>
      <c r="M707">
        <v>0</v>
      </c>
      <c r="N707">
        <v>1.88</v>
      </c>
      <c r="O707" t="s">
        <v>386</v>
      </c>
      <c r="P707" t="s">
        <v>2527</v>
      </c>
      <c r="Q707" t="s">
        <v>2528</v>
      </c>
      <c r="R707" t="s">
        <v>2529</v>
      </c>
      <c r="S707" t="s">
        <v>270</v>
      </c>
      <c r="T707" t="b">
        <v>1</v>
      </c>
    </row>
    <row r="708" spans="1:20" x14ac:dyDescent="0.25">
      <c r="A708" t="s">
        <v>259</v>
      </c>
      <c r="B708" t="s">
        <v>260</v>
      </c>
      <c r="C708" t="s">
        <v>294</v>
      </c>
      <c r="D708" t="s">
        <v>2524</v>
      </c>
      <c r="E708" t="s">
        <v>2525</v>
      </c>
      <c r="F708" t="s">
        <v>2526</v>
      </c>
      <c r="G708" t="s">
        <v>2526</v>
      </c>
      <c r="H708">
        <v>0.48399999999999999</v>
      </c>
      <c r="I708" t="s">
        <v>265</v>
      </c>
      <c r="J708" t="s">
        <v>242</v>
      </c>
      <c r="K708" t="s">
        <v>243</v>
      </c>
      <c r="L708" t="s">
        <v>244</v>
      </c>
      <c r="M708">
        <v>0</v>
      </c>
      <c r="N708">
        <v>0.48399999999999999</v>
      </c>
      <c r="O708" t="s">
        <v>1336</v>
      </c>
      <c r="P708" t="s">
        <v>2527</v>
      </c>
      <c r="Q708" t="s">
        <v>2528</v>
      </c>
      <c r="R708" t="s">
        <v>2529</v>
      </c>
      <c r="S708" t="s">
        <v>270</v>
      </c>
      <c r="T708" t="b">
        <v>1</v>
      </c>
    </row>
    <row r="709" spans="1:20" x14ac:dyDescent="0.25">
      <c r="A709" t="s">
        <v>259</v>
      </c>
      <c r="B709" t="s">
        <v>260</v>
      </c>
      <c r="C709" t="s">
        <v>237</v>
      </c>
      <c r="D709" t="s">
        <v>580</v>
      </c>
      <c r="E709" t="s">
        <v>2530</v>
      </c>
      <c r="F709" t="s">
        <v>2531</v>
      </c>
      <c r="G709" t="s">
        <v>2531</v>
      </c>
      <c r="H709">
        <v>1.9199999999999998E-2</v>
      </c>
      <c r="I709" t="s">
        <v>265</v>
      </c>
      <c r="J709" t="s">
        <v>242</v>
      </c>
      <c r="K709" t="s">
        <v>243</v>
      </c>
      <c r="L709" t="s">
        <v>244</v>
      </c>
      <c r="M709">
        <v>0</v>
      </c>
      <c r="N709">
        <v>1.9199999999999998E-2</v>
      </c>
      <c r="O709" t="s">
        <v>372</v>
      </c>
      <c r="P709" t="s">
        <v>2532</v>
      </c>
      <c r="Q709" t="s">
        <v>584</v>
      </c>
      <c r="R709" t="s">
        <v>2533</v>
      </c>
      <c r="S709" t="s">
        <v>270</v>
      </c>
      <c r="T709" t="b">
        <v>1</v>
      </c>
    </row>
    <row r="710" spans="1:20" x14ac:dyDescent="0.25">
      <c r="A710" t="s">
        <v>259</v>
      </c>
      <c r="B710" t="s">
        <v>260</v>
      </c>
      <c r="C710" t="s">
        <v>237</v>
      </c>
      <c r="D710" t="s">
        <v>2534</v>
      </c>
      <c r="E710" t="s">
        <v>2535</v>
      </c>
      <c r="F710" t="s">
        <v>2536</v>
      </c>
      <c r="G710" t="s">
        <v>2536</v>
      </c>
      <c r="H710">
        <v>4.4249999999999998E-2</v>
      </c>
      <c r="I710" t="s">
        <v>265</v>
      </c>
      <c r="J710" t="s">
        <v>242</v>
      </c>
      <c r="K710" t="s">
        <v>243</v>
      </c>
      <c r="L710" t="s">
        <v>244</v>
      </c>
      <c r="M710">
        <v>0</v>
      </c>
      <c r="N710">
        <v>4.4249999999999998E-2</v>
      </c>
      <c r="O710" t="s">
        <v>446</v>
      </c>
      <c r="P710" t="s">
        <v>2537</v>
      </c>
      <c r="Q710" t="s">
        <v>2538</v>
      </c>
      <c r="R710" t="s">
        <v>2539</v>
      </c>
      <c r="S710" t="s">
        <v>270</v>
      </c>
      <c r="T710" t="b">
        <v>1</v>
      </c>
    </row>
    <row r="711" spans="1:20" x14ac:dyDescent="0.25">
      <c r="A711" t="s">
        <v>259</v>
      </c>
      <c r="B711" t="s">
        <v>260</v>
      </c>
      <c r="C711" t="s">
        <v>294</v>
      </c>
      <c r="D711" t="s">
        <v>2534</v>
      </c>
      <c r="E711" t="s">
        <v>2535</v>
      </c>
      <c r="F711" t="s">
        <v>2536</v>
      </c>
      <c r="G711" t="s">
        <v>2536</v>
      </c>
      <c r="H711">
        <v>2.1250000000000002E-2</v>
      </c>
      <c r="I711" t="s">
        <v>265</v>
      </c>
      <c r="J711" t="s">
        <v>242</v>
      </c>
      <c r="K711" t="s">
        <v>243</v>
      </c>
      <c r="L711" t="s">
        <v>244</v>
      </c>
      <c r="M711">
        <v>0</v>
      </c>
      <c r="N711">
        <v>2.1250000000000002E-2</v>
      </c>
      <c r="O711" t="s">
        <v>446</v>
      </c>
      <c r="P711" t="s">
        <v>2537</v>
      </c>
      <c r="Q711" t="s">
        <v>2538</v>
      </c>
      <c r="R711" t="s">
        <v>2539</v>
      </c>
      <c r="S711" t="s">
        <v>270</v>
      </c>
      <c r="T711" t="b">
        <v>1</v>
      </c>
    </row>
    <row r="712" spans="1:20" x14ac:dyDescent="0.25">
      <c r="A712" t="s">
        <v>236</v>
      </c>
      <c r="B712" t="s">
        <v>236</v>
      </c>
      <c r="C712" t="s">
        <v>237</v>
      </c>
      <c r="D712" t="s">
        <v>483</v>
      </c>
      <c r="F712" t="s">
        <v>484</v>
      </c>
      <c r="G712" t="s">
        <v>2540</v>
      </c>
      <c r="H712">
        <v>6.5500000000000003E-2</v>
      </c>
      <c r="I712" t="s">
        <v>341</v>
      </c>
      <c r="J712" t="s">
        <v>242</v>
      </c>
      <c r="K712" t="s">
        <v>243</v>
      </c>
      <c r="L712" t="s">
        <v>244</v>
      </c>
      <c r="M712">
        <v>0</v>
      </c>
      <c r="N712">
        <v>6.5500000000000003E-2</v>
      </c>
      <c r="O712" t="s">
        <v>2541</v>
      </c>
      <c r="P712" t="s">
        <v>2542</v>
      </c>
      <c r="Q712" t="s">
        <v>488</v>
      </c>
      <c r="R712" t="s">
        <v>489</v>
      </c>
      <c r="S712" t="s">
        <v>249</v>
      </c>
      <c r="T712" t="b">
        <v>0</v>
      </c>
    </row>
    <row r="713" spans="1:20" x14ac:dyDescent="0.25">
      <c r="A713" t="s">
        <v>236</v>
      </c>
      <c r="B713" t="s">
        <v>236</v>
      </c>
      <c r="C713" t="s">
        <v>237</v>
      </c>
      <c r="D713" t="s">
        <v>250</v>
      </c>
      <c r="F713" t="s">
        <v>757</v>
      </c>
      <c r="G713" t="s">
        <v>2543</v>
      </c>
      <c r="H713">
        <v>2.99E-3</v>
      </c>
      <c r="I713" t="s">
        <v>341</v>
      </c>
      <c r="J713" t="s">
        <v>242</v>
      </c>
      <c r="K713" t="s">
        <v>243</v>
      </c>
      <c r="L713" t="s">
        <v>244</v>
      </c>
      <c r="M713">
        <v>0</v>
      </c>
      <c r="N713">
        <v>2.99E-3</v>
      </c>
      <c r="O713" t="s">
        <v>881</v>
      </c>
      <c r="P713" t="s">
        <v>2544</v>
      </c>
      <c r="Q713" t="s">
        <v>257</v>
      </c>
      <c r="R713" t="s">
        <v>2545</v>
      </c>
      <c r="S713" t="s">
        <v>249</v>
      </c>
      <c r="T713" t="b">
        <v>1</v>
      </c>
    </row>
    <row r="714" spans="1:20" x14ac:dyDescent="0.25">
      <c r="A714" t="s">
        <v>236</v>
      </c>
      <c r="B714" t="s">
        <v>236</v>
      </c>
      <c r="C714" t="s">
        <v>237</v>
      </c>
      <c r="D714" t="s">
        <v>813</v>
      </c>
      <c r="F714" t="s">
        <v>1819</v>
      </c>
      <c r="G714" t="s">
        <v>2546</v>
      </c>
      <c r="H714">
        <v>0</v>
      </c>
      <c r="I714" t="s">
        <v>254</v>
      </c>
      <c r="J714" t="s">
        <v>242</v>
      </c>
      <c r="K714" t="s">
        <v>243</v>
      </c>
      <c r="L714" t="s">
        <v>244</v>
      </c>
      <c r="M714">
        <v>0</v>
      </c>
      <c r="N714">
        <v>0</v>
      </c>
      <c r="O714" t="s">
        <v>1390</v>
      </c>
      <c r="P714" t="s">
        <v>2547</v>
      </c>
      <c r="Q714" t="s">
        <v>816</v>
      </c>
      <c r="R714" t="s">
        <v>2548</v>
      </c>
      <c r="S714" t="s">
        <v>249</v>
      </c>
      <c r="T714" t="b">
        <v>0</v>
      </c>
    </row>
    <row r="715" spans="1:20" x14ac:dyDescent="0.25">
      <c r="A715" t="s">
        <v>259</v>
      </c>
      <c r="B715" t="s">
        <v>260</v>
      </c>
      <c r="C715" t="s">
        <v>237</v>
      </c>
      <c r="D715" t="s">
        <v>2549</v>
      </c>
      <c r="E715" t="s">
        <v>2550</v>
      </c>
      <c r="F715" t="s">
        <v>2551</v>
      </c>
      <c r="G715" t="s">
        <v>2552</v>
      </c>
      <c r="H715">
        <v>0.92200000000000004</v>
      </c>
      <c r="I715" t="s">
        <v>265</v>
      </c>
      <c r="J715" t="s">
        <v>242</v>
      </c>
      <c r="K715" t="s">
        <v>243</v>
      </c>
      <c r="L715" t="s">
        <v>244</v>
      </c>
      <c r="M715">
        <v>0</v>
      </c>
      <c r="N715">
        <v>0.92200000000000004</v>
      </c>
      <c r="O715" t="s">
        <v>324</v>
      </c>
      <c r="P715" t="s">
        <v>2553</v>
      </c>
      <c r="Q715" t="s">
        <v>2554</v>
      </c>
      <c r="R715" t="s">
        <v>2555</v>
      </c>
      <c r="S715" t="s">
        <v>270</v>
      </c>
      <c r="T715" t="b">
        <v>1</v>
      </c>
    </row>
    <row r="716" spans="1:20" x14ac:dyDescent="0.25">
      <c r="A716" t="s">
        <v>259</v>
      </c>
      <c r="B716" t="s">
        <v>260</v>
      </c>
      <c r="C716" t="s">
        <v>237</v>
      </c>
      <c r="D716" t="s">
        <v>1953</v>
      </c>
      <c r="E716" t="s">
        <v>2556</v>
      </c>
      <c r="F716" t="s">
        <v>2557</v>
      </c>
      <c r="G716" t="s">
        <v>2557</v>
      </c>
      <c r="H716">
        <v>4.2229999999999997E-2</v>
      </c>
      <c r="I716" t="s">
        <v>265</v>
      </c>
      <c r="J716" t="s">
        <v>242</v>
      </c>
      <c r="K716" t="s">
        <v>243</v>
      </c>
      <c r="L716" t="s">
        <v>244</v>
      </c>
      <c r="M716">
        <v>0</v>
      </c>
      <c r="N716">
        <v>4.2229999999999997E-2</v>
      </c>
      <c r="O716" t="s">
        <v>372</v>
      </c>
      <c r="P716" t="s">
        <v>2558</v>
      </c>
      <c r="Q716" t="s">
        <v>1957</v>
      </c>
      <c r="R716" t="s">
        <v>2559</v>
      </c>
      <c r="S716" t="s">
        <v>270</v>
      </c>
      <c r="T716" t="b">
        <v>1</v>
      </c>
    </row>
    <row r="717" spans="1:20" x14ac:dyDescent="0.25">
      <c r="A717" t="s">
        <v>259</v>
      </c>
      <c r="B717" t="s">
        <v>260</v>
      </c>
      <c r="C717" t="s">
        <v>294</v>
      </c>
      <c r="D717" t="s">
        <v>1953</v>
      </c>
      <c r="E717" t="s">
        <v>2556</v>
      </c>
      <c r="F717" t="s">
        <v>2557</v>
      </c>
      <c r="G717" t="s">
        <v>2557</v>
      </c>
      <c r="H717">
        <v>2.2599999999999999E-2</v>
      </c>
      <c r="I717" t="s">
        <v>265</v>
      </c>
      <c r="J717" t="s">
        <v>242</v>
      </c>
      <c r="K717" t="s">
        <v>243</v>
      </c>
      <c r="L717" t="s">
        <v>244</v>
      </c>
      <c r="M717">
        <v>0</v>
      </c>
      <c r="N717">
        <v>2.2599999999999999E-2</v>
      </c>
      <c r="O717" t="s">
        <v>1258</v>
      </c>
      <c r="P717" t="s">
        <v>2558</v>
      </c>
      <c r="Q717" t="s">
        <v>1957</v>
      </c>
      <c r="R717" t="s">
        <v>2559</v>
      </c>
      <c r="S717" t="s">
        <v>270</v>
      </c>
      <c r="T717" t="b">
        <v>1</v>
      </c>
    </row>
    <row r="718" spans="1:20" x14ac:dyDescent="0.25">
      <c r="A718" t="s">
        <v>259</v>
      </c>
      <c r="B718" t="s">
        <v>260</v>
      </c>
      <c r="C718" t="s">
        <v>237</v>
      </c>
      <c r="D718" t="s">
        <v>2534</v>
      </c>
      <c r="E718" t="s">
        <v>2535</v>
      </c>
      <c r="F718" t="s">
        <v>2560</v>
      </c>
      <c r="G718" t="s">
        <v>2560</v>
      </c>
      <c r="H718">
        <v>0.17699999999999999</v>
      </c>
      <c r="I718" t="s">
        <v>265</v>
      </c>
      <c r="J718" t="s">
        <v>242</v>
      </c>
      <c r="K718" t="s">
        <v>243</v>
      </c>
      <c r="L718" t="s">
        <v>244</v>
      </c>
      <c r="M718">
        <v>0</v>
      </c>
      <c r="N718">
        <v>0.17699999999999999</v>
      </c>
      <c r="O718" t="s">
        <v>576</v>
      </c>
      <c r="P718" t="s">
        <v>2561</v>
      </c>
      <c r="Q718" t="s">
        <v>2538</v>
      </c>
      <c r="R718" t="s">
        <v>2562</v>
      </c>
      <c r="S718" t="s">
        <v>270</v>
      </c>
      <c r="T718" t="b">
        <v>1</v>
      </c>
    </row>
    <row r="719" spans="1:20" x14ac:dyDescent="0.25">
      <c r="A719" t="s">
        <v>259</v>
      </c>
      <c r="B719" t="s">
        <v>260</v>
      </c>
      <c r="C719" t="s">
        <v>294</v>
      </c>
      <c r="D719" t="s">
        <v>2534</v>
      </c>
      <c r="E719" t="s">
        <v>2535</v>
      </c>
      <c r="F719" t="s">
        <v>2560</v>
      </c>
      <c r="G719" t="s">
        <v>2560</v>
      </c>
      <c r="H719">
        <v>8.5000000000000006E-2</v>
      </c>
      <c r="I719" t="s">
        <v>265</v>
      </c>
      <c r="J719" t="s">
        <v>242</v>
      </c>
      <c r="K719" t="s">
        <v>243</v>
      </c>
      <c r="L719" t="s">
        <v>244</v>
      </c>
      <c r="M719">
        <v>0</v>
      </c>
      <c r="N719">
        <v>8.5000000000000006E-2</v>
      </c>
      <c r="O719" t="s">
        <v>576</v>
      </c>
      <c r="P719" t="s">
        <v>2561</v>
      </c>
      <c r="Q719" t="s">
        <v>2538</v>
      </c>
      <c r="R719" t="s">
        <v>2562</v>
      </c>
      <c r="S719" t="s">
        <v>270</v>
      </c>
      <c r="T719" t="b">
        <v>1</v>
      </c>
    </row>
    <row r="720" spans="1:20" x14ac:dyDescent="0.25">
      <c r="A720" t="s">
        <v>236</v>
      </c>
      <c r="B720" t="s">
        <v>236</v>
      </c>
      <c r="C720" t="s">
        <v>237</v>
      </c>
      <c r="D720" t="s">
        <v>509</v>
      </c>
      <c r="F720" t="s">
        <v>1819</v>
      </c>
      <c r="G720" t="s">
        <v>2563</v>
      </c>
      <c r="H720">
        <v>0</v>
      </c>
      <c r="I720" t="s">
        <v>254</v>
      </c>
      <c r="J720" t="s">
        <v>242</v>
      </c>
      <c r="K720" t="s">
        <v>243</v>
      </c>
      <c r="L720" t="s">
        <v>244</v>
      </c>
      <c r="M720">
        <v>0</v>
      </c>
      <c r="N720">
        <v>0</v>
      </c>
      <c r="O720" t="s">
        <v>365</v>
      </c>
      <c r="P720" t="s">
        <v>2564</v>
      </c>
      <c r="Q720" t="s">
        <v>512</v>
      </c>
      <c r="R720" t="s">
        <v>2565</v>
      </c>
      <c r="S720" t="s">
        <v>249</v>
      </c>
      <c r="T720" t="b">
        <v>0</v>
      </c>
    </row>
    <row r="721" spans="1:20" x14ac:dyDescent="0.25">
      <c r="A721" t="s">
        <v>259</v>
      </c>
      <c r="B721" t="s">
        <v>260</v>
      </c>
      <c r="C721" t="s">
        <v>237</v>
      </c>
      <c r="D721" t="s">
        <v>2566</v>
      </c>
      <c r="E721" t="s">
        <v>2567</v>
      </c>
      <c r="F721" t="s">
        <v>2568</v>
      </c>
      <c r="G721" t="s">
        <v>2568</v>
      </c>
      <c r="H721">
        <v>0.32800000000000001</v>
      </c>
      <c r="I721" t="s">
        <v>265</v>
      </c>
      <c r="J721" t="s">
        <v>242</v>
      </c>
      <c r="K721" t="s">
        <v>243</v>
      </c>
      <c r="L721" t="s">
        <v>244</v>
      </c>
      <c r="M721">
        <v>0</v>
      </c>
      <c r="N721">
        <v>0.32800000000000001</v>
      </c>
      <c r="O721" t="s">
        <v>324</v>
      </c>
      <c r="P721" t="s">
        <v>2569</v>
      </c>
      <c r="Q721" t="s">
        <v>2570</v>
      </c>
      <c r="R721" t="s">
        <v>2571</v>
      </c>
      <c r="S721" t="s">
        <v>270</v>
      </c>
      <c r="T721" t="b">
        <v>1</v>
      </c>
    </row>
    <row r="722" spans="1:20" x14ac:dyDescent="0.25">
      <c r="A722" t="s">
        <v>259</v>
      </c>
      <c r="B722" t="s">
        <v>260</v>
      </c>
      <c r="C722" t="s">
        <v>294</v>
      </c>
      <c r="D722" t="s">
        <v>2566</v>
      </c>
      <c r="E722" t="s">
        <v>2567</v>
      </c>
      <c r="F722" t="s">
        <v>2568</v>
      </c>
      <c r="G722" t="s">
        <v>2568</v>
      </c>
      <c r="H722">
        <v>9.0399999999999994E-2</v>
      </c>
      <c r="I722" t="s">
        <v>265</v>
      </c>
      <c r="J722" t="s">
        <v>242</v>
      </c>
      <c r="K722" t="s">
        <v>243</v>
      </c>
      <c r="L722" t="s">
        <v>244</v>
      </c>
      <c r="M722">
        <v>0</v>
      </c>
      <c r="N722">
        <v>9.0399999999999994E-2</v>
      </c>
      <c r="O722" t="s">
        <v>324</v>
      </c>
      <c r="P722" t="s">
        <v>2569</v>
      </c>
      <c r="Q722" t="s">
        <v>2570</v>
      </c>
      <c r="R722" t="s">
        <v>2571</v>
      </c>
      <c r="S722" t="s">
        <v>270</v>
      </c>
      <c r="T722" t="b">
        <v>1</v>
      </c>
    </row>
    <row r="723" spans="1:20" x14ac:dyDescent="0.25">
      <c r="A723" t="s">
        <v>259</v>
      </c>
      <c r="B723" t="s">
        <v>260</v>
      </c>
      <c r="C723" t="s">
        <v>237</v>
      </c>
      <c r="D723" t="s">
        <v>838</v>
      </c>
      <c r="E723" t="s">
        <v>2572</v>
      </c>
      <c r="F723" t="s">
        <v>2573</v>
      </c>
      <c r="G723" t="s">
        <v>2573</v>
      </c>
      <c r="H723">
        <v>9.9199999999999997E-2</v>
      </c>
      <c r="I723" t="s">
        <v>265</v>
      </c>
      <c r="J723" t="s">
        <v>242</v>
      </c>
      <c r="K723" t="s">
        <v>243</v>
      </c>
      <c r="L723" t="s">
        <v>244</v>
      </c>
      <c r="M723">
        <v>0</v>
      </c>
      <c r="N723">
        <v>9.9199999999999997E-2</v>
      </c>
      <c r="O723" t="s">
        <v>298</v>
      </c>
      <c r="P723" t="s">
        <v>2574</v>
      </c>
      <c r="Q723" t="s">
        <v>840</v>
      </c>
      <c r="R723" t="s">
        <v>2575</v>
      </c>
      <c r="S723" t="s">
        <v>270</v>
      </c>
      <c r="T723" t="b">
        <v>1</v>
      </c>
    </row>
    <row r="724" spans="1:20" x14ac:dyDescent="0.25">
      <c r="A724" t="s">
        <v>259</v>
      </c>
      <c r="B724" t="s">
        <v>260</v>
      </c>
      <c r="C724" t="s">
        <v>294</v>
      </c>
      <c r="D724" t="s">
        <v>838</v>
      </c>
      <c r="E724" t="s">
        <v>2572</v>
      </c>
      <c r="F724" t="s">
        <v>2573</v>
      </c>
      <c r="G724" t="s">
        <v>2573</v>
      </c>
      <c r="H724">
        <v>6.2399999999999997E-2</v>
      </c>
      <c r="I724" t="s">
        <v>265</v>
      </c>
      <c r="J724" t="s">
        <v>242</v>
      </c>
      <c r="K724" t="s">
        <v>243</v>
      </c>
      <c r="L724" t="s">
        <v>244</v>
      </c>
      <c r="M724">
        <v>0</v>
      </c>
      <c r="N724">
        <v>6.2399999999999997E-2</v>
      </c>
      <c r="O724" t="s">
        <v>298</v>
      </c>
      <c r="P724" t="s">
        <v>2574</v>
      </c>
      <c r="Q724" t="s">
        <v>840</v>
      </c>
      <c r="R724" t="s">
        <v>2575</v>
      </c>
      <c r="S724" t="s">
        <v>270</v>
      </c>
      <c r="T724" t="b">
        <v>1</v>
      </c>
    </row>
    <row r="725" spans="1:20" x14ac:dyDescent="0.25">
      <c r="A725" t="s">
        <v>259</v>
      </c>
      <c r="B725" t="s">
        <v>260</v>
      </c>
      <c r="C725" t="s">
        <v>237</v>
      </c>
      <c r="D725" t="s">
        <v>369</v>
      </c>
      <c r="E725" t="s">
        <v>2576</v>
      </c>
      <c r="F725" t="s">
        <v>2577</v>
      </c>
      <c r="G725" t="s">
        <v>2577</v>
      </c>
      <c r="H725">
        <v>0.2016</v>
      </c>
      <c r="I725" t="s">
        <v>265</v>
      </c>
      <c r="J725" t="s">
        <v>242</v>
      </c>
      <c r="K725" t="s">
        <v>243</v>
      </c>
      <c r="L725" t="s">
        <v>244</v>
      </c>
      <c r="M725">
        <v>0</v>
      </c>
      <c r="N725">
        <v>0.2016</v>
      </c>
      <c r="O725" t="s">
        <v>372</v>
      </c>
      <c r="P725" t="s">
        <v>2578</v>
      </c>
      <c r="Q725" t="s">
        <v>374</v>
      </c>
      <c r="R725" t="s">
        <v>2579</v>
      </c>
      <c r="S725" t="s">
        <v>270</v>
      </c>
      <c r="T725" t="b">
        <v>1</v>
      </c>
    </row>
    <row r="726" spans="1:20" x14ac:dyDescent="0.25">
      <c r="A726" t="s">
        <v>259</v>
      </c>
      <c r="B726" t="s">
        <v>260</v>
      </c>
      <c r="C726" t="s">
        <v>237</v>
      </c>
      <c r="D726" t="s">
        <v>443</v>
      </c>
      <c r="E726" t="s">
        <v>2580</v>
      </c>
      <c r="F726" t="s">
        <v>2581</v>
      </c>
      <c r="G726" t="s">
        <v>2581</v>
      </c>
      <c r="H726">
        <v>6.016</v>
      </c>
      <c r="I726" t="s">
        <v>265</v>
      </c>
      <c r="J726" t="s">
        <v>242</v>
      </c>
      <c r="K726" t="s">
        <v>243</v>
      </c>
      <c r="L726" t="s">
        <v>244</v>
      </c>
      <c r="M726">
        <v>0</v>
      </c>
      <c r="N726">
        <v>6.016</v>
      </c>
      <c r="O726" t="s">
        <v>576</v>
      </c>
      <c r="P726" t="s">
        <v>2582</v>
      </c>
      <c r="Q726" t="s">
        <v>448</v>
      </c>
      <c r="R726" t="s">
        <v>2583</v>
      </c>
      <c r="S726" t="s">
        <v>270</v>
      </c>
      <c r="T726" t="b">
        <v>1</v>
      </c>
    </row>
    <row r="727" spans="1:20" x14ac:dyDescent="0.25">
      <c r="A727" t="s">
        <v>259</v>
      </c>
      <c r="B727" t="s">
        <v>260</v>
      </c>
      <c r="C727" t="s">
        <v>294</v>
      </c>
      <c r="D727" t="s">
        <v>443</v>
      </c>
      <c r="E727" t="s">
        <v>2580</v>
      </c>
      <c r="F727" t="s">
        <v>2581</v>
      </c>
      <c r="G727" t="s">
        <v>2581</v>
      </c>
      <c r="H727">
        <v>3.0720000000000001</v>
      </c>
      <c r="I727" t="s">
        <v>265</v>
      </c>
      <c r="J727" t="s">
        <v>242</v>
      </c>
      <c r="K727" t="s">
        <v>243</v>
      </c>
      <c r="L727" t="s">
        <v>244</v>
      </c>
      <c r="M727">
        <v>0</v>
      </c>
      <c r="N727">
        <v>3.0720000000000001</v>
      </c>
      <c r="O727" t="s">
        <v>576</v>
      </c>
      <c r="P727" t="s">
        <v>2582</v>
      </c>
      <c r="Q727" t="s">
        <v>448</v>
      </c>
      <c r="R727" t="s">
        <v>2583</v>
      </c>
      <c r="S727" t="s">
        <v>270</v>
      </c>
      <c r="T727" t="b">
        <v>1</v>
      </c>
    </row>
    <row r="728" spans="1:20" x14ac:dyDescent="0.25">
      <c r="A728" t="s">
        <v>236</v>
      </c>
      <c r="B728" t="s">
        <v>236</v>
      </c>
      <c r="C728" t="s">
        <v>237</v>
      </c>
      <c r="D728" t="s">
        <v>566</v>
      </c>
      <c r="E728" t="s">
        <v>251</v>
      </c>
      <c r="F728" t="s">
        <v>459</v>
      </c>
      <c r="G728" t="s">
        <v>2584</v>
      </c>
      <c r="H728">
        <v>1.06E-2</v>
      </c>
      <c r="I728" t="s">
        <v>241</v>
      </c>
      <c r="J728" t="s">
        <v>242</v>
      </c>
      <c r="K728" t="s">
        <v>243</v>
      </c>
      <c r="L728" t="s">
        <v>244</v>
      </c>
      <c r="M728">
        <v>0</v>
      </c>
      <c r="N728">
        <v>1.06E-2</v>
      </c>
      <c r="O728" t="s">
        <v>255</v>
      </c>
      <c r="P728" t="s">
        <v>2585</v>
      </c>
      <c r="Q728" t="s">
        <v>571</v>
      </c>
      <c r="R728" t="s">
        <v>1814</v>
      </c>
      <c r="S728" t="s">
        <v>249</v>
      </c>
      <c r="T728" t="b">
        <v>1</v>
      </c>
    </row>
    <row r="729" spans="1:20" x14ac:dyDescent="0.25">
      <c r="A729" t="s">
        <v>236</v>
      </c>
      <c r="B729" t="s">
        <v>236</v>
      </c>
      <c r="C729" t="s">
        <v>237</v>
      </c>
      <c r="D729" t="s">
        <v>362</v>
      </c>
      <c r="F729" t="s">
        <v>2586</v>
      </c>
      <c r="G729" t="s">
        <v>2587</v>
      </c>
      <c r="H729">
        <v>0.09</v>
      </c>
      <c r="I729" t="s">
        <v>254</v>
      </c>
      <c r="J729" t="s">
        <v>242</v>
      </c>
      <c r="K729" t="s">
        <v>243</v>
      </c>
      <c r="L729" t="s">
        <v>244</v>
      </c>
      <c r="M729">
        <v>0</v>
      </c>
      <c r="N729">
        <v>0.09</v>
      </c>
      <c r="O729" t="s">
        <v>927</v>
      </c>
      <c r="P729" t="s">
        <v>2588</v>
      </c>
      <c r="Q729" t="s">
        <v>367</v>
      </c>
      <c r="R729" t="s">
        <v>2589</v>
      </c>
      <c r="S729" t="s">
        <v>249</v>
      </c>
      <c r="T729" t="b">
        <v>0</v>
      </c>
    </row>
    <row r="730" spans="1:20" x14ac:dyDescent="0.25">
      <c r="A730" t="s">
        <v>236</v>
      </c>
      <c r="B730" t="s">
        <v>236</v>
      </c>
      <c r="C730" t="s">
        <v>237</v>
      </c>
      <c r="D730" t="s">
        <v>1908</v>
      </c>
      <c r="F730" t="s">
        <v>426</v>
      </c>
      <c r="G730" t="s">
        <v>2590</v>
      </c>
      <c r="H730">
        <v>0.13500000000000001</v>
      </c>
      <c r="I730" t="s">
        <v>241</v>
      </c>
      <c r="J730" t="s">
        <v>242</v>
      </c>
      <c r="K730" t="s">
        <v>243</v>
      </c>
      <c r="L730" t="s">
        <v>244</v>
      </c>
      <c r="M730">
        <v>0</v>
      </c>
      <c r="N730">
        <v>0.13500000000000001</v>
      </c>
      <c r="O730" t="s">
        <v>562</v>
      </c>
      <c r="P730" t="s">
        <v>2591</v>
      </c>
      <c r="Q730" t="s">
        <v>1912</v>
      </c>
      <c r="R730" t="s">
        <v>2592</v>
      </c>
      <c r="S730" t="s">
        <v>249</v>
      </c>
      <c r="T730" t="b">
        <v>1</v>
      </c>
    </row>
    <row r="731" spans="1:20" x14ac:dyDescent="0.25">
      <c r="A731" t="s">
        <v>259</v>
      </c>
      <c r="B731" t="s">
        <v>260</v>
      </c>
      <c r="C731" t="s">
        <v>237</v>
      </c>
      <c r="D731" t="s">
        <v>869</v>
      </c>
      <c r="E731" t="s">
        <v>1954</v>
      </c>
      <c r="F731" t="s">
        <v>1955</v>
      </c>
      <c r="G731" t="s">
        <v>1955</v>
      </c>
      <c r="H731">
        <v>0.65600000000000003</v>
      </c>
      <c r="I731" t="s">
        <v>265</v>
      </c>
      <c r="J731" t="s">
        <v>242</v>
      </c>
      <c r="K731" t="s">
        <v>243</v>
      </c>
      <c r="L731" t="s">
        <v>244</v>
      </c>
      <c r="M731">
        <v>0</v>
      </c>
      <c r="N731">
        <v>0.65600000000000003</v>
      </c>
      <c r="O731" t="s">
        <v>372</v>
      </c>
      <c r="P731" t="s">
        <v>2593</v>
      </c>
      <c r="Q731" t="s">
        <v>873</v>
      </c>
      <c r="R731" t="s">
        <v>2594</v>
      </c>
      <c r="S731" t="s">
        <v>270</v>
      </c>
      <c r="T731" t="b">
        <v>1</v>
      </c>
    </row>
    <row r="732" spans="1:20" x14ac:dyDescent="0.25">
      <c r="A732" t="s">
        <v>236</v>
      </c>
      <c r="B732" t="s">
        <v>236</v>
      </c>
      <c r="C732" t="s">
        <v>237</v>
      </c>
      <c r="D732" t="s">
        <v>250</v>
      </c>
      <c r="F732" t="s">
        <v>302</v>
      </c>
      <c r="G732" t="s">
        <v>2432</v>
      </c>
      <c r="H732">
        <v>0.13</v>
      </c>
      <c r="I732">
        <v>100</v>
      </c>
      <c r="J732" t="s">
        <v>242</v>
      </c>
      <c r="K732" t="s">
        <v>243</v>
      </c>
      <c r="L732" t="s">
        <v>244</v>
      </c>
      <c r="M732">
        <v>0</v>
      </c>
      <c r="N732">
        <v>0.13</v>
      </c>
      <c r="O732" t="s">
        <v>546</v>
      </c>
      <c r="P732" t="s">
        <v>2595</v>
      </c>
      <c r="Q732" t="s">
        <v>257</v>
      </c>
      <c r="R732" t="s">
        <v>2596</v>
      </c>
      <c r="S732" t="s">
        <v>249</v>
      </c>
      <c r="T732" t="b">
        <v>1</v>
      </c>
    </row>
    <row r="733" spans="1:20" x14ac:dyDescent="0.25">
      <c r="A733" t="s">
        <v>259</v>
      </c>
      <c r="B733" t="s">
        <v>382</v>
      </c>
      <c r="C733" t="s">
        <v>237</v>
      </c>
      <c r="D733" t="s">
        <v>2597</v>
      </c>
      <c r="E733" t="s">
        <v>2598</v>
      </c>
      <c r="F733" t="s">
        <v>2599</v>
      </c>
      <c r="G733" t="s">
        <v>2599</v>
      </c>
      <c r="H733">
        <v>0.72</v>
      </c>
      <c r="I733" t="s">
        <v>265</v>
      </c>
      <c r="J733" t="s">
        <v>242</v>
      </c>
      <c r="K733" t="s">
        <v>243</v>
      </c>
      <c r="L733" t="s">
        <v>244</v>
      </c>
      <c r="M733">
        <v>0</v>
      </c>
      <c r="N733">
        <v>0.72</v>
      </c>
      <c r="O733" t="s">
        <v>2600</v>
      </c>
      <c r="P733" t="s">
        <v>2601</v>
      </c>
      <c r="Q733" t="s">
        <v>2602</v>
      </c>
      <c r="R733" t="s">
        <v>2603</v>
      </c>
      <c r="S733" t="s">
        <v>390</v>
      </c>
      <c r="T733" t="b">
        <v>1</v>
      </c>
    </row>
    <row r="734" spans="1:20" x14ac:dyDescent="0.25">
      <c r="A734" t="s">
        <v>259</v>
      </c>
      <c r="B734" t="s">
        <v>382</v>
      </c>
      <c r="C734" t="s">
        <v>294</v>
      </c>
      <c r="D734" t="s">
        <v>2597</v>
      </c>
      <c r="E734" t="s">
        <v>2598</v>
      </c>
      <c r="F734" t="s">
        <v>2599</v>
      </c>
      <c r="G734" t="s">
        <v>2599</v>
      </c>
      <c r="H734">
        <v>0.47499999999999998</v>
      </c>
      <c r="I734" t="s">
        <v>265</v>
      </c>
      <c r="J734" t="s">
        <v>242</v>
      </c>
      <c r="K734" t="s">
        <v>243</v>
      </c>
      <c r="L734" t="s">
        <v>244</v>
      </c>
      <c r="M734">
        <v>0</v>
      </c>
      <c r="N734">
        <v>0.47499999999999998</v>
      </c>
      <c r="O734" t="s">
        <v>2600</v>
      </c>
      <c r="P734" t="s">
        <v>2601</v>
      </c>
      <c r="Q734" t="s">
        <v>2602</v>
      </c>
      <c r="R734" t="s">
        <v>2603</v>
      </c>
      <c r="S734" t="s">
        <v>390</v>
      </c>
      <c r="T734" t="b">
        <v>1</v>
      </c>
    </row>
    <row r="735" spans="1:20" x14ac:dyDescent="0.25">
      <c r="A735" t="s">
        <v>259</v>
      </c>
      <c r="B735" t="s">
        <v>260</v>
      </c>
      <c r="C735" t="s">
        <v>237</v>
      </c>
      <c r="D735" t="s">
        <v>2292</v>
      </c>
      <c r="E735" t="s">
        <v>2604</v>
      </c>
      <c r="F735" t="s">
        <v>2604</v>
      </c>
      <c r="G735" t="s">
        <v>2605</v>
      </c>
      <c r="H735">
        <v>3.2959999999999998</v>
      </c>
      <c r="I735" t="s">
        <v>265</v>
      </c>
      <c r="J735" t="s">
        <v>242</v>
      </c>
      <c r="K735" t="s">
        <v>243</v>
      </c>
      <c r="L735" t="s">
        <v>244</v>
      </c>
      <c r="M735">
        <v>0</v>
      </c>
      <c r="N735">
        <v>3.2959999999999998</v>
      </c>
      <c r="O735" t="s">
        <v>266</v>
      </c>
      <c r="P735" t="s">
        <v>2606</v>
      </c>
      <c r="Q735" t="s">
        <v>2297</v>
      </c>
      <c r="R735" t="s">
        <v>2607</v>
      </c>
      <c r="S735" t="s">
        <v>270</v>
      </c>
      <c r="T735" t="b">
        <v>1</v>
      </c>
    </row>
    <row r="736" spans="1:20" x14ac:dyDescent="0.25">
      <c r="A736" t="s">
        <v>259</v>
      </c>
      <c r="B736" t="s">
        <v>260</v>
      </c>
      <c r="C736" t="s">
        <v>336</v>
      </c>
      <c r="D736" t="s">
        <v>2292</v>
      </c>
      <c r="E736" t="s">
        <v>2604</v>
      </c>
      <c r="F736" t="s">
        <v>2604</v>
      </c>
      <c r="G736" t="s">
        <v>2605</v>
      </c>
      <c r="H736">
        <v>23098</v>
      </c>
      <c r="I736" t="s">
        <v>265</v>
      </c>
      <c r="J736" t="s">
        <v>242</v>
      </c>
      <c r="K736" t="s">
        <v>243</v>
      </c>
      <c r="L736" t="s">
        <v>244</v>
      </c>
      <c r="M736">
        <v>0</v>
      </c>
      <c r="N736">
        <v>23098</v>
      </c>
      <c r="O736" t="s">
        <v>266</v>
      </c>
      <c r="P736" t="s">
        <v>2606</v>
      </c>
      <c r="Q736" t="s">
        <v>2297</v>
      </c>
      <c r="R736" t="s">
        <v>2608</v>
      </c>
      <c r="S736" t="s">
        <v>270</v>
      </c>
      <c r="T736" t="b">
        <v>1</v>
      </c>
    </row>
    <row r="737" spans="1:20" x14ac:dyDescent="0.25">
      <c r="A737" t="s">
        <v>259</v>
      </c>
      <c r="B737" t="s">
        <v>260</v>
      </c>
      <c r="C737" t="s">
        <v>336</v>
      </c>
      <c r="D737" t="s">
        <v>2292</v>
      </c>
      <c r="E737" t="s">
        <v>2604</v>
      </c>
      <c r="F737" t="s">
        <v>2604</v>
      </c>
      <c r="G737" t="s">
        <v>2605</v>
      </c>
      <c r="H737">
        <v>51971</v>
      </c>
      <c r="I737" t="s">
        <v>265</v>
      </c>
      <c r="J737" t="s">
        <v>242</v>
      </c>
      <c r="K737" t="s">
        <v>243</v>
      </c>
      <c r="L737" t="s">
        <v>244</v>
      </c>
      <c r="M737">
        <v>0</v>
      </c>
      <c r="N737">
        <v>51971</v>
      </c>
      <c r="O737" t="s">
        <v>266</v>
      </c>
      <c r="P737" t="s">
        <v>2606</v>
      </c>
      <c r="Q737" t="s">
        <v>2297</v>
      </c>
      <c r="R737" t="s">
        <v>2609</v>
      </c>
      <c r="S737" t="s">
        <v>270</v>
      </c>
      <c r="T737" t="b">
        <v>1</v>
      </c>
    </row>
    <row r="738" spans="1:20" x14ac:dyDescent="0.25">
      <c r="A738" t="s">
        <v>236</v>
      </c>
      <c r="B738" t="s">
        <v>236</v>
      </c>
      <c r="C738" t="s">
        <v>237</v>
      </c>
      <c r="D738" t="s">
        <v>238</v>
      </c>
      <c r="E738" t="s">
        <v>251</v>
      </c>
      <c r="F738" t="s">
        <v>252</v>
      </c>
      <c r="G738" t="s">
        <v>2610</v>
      </c>
      <c r="H738">
        <v>0.36</v>
      </c>
      <c r="I738" t="s">
        <v>254</v>
      </c>
      <c r="J738" t="s">
        <v>242</v>
      </c>
      <c r="K738" t="s">
        <v>243</v>
      </c>
      <c r="L738" t="s">
        <v>244</v>
      </c>
      <c r="M738">
        <v>0</v>
      </c>
      <c r="N738">
        <v>0.36</v>
      </c>
      <c r="O738" t="s">
        <v>255</v>
      </c>
      <c r="P738" t="s">
        <v>2611</v>
      </c>
      <c r="Q738" t="s">
        <v>247</v>
      </c>
      <c r="R738" t="s">
        <v>1612</v>
      </c>
      <c r="S738" t="s">
        <v>249</v>
      </c>
      <c r="T738" t="b">
        <v>1</v>
      </c>
    </row>
    <row r="739" spans="1:20" x14ac:dyDescent="0.25">
      <c r="A739" t="s">
        <v>236</v>
      </c>
      <c r="B739" t="s">
        <v>236</v>
      </c>
      <c r="C739" t="s">
        <v>237</v>
      </c>
      <c r="D739" t="s">
        <v>552</v>
      </c>
      <c r="F739" t="s">
        <v>2612</v>
      </c>
      <c r="G739" t="s">
        <v>2613</v>
      </c>
      <c r="H739">
        <v>0.13200000000000001</v>
      </c>
      <c r="I739" t="s">
        <v>341</v>
      </c>
      <c r="J739" t="s">
        <v>242</v>
      </c>
      <c r="K739" t="s">
        <v>243</v>
      </c>
      <c r="L739" t="s">
        <v>244</v>
      </c>
      <c r="M739">
        <v>0</v>
      </c>
      <c r="N739">
        <v>0.13200000000000001</v>
      </c>
      <c r="O739" t="s">
        <v>1083</v>
      </c>
      <c r="P739" t="s">
        <v>2614</v>
      </c>
      <c r="Q739" t="s">
        <v>556</v>
      </c>
      <c r="R739" t="s">
        <v>2615</v>
      </c>
      <c r="S739" t="s">
        <v>249</v>
      </c>
      <c r="T739" t="b">
        <v>1</v>
      </c>
    </row>
    <row r="740" spans="1:20" x14ac:dyDescent="0.25">
      <c r="A740" t="s">
        <v>236</v>
      </c>
      <c r="B740" t="s">
        <v>236</v>
      </c>
      <c r="C740" t="s">
        <v>237</v>
      </c>
      <c r="D740" t="s">
        <v>813</v>
      </c>
      <c r="F740" t="s">
        <v>600</v>
      </c>
      <c r="G740" t="s">
        <v>601</v>
      </c>
      <c r="H740">
        <v>4.4999999999999998E-2</v>
      </c>
      <c r="I740" t="s">
        <v>341</v>
      </c>
      <c r="J740" t="s">
        <v>242</v>
      </c>
      <c r="K740" t="s">
        <v>243</v>
      </c>
      <c r="L740" t="s">
        <v>244</v>
      </c>
      <c r="M740">
        <v>0</v>
      </c>
      <c r="N740">
        <v>4.4999999999999998E-2</v>
      </c>
      <c r="O740" t="s">
        <v>486</v>
      </c>
      <c r="P740" t="s">
        <v>2616</v>
      </c>
      <c r="Q740" t="s">
        <v>816</v>
      </c>
      <c r="R740" t="s">
        <v>817</v>
      </c>
      <c r="S740" t="s">
        <v>249</v>
      </c>
      <c r="T740" t="b">
        <v>0</v>
      </c>
    </row>
    <row r="741" spans="1:20" x14ac:dyDescent="0.25">
      <c r="A741" t="s">
        <v>236</v>
      </c>
      <c r="B741" t="s">
        <v>236</v>
      </c>
      <c r="C741" t="s">
        <v>237</v>
      </c>
      <c r="D741" t="s">
        <v>558</v>
      </c>
      <c r="F741" t="s">
        <v>559</v>
      </c>
      <c r="G741" t="s">
        <v>2617</v>
      </c>
      <c r="H741">
        <v>0.2</v>
      </c>
      <c r="I741" t="s">
        <v>341</v>
      </c>
      <c r="J741" t="s">
        <v>242</v>
      </c>
      <c r="K741" t="s">
        <v>243</v>
      </c>
      <c r="L741" t="s">
        <v>244</v>
      </c>
      <c r="M741">
        <v>0</v>
      </c>
      <c r="N741">
        <v>0.2</v>
      </c>
      <c r="O741" t="s">
        <v>2286</v>
      </c>
      <c r="P741" t="s">
        <v>1545</v>
      </c>
      <c r="Q741" t="s">
        <v>564</v>
      </c>
      <c r="R741" t="s">
        <v>565</v>
      </c>
      <c r="S741" t="s">
        <v>249</v>
      </c>
      <c r="T741" t="b">
        <v>1</v>
      </c>
    </row>
    <row r="742" spans="1:20" x14ac:dyDescent="0.25">
      <c r="A742" t="s">
        <v>259</v>
      </c>
      <c r="B742" t="s">
        <v>260</v>
      </c>
      <c r="C742" t="s">
        <v>237</v>
      </c>
      <c r="D742" t="s">
        <v>2126</v>
      </c>
      <c r="E742" t="s">
        <v>2618</v>
      </c>
      <c r="F742" t="s">
        <v>2619</v>
      </c>
      <c r="G742" t="s">
        <v>2619</v>
      </c>
      <c r="H742">
        <v>7.9100000000000004E-2</v>
      </c>
      <c r="I742" t="s">
        <v>265</v>
      </c>
      <c r="J742" t="s">
        <v>242</v>
      </c>
      <c r="K742" t="s">
        <v>243</v>
      </c>
      <c r="L742" t="s">
        <v>244</v>
      </c>
      <c r="M742">
        <v>0</v>
      </c>
      <c r="N742">
        <v>7.9100000000000004E-2</v>
      </c>
      <c r="O742" t="s">
        <v>1083</v>
      </c>
      <c r="P742" t="s">
        <v>2620</v>
      </c>
      <c r="Q742" t="s">
        <v>2130</v>
      </c>
      <c r="R742" t="s">
        <v>2621</v>
      </c>
      <c r="S742" t="s">
        <v>270</v>
      </c>
      <c r="T742" t="b">
        <v>1</v>
      </c>
    </row>
    <row r="743" spans="1:20" x14ac:dyDescent="0.25">
      <c r="A743" t="s">
        <v>259</v>
      </c>
      <c r="B743" t="s">
        <v>260</v>
      </c>
      <c r="C743" t="s">
        <v>237</v>
      </c>
      <c r="D743" t="s">
        <v>1838</v>
      </c>
      <c r="E743" t="s">
        <v>2622</v>
      </c>
      <c r="F743" t="s">
        <v>2623</v>
      </c>
      <c r="G743" t="s">
        <v>2623</v>
      </c>
      <c r="H743">
        <v>0.1807</v>
      </c>
      <c r="I743" t="s">
        <v>265</v>
      </c>
      <c r="J743" t="s">
        <v>242</v>
      </c>
      <c r="K743" t="s">
        <v>243</v>
      </c>
      <c r="L743" t="s">
        <v>244</v>
      </c>
      <c r="M743">
        <v>0</v>
      </c>
      <c r="N743">
        <v>0.1807</v>
      </c>
      <c r="O743" t="s">
        <v>1122</v>
      </c>
      <c r="P743" t="s">
        <v>2624</v>
      </c>
      <c r="Q743" t="s">
        <v>1842</v>
      </c>
      <c r="R743" t="s">
        <v>2625</v>
      </c>
      <c r="S743" t="s">
        <v>270</v>
      </c>
      <c r="T743" t="b">
        <v>1</v>
      </c>
    </row>
    <row r="744" spans="1:20" x14ac:dyDescent="0.25">
      <c r="A744" t="s">
        <v>259</v>
      </c>
      <c r="B744" t="s">
        <v>260</v>
      </c>
      <c r="C744" t="s">
        <v>237</v>
      </c>
      <c r="D744" t="s">
        <v>2274</v>
      </c>
      <c r="E744" t="s">
        <v>2626</v>
      </c>
      <c r="F744" t="s">
        <v>2627</v>
      </c>
      <c r="G744" t="s">
        <v>2627</v>
      </c>
      <c r="H744">
        <v>0.43519999999999998</v>
      </c>
      <c r="I744" t="s">
        <v>265</v>
      </c>
      <c r="J744" t="s">
        <v>242</v>
      </c>
      <c r="K744" t="s">
        <v>243</v>
      </c>
      <c r="L744" t="s">
        <v>244</v>
      </c>
      <c r="M744">
        <v>0</v>
      </c>
      <c r="N744">
        <v>0.43519999999999998</v>
      </c>
      <c r="O744" t="s">
        <v>372</v>
      </c>
      <c r="P744" t="s">
        <v>2628</v>
      </c>
      <c r="Q744" t="s">
        <v>2278</v>
      </c>
      <c r="R744" t="s">
        <v>2629</v>
      </c>
      <c r="S744" t="s">
        <v>270</v>
      </c>
      <c r="T744" t="b">
        <v>1</v>
      </c>
    </row>
    <row r="745" spans="1:20" x14ac:dyDescent="0.25">
      <c r="A745" t="s">
        <v>259</v>
      </c>
      <c r="B745" t="s">
        <v>260</v>
      </c>
      <c r="C745" t="s">
        <v>237</v>
      </c>
      <c r="D745" t="s">
        <v>956</v>
      </c>
      <c r="E745" t="s">
        <v>2630</v>
      </c>
      <c r="F745" t="s">
        <v>2631</v>
      </c>
      <c r="G745" t="s">
        <v>2631</v>
      </c>
      <c r="H745">
        <v>3.0209999999999999</v>
      </c>
      <c r="I745" t="s">
        <v>265</v>
      </c>
      <c r="J745" t="s">
        <v>242</v>
      </c>
      <c r="K745" t="s">
        <v>243</v>
      </c>
      <c r="L745" t="s">
        <v>244</v>
      </c>
      <c r="M745">
        <v>0</v>
      </c>
      <c r="N745">
        <v>3.0209999999999999</v>
      </c>
      <c r="O745" t="s">
        <v>324</v>
      </c>
      <c r="P745" t="s">
        <v>2632</v>
      </c>
      <c r="Q745" t="s">
        <v>960</v>
      </c>
      <c r="R745" t="s">
        <v>2633</v>
      </c>
      <c r="S745" t="s">
        <v>270</v>
      </c>
      <c r="T745" t="b">
        <v>1</v>
      </c>
    </row>
    <row r="746" spans="1:20" x14ac:dyDescent="0.25">
      <c r="A746" t="s">
        <v>259</v>
      </c>
      <c r="B746" t="s">
        <v>260</v>
      </c>
      <c r="C746" t="s">
        <v>294</v>
      </c>
      <c r="D746" t="s">
        <v>956</v>
      </c>
      <c r="E746" t="s">
        <v>2630</v>
      </c>
      <c r="F746" t="s">
        <v>2631</v>
      </c>
      <c r="G746" t="s">
        <v>2631</v>
      </c>
      <c r="H746">
        <v>0.92200000000000004</v>
      </c>
      <c r="I746" t="s">
        <v>265</v>
      </c>
      <c r="J746" t="s">
        <v>242</v>
      </c>
      <c r="K746" t="s">
        <v>243</v>
      </c>
      <c r="L746" t="s">
        <v>244</v>
      </c>
      <c r="M746">
        <v>0</v>
      </c>
      <c r="N746">
        <v>0.92200000000000004</v>
      </c>
      <c r="O746" t="s">
        <v>324</v>
      </c>
      <c r="P746" t="s">
        <v>2632</v>
      </c>
      <c r="Q746" t="s">
        <v>960</v>
      </c>
      <c r="R746" t="s">
        <v>2633</v>
      </c>
      <c r="S746" t="s">
        <v>270</v>
      </c>
      <c r="T746" t="b">
        <v>1</v>
      </c>
    </row>
    <row r="747" spans="1:20" x14ac:dyDescent="0.25">
      <c r="A747" t="s">
        <v>236</v>
      </c>
      <c r="B747" t="s">
        <v>236</v>
      </c>
      <c r="C747" t="s">
        <v>237</v>
      </c>
      <c r="D747" t="s">
        <v>392</v>
      </c>
      <c r="F747" t="s">
        <v>239</v>
      </c>
      <c r="G747" t="s">
        <v>758</v>
      </c>
      <c r="H747">
        <v>6.9000000000000006E-2</v>
      </c>
      <c r="I747" t="s">
        <v>759</v>
      </c>
      <c r="J747" t="s">
        <v>242</v>
      </c>
      <c r="K747" t="s">
        <v>243</v>
      </c>
      <c r="L747" t="s">
        <v>244</v>
      </c>
      <c r="M747">
        <v>0</v>
      </c>
      <c r="N747">
        <v>6.9000000000000006E-2</v>
      </c>
      <c r="O747" t="s">
        <v>619</v>
      </c>
      <c r="P747" t="s">
        <v>760</v>
      </c>
      <c r="Q747" t="s">
        <v>397</v>
      </c>
      <c r="R747" t="s">
        <v>1991</v>
      </c>
      <c r="S747" t="s">
        <v>249</v>
      </c>
      <c r="T747" t="b">
        <v>0</v>
      </c>
    </row>
    <row r="748" spans="1:20" x14ac:dyDescent="0.25">
      <c r="A748" t="s">
        <v>259</v>
      </c>
      <c r="B748" t="s">
        <v>260</v>
      </c>
      <c r="C748" t="s">
        <v>237</v>
      </c>
      <c r="D748" t="s">
        <v>1938</v>
      </c>
      <c r="E748" t="s">
        <v>2634</v>
      </c>
      <c r="F748" t="s">
        <v>2635</v>
      </c>
      <c r="G748" t="s">
        <v>2635</v>
      </c>
      <c r="H748">
        <v>2.016</v>
      </c>
      <c r="I748" t="s">
        <v>265</v>
      </c>
      <c r="J748" t="s">
        <v>242</v>
      </c>
      <c r="K748" t="s">
        <v>243</v>
      </c>
      <c r="L748" t="s">
        <v>244</v>
      </c>
      <c r="M748">
        <v>0</v>
      </c>
      <c r="N748">
        <v>2.016</v>
      </c>
      <c r="O748" t="s">
        <v>324</v>
      </c>
      <c r="P748" t="s">
        <v>2636</v>
      </c>
      <c r="Q748" t="s">
        <v>1942</v>
      </c>
      <c r="R748" t="s">
        <v>2637</v>
      </c>
      <c r="S748" t="s">
        <v>270</v>
      </c>
      <c r="T748" t="b">
        <v>0</v>
      </c>
    </row>
    <row r="749" spans="1:20" x14ac:dyDescent="0.25">
      <c r="A749" t="s">
        <v>259</v>
      </c>
      <c r="B749" t="s">
        <v>260</v>
      </c>
      <c r="C749" t="s">
        <v>336</v>
      </c>
      <c r="D749" t="s">
        <v>1938</v>
      </c>
      <c r="E749" t="s">
        <v>2634</v>
      </c>
      <c r="F749" t="s">
        <v>2635</v>
      </c>
      <c r="G749" t="s">
        <v>2635</v>
      </c>
      <c r="H749">
        <v>10384</v>
      </c>
      <c r="I749" t="s">
        <v>265</v>
      </c>
      <c r="J749" t="s">
        <v>242</v>
      </c>
      <c r="K749" t="s">
        <v>243</v>
      </c>
      <c r="L749" t="s">
        <v>244</v>
      </c>
      <c r="M749">
        <v>0</v>
      </c>
      <c r="N749">
        <v>10384</v>
      </c>
      <c r="O749" t="s">
        <v>1866</v>
      </c>
      <c r="P749" t="s">
        <v>2636</v>
      </c>
      <c r="Q749" t="s">
        <v>1942</v>
      </c>
      <c r="R749" t="s">
        <v>2638</v>
      </c>
      <c r="S749" t="s">
        <v>270</v>
      </c>
      <c r="T749" t="b">
        <v>0</v>
      </c>
    </row>
    <row r="750" spans="1:20" x14ac:dyDescent="0.25">
      <c r="A750" t="s">
        <v>259</v>
      </c>
      <c r="B750" t="s">
        <v>260</v>
      </c>
      <c r="C750" t="s">
        <v>336</v>
      </c>
      <c r="D750" t="s">
        <v>1938</v>
      </c>
      <c r="E750" t="s">
        <v>2634</v>
      </c>
      <c r="F750" t="s">
        <v>2635</v>
      </c>
      <c r="G750" t="s">
        <v>2635</v>
      </c>
      <c r="H750">
        <v>19921</v>
      </c>
      <c r="I750" t="s">
        <v>265</v>
      </c>
      <c r="J750" t="s">
        <v>242</v>
      </c>
      <c r="K750" t="s">
        <v>243</v>
      </c>
      <c r="L750" t="s">
        <v>244</v>
      </c>
      <c r="M750">
        <v>0</v>
      </c>
      <c r="N750">
        <v>19921</v>
      </c>
      <c r="O750" t="s">
        <v>324</v>
      </c>
      <c r="P750" t="s">
        <v>2636</v>
      </c>
      <c r="Q750" t="s">
        <v>1942</v>
      </c>
      <c r="R750" t="s">
        <v>2639</v>
      </c>
      <c r="S750" t="s">
        <v>270</v>
      </c>
      <c r="T750" t="b">
        <v>0</v>
      </c>
    </row>
    <row r="751" spans="1:20" x14ac:dyDescent="0.25">
      <c r="A751" t="s">
        <v>259</v>
      </c>
      <c r="B751" t="s">
        <v>260</v>
      </c>
      <c r="C751" t="s">
        <v>237</v>
      </c>
      <c r="D751" t="s">
        <v>2640</v>
      </c>
      <c r="E751" t="s">
        <v>2641</v>
      </c>
      <c r="F751" t="s">
        <v>2641</v>
      </c>
      <c r="G751" t="s">
        <v>2642</v>
      </c>
      <c r="H751">
        <v>0.45200000000000001</v>
      </c>
      <c r="I751" t="s">
        <v>265</v>
      </c>
      <c r="J751" t="s">
        <v>242</v>
      </c>
      <c r="K751" t="s">
        <v>243</v>
      </c>
      <c r="L751" t="s">
        <v>244</v>
      </c>
      <c r="M751">
        <v>0</v>
      </c>
      <c r="N751">
        <v>0.45200000000000001</v>
      </c>
      <c r="O751" t="s">
        <v>266</v>
      </c>
      <c r="P751" t="s">
        <v>2643</v>
      </c>
      <c r="Q751" t="s">
        <v>2644</v>
      </c>
      <c r="R751" t="s">
        <v>2645</v>
      </c>
      <c r="S751" t="s">
        <v>270</v>
      </c>
      <c r="T751" t="b">
        <v>1</v>
      </c>
    </row>
    <row r="752" spans="1:20" x14ac:dyDescent="0.25">
      <c r="A752" t="s">
        <v>236</v>
      </c>
      <c r="B752" t="s">
        <v>236</v>
      </c>
      <c r="C752" t="s">
        <v>237</v>
      </c>
      <c r="D752" t="s">
        <v>250</v>
      </c>
      <c r="F752" t="s">
        <v>672</v>
      </c>
      <c r="G752" t="s">
        <v>2646</v>
      </c>
      <c r="H752">
        <v>3.2499999999999999E-3</v>
      </c>
      <c r="I752" t="s">
        <v>561</v>
      </c>
      <c r="J752" t="s">
        <v>242</v>
      </c>
      <c r="K752" t="s">
        <v>243</v>
      </c>
      <c r="L752" t="s">
        <v>244</v>
      </c>
      <c r="M752">
        <v>0</v>
      </c>
      <c r="N752">
        <v>3.2499999999999999E-3</v>
      </c>
      <c r="O752" t="s">
        <v>432</v>
      </c>
      <c r="P752" t="s">
        <v>2647</v>
      </c>
      <c r="Q752" t="s">
        <v>257</v>
      </c>
      <c r="R752" t="s">
        <v>2648</v>
      </c>
      <c r="S752" t="s">
        <v>249</v>
      </c>
      <c r="T752" t="b">
        <v>1</v>
      </c>
    </row>
    <row r="753" spans="1:20" x14ac:dyDescent="0.25">
      <c r="A753" t="s">
        <v>259</v>
      </c>
      <c r="B753" t="s">
        <v>260</v>
      </c>
      <c r="C753" t="s">
        <v>237</v>
      </c>
      <c r="D753" t="s">
        <v>573</v>
      </c>
      <c r="E753" t="s">
        <v>2649</v>
      </c>
      <c r="F753" t="s">
        <v>2650</v>
      </c>
      <c r="G753" t="s">
        <v>2650</v>
      </c>
      <c r="H753">
        <v>0.16500000000000001</v>
      </c>
      <c r="I753" t="s">
        <v>265</v>
      </c>
      <c r="J753" t="s">
        <v>242</v>
      </c>
      <c r="K753" t="s">
        <v>243</v>
      </c>
      <c r="L753" t="s">
        <v>244</v>
      </c>
      <c r="M753">
        <v>0</v>
      </c>
      <c r="N753">
        <v>0.16500000000000001</v>
      </c>
      <c r="O753" t="s">
        <v>576</v>
      </c>
      <c r="P753" t="s">
        <v>2651</v>
      </c>
      <c r="Q753" t="s">
        <v>578</v>
      </c>
      <c r="R753" t="s">
        <v>2652</v>
      </c>
      <c r="S753" t="s">
        <v>270</v>
      </c>
      <c r="T753" t="b">
        <v>1</v>
      </c>
    </row>
    <row r="754" spans="1:20" x14ac:dyDescent="0.25">
      <c r="A754" t="s">
        <v>236</v>
      </c>
      <c r="B754" t="s">
        <v>236</v>
      </c>
      <c r="C754" t="s">
        <v>237</v>
      </c>
      <c r="D754" t="s">
        <v>314</v>
      </c>
      <c r="F754" t="s">
        <v>239</v>
      </c>
      <c r="G754" t="s">
        <v>485</v>
      </c>
      <c r="H754">
        <v>0.2</v>
      </c>
      <c r="I754" t="s">
        <v>254</v>
      </c>
      <c r="J754" t="s">
        <v>242</v>
      </c>
      <c r="K754" t="s">
        <v>243</v>
      </c>
      <c r="L754" t="s">
        <v>244</v>
      </c>
      <c r="M754">
        <v>0</v>
      </c>
      <c r="N754">
        <v>0.2</v>
      </c>
      <c r="O754" t="s">
        <v>569</v>
      </c>
      <c r="P754" t="s">
        <v>2653</v>
      </c>
      <c r="Q754" t="s">
        <v>318</v>
      </c>
      <c r="R754" t="s">
        <v>2654</v>
      </c>
      <c r="S754" t="s">
        <v>249</v>
      </c>
      <c r="T754" t="b">
        <v>0</v>
      </c>
    </row>
    <row r="755" spans="1:20" x14ac:dyDescent="0.25">
      <c r="A755" t="s">
        <v>259</v>
      </c>
      <c r="B755" t="s">
        <v>260</v>
      </c>
      <c r="C755" t="s">
        <v>237</v>
      </c>
      <c r="D755" t="s">
        <v>796</v>
      </c>
      <c r="E755" t="s">
        <v>2655</v>
      </c>
      <c r="F755" t="s">
        <v>2656</v>
      </c>
      <c r="G755" t="s">
        <v>2656</v>
      </c>
      <c r="H755">
        <v>0.872</v>
      </c>
      <c r="I755" t="s">
        <v>265</v>
      </c>
      <c r="J755" t="s">
        <v>242</v>
      </c>
      <c r="K755" t="s">
        <v>243</v>
      </c>
      <c r="L755" t="s">
        <v>244</v>
      </c>
      <c r="M755">
        <v>0</v>
      </c>
      <c r="N755">
        <v>0.872</v>
      </c>
      <c r="O755" t="s">
        <v>324</v>
      </c>
      <c r="P755" t="s">
        <v>2657</v>
      </c>
      <c r="Q755" t="s">
        <v>800</v>
      </c>
      <c r="R755" t="s">
        <v>2658</v>
      </c>
      <c r="S755" t="s">
        <v>270</v>
      </c>
      <c r="T755" t="b">
        <v>1</v>
      </c>
    </row>
    <row r="756" spans="1:20" x14ac:dyDescent="0.25">
      <c r="A756" t="s">
        <v>259</v>
      </c>
      <c r="B756" t="s">
        <v>260</v>
      </c>
      <c r="C756" t="s">
        <v>294</v>
      </c>
      <c r="D756" t="s">
        <v>796</v>
      </c>
      <c r="E756" t="s">
        <v>2655</v>
      </c>
      <c r="F756" t="s">
        <v>2656</v>
      </c>
      <c r="G756" t="s">
        <v>2656</v>
      </c>
      <c r="H756">
        <v>0.252</v>
      </c>
      <c r="I756" t="s">
        <v>265</v>
      </c>
      <c r="J756" t="s">
        <v>242</v>
      </c>
      <c r="K756" t="s">
        <v>243</v>
      </c>
      <c r="L756" t="s">
        <v>244</v>
      </c>
      <c r="M756">
        <v>0</v>
      </c>
      <c r="N756">
        <v>0.252</v>
      </c>
      <c r="O756" t="s">
        <v>324</v>
      </c>
      <c r="P756" t="s">
        <v>2657</v>
      </c>
      <c r="Q756" t="s">
        <v>800</v>
      </c>
      <c r="R756" t="s">
        <v>2658</v>
      </c>
      <c r="S756" t="s">
        <v>270</v>
      </c>
      <c r="T756" t="b">
        <v>1</v>
      </c>
    </row>
    <row r="757" spans="1:20" x14ac:dyDescent="0.25">
      <c r="A757" t="s">
        <v>259</v>
      </c>
      <c r="B757" t="s">
        <v>382</v>
      </c>
      <c r="C757" t="s">
        <v>237</v>
      </c>
      <c r="D757" t="s">
        <v>383</v>
      </c>
      <c r="E757" t="s">
        <v>1207</v>
      </c>
      <c r="F757" t="s">
        <v>1208</v>
      </c>
      <c r="G757" t="s">
        <v>1208</v>
      </c>
      <c r="H757">
        <v>0.33</v>
      </c>
      <c r="I757" t="s">
        <v>265</v>
      </c>
      <c r="J757" t="s">
        <v>242</v>
      </c>
      <c r="K757" t="s">
        <v>243</v>
      </c>
      <c r="L757" t="s">
        <v>244</v>
      </c>
      <c r="M757">
        <v>0</v>
      </c>
      <c r="N757">
        <v>0.33</v>
      </c>
      <c r="O757" t="s">
        <v>2659</v>
      </c>
      <c r="P757" t="s">
        <v>2660</v>
      </c>
      <c r="Q757" t="s">
        <v>388</v>
      </c>
      <c r="R757" t="s">
        <v>2661</v>
      </c>
      <c r="S757" t="s">
        <v>390</v>
      </c>
      <c r="T757" t="b">
        <v>1</v>
      </c>
    </row>
    <row r="758" spans="1:20" x14ac:dyDescent="0.25">
      <c r="A758" t="s">
        <v>259</v>
      </c>
      <c r="B758" t="s">
        <v>382</v>
      </c>
      <c r="C758" t="s">
        <v>294</v>
      </c>
      <c r="D758" t="s">
        <v>383</v>
      </c>
      <c r="E758" t="s">
        <v>1207</v>
      </c>
      <c r="F758" t="s">
        <v>1208</v>
      </c>
      <c r="G758" t="s">
        <v>1208</v>
      </c>
      <c r="H758">
        <v>0.193</v>
      </c>
      <c r="I758" t="s">
        <v>265</v>
      </c>
      <c r="J758" t="s">
        <v>242</v>
      </c>
      <c r="K758" t="s">
        <v>243</v>
      </c>
      <c r="L758" t="s">
        <v>244</v>
      </c>
      <c r="M758">
        <v>0</v>
      </c>
      <c r="N758">
        <v>0.193</v>
      </c>
      <c r="O758" t="s">
        <v>391</v>
      </c>
      <c r="P758" t="s">
        <v>2660</v>
      </c>
      <c r="Q758" t="s">
        <v>388</v>
      </c>
      <c r="R758" t="s">
        <v>2661</v>
      </c>
      <c r="S758" t="s">
        <v>390</v>
      </c>
      <c r="T758" t="b">
        <v>1</v>
      </c>
    </row>
    <row r="759" spans="1:20" x14ac:dyDescent="0.25">
      <c r="A759" t="s">
        <v>236</v>
      </c>
      <c r="B759" t="s">
        <v>236</v>
      </c>
      <c r="C759" t="s">
        <v>237</v>
      </c>
      <c r="D759" t="s">
        <v>392</v>
      </c>
      <c r="F759" t="s">
        <v>1596</v>
      </c>
      <c r="G759" t="s">
        <v>2662</v>
      </c>
      <c r="H759">
        <v>0</v>
      </c>
      <c r="I759" t="s">
        <v>241</v>
      </c>
      <c r="J759" t="s">
        <v>242</v>
      </c>
      <c r="K759" t="s">
        <v>243</v>
      </c>
      <c r="L759" t="s">
        <v>244</v>
      </c>
      <c r="M759">
        <v>0</v>
      </c>
      <c r="N759">
        <v>0</v>
      </c>
      <c r="O759" t="s">
        <v>1598</v>
      </c>
      <c r="P759" t="s">
        <v>2663</v>
      </c>
      <c r="Q759" t="s">
        <v>397</v>
      </c>
      <c r="R759" t="s">
        <v>2664</v>
      </c>
      <c r="S759" t="s">
        <v>249</v>
      </c>
      <c r="T759" t="b">
        <v>0</v>
      </c>
    </row>
    <row r="760" spans="1:20" x14ac:dyDescent="0.25">
      <c r="A760" t="s">
        <v>259</v>
      </c>
      <c r="B760" t="s">
        <v>260</v>
      </c>
      <c r="C760" t="s">
        <v>237</v>
      </c>
      <c r="D760" t="s">
        <v>280</v>
      </c>
      <c r="E760" t="s">
        <v>1256</v>
      </c>
      <c r="F760" t="s">
        <v>2665</v>
      </c>
      <c r="G760" t="s">
        <v>2665</v>
      </c>
      <c r="H760">
        <v>0.21</v>
      </c>
      <c r="I760" t="s">
        <v>265</v>
      </c>
      <c r="J760" t="s">
        <v>242</v>
      </c>
      <c r="K760" t="s">
        <v>243</v>
      </c>
      <c r="L760" t="s">
        <v>244</v>
      </c>
      <c r="M760">
        <v>0</v>
      </c>
      <c r="N760">
        <v>0.21</v>
      </c>
      <c r="O760" t="s">
        <v>331</v>
      </c>
      <c r="P760" t="s">
        <v>2666</v>
      </c>
      <c r="Q760" t="s">
        <v>285</v>
      </c>
      <c r="R760" t="s">
        <v>2667</v>
      </c>
      <c r="S760" t="s">
        <v>270</v>
      </c>
      <c r="T760" t="b">
        <v>1</v>
      </c>
    </row>
    <row r="761" spans="1:20" x14ac:dyDescent="0.25">
      <c r="A761" t="s">
        <v>259</v>
      </c>
      <c r="B761" t="s">
        <v>382</v>
      </c>
      <c r="C761" t="s">
        <v>237</v>
      </c>
      <c r="D761" t="s">
        <v>649</v>
      </c>
      <c r="E761" t="s">
        <v>2668</v>
      </c>
      <c r="F761" t="s">
        <v>2669</v>
      </c>
      <c r="G761" t="s">
        <v>2669</v>
      </c>
      <c r="H761">
        <v>6.016</v>
      </c>
      <c r="I761" t="s">
        <v>265</v>
      </c>
      <c r="J761" t="s">
        <v>242</v>
      </c>
      <c r="K761" t="s">
        <v>243</v>
      </c>
      <c r="L761" t="s">
        <v>244</v>
      </c>
      <c r="M761">
        <v>0</v>
      </c>
      <c r="N761">
        <v>6.016</v>
      </c>
      <c r="O761" t="s">
        <v>652</v>
      </c>
      <c r="P761" t="s">
        <v>2670</v>
      </c>
      <c r="Q761" t="s">
        <v>654</v>
      </c>
      <c r="R761" t="s">
        <v>2671</v>
      </c>
      <c r="S761" t="s">
        <v>390</v>
      </c>
      <c r="T761" t="b">
        <v>1</v>
      </c>
    </row>
    <row r="762" spans="1:20" x14ac:dyDescent="0.25">
      <c r="A762" t="s">
        <v>259</v>
      </c>
      <c r="B762" t="s">
        <v>382</v>
      </c>
      <c r="C762" t="s">
        <v>294</v>
      </c>
      <c r="D762" t="s">
        <v>649</v>
      </c>
      <c r="E762" t="s">
        <v>2668</v>
      </c>
      <c r="F762" t="s">
        <v>2669</v>
      </c>
      <c r="G762" t="s">
        <v>2669</v>
      </c>
      <c r="H762">
        <v>3.0720000000000001</v>
      </c>
      <c r="I762" t="s">
        <v>265</v>
      </c>
      <c r="J762" t="s">
        <v>242</v>
      </c>
      <c r="K762" t="s">
        <v>243</v>
      </c>
      <c r="L762" t="s">
        <v>244</v>
      </c>
      <c r="M762">
        <v>0</v>
      </c>
      <c r="N762">
        <v>3.0720000000000001</v>
      </c>
      <c r="O762" t="s">
        <v>652</v>
      </c>
      <c r="P762" t="s">
        <v>2670</v>
      </c>
      <c r="Q762" t="s">
        <v>654</v>
      </c>
      <c r="R762" t="s">
        <v>2671</v>
      </c>
      <c r="S762" t="s">
        <v>390</v>
      </c>
      <c r="T762" t="b">
        <v>1</v>
      </c>
    </row>
    <row r="763" spans="1:20" x14ac:dyDescent="0.25">
      <c r="A763" t="s">
        <v>259</v>
      </c>
      <c r="B763" t="s">
        <v>260</v>
      </c>
      <c r="C763" t="s">
        <v>237</v>
      </c>
      <c r="D763" t="s">
        <v>969</v>
      </c>
      <c r="E763" t="s">
        <v>2672</v>
      </c>
      <c r="F763" t="s">
        <v>2673</v>
      </c>
      <c r="G763" t="s">
        <v>2673</v>
      </c>
      <c r="H763">
        <v>0.54100000000000004</v>
      </c>
      <c r="I763" t="s">
        <v>265</v>
      </c>
      <c r="J763" t="s">
        <v>242</v>
      </c>
      <c r="K763" t="s">
        <v>243</v>
      </c>
      <c r="L763" t="s">
        <v>244</v>
      </c>
      <c r="M763">
        <v>0</v>
      </c>
      <c r="N763">
        <v>0.54100000000000004</v>
      </c>
      <c r="O763" t="s">
        <v>324</v>
      </c>
      <c r="P763" t="s">
        <v>2674</v>
      </c>
      <c r="Q763" t="s">
        <v>973</v>
      </c>
      <c r="R763" t="s">
        <v>2675</v>
      </c>
      <c r="S763" t="s">
        <v>270</v>
      </c>
      <c r="T763" t="b">
        <v>1</v>
      </c>
    </row>
    <row r="764" spans="1:20" x14ac:dyDescent="0.25">
      <c r="A764" t="s">
        <v>259</v>
      </c>
      <c r="B764" t="s">
        <v>1086</v>
      </c>
      <c r="C764" t="s">
        <v>237</v>
      </c>
      <c r="D764" t="s">
        <v>1087</v>
      </c>
      <c r="E764" t="s">
        <v>2676</v>
      </c>
      <c r="F764" t="s">
        <v>2677</v>
      </c>
      <c r="G764" t="s">
        <v>2678</v>
      </c>
      <c r="H764">
        <v>136.77000000000001</v>
      </c>
      <c r="I764" t="s">
        <v>265</v>
      </c>
      <c r="J764" t="s">
        <v>242</v>
      </c>
      <c r="K764" t="s">
        <v>243</v>
      </c>
      <c r="L764" t="s">
        <v>244</v>
      </c>
      <c r="M764">
        <v>0</v>
      </c>
      <c r="N764">
        <v>136.77000000000001</v>
      </c>
      <c r="O764" t="s">
        <v>590</v>
      </c>
      <c r="P764" t="s">
        <v>2679</v>
      </c>
      <c r="Q764" t="s">
        <v>1092</v>
      </c>
      <c r="R764" t="s">
        <v>2680</v>
      </c>
      <c r="S764" t="s">
        <v>1094</v>
      </c>
      <c r="T764" t="b">
        <v>1</v>
      </c>
    </row>
    <row r="765" spans="1:20" x14ac:dyDescent="0.25">
      <c r="A765" t="s">
        <v>259</v>
      </c>
      <c r="B765" t="s">
        <v>1086</v>
      </c>
      <c r="C765" t="s">
        <v>336</v>
      </c>
      <c r="D765" t="s">
        <v>1087</v>
      </c>
      <c r="E765" t="s">
        <v>2676</v>
      </c>
      <c r="F765" t="s">
        <v>2677</v>
      </c>
      <c r="G765" t="s">
        <v>2678</v>
      </c>
      <c r="H765">
        <v>479225</v>
      </c>
      <c r="I765" t="s">
        <v>265</v>
      </c>
      <c r="J765" t="s">
        <v>242</v>
      </c>
      <c r="K765" t="s">
        <v>243</v>
      </c>
      <c r="L765" t="s">
        <v>244</v>
      </c>
      <c r="M765">
        <v>0</v>
      </c>
      <c r="N765">
        <v>479225</v>
      </c>
      <c r="O765" t="s">
        <v>590</v>
      </c>
      <c r="P765" t="s">
        <v>2679</v>
      </c>
      <c r="Q765" t="s">
        <v>1092</v>
      </c>
      <c r="R765" t="s">
        <v>2681</v>
      </c>
      <c r="S765" t="s">
        <v>1094</v>
      </c>
      <c r="T765" t="b">
        <v>1</v>
      </c>
    </row>
    <row r="766" spans="1:20" x14ac:dyDescent="0.25">
      <c r="A766" t="s">
        <v>259</v>
      </c>
      <c r="B766" t="s">
        <v>1086</v>
      </c>
      <c r="C766" t="s">
        <v>336</v>
      </c>
      <c r="D766" t="s">
        <v>1087</v>
      </c>
      <c r="E766" t="s">
        <v>2676</v>
      </c>
      <c r="F766" t="s">
        <v>2677</v>
      </c>
      <c r="G766" t="s">
        <v>2678</v>
      </c>
      <c r="H766">
        <v>718837</v>
      </c>
      <c r="I766" t="s">
        <v>265</v>
      </c>
      <c r="J766" t="s">
        <v>242</v>
      </c>
      <c r="K766" t="s">
        <v>243</v>
      </c>
      <c r="L766" t="s">
        <v>244</v>
      </c>
      <c r="M766">
        <v>0</v>
      </c>
      <c r="N766">
        <v>718837</v>
      </c>
      <c r="O766" t="s">
        <v>590</v>
      </c>
      <c r="P766" t="s">
        <v>2679</v>
      </c>
      <c r="Q766" t="s">
        <v>1092</v>
      </c>
      <c r="R766" t="s">
        <v>2682</v>
      </c>
      <c r="S766" t="s">
        <v>1094</v>
      </c>
      <c r="T766" t="b">
        <v>1</v>
      </c>
    </row>
    <row r="767" spans="1:20" x14ac:dyDescent="0.25">
      <c r="A767" t="s">
        <v>259</v>
      </c>
      <c r="B767" t="s">
        <v>1086</v>
      </c>
      <c r="C767" t="s">
        <v>237</v>
      </c>
      <c r="D767" t="s">
        <v>1087</v>
      </c>
      <c r="E767" t="s">
        <v>2683</v>
      </c>
      <c r="F767" t="s">
        <v>2684</v>
      </c>
      <c r="G767" t="s">
        <v>2685</v>
      </c>
      <c r="H767">
        <v>25.18</v>
      </c>
      <c r="I767" t="s">
        <v>265</v>
      </c>
      <c r="J767" t="s">
        <v>242</v>
      </c>
      <c r="K767" t="s">
        <v>243</v>
      </c>
      <c r="L767" t="s">
        <v>244</v>
      </c>
      <c r="M767">
        <v>0</v>
      </c>
      <c r="N767">
        <v>25.18</v>
      </c>
      <c r="O767" t="s">
        <v>486</v>
      </c>
      <c r="P767" t="s">
        <v>2686</v>
      </c>
      <c r="Q767" t="s">
        <v>1092</v>
      </c>
      <c r="R767" t="s">
        <v>2687</v>
      </c>
      <c r="S767" t="s">
        <v>1094</v>
      </c>
      <c r="T767" t="b">
        <v>1</v>
      </c>
    </row>
    <row r="768" spans="1:20" x14ac:dyDescent="0.25">
      <c r="A768" t="s">
        <v>259</v>
      </c>
      <c r="B768" t="s">
        <v>1086</v>
      </c>
      <c r="C768" t="s">
        <v>336</v>
      </c>
      <c r="D768" t="s">
        <v>1087</v>
      </c>
      <c r="E768" t="s">
        <v>2683</v>
      </c>
      <c r="F768" t="s">
        <v>2684</v>
      </c>
      <c r="G768" t="s">
        <v>2685</v>
      </c>
      <c r="H768">
        <v>86896</v>
      </c>
      <c r="I768" t="s">
        <v>265</v>
      </c>
      <c r="J768" t="s">
        <v>242</v>
      </c>
      <c r="K768" t="s">
        <v>243</v>
      </c>
      <c r="L768" t="s">
        <v>244</v>
      </c>
      <c r="M768">
        <v>0</v>
      </c>
      <c r="N768">
        <v>86896</v>
      </c>
      <c r="O768" t="s">
        <v>546</v>
      </c>
      <c r="P768" t="s">
        <v>2686</v>
      </c>
      <c r="Q768" t="s">
        <v>1092</v>
      </c>
      <c r="R768" t="s">
        <v>2688</v>
      </c>
      <c r="S768" t="s">
        <v>1094</v>
      </c>
      <c r="T768" t="b">
        <v>1</v>
      </c>
    </row>
    <row r="769" spans="1:20" x14ac:dyDescent="0.25">
      <c r="A769" t="s">
        <v>259</v>
      </c>
      <c r="B769" t="s">
        <v>1086</v>
      </c>
      <c r="C769" t="s">
        <v>336</v>
      </c>
      <c r="D769" t="s">
        <v>1087</v>
      </c>
      <c r="E769" t="s">
        <v>2683</v>
      </c>
      <c r="F769" t="s">
        <v>2684</v>
      </c>
      <c r="G769" t="s">
        <v>2685</v>
      </c>
      <c r="H769">
        <v>132336</v>
      </c>
      <c r="I769" t="s">
        <v>265</v>
      </c>
      <c r="J769" t="s">
        <v>242</v>
      </c>
      <c r="K769" t="s">
        <v>243</v>
      </c>
      <c r="L769" t="s">
        <v>244</v>
      </c>
      <c r="M769">
        <v>0</v>
      </c>
      <c r="N769">
        <v>132336</v>
      </c>
      <c r="O769" t="s">
        <v>546</v>
      </c>
      <c r="P769" t="s">
        <v>2686</v>
      </c>
      <c r="Q769" t="s">
        <v>1092</v>
      </c>
      <c r="R769" t="s">
        <v>2689</v>
      </c>
      <c r="S769" t="s">
        <v>1094</v>
      </c>
      <c r="T769" t="b">
        <v>1</v>
      </c>
    </row>
    <row r="770" spans="1:20" x14ac:dyDescent="0.25">
      <c r="A770" t="s">
        <v>259</v>
      </c>
      <c r="B770" t="s">
        <v>260</v>
      </c>
      <c r="C770" t="s">
        <v>237</v>
      </c>
      <c r="D770" t="s">
        <v>2690</v>
      </c>
      <c r="E770" t="s">
        <v>2691</v>
      </c>
      <c r="F770" t="s">
        <v>2691</v>
      </c>
      <c r="G770" t="s">
        <v>2692</v>
      </c>
      <c r="H770">
        <v>1.3520000000000001</v>
      </c>
      <c r="I770" t="s">
        <v>265</v>
      </c>
      <c r="J770" t="s">
        <v>242</v>
      </c>
      <c r="K770" t="s">
        <v>243</v>
      </c>
      <c r="L770" t="s">
        <v>244</v>
      </c>
      <c r="M770">
        <v>0</v>
      </c>
      <c r="N770">
        <v>1.3520000000000001</v>
      </c>
      <c r="O770" t="s">
        <v>310</v>
      </c>
      <c r="P770" t="s">
        <v>2693</v>
      </c>
      <c r="Q770" t="s">
        <v>2694</v>
      </c>
      <c r="R770" t="s">
        <v>2695</v>
      </c>
      <c r="S770" t="s">
        <v>270</v>
      </c>
      <c r="T770" t="b">
        <v>1</v>
      </c>
    </row>
    <row r="771" spans="1:20" x14ac:dyDescent="0.25">
      <c r="A771" t="s">
        <v>259</v>
      </c>
      <c r="B771" t="s">
        <v>260</v>
      </c>
      <c r="C771" t="s">
        <v>294</v>
      </c>
      <c r="D771" t="s">
        <v>2690</v>
      </c>
      <c r="E771" t="s">
        <v>2691</v>
      </c>
      <c r="F771" t="s">
        <v>2691</v>
      </c>
      <c r="G771" t="s">
        <v>2692</v>
      </c>
      <c r="H771">
        <v>0.61599999999999999</v>
      </c>
      <c r="I771" t="s">
        <v>265</v>
      </c>
      <c r="J771" t="s">
        <v>242</v>
      </c>
      <c r="K771" t="s">
        <v>243</v>
      </c>
      <c r="L771" t="s">
        <v>244</v>
      </c>
      <c r="M771">
        <v>0</v>
      </c>
      <c r="N771">
        <v>0.61599999999999999</v>
      </c>
      <c r="O771" t="s">
        <v>310</v>
      </c>
      <c r="P771" t="s">
        <v>2693</v>
      </c>
      <c r="Q771" t="s">
        <v>2694</v>
      </c>
      <c r="R771" t="s">
        <v>2695</v>
      </c>
      <c r="S771" t="s">
        <v>270</v>
      </c>
      <c r="T771" t="b">
        <v>1</v>
      </c>
    </row>
    <row r="772" spans="1:20" x14ac:dyDescent="0.25">
      <c r="A772" t="s">
        <v>259</v>
      </c>
      <c r="B772" t="s">
        <v>260</v>
      </c>
      <c r="C772" t="s">
        <v>237</v>
      </c>
      <c r="D772" t="s">
        <v>2696</v>
      </c>
      <c r="E772" t="s">
        <v>2697</v>
      </c>
      <c r="F772" t="s">
        <v>2698</v>
      </c>
      <c r="G772" t="s">
        <v>2698</v>
      </c>
      <c r="H772">
        <v>0.2016</v>
      </c>
      <c r="I772" t="s">
        <v>265</v>
      </c>
      <c r="J772" t="s">
        <v>242</v>
      </c>
      <c r="K772" t="s">
        <v>243</v>
      </c>
      <c r="L772" t="s">
        <v>244</v>
      </c>
      <c r="M772">
        <v>0</v>
      </c>
      <c r="N772">
        <v>0.2016</v>
      </c>
      <c r="O772" t="s">
        <v>372</v>
      </c>
      <c r="P772" s="18" t="s">
        <v>2699</v>
      </c>
      <c r="Q772" t="s">
        <v>2700</v>
      </c>
      <c r="R772" t="s">
        <v>2701</v>
      </c>
      <c r="S772" t="s">
        <v>270</v>
      </c>
      <c r="T772" t="b">
        <v>1</v>
      </c>
    </row>
    <row r="773" spans="1:20" x14ac:dyDescent="0.25">
      <c r="A773" t="s">
        <v>236</v>
      </c>
      <c r="B773" t="s">
        <v>236</v>
      </c>
      <c r="C773" t="s">
        <v>237</v>
      </c>
      <c r="D773" t="s">
        <v>355</v>
      </c>
      <c r="F773" t="s">
        <v>2702</v>
      </c>
      <c r="G773" t="s">
        <v>2703</v>
      </c>
      <c r="H773">
        <v>4.0000000000000001E-3</v>
      </c>
      <c r="I773" t="s">
        <v>254</v>
      </c>
      <c r="J773" t="s">
        <v>242</v>
      </c>
      <c r="K773" t="s">
        <v>243</v>
      </c>
      <c r="L773" t="s">
        <v>244</v>
      </c>
      <c r="M773">
        <v>0</v>
      </c>
      <c r="N773">
        <v>4.0000000000000001E-3</v>
      </c>
      <c r="O773" t="s">
        <v>395</v>
      </c>
      <c r="P773" t="s">
        <v>2704</v>
      </c>
      <c r="Q773" t="s">
        <v>360</v>
      </c>
      <c r="R773" t="s">
        <v>2705</v>
      </c>
      <c r="S773" t="s">
        <v>249</v>
      </c>
      <c r="T773" t="b">
        <v>0</v>
      </c>
    </row>
    <row r="774" spans="1:20" x14ac:dyDescent="0.25">
      <c r="A774" t="s">
        <v>259</v>
      </c>
      <c r="B774" t="s">
        <v>260</v>
      </c>
      <c r="C774" t="s">
        <v>237</v>
      </c>
      <c r="D774" t="s">
        <v>1033</v>
      </c>
      <c r="E774" t="s">
        <v>1653</v>
      </c>
      <c r="F774" t="s">
        <v>2706</v>
      </c>
      <c r="G774" t="s">
        <v>2706</v>
      </c>
      <c r="H774">
        <v>3.28</v>
      </c>
      <c r="I774" t="s">
        <v>265</v>
      </c>
      <c r="J774" t="s">
        <v>242</v>
      </c>
      <c r="K774" t="s">
        <v>243</v>
      </c>
      <c r="L774" t="s">
        <v>244</v>
      </c>
      <c r="M774">
        <v>0</v>
      </c>
      <c r="N774">
        <v>3.28</v>
      </c>
      <c r="O774" t="s">
        <v>324</v>
      </c>
      <c r="P774" t="s">
        <v>2707</v>
      </c>
      <c r="Q774" t="s">
        <v>1037</v>
      </c>
      <c r="R774" t="s">
        <v>2708</v>
      </c>
      <c r="S774" t="s">
        <v>270</v>
      </c>
      <c r="T774" t="b">
        <v>1</v>
      </c>
    </row>
    <row r="775" spans="1:20" x14ac:dyDescent="0.25">
      <c r="A775" t="s">
        <v>259</v>
      </c>
      <c r="B775" t="s">
        <v>260</v>
      </c>
      <c r="C775" t="s">
        <v>294</v>
      </c>
      <c r="D775" t="s">
        <v>1033</v>
      </c>
      <c r="E775" t="s">
        <v>1653</v>
      </c>
      <c r="F775" t="s">
        <v>2706</v>
      </c>
      <c r="G775" t="s">
        <v>2706</v>
      </c>
      <c r="H775">
        <v>1.8080000000000001</v>
      </c>
      <c r="I775" t="s">
        <v>265</v>
      </c>
      <c r="J775" t="s">
        <v>242</v>
      </c>
      <c r="K775" t="s">
        <v>243</v>
      </c>
      <c r="L775" t="s">
        <v>244</v>
      </c>
      <c r="M775">
        <v>0</v>
      </c>
      <c r="N775">
        <v>1.8080000000000001</v>
      </c>
      <c r="O775" t="s">
        <v>324</v>
      </c>
      <c r="P775" t="s">
        <v>2707</v>
      </c>
      <c r="Q775" t="s">
        <v>1037</v>
      </c>
      <c r="R775" t="s">
        <v>2708</v>
      </c>
      <c r="S775" t="s">
        <v>270</v>
      </c>
      <c r="T775" t="b">
        <v>1</v>
      </c>
    </row>
    <row r="776" spans="1:20" x14ac:dyDescent="0.25">
      <c r="A776" t="s">
        <v>259</v>
      </c>
      <c r="B776" t="s">
        <v>260</v>
      </c>
      <c r="C776" t="s">
        <v>237</v>
      </c>
      <c r="D776" t="s">
        <v>369</v>
      </c>
      <c r="E776" t="s">
        <v>1460</v>
      </c>
      <c r="F776" t="s">
        <v>2709</v>
      </c>
      <c r="G776" t="s">
        <v>2709</v>
      </c>
      <c r="H776">
        <v>3.024</v>
      </c>
      <c r="I776" t="s">
        <v>265</v>
      </c>
      <c r="J776" t="s">
        <v>242</v>
      </c>
      <c r="K776" t="s">
        <v>243</v>
      </c>
      <c r="L776" t="s">
        <v>244</v>
      </c>
      <c r="M776">
        <v>0</v>
      </c>
      <c r="N776">
        <v>3.024</v>
      </c>
      <c r="O776" t="s">
        <v>324</v>
      </c>
      <c r="P776" t="s">
        <v>2710</v>
      </c>
      <c r="Q776" t="s">
        <v>374</v>
      </c>
      <c r="R776" t="s">
        <v>2711</v>
      </c>
      <c r="S776" t="s">
        <v>270</v>
      </c>
      <c r="T776" t="b">
        <v>1</v>
      </c>
    </row>
    <row r="777" spans="1:20" x14ac:dyDescent="0.25">
      <c r="A777" t="s">
        <v>259</v>
      </c>
      <c r="B777" t="s">
        <v>260</v>
      </c>
      <c r="C777" t="s">
        <v>336</v>
      </c>
      <c r="D777" t="s">
        <v>369</v>
      </c>
      <c r="E777" t="s">
        <v>1460</v>
      </c>
      <c r="F777" t="s">
        <v>2709</v>
      </c>
      <c r="G777" t="s">
        <v>2709</v>
      </c>
      <c r="H777">
        <v>15576</v>
      </c>
      <c r="I777" t="s">
        <v>265</v>
      </c>
      <c r="J777" t="s">
        <v>242</v>
      </c>
      <c r="K777" t="s">
        <v>243</v>
      </c>
      <c r="L777" t="s">
        <v>244</v>
      </c>
      <c r="M777">
        <v>0</v>
      </c>
      <c r="N777">
        <v>15576</v>
      </c>
      <c r="O777" t="s">
        <v>324</v>
      </c>
      <c r="P777" t="s">
        <v>2710</v>
      </c>
      <c r="Q777" t="s">
        <v>374</v>
      </c>
      <c r="R777" t="s">
        <v>2712</v>
      </c>
      <c r="S777" t="s">
        <v>270</v>
      </c>
      <c r="T777" t="b">
        <v>1</v>
      </c>
    </row>
    <row r="778" spans="1:20" x14ac:dyDescent="0.25">
      <c r="A778" t="s">
        <v>259</v>
      </c>
      <c r="B778" t="s">
        <v>260</v>
      </c>
      <c r="C778" t="s">
        <v>336</v>
      </c>
      <c r="D778" t="s">
        <v>369</v>
      </c>
      <c r="E778" t="s">
        <v>1460</v>
      </c>
      <c r="F778" t="s">
        <v>2709</v>
      </c>
      <c r="G778" t="s">
        <v>2709</v>
      </c>
      <c r="H778">
        <v>29881</v>
      </c>
      <c r="I778" t="s">
        <v>265</v>
      </c>
      <c r="J778" t="s">
        <v>242</v>
      </c>
      <c r="K778" t="s">
        <v>243</v>
      </c>
      <c r="L778" t="s">
        <v>244</v>
      </c>
      <c r="M778">
        <v>0</v>
      </c>
      <c r="N778">
        <v>29881</v>
      </c>
      <c r="O778" t="s">
        <v>324</v>
      </c>
      <c r="P778" t="s">
        <v>2710</v>
      </c>
      <c r="Q778" t="s">
        <v>374</v>
      </c>
      <c r="R778" t="s">
        <v>2713</v>
      </c>
      <c r="S778" t="s">
        <v>270</v>
      </c>
      <c r="T778" t="b">
        <v>1</v>
      </c>
    </row>
    <row r="779" spans="1:20" x14ac:dyDescent="0.25">
      <c r="A779" t="s">
        <v>259</v>
      </c>
      <c r="B779" t="s">
        <v>260</v>
      </c>
      <c r="C779" t="s">
        <v>237</v>
      </c>
      <c r="D779" t="s">
        <v>1535</v>
      </c>
      <c r="E779" t="s">
        <v>2714</v>
      </c>
      <c r="F779" t="s">
        <v>2715</v>
      </c>
      <c r="G779" t="s">
        <v>2715</v>
      </c>
      <c r="H779">
        <v>4.5309999999999997</v>
      </c>
      <c r="I779" t="s">
        <v>265</v>
      </c>
      <c r="J779" t="s">
        <v>242</v>
      </c>
      <c r="K779" t="s">
        <v>243</v>
      </c>
      <c r="L779" t="s">
        <v>244</v>
      </c>
      <c r="M779">
        <v>0</v>
      </c>
      <c r="N779">
        <v>4.5309999999999997</v>
      </c>
      <c r="O779" t="s">
        <v>324</v>
      </c>
      <c r="P779" t="s">
        <v>2716</v>
      </c>
      <c r="Q779" t="s">
        <v>1539</v>
      </c>
      <c r="R779" t="s">
        <v>2717</v>
      </c>
      <c r="S779" t="s">
        <v>270</v>
      </c>
      <c r="T779" t="b">
        <v>1</v>
      </c>
    </row>
    <row r="780" spans="1:20" x14ac:dyDescent="0.25">
      <c r="A780" t="s">
        <v>259</v>
      </c>
      <c r="B780" t="s">
        <v>260</v>
      </c>
      <c r="C780" t="s">
        <v>294</v>
      </c>
      <c r="D780" t="s">
        <v>1535</v>
      </c>
      <c r="E780" t="s">
        <v>2714</v>
      </c>
      <c r="F780" t="s">
        <v>2715</v>
      </c>
      <c r="G780" t="s">
        <v>2715</v>
      </c>
      <c r="H780">
        <v>1.3819999999999999</v>
      </c>
      <c r="I780" t="s">
        <v>265</v>
      </c>
      <c r="J780" t="s">
        <v>242</v>
      </c>
      <c r="K780" t="s">
        <v>243</v>
      </c>
      <c r="L780" t="s">
        <v>244</v>
      </c>
      <c r="M780">
        <v>0</v>
      </c>
      <c r="N780">
        <v>1.3819999999999999</v>
      </c>
      <c r="O780" t="s">
        <v>324</v>
      </c>
      <c r="P780" t="s">
        <v>2716</v>
      </c>
      <c r="Q780" t="s">
        <v>1539</v>
      </c>
      <c r="R780" t="s">
        <v>2717</v>
      </c>
      <c r="S780" t="s">
        <v>270</v>
      </c>
      <c r="T780" t="b">
        <v>1</v>
      </c>
    </row>
    <row r="781" spans="1:20" x14ac:dyDescent="0.25">
      <c r="A781" t="s">
        <v>236</v>
      </c>
      <c r="B781" t="s">
        <v>236</v>
      </c>
      <c r="C781" t="s">
        <v>237</v>
      </c>
      <c r="D781" t="s">
        <v>566</v>
      </c>
      <c r="F781" t="s">
        <v>2718</v>
      </c>
      <c r="G781" t="s">
        <v>2719</v>
      </c>
      <c r="H781">
        <v>2E-3</v>
      </c>
      <c r="I781" t="s">
        <v>241</v>
      </c>
      <c r="J781" t="s">
        <v>242</v>
      </c>
      <c r="K781" t="s">
        <v>243</v>
      </c>
      <c r="L781" t="s">
        <v>244</v>
      </c>
      <c r="M781">
        <v>0</v>
      </c>
      <c r="N781">
        <v>2E-3</v>
      </c>
      <c r="O781" t="s">
        <v>2720</v>
      </c>
      <c r="P781" t="s">
        <v>2721</v>
      </c>
      <c r="Q781" t="s">
        <v>571</v>
      </c>
      <c r="R781" t="s">
        <v>2722</v>
      </c>
      <c r="S781" t="s">
        <v>249</v>
      </c>
      <c r="T781" t="b">
        <v>0</v>
      </c>
    </row>
    <row r="782" spans="1:20" x14ac:dyDescent="0.25">
      <c r="A782" t="s">
        <v>236</v>
      </c>
      <c r="B782" t="s">
        <v>236</v>
      </c>
      <c r="C782" t="s">
        <v>237</v>
      </c>
      <c r="D782" t="s">
        <v>509</v>
      </c>
      <c r="F782" t="s">
        <v>1819</v>
      </c>
      <c r="G782" t="s">
        <v>2723</v>
      </c>
      <c r="H782">
        <v>0</v>
      </c>
      <c r="I782" t="s">
        <v>254</v>
      </c>
      <c r="J782" t="s">
        <v>242</v>
      </c>
      <c r="K782" t="s">
        <v>243</v>
      </c>
      <c r="L782" t="s">
        <v>244</v>
      </c>
      <c r="M782">
        <v>0</v>
      </c>
      <c r="N782">
        <v>0</v>
      </c>
      <c r="O782" t="s">
        <v>365</v>
      </c>
      <c r="P782" t="s">
        <v>2724</v>
      </c>
      <c r="Q782" t="s">
        <v>512</v>
      </c>
      <c r="R782" t="s">
        <v>2565</v>
      </c>
      <c r="S782" t="s">
        <v>249</v>
      </c>
      <c r="T782" t="b">
        <v>0</v>
      </c>
    </row>
    <row r="783" spans="1:20" x14ac:dyDescent="0.25">
      <c r="A783" t="s">
        <v>236</v>
      </c>
      <c r="B783" t="s">
        <v>236</v>
      </c>
      <c r="C783" t="s">
        <v>237</v>
      </c>
      <c r="D783" t="s">
        <v>392</v>
      </c>
      <c r="F783" t="s">
        <v>1596</v>
      </c>
      <c r="G783" t="s">
        <v>2725</v>
      </c>
      <c r="H783">
        <v>2.99E-3</v>
      </c>
      <c r="I783" t="s">
        <v>341</v>
      </c>
      <c r="J783" t="s">
        <v>242</v>
      </c>
      <c r="K783" t="s">
        <v>243</v>
      </c>
      <c r="L783" t="s">
        <v>244</v>
      </c>
      <c r="M783">
        <v>0</v>
      </c>
      <c r="N783">
        <v>2.99E-3</v>
      </c>
      <c r="O783" t="s">
        <v>486</v>
      </c>
      <c r="P783" t="s">
        <v>2726</v>
      </c>
      <c r="Q783" t="s">
        <v>397</v>
      </c>
      <c r="R783" t="s">
        <v>2664</v>
      </c>
      <c r="S783" t="s">
        <v>249</v>
      </c>
      <c r="T783" t="b">
        <v>0</v>
      </c>
    </row>
    <row r="784" spans="1:20" x14ac:dyDescent="0.25">
      <c r="A784" t="s">
        <v>259</v>
      </c>
      <c r="B784" t="s">
        <v>260</v>
      </c>
      <c r="C784" t="s">
        <v>237</v>
      </c>
      <c r="D784" t="s">
        <v>2727</v>
      </c>
      <c r="E784" t="s">
        <v>2728</v>
      </c>
      <c r="F784" t="s">
        <v>2729</v>
      </c>
      <c r="G784" t="s">
        <v>2729</v>
      </c>
      <c r="H784">
        <v>0.54400000000000004</v>
      </c>
      <c r="I784" t="s">
        <v>265</v>
      </c>
      <c r="J784" t="s">
        <v>242</v>
      </c>
      <c r="K784" t="s">
        <v>243</v>
      </c>
      <c r="L784" t="s">
        <v>244</v>
      </c>
      <c r="M784">
        <v>0</v>
      </c>
      <c r="N784">
        <v>0.54400000000000004</v>
      </c>
      <c r="O784" t="s">
        <v>576</v>
      </c>
      <c r="P784" t="s">
        <v>2730</v>
      </c>
      <c r="Q784" t="s">
        <v>2731</v>
      </c>
      <c r="R784" t="s">
        <v>2732</v>
      </c>
      <c r="S784" t="s">
        <v>270</v>
      </c>
      <c r="T784" t="b">
        <v>1</v>
      </c>
    </row>
    <row r="785" spans="1:20" x14ac:dyDescent="0.25">
      <c r="A785" t="s">
        <v>259</v>
      </c>
      <c r="B785" t="s">
        <v>382</v>
      </c>
      <c r="C785" t="s">
        <v>237</v>
      </c>
      <c r="D785" t="s">
        <v>1792</v>
      </c>
      <c r="E785" t="s">
        <v>1317</v>
      </c>
      <c r="F785" t="s">
        <v>2733</v>
      </c>
      <c r="G785" t="s">
        <v>2733</v>
      </c>
      <c r="H785">
        <v>2.1110000000000002</v>
      </c>
      <c r="I785" t="s">
        <v>265</v>
      </c>
      <c r="J785" t="s">
        <v>242</v>
      </c>
      <c r="K785" t="s">
        <v>243</v>
      </c>
      <c r="L785" t="s">
        <v>244</v>
      </c>
      <c r="M785">
        <v>0</v>
      </c>
      <c r="N785">
        <v>2.1110000000000002</v>
      </c>
      <c r="O785" t="s">
        <v>1364</v>
      </c>
      <c r="P785" t="s">
        <v>2734</v>
      </c>
      <c r="Q785" t="s">
        <v>1796</v>
      </c>
      <c r="R785" t="s">
        <v>2735</v>
      </c>
      <c r="S785" t="s">
        <v>390</v>
      </c>
      <c r="T785" t="b">
        <v>1</v>
      </c>
    </row>
    <row r="786" spans="1:20" x14ac:dyDescent="0.25">
      <c r="A786" t="s">
        <v>259</v>
      </c>
      <c r="B786" t="s">
        <v>382</v>
      </c>
      <c r="C786" t="s">
        <v>294</v>
      </c>
      <c r="D786" t="s">
        <v>1792</v>
      </c>
      <c r="E786" t="s">
        <v>1317</v>
      </c>
      <c r="F786" t="s">
        <v>2733</v>
      </c>
      <c r="G786" t="s">
        <v>2733</v>
      </c>
      <c r="H786">
        <v>1.482</v>
      </c>
      <c r="I786" t="s">
        <v>265</v>
      </c>
      <c r="J786" t="s">
        <v>242</v>
      </c>
      <c r="K786" t="s">
        <v>243</v>
      </c>
      <c r="L786" t="s">
        <v>244</v>
      </c>
      <c r="M786">
        <v>0</v>
      </c>
      <c r="N786">
        <v>1.482</v>
      </c>
      <c r="O786" t="s">
        <v>1364</v>
      </c>
      <c r="P786" t="s">
        <v>2734</v>
      </c>
      <c r="Q786" t="s">
        <v>1796</v>
      </c>
      <c r="R786" t="s">
        <v>2735</v>
      </c>
      <c r="S786" t="s">
        <v>390</v>
      </c>
      <c r="T786" t="b">
        <v>1</v>
      </c>
    </row>
    <row r="787" spans="1:20" x14ac:dyDescent="0.25">
      <c r="A787" t="s">
        <v>259</v>
      </c>
      <c r="B787" t="s">
        <v>260</v>
      </c>
      <c r="C787" t="s">
        <v>237</v>
      </c>
      <c r="D787" t="s">
        <v>1495</v>
      </c>
      <c r="E787" t="s">
        <v>2736</v>
      </c>
      <c r="F787" t="s">
        <v>2737</v>
      </c>
      <c r="G787" t="s">
        <v>2737</v>
      </c>
      <c r="H787">
        <v>1.44</v>
      </c>
      <c r="I787" t="s">
        <v>265</v>
      </c>
      <c r="J787" t="s">
        <v>242</v>
      </c>
      <c r="K787" t="s">
        <v>243</v>
      </c>
      <c r="L787" t="s">
        <v>244</v>
      </c>
      <c r="M787">
        <v>0</v>
      </c>
      <c r="N787">
        <v>1.44</v>
      </c>
      <c r="O787" t="s">
        <v>290</v>
      </c>
      <c r="P787" t="s">
        <v>2738</v>
      </c>
      <c r="Q787" t="s">
        <v>1499</v>
      </c>
      <c r="R787" t="s">
        <v>2739</v>
      </c>
      <c r="S787" t="s">
        <v>270</v>
      </c>
      <c r="T787" t="b">
        <v>1</v>
      </c>
    </row>
    <row r="788" spans="1:20" x14ac:dyDescent="0.25">
      <c r="A788" t="s">
        <v>236</v>
      </c>
      <c r="B788" t="s">
        <v>236</v>
      </c>
      <c r="C788" t="s">
        <v>237</v>
      </c>
      <c r="D788" t="s">
        <v>566</v>
      </c>
      <c r="E788" t="s">
        <v>251</v>
      </c>
      <c r="F788" t="s">
        <v>459</v>
      </c>
      <c r="G788" t="s">
        <v>2740</v>
      </c>
      <c r="H788">
        <v>0.49399999999999999</v>
      </c>
      <c r="I788">
        <v>100</v>
      </c>
      <c r="J788" t="s">
        <v>242</v>
      </c>
      <c r="K788" t="s">
        <v>243</v>
      </c>
      <c r="L788" t="s">
        <v>244</v>
      </c>
      <c r="M788">
        <v>0</v>
      </c>
      <c r="N788">
        <v>0.49399999999999999</v>
      </c>
      <c r="O788" t="s">
        <v>255</v>
      </c>
      <c r="P788" s="18" t="s">
        <v>2741</v>
      </c>
      <c r="Q788" t="s">
        <v>571</v>
      </c>
      <c r="R788" t="s">
        <v>1814</v>
      </c>
      <c r="S788" t="s">
        <v>249</v>
      </c>
      <c r="T788" t="b">
        <v>1</v>
      </c>
    </row>
    <row r="789" spans="1:20" x14ac:dyDescent="0.25">
      <c r="A789" t="s">
        <v>259</v>
      </c>
      <c r="B789" t="s">
        <v>260</v>
      </c>
      <c r="C789" t="s">
        <v>237</v>
      </c>
      <c r="D789" t="s">
        <v>1930</v>
      </c>
      <c r="E789" t="s">
        <v>2742</v>
      </c>
      <c r="F789" t="s">
        <v>2743</v>
      </c>
      <c r="G789" t="s">
        <v>2743</v>
      </c>
      <c r="H789">
        <v>0.83199999999999996</v>
      </c>
      <c r="I789" t="s">
        <v>265</v>
      </c>
      <c r="J789" t="s">
        <v>242</v>
      </c>
      <c r="K789" t="s">
        <v>243</v>
      </c>
      <c r="L789" t="s">
        <v>244</v>
      </c>
      <c r="M789">
        <v>0</v>
      </c>
      <c r="N789">
        <v>0.83199999999999996</v>
      </c>
      <c r="O789" t="s">
        <v>324</v>
      </c>
      <c r="P789" t="s">
        <v>2744</v>
      </c>
      <c r="Q789" t="s">
        <v>1934</v>
      </c>
      <c r="R789" t="s">
        <v>2745</v>
      </c>
      <c r="S789" t="s">
        <v>270</v>
      </c>
      <c r="T789" t="b">
        <v>1</v>
      </c>
    </row>
    <row r="790" spans="1:20" x14ac:dyDescent="0.25">
      <c r="A790" t="s">
        <v>259</v>
      </c>
      <c r="B790" t="s">
        <v>260</v>
      </c>
      <c r="C790" t="s">
        <v>336</v>
      </c>
      <c r="D790" t="s">
        <v>1930</v>
      </c>
      <c r="E790" t="s">
        <v>2742</v>
      </c>
      <c r="F790" t="s">
        <v>2743</v>
      </c>
      <c r="G790" t="s">
        <v>2743</v>
      </c>
      <c r="H790">
        <v>4265</v>
      </c>
      <c r="I790" t="s">
        <v>265</v>
      </c>
      <c r="J790" t="s">
        <v>242</v>
      </c>
      <c r="K790" t="s">
        <v>243</v>
      </c>
      <c r="L790" t="s">
        <v>244</v>
      </c>
      <c r="M790">
        <v>0</v>
      </c>
      <c r="N790">
        <v>4265</v>
      </c>
      <c r="O790" t="s">
        <v>2746</v>
      </c>
      <c r="P790" t="s">
        <v>2744</v>
      </c>
      <c r="Q790" t="s">
        <v>1934</v>
      </c>
      <c r="R790" t="s">
        <v>2747</v>
      </c>
      <c r="S790" t="s">
        <v>270</v>
      </c>
      <c r="T790" t="b">
        <v>1</v>
      </c>
    </row>
    <row r="791" spans="1:20" x14ac:dyDescent="0.25">
      <c r="A791" t="s">
        <v>259</v>
      </c>
      <c r="B791" t="s">
        <v>260</v>
      </c>
      <c r="C791" t="s">
        <v>336</v>
      </c>
      <c r="D791" t="s">
        <v>1930</v>
      </c>
      <c r="E791" t="s">
        <v>2742</v>
      </c>
      <c r="F791" t="s">
        <v>2743</v>
      </c>
      <c r="G791" t="s">
        <v>2743</v>
      </c>
      <c r="H791">
        <v>8220</v>
      </c>
      <c r="I791" t="s">
        <v>265</v>
      </c>
      <c r="J791" t="s">
        <v>242</v>
      </c>
      <c r="K791" t="s">
        <v>243</v>
      </c>
      <c r="L791" t="s">
        <v>244</v>
      </c>
      <c r="M791">
        <v>0</v>
      </c>
      <c r="N791">
        <v>8220</v>
      </c>
      <c r="O791" t="s">
        <v>324</v>
      </c>
      <c r="P791" t="s">
        <v>2744</v>
      </c>
      <c r="Q791" t="s">
        <v>1934</v>
      </c>
      <c r="R791" t="s">
        <v>2748</v>
      </c>
      <c r="S791" t="s">
        <v>270</v>
      </c>
      <c r="T791" t="b">
        <v>1</v>
      </c>
    </row>
    <row r="792" spans="1:20" x14ac:dyDescent="0.25">
      <c r="A792" t="s">
        <v>259</v>
      </c>
      <c r="B792" t="s">
        <v>260</v>
      </c>
      <c r="C792" t="s">
        <v>237</v>
      </c>
      <c r="D792" t="s">
        <v>1033</v>
      </c>
      <c r="E792" t="s">
        <v>1976</v>
      </c>
      <c r="F792" t="s">
        <v>2749</v>
      </c>
      <c r="G792" t="s">
        <v>2749</v>
      </c>
      <c r="H792">
        <v>0.32800000000000001</v>
      </c>
      <c r="I792" t="s">
        <v>265</v>
      </c>
      <c r="J792" t="s">
        <v>242</v>
      </c>
      <c r="K792" t="s">
        <v>243</v>
      </c>
      <c r="L792" t="s">
        <v>244</v>
      </c>
      <c r="M792">
        <v>0</v>
      </c>
      <c r="N792">
        <v>0.32800000000000001</v>
      </c>
      <c r="O792" t="s">
        <v>324</v>
      </c>
      <c r="P792" t="s">
        <v>2750</v>
      </c>
      <c r="Q792" t="s">
        <v>1037</v>
      </c>
      <c r="R792" t="s">
        <v>2751</v>
      </c>
      <c r="S792" t="s">
        <v>270</v>
      </c>
      <c r="T792" t="b">
        <v>1</v>
      </c>
    </row>
    <row r="793" spans="1:20" x14ac:dyDescent="0.25">
      <c r="A793" t="s">
        <v>259</v>
      </c>
      <c r="B793" t="s">
        <v>260</v>
      </c>
      <c r="C793" t="s">
        <v>294</v>
      </c>
      <c r="D793" t="s">
        <v>1033</v>
      </c>
      <c r="E793" t="s">
        <v>1976</v>
      </c>
      <c r="F793" t="s">
        <v>2749</v>
      </c>
      <c r="G793" t="s">
        <v>2749</v>
      </c>
      <c r="H793">
        <v>9.0399999999999994E-2</v>
      </c>
      <c r="I793" t="s">
        <v>265</v>
      </c>
      <c r="J793" t="s">
        <v>242</v>
      </c>
      <c r="K793" t="s">
        <v>243</v>
      </c>
      <c r="L793" t="s">
        <v>244</v>
      </c>
      <c r="M793">
        <v>0</v>
      </c>
      <c r="N793">
        <v>9.0399999999999994E-2</v>
      </c>
      <c r="O793" t="s">
        <v>324</v>
      </c>
      <c r="P793" t="s">
        <v>2750</v>
      </c>
      <c r="Q793" t="s">
        <v>1037</v>
      </c>
      <c r="R793" t="s">
        <v>2751</v>
      </c>
      <c r="S793" t="s">
        <v>270</v>
      </c>
      <c r="T793" t="b">
        <v>1</v>
      </c>
    </row>
    <row r="794" spans="1:20" x14ac:dyDescent="0.25">
      <c r="A794" t="s">
        <v>259</v>
      </c>
      <c r="B794" t="s">
        <v>260</v>
      </c>
      <c r="C794" t="s">
        <v>237</v>
      </c>
      <c r="D794" t="s">
        <v>1142</v>
      </c>
      <c r="E794" t="s">
        <v>999</v>
      </c>
      <c r="F794" t="s">
        <v>2752</v>
      </c>
      <c r="G794" t="s">
        <v>2752</v>
      </c>
      <c r="H794">
        <v>0.61399999999999999</v>
      </c>
      <c r="I794" t="s">
        <v>265</v>
      </c>
      <c r="J794" t="s">
        <v>242</v>
      </c>
      <c r="K794" t="s">
        <v>243</v>
      </c>
      <c r="L794" t="s">
        <v>244</v>
      </c>
      <c r="M794">
        <v>0</v>
      </c>
      <c r="N794">
        <v>0.61399999999999999</v>
      </c>
      <c r="O794" t="s">
        <v>324</v>
      </c>
      <c r="P794" t="s">
        <v>2753</v>
      </c>
      <c r="Q794" t="s">
        <v>1146</v>
      </c>
      <c r="R794" t="s">
        <v>2754</v>
      </c>
      <c r="S794" t="s">
        <v>270</v>
      </c>
      <c r="T794" t="b">
        <v>1</v>
      </c>
    </row>
    <row r="795" spans="1:20" x14ac:dyDescent="0.25">
      <c r="A795" t="s">
        <v>259</v>
      </c>
      <c r="B795" t="s">
        <v>1086</v>
      </c>
      <c r="C795" t="s">
        <v>237</v>
      </c>
      <c r="D795" t="s">
        <v>1087</v>
      </c>
      <c r="E795" t="s">
        <v>2755</v>
      </c>
      <c r="F795" t="s">
        <v>2756</v>
      </c>
      <c r="G795" t="s">
        <v>2757</v>
      </c>
      <c r="H795">
        <v>99.32</v>
      </c>
      <c r="I795" t="s">
        <v>265</v>
      </c>
      <c r="J795" t="s">
        <v>242</v>
      </c>
      <c r="K795" t="s">
        <v>243</v>
      </c>
      <c r="L795" t="s">
        <v>244</v>
      </c>
      <c r="M795">
        <v>0</v>
      </c>
      <c r="N795">
        <v>99.32</v>
      </c>
      <c r="O795" t="s">
        <v>486</v>
      </c>
      <c r="P795" t="s">
        <v>2758</v>
      </c>
      <c r="Q795" t="s">
        <v>1092</v>
      </c>
      <c r="R795" t="s">
        <v>2759</v>
      </c>
      <c r="S795" t="s">
        <v>1094</v>
      </c>
      <c r="T795" t="b">
        <v>1</v>
      </c>
    </row>
    <row r="796" spans="1:20" x14ac:dyDescent="0.25">
      <c r="A796" t="s">
        <v>259</v>
      </c>
      <c r="B796" t="s">
        <v>1086</v>
      </c>
      <c r="C796" t="s">
        <v>336</v>
      </c>
      <c r="D796" t="s">
        <v>1087</v>
      </c>
      <c r="E796" t="s">
        <v>2755</v>
      </c>
      <c r="F796" t="s">
        <v>2756</v>
      </c>
      <c r="G796" t="s">
        <v>2757</v>
      </c>
      <c r="H796">
        <v>522031</v>
      </c>
      <c r="I796" t="s">
        <v>265</v>
      </c>
      <c r="J796" t="s">
        <v>242</v>
      </c>
      <c r="K796" t="s">
        <v>243</v>
      </c>
      <c r="L796" t="s">
        <v>244</v>
      </c>
      <c r="M796">
        <v>0</v>
      </c>
      <c r="N796">
        <v>522031</v>
      </c>
      <c r="O796" t="s">
        <v>546</v>
      </c>
      <c r="P796" t="s">
        <v>2758</v>
      </c>
      <c r="Q796" t="s">
        <v>1092</v>
      </c>
      <c r="R796" t="s">
        <v>2760</v>
      </c>
      <c r="S796" t="s">
        <v>1094</v>
      </c>
      <c r="T796" t="b">
        <v>1</v>
      </c>
    </row>
    <row r="797" spans="1:20" x14ac:dyDescent="0.25">
      <c r="A797" t="s">
        <v>259</v>
      </c>
      <c r="B797" t="s">
        <v>271</v>
      </c>
      <c r="C797" t="s">
        <v>237</v>
      </c>
      <c r="D797" t="s">
        <v>2761</v>
      </c>
      <c r="E797" t="s">
        <v>2762</v>
      </c>
      <c r="F797" t="s">
        <v>2763</v>
      </c>
      <c r="G797" t="s">
        <v>2764</v>
      </c>
      <c r="H797">
        <v>1.544</v>
      </c>
      <c r="I797" t="s">
        <v>265</v>
      </c>
      <c r="J797" t="s">
        <v>242</v>
      </c>
      <c r="K797" t="s">
        <v>243</v>
      </c>
      <c r="L797" t="s">
        <v>244</v>
      </c>
      <c r="M797">
        <v>0</v>
      </c>
      <c r="N797">
        <v>1.544</v>
      </c>
      <c r="O797" t="s">
        <v>2765</v>
      </c>
      <c r="P797" t="s">
        <v>2766</v>
      </c>
      <c r="Q797" t="s">
        <v>2767</v>
      </c>
      <c r="R797" t="s">
        <v>2768</v>
      </c>
      <c r="S797" t="s">
        <v>279</v>
      </c>
      <c r="T797" t="b">
        <v>1</v>
      </c>
    </row>
    <row r="798" spans="1:20" x14ac:dyDescent="0.25">
      <c r="A798" t="s">
        <v>259</v>
      </c>
      <c r="B798" t="s">
        <v>271</v>
      </c>
      <c r="C798" t="s">
        <v>336</v>
      </c>
      <c r="D798" t="s">
        <v>2761</v>
      </c>
      <c r="E798" t="s">
        <v>2762</v>
      </c>
      <c r="F798" t="s">
        <v>2763</v>
      </c>
      <c r="G798" t="s">
        <v>2764</v>
      </c>
      <c r="H798">
        <v>8796</v>
      </c>
      <c r="I798" t="s">
        <v>265</v>
      </c>
      <c r="J798" t="s">
        <v>242</v>
      </c>
      <c r="K798" t="s">
        <v>243</v>
      </c>
      <c r="L798" t="s">
        <v>244</v>
      </c>
      <c r="M798">
        <v>0</v>
      </c>
      <c r="N798">
        <v>8796</v>
      </c>
      <c r="O798" t="s">
        <v>2765</v>
      </c>
      <c r="P798" t="s">
        <v>2766</v>
      </c>
      <c r="Q798" t="s">
        <v>2767</v>
      </c>
      <c r="R798" t="s">
        <v>2769</v>
      </c>
      <c r="S798" t="s">
        <v>279</v>
      </c>
      <c r="T798" t="b">
        <v>1</v>
      </c>
    </row>
    <row r="799" spans="1:20" x14ac:dyDescent="0.25">
      <c r="A799" t="s">
        <v>259</v>
      </c>
      <c r="B799" t="s">
        <v>271</v>
      </c>
      <c r="C799" t="s">
        <v>336</v>
      </c>
      <c r="D799" t="s">
        <v>2761</v>
      </c>
      <c r="E799" t="s">
        <v>2762</v>
      </c>
      <c r="F799" t="s">
        <v>2763</v>
      </c>
      <c r="G799" t="s">
        <v>2764</v>
      </c>
      <c r="H799">
        <v>18288</v>
      </c>
      <c r="I799" t="s">
        <v>265</v>
      </c>
      <c r="J799" t="s">
        <v>242</v>
      </c>
      <c r="K799" t="s">
        <v>243</v>
      </c>
      <c r="L799" t="s">
        <v>244</v>
      </c>
      <c r="M799">
        <v>0</v>
      </c>
      <c r="N799">
        <v>18288</v>
      </c>
      <c r="O799" t="s">
        <v>2765</v>
      </c>
      <c r="P799" t="s">
        <v>2766</v>
      </c>
      <c r="Q799" t="s">
        <v>2767</v>
      </c>
      <c r="R799" t="s">
        <v>2770</v>
      </c>
      <c r="S799" t="s">
        <v>279</v>
      </c>
      <c r="T799" t="b">
        <v>1</v>
      </c>
    </row>
    <row r="800" spans="1:20" x14ac:dyDescent="0.25">
      <c r="A800" t="s">
        <v>236</v>
      </c>
      <c r="B800" t="s">
        <v>236</v>
      </c>
      <c r="C800" t="s">
        <v>237</v>
      </c>
      <c r="D800" t="s">
        <v>238</v>
      </c>
      <c r="E800" t="s">
        <v>251</v>
      </c>
      <c r="F800" t="s">
        <v>479</v>
      </c>
      <c r="G800" t="s">
        <v>2771</v>
      </c>
      <c r="H800">
        <v>0.05</v>
      </c>
      <c r="I800" t="s">
        <v>254</v>
      </c>
      <c r="J800" t="s">
        <v>242</v>
      </c>
      <c r="K800" t="s">
        <v>243</v>
      </c>
      <c r="L800" t="s">
        <v>244</v>
      </c>
      <c r="M800">
        <v>0</v>
      </c>
      <c r="N800">
        <v>0.05</v>
      </c>
      <c r="O800" t="s">
        <v>255</v>
      </c>
      <c r="P800" t="s">
        <v>2772</v>
      </c>
      <c r="Q800" t="s">
        <v>247</v>
      </c>
      <c r="R800" t="s">
        <v>482</v>
      </c>
      <c r="S800" t="s">
        <v>249</v>
      </c>
      <c r="T800" t="b">
        <v>1</v>
      </c>
    </row>
    <row r="801" spans="1:20" x14ac:dyDescent="0.25">
      <c r="A801" t="s">
        <v>259</v>
      </c>
      <c r="B801" t="s">
        <v>260</v>
      </c>
      <c r="C801" t="s">
        <v>237</v>
      </c>
      <c r="D801" t="s">
        <v>530</v>
      </c>
      <c r="E801" t="s">
        <v>2773</v>
      </c>
      <c r="F801" t="s">
        <v>2774</v>
      </c>
      <c r="G801" t="s">
        <v>2775</v>
      </c>
      <c r="H801">
        <v>0.14602100000000001</v>
      </c>
      <c r="I801" t="s">
        <v>265</v>
      </c>
      <c r="J801" t="s">
        <v>242</v>
      </c>
      <c r="K801" t="s">
        <v>243</v>
      </c>
      <c r="L801" t="s">
        <v>244</v>
      </c>
      <c r="M801">
        <v>0</v>
      </c>
      <c r="N801">
        <v>0.14602100000000001</v>
      </c>
      <c r="O801" t="s">
        <v>372</v>
      </c>
      <c r="P801" t="s">
        <v>2776</v>
      </c>
      <c r="Q801" t="s">
        <v>534</v>
      </c>
      <c r="R801" t="s">
        <v>2777</v>
      </c>
      <c r="S801" t="s">
        <v>270</v>
      </c>
      <c r="T801" t="b">
        <v>1</v>
      </c>
    </row>
    <row r="802" spans="1:20" x14ac:dyDescent="0.25">
      <c r="A802" t="s">
        <v>259</v>
      </c>
      <c r="B802" t="s">
        <v>260</v>
      </c>
      <c r="C802" t="s">
        <v>237</v>
      </c>
      <c r="D802" t="s">
        <v>2443</v>
      </c>
      <c r="E802" t="s">
        <v>2778</v>
      </c>
      <c r="F802" t="s">
        <v>2779</v>
      </c>
      <c r="G802" t="s">
        <v>2780</v>
      </c>
      <c r="H802">
        <v>0.61399999999999999</v>
      </c>
      <c r="I802" t="s">
        <v>265</v>
      </c>
      <c r="J802" t="s">
        <v>242</v>
      </c>
      <c r="K802" t="s">
        <v>243</v>
      </c>
      <c r="L802" t="s">
        <v>244</v>
      </c>
      <c r="M802">
        <v>0</v>
      </c>
      <c r="N802">
        <v>0.61399999999999999</v>
      </c>
      <c r="O802" t="s">
        <v>324</v>
      </c>
      <c r="P802" t="s">
        <v>2781</v>
      </c>
      <c r="Q802" t="s">
        <v>2448</v>
      </c>
      <c r="R802" t="s">
        <v>2782</v>
      </c>
      <c r="S802" t="s">
        <v>270</v>
      </c>
      <c r="T802" t="b">
        <v>1</v>
      </c>
    </row>
    <row r="803" spans="1:20" x14ac:dyDescent="0.25">
      <c r="A803" t="s">
        <v>236</v>
      </c>
      <c r="B803" t="s">
        <v>236</v>
      </c>
      <c r="C803" t="s">
        <v>237</v>
      </c>
      <c r="D803" t="s">
        <v>566</v>
      </c>
      <c r="E803" t="s">
        <v>251</v>
      </c>
      <c r="F803" t="s">
        <v>455</v>
      </c>
      <c r="G803" t="s">
        <v>2783</v>
      </c>
      <c r="H803">
        <v>0</v>
      </c>
      <c r="I803" t="s">
        <v>254</v>
      </c>
      <c r="J803" t="s">
        <v>242</v>
      </c>
      <c r="K803" t="s">
        <v>243</v>
      </c>
      <c r="L803" t="s">
        <v>244</v>
      </c>
      <c r="M803">
        <v>0</v>
      </c>
      <c r="N803">
        <v>0</v>
      </c>
      <c r="O803" t="s">
        <v>255</v>
      </c>
      <c r="P803" t="s">
        <v>2784</v>
      </c>
      <c r="Q803" t="s">
        <v>571</v>
      </c>
      <c r="R803" t="s">
        <v>2785</v>
      </c>
      <c r="S803" t="s">
        <v>249</v>
      </c>
      <c r="T803" t="b">
        <v>1</v>
      </c>
    </row>
    <row r="804" spans="1:20" x14ac:dyDescent="0.25">
      <c r="A804" t="s">
        <v>259</v>
      </c>
      <c r="B804" t="s">
        <v>260</v>
      </c>
      <c r="C804" t="s">
        <v>237</v>
      </c>
      <c r="D804" t="s">
        <v>1679</v>
      </c>
      <c r="E804" t="s">
        <v>2132</v>
      </c>
      <c r="F804" t="s">
        <v>2786</v>
      </c>
      <c r="G804" t="s">
        <v>2787</v>
      </c>
      <c r="H804">
        <v>0.16400000000000001</v>
      </c>
      <c r="I804" t="s">
        <v>265</v>
      </c>
      <c r="J804" t="s">
        <v>242</v>
      </c>
      <c r="K804" t="s">
        <v>243</v>
      </c>
      <c r="L804" t="s">
        <v>244</v>
      </c>
      <c r="M804">
        <v>0</v>
      </c>
      <c r="N804">
        <v>0.16400000000000001</v>
      </c>
      <c r="O804" t="s">
        <v>324</v>
      </c>
      <c r="P804" t="s">
        <v>2788</v>
      </c>
      <c r="Q804" t="s">
        <v>1683</v>
      </c>
      <c r="R804" t="s">
        <v>2789</v>
      </c>
      <c r="S804" t="s">
        <v>270</v>
      </c>
      <c r="T804" t="b">
        <v>1</v>
      </c>
    </row>
    <row r="805" spans="1:20" x14ac:dyDescent="0.25">
      <c r="A805" t="s">
        <v>259</v>
      </c>
      <c r="B805" t="s">
        <v>260</v>
      </c>
      <c r="C805" t="s">
        <v>294</v>
      </c>
      <c r="D805" t="s">
        <v>1679</v>
      </c>
      <c r="E805" t="s">
        <v>2132</v>
      </c>
      <c r="F805" t="s">
        <v>2786</v>
      </c>
      <c r="G805" t="s">
        <v>2787</v>
      </c>
      <c r="H805">
        <v>4.5199999999999997E-2</v>
      </c>
      <c r="I805" t="s">
        <v>265</v>
      </c>
      <c r="J805" t="s">
        <v>242</v>
      </c>
      <c r="K805" t="s">
        <v>243</v>
      </c>
      <c r="L805" t="s">
        <v>244</v>
      </c>
      <c r="M805">
        <v>0</v>
      </c>
      <c r="N805">
        <v>4.5199999999999997E-2</v>
      </c>
      <c r="O805" t="s">
        <v>324</v>
      </c>
      <c r="P805" t="s">
        <v>2788</v>
      </c>
      <c r="Q805" t="s">
        <v>1683</v>
      </c>
      <c r="R805" t="s">
        <v>2789</v>
      </c>
      <c r="S805" t="s">
        <v>270</v>
      </c>
      <c r="T805" t="b">
        <v>1</v>
      </c>
    </row>
    <row r="806" spans="1:20" x14ac:dyDescent="0.25">
      <c r="A806" t="s">
        <v>259</v>
      </c>
      <c r="B806" t="s">
        <v>260</v>
      </c>
      <c r="C806" t="s">
        <v>237</v>
      </c>
      <c r="D806" t="s">
        <v>287</v>
      </c>
      <c r="E806" t="s">
        <v>2790</v>
      </c>
      <c r="F806" t="s">
        <v>2791</v>
      </c>
      <c r="G806" t="s">
        <v>2791</v>
      </c>
      <c r="H806">
        <v>6.6943999999999999</v>
      </c>
      <c r="I806" t="s">
        <v>265</v>
      </c>
      <c r="J806" t="s">
        <v>242</v>
      </c>
      <c r="K806" t="s">
        <v>243</v>
      </c>
      <c r="L806" t="s">
        <v>244</v>
      </c>
      <c r="M806">
        <v>0</v>
      </c>
      <c r="N806">
        <v>6.6943999999999999</v>
      </c>
      <c r="O806" t="s">
        <v>290</v>
      </c>
      <c r="P806" t="s">
        <v>2792</v>
      </c>
      <c r="Q806" t="s">
        <v>292</v>
      </c>
      <c r="R806" t="s">
        <v>2793</v>
      </c>
      <c r="S806" t="s">
        <v>270</v>
      </c>
      <c r="T806" t="b">
        <v>1</v>
      </c>
    </row>
    <row r="807" spans="1:20" x14ac:dyDescent="0.25">
      <c r="A807" t="s">
        <v>259</v>
      </c>
      <c r="B807" t="s">
        <v>260</v>
      </c>
      <c r="C807" t="s">
        <v>294</v>
      </c>
      <c r="D807" t="s">
        <v>287</v>
      </c>
      <c r="E807" t="s">
        <v>2790</v>
      </c>
      <c r="F807" t="s">
        <v>2791</v>
      </c>
      <c r="G807" t="s">
        <v>2791</v>
      </c>
      <c r="H807">
        <v>3.456</v>
      </c>
      <c r="I807" t="s">
        <v>265</v>
      </c>
      <c r="J807" t="s">
        <v>242</v>
      </c>
      <c r="K807" t="s">
        <v>243</v>
      </c>
      <c r="L807" t="s">
        <v>244</v>
      </c>
      <c r="M807">
        <v>0</v>
      </c>
      <c r="N807">
        <v>3.456</v>
      </c>
      <c r="O807" t="s">
        <v>290</v>
      </c>
      <c r="P807" t="s">
        <v>2792</v>
      </c>
      <c r="Q807" t="s">
        <v>292</v>
      </c>
      <c r="R807" t="s">
        <v>2793</v>
      </c>
      <c r="S807" t="s">
        <v>270</v>
      </c>
      <c r="T807" t="b">
        <v>1</v>
      </c>
    </row>
    <row r="808" spans="1:20" x14ac:dyDescent="0.25">
      <c r="A808" t="s">
        <v>259</v>
      </c>
      <c r="B808" t="s">
        <v>260</v>
      </c>
      <c r="C808" t="s">
        <v>237</v>
      </c>
      <c r="D808" t="s">
        <v>664</v>
      </c>
      <c r="E808" t="s">
        <v>2794</v>
      </c>
      <c r="F808" t="s">
        <v>2795</v>
      </c>
      <c r="G808" t="s">
        <v>2795</v>
      </c>
      <c r="H808">
        <v>0.68640000000000001</v>
      </c>
      <c r="I808" t="s">
        <v>265</v>
      </c>
      <c r="J808" t="s">
        <v>242</v>
      </c>
      <c r="K808" t="s">
        <v>243</v>
      </c>
      <c r="L808" t="s">
        <v>244</v>
      </c>
      <c r="M808">
        <v>0</v>
      </c>
      <c r="N808">
        <v>0.68640000000000001</v>
      </c>
      <c r="O808" t="s">
        <v>298</v>
      </c>
      <c r="P808" t="s">
        <v>2796</v>
      </c>
      <c r="Q808" t="s">
        <v>668</v>
      </c>
      <c r="R808" t="s">
        <v>2797</v>
      </c>
      <c r="S808" t="s">
        <v>270</v>
      </c>
      <c r="T808" t="b">
        <v>1</v>
      </c>
    </row>
    <row r="809" spans="1:20" x14ac:dyDescent="0.25">
      <c r="A809" t="s">
        <v>236</v>
      </c>
      <c r="B809" t="s">
        <v>236</v>
      </c>
      <c r="C809" t="s">
        <v>237</v>
      </c>
      <c r="D809" t="s">
        <v>552</v>
      </c>
      <c r="F809" t="s">
        <v>2798</v>
      </c>
      <c r="G809" t="s">
        <v>1082</v>
      </c>
      <c r="H809">
        <v>2E-3</v>
      </c>
      <c r="I809" t="s">
        <v>254</v>
      </c>
      <c r="J809" t="s">
        <v>242</v>
      </c>
      <c r="K809" t="s">
        <v>243</v>
      </c>
      <c r="L809" t="s">
        <v>244</v>
      </c>
      <c r="M809">
        <v>0</v>
      </c>
      <c r="N809">
        <v>2E-3</v>
      </c>
      <c r="O809" t="s">
        <v>619</v>
      </c>
      <c r="P809" t="s">
        <v>2799</v>
      </c>
      <c r="Q809" t="s">
        <v>556</v>
      </c>
      <c r="R809" t="s">
        <v>2800</v>
      </c>
      <c r="S809" t="s">
        <v>249</v>
      </c>
      <c r="T809" t="b">
        <v>0</v>
      </c>
    </row>
    <row r="810" spans="1:20" x14ac:dyDescent="0.25">
      <c r="A810" t="s">
        <v>259</v>
      </c>
      <c r="B810" t="s">
        <v>260</v>
      </c>
      <c r="C810" t="s">
        <v>237</v>
      </c>
      <c r="D810" t="s">
        <v>1316</v>
      </c>
      <c r="E810" t="s">
        <v>2801</v>
      </c>
      <c r="F810" t="s">
        <v>2802</v>
      </c>
      <c r="G810" t="s">
        <v>2803</v>
      </c>
      <c r="H810">
        <v>0.46102599999999999</v>
      </c>
      <c r="I810" t="s">
        <v>265</v>
      </c>
      <c r="J810" t="s">
        <v>242</v>
      </c>
      <c r="K810" t="s">
        <v>243</v>
      </c>
      <c r="L810" t="s">
        <v>244</v>
      </c>
      <c r="M810">
        <v>0</v>
      </c>
      <c r="N810">
        <v>0.46102599999999999</v>
      </c>
      <c r="O810" t="s">
        <v>372</v>
      </c>
      <c r="P810" t="s">
        <v>2804</v>
      </c>
      <c r="Q810" t="s">
        <v>1321</v>
      </c>
      <c r="R810" t="s">
        <v>2805</v>
      </c>
      <c r="S810" t="s">
        <v>270</v>
      </c>
      <c r="T810" t="b">
        <v>1</v>
      </c>
    </row>
    <row r="811" spans="1:20" x14ac:dyDescent="0.25">
      <c r="A811" t="s">
        <v>236</v>
      </c>
      <c r="B811" t="s">
        <v>236</v>
      </c>
      <c r="C811" t="s">
        <v>237</v>
      </c>
      <c r="D811" t="s">
        <v>483</v>
      </c>
      <c r="F811" t="s">
        <v>302</v>
      </c>
      <c r="G811" t="s">
        <v>303</v>
      </c>
      <c r="H811">
        <v>1.2999999999999999E-2</v>
      </c>
      <c r="I811" t="s">
        <v>254</v>
      </c>
      <c r="J811" t="s">
        <v>242</v>
      </c>
      <c r="K811" t="s">
        <v>243</v>
      </c>
      <c r="L811" t="s">
        <v>244</v>
      </c>
      <c r="M811">
        <v>0</v>
      </c>
      <c r="N811">
        <v>1.2999999999999999E-2</v>
      </c>
      <c r="O811" t="s">
        <v>486</v>
      </c>
      <c r="P811" t="s">
        <v>2806</v>
      </c>
      <c r="Q811" t="s">
        <v>488</v>
      </c>
      <c r="R811" t="s">
        <v>2807</v>
      </c>
      <c r="S811" t="s">
        <v>249</v>
      </c>
      <c r="T811" t="b">
        <v>1</v>
      </c>
    </row>
    <row r="812" spans="1:20" x14ac:dyDescent="0.25">
      <c r="A812" t="s">
        <v>236</v>
      </c>
      <c r="B812" t="s">
        <v>236</v>
      </c>
      <c r="C812" t="s">
        <v>237</v>
      </c>
      <c r="D812" t="s">
        <v>552</v>
      </c>
      <c r="F812" t="s">
        <v>2808</v>
      </c>
      <c r="G812" t="s">
        <v>2809</v>
      </c>
      <c r="H812">
        <v>1.2</v>
      </c>
      <c r="I812" t="s">
        <v>492</v>
      </c>
      <c r="J812" t="s">
        <v>242</v>
      </c>
      <c r="K812" t="s">
        <v>243</v>
      </c>
      <c r="L812" t="s">
        <v>244</v>
      </c>
      <c r="M812">
        <v>0</v>
      </c>
      <c r="N812">
        <v>1.2</v>
      </c>
      <c r="O812" t="s">
        <v>690</v>
      </c>
      <c r="P812" t="s">
        <v>2810</v>
      </c>
      <c r="Q812" t="s">
        <v>556</v>
      </c>
      <c r="R812" t="s">
        <v>2811</v>
      </c>
      <c r="S812" t="s">
        <v>249</v>
      </c>
      <c r="T812" t="b">
        <v>1</v>
      </c>
    </row>
    <row r="813" spans="1:20" x14ac:dyDescent="0.25">
      <c r="A813" t="s">
        <v>236</v>
      </c>
      <c r="B813" t="s">
        <v>236</v>
      </c>
      <c r="C813" t="s">
        <v>237</v>
      </c>
      <c r="D813" t="s">
        <v>566</v>
      </c>
      <c r="E813" t="s">
        <v>251</v>
      </c>
      <c r="F813" t="s">
        <v>1520</v>
      </c>
      <c r="G813" t="s">
        <v>2812</v>
      </c>
      <c r="H813">
        <v>8.5000000000000006E-3</v>
      </c>
      <c r="I813" t="s">
        <v>341</v>
      </c>
      <c r="J813" t="s">
        <v>242</v>
      </c>
      <c r="K813" t="s">
        <v>243</v>
      </c>
      <c r="L813" t="s">
        <v>244</v>
      </c>
      <c r="M813">
        <v>0</v>
      </c>
      <c r="N813">
        <v>8.5000000000000006E-3</v>
      </c>
      <c r="O813" t="s">
        <v>255</v>
      </c>
      <c r="P813" t="s">
        <v>2813</v>
      </c>
      <c r="Q813" t="s">
        <v>571</v>
      </c>
      <c r="R813" t="s">
        <v>2161</v>
      </c>
      <c r="S813" t="s">
        <v>249</v>
      </c>
      <c r="T813" t="b">
        <v>1</v>
      </c>
    </row>
    <row r="814" spans="1:20" x14ac:dyDescent="0.25">
      <c r="A814" t="s">
        <v>259</v>
      </c>
      <c r="B814" t="s">
        <v>260</v>
      </c>
      <c r="C814" t="s">
        <v>237</v>
      </c>
      <c r="D814" t="s">
        <v>875</v>
      </c>
      <c r="E814" t="s">
        <v>2814</v>
      </c>
      <c r="F814" t="s">
        <v>2815</v>
      </c>
      <c r="G814" t="s">
        <v>2815</v>
      </c>
      <c r="H814">
        <v>2.4443999999999999</v>
      </c>
      <c r="I814" t="s">
        <v>265</v>
      </c>
      <c r="J814" t="s">
        <v>242</v>
      </c>
      <c r="K814" t="s">
        <v>243</v>
      </c>
      <c r="L814" t="s">
        <v>244</v>
      </c>
      <c r="M814">
        <v>0</v>
      </c>
      <c r="N814">
        <v>2.4443999999999999</v>
      </c>
      <c r="O814" t="s">
        <v>298</v>
      </c>
      <c r="P814" t="s">
        <v>2816</v>
      </c>
      <c r="Q814" t="s">
        <v>879</v>
      </c>
      <c r="R814" t="s">
        <v>2817</v>
      </c>
      <c r="S814" t="s">
        <v>270</v>
      </c>
      <c r="T814" t="b">
        <v>1</v>
      </c>
    </row>
    <row r="815" spans="1:20" x14ac:dyDescent="0.25">
      <c r="A815" t="s">
        <v>259</v>
      </c>
      <c r="B815" t="s">
        <v>260</v>
      </c>
      <c r="C815" t="s">
        <v>294</v>
      </c>
      <c r="D815" t="s">
        <v>875</v>
      </c>
      <c r="E815" t="s">
        <v>2814</v>
      </c>
      <c r="F815" t="s">
        <v>2815</v>
      </c>
      <c r="G815" t="s">
        <v>2815</v>
      </c>
      <c r="H815">
        <v>1.5610999999999999</v>
      </c>
      <c r="I815" t="s">
        <v>265</v>
      </c>
      <c r="J815" t="s">
        <v>242</v>
      </c>
      <c r="K815" t="s">
        <v>243</v>
      </c>
      <c r="L815" t="s">
        <v>244</v>
      </c>
      <c r="M815">
        <v>0</v>
      </c>
      <c r="N815">
        <v>1.5610999999999999</v>
      </c>
      <c r="O815" t="s">
        <v>298</v>
      </c>
      <c r="P815" t="s">
        <v>2816</v>
      </c>
      <c r="Q815" t="s">
        <v>879</v>
      </c>
      <c r="R815" t="s">
        <v>2817</v>
      </c>
      <c r="S815" t="s">
        <v>270</v>
      </c>
      <c r="T815" t="b">
        <v>1</v>
      </c>
    </row>
    <row r="816" spans="1:20" x14ac:dyDescent="0.25">
      <c r="A816" t="s">
        <v>259</v>
      </c>
      <c r="B816" t="s">
        <v>260</v>
      </c>
      <c r="C816" t="s">
        <v>237</v>
      </c>
      <c r="D816" t="s">
        <v>1982</v>
      </c>
      <c r="E816" t="s">
        <v>2818</v>
      </c>
      <c r="F816" t="s">
        <v>2819</v>
      </c>
      <c r="G816" t="s">
        <v>2820</v>
      </c>
      <c r="H816">
        <v>0.45250299999999999</v>
      </c>
      <c r="I816" t="s">
        <v>265</v>
      </c>
      <c r="J816" t="s">
        <v>242</v>
      </c>
      <c r="K816" t="s">
        <v>243</v>
      </c>
      <c r="L816" t="s">
        <v>244</v>
      </c>
      <c r="M816">
        <v>0</v>
      </c>
      <c r="N816">
        <v>0.45250299999999999</v>
      </c>
      <c r="O816" t="s">
        <v>372</v>
      </c>
      <c r="P816" t="s">
        <v>2821</v>
      </c>
      <c r="Q816" t="s">
        <v>1987</v>
      </c>
      <c r="R816" t="s">
        <v>2822</v>
      </c>
      <c r="S816" t="s">
        <v>270</v>
      </c>
      <c r="T816" t="b">
        <v>1</v>
      </c>
    </row>
    <row r="817" spans="1:20" x14ac:dyDescent="0.25">
      <c r="A817" t="s">
        <v>259</v>
      </c>
      <c r="B817" t="s">
        <v>260</v>
      </c>
      <c r="C817" t="s">
        <v>237</v>
      </c>
      <c r="D817" t="s">
        <v>1832</v>
      </c>
      <c r="E817" t="s">
        <v>2823</v>
      </c>
      <c r="F817" t="s">
        <v>2824</v>
      </c>
      <c r="G817" t="s">
        <v>2825</v>
      </c>
      <c r="H817">
        <v>0.318</v>
      </c>
      <c r="I817" t="s">
        <v>265</v>
      </c>
      <c r="J817" t="s">
        <v>242</v>
      </c>
      <c r="K817" t="s">
        <v>243</v>
      </c>
      <c r="L817" t="s">
        <v>244</v>
      </c>
      <c r="M817">
        <v>0</v>
      </c>
      <c r="N817">
        <v>0.318</v>
      </c>
      <c r="O817" t="s">
        <v>518</v>
      </c>
      <c r="P817" s="18" t="s">
        <v>2826</v>
      </c>
      <c r="Q817" t="s">
        <v>1836</v>
      </c>
      <c r="R817" t="s">
        <v>2827</v>
      </c>
      <c r="S817" t="s">
        <v>270</v>
      </c>
      <c r="T817" t="b">
        <v>1</v>
      </c>
    </row>
    <row r="818" spans="1:20" x14ac:dyDescent="0.25">
      <c r="A818" t="s">
        <v>259</v>
      </c>
      <c r="B818" t="s">
        <v>260</v>
      </c>
      <c r="C818" t="s">
        <v>294</v>
      </c>
      <c r="D818" t="s">
        <v>1832</v>
      </c>
      <c r="E818" t="s">
        <v>2823</v>
      </c>
      <c r="F818" t="s">
        <v>2824</v>
      </c>
      <c r="G818" t="s">
        <v>2825</v>
      </c>
      <c r="H818">
        <v>0.22600000000000001</v>
      </c>
      <c r="I818" t="s">
        <v>265</v>
      </c>
      <c r="J818" t="s">
        <v>242</v>
      </c>
      <c r="K818" t="s">
        <v>243</v>
      </c>
      <c r="L818" t="s">
        <v>244</v>
      </c>
      <c r="M818">
        <v>0</v>
      </c>
      <c r="N818">
        <v>0.22600000000000001</v>
      </c>
      <c r="O818" t="s">
        <v>518</v>
      </c>
      <c r="P818" s="18" t="s">
        <v>2826</v>
      </c>
      <c r="Q818" t="s">
        <v>1836</v>
      </c>
      <c r="R818" t="s">
        <v>2827</v>
      </c>
      <c r="S818" t="s">
        <v>270</v>
      </c>
      <c r="T818" t="b">
        <v>1</v>
      </c>
    </row>
    <row r="819" spans="1:20" x14ac:dyDescent="0.25">
      <c r="A819" t="s">
        <v>259</v>
      </c>
      <c r="B819" t="s">
        <v>260</v>
      </c>
      <c r="C819" t="s">
        <v>237</v>
      </c>
      <c r="D819" t="s">
        <v>762</v>
      </c>
      <c r="E819" t="s">
        <v>2052</v>
      </c>
      <c r="F819" t="s">
        <v>2828</v>
      </c>
      <c r="G819" t="s">
        <v>2829</v>
      </c>
      <c r="H819">
        <v>5.3498450000000002</v>
      </c>
      <c r="I819" t="s">
        <v>265</v>
      </c>
      <c r="J819" t="s">
        <v>242</v>
      </c>
      <c r="K819" t="s">
        <v>243</v>
      </c>
      <c r="L819" t="s">
        <v>244</v>
      </c>
      <c r="M819">
        <v>0</v>
      </c>
      <c r="N819">
        <v>5.3498450000000002</v>
      </c>
      <c r="O819" t="s">
        <v>372</v>
      </c>
      <c r="P819" t="s">
        <v>2830</v>
      </c>
      <c r="Q819" t="s">
        <v>766</v>
      </c>
      <c r="R819" t="s">
        <v>2831</v>
      </c>
      <c r="S819" t="s">
        <v>270</v>
      </c>
      <c r="T819" t="b">
        <v>1</v>
      </c>
    </row>
    <row r="820" spans="1:20" x14ac:dyDescent="0.25">
      <c r="A820" t="s">
        <v>259</v>
      </c>
      <c r="B820" t="s">
        <v>260</v>
      </c>
      <c r="C820" t="s">
        <v>294</v>
      </c>
      <c r="D820" t="s">
        <v>762</v>
      </c>
      <c r="E820" t="s">
        <v>2052</v>
      </c>
      <c r="F820" t="s">
        <v>2828</v>
      </c>
      <c r="G820" t="s">
        <v>2829</v>
      </c>
      <c r="H820">
        <v>3.0742799999999999</v>
      </c>
      <c r="I820" t="s">
        <v>265</v>
      </c>
      <c r="J820" t="s">
        <v>242</v>
      </c>
      <c r="K820" t="s">
        <v>243</v>
      </c>
      <c r="L820" t="s">
        <v>244</v>
      </c>
      <c r="M820">
        <v>0</v>
      </c>
      <c r="N820">
        <v>3.0742799999999999</v>
      </c>
      <c r="O820" t="s">
        <v>372</v>
      </c>
      <c r="P820" t="s">
        <v>2830</v>
      </c>
      <c r="Q820" t="s">
        <v>766</v>
      </c>
      <c r="R820" t="s">
        <v>2831</v>
      </c>
      <c r="S820" t="s">
        <v>270</v>
      </c>
      <c r="T820" t="b">
        <v>1</v>
      </c>
    </row>
    <row r="821" spans="1:20" x14ac:dyDescent="0.25">
      <c r="A821" t="s">
        <v>259</v>
      </c>
      <c r="B821" t="s">
        <v>260</v>
      </c>
      <c r="C821" t="s">
        <v>237</v>
      </c>
      <c r="D821" t="s">
        <v>1530</v>
      </c>
      <c r="E821" t="s">
        <v>2832</v>
      </c>
      <c r="F821" t="s">
        <v>2833</v>
      </c>
      <c r="G821" t="s">
        <v>2833</v>
      </c>
      <c r="H821">
        <v>0.36</v>
      </c>
      <c r="I821" t="s">
        <v>265</v>
      </c>
      <c r="J821" t="s">
        <v>242</v>
      </c>
      <c r="K821" t="s">
        <v>243</v>
      </c>
      <c r="L821" t="s">
        <v>244</v>
      </c>
      <c r="M821">
        <v>0</v>
      </c>
      <c r="N821">
        <v>0.36</v>
      </c>
      <c r="O821" t="s">
        <v>266</v>
      </c>
      <c r="P821" t="s">
        <v>2834</v>
      </c>
      <c r="Q821" t="s">
        <v>1533</v>
      </c>
      <c r="R821" t="s">
        <v>2835</v>
      </c>
      <c r="S821" t="s">
        <v>270</v>
      </c>
      <c r="T821" t="b">
        <v>1</v>
      </c>
    </row>
    <row r="822" spans="1:20" x14ac:dyDescent="0.25">
      <c r="A822" t="s">
        <v>259</v>
      </c>
      <c r="B822" t="s">
        <v>260</v>
      </c>
      <c r="C822" t="s">
        <v>237</v>
      </c>
      <c r="D822" t="s">
        <v>2836</v>
      </c>
      <c r="E822" t="s">
        <v>1237</v>
      </c>
      <c r="F822" t="s">
        <v>1238</v>
      </c>
      <c r="G822" t="s">
        <v>1238</v>
      </c>
      <c r="H822">
        <v>9.6000000000000002E-2</v>
      </c>
      <c r="I822" t="s">
        <v>265</v>
      </c>
      <c r="J822" t="s">
        <v>242</v>
      </c>
      <c r="K822" t="s">
        <v>243</v>
      </c>
      <c r="L822" t="s">
        <v>244</v>
      </c>
      <c r="M822">
        <v>0</v>
      </c>
      <c r="N822">
        <v>9.6000000000000002E-2</v>
      </c>
      <c r="O822" t="s">
        <v>283</v>
      </c>
      <c r="P822" t="s">
        <v>2837</v>
      </c>
      <c r="Q822" t="s">
        <v>2838</v>
      </c>
      <c r="R822" t="s">
        <v>2839</v>
      </c>
      <c r="S822" t="s">
        <v>270</v>
      </c>
      <c r="T822" t="b">
        <v>1</v>
      </c>
    </row>
    <row r="823" spans="1:20" x14ac:dyDescent="0.25">
      <c r="A823" t="s">
        <v>259</v>
      </c>
      <c r="B823" t="s">
        <v>260</v>
      </c>
      <c r="C823" t="s">
        <v>336</v>
      </c>
      <c r="D823" t="s">
        <v>2836</v>
      </c>
      <c r="E823" t="s">
        <v>1237</v>
      </c>
      <c r="F823" t="s">
        <v>1238</v>
      </c>
      <c r="G823" t="s">
        <v>1238</v>
      </c>
      <c r="H823">
        <v>673</v>
      </c>
      <c r="I823" t="s">
        <v>265</v>
      </c>
      <c r="J823" t="s">
        <v>242</v>
      </c>
      <c r="K823" t="s">
        <v>243</v>
      </c>
      <c r="L823" t="s">
        <v>244</v>
      </c>
      <c r="M823">
        <v>0</v>
      </c>
      <c r="N823">
        <v>673</v>
      </c>
      <c r="O823" t="s">
        <v>283</v>
      </c>
      <c r="P823" t="s">
        <v>2837</v>
      </c>
      <c r="Q823" t="s">
        <v>2838</v>
      </c>
      <c r="R823" t="s">
        <v>2840</v>
      </c>
      <c r="S823" t="s">
        <v>270</v>
      </c>
      <c r="T823" t="b">
        <v>1</v>
      </c>
    </row>
    <row r="824" spans="1:20" x14ac:dyDescent="0.25">
      <c r="A824" t="s">
        <v>259</v>
      </c>
      <c r="B824" t="s">
        <v>260</v>
      </c>
      <c r="C824" t="s">
        <v>336</v>
      </c>
      <c r="D824" t="s">
        <v>2836</v>
      </c>
      <c r="E824" t="s">
        <v>1237</v>
      </c>
      <c r="F824" t="s">
        <v>1238</v>
      </c>
      <c r="G824" t="s">
        <v>1238</v>
      </c>
      <c r="H824">
        <v>1892</v>
      </c>
      <c r="I824" t="s">
        <v>265</v>
      </c>
      <c r="J824" t="s">
        <v>242</v>
      </c>
      <c r="K824" t="s">
        <v>243</v>
      </c>
      <c r="L824" t="s">
        <v>244</v>
      </c>
      <c r="M824">
        <v>0</v>
      </c>
      <c r="N824">
        <v>1892</v>
      </c>
      <c r="O824" t="s">
        <v>283</v>
      </c>
      <c r="P824" t="s">
        <v>2837</v>
      </c>
      <c r="Q824" t="s">
        <v>2838</v>
      </c>
      <c r="R824" t="s">
        <v>2841</v>
      </c>
      <c r="S824" t="s">
        <v>270</v>
      </c>
      <c r="T824" t="b">
        <v>1</v>
      </c>
    </row>
    <row r="825" spans="1:20" x14ac:dyDescent="0.25">
      <c r="A825" t="s">
        <v>259</v>
      </c>
      <c r="B825" t="s">
        <v>260</v>
      </c>
      <c r="C825" t="s">
        <v>237</v>
      </c>
      <c r="D825" t="s">
        <v>949</v>
      </c>
      <c r="E825" t="s">
        <v>1016</v>
      </c>
      <c r="F825" t="s">
        <v>1017</v>
      </c>
      <c r="G825" t="s">
        <v>1017</v>
      </c>
      <c r="H825">
        <v>0.112</v>
      </c>
      <c r="I825" t="s">
        <v>265</v>
      </c>
      <c r="J825" t="s">
        <v>242</v>
      </c>
      <c r="K825" t="s">
        <v>243</v>
      </c>
      <c r="L825" t="s">
        <v>244</v>
      </c>
      <c r="M825">
        <v>0</v>
      </c>
      <c r="N825">
        <v>0.112</v>
      </c>
      <c r="O825" t="s">
        <v>386</v>
      </c>
      <c r="P825" t="s">
        <v>2842</v>
      </c>
      <c r="Q825" t="s">
        <v>954</v>
      </c>
      <c r="R825" t="s">
        <v>2843</v>
      </c>
      <c r="S825" t="s">
        <v>270</v>
      </c>
      <c r="T825" t="b">
        <v>0</v>
      </c>
    </row>
    <row r="826" spans="1:20" x14ac:dyDescent="0.25">
      <c r="A826" t="s">
        <v>259</v>
      </c>
      <c r="B826" t="s">
        <v>260</v>
      </c>
      <c r="C826" t="s">
        <v>294</v>
      </c>
      <c r="D826" t="s">
        <v>949</v>
      </c>
      <c r="E826" t="s">
        <v>1016</v>
      </c>
      <c r="F826" t="s">
        <v>1017</v>
      </c>
      <c r="G826" t="s">
        <v>1017</v>
      </c>
      <c r="H826">
        <v>3.0800000000000001E-2</v>
      </c>
      <c r="I826" t="s">
        <v>265</v>
      </c>
      <c r="J826" t="s">
        <v>242</v>
      </c>
      <c r="K826" t="s">
        <v>243</v>
      </c>
      <c r="L826" t="s">
        <v>244</v>
      </c>
      <c r="M826">
        <v>0</v>
      </c>
      <c r="N826">
        <v>3.0800000000000001E-2</v>
      </c>
      <c r="O826" t="s">
        <v>1161</v>
      </c>
      <c r="P826" t="s">
        <v>2842</v>
      </c>
      <c r="Q826" t="s">
        <v>954</v>
      </c>
      <c r="R826" t="s">
        <v>2843</v>
      </c>
      <c r="S826" t="s">
        <v>270</v>
      </c>
      <c r="T826" t="b">
        <v>0</v>
      </c>
    </row>
    <row r="827" spans="1:20" x14ac:dyDescent="0.25">
      <c r="A827" t="s">
        <v>259</v>
      </c>
      <c r="B827" t="s">
        <v>260</v>
      </c>
      <c r="C827" t="s">
        <v>237</v>
      </c>
      <c r="D827" t="s">
        <v>1015</v>
      </c>
      <c r="E827" t="s">
        <v>950</v>
      </c>
      <c r="F827" t="s">
        <v>2844</v>
      </c>
      <c r="G827" t="s">
        <v>2844</v>
      </c>
      <c r="H827">
        <v>3.8600000000000002E-2</v>
      </c>
      <c r="I827" t="s">
        <v>265</v>
      </c>
      <c r="J827" t="s">
        <v>242</v>
      </c>
      <c r="K827" t="s">
        <v>243</v>
      </c>
      <c r="L827" t="s">
        <v>244</v>
      </c>
      <c r="M827">
        <v>0</v>
      </c>
      <c r="N827">
        <v>3.8600000000000002E-2</v>
      </c>
      <c r="O827" t="s">
        <v>569</v>
      </c>
      <c r="P827" t="s">
        <v>2845</v>
      </c>
      <c r="Q827" t="s">
        <v>1019</v>
      </c>
      <c r="R827" t="s">
        <v>2846</v>
      </c>
      <c r="S827" t="s">
        <v>270</v>
      </c>
      <c r="T827" t="b">
        <v>0</v>
      </c>
    </row>
    <row r="828" spans="1:20" x14ac:dyDescent="0.25">
      <c r="A828" t="s">
        <v>259</v>
      </c>
      <c r="B828" t="s">
        <v>260</v>
      </c>
      <c r="C828" t="s">
        <v>237</v>
      </c>
      <c r="D828" t="s">
        <v>746</v>
      </c>
      <c r="E828" t="s">
        <v>1207</v>
      </c>
      <c r="F828" t="s">
        <v>2847</v>
      </c>
      <c r="G828" t="s">
        <v>2848</v>
      </c>
      <c r="H828">
        <v>3.8600000000000002E-2</v>
      </c>
      <c r="I828" t="s">
        <v>265</v>
      </c>
      <c r="J828" t="s">
        <v>242</v>
      </c>
      <c r="K828" t="s">
        <v>243</v>
      </c>
      <c r="L828" t="s">
        <v>244</v>
      </c>
      <c r="M828">
        <v>0</v>
      </c>
      <c r="N828">
        <v>3.8600000000000002E-2</v>
      </c>
      <c r="O828" t="s">
        <v>569</v>
      </c>
      <c r="P828" t="s">
        <v>2845</v>
      </c>
      <c r="Q828" t="s">
        <v>751</v>
      </c>
      <c r="R828" t="s">
        <v>2849</v>
      </c>
      <c r="S828" t="s">
        <v>270</v>
      </c>
      <c r="T828" t="b">
        <v>1</v>
      </c>
    </row>
    <row r="829" spans="1:20" x14ac:dyDescent="0.25">
      <c r="A829" t="s">
        <v>259</v>
      </c>
      <c r="B829" t="s">
        <v>260</v>
      </c>
      <c r="C829" t="s">
        <v>237</v>
      </c>
      <c r="D829" t="s">
        <v>862</v>
      </c>
      <c r="E829" t="s">
        <v>1869</v>
      </c>
      <c r="F829" t="s">
        <v>2850</v>
      </c>
      <c r="G829" t="s">
        <v>2851</v>
      </c>
      <c r="H829">
        <v>9.2200000000000004E-2</v>
      </c>
      <c r="I829" t="s">
        <v>265</v>
      </c>
      <c r="J829" t="s">
        <v>242</v>
      </c>
      <c r="K829" t="s">
        <v>243</v>
      </c>
      <c r="L829" t="s">
        <v>244</v>
      </c>
      <c r="M829">
        <v>0</v>
      </c>
      <c r="N829">
        <v>9.2200000000000004E-2</v>
      </c>
      <c r="O829" t="s">
        <v>290</v>
      </c>
      <c r="P829" t="s">
        <v>2852</v>
      </c>
      <c r="Q829" t="s">
        <v>867</v>
      </c>
      <c r="R829" t="s">
        <v>2853</v>
      </c>
      <c r="S829" t="s">
        <v>270</v>
      </c>
      <c r="T829" t="b">
        <v>1</v>
      </c>
    </row>
    <row r="830" spans="1:20" x14ac:dyDescent="0.25">
      <c r="A830" t="s">
        <v>259</v>
      </c>
      <c r="B830" t="s">
        <v>260</v>
      </c>
      <c r="C830" t="s">
        <v>237</v>
      </c>
      <c r="D830" t="s">
        <v>1142</v>
      </c>
      <c r="E830" t="s">
        <v>2854</v>
      </c>
      <c r="F830" t="s">
        <v>2855</v>
      </c>
      <c r="G830" t="s">
        <v>2855</v>
      </c>
      <c r="H830">
        <v>0.76800000000000002</v>
      </c>
      <c r="I830" t="s">
        <v>265</v>
      </c>
      <c r="J830" t="s">
        <v>242</v>
      </c>
      <c r="K830" t="s">
        <v>243</v>
      </c>
      <c r="L830" t="s">
        <v>244</v>
      </c>
      <c r="M830">
        <v>0</v>
      </c>
      <c r="N830">
        <v>0.76800000000000002</v>
      </c>
      <c r="O830" t="s">
        <v>324</v>
      </c>
      <c r="P830" t="s">
        <v>2856</v>
      </c>
      <c r="Q830" t="s">
        <v>1146</v>
      </c>
      <c r="R830" t="s">
        <v>2857</v>
      </c>
      <c r="S830" t="s">
        <v>270</v>
      </c>
      <c r="T830" t="b">
        <v>1</v>
      </c>
    </row>
    <row r="831" spans="1:20" x14ac:dyDescent="0.25">
      <c r="A831" t="s">
        <v>259</v>
      </c>
      <c r="B831" t="s">
        <v>260</v>
      </c>
      <c r="C831" t="s">
        <v>336</v>
      </c>
      <c r="D831" t="s">
        <v>1142</v>
      </c>
      <c r="E831" t="s">
        <v>2854</v>
      </c>
      <c r="F831" t="s">
        <v>2855</v>
      </c>
      <c r="G831" t="s">
        <v>2855</v>
      </c>
      <c r="H831">
        <v>3969</v>
      </c>
      <c r="I831" t="s">
        <v>265</v>
      </c>
      <c r="J831" t="s">
        <v>242</v>
      </c>
      <c r="K831" t="s">
        <v>243</v>
      </c>
      <c r="L831" t="s">
        <v>244</v>
      </c>
      <c r="M831">
        <v>0</v>
      </c>
      <c r="N831">
        <v>3969</v>
      </c>
      <c r="O831" t="s">
        <v>674</v>
      </c>
      <c r="P831" t="s">
        <v>2856</v>
      </c>
      <c r="Q831" t="s">
        <v>1146</v>
      </c>
      <c r="R831" t="s">
        <v>2858</v>
      </c>
      <c r="S831" t="s">
        <v>270</v>
      </c>
      <c r="T831" t="b">
        <v>1</v>
      </c>
    </row>
    <row r="832" spans="1:20" x14ac:dyDescent="0.25">
      <c r="A832" t="s">
        <v>259</v>
      </c>
      <c r="B832" t="s">
        <v>260</v>
      </c>
      <c r="C832" t="s">
        <v>336</v>
      </c>
      <c r="D832" t="s">
        <v>1142</v>
      </c>
      <c r="E832" t="s">
        <v>2854</v>
      </c>
      <c r="F832" t="s">
        <v>2855</v>
      </c>
      <c r="G832" t="s">
        <v>2855</v>
      </c>
      <c r="H832">
        <v>7670</v>
      </c>
      <c r="I832" t="s">
        <v>265</v>
      </c>
      <c r="J832" t="s">
        <v>242</v>
      </c>
      <c r="K832" t="s">
        <v>243</v>
      </c>
      <c r="L832" t="s">
        <v>244</v>
      </c>
      <c r="M832">
        <v>0</v>
      </c>
      <c r="N832">
        <v>7670</v>
      </c>
      <c r="O832" t="s">
        <v>674</v>
      </c>
      <c r="P832" t="s">
        <v>2856</v>
      </c>
      <c r="Q832" t="s">
        <v>1146</v>
      </c>
      <c r="R832" t="s">
        <v>2859</v>
      </c>
      <c r="S832" t="s">
        <v>270</v>
      </c>
      <c r="T832" t="b">
        <v>1</v>
      </c>
    </row>
    <row r="833" spans="1:20" x14ac:dyDescent="0.25">
      <c r="A833" t="s">
        <v>259</v>
      </c>
      <c r="B833" t="s">
        <v>260</v>
      </c>
      <c r="C833" t="s">
        <v>237</v>
      </c>
      <c r="D833" t="s">
        <v>1489</v>
      </c>
      <c r="E833" t="s">
        <v>2860</v>
      </c>
      <c r="F833" t="s">
        <v>2861</v>
      </c>
      <c r="G833" t="s">
        <v>2861</v>
      </c>
      <c r="H833">
        <v>0.192</v>
      </c>
      <c r="I833" t="s">
        <v>265</v>
      </c>
      <c r="J833" t="s">
        <v>242</v>
      </c>
      <c r="K833" t="s">
        <v>243</v>
      </c>
      <c r="L833" t="s">
        <v>244</v>
      </c>
      <c r="M833">
        <v>0</v>
      </c>
      <c r="N833">
        <v>0.192</v>
      </c>
      <c r="O833" t="s">
        <v>446</v>
      </c>
      <c r="P833" t="s">
        <v>2862</v>
      </c>
      <c r="Q833" t="s">
        <v>1493</v>
      </c>
      <c r="R833" t="s">
        <v>2863</v>
      </c>
      <c r="S833" t="s">
        <v>270</v>
      </c>
      <c r="T833" t="b">
        <v>1</v>
      </c>
    </row>
    <row r="834" spans="1:20" x14ac:dyDescent="0.25">
      <c r="A834" t="s">
        <v>236</v>
      </c>
      <c r="B834" t="s">
        <v>236</v>
      </c>
      <c r="C834" t="s">
        <v>237</v>
      </c>
      <c r="D834" t="s">
        <v>392</v>
      </c>
      <c r="F834" t="s">
        <v>925</v>
      </c>
      <c r="G834" t="s">
        <v>2864</v>
      </c>
      <c r="H834">
        <v>50</v>
      </c>
      <c r="I834" t="s">
        <v>254</v>
      </c>
      <c r="J834" t="s">
        <v>242</v>
      </c>
      <c r="K834" t="s">
        <v>243</v>
      </c>
      <c r="L834" t="s">
        <v>244</v>
      </c>
      <c r="M834">
        <v>0</v>
      </c>
      <c r="N834">
        <v>50</v>
      </c>
      <c r="O834" t="s">
        <v>2865</v>
      </c>
      <c r="P834" t="s">
        <v>2866</v>
      </c>
      <c r="Q834" t="s">
        <v>397</v>
      </c>
      <c r="R834" t="s">
        <v>2867</v>
      </c>
      <c r="S834" t="s">
        <v>249</v>
      </c>
      <c r="T834" t="b">
        <v>0</v>
      </c>
    </row>
    <row r="835" spans="1:20" x14ac:dyDescent="0.25">
      <c r="A835" t="s">
        <v>236</v>
      </c>
      <c r="B835" t="s">
        <v>236</v>
      </c>
      <c r="C835" t="s">
        <v>237</v>
      </c>
      <c r="D835" t="s">
        <v>566</v>
      </c>
      <c r="F835" t="s">
        <v>1126</v>
      </c>
      <c r="G835" t="s">
        <v>240</v>
      </c>
      <c r="H835">
        <v>0.01</v>
      </c>
      <c r="I835" t="s">
        <v>241</v>
      </c>
      <c r="J835" t="s">
        <v>242</v>
      </c>
      <c r="K835" t="s">
        <v>243</v>
      </c>
      <c r="L835" t="s">
        <v>244</v>
      </c>
      <c r="M835">
        <v>0</v>
      </c>
      <c r="N835">
        <v>0.01</v>
      </c>
      <c r="O835" t="s">
        <v>1782</v>
      </c>
      <c r="P835" t="s">
        <v>2868</v>
      </c>
      <c r="Q835" t="s">
        <v>571</v>
      </c>
      <c r="R835" t="s">
        <v>2869</v>
      </c>
      <c r="S835" t="s">
        <v>249</v>
      </c>
      <c r="T835" t="b">
        <v>0</v>
      </c>
    </row>
    <row r="836" spans="1:20" x14ac:dyDescent="0.25">
      <c r="A836" t="s">
        <v>259</v>
      </c>
      <c r="B836" t="s">
        <v>260</v>
      </c>
      <c r="C836" t="s">
        <v>237</v>
      </c>
      <c r="D836" t="s">
        <v>1352</v>
      </c>
      <c r="E836" t="s">
        <v>1922</v>
      </c>
      <c r="F836" t="s">
        <v>2870</v>
      </c>
      <c r="G836" t="s">
        <v>2870</v>
      </c>
      <c r="H836">
        <v>0.13450000000000001</v>
      </c>
      <c r="I836" t="s">
        <v>265</v>
      </c>
      <c r="J836" t="s">
        <v>242</v>
      </c>
      <c r="K836" t="s">
        <v>243</v>
      </c>
      <c r="L836" t="s">
        <v>244</v>
      </c>
      <c r="M836">
        <v>0</v>
      </c>
      <c r="N836">
        <v>0.13450000000000001</v>
      </c>
      <c r="O836" t="s">
        <v>446</v>
      </c>
      <c r="P836" t="s">
        <v>2871</v>
      </c>
      <c r="Q836" t="s">
        <v>1356</v>
      </c>
      <c r="R836" t="s">
        <v>2872</v>
      </c>
      <c r="S836" t="s">
        <v>270</v>
      </c>
      <c r="T836" t="b">
        <v>1</v>
      </c>
    </row>
    <row r="837" spans="1:20" x14ac:dyDescent="0.25">
      <c r="A837" t="s">
        <v>259</v>
      </c>
      <c r="B837" t="s">
        <v>260</v>
      </c>
      <c r="C837" t="s">
        <v>237</v>
      </c>
      <c r="D837" t="s">
        <v>1097</v>
      </c>
      <c r="E837" t="s">
        <v>2214</v>
      </c>
      <c r="F837" t="s">
        <v>2215</v>
      </c>
      <c r="G837" t="s">
        <v>2215</v>
      </c>
      <c r="H837">
        <v>0.14699999999999999</v>
      </c>
      <c r="I837" t="s">
        <v>265</v>
      </c>
      <c r="J837" t="s">
        <v>242</v>
      </c>
      <c r="K837" t="s">
        <v>243</v>
      </c>
      <c r="L837" t="s">
        <v>244</v>
      </c>
      <c r="M837">
        <v>0</v>
      </c>
      <c r="N837">
        <v>0.14699999999999999</v>
      </c>
      <c r="O837" t="s">
        <v>446</v>
      </c>
      <c r="P837" t="s">
        <v>2873</v>
      </c>
      <c r="Q837" t="s">
        <v>1101</v>
      </c>
      <c r="R837" t="s">
        <v>2874</v>
      </c>
      <c r="S837" t="s">
        <v>270</v>
      </c>
      <c r="T837" t="b">
        <v>1</v>
      </c>
    </row>
    <row r="838" spans="1:20" x14ac:dyDescent="0.25">
      <c r="A838" t="s">
        <v>259</v>
      </c>
      <c r="B838" t="s">
        <v>260</v>
      </c>
      <c r="C838" t="s">
        <v>336</v>
      </c>
      <c r="D838" t="s">
        <v>1097</v>
      </c>
      <c r="E838" t="s">
        <v>2214</v>
      </c>
      <c r="F838" t="s">
        <v>2215</v>
      </c>
      <c r="G838" t="s">
        <v>2215</v>
      </c>
      <c r="H838">
        <v>762</v>
      </c>
      <c r="I838" t="s">
        <v>265</v>
      </c>
      <c r="J838" t="s">
        <v>242</v>
      </c>
      <c r="K838" t="s">
        <v>243</v>
      </c>
      <c r="L838" t="s">
        <v>244</v>
      </c>
      <c r="M838">
        <v>0</v>
      </c>
      <c r="N838">
        <v>762</v>
      </c>
      <c r="O838" t="s">
        <v>446</v>
      </c>
      <c r="P838" t="s">
        <v>2873</v>
      </c>
      <c r="Q838" t="s">
        <v>1101</v>
      </c>
      <c r="R838" t="s">
        <v>2875</v>
      </c>
      <c r="S838" t="s">
        <v>270</v>
      </c>
      <c r="T838" t="b">
        <v>1</v>
      </c>
    </row>
    <row r="839" spans="1:20" x14ac:dyDescent="0.25">
      <c r="A839" t="s">
        <v>259</v>
      </c>
      <c r="B839" t="s">
        <v>260</v>
      </c>
      <c r="C839" t="s">
        <v>336</v>
      </c>
      <c r="D839" t="s">
        <v>1097</v>
      </c>
      <c r="E839" t="s">
        <v>2214</v>
      </c>
      <c r="F839" t="s">
        <v>2215</v>
      </c>
      <c r="G839" t="s">
        <v>2215</v>
      </c>
      <c r="H839">
        <v>1472</v>
      </c>
      <c r="I839" t="s">
        <v>265</v>
      </c>
      <c r="J839" t="s">
        <v>242</v>
      </c>
      <c r="K839" t="s">
        <v>243</v>
      </c>
      <c r="L839" t="s">
        <v>244</v>
      </c>
      <c r="M839">
        <v>0</v>
      </c>
      <c r="N839">
        <v>1472</v>
      </c>
      <c r="O839" t="s">
        <v>446</v>
      </c>
      <c r="P839" t="s">
        <v>2873</v>
      </c>
      <c r="Q839" t="s">
        <v>1101</v>
      </c>
      <c r="R839" t="s">
        <v>2876</v>
      </c>
      <c r="S839" t="s">
        <v>270</v>
      </c>
      <c r="T839" t="b">
        <v>1</v>
      </c>
    </row>
    <row r="840" spans="1:20" x14ac:dyDescent="0.25">
      <c r="A840" t="s">
        <v>259</v>
      </c>
      <c r="B840" t="s">
        <v>260</v>
      </c>
      <c r="C840" t="s">
        <v>336</v>
      </c>
      <c r="D840" t="s">
        <v>1097</v>
      </c>
      <c r="E840" t="s">
        <v>2214</v>
      </c>
      <c r="F840" t="s">
        <v>2215</v>
      </c>
      <c r="G840" t="s">
        <v>2215</v>
      </c>
      <c r="H840">
        <v>6457</v>
      </c>
      <c r="I840" t="s">
        <v>265</v>
      </c>
      <c r="J840" t="s">
        <v>242</v>
      </c>
      <c r="K840" t="s">
        <v>243</v>
      </c>
      <c r="L840" t="s">
        <v>244</v>
      </c>
      <c r="M840">
        <v>0</v>
      </c>
      <c r="N840">
        <v>6457</v>
      </c>
      <c r="O840" t="s">
        <v>446</v>
      </c>
      <c r="P840" t="s">
        <v>2873</v>
      </c>
      <c r="Q840" t="s">
        <v>1101</v>
      </c>
      <c r="R840" t="s">
        <v>2877</v>
      </c>
      <c r="S840" t="s">
        <v>270</v>
      </c>
      <c r="T840" t="b">
        <v>1</v>
      </c>
    </row>
    <row r="841" spans="1:20" x14ac:dyDescent="0.25">
      <c r="A841" t="s">
        <v>259</v>
      </c>
      <c r="B841" t="s">
        <v>260</v>
      </c>
      <c r="C841" t="s">
        <v>237</v>
      </c>
      <c r="D841" t="s">
        <v>2549</v>
      </c>
      <c r="E841" t="s">
        <v>2878</v>
      </c>
      <c r="F841" t="s">
        <v>2879</v>
      </c>
      <c r="G841" t="s">
        <v>2880</v>
      </c>
      <c r="H841">
        <v>7.6799999999999993E-2</v>
      </c>
      <c r="I841" t="s">
        <v>265</v>
      </c>
      <c r="J841" t="s">
        <v>242</v>
      </c>
      <c r="K841" t="s">
        <v>243</v>
      </c>
      <c r="L841" t="s">
        <v>244</v>
      </c>
      <c r="M841">
        <v>0</v>
      </c>
      <c r="N841">
        <v>7.6799999999999993E-2</v>
      </c>
      <c r="O841" t="s">
        <v>324</v>
      </c>
      <c r="P841" t="s">
        <v>2881</v>
      </c>
      <c r="Q841" t="s">
        <v>2554</v>
      </c>
      <c r="R841" t="s">
        <v>2882</v>
      </c>
      <c r="S841" t="s">
        <v>270</v>
      </c>
      <c r="T841" t="b">
        <v>1</v>
      </c>
    </row>
    <row r="842" spans="1:20" x14ac:dyDescent="0.25">
      <c r="A842" t="s">
        <v>259</v>
      </c>
      <c r="B842" t="s">
        <v>260</v>
      </c>
      <c r="C842" t="s">
        <v>237</v>
      </c>
      <c r="D842" t="s">
        <v>962</v>
      </c>
      <c r="E842" t="s">
        <v>2469</v>
      </c>
      <c r="F842" t="s">
        <v>2469</v>
      </c>
      <c r="G842" t="s">
        <v>2883</v>
      </c>
      <c r="H842">
        <v>0.13100000000000001</v>
      </c>
      <c r="I842" t="s">
        <v>265</v>
      </c>
      <c r="J842" t="s">
        <v>242</v>
      </c>
      <c r="K842" t="s">
        <v>243</v>
      </c>
      <c r="L842" t="s">
        <v>244</v>
      </c>
      <c r="M842">
        <v>0</v>
      </c>
      <c r="N842">
        <v>0.13100000000000001</v>
      </c>
      <c r="O842" t="s">
        <v>266</v>
      </c>
      <c r="P842" t="s">
        <v>2884</v>
      </c>
      <c r="Q842" t="s">
        <v>967</v>
      </c>
      <c r="R842" t="s">
        <v>2885</v>
      </c>
      <c r="S842" t="s">
        <v>270</v>
      </c>
      <c r="T842" t="b">
        <v>1</v>
      </c>
    </row>
    <row r="843" spans="1:20" x14ac:dyDescent="0.25">
      <c r="A843" t="s">
        <v>259</v>
      </c>
      <c r="B843" t="s">
        <v>260</v>
      </c>
      <c r="C843" t="s">
        <v>336</v>
      </c>
      <c r="D843" t="s">
        <v>962</v>
      </c>
      <c r="E843" t="s">
        <v>2469</v>
      </c>
      <c r="F843" t="s">
        <v>2469</v>
      </c>
      <c r="G843" t="s">
        <v>2883</v>
      </c>
      <c r="H843">
        <v>918</v>
      </c>
      <c r="I843" t="s">
        <v>265</v>
      </c>
      <c r="J843" t="s">
        <v>242</v>
      </c>
      <c r="K843" t="s">
        <v>243</v>
      </c>
      <c r="L843" t="s">
        <v>244</v>
      </c>
      <c r="M843">
        <v>0</v>
      </c>
      <c r="N843">
        <v>918</v>
      </c>
      <c r="O843" t="s">
        <v>266</v>
      </c>
      <c r="P843" t="s">
        <v>2884</v>
      </c>
      <c r="Q843" t="s">
        <v>967</v>
      </c>
      <c r="R843" t="s">
        <v>2886</v>
      </c>
      <c r="S843" t="s">
        <v>270</v>
      </c>
      <c r="T843" t="b">
        <v>1</v>
      </c>
    </row>
    <row r="844" spans="1:20" x14ac:dyDescent="0.25">
      <c r="A844" t="s">
        <v>259</v>
      </c>
      <c r="B844" t="s">
        <v>260</v>
      </c>
      <c r="C844" t="s">
        <v>336</v>
      </c>
      <c r="D844" t="s">
        <v>962</v>
      </c>
      <c r="E844" t="s">
        <v>2469</v>
      </c>
      <c r="F844" t="s">
        <v>2469</v>
      </c>
      <c r="G844" t="s">
        <v>2883</v>
      </c>
      <c r="H844">
        <v>2066</v>
      </c>
      <c r="I844" t="s">
        <v>265</v>
      </c>
      <c r="J844" t="s">
        <v>242</v>
      </c>
      <c r="K844" t="s">
        <v>243</v>
      </c>
      <c r="L844" t="s">
        <v>244</v>
      </c>
      <c r="M844">
        <v>0</v>
      </c>
      <c r="N844">
        <v>2066</v>
      </c>
      <c r="O844" t="s">
        <v>266</v>
      </c>
      <c r="P844" t="s">
        <v>2884</v>
      </c>
      <c r="Q844" t="s">
        <v>967</v>
      </c>
      <c r="R844" t="s">
        <v>2887</v>
      </c>
      <c r="S844" t="s">
        <v>270</v>
      </c>
      <c r="T844" t="b">
        <v>1</v>
      </c>
    </row>
    <row r="845" spans="1:20" x14ac:dyDescent="0.25">
      <c r="A845" t="s">
        <v>259</v>
      </c>
      <c r="B845" t="s">
        <v>260</v>
      </c>
      <c r="C845" t="s">
        <v>237</v>
      </c>
      <c r="D845" t="s">
        <v>1953</v>
      </c>
      <c r="E845" t="s">
        <v>1062</v>
      </c>
      <c r="F845" t="s">
        <v>1063</v>
      </c>
      <c r="G845" t="s">
        <v>1063</v>
      </c>
      <c r="H845">
        <v>1.64</v>
      </c>
      <c r="I845" t="s">
        <v>265</v>
      </c>
      <c r="J845" t="s">
        <v>242</v>
      </c>
      <c r="K845" t="s">
        <v>243</v>
      </c>
      <c r="L845" t="s">
        <v>244</v>
      </c>
      <c r="M845">
        <v>0</v>
      </c>
      <c r="N845">
        <v>1.64</v>
      </c>
      <c r="O845" t="s">
        <v>331</v>
      </c>
      <c r="P845" t="s">
        <v>2888</v>
      </c>
      <c r="Q845" t="s">
        <v>1957</v>
      </c>
      <c r="R845" t="s">
        <v>2889</v>
      </c>
      <c r="S845" t="s">
        <v>270</v>
      </c>
      <c r="T845" t="b">
        <v>1</v>
      </c>
    </row>
    <row r="846" spans="1:20" x14ac:dyDescent="0.25">
      <c r="A846" t="s">
        <v>259</v>
      </c>
      <c r="B846" t="s">
        <v>260</v>
      </c>
      <c r="C846" t="s">
        <v>294</v>
      </c>
      <c r="D846" t="s">
        <v>1953</v>
      </c>
      <c r="E846" t="s">
        <v>1062</v>
      </c>
      <c r="F846" t="s">
        <v>1063</v>
      </c>
      <c r="G846" t="s">
        <v>1063</v>
      </c>
      <c r="H846">
        <v>0.90400000000000003</v>
      </c>
      <c r="I846" t="s">
        <v>265</v>
      </c>
      <c r="J846" t="s">
        <v>242</v>
      </c>
      <c r="K846" t="s">
        <v>243</v>
      </c>
      <c r="L846" t="s">
        <v>244</v>
      </c>
      <c r="M846">
        <v>0</v>
      </c>
      <c r="N846">
        <v>0.90400000000000003</v>
      </c>
      <c r="O846" t="s">
        <v>331</v>
      </c>
      <c r="P846" t="s">
        <v>2888</v>
      </c>
      <c r="Q846" t="s">
        <v>1957</v>
      </c>
      <c r="R846" t="s">
        <v>2889</v>
      </c>
      <c r="S846" t="s">
        <v>270</v>
      </c>
      <c r="T846" t="b">
        <v>1</v>
      </c>
    </row>
    <row r="847" spans="1:20" x14ac:dyDescent="0.25">
      <c r="A847" t="s">
        <v>259</v>
      </c>
      <c r="B847" t="s">
        <v>260</v>
      </c>
      <c r="C847" t="s">
        <v>237</v>
      </c>
      <c r="D847" t="s">
        <v>943</v>
      </c>
      <c r="E847" t="s">
        <v>644</v>
      </c>
      <c r="F847" t="s">
        <v>2890</v>
      </c>
      <c r="G847" t="s">
        <v>2890</v>
      </c>
      <c r="H847">
        <v>0.436</v>
      </c>
      <c r="I847" t="s">
        <v>265</v>
      </c>
      <c r="J847" t="s">
        <v>242</v>
      </c>
      <c r="K847" t="s">
        <v>243</v>
      </c>
      <c r="L847" t="s">
        <v>244</v>
      </c>
      <c r="M847">
        <v>0</v>
      </c>
      <c r="N847">
        <v>0.436</v>
      </c>
      <c r="O847" t="s">
        <v>324</v>
      </c>
      <c r="P847" t="s">
        <v>2891</v>
      </c>
      <c r="Q847" t="s">
        <v>947</v>
      </c>
      <c r="R847" t="s">
        <v>2892</v>
      </c>
      <c r="S847" t="s">
        <v>270</v>
      </c>
      <c r="T847" t="b">
        <v>1</v>
      </c>
    </row>
    <row r="848" spans="1:20" x14ac:dyDescent="0.25">
      <c r="A848" t="s">
        <v>259</v>
      </c>
      <c r="B848" t="s">
        <v>260</v>
      </c>
      <c r="C848" t="s">
        <v>294</v>
      </c>
      <c r="D848" t="s">
        <v>943</v>
      </c>
      <c r="E848" t="s">
        <v>644</v>
      </c>
      <c r="F848" t="s">
        <v>2890</v>
      </c>
      <c r="G848" t="s">
        <v>2890</v>
      </c>
      <c r="H848">
        <v>0.252</v>
      </c>
      <c r="I848" t="s">
        <v>265</v>
      </c>
      <c r="J848" t="s">
        <v>242</v>
      </c>
      <c r="K848" t="s">
        <v>243</v>
      </c>
      <c r="L848" t="s">
        <v>244</v>
      </c>
      <c r="M848">
        <v>0</v>
      </c>
      <c r="N848">
        <v>0.252</v>
      </c>
      <c r="O848" t="s">
        <v>324</v>
      </c>
      <c r="P848" t="s">
        <v>2891</v>
      </c>
      <c r="Q848" t="s">
        <v>947</v>
      </c>
      <c r="R848" t="s">
        <v>2892</v>
      </c>
      <c r="S848" t="s">
        <v>270</v>
      </c>
      <c r="T848" t="b">
        <v>1</v>
      </c>
    </row>
    <row r="849" spans="1:20" x14ac:dyDescent="0.25">
      <c r="A849" t="s">
        <v>236</v>
      </c>
      <c r="B849" t="s">
        <v>236</v>
      </c>
      <c r="C849" t="s">
        <v>237</v>
      </c>
      <c r="D849" t="s">
        <v>362</v>
      </c>
      <c r="F849" t="s">
        <v>600</v>
      </c>
      <c r="G849" t="s">
        <v>601</v>
      </c>
      <c r="H849">
        <v>4.4999999999999998E-2</v>
      </c>
      <c r="I849" t="s">
        <v>341</v>
      </c>
      <c r="J849" t="s">
        <v>242</v>
      </c>
      <c r="K849" t="s">
        <v>243</v>
      </c>
      <c r="L849" t="s">
        <v>244</v>
      </c>
      <c r="M849">
        <v>0</v>
      </c>
      <c r="N849">
        <v>4.4999999999999998E-2</v>
      </c>
      <c r="O849" t="s">
        <v>486</v>
      </c>
      <c r="P849" t="s">
        <v>2893</v>
      </c>
      <c r="Q849" t="s">
        <v>367</v>
      </c>
      <c r="R849" t="s">
        <v>2894</v>
      </c>
      <c r="S849" t="s">
        <v>249</v>
      </c>
      <c r="T849" t="b">
        <v>0</v>
      </c>
    </row>
    <row r="850" spans="1:20" x14ac:dyDescent="0.25">
      <c r="A850" t="s">
        <v>236</v>
      </c>
      <c r="B850" t="s">
        <v>236</v>
      </c>
      <c r="C850" t="s">
        <v>237</v>
      </c>
      <c r="D850" t="s">
        <v>1908</v>
      </c>
      <c r="F850" t="s">
        <v>426</v>
      </c>
      <c r="G850" t="s">
        <v>2895</v>
      </c>
      <c r="H850">
        <v>2.5000000000000001E-3</v>
      </c>
      <c r="I850" t="s">
        <v>561</v>
      </c>
      <c r="J850" t="s">
        <v>242</v>
      </c>
      <c r="K850" t="s">
        <v>243</v>
      </c>
      <c r="L850" t="s">
        <v>244</v>
      </c>
      <c r="M850">
        <v>0</v>
      </c>
      <c r="N850">
        <v>2.5000000000000001E-3</v>
      </c>
      <c r="O850" t="s">
        <v>290</v>
      </c>
      <c r="P850" t="s">
        <v>2896</v>
      </c>
      <c r="Q850" t="s">
        <v>1912</v>
      </c>
      <c r="R850" t="s">
        <v>2592</v>
      </c>
      <c r="S850" t="s">
        <v>249</v>
      </c>
      <c r="T850" t="b">
        <v>1</v>
      </c>
    </row>
    <row r="851" spans="1:20" x14ac:dyDescent="0.25">
      <c r="A851" t="s">
        <v>259</v>
      </c>
      <c r="B851" t="s">
        <v>260</v>
      </c>
      <c r="C851" t="s">
        <v>237</v>
      </c>
      <c r="D851" t="s">
        <v>2897</v>
      </c>
      <c r="E851" t="s">
        <v>2898</v>
      </c>
      <c r="F851" t="s">
        <v>2899</v>
      </c>
      <c r="G851" t="s">
        <v>2900</v>
      </c>
      <c r="H851">
        <v>0.20200000000000001</v>
      </c>
      <c r="I851" t="s">
        <v>265</v>
      </c>
      <c r="J851" t="s">
        <v>242</v>
      </c>
      <c r="K851" t="s">
        <v>243</v>
      </c>
      <c r="L851" t="s">
        <v>244</v>
      </c>
      <c r="M851">
        <v>0</v>
      </c>
      <c r="N851">
        <v>0.20200000000000001</v>
      </c>
      <c r="O851" t="s">
        <v>2901</v>
      </c>
      <c r="P851" s="18" t="s">
        <v>2902</v>
      </c>
      <c r="Q851" t="s">
        <v>2903</v>
      </c>
      <c r="R851" t="s">
        <v>2904</v>
      </c>
      <c r="S851" t="s">
        <v>270</v>
      </c>
      <c r="T851" t="b">
        <v>1</v>
      </c>
    </row>
    <row r="852" spans="1:20" x14ac:dyDescent="0.25">
      <c r="A852" t="s">
        <v>236</v>
      </c>
      <c r="B852" t="s">
        <v>236</v>
      </c>
      <c r="C852" t="s">
        <v>237</v>
      </c>
      <c r="D852" t="s">
        <v>314</v>
      </c>
      <c r="E852" t="s">
        <v>251</v>
      </c>
      <c r="F852" t="s">
        <v>773</v>
      </c>
      <c r="G852" t="s">
        <v>2905</v>
      </c>
      <c r="H852">
        <v>4.0000000000000001E-3</v>
      </c>
      <c r="I852" t="s">
        <v>254</v>
      </c>
      <c r="J852" t="s">
        <v>242</v>
      </c>
      <c r="K852" t="s">
        <v>243</v>
      </c>
      <c r="L852" t="s">
        <v>244</v>
      </c>
      <c r="M852">
        <v>0</v>
      </c>
      <c r="N852">
        <v>4.0000000000000001E-3</v>
      </c>
      <c r="O852" t="s">
        <v>255</v>
      </c>
      <c r="P852" s="18" t="s">
        <v>2906</v>
      </c>
      <c r="Q852" t="s">
        <v>318</v>
      </c>
      <c r="R852" t="s">
        <v>1488</v>
      </c>
      <c r="S852" t="s">
        <v>249</v>
      </c>
      <c r="T852" t="b">
        <v>1</v>
      </c>
    </row>
    <row r="853" spans="1:20" x14ac:dyDescent="0.25">
      <c r="A853" t="s">
        <v>236</v>
      </c>
      <c r="B853" t="s">
        <v>236</v>
      </c>
      <c r="C853" t="s">
        <v>237</v>
      </c>
      <c r="D853" t="s">
        <v>552</v>
      </c>
      <c r="F853" t="s">
        <v>2907</v>
      </c>
      <c r="G853" t="s">
        <v>2908</v>
      </c>
      <c r="H853">
        <v>2.4</v>
      </c>
      <c r="I853" t="s">
        <v>492</v>
      </c>
      <c r="J853" t="s">
        <v>242</v>
      </c>
      <c r="K853" t="s">
        <v>243</v>
      </c>
      <c r="L853" t="s">
        <v>244</v>
      </c>
      <c r="M853">
        <v>0</v>
      </c>
      <c r="N853">
        <v>2.4</v>
      </c>
      <c r="O853" t="s">
        <v>1309</v>
      </c>
      <c r="P853" t="s">
        <v>2909</v>
      </c>
      <c r="Q853" t="s">
        <v>556</v>
      </c>
      <c r="R853" t="s">
        <v>2910</v>
      </c>
      <c r="S853" t="s">
        <v>249</v>
      </c>
      <c r="T853" t="b">
        <v>1</v>
      </c>
    </row>
    <row r="854" spans="1:20" x14ac:dyDescent="0.25">
      <c r="A854" t="s">
        <v>259</v>
      </c>
      <c r="B854" t="s">
        <v>260</v>
      </c>
      <c r="C854" t="s">
        <v>237</v>
      </c>
      <c r="D854" t="s">
        <v>2911</v>
      </c>
      <c r="E854" t="s">
        <v>2912</v>
      </c>
      <c r="F854" t="s">
        <v>2913</v>
      </c>
      <c r="G854" t="s">
        <v>2914</v>
      </c>
      <c r="H854">
        <v>0.312</v>
      </c>
      <c r="I854" t="s">
        <v>265</v>
      </c>
      <c r="J854" t="s">
        <v>242</v>
      </c>
      <c r="K854" t="s">
        <v>243</v>
      </c>
      <c r="L854" t="s">
        <v>244</v>
      </c>
      <c r="M854">
        <v>0</v>
      </c>
      <c r="N854">
        <v>0.312</v>
      </c>
      <c r="O854" t="s">
        <v>266</v>
      </c>
      <c r="P854" t="s">
        <v>2915</v>
      </c>
      <c r="Q854" t="s">
        <v>2916</v>
      </c>
      <c r="R854" t="s">
        <v>2917</v>
      </c>
      <c r="S854" t="s">
        <v>270</v>
      </c>
      <c r="T854" t="b">
        <v>1</v>
      </c>
    </row>
    <row r="855" spans="1:20" x14ac:dyDescent="0.25">
      <c r="A855" t="s">
        <v>259</v>
      </c>
      <c r="B855" t="s">
        <v>260</v>
      </c>
      <c r="C855" t="s">
        <v>294</v>
      </c>
      <c r="D855" t="s">
        <v>2911</v>
      </c>
      <c r="E855" t="s">
        <v>2912</v>
      </c>
      <c r="F855" t="s">
        <v>2913</v>
      </c>
      <c r="G855" t="s">
        <v>2914</v>
      </c>
      <c r="H855">
        <v>8.2400000000000001E-2</v>
      </c>
      <c r="I855" t="s">
        <v>265</v>
      </c>
      <c r="J855" t="s">
        <v>242</v>
      </c>
      <c r="K855" t="s">
        <v>243</v>
      </c>
      <c r="L855" t="s">
        <v>244</v>
      </c>
      <c r="M855">
        <v>0</v>
      </c>
      <c r="N855">
        <v>8.2400000000000001E-2</v>
      </c>
      <c r="O855" t="s">
        <v>266</v>
      </c>
      <c r="P855" t="s">
        <v>2915</v>
      </c>
      <c r="Q855" t="s">
        <v>2916</v>
      </c>
      <c r="R855" t="s">
        <v>2917</v>
      </c>
      <c r="S855" t="s">
        <v>270</v>
      </c>
      <c r="T855" t="b">
        <v>1</v>
      </c>
    </row>
    <row r="856" spans="1:20" x14ac:dyDescent="0.25">
      <c r="A856" t="s">
        <v>259</v>
      </c>
      <c r="B856" t="s">
        <v>260</v>
      </c>
      <c r="C856" t="s">
        <v>237</v>
      </c>
      <c r="D856" t="s">
        <v>280</v>
      </c>
      <c r="E856" t="s">
        <v>2918</v>
      </c>
      <c r="F856" t="s">
        <v>2919</v>
      </c>
      <c r="G856" t="s">
        <v>2919</v>
      </c>
      <c r="H856">
        <v>6.9169999999999998</v>
      </c>
      <c r="I856" t="s">
        <v>265</v>
      </c>
      <c r="J856" t="s">
        <v>242</v>
      </c>
      <c r="K856" t="s">
        <v>243</v>
      </c>
      <c r="L856" t="s">
        <v>244</v>
      </c>
      <c r="M856">
        <v>0</v>
      </c>
      <c r="N856">
        <v>6.9169999999999998</v>
      </c>
      <c r="O856" t="s">
        <v>331</v>
      </c>
      <c r="P856" t="s">
        <v>2920</v>
      </c>
      <c r="Q856" t="s">
        <v>285</v>
      </c>
      <c r="R856" t="s">
        <v>2921</v>
      </c>
      <c r="S856" t="s">
        <v>270</v>
      </c>
      <c r="T856" t="b">
        <v>1</v>
      </c>
    </row>
    <row r="857" spans="1:20" x14ac:dyDescent="0.25">
      <c r="A857" t="s">
        <v>259</v>
      </c>
      <c r="B857" t="s">
        <v>260</v>
      </c>
      <c r="C857" t="s">
        <v>336</v>
      </c>
      <c r="D857" t="s">
        <v>280</v>
      </c>
      <c r="E857" t="s">
        <v>2918</v>
      </c>
      <c r="F857" t="s">
        <v>2919</v>
      </c>
      <c r="G857" t="s">
        <v>2919</v>
      </c>
      <c r="H857">
        <v>35749</v>
      </c>
      <c r="I857" t="s">
        <v>265</v>
      </c>
      <c r="J857" t="s">
        <v>242</v>
      </c>
      <c r="K857" t="s">
        <v>243</v>
      </c>
      <c r="L857" t="s">
        <v>244</v>
      </c>
      <c r="M857">
        <v>0</v>
      </c>
      <c r="N857">
        <v>35749</v>
      </c>
      <c r="O857" t="s">
        <v>324</v>
      </c>
      <c r="P857" t="s">
        <v>2920</v>
      </c>
      <c r="Q857" t="s">
        <v>285</v>
      </c>
      <c r="R857" t="s">
        <v>2922</v>
      </c>
      <c r="S857" t="s">
        <v>270</v>
      </c>
      <c r="T857" t="b">
        <v>1</v>
      </c>
    </row>
    <row r="858" spans="1:20" x14ac:dyDescent="0.25">
      <c r="A858" t="s">
        <v>259</v>
      </c>
      <c r="B858" t="s">
        <v>260</v>
      </c>
      <c r="C858" t="s">
        <v>336</v>
      </c>
      <c r="D858" t="s">
        <v>280</v>
      </c>
      <c r="E858" t="s">
        <v>2918</v>
      </c>
      <c r="F858" t="s">
        <v>2919</v>
      </c>
      <c r="G858" t="s">
        <v>2919</v>
      </c>
      <c r="H858">
        <v>69074</v>
      </c>
      <c r="I858" t="s">
        <v>265</v>
      </c>
      <c r="J858" t="s">
        <v>242</v>
      </c>
      <c r="K858" t="s">
        <v>243</v>
      </c>
      <c r="L858" t="s">
        <v>244</v>
      </c>
      <c r="M858">
        <v>0</v>
      </c>
      <c r="N858">
        <v>69074</v>
      </c>
      <c r="O858" t="s">
        <v>324</v>
      </c>
      <c r="P858" t="s">
        <v>2920</v>
      </c>
      <c r="Q858" t="s">
        <v>285</v>
      </c>
      <c r="R858" t="s">
        <v>2923</v>
      </c>
      <c r="S858" t="s">
        <v>270</v>
      </c>
      <c r="T858" t="b">
        <v>1</v>
      </c>
    </row>
    <row r="859" spans="1:20" x14ac:dyDescent="0.25">
      <c r="A859" t="s">
        <v>236</v>
      </c>
      <c r="B859" t="s">
        <v>236</v>
      </c>
      <c r="C859" t="s">
        <v>237</v>
      </c>
      <c r="D859" t="s">
        <v>2924</v>
      </c>
      <c r="F859" t="s">
        <v>426</v>
      </c>
      <c r="G859" t="s">
        <v>2925</v>
      </c>
      <c r="H859">
        <v>0.15</v>
      </c>
      <c r="I859" t="s">
        <v>341</v>
      </c>
      <c r="J859" t="s">
        <v>242</v>
      </c>
      <c r="K859" t="s">
        <v>243</v>
      </c>
      <c r="L859" t="s">
        <v>244</v>
      </c>
      <c r="M859">
        <v>0</v>
      </c>
      <c r="N859">
        <v>0.15</v>
      </c>
      <c r="O859" t="s">
        <v>1910</v>
      </c>
      <c r="P859" t="s">
        <v>2926</v>
      </c>
      <c r="Q859" t="s">
        <v>2927</v>
      </c>
      <c r="R859" t="s">
        <v>2928</v>
      </c>
      <c r="S859" t="s">
        <v>249</v>
      </c>
      <c r="T859" t="b">
        <v>1</v>
      </c>
    </row>
    <row r="860" spans="1:20" x14ac:dyDescent="0.25">
      <c r="A860" t="s">
        <v>259</v>
      </c>
      <c r="B860" t="s">
        <v>260</v>
      </c>
      <c r="C860" t="s">
        <v>237</v>
      </c>
      <c r="D860" t="s">
        <v>1938</v>
      </c>
      <c r="E860" t="s">
        <v>2071</v>
      </c>
      <c r="F860" t="s">
        <v>2929</v>
      </c>
      <c r="G860" t="s">
        <v>2929</v>
      </c>
      <c r="H860">
        <v>4.032</v>
      </c>
      <c r="I860" t="s">
        <v>265</v>
      </c>
      <c r="J860" t="s">
        <v>242</v>
      </c>
      <c r="K860" t="s">
        <v>243</v>
      </c>
      <c r="L860" t="s">
        <v>244</v>
      </c>
      <c r="M860">
        <v>0</v>
      </c>
      <c r="N860">
        <v>4.032</v>
      </c>
      <c r="O860" t="s">
        <v>324</v>
      </c>
      <c r="P860" t="s">
        <v>2930</v>
      </c>
      <c r="Q860" t="s">
        <v>1942</v>
      </c>
      <c r="R860" t="s">
        <v>2931</v>
      </c>
      <c r="S860" t="s">
        <v>270</v>
      </c>
      <c r="T860" t="b">
        <v>1</v>
      </c>
    </row>
    <row r="861" spans="1:20" x14ac:dyDescent="0.25">
      <c r="A861" t="s">
        <v>259</v>
      </c>
      <c r="B861" t="s">
        <v>260</v>
      </c>
      <c r="C861" t="s">
        <v>336</v>
      </c>
      <c r="D861" t="s">
        <v>1938</v>
      </c>
      <c r="E861" t="s">
        <v>2071</v>
      </c>
      <c r="F861" t="s">
        <v>2929</v>
      </c>
      <c r="G861" t="s">
        <v>2929</v>
      </c>
      <c r="H861">
        <v>20768</v>
      </c>
      <c r="I861" t="s">
        <v>265</v>
      </c>
      <c r="J861" t="s">
        <v>242</v>
      </c>
      <c r="K861" t="s">
        <v>243</v>
      </c>
      <c r="L861" t="s">
        <v>244</v>
      </c>
      <c r="M861">
        <v>0</v>
      </c>
      <c r="N861">
        <v>20768</v>
      </c>
      <c r="O861" t="s">
        <v>324</v>
      </c>
      <c r="P861" t="s">
        <v>2930</v>
      </c>
      <c r="Q861" t="s">
        <v>1942</v>
      </c>
      <c r="R861" t="s">
        <v>2932</v>
      </c>
      <c r="S861" t="s">
        <v>270</v>
      </c>
      <c r="T861" t="b">
        <v>1</v>
      </c>
    </row>
    <row r="862" spans="1:20" x14ac:dyDescent="0.25">
      <c r="A862" t="s">
        <v>259</v>
      </c>
      <c r="B862" t="s">
        <v>260</v>
      </c>
      <c r="C862" t="s">
        <v>336</v>
      </c>
      <c r="D862" t="s">
        <v>1938</v>
      </c>
      <c r="E862" t="s">
        <v>2071</v>
      </c>
      <c r="F862" t="s">
        <v>2929</v>
      </c>
      <c r="G862" t="s">
        <v>2929</v>
      </c>
      <c r="H862">
        <v>39841</v>
      </c>
      <c r="I862" t="s">
        <v>265</v>
      </c>
      <c r="J862" t="s">
        <v>242</v>
      </c>
      <c r="K862" t="s">
        <v>243</v>
      </c>
      <c r="L862" t="s">
        <v>244</v>
      </c>
      <c r="M862">
        <v>0</v>
      </c>
      <c r="N862">
        <v>39841</v>
      </c>
      <c r="O862" t="s">
        <v>324</v>
      </c>
      <c r="P862" t="s">
        <v>2930</v>
      </c>
      <c r="Q862" t="s">
        <v>1942</v>
      </c>
      <c r="R862" t="s">
        <v>2933</v>
      </c>
      <c r="S862" t="s">
        <v>270</v>
      </c>
      <c r="T862" t="b">
        <v>1</v>
      </c>
    </row>
    <row r="863" spans="1:20" x14ac:dyDescent="0.25">
      <c r="A863" t="s">
        <v>236</v>
      </c>
      <c r="B863" t="s">
        <v>236</v>
      </c>
      <c r="C863" t="s">
        <v>237</v>
      </c>
      <c r="D863" t="s">
        <v>566</v>
      </c>
      <c r="F863" t="s">
        <v>757</v>
      </c>
      <c r="G863" t="s">
        <v>2543</v>
      </c>
      <c r="H863">
        <v>2.99E-3</v>
      </c>
      <c r="I863" t="s">
        <v>341</v>
      </c>
      <c r="J863" t="s">
        <v>242</v>
      </c>
      <c r="K863" t="s">
        <v>243</v>
      </c>
      <c r="L863" t="s">
        <v>244</v>
      </c>
      <c r="M863">
        <v>0</v>
      </c>
      <c r="N863">
        <v>2.99E-3</v>
      </c>
      <c r="O863" t="s">
        <v>2934</v>
      </c>
      <c r="P863" t="s">
        <v>2935</v>
      </c>
      <c r="Q863" t="s">
        <v>571</v>
      </c>
      <c r="R863" t="s">
        <v>1660</v>
      </c>
      <c r="S863" t="s">
        <v>249</v>
      </c>
      <c r="T863" t="b">
        <v>1</v>
      </c>
    </row>
    <row r="864" spans="1:20" x14ac:dyDescent="0.25">
      <c r="A864" t="s">
        <v>236</v>
      </c>
      <c r="B864" t="s">
        <v>236</v>
      </c>
      <c r="C864" t="s">
        <v>237</v>
      </c>
      <c r="D864" t="s">
        <v>1908</v>
      </c>
      <c r="F864" t="s">
        <v>426</v>
      </c>
      <c r="G864" t="s">
        <v>2936</v>
      </c>
      <c r="H864">
        <v>0.15</v>
      </c>
      <c r="I864" t="s">
        <v>341</v>
      </c>
      <c r="J864" t="s">
        <v>242</v>
      </c>
      <c r="K864" t="s">
        <v>243</v>
      </c>
      <c r="L864" t="s">
        <v>244</v>
      </c>
      <c r="M864">
        <v>0</v>
      </c>
      <c r="N864">
        <v>0.15</v>
      </c>
      <c r="O864" t="s">
        <v>1910</v>
      </c>
      <c r="P864" t="s">
        <v>2937</v>
      </c>
      <c r="Q864" t="s">
        <v>1912</v>
      </c>
      <c r="R864" t="s">
        <v>2592</v>
      </c>
      <c r="S864" t="s">
        <v>249</v>
      </c>
      <c r="T864" t="b">
        <v>1</v>
      </c>
    </row>
    <row r="865" spans="1:20" x14ac:dyDescent="0.25">
      <c r="A865" t="s">
        <v>259</v>
      </c>
      <c r="B865" t="s">
        <v>260</v>
      </c>
      <c r="C865" t="s">
        <v>237</v>
      </c>
      <c r="D865" t="s">
        <v>2938</v>
      </c>
      <c r="E865" t="s">
        <v>2939</v>
      </c>
      <c r="F865" t="s">
        <v>2940</v>
      </c>
      <c r="G865" t="s">
        <v>2940</v>
      </c>
      <c r="H865">
        <v>5.0059579999999997</v>
      </c>
      <c r="I865" t="s">
        <v>265</v>
      </c>
      <c r="J865" t="s">
        <v>242</v>
      </c>
      <c r="K865" t="s">
        <v>243</v>
      </c>
      <c r="L865" t="s">
        <v>244</v>
      </c>
      <c r="M865">
        <v>0</v>
      </c>
      <c r="N865">
        <v>5.0059579999999997</v>
      </c>
      <c r="O865" t="s">
        <v>372</v>
      </c>
      <c r="P865" t="s">
        <v>2941</v>
      </c>
      <c r="Q865" t="s">
        <v>2942</v>
      </c>
      <c r="R865" t="s">
        <v>2943</v>
      </c>
      <c r="S865" t="s">
        <v>270</v>
      </c>
      <c r="T865" t="b">
        <v>1</v>
      </c>
    </row>
    <row r="866" spans="1:20" x14ac:dyDescent="0.25">
      <c r="A866" t="s">
        <v>259</v>
      </c>
      <c r="B866" t="s">
        <v>260</v>
      </c>
      <c r="C866" t="s">
        <v>294</v>
      </c>
      <c r="D866" t="s">
        <v>2938</v>
      </c>
      <c r="E866" t="s">
        <v>2939</v>
      </c>
      <c r="F866" t="s">
        <v>2940</v>
      </c>
      <c r="G866" t="s">
        <v>2940</v>
      </c>
      <c r="H866">
        <v>4.2565819999999999</v>
      </c>
      <c r="I866" t="s">
        <v>265</v>
      </c>
      <c r="J866" t="s">
        <v>242</v>
      </c>
      <c r="K866" t="s">
        <v>243</v>
      </c>
      <c r="L866" t="s">
        <v>244</v>
      </c>
      <c r="M866">
        <v>0</v>
      </c>
      <c r="N866">
        <v>4.2565819999999999</v>
      </c>
      <c r="O866" t="s">
        <v>372</v>
      </c>
      <c r="P866" t="s">
        <v>2941</v>
      </c>
      <c r="Q866" t="s">
        <v>2942</v>
      </c>
      <c r="R866" t="s">
        <v>2943</v>
      </c>
      <c r="S866" t="s">
        <v>270</v>
      </c>
      <c r="T866" t="b">
        <v>1</v>
      </c>
    </row>
    <row r="867" spans="1:20" x14ac:dyDescent="0.25">
      <c r="A867" t="s">
        <v>259</v>
      </c>
      <c r="B867" t="s">
        <v>260</v>
      </c>
      <c r="C867" t="s">
        <v>237</v>
      </c>
      <c r="D867" t="s">
        <v>821</v>
      </c>
      <c r="E867" t="s">
        <v>2944</v>
      </c>
      <c r="F867" t="s">
        <v>2945</v>
      </c>
      <c r="G867" t="s">
        <v>2945</v>
      </c>
      <c r="H867">
        <v>6.12</v>
      </c>
      <c r="I867" t="s">
        <v>265</v>
      </c>
      <c r="J867" t="s">
        <v>242</v>
      </c>
      <c r="K867" t="s">
        <v>243</v>
      </c>
      <c r="L867" t="s">
        <v>244</v>
      </c>
      <c r="M867">
        <v>0</v>
      </c>
      <c r="N867">
        <v>6.12</v>
      </c>
      <c r="O867" t="s">
        <v>324</v>
      </c>
      <c r="P867" t="s">
        <v>2946</v>
      </c>
      <c r="Q867" t="s">
        <v>825</v>
      </c>
      <c r="R867" t="s">
        <v>2947</v>
      </c>
      <c r="S867" t="s">
        <v>270</v>
      </c>
      <c r="T867" t="b">
        <v>1</v>
      </c>
    </row>
    <row r="868" spans="1:20" x14ac:dyDescent="0.25">
      <c r="A868" t="s">
        <v>259</v>
      </c>
      <c r="B868" t="s">
        <v>260</v>
      </c>
      <c r="C868" t="s">
        <v>336</v>
      </c>
      <c r="D868" t="s">
        <v>821</v>
      </c>
      <c r="E868" t="s">
        <v>2944</v>
      </c>
      <c r="F868" t="s">
        <v>2945</v>
      </c>
      <c r="G868" t="s">
        <v>2945</v>
      </c>
      <c r="H868">
        <v>34150</v>
      </c>
      <c r="I868" t="s">
        <v>265</v>
      </c>
      <c r="J868" t="s">
        <v>242</v>
      </c>
      <c r="K868" t="s">
        <v>243</v>
      </c>
      <c r="L868" t="s">
        <v>244</v>
      </c>
      <c r="M868">
        <v>0</v>
      </c>
      <c r="N868">
        <v>34150</v>
      </c>
      <c r="O868" t="s">
        <v>350</v>
      </c>
      <c r="P868" t="s">
        <v>2946</v>
      </c>
      <c r="Q868" t="s">
        <v>825</v>
      </c>
      <c r="R868" t="s">
        <v>2948</v>
      </c>
      <c r="S868" t="s">
        <v>270</v>
      </c>
      <c r="T868" t="b">
        <v>1</v>
      </c>
    </row>
    <row r="869" spans="1:20" x14ac:dyDescent="0.25">
      <c r="A869" t="s">
        <v>259</v>
      </c>
      <c r="B869" t="s">
        <v>260</v>
      </c>
      <c r="C869" t="s">
        <v>336</v>
      </c>
      <c r="D869" t="s">
        <v>821</v>
      </c>
      <c r="E869" t="s">
        <v>2944</v>
      </c>
      <c r="F869" t="s">
        <v>2945</v>
      </c>
      <c r="G869" t="s">
        <v>2945</v>
      </c>
      <c r="H869">
        <v>51467</v>
      </c>
      <c r="I869" t="s">
        <v>265</v>
      </c>
      <c r="J869" t="s">
        <v>242</v>
      </c>
      <c r="K869" t="s">
        <v>243</v>
      </c>
      <c r="L869" t="s">
        <v>244</v>
      </c>
      <c r="M869">
        <v>0</v>
      </c>
      <c r="N869">
        <v>51467</v>
      </c>
      <c r="O869" t="s">
        <v>2286</v>
      </c>
      <c r="P869" t="s">
        <v>2946</v>
      </c>
      <c r="Q869" t="s">
        <v>825</v>
      </c>
      <c r="R869" t="s">
        <v>2949</v>
      </c>
      <c r="S869" t="s">
        <v>270</v>
      </c>
      <c r="T869" t="b">
        <v>1</v>
      </c>
    </row>
    <row r="870" spans="1:20" x14ac:dyDescent="0.25">
      <c r="A870" t="s">
        <v>236</v>
      </c>
      <c r="B870" t="s">
        <v>236</v>
      </c>
      <c r="C870" t="s">
        <v>237</v>
      </c>
      <c r="D870" t="s">
        <v>566</v>
      </c>
      <c r="E870" t="s">
        <v>251</v>
      </c>
      <c r="F870" t="s">
        <v>773</v>
      </c>
      <c r="G870" t="s">
        <v>2950</v>
      </c>
      <c r="H870">
        <v>0.01</v>
      </c>
      <c r="I870" t="s">
        <v>241</v>
      </c>
      <c r="J870" t="s">
        <v>242</v>
      </c>
      <c r="K870" t="s">
        <v>243</v>
      </c>
      <c r="L870" t="s">
        <v>244</v>
      </c>
      <c r="M870">
        <v>0</v>
      </c>
      <c r="N870">
        <v>0.01</v>
      </c>
      <c r="O870" t="s">
        <v>255</v>
      </c>
      <c r="P870" t="s">
        <v>2951</v>
      </c>
      <c r="Q870" t="s">
        <v>571</v>
      </c>
      <c r="R870" t="s">
        <v>776</v>
      </c>
      <c r="S870" t="s">
        <v>249</v>
      </c>
      <c r="T870" t="b">
        <v>1</v>
      </c>
    </row>
    <row r="871" spans="1:20" x14ac:dyDescent="0.25">
      <c r="A871" t="s">
        <v>259</v>
      </c>
      <c r="B871" t="s">
        <v>260</v>
      </c>
      <c r="C871" t="s">
        <v>237</v>
      </c>
      <c r="D871" t="s">
        <v>2093</v>
      </c>
      <c r="E871" t="s">
        <v>1306</v>
      </c>
      <c r="F871" t="s">
        <v>2952</v>
      </c>
      <c r="G871" t="s">
        <v>2953</v>
      </c>
      <c r="H871">
        <v>0.46433999999999997</v>
      </c>
      <c r="I871" t="s">
        <v>265</v>
      </c>
      <c r="J871" t="s">
        <v>242</v>
      </c>
      <c r="K871" t="s">
        <v>243</v>
      </c>
      <c r="L871" t="s">
        <v>244</v>
      </c>
      <c r="M871">
        <v>0</v>
      </c>
      <c r="N871">
        <v>0.46433999999999997</v>
      </c>
      <c r="O871" t="s">
        <v>372</v>
      </c>
      <c r="P871" t="s">
        <v>2954</v>
      </c>
      <c r="Q871" t="s">
        <v>2098</v>
      </c>
      <c r="R871" t="s">
        <v>2955</v>
      </c>
      <c r="S871" t="s">
        <v>270</v>
      </c>
      <c r="T871" t="b">
        <v>1</v>
      </c>
    </row>
    <row r="872" spans="1:20" x14ac:dyDescent="0.25">
      <c r="A872" t="s">
        <v>259</v>
      </c>
      <c r="B872" t="s">
        <v>260</v>
      </c>
      <c r="C872" t="s">
        <v>294</v>
      </c>
      <c r="D872" t="s">
        <v>2093</v>
      </c>
      <c r="E872" t="s">
        <v>1306</v>
      </c>
      <c r="F872" t="s">
        <v>2952</v>
      </c>
      <c r="G872" t="s">
        <v>2953</v>
      </c>
      <c r="H872">
        <v>0.23562</v>
      </c>
      <c r="I872" t="s">
        <v>265</v>
      </c>
      <c r="J872" t="s">
        <v>242</v>
      </c>
      <c r="K872" t="s">
        <v>243</v>
      </c>
      <c r="L872" t="s">
        <v>244</v>
      </c>
      <c r="M872">
        <v>0</v>
      </c>
      <c r="N872">
        <v>0.23562</v>
      </c>
      <c r="O872" t="s">
        <v>372</v>
      </c>
      <c r="P872" t="s">
        <v>2954</v>
      </c>
      <c r="Q872" t="s">
        <v>2098</v>
      </c>
      <c r="R872" t="s">
        <v>2955</v>
      </c>
      <c r="S872" t="s">
        <v>270</v>
      </c>
      <c r="T872" t="b">
        <v>1</v>
      </c>
    </row>
    <row r="873" spans="1:20" x14ac:dyDescent="0.25">
      <c r="A873" t="s">
        <v>259</v>
      </c>
      <c r="B873" t="s">
        <v>260</v>
      </c>
      <c r="C873" t="s">
        <v>237</v>
      </c>
      <c r="D873" t="s">
        <v>1679</v>
      </c>
      <c r="E873" t="s">
        <v>2121</v>
      </c>
      <c r="F873" t="s">
        <v>2956</v>
      </c>
      <c r="G873" t="s">
        <v>2957</v>
      </c>
      <c r="H873">
        <v>1.585224</v>
      </c>
      <c r="I873" t="s">
        <v>265</v>
      </c>
      <c r="J873" t="s">
        <v>242</v>
      </c>
      <c r="K873" t="s">
        <v>243</v>
      </c>
      <c r="L873" t="s">
        <v>244</v>
      </c>
      <c r="M873">
        <v>0</v>
      </c>
      <c r="N873">
        <v>1.585224</v>
      </c>
      <c r="O873" t="s">
        <v>372</v>
      </c>
      <c r="P873" t="s">
        <v>2958</v>
      </c>
      <c r="Q873" t="s">
        <v>1683</v>
      </c>
      <c r="R873" t="s">
        <v>2959</v>
      </c>
      <c r="S873" t="s">
        <v>270</v>
      </c>
      <c r="T873" t="b">
        <v>1</v>
      </c>
    </row>
    <row r="874" spans="1:20" x14ac:dyDescent="0.25">
      <c r="A874" t="s">
        <v>259</v>
      </c>
      <c r="B874" t="s">
        <v>260</v>
      </c>
      <c r="C874" t="s">
        <v>294</v>
      </c>
      <c r="D874" t="s">
        <v>1679</v>
      </c>
      <c r="E874" t="s">
        <v>2121</v>
      </c>
      <c r="F874" t="s">
        <v>2956</v>
      </c>
      <c r="G874" t="s">
        <v>2957</v>
      </c>
      <c r="H874">
        <v>0.61236999999999997</v>
      </c>
      <c r="I874" t="s">
        <v>265</v>
      </c>
      <c r="J874" t="s">
        <v>242</v>
      </c>
      <c r="K874" t="s">
        <v>243</v>
      </c>
      <c r="L874" t="s">
        <v>244</v>
      </c>
      <c r="M874">
        <v>0</v>
      </c>
      <c r="N874">
        <v>0.61236999999999997</v>
      </c>
      <c r="O874" t="s">
        <v>372</v>
      </c>
      <c r="P874" t="s">
        <v>2958</v>
      </c>
      <c r="Q874" t="s">
        <v>1683</v>
      </c>
      <c r="R874" t="s">
        <v>2959</v>
      </c>
      <c r="S874" t="s">
        <v>270</v>
      </c>
      <c r="T874" t="b">
        <v>1</v>
      </c>
    </row>
    <row r="875" spans="1:20" x14ac:dyDescent="0.25">
      <c r="A875" t="s">
        <v>259</v>
      </c>
      <c r="B875" t="s">
        <v>260</v>
      </c>
      <c r="C875" t="s">
        <v>237</v>
      </c>
      <c r="D875" t="s">
        <v>2245</v>
      </c>
      <c r="E875" t="s">
        <v>2960</v>
      </c>
      <c r="F875" t="s">
        <v>2961</v>
      </c>
      <c r="G875" t="s">
        <v>2961</v>
      </c>
      <c r="H875">
        <v>0.52800000000000002</v>
      </c>
      <c r="I875" t="s">
        <v>265</v>
      </c>
      <c r="J875" t="s">
        <v>242</v>
      </c>
      <c r="K875" t="s">
        <v>243</v>
      </c>
      <c r="L875" t="s">
        <v>244</v>
      </c>
      <c r="M875">
        <v>0</v>
      </c>
      <c r="N875">
        <v>0.52800000000000002</v>
      </c>
      <c r="O875" t="s">
        <v>386</v>
      </c>
      <c r="P875" t="s">
        <v>2962</v>
      </c>
      <c r="Q875" t="s">
        <v>2249</v>
      </c>
      <c r="R875" t="s">
        <v>2963</v>
      </c>
      <c r="S875" t="s">
        <v>270</v>
      </c>
      <c r="T875" t="b">
        <v>1</v>
      </c>
    </row>
    <row r="876" spans="1:20" x14ac:dyDescent="0.25">
      <c r="A876" t="s">
        <v>259</v>
      </c>
      <c r="B876" t="s">
        <v>260</v>
      </c>
      <c r="C876" t="s">
        <v>294</v>
      </c>
      <c r="D876" t="s">
        <v>2245</v>
      </c>
      <c r="E876" t="s">
        <v>2960</v>
      </c>
      <c r="F876" t="s">
        <v>2961</v>
      </c>
      <c r="G876" t="s">
        <v>2961</v>
      </c>
      <c r="H876">
        <v>0.2</v>
      </c>
      <c r="I876" t="s">
        <v>265</v>
      </c>
      <c r="J876" t="s">
        <v>242</v>
      </c>
      <c r="K876" t="s">
        <v>243</v>
      </c>
      <c r="L876" t="s">
        <v>244</v>
      </c>
      <c r="M876">
        <v>0</v>
      </c>
      <c r="N876">
        <v>0.2</v>
      </c>
      <c r="O876" t="s">
        <v>486</v>
      </c>
      <c r="P876" t="s">
        <v>2962</v>
      </c>
      <c r="Q876" t="s">
        <v>2249</v>
      </c>
      <c r="R876" t="s">
        <v>2963</v>
      </c>
      <c r="S876" t="s">
        <v>270</v>
      </c>
      <c r="T876" t="b">
        <v>1</v>
      </c>
    </row>
    <row r="877" spans="1:20" x14ac:dyDescent="0.25">
      <c r="A877" t="s">
        <v>259</v>
      </c>
      <c r="B877" t="s">
        <v>260</v>
      </c>
      <c r="C877" t="s">
        <v>237</v>
      </c>
      <c r="D877" t="s">
        <v>580</v>
      </c>
      <c r="E877" t="s">
        <v>2964</v>
      </c>
      <c r="F877" t="s">
        <v>2965</v>
      </c>
      <c r="G877" t="s">
        <v>2965</v>
      </c>
      <c r="H877">
        <v>9.5999999999999992E-3</v>
      </c>
      <c r="I877" t="s">
        <v>265</v>
      </c>
      <c r="J877" t="s">
        <v>242</v>
      </c>
      <c r="K877" t="s">
        <v>243</v>
      </c>
      <c r="L877" t="s">
        <v>244</v>
      </c>
      <c r="M877">
        <v>0</v>
      </c>
      <c r="N877">
        <v>9.5999999999999992E-3</v>
      </c>
      <c r="O877" t="s">
        <v>372</v>
      </c>
      <c r="P877" t="s">
        <v>2966</v>
      </c>
      <c r="Q877" t="s">
        <v>584</v>
      </c>
      <c r="R877" t="s">
        <v>2967</v>
      </c>
      <c r="S877" t="s">
        <v>270</v>
      </c>
      <c r="T877" t="b">
        <v>1</v>
      </c>
    </row>
    <row r="878" spans="1:20" x14ac:dyDescent="0.25">
      <c r="A878" t="s">
        <v>259</v>
      </c>
      <c r="B878" t="s">
        <v>260</v>
      </c>
      <c r="C878" t="s">
        <v>237</v>
      </c>
      <c r="D878" t="s">
        <v>677</v>
      </c>
      <c r="E878" t="s">
        <v>678</v>
      </c>
      <c r="F878" t="s">
        <v>2968</v>
      </c>
      <c r="G878" t="s">
        <v>2968</v>
      </c>
      <c r="H878">
        <v>2.18E-2</v>
      </c>
      <c r="I878" t="s">
        <v>265</v>
      </c>
      <c r="J878" t="s">
        <v>242</v>
      </c>
      <c r="K878" t="s">
        <v>243</v>
      </c>
      <c r="L878" t="s">
        <v>244</v>
      </c>
      <c r="M878">
        <v>0</v>
      </c>
      <c r="N878">
        <v>2.18E-2</v>
      </c>
      <c r="O878" t="s">
        <v>446</v>
      </c>
      <c r="P878" t="s">
        <v>2969</v>
      </c>
      <c r="Q878" t="s">
        <v>681</v>
      </c>
      <c r="R878" t="s">
        <v>2970</v>
      </c>
      <c r="S878" t="s">
        <v>270</v>
      </c>
      <c r="T878" t="b">
        <v>1</v>
      </c>
    </row>
    <row r="879" spans="1:20" x14ac:dyDescent="0.25">
      <c r="A879" t="s">
        <v>259</v>
      </c>
      <c r="B879" t="s">
        <v>260</v>
      </c>
      <c r="C879" t="s">
        <v>294</v>
      </c>
      <c r="D879" t="s">
        <v>677</v>
      </c>
      <c r="E879" t="s">
        <v>678</v>
      </c>
      <c r="F879" t="s">
        <v>2968</v>
      </c>
      <c r="G879" t="s">
        <v>2968</v>
      </c>
      <c r="H879">
        <v>1.26E-2</v>
      </c>
      <c r="I879" t="s">
        <v>265</v>
      </c>
      <c r="J879" t="s">
        <v>242</v>
      </c>
      <c r="K879" t="s">
        <v>243</v>
      </c>
      <c r="L879" t="s">
        <v>244</v>
      </c>
      <c r="M879">
        <v>0</v>
      </c>
      <c r="N879">
        <v>1.26E-2</v>
      </c>
      <c r="O879" t="s">
        <v>310</v>
      </c>
      <c r="P879" t="s">
        <v>2969</v>
      </c>
      <c r="Q879" t="s">
        <v>681</v>
      </c>
      <c r="R879" t="s">
        <v>2970</v>
      </c>
      <c r="S879" t="s">
        <v>270</v>
      </c>
      <c r="T879" t="b">
        <v>1</v>
      </c>
    </row>
    <row r="880" spans="1:20" x14ac:dyDescent="0.25">
      <c r="A880" t="s">
        <v>259</v>
      </c>
      <c r="B880" t="s">
        <v>382</v>
      </c>
      <c r="C880" t="s">
        <v>237</v>
      </c>
      <c r="D880" t="s">
        <v>2188</v>
      </c>
      <c r="F880" t="s">
        <v>2971</v>
      </c>
      <c r="G880" t="s">
        <v>2971</v>
      </c>
      <c r="H880">
        <v>5.2089999999999996</v>
      </c>
      <c r="I880" t="s">
        <v>265</v>
      </c>
      <c r="J880" t="s">
        <v>242</v>
      </c>
      <c r="K880" t="s">
        <v>243</v>
      </c>
      <c r="L880" t="s">
        <v>244</v>
      </c>
      <c r="M880">
        <v>0</v>
      </c>
      <c r="N880">
        <v>5.2089999999999996</v>
      </c>
      <c r="O880" t="s">
        <v>324</v>
      </c>
      <c r="P880" t="s">
        <v>2972</v>
      </c>
      <c r="Q880" t="s">
        <v>2191</v>
      </c>
      <c r="R880" t="s">
        <v>2973</v>
      </c>
      <c r="S880" t="s">
        <v>390</v>
      </c>
      <c r="T880" t="b">
        <v>1</v>
      </c>
    </row>
    <row r="881" spans="1:20" x14ac:dyDescent="0.25">
      <c r="A881" t="s">
        <v>259</v>
      </c>
      <c r="B881" t="s">
        <v>382</v>
      </c>
      <c r="C881" t="s">
        <v>294</v>
      </c>
      <c r="D881" t="s">
        <v>2188</v>
      </c>
      <c r="F881" t="s">
        <v>2971</v>
      </c>
      <c r="G881" t="s">
        <v>2971</v>
      </c>
      <c r="H881">
        <v>2.706</v>
      </c>
      <c r="I881" t="s">
        <v>265</v>
      </c>
      <c r="J881" t="s">
        <v>242</v>
      </c>
      <c r="K881" t="s">
        <v>243</v>
      </c>
      <c r="L881" t="s">
        <v>244</v>
      </c>
      <c r="M881">
        <v>0</v>
      </c>
      <c r="N881">
        <v>2.706</v>
      </c>
      <c r="O881" t="s">
        <v>324</v>
      </c>
      <c r="P881" t="s">
        <v>2972</v>
      </c>
      <c r="Q881" t="s">
        <v>2191</v>
      </c>
      <c r="R881" t="s">
        <v>2973</v>
      </c>
      <c r="S881" t="s">
        <v>390</v>
      </c>
      <c r="T881" t="b">
        <v>1</v>
      </c>
    </row>
    <row r="882" spans="1:20" x14ac:dyDescent="0.25">
      <c r="A882" t="s">
        <v>259</v>
      </c>
      <c r="B882" t="s">
        <v>260</v>
      </c>
      <c r="C882" t="s">
        <v>237</v>
      </c>
      <c r="D882" t="s">
        <v>1428</v>
      </c>
      <c r="E882" t="s">
        <v>1429</v>
      </c>
      <c r="F882" t="s">
        <v>2974</v>
      </c>
      <c r="G882" t="s">
        <v>2974</v>
      </c>
      <c r="H882">
        <v>1.4000490000000001</v>
      </c>
      <c r="I882" t="s">
        <v>265</v>
      </c>
      <c r="J882" t="s">
        <v>242</v>
      </c>
      <c r="K882" t="s">
        <v>243</v>
      </c>
      <c r="L882" t="s">
        <v>244</v>
      </c>
      <c r="M882">
        <v>0</v>
      </c>
      <c r="N882">
        <v>1.4000490000000001</v>
      </c>
      <c r="O882" t="s">
        <v>372</v>
      </c>
      <c r="P882" t="s">
        <v>2975</v>
      </c>
      <c r="Q882" t="s">
        <v>1432</v>
      </c>
      <c r="R882" t="s">
        <v>2976</v>
      </c>
      <c r="S882" t="s">
        <v>270</v>
      </c>
      <c r="T882" t="b">
        <v>1</v>
      </c>
    </row>
    <row r="883" spans="1:20" x14ac:dyDescent="0.25">
      <c r="A883" t="s">
        <v>259</v>
      </c>
      <c r="B883" t="s">
        <v>260</v>
      </c>
      <c r="C883" t="s">
        <v>294</v>
      </c>
      <c r="D883" t="s">
        <v>1428</v>
      </c>
      <c r="E883" t="s">
        <v>1429</v>
      </c>
      <c r="F883" t="s">
        <v>2974</v>
      </c>
      <c r="G883" t="s">
        <v>2974</v>
      </c>
      <c r="H883">
        <v>0.67862299999999998</v>
      </c>
      <c r="I883" t="s">
        <v>265</v>
      </c>
      <c r="J883" t="s">
        <v>242</v>
      </c>
      <c r="K883" t="s">
        <v>243</v>
      </c>
      <c r="L883" t="s">
        <v>244</v>
      </c>
      <c r="M883">
        <v>0</v>
      </c>
      <c r="N883">
        <v>0.67862299999999998</v>
      </c>
      <c r="O883" t="s">
        <v>372</v>
      </c>
      <c r="P883" t="s">
        <v>2975</v>
      </c>
      <c r="Q883" t="s">
        <v>1432</v>
      </c>
      <c r="R883" t="s">
        <v>2976</v>
      </c>
      <c r="S883" t="s">
        <v>270</v>
      </c>
      <c r="T883" t="b">
        <v>1</v>
      </c>
    </row>
    <row r="884" spans="1:20" x14ac:dyDescent="0.25">
      <c r="A884" t="s">
        <v>259</v>
      </c>
      <c r="B884" t="s">
        <v>260</v>
      </c>
      <c r="C884" t="s">
        <v>237</v>
      </c>
      <c r="D884" t="s">
        <v>295</v>
      </c>
      <c r="E884" t="s">
        <v>2977</v>
      </c>
      <c r="F884" t="s">
        <v>2978</v>
      </c>
      <c r="G884" t="s">
        <v>2978</v>
      </c>
      <c r="H884">
        <v>0.30730000000000002</v>
      </c>
      <c r="I884" t="s">
        <v>265</v>
      </c>
      <c r="J884" t="s">
        <v>242</v>
      </c>
      <c r="K884" t="s">
        <v>243</v>
      </c>
      <c r="L884" t="s">
        <v>244</v>
      </c>
      <c r="M884">
        <v>0</v>
      </c>
      <c r="N884">
        <v>0.30730000000000002</v>
      </c>
      <c r="O884" t="s">
        <v>298</v>
      </c>
      <c r="P884" t="s">
        <v>2979</v>
      </c>
      <c r="Q884" t="s">
        <v>300</v>
      </c>
      <c r="R884" t="s">
        <v>2980</v>
      </c>
      <c r="S884" t="s">
        <v>270</v>
      </c>
      <c r="T884" t="b">
        <v>1</v>
      </c>
    </row>
    <row r="885" spans="1:20" x14ac:dyDescent="0.25">
      <c r="A885" t="s">
        <v>259</v>
      </c>
      <c r="B885" t="s">
        <v>260</v>
      </c>
      <c r="C885" t="s">
        <v>237</v>
      </c>
      <c r="D885" t="s">
        <v>2093</v>
      </c>
      <c r="E885" t="s">
        <v>2981</v>
      </c>
      <c r="F885" t="s">
        <v>2982</v>
      </c>
      <c r="G885" t="s">
        <v>2983</v>
      </c>
      <c r="H885">
        <v>2.629</v>
      </c>
      <c r="I885" t="s">
        <v>265</v>
      </c>
      <c r="J885" t="s">
        <v>242</v>
      </c>
      <c r="K885" t="s">
        <v>243</v>
      </c>
      <c r="L885" t="s">
        <v>244</v>
      </c>
      <c r="M885">
        <v>0</v>
      </c>
      <c r="N885">
        <v>2.629</v>
      </c>
      <c r="O885" t="s">
        <v>1309</v>
      </c>
      <c r="P885" t="s">
        <v>2984</v>
      </c>
      <c r="Q885" t="s">
        <v>2098</v>
      </c>
      <c r="R885" t="s">
        <v>2985</v>
      </c>
      <c r="S885" t="s">
        <v>270</v>
      </c>
      <c r="T885" t="b">
        <v>1</v>
      </c>
    </row>
    <row r="886" spans="1:20" x14ac:dyDescent="0.25">
      <c r="A886" t="s">
        <v>259</v>
      </c>
      <c r="B886" t="s">
        <v>260</v>
      </c>
      <c r="C886" t="s">
        <v>294</v>
      </c>
      <c r="D886" t="s">
        <v>2093</v>
      </c>
      <c r="E886" t="s">
        <v>2981</v>
      </c>
      <c r="F886" t="s">
        <v>2982</v>
      </c>
      <c r="G886" t="s">
        <v>2983</v>
      </c>
      <c r="H886">
        <v>0.72599999999999998</v>
      </c>
      <c r="I886" t="s">
        <v>265</v>
      </c>
      <c r="J886" t="s">
        <v>242</v>
      </c>
      <c r="K886" t="s">
        <v>243</v>
      </c>
      <c r="L886" t="s">
        <v>244</v>
      </c>
      <c r="M886">
        <v>0</v>
      </c>
      <c r="N886">
        <v>0.72599999999999998</v>
      </c>
      <c r="O886" t="s">
        <v>1309</v>
      </c>
      <c r="P886" t="s">
        <v>2984</v>
      </c>
      <c r="Q886" t="s">
        <v>2098</v>
      </c>
      <c r="R886" t="s">
        <v>2985</v>
      </c>
      <c r="S886" t="s">
        <v>270</v>
      </c>
      <c r="T886" t="b">
        <v>1</v>
      </c>
    </row>
    <row r="887" spans="1:20" x14ac:dyDescent="0.25">
      <c r="A887" t="s">
        <v>259</v>
      </c>
      <c r="B887" t="s">
        <v>260</v>
      </c>
      <c r="C887" t="s">
        <v>237</v>
      </c>
      <c r="D887" t="s">
        <v>1316</v>
      </c>
      <c r="E887" t="s">
        <v>2116</v>
      </c>
      <c r="F887" t="s">
        <v>2986</v>
      </c>
      <c r="G887" t="s">
        <v>2987</v>
      </c>
      <c r="H887">
        <v>1.17</v>
      </c>
      <c r="I887" t="s">
        <v>265</v>
      </c>
      <c r="J887" t="s">
        <v>242</v>
      </c>
      <c r="K887" t="s">
        <v>243</v>
      </c>
      <c r="L887" t="s">
        <v>244</v>
      </c>
      <c r="M887">
        <v>0</v>
      </c>
      <c r="N887">
        <v>1.17</v>
      </c>
      <c r="O887" t="s">
        <v>1364</v>
      </c>
      <c r="P887" t="s">
        <v>2988</v>
      </c>
      <c r="Q887" t="s">
        <v>1321</v>
      </c>
      <c r="R887" t="s">
        <v>2989</v>
      </c>
      <c r="S887" t="s">
        <v>270</v>
      </c>
      <c r="T887" t="b">
        <v>1</v>
      </c>
    </row>
    <row r="888" spans="1:20" x14ac:dyDescent="0.25">
      <c r="A888" t="s">
        <v>259</v>
      </c>
      <c r="B888" t="s">
        <v>260</v>
      </c>
      <c r="C888" t="s">
        <v>336</v>
      </c>
      <c r="D888" t="s">
        <v>1316</v>
      </c>
      <c r="E888" t="s">
        <v>2116</v>
      </c>
      <c r="F888" t="s">
        <v>2986</v>
      </c>
      <c r="G888" t="s">
        <v>2987</v>
      </c>
      <c r="H888">
        <v>4344</v>
      </c>
      <c r="I888" t="s">
        <v>265</v>
      </c>
      <c r="J888" t="s">
        <v>242</v>
      </c>
      <c r="K888" t="s">
        <v>243</v>
      </c>
      <c r="L888" t="s">
        <v>244</v>
      </c>
      <c r="M888">
        <v>0</v>
      </c>
      <c r="N888">
        <v>4344</v>
      </c>
      <c r="O888" t="s">
        <v>1212</v>
      </c>
      <c r="P888" t="s">
        <v>2988</v>
      </c>
      <c r="Q888" t="s">
        <v>1321</v>
      </c>
      <c r="R888" t="s">
        <v>2990</v>
      </c>
      <c r="S888" t="s">
        <v>270</v>
      </c>
      <c r="T888" t="b">
        <v>1</v>
      </c>
    </row>
    <row r="889" spans="1:20" x14ac:dyDescent="0.25">
      <c r="A889" t="s">
        <v>259</v>
      </c>
      <c r="B889" t="s">
        <v>260</v>
      </c>
      <c r="C889" t="s">
        <v>336</v>
      </c>
      <c r="D889" t="s">
        <v>1316</v>
      </c>
      <c r="E889" t="s">
        <v>2116</v>
      </c>
      <c r="F889" t="s">
        <v>2986</v>
      </c>
      <c r="G889" t="s">
        <v>2987</v>
      </c>
      <c r="H889">
        <v>8448</v>
      </c>
      <c r="I889" t="s">
        <v>265</v>
      </c>
      <c r="J889" t="s">
        <v>242</v>
      </c>
      <c r="K889" t="s">
        <v>243</v>
      </c>
      <c r="L889" t="s">
        <v>244</v>
      </c>
      <c r="M889">
        <v>0</v>
      </c>
      <c r="N889">
        <v>8448</v>
      </c>
      <c r="O889" t="s">
        <v>1212</v>
      </c>
      <c r="P889" t="s">
        <v>2988</v>
      </c>
      <c r="Q889" t="s">
        <v>1321</v>
      </c>
      <c r="R889" t="s">
        <v>2991</v>
      </c>
      <c r="S889" t="s">
        <v>270</v>
      </c>
      <c r="T889" t="b">
        <v>1</v>
      </c>
    </row>
    <row r="890" spans="1:20" x14ac:dyDescent="0.25">
      <c r="A890" t="s">
        <v>236</v>
      </c>
      <c r="B890" t="s">
        <v>236</v>
      </c>
      <c r="C890" t="s">
        <v>237</v>
      </c>
      <c r="D890" t="s">
        <v>314</v>
      </c>
      <c r="F890" t="s">
        <v>2718</v>
      </c>
      <c r="G890" t="s">
        <v>2992</v>
      </c>
      <c r="H890">
        <v>5.0000000000000001E-3</v>
      </c>
      <c r="I890" t="s">
        <v>241</v>
      </c>
      <c r="J890" t="s">
        <v>242</v>
      </c>
      <c r="K890" t="s">
        <v>243</v>
      </c>
      <c r="L890" t="s">
        <v>244</v>
      </c>
      <c r="M890">
        <v>0</v>
      </c>
      <c r="N890">
        <v>5.0000000000000001E-3</v>
      </c>
      <c r="O890" t="s">
        <v>1407</v>
      </c>
      <c r="P890" t="s">
        <v>2993</v>
      </c>
      <c r="Q890" t="s">
        <v>318</v>
      </c>
      <c r="R890" t="s">
        <v>2994</v>
      </c>
      <c r="S890" t="s">
        <v>249</v>
      </c>
      <c r="T890" t="b">
        <v>0</v>
      </c>
    </row>
    <row r="891" spans="1:20" x14ac:dyDescent="0.25">
      <c r="A891" t="s">
        <v>259</v>
      </c>
      <c r="B891" t="s">
        <v>260</v>
      </c>
      <c r="C891" t="s">
        <v>237</v>
      </c>
      <c r="D891" t="s">
        <v>762</v>
      </c>
      <c r="E891" t="s">
        <v>2995</v>
      </c>
      <c r="F891" t="s">
        <v>2996</v>
      </c>
      <c r="G891" t="s">
        <v>2997</v>
      </c>
      <c r="H891">
        <v>0.16400000000000001</v>
      </c>
      <c r="I891" t="s">
        <v>265</v>
      </c>
      <c r="J891" t="s">
        <v>242</v>
      </c>
      <c r="K891" t="s">
        <v>243</v>
      </c>
      <c r="L891" t="s">
        <v>244</v>
      </c>
      <c r="M891">
        <v>0</v>
      </c>
      <c r="N891">
        <v>0.16400000000000001</v>
      </c>
      <c r="O891" t="s">
        <v>266</v>
      </c>
      <c r="P891" t="s">
        <v>2998</v>
      </c>
      <c r="Q891" t="s">
        <v>766</v>
      </c>
      <c r="R891" t="s">
        <v>2999</v>
      </c>
      <c r="S891" t="s">
        <v>270</v>
      </c>
      <c r="T891" t="b">
        <v>1</v>
      </c>
    </row>
    <row r="892" spans="1:20" x14ac:dyDescent="0.25">
      <c r="A892" t="s">
        <v>259</v>
      </c>
      <c r="B892" t="s">
        <v>260</v>
      </c>
      <c r="C892" t="s">
        <v>294</v>
      </c>
      <c r="D892" t="s">
        <v>762</v>
      </c>
      <c r="E892" t="s">
        <v>2995</v>
      </c>
      <c r="F892" t="s">
        <v>2996</v>
      </c>
      <c r="G892" t="s">
        <v>2997</v>
      </c>
      <c r="H892">
        <v>4.5199999999999997E-2</v>
      </c>
      <c r="I892" t="s">
        <v>265</v>
      </c>
      <c r="J892" t="s">
        <v>242</v>
      </c>
      <c r="K892" t="s">
        <v>243</v>
      </c>
      <c r="L892" t="s">
        <v>244</v>
      </c>
      <c r="M892">
        <v>0</v>
      </c>
      <c r="N892">
        <v>4.5199999999999997E-2</v>
      </c>
      <c r="O892" t="s">
        <v>266</v>
      </c>
      <c r="P892" t="s">
        <v>2998</v>
      </c>
      <c r="Q892" t="s">
        <v>766</v>
      </c>
      <c r="R892" t="s">
        <v>2999</v>
      </c>
      <c r="S892" t="s">
        <v>270</v>
      </c>
      <c r="T892" t="b">
        <v>1</v>
      </c>
    </row>
    <row r="893" spans="1:20" x14ac:dyDescent="0.25">
      <c r="A893" t="s">
        <v>259</v>
      </c>
      <c r="B893" t="s">
        <v>260</v>
      </c>
      <c r="C893" t="s">
        <v>237</v>
      </c>
      <c r="D893" t="s">
        <v>406</v>
      </c>
      <c r="E893" t="s">
        <v>2977</v>
      </c>
      <c r="F893" t="s">
        <v>3000</v>
      </c>
      <c r="G893" t="s">
        <v>3000</v>
      </c>
      <c r="H893">
        <v>4.2138</v>
      </c>
      <c r="I893" t="s">
        <v>265</v>
      </c>
      <c r="J893" t="s">
        <v>242</v>
      </c>
      <c r="K893" t="s">
        <v>243</v>
      </c>
      <c r="L893" t="s">
        <v>244</v>
      </c>
      <c r="M893">
        <v>0</v>
      </c>
      <c r="N893">
        <v>4.2138</v>
      </c>
      <c r="O893" t="s">
        <v>350</v>
      </c>
      <c r="P893" t="s">
        <v>3001</v>
      </c>
      <c r="Q893" t="s">
        <v>410</v>
      </c>
      <c r="R893" t="s">
        <v>3002</v>
      </c>
      <c r="S893" t="s">
        <v>270</v>
      </c>
      <c r="T893" t="b">
        <v>0</v>
      </c>
    </row>
    <row r="894" spans="1:20" x14ac:dyDescent="0.25">
      <c r="A894" t="s">
        <v>259</v>
      </c>
      <c r="B894" t="s">
        <v>260</v>
      </c>
      <c r="C894" t="s">
        <v>294</v>
      </c>
      <c r="D894" t="s">
        <v>406</v>
      </c>
      <c r="E894" t="s">
        <v>2977</v>
      </c>
      <c r="F894" t="s">
        <v>3000</v>
      </c>
      <c r="G894" t="s">
        <v>3000</v>
      </c>
      <c r="H894">
        <v>3.073</v>
      </c>
      <c r="I894" t="s">
        <v>265</v>
      </c>
      <c r="J894" t="s">
        <v>242</v>
      </c>
      <c r="K894" t="s">
        <v>243</v>
      </c>
      <c r="L894" t="s">
        <v>244</v>
      </c>
      <c r="M894">
        <v>0</v>
      </c>
      <c r="N894">
        <v>3.073</v>
      </c>
      <c r="O894" t="s">
        <v>350</v>
      </c>
      <c r="P894" t="s">
        <v>3001</v>
      </c>
      <c r="Q894" t="s">
        <v>410</v>
      </c>
      <c r="R894" t="s">
        <v>3002</v>
      </c>
      <c r="S894" t="s">
        <v>270</v>
      </c>
      <c r="T894" t="b">
        <v>0</v>
      </c>
    </row>
    <row r="895" spans="1:20" x14ac:dyDescent="0.25">
      <c r="A895" t="s">
        <v>259</v>
      </c>
      <c r="B895" t="s">
        <v>260</v>
      </c>
      <c r="C895" t="s">
        <v>237</v>
      </c>
      <c r="D895" t="s">
        <v>1097</v>
      </c>
      <c r="E895" t="s">
        <v>3003</v>
      </c>
      <c r="F895" t="s">
        <v>3004</v>
      </c>
      <c r="G895" t="s">
        <v>3004</v>
      </c>
      <c r="H895">
        <v>0.14724999999999999</v>
      </c>
      <c r="I895" t="s">
        <v>265</v>
      </c>
      <c r="J895" t="s">
        <v>242</v>
      </c>
      <c r="K895" t="s">
        <v>243</v>
      </c>
      <c r="L895" t="s">
        <v>244</v>
      </c>
      <c r="M895">
        <v>0</v>
      </c>
      <c r="N895">
        <v>0.14724999999999999</v>
      </c>
      <c r="O895" t="s">
        <v>446</v>
      </c>
      <c r="P895" t="s">
        <v>3005</v>
      </c>
      <c r="Q895" t="s">
        <v>1101</v>
      </c>
      <c r="R895" t="s">
        <v>3006</v>
      </c>
      <c r="S895" t="s">
        <v>270</v>
      </c>
      <c r="T895" t="b">
        <v>1</v>
      </c>
    </row>
    <row r="896" spans="1:20" x14ac:dyDescent="0.25">
      <c r="A896" t="s">
        <v>236</v>
      </c>
      <c r="B896" t="s">
        <v>236</v>
      </c>
      <c r="C896" t="s">
        <v>237</v>
      </c>
      <c r="D896" t="s">
        <v>250</v>
      </c>
      <c r="F896" t="s">
        <v>484</v>
      </c>
      <c r="G896" t="s">
        <v>3007</v>
      </c>
      <c r="H896">
        <v>3.3000000000000002E-2</v>
      </c>
      <c r="I896" t="s">
        <v>341</v>
      </c>
      <c r="J896" t="s">
        <v>242</v>
      </c>
      <c r="K896" t="s">
        <v>243</v>
      </c>
      <c r="L896" t="s">
        <v>244</v>
      </c>
      <c r="M896">
        <v>0</v>
      </c>
      <c r="N896">
        <v>3.3000000000000002E-2</v>
      </c>
      <c r="O896" t="s">
        <v>546</v>
      </c>
      <c r="P896" t="s">
        <v>3008</v>
      </c>
      <c r="Q896" t="s">
        <v>257</v>
      </c>
      <c r="R896" t="s">
        <v>3009</v>
      </c>
      <c r="S896" t="s">
        <v>249</v>
      </c>
      <c r="T896" t="b">
        <v>1</v>
      </c>
    </row>
    <row r="897" spans="1:20" x14ac:dyDescent="0.25">
      <c r="A897" t="s">
        <v>259</v>
      </c>
      <c r="B897" t="s">
        <v>260</v>
      </c>
      <c r="C897" t="s">
        <v>237</v>
      </c>
      <c r="D897" t="s">
        <v>3010</v>
      </c>
      <c r="E897" t="s">
        <v>848</v>
      </c>
      <c r="F897" t="s">
        <v>3011</v>
      </c>
      <c r="G897" t="s">
        <v>3011</v>
      </c>
      <c r="H897">
        <v>1.9099999999999999E-2</v>
      </c>
      <c r="I897" t="s">
        <v>265</v>
      </c>
      <c r="J897" t="s">
        <v>242</v>
      </c>
      <c r="K897" t="s">
        <v>243</v>
      </c>
      <c r="L897" t="s">
        <v>244</v>
      </c>
      <c r="M897">
        <v>0</v>
      </c>
      <c r="N897">
        <v>1.9099999999999999E-2</v>
      </c>
      <c r="O897" t="s">
        <v>446</v>
      </c>
      <c r="P897" t="s">
        <v>3012</v>
      </c>
      <c r="Q897" t="s">
        <v>3013</v>
      </c>
      <c r="R897" t="s">
        <v>3014</v>
      </c>
      <c r="S897" t="s">
        <v>270</v>
      </c>
      <c r="T897" t="b">
        <v>1</v>
      </c>
    </row>
    <row r="898" spans="1:20" x14ac:dyDescent="0.25">
      <c r="A898" t="s">
        <v>259</v>
      </c>
      <c r="B898" t="s">
        <v>260</v>
      </c>
      <c r="C898" t="s">
        <v>294</v>
      </c>
      <c r="D898" t="s">
        <v>3010</v>
      </c>
      <c r="E898" t="s">
        <v>848</v>
      </c>
      <c r="F898" t="s">
        <v>3011</v>
      </c>
      <c r="G898" t="s">
        <v>3011</v>
      </c>
      <c r="H898">
        <v>1.6799999999999999E-2</v>
      </c>
      <c r="I898" t="s">
        <v>265</v>
      </c>
      <c r="J898" t="s">
        <v>242</v>
      </c>
      <c r="K898" t="s">
        <v>243</v>
      </c>
      <c r="L898" t="s">
        <v>244</v>
      </c>
      <c r="M898">
        <v>0</v>
      </c>
      <c r="N898">
        <v>1.6799999999999999E-2</v>
      </c>
      <c r="O898" t="s">
        <v>446</v>
      </c>
      <c r="P898" t="s">
        <v>3012</v>
      </c>
      <c r="Q898" t="s">
        <v>3013</v>
      </c>
      <c r="R898" t="s">
        <v>3014</v>
      </c>
      <c r="S898" t="s">
        <v>270</v>
      </c>
      <c r="T898" t="b">
        <v>1</v>
      </c>
    </row>
    <row r="899" spans="1:20" x14ac:dyDescent="0.25">
      <c r="A899" t="s">
        <v>259</v>
      </c>
      <c r="B899" t="s">
        <v>382</v>
      </c>
      <c r="C899" t="s">
        <v>237</v>
      </c>
      <c r="D899" t="s">
        <v>3015</v>
      </c>
      <c r="E899" t="s">
        <v>3016</v>
      </c>
      <c r="F899" t="s">
        <v>3017</v>
      </c>
      <c r="G899" t="s">
        <v>3017</v>
      </c>
      <c r="H899">
        <v>3.968</v>
      </c>
      <c r="I899" t="s">
        <v>265</v>
      </c>
      <c r="J899" t="s">
        <v>242</v>
      </c>
      <c r="K899" t="s">
        <v>243</v>
      </c>
      <c r="L899" t="s">
        <v>244</v>
      </c>
      <c r="M899">
        <v>0</v>
      </c>
      <c r="N899">
        <v>3.968</v>
      </c>
      <c r="O899" t="s">
        <v>324</v>
      </c>
      <c r="P899" t="s">
        <v>3018</v>
      </c>
      <c r="Q899" t="s">
        <v>3019</v>
      </c>
      <c r="R899" t="s">
        <v>3020</v>
      </c>
      <c r="S899" t="s">
        <v>390</v>
      </c>
      <c r="T899" t="b">
        <v>1</v>
      </c>
    </row>
    <row r="900" spans="1:20" x14ac:dyDescent="0.25">
      <c r="A900" t="s">
        <v>259</v>
      </c>
      <c r="B900" t="s">
        <v>382</v>
      </c>
      <c r="C900" t="s">
        <v>294</v>
      </c>
      <c r="D900" t="s">
        <v>3015</v>
      </c>
      <c r="E900" t="s">
        <v>3016</v>
      </c>
      <c r="F900" t="s">
        <v>3017</v>
      </c>
      <c r="G900" t="s">
        <v>3017</v>
      </c>
      <c r="H900">
        <v>1.248</v>
      </c>
      <c r="I900" t="s">
        <v>265</v>
      </c>
      <c r="J900" t="s">
        <v>242</v>
      </c>
      <c r="K900" t="s">
        <v>243</v>
      </c>
      <c r="L900" t="s">
        <v>244</v>
      </c>
      <c r="M900">
        <v>0</v>
      </c>
      <c r="N900">
        <v>1.248</v>
      </c>
      <c r="O900" t="s">
        <v>324</v>
      </c>
      <c r="P900" t="s">
        <v>3018</v>
      </c>
      <c r="Q900" t="s">
        <v>3019</v>
      </c>
      <c r="R900" t="s">
        <v>3020</v>
      </c>
      <c r="S900" t="s">
        <v>390</v>
      </c>
      <c r="T900" t="b">
        <v>1</v>
      </c>
    </row>
    <row r="901" spans="1:20" x14ac:dyDescent="0.25">
      <c r="A901" t="s">
        <v>259</v>
      </c>
      <c r="B901" t="s">
        <v>260</v>
      </c>
      <c r="C901" t="s">
        <v>237</v>
      </c>
      <c r="D901" t="s">
        <v>2566</v>
      </c>
      <c r="E901" t="s">
        <v>1279</v>
      </c>
      <c r="F901" t="s">
        <v>1280</v>
      </c>
      <c r="G901" t="s">
        <v>1280</v>
      </c>
      <c r="H901">
        <v>0.41</v>
      </c>
      <c r="I901" t="s">
        <v>265</v>
      </c>
      <c r="J901" t="s">
        <v>242</v>
      </c>
      <c r="K901" t="s">
        <v>243</v>
      </c>
      <c r="L901" t="s">
        <v>244</v>
      </c>
      <c r="M901">
        <v>0</v>
      </c>
      <c r="N901">
        <v>0.41</v>
      </c>
      <c r="O901" t="s">
        <v>324</v>
      </c>
      <c r="P901" t="s">
        <v>3021</v>
      </c>
      <c r="Q901" t="s">
        <v>2570</v>
      </c>
      <c r="R901" t="s">
        <v>3022</v>
      </c>
      <c r="S901" t="s">
        <v>270</v>
      </c>
      <c r="T901" t="b">
        <v>1</v>
      </c>
    </row>
    <row r="902" spans="1:20" x14ac:dyDescent="0.25">
      <c r="A902" t="s">
        <v>259</v>
      </c>
      <c r="B902" t="s">
        <v>260</v>
      </c>
      <c r="C902" t="s">
        <v>294</v>
      </c>
      <c r="D902" t="s">
        <v>2566</v>
      </c>
      <c r="E902" t="s">
        <v>1279</v>
      </c>
      <c r="F902" t="s">
        <v>1280</v>
      </c>
      <c r="G902" t="s">
        <v>1280</v>
      </c>
      <c r="H902">
        <v>0.22600000000000001</v>
      </c>
      <c r="I902" t="s">
        <v>265</v>
      </c>
      <c r="J902" t="s">
        <v>242</v>
      </c>
      <c r="K902" t="s">
        <v>243</v>
      </c>
      <c r="L902" t="s">
        <v>244</v>
      </c>
      <c r="M902">
        <v>0</v>
      </c>
      <c r="N902">
        <v>0.22600000000000001</v>
      </c>
      <c r="O902" t="s">
        <v>324</v>
      </c>
      <c r="P902" t="s">
        <v>3021</v>
      </c>
      <c r="Q902" t="s">
        <v>2570</v>
      </c>
      <c r="R902" t="s">
        <v>3022</v>
      </c>
      <c r="S902" t="s">
        <v>270</v>
      </c>
      <c r="T902" t="b">
        <v>1</v>
      </c>
    </row>
    <row r="903" spans="1:20" x14ac:dyDescent="0.25">
      <c r="A903" t="s">
        <v>259</v>
      </c>
      <c r="B903" t="s">
        <v>382</v>
      </c>
      <c r="C903" t="s">
        <v>237</v>
      </c>
      <c r="D903" t="s">
        <v>1634</v>
      </c>
      <c r="E903" t="s">
        <v>1306</v>
      </c>
      <c r="F903" t="s">
        <v>3023</v>
      </c>
      <c r="G903" t="s">
        <v>3023</v>
      </c>
      <c r="H903">
        <v>0.872</v>
      </c>
      <c r="I903" t="s">
        <v>265</v>
      </c>
      <c r="J903" t="s">
        <v>242</v>
      </c>
      <c r="K903" t="s">
        <v>243</v>
      </c>
      <c r="L903" t="s">
        <v>244</v>
      </c>
      <c r="M903">
        <v>0</v>
      </c>
      <c r="N903">
        <v>0.872</v>
      </c>
      <c r="O903" t="s">
        <v>1309</v>
      </c>
      <c r="P903" t="s">
        <v>3024</v>
      </c>
      <c r="Q903" t="s">
        <v>1638</v>
      </c>
      <c r="R903" t="s">
        <v>3025</v>
      </c>
      <c r="S903" t="s">
        <v>390</v>
      </c>
      <c r="T903" t="b">
        <v>1</v>
      </c>
    </row>
    <row r="904" spans="1:20" x14ac:dyDescent="0.25">
      <c r="A904" t="s">
        <v>259</v>
      </c>
      <c r="B904" t="s">
        <v>382</v>
      </c>
      <c r="C904" t="s">
        <v>294</v>
      </c>
      <c r="D904" t="s">
        <v>1634</v>
      </c>
      <c r="E904" t="s">
        <v>1306</v>
      </c>
      <c r="F904" t="s">
        <v>3023</v>
      </c>
      <c r="G904" t="s">
        <v>3023</v>
      </c>
      <c r="H904">
        <v>0.252</v>
      </c>
      <c r="I904" t="s">
        <v>265</v>
      </c>
      <c r="J904" t="s">
        <v>242</v>
      </c>
      <c r="K904" t="s">
        <v>243</v>
      </c>
      <c r="L904" t="s">
        <v>244</v>
      </c>
      <c r="M904">
        <v>0</v>
      </c>
      <c r="N904">
        <v>0.252</v>
      </c>
      <c r="O904" t="s">
        <v>1309</v>
      </c>
      <c r="P904" t="s">
        <v>3024</v>
      </c>
      <c r="Q904" t="s">
        <v>1638</v>
      </c>
      <c r="R904" t="s">
        <v>3025</v>
      </c>
      <c r="S904" t="s">
        <v>390</v>
      </c>
      <c r="T904" t="b">
        <v>1</v>
      </c>
    </row>
    <row r="905" spans="1:20" x14ac:dyDescent="0.25">
      <c r="A905" t="s">
        <v>259</v>
      </c>
      <c r="B905" t="s">
        <v>260</v>
      </c>
      <c r="C905" t="s">
        <v>237</v>
      </c>
      <c r="D905" t="s">
        <v>3026</v>
      </c>
      <c r="E905" t="s">
        <v>3027</v>
      </c>
      <c r="F905" t="s">
        <v>3028</v>
      </c>
      <c r="G905" t="s">
        <v>3028</v>
      </c>
      <c r="H905">
        <v>3.3359999999999999</v>
      </c>
      <c r="I905" t="s">
        <v>265</v>
      </c>
      <c r="J905" t="s">
        <v>242</v>
      </c>
      <c r="K905" t="s">
        <v>243</v>
      </c>
      <c r="L905" t="s">
        <v>244</v>
      </c>
      <c r="M905">
        <v>0</v>
      </c>
      <c r="N905">
        <v>3.3359999999999999</v>
      </c>
      <c r="O905" t="s">
        <v>927</v>
      </c>
      <c r="P905" t="s">
        <v>3029</v>
      </c>
      <c r="Q905" t="s">
        <v>3030</v>
      </c>
      <c r="R905" t="s">
        <v>3031</v>
      </c>
      <c r="S905" t="s">
        <v>270</v>
      </c>
      <c r="T905" t="b">
        <v>1</v>
      </c>
    </row>
    <row r="906" spans="1:20" x14ac:dyDescent="0.25">
      <c r="A906" t="s">
        <v>259</v>
      </c>
      <c r="B906" t="s">
        <v>260</v>
      </c>
      <c r="C906" t="s">
        <v>294</v>
      </c>
      <c r="D906" t="s">
        <v>3026</v>
      </c>
      <c r="E906" t="s">
        <v>3027</v>
      </c>
      <c r="F906" t="s">
        <v>3028</v>
      </c>
      <c r="G906" t="s">
        <v>3028</v>
      </c>
      <c r="H906">
        <v>1.8640000000000001</v>
      </c>
      <c r="I906" t="s">
        <v>265</v>
      </c>
      <c r="J906" t="s">
        <v>242</v>
      </c>
      <c r="K906" t="s">
        <v>243</v>
      </c>
      <c r="L906" t="s">
        <v>244</v>
      </c>
      <c r="M906">
        <v>0</v>
      </c>
      <c r="N906">
        <v>1.8640000000000001</v>
      </c>
      <c r="O906" t="s">
        <v>927</v>
      </c>
      <c r="P906" t="s">
        <v>3029</v>
      </c>
      <c r="Q906" t="s">
        <v>3030</v>
      </c>
      <c r="R906" t="s">
        <v>3031</v>
      </c>
      <c r="S906" t="s">
        <v>270</v>
      </c>
      <c r="T906" t="b">
        <v>1</v>
      </c>
    </row>
    <row r="907" spans="1:20" x14ac:dyDescent="0.25">
      <c r="A907" t="s">
        <v>259</v>
      </c>
      <c r="B907" t="s">
        <v>260</v>
      </c>
      <c r="C907" t="s">
        <v>237</v>
      </c>
      <c r="D907" t="s">
        <v>406</v>
      </c>
      <c r="E907" t="s">
        <v>2329</v>
      </c>
      <c r="F907" t="s">
        <v>3032</v>
      </c>
      <c r="G907" t="s">
        <v>3032</v>
      </c>
      <c r="H907">
        <v>5.8559999999999999</v>
      </c>
      <c r="I907" t="s">
        <v>265</v>
      </c>
      <c r="J907" t="s">
        <v>242</v>
      </c>
      <c r="K907" t="s">
        <v>243</v>
      </c>
      <c r="L907" t="s">
        <v>244</v>
      </c>
      <c r="M907">
        <v>0</v>
      </c>
      <c r="N907">
        <v>5.8559999999999999</v>
      </c>
      <c r="O907" t="s">
        <v>952</v>
      </c>
      <c r="P907" s="18" t="s">
        <v>3033</v>
      </c>
      <c r="Q907" t="s">
        <v>410</v>
      </c>
      <c r="R907" t="s">
        <v>3034</v>
      </c>
      <c r="S907" t="s">
        <v>270</v>
      </c>
      <c r="T907" t="b">
        <v>1</v>
      </c>
    </row>
    <row r="908" spans="1:20" x14ac:dyDescent="0.25">
      <c r="A908" t="s">
        <v>259</v>
      </c>
      <c r="B908" t="s">
        <v>260</v>
      </c>
      <c r="C908" t="s">
        <v>294</v>
      </c>
      <c r="D908" t="s">
        <v>406</v>
      </c>
      <c r="E908" t="s">
        <v>2329</v>
      </c>
      <c r="F908" t="s">
        <v>3032</v>
      </c>
      <c r="G908" t="s">
        <v>3032</v>
      </c>
      <c r="H908">
        <v>2.0670000000000002</v>
      </c>
      <c r="I908" t="s">
        <v>265</v>
      </c>
      <c r="J908" t="s">
        <v>242</v>
      </c>
      <c r="K908" t="s">
        <v>243</v>
      </c>
      <c r="L908" t="s">
        <v>244</v>
      </c>
      <c r="M908">
        <v>0</v>
      </c>
      <c r="N908">
        <v>2.0670000000000002</v>
      </c>
      <c r="O908" t="s">
        <v>721</v>
      </c>
      <c r="P908" s="18" t="s">
        <v>3033</v>
      </c>
      <c r="Q908" t="s">
        <v>410</v>
      </c>
      <c r="R908" t="s">
        <v>3034</v>
      </c>
      <c r="S908" t="s">
        <v>270</v>
      </c>
      <c r="T908" t="b">
        <v>1</v>
      </c>
    </row>
    <row r="909" spans="1:20" x14ac:dyDescent="0.25">
      <c r="A909" t="s">
        <v>259</v>
      </c>
      <c r="B909" t="s">
        <v>260</v>
      </c>
      <c r="C909" t="s">
        <v>237</v>
      </c>
      <c r="D909" t="s">
        <v>1969</v>
      </c>
      <c r="E909" t="s">
        <v>3035</v>
      </c>
      <c r="F909" t="s">
        <v>3035</v>
      </c>
      <c r="G909" t="s">
        <v>3036</v>
      </c>
      <c r="H909">
        <v>3.12</v>
      </c>
      <c r="I909" t="s">
        <v>265</v>
      </c>
      <c r="J909" t="s">
        <v>242</v>
      </c>
      <c r="K909" t="s">
        <v>243</v>
      </c>
      <c r="L909" t="s">
        <v>244</v>
      </c>
      <c r="M909">
        <v>0</v>
      </c>
      <c r="N909">
        <v>3.12</v>
      </c>
      <c r="O909" t="s">
        <v>372</v>
      </c>
      <c r="P909" t="s">
        <v>3037</v>
      </c>
      <c r="Q909" t="s">
        <v>1974</v>
      </c>
      <c r="R909" t="s">
        <v>3038</v>
      </c>
      <c r="S909" t="s">
        <v>270</v>
      </c>
      <c r="T909" t="b">
        <v>1</v>
      </c>
    </row>
    <row r="910" spans="1:20" x14ac:dyDescent="0.25">
      <c r="A910" t="s">
        <v>259</v>
      </c>
      <c r="B910" t="s">
        <v>260</v>
      </c>
      <c r="C910" t="s">
        <v>237</v>
      </c>
      <c r="D910" t="s">
        <v>418</v>
      </c>
      <c r="E910" t="s">
        <v>3039</v>
      </c>
      <c r="F910" t="s">
        <v>3040</v>
      </c>
      <c r="G910" t="s">
        <v>3041</v>
      </c>
      <c r="H910">
        <v>0.16320000000000001</v>
      </c>
      <c r="I910" t="s">
        <v>265</v>
      </c>
      <c r="J910" t="s">
        <v>242</v>
      </c>
      <c r="K910" t="s">
        <v>243</v>
      </c>
      <c r="L910" t="s">
        <v>244</v>
      </c>
      <c r="M910">
        <v>0</v>
      </c>
      <c r="N910">
        <v>0.16320000000000001</v>
      </c>
      <c r="O910" t="s">
        <v>290</v>
      </c>
      <c r="P910" t="s">
        <v>3042</v>
      </c>
      <c r="Q910" t="s">
        <v>423</v>
      </c>
      <c r="R910" t="s">
        <v>3043</v>
      </c>
      <c r="S910" t="s">
        <v>270</v>
      </c>
      <c r="T910" t="b">
        <v>1</v>
      </c>
    </row>
    <row r="911" spans="1:20" x14ac:dyDescent="0.25">
      <c r="A911" t="s">
        <v>236</v>
      </c>
      <c r="B911" t="s">
        <v>236</v>
      </c>
      <c r="C911" t="s">
        <v>237</v>
      </c>
      <c r="D911" t="s">
        <v>238</v>
      </c>
      <c r="F911" t="s">
        <v>1596</v>
      </c>
      <c r="G911" t="s">
        <v>3044</v>
      </c>
      <c r="H911">
        <v>0.1</v>
      </c>
      <c r="I911" t="s">
        <v>241</v>
      </c>
      <c r="J911" t="s">
        <v>242</v>
      </c>
      <c r="K911" t="s">
        <v>243</v>
      </c>
      <c r="L911" t="s">
        <v>244</v>
      </c>
      <c r="M911">
        <v>0</v>
      </c>
      <c r="N911">
        <v>0.1</v>
      </c>
      <c r="O911" t="s">
        <v>2865</v>
      </c>
      <c r="P911" t="s">
        <v>3045</v>
      </c>
      <c r="Q911" t="s">
        <v>247</v>
      </c>
      <c r="R911" t="s">
        <v>1600</v>
      </c>
      <c r="S911" t="s">
        <v>249</v>
      </c>
      <c r="T911" t="b">
        <v>0</v>
      </c>
    </row>
    <row r="912" spans="1:20" x14ac:dyDescent="0.25">
      <c r="A912" t="s">
        <v>259</v>
      </c>
      <c r="B912" t="s">
        <v>271</v>
      </c>
      <c r="C912" t="s">
        <v>237</v>
      </c>
      <c r="D912" t="s">
        <v>3046</v>
      </c>
      <c r="E912" t="s">
        <v>3047</v>
      </c>
      <c r="F912" t="s">
        <v>3048</v>
      </c>
      <c r="G912" t="s">
        <v>3049</v>
      </c>
      <c r="H912">
        <v>0.54700000000000004</v>
      </c>
      <c r="I912" t="s">
        <v>265</v>
      </c>
      <c r="J912" t="s">
        <v>242</v>
      </c>
      <c r="K912" t="s">
        <v>243</v>
      </c>
      <c r="L912" t="s">
        <v>244</v>
      </c>
      <c r="M912">
        <v>0</v>
      </c>
      <c r="N912">
        <v>0.54700000000000004</v>
      </c>
      <c r="O912" t="s">
        <v>2765</v>
      </c>
      <c r="P912" t="s">
        <v>3050</v>
      </c>
      <c r="Q912" t="s">
        <v>3051</v>
      </c>
      <c r="R912" t="s">
        <v>3052</v>
      </c>
      <c r="S912" t="s">
        <v>279</v>
      </c>
      <c r="T912" t="b">
        <v>1</v>
      </c>
    </row>
    <row r="913" spans="1:20" x14ac:dyDescent="0.25">
      <c r="A913" t="s">
        <v>259</v>
      </c>
      <c r="B913" t="s">
        <v>271</v>
      </c>
      <c r="C913" t="s">
        <v>336</v>
      </c>
      <c r="D913" t="s">
        <v>3046</v>
      </c>
      <c r="E913" t="s">
        <v>3047</v>
      </c>
      <c r="F913" t="s">
        <v>3048</v>
      </c>
      <c r="G913" t="s">
        <v>3049</v>
      </c>
      <c r="H913">
        <v>3399</v>
      </c>
      <c r="I913" t="s">
        <v>265</v>
      </c>
      <c r="J913" t="s">
        <v>242</v>
      </c>
      <c r="K913" t="s">
        <v>243</v>
      </c>
      <c r="L913" t="s">
        <v>244</v>
      </c>
      <c r="M913">
        <v>0</v>
      </c>
      <c r="N913">
        <v>3399</v>
      </c>
      <c r="O913" t="s">
        <v>2765</v>
      </c>
      <c r="P913" t="s">
        <v>3050</v>
      </c>
      <c r="Q913" t="s">
        <v>3051</v>
      </c>
      <c r="R913" t="s">
        <v>3053</v>
      </c>
      <c r="S913" t="s">
        <v>279</v>
      </c>
      <c r="T913" t="b">
        <v>1</v>
      </c>
    </row>
    <row r="914" spans="1:20" x14ac:dyDescent="0.25">
      <c r="A914" t="s">
        <v>259</v>
      </c>
      <c r="B914" t="s">
        <v>271</v>
      </c>
      <c r="C914" t="s">
        <v>336</v>
      </c>
      <c r="D914" t="s">
        <v>3046</v>
      </c>
      <c r="E914" t="s">
        <v>3047</v>
      </c>
      <c r="F914" t="s">
        <v>3048</v>
      </c>
      <c r="G914" t="s">
        <v>3049</v>
      </c>
      <c r="H914">
        <v>7806</v>
      </c>
      <c r="I914" t="s">
        <v>265</v>
      </c>
      <c r="J914" t="s">
        <v>242</v>
      </c>
      <c r="K914" t="s">
        <v>243</v>
      </c>
      <c r="L914" t="s">
        <v>244</v>
      </c>
      <c r="M914">
        <v>0</v>
      </c>
      <c r="N914">
        <v>7806</v>
      </c>
      <c r="O914" t="s">
        <v>2765</v>
      </c>
      <c r="P914" t="s">
        <v>3050</v>
      </c>
      <c r="Q914" t="s">
        <v>3051</v>
      </c>
      <c r="R914" t="s">
        <v>3054</v>
      </c>
      <c r="S914" t="s">
        <v>279</v>
      </c>
      <c r="T914" t="b">
        <v>1</v>
      </c>
    </row>
    <row r="915" spans="1:20" x14ac:dyDescent="0.25">
      <c r="A915" t="s">
        <v>259</v>
      </c>
      <c r="B915" t="s">
        <v>260</v>
      </c>
      <c r="C915" t="s">
        <v>237</v>
      </c>
      <c r="D915" t="s">
        <v>2093</v>
      </c>
      <c r="E915" t="s">
        <v>2981</v>
      </c>
      <c r="F915" t="s">
        <v>3055</v>
      </c>
      <c r="G915" t="s">
        <v>3056</v>
      </c>
      <c r="H915">
        <v>1.4000490000000001</v>
      </c>
      <c r="I915" t="s">
        <v>265</v>
      </c>
      <c r="J915" t="s">
        <v>242</v>
      </c>
      <c r="K915" t="s">
        <v>243</v>
      </c>
      <c r="L915" t="s">
        <v>244</v>
      </c>
      <c r="M915">
        <v>0</v>
      </c>
      <c r="N915">
        <v>1.4000490000000001</v>
      </c>
      <c r="O915" t="s">
        <v>372</v>
      </c>
      <c r="P915" t="s">
        <v>3057</v>
      </c>
      <c r="Q915" t="s">
        <v>2098</v>
      </c>
      <c r="R915" t="s">
        <v>3058</v>
      </c>
      <c r="S915" t="s">
        <v>270</v>
      </c>
      <c r="T915" t="b">
        <v>1</v>
      </c>
    </row>
    <row r="916" spans="1:20" x14ac:dyDescent="0.25">
      <c r="A916" t="s">
        <v>259</v>
      </c>
      <c r="B916" t="s">
        <v>260</v>
      </c>
      <c r="C916" t="s">
        <v>294</v>
      </c>
      <c r="D916" t="s">
        <v>2093</v>
      </c>
      <c r="E916" t="s">
        <v>2981</v>
      </c>
      <c r="F916" t="s">
        <v>3055</v>
      </c>
      <c r="G916" t="s">
        <v>3056</v>
      </c>
      <c r="H916">
        <v>0.67862299999999998</v>
      </c>
      <c r="I916" t="s">
        <v>265</v>
      </c>
      <c r="J916" t="s">
        <v>242</v>
      </c>
      <c r="K916" t="s">
        <v>243</v>
      </c>
      <c r="L916" t="s">
        <v>244</v>
      </c>
      <c r="M916">
        <v>0</v>
      </c>
      <c r="N916">
        <v>0.67862299999999998</v>
      </c>
      <c r="O916" t="s">
        <v>372</v>
      </c>
      <c r="P916" t="s">
        <v>3057</v>
      </c>
      <c r="Q916" t="s">
        <v>2098</v>
      </c>
      <c r="R916" t="s">
        <v>3058</v>
      </c>
      <c r="S916" t="s">
        <v>270</v>
      </c>
      <c r="T916" t="b">
        <v>1</v>
      </c>
    </row>
    <row r="917" spans="1:20" x14ac:dyDescent="0.25">
      <c r="A917" t="s">
        <v>259</v>
      </c>
      <c r="B917" t="s">
        <v>260</v>
      </c>
      <c r="C917" t="s">
        <v>237</v>
      </c>
      <c r="D917" t="s">
        <v>869</v>
      </c>
      <c r="E917" t="s">
        <v>3059</v>
      </c>
      <c r="F917" t="s">
        <v>3060</v>
      </c>
      <c r="G917" t="s">
        <v>3060</v>
      </c>
      <c r="H917">
        <v>0.27200000000000002</v>
      </c>
      <c r="I917" t="s">
        <v>265</v>
      </c>
      <c r="J917" t="s">
        <v>242</v>
      </c>
      <c r="K917" t="s">
        <v>243</v>
      </c>
      <c r="L917" t="s">
        <v>244</v>
      </c>
      <c r="M917">
        <v>0</v>
      </c>
      <c r="N917">
        <v>0.27200000000000002</v>
      </c>
      <c r="O917" t="s">
        <v>372</v>
      </c>
      <c r="P917" t="s">
        <v>3061</v>
      </c>
      <c r="Q917" t="s">
        <v>873</v>
      </c>
      <c r="R917" t="s">
        <v>3062</v>
      </c>
      <c r="S917" t="s">
        <v>270</v>
      </c>
      <c r="T917" t="b">
        <v>1</v>
      </c>
    </row>
    <row r="918" spans="1:20" x14ac:dyDescent="0.25">
      <c r="A918" t="s">
        <v>259</v>
      </c>
      <c r="B918" t="s">
        <v>260</v>
      </c>
      <c r="C918" t="s">
        <v>237</v>
      </c>
      <c r="D918" t="s">
        <v>1155</v>
      </c>
      <c r="E918" t="s">
        <v>2199</v>
      </c>
      <c r="F918" t="s">
        <v>3063</v>
      </c>
      <c r="G918" t="s">
        <v>3063</v>
      </c>
      <c r="H918">
        <v>0.21099999999999999</v>
      </c>
      <c r="I918" t="s">
        <v>265</v>
      </c>
      <c r="J918" t="s">
        <v>242</v>
      </c>
      <c r="K918" t="s">
        <v>243</v>
      </c>
      <c r="L918" t="s">
        <v>244</v>
      </c>
      <c r="M918">
        <v>0</v>
      </c>
      <c r="N918">
        <v>0.21099999999999999</v>
      </c>
      <c r="O918" t="s">
        <v>952</v>
      </c>
      <c r="P918" t="s">
        <v>3064</v>
      </c>
      <c r="Q918" t="s">
        <v>1159</v>
      </c>
      <c r="R918" t="s">
        <v>3065</v>
      </c>
      <c r="S918" t="s">
        <v>270</v>
      </c>
      <c r="T918" t="b">
        <v>0</v>
      </c>
    </row>
    <row r="919" spans="1:20" x14ac:dyDescent="0.25">
      <c r="A919" t="s">
        <v>259</v>
      </c>
      <c r="B919" t="s">
        <v>260</v>
      </c>
      <c r="C919" t="s">
        <v>294</v>
      </c>
      <c r="D919" t="s">
        <v>1155</v>
      </c>
      <c r="E919" t="s">
        <v>2199</v>
      </c>
      <c r="F919" t="s">
        <v>3063</v>
      </c>
      <c r="G919" t="s">
        <v>3063</v>
      </c>
      <c r="H919">
        <v>7.3999999999999996E-2</v>
      </c>
      <c r="I919" t="s">
        <v>265</v>
      </c>
      <c r="J919" t="s">
        <v>242</v>
      </c>
      <c r="K919" t="s">
        <v>243</v>
      </c>
      <c r="L919" t="s">
        <v>244</v>
      </c>
      <c r="M919">
        <v>0</v>
      </c>
      <c r="N919">
        <v>7.3999999999999996E-2</v>
      </c>
      <c r="O919" t="s">
        <v>952</v>
      </c>
      <c r="P919" t="s">
        <v>3064</v>
      </c>
      <c r="Q919" t="s">
        <v>1159</v>
      </c>
      <c r="R919" t="s">
        <v>3065</v>
      </c>
      <c r="S919" t="s">
        <v>270</v>
      </c>
      <c r="T919" t="b">
        <v>0</v>
      </c>
    </row>
    <row r="920" spans="1:20" x14ac:dyDescent="0.25">
      <c r="A920" t="s">
        <v>259</v>
      </c>
      <c r="B920" t="s">
        <v>260</v>
      </c>
      <c r="C920" t="s">
        <v>237</v>
      </c>
      <c r="D920" t="s">
        <v>1015</v>
      </c>
      <c r="E920" t="s">
        <v>2403</v>
      </c>
      <c r="F920" t="s">
        <v>3066</v>
      </c>
      <c r="G920" t="s">
        <v>3066</v>
      </c>
      <c r="H920">
        <v>0.61599999999999999</v>
      </c>
      <c r="I920" t="s">
        <v>265</v>
      </c>
      <c r="J920" t="s">
        <v>242</v>
      </c>
      <c r="K920" t="s">
        <v>243</v>
      </c>
      <c r="L920" t="s">
        <v>244</v>
      </c>
      <c r="M920">
        <v>0</v>
      </c>
      <c r="N920">
        <v>0.61599999999999999</v>
      </c>
      <c r="O920" t="s">
        <v>2659</v>
      </c>
      <c r="P920" t="s">
        <v>3067</v>
      </c>
      <c r="Q920" t="s">
        <v>1019</v>
      </c>
      <c r="R920" t="s">
        <v>3068</v>
      </c>
      <c r="S920" t="s">
        <v>270</v>
      </c>
      <c r="T920" t="b">
        <v>0</v>
      </c>
    </row>
    <row r="921" spans="1:20" x14ac:dyDescent="0.25">
      <c r="A921" t="s">
        <v>259</v>
      </c>
      <c r="B921" t="s">
        <v>260</v>
      </c>
      <c r="C921" t="s">
        <v>336</v>
      </c>
      <c r="D921" t="s">
        <v>1015</v>
      </c>
      <c r="E921" t="s">
        <v>2403</v>
      </c>
      <c r="F921" t="s">
        <v>3066</v>
      </c>
      <c r="G921" t="s">
        <v>3066</v>
      </c>
      <c r="H921">
        <v>2840</v>
      </c>
      <c r="I921" t="s">
        <v>265</v>
      </c>
      <c r="J921" t="s">
        <v>242</v>
      </c>
      <c r="K921" t="s">
        <v>243</v>
      </c>
      <c r="L921" t="s">
        <v>244</v>
      </c>
      <c r="M921">
        <v>0</v>
      </c>
      <c r="N921">
        <v>2840</v>
      </c>
      <c r="O921" t="s">
        <v>1212</v>
      </c>
      <c r="P921" t="s">
        <v>3067</v>
      </c>
      <c r="Q921" t="s">
        <v>1019</v>
      </c>
      <c r="R921" t="s">
        <v>3069</v>
      </c>
      <c r="S921" t="s">
        <v>270</v>
      </c>
      <c r="T921" t="b">
        <v>0</v>
      </c>
    </row>
    <row r="922" spans="1:20" x14ac:dyDescent="0.25">
      <c r="A922" t="s">
        <v>259</v>
      </c>
      <c r="B922" t="s">
        <v>260</v>
      </c>
      <c r="C922" t="s">
        <v>336</v>
      </c>
      <c r="D922" t="s">
        <v>1015</v>
      </c>
      <c r="E922" t="s">
        <v>2403</v>
      </c>
      <c r="F922" t="s">
        <v>3066</v>
      </c>
      <c r="G922" t="s">
        <v>3066</v>
      </c>
      <c r="H922">
        <v>5493</v>
      </c>
      <c r="I922" t="s">
        <v>265</v>
      </c>
      <c r="J922" t="s">
        <v>242</v>
      </c>
      <c r="K922" t="s">
        <v>243</v>
      </c>
      <c r="L922" t="s">
        <v>244</v>
      </c>
      <c r="M922">
        <v>0</v>
      </c>
      <c r="N922">
        <v>5493</v>
      </c>
      <c r="O922" t="s">
        <v>1212</v>
      </c>
      <c r="P922" t="s">
        <v>3067</v>
      </c>
      <c r="Q922" t="s">
        <v>1019</v>
      </c>
      <c r="R922" t="s">
        <v>3070</v>
      </c>
      <c r="S922" t="s">
        <v>270</v>
      </c>
      <c r="T922" t="b">
        <v>0</v>
      </c>
    </row>
    <row r="923" spans="1:20" x14ac:dyDescent="0.25">
      <c r="A923" t="s">
        <v>259</v>
      </c>
      <c r="B923" t="s">
        <v>260</v>
      </c>
      <c r="C923" t="s">
        <v>237</v>
      </c>
      <c r="D923" t="s">
        <v>3071</v>
      </c>
      <c r="E923" t="s">
        <v>3072</v>
      </c>
      <c r="F923" t="s">
        <v>3073</v>
      </c>
      <c r="G923" t="s">
        <v>3073</v>
      </c>
      <c r="H923">
        <v>0.30599999999999999</v>
      </c>
      <c r="I923" t="s">
        <v>265</v>
      </c>
      <c r="J923" t="s">
        <v>242</v>
      </c>
      <c r="K923" t="s">
        <v>243</v>
      </c>
      <c r="L923" t="s">
        <v>244</v>
      </c>
      <c r="M923">
        <v>0</v>
      </c>
      <c r="N923">
        <v>0.30599999999999999</v>
      </c>
      <c r="O923" t="s">
        <v>3074</v>
      </c>
      <c r="P923" t="s">
        <v>3075</v>
      </c>
      <c r="Q923" t="s">
        <v>3076</v>
      </c>
      <c r="R923" t="s">
        <v>3077</v>
      </c>
      <c r="S923" t="s">
        <v>270</v>
      </c>
      <c r="T923" t="b">
        <v>0</v>
      </c>
    </row>
    <row r="924" spans="1:20" x14ac:dyDescent="0.25">
      <c r="A924" t="s">
        <v>259</v>
      </c>
      <c r="B924" t="s">
        <v>260</v>
      </c>
      <c r="C924" t="s">
        <v>294</v>
      </c>
      <c r="D924" t="s">
        <v>3071</v>
      </c>
      <c r="E924" t="s">
        <v>3072</v>
      </c>
      <c r="F924" t="s">
        <v>3073</v>
      </c>
      <c r="G924" t="s">
        <v>3073</v>
      </c>
      <c r="H924">
        <v>7.9600000000000004E-2</v>
      </c>
      <c r="I924" t="s">
        <v>265</v>
      </c>
      <c r="J924" t="s">
        <v>242</v>
      </c>
      <c r="K924" t="s">
        <v>243</v>
      </c>
      <c r="L924" t="s">
        <v>244</v>
      </c>
      <c r="M924">
        <v>0</v>
      </c>
      <c r="N924">
        <v>7.9600000000000004E-2</v>
      </c>
      <c r="O924" t="s">
        <v>486</v>
      </c>
      <c r="P924" t="s">
        <v>3075</v>
      </c>
      <c r="Q924" t="s">
        <v>3076</v>
      </c>
      <c r="R924" t="s">
        <v>3077</v>
      </c>
      <c r="S924" t="s">
        <v>270</v>
      </c>
      <c r="T924" t="b">
        <v>0</v>
      </c>
    </row>
    <row r="925" spans="1:20" x14ac:dyDescent="0.25">
      <c r="A925" t="s">
        <v>259</v>
      </c>
      <c r="B925" t="s">
        <v>260</v>
      </c>
      <c r="C925" t="s">
        <v>237</v>
      </c>
      <c r="D925" t="s">
        <v>2420</v>
      </c>
      <c r="E925" t="s">
        <v>1332</v>
      </c>
      <c r="F925" t="s">
        <v>3078</v>
      </c>
      <c r="G925" t="s">
        <v>3078</v>
      </c>
      <c r="H925">
        <v>8.0409999999999995E-3</v>
      </c>
      <c r="I925" t="s">
        <v>265</v>
      </c>
      <c r="J925" t="s">
        <v>242</v>
      </c>
      <c r="K925" t="s">
        <v>243</v>
      </c>
      <c r="L925" t="s">
        <v>244</v>
      </c>
      <c r="M925">
        <v>0</v>
      </c>
      <c r="N925">
        <v>8.0409999999999995E-3</v>
      </c>
      <c r="O925" t="s">
        <v>372</v>
      </c>
      <c r="P925" s="18" t="s">
        <v>3079</v>
      </c>
      <c r="Q925" t="s">
        <v>2424</v>
      </c>
      <c r="R925" t="s">
        <v>3080</v>
      </c>
      <c r="S925" t="s">
        <v>270</v>
      </c>
      <c r="T925" t="b">
        <v>1</v>
      </c>
    </row>
    <row r="926" spans="1:20" x14ac:dyDescent="0.25">
      <c r="A926" t="s">
        <v>236</v>
      </c>
      <c r="B926" t="s">
        <v>236</v>
      </c>
      <c r="C926" t="s">
        <v>237</v>
      </c>
      <c r="D926" t="s">
        <v>483</v>
      </c>
      <c r="F926" t="s">
        <v>393</v>
      </c>
      <c r="G926" t="s">
        <v>3081</v>
      </c>
      <c r="H926">
        <v>0.13</v>
      </c>
      <c r="I926" t="s">
        <v>254</v>
      </c>
      <c r="J926" t="s">
        <v>242</v>
      </c>
      <c r="K926" t="s">
        <v>243</v>
      </c>
      <c r="L926" t="s">
        <v>244</v>
      </c>
      <c r="M926">
        <v>0</v>
      </c>
      <c r="N926">
        <v>0.13</v>
      </c>
      <c r="O926" t="s">
        <v>1762</v>
      </c>
      <c r="P926" t="s">
        <v>3082</v>
      </c>
      <c r="Q926" t="s">
        <v>488</v>
      </c>
      <c r="R926" t="s">
        <v>1764</v>
      </c>
      <c r="S926" t="s">
        <v>249</v>
      </c>
      <c r="T926" t="b">
        <v>1</v>
      </c>
    </row>
    <row r="927" spans="1:20" x14ac:dyDescent="0.25">
      <c r="A927" t="s">
        <v>259</v>
      </c>
      <c r="B927" t="s">
        <v>260</v>
      </c>
      <c r="C927" t="s">
        <v>237</v>
      </c>
      <c r="D927" t="s">
        <v>3083</v>
      </c>
      <c r="E927" t="s">
        <v>2025</v>
      </c>
      <c r="F927" t="s">
        <v>3084</v>
      </c>
      <c r="G927" t="s">
        <v>3084</v>
      </c>
      <c r="H927">
        <v>0.13300000000000001</v>
      </c>
      <c r="I927" t="s">
        <v>265</v>
      </c>
      <c r="J927" t="s">
        <v>242</v>
      </c>
      <c r="K927" t="s">
        <v>243</v>
      </c>
      <c r="L927" t="s">
        <v>244</v>
      </c>
      <c r="M927">
        <v>0</v>
      </c>
      <c r="N927">
        <v>0.13300000000000001</v>
      </c>
      <c r="O927" t="s">
        <v>446</v>
      </c>
      <c r="P927" t="s">
        <v>3085</v>
      </c>
      <c r="Q927" t="s">
        <v>3086</v>
      </c>
      <c r="R927" t="s">
        <v>3087</v>
      </c>
      <c r="S927" t="s">
        <v>270</v>
      </c>
      <c r="T927" t="b">
        <v>1</v>
      </c>
    </row>
    <row r="928" spans="1:20" x14ac:dyDescent="0.25">
      <c r="A928" t="s">
        <v>259</v>
      </c>
      <c r="B928" t="s">
        <v>260</v>
      </c>
      <c r="C928" t="s">
        <v>237</v>
      </c>
      <c r="D928" t="s">
        <v>3088</v>
      </c>
      <c r="E928" t="s">
        <v>3089</v>
      </c>
      <c r="F928" t="s">
        <v>3089</v>
      </c>
      <c r="G928" t="s">
        <v>3090</v>
      </c>
      <c r="H928">
        <v>0.28799999999999998</v>
      </c>
      <c r="I928" t="s">
        <v>265</v>
      </c>
      <c r="J928" t="s">
        <v>242</v>
      </c>
      <c r="K928" t="s">
        <v>243</v>
      </c>
      <c r="L928" t="s">
        <v>244</v>
      </c>
      <c r="M928">
        <v>0</v>
      </c>
      <c r="N928">
        <v>0.28799999999999998</v>
      </c>
      <c r="O928" t="s">
        <v>324</v>
      </c>
      <c r="P928" t="s">
        <v>3091</v>
      </c>
      <c r="Q928" t="s">
        <v>3092</v>
      </c>
      <c r="R928" t="s">
        <v>3093</v>
      </c>
      <c r="S928" t="s">
        <v>270</v>
      </c>
      <c r="T928" t="b">
        <v>1</v>
      </c>
    </row>
    <row r="929" spans="1:20" x14ac:dyDescent="0.25">
      <c r="A929" t="s">
        <v>259</v>
      </c>
      <c r="B929" t="s">
        <v>260</v>
      </c>
      <c r="C929" t="s">
        <v>336</v>
      </c>
      <c r="D929" t="s">
        <v>3088</v>
      </c>
      <c r="E929" t="s">
        <v>3089</v>
      </c>
      <c r="F929" t="s">
        <v>3089</v>
      </c>
      <c r="G929" t="s">
        <v>3090</v>
      </c>
      <c r="H929">
        <v>1488</v>
      </c>
      <c r="I929" t="s">
        <v>265</v>
      </c>
      <c r="J929" t="s">
        <v>242</v>
      </c>
      <c r="K929" t="s">
        <v>243</v>
      </c>
      <c r="L929" t="s">
        <v>244</v>
      </c>
      <c r="M929">
        <v>0</v>
      </c>
      <c r="N929">
        <v>1488</v>
      </c>
      <c r="O929" t="s">
        <v>324</v>
      </c>
      <c r="P929" t="s">
        <v>3091</v>
      </c>
      <c r="Q929" t="s">
        <v>3092</v>
      </c>
      <c r="R929" t="s">
        <v>3094</v>
      </c>
      <c r="S929" t="s">
        <v>270</v>
      </c>
      <c r="T929" t="b">
        <v>1</v>
      </c>
    </row>
    <row r="930" spans="1:20" x14ac:dyDescent="0.25">
      <c r="A930" t="s">
        <v>259</v>
      </c>
      <c r="B930" t="s">
        <v>260</v>
      </c>
      <c r="C930" t="s">
        <v>336</v>
      </c>
      <c r="D930" t="s">
        <v>3088</v>
      </c>
      <c r="E930" t="s">
        <v>3089</v>
      </c>
      <c r="F930" t="s">
        <v>3089</v>
      </c>
      <c r="G930" t="s">
        <v>3090</v>
      </c>
      <c r="H930">
        <v>2876</v>
      </c>
      <c r="I930" t="s">
        <v>265</v>
      </c>
      <c r="J930" t="s">
        <v>242</v>
      </c>
      <c r="K930" t="s">
        <v>243</v>
      </c>
      <c r="L930" t="s">
        <v>244</v>
      </c>
      <c r="M930">
        <v>0</v>
      </c>
      <c r="N930">
        <v>2876</v>
      </c>
      <c r="O930" t="s">
        <v>324</v>
      </c>
      <c r="P930" t="s">
        <v>3091</v>
      </c>
      <c r="Q930" t="s">
        <v>3092</v>
      </c>
      <c r="R930" t="s">
        <v>3095</v>
      </c>
      <c r="S930" t="s">
        <v>270</v>
      </c>
      <c r="T930" t="b">
        <v>1</v>
      </c>
    </row>
    <row r="931" spans="1:20" x14ac:dyDescent="0.25">
      <c r="A931" t="s">
        <v>236</v>
      </c>
      <c r="B931" t="s">
        <v>236</v>
      </c>
      <c r="C931" t="s">
        <v>336</v>
      </c>
      <c r="D931" t="s">
        <v>3096</v>
      </c>
      <c r="E931" t="s">
        <v>3097</v>
      </c>
      <c r="F931" t="s">
        <v>3098</v>
      </c>
      <c r="G931" t="s">
        <v>3099</v>
      </c>
      <c r="H931">
        <v>449512</v>
      </c>
      <c r="I931" t="s">
        <v>341</v>
      </c>
      <c r="J931" t="s">
        <v>242</v>
      </c>
      <c r="K931" t="s">
        <v>243</v>
      </c>
      <c r="L931" t="s">
        <v>244</v>
      </c>
      <c r="M931">
        <v>0</v>
      </c>
      <c r="N931">
        <v>449512</v>
      </c>
      <c r="O931" t="s">
        <v>316</v>
      </c>
      <c r="P931" t="s">
        <v>3100</v>
      </c>
      <c r="Q931" t="s">
        <v>3101</v>
      </c>
      <c r="R931" t="s">
        <v>3102</v>
      </c>
      <c r="S931" t="s">
        <v>249</v>
      </c>
      <c r="T931" t="b">
        <v>0</v>
      </c>
    </row>
    <row r="932" spans="1:20" x14ac:dyDescent="0.25">
      <c r="A932" t="s">
        <v>236</v>
      </c>
      <c r="B932" t="s">
        <v>236</v>
      </c>
      <c r="C932" t="s">
        <v>336</v>
      </c>
      <c r="D932" t="s">
        <v>3096</v>
      </c>
      <c r="E932" t="s">
        <v>3097</v>
      </c>
      <c r="F932" t="s">
        <v>3098</v>
      </c>
      <c r="G932" t="s">
        <v>3099</v>
      </c>
      <c r="H932">
        <v>1071913</v>
      </c>
      <c r="I932" t="s">
        <v>341</v>
      </c>
      <c r="J932" t="s">
        <v>242</v>
      </c>
      <c r="K932" t="s">
        <v>243</v>
      </c>
      <c r="L932" t="s">
        <v>244</v>
      </c>
      <c r="M932">
        <v>0</v>
      </c>
      <c r="N932">
        <v>1071913</v>
      </c>
      <c r="O932" t="s">
        <v>316</v>
      </c>
      <c r="P932" t="s">
        <v>3100</v>
      </c>
      <c r="Q932" t="s">
        <v>3101</v>
      </c>
      <c r="R932" t="s">
        <v>3103</v>
      </c>
      <c r="S932" t="s">
        <v>249</v>
      </c>
      <c r="T932" t="b">
        <v>0</v>
      </c>
    </row>
    <row r="933" spans="1:20" x14ac:dyDescent="0.25">
      <c r="A933" t="s">
        <v>259</v>
      </c>
      <c r="B933" t="s">
        <v>260</v>
      </c>
      <c r="C933" t="s">
        <v>237</v>
      </c>
      <c r="D933" t="s">
        <v>1786</v>
      </c>
      <c r="E933" t="s">
        <v>3104</v>
      </c>
      <c r="F933" t="s">
        <v>3105</v>
      </c>
      <c r="G933" t="s">
        <v>3105</v>
      </c>
      <c r="H933">
        <v>0.872</v>
      </c>
      <c r="I933" t="s">
        <v>265</v>
      </c>
      <c r="J933" t="s">
        <v>242</v>
      </c>
      <c r="K933" t="s">
        <v>243</v>
      </c>
      <c r="L933" t="s">
        <v>244</v>
      </c>
      <c r="M933">
        <v>0</v>
      </c>
      <c r="N933">
        <v>0.872</v>
      </c>
      <c r="O933" t="s">
        <v>324</v>
      </c>
      <c r="P933" t="s">
        <v>3106</v>
      </c>
      <c r="Q933" t="s">
        <v>1790</v>
      </c>
      <c r="R933" t="s">
        <v>3107</v>
      </c>
      <c r="S933" t="s">
        <v>270</v>
      </c>
      <c r="T933" t="b">
        <v>1</v>
      </c>
    </row>
    <row r="934" spans="1:20" x14ac:dyDescent="0.25">
      <c r="A934" t="s">
        <v>259</v>
      </c>
      <c r="B934" t="s">
        <v>260</v>
      </c>
      <c r="C934" t="s">
        <v>294</v>
      </c>
      <c r="D934" t="s">
        <v>1786</v>
      </c>
      <c r="E934" t="s">
        <v>3104</v>
      </c>
      <c r="F934" t="s">
        <v>3105</v>
      </c>
      <c r="G934" t="s">
        <v>3105</v>
      </c>
      <c r="H934">
        <v>0.504</v>
      </c>
      <c r="I934" t="s">
        <v>265</v>
      </c>
      <c r="J934" t="s">
        <v>242</v>
      </c>
      <c r="K934" t="s">
        <v>243</v>
      </c>
      <c r="L934" t="s">
        <v>244</v>
      </c>
      <c r="M934">
        <v>0</v>
      </c>
      <c r="N934">
        <v>0.504</v>
      </c>
      <c r="O934" t="s">
        <v>324</v>
      </c>
      <c r="P934" t="s">
        <v>3106</v>
      </c>
      <c r="Q934" t="s">
        <v>1790</v>
      </c>
      <c r="R934" t="s">
        <v>3107</v>
      </c>
      <c r="S934" t="s">
        <v>270</v>
      </c>
      <c r="T934" t="b">
        <v>1</v>
      </c>
    </row>
    <row r="935" spans="1:20" x14ac:dyDescent="0.25">
      <c r="A935" t="s">
        <v>259</v>
      </c>
      <c r="B935" t="s">
        <v>260</v>
      </c>
      <c r="C935" t="s">
        <v>237</v>
      </c>
      <c r="D935" t="s">
        <v>643</v>
      </c>
      <c r="E935" t="s">
        <v>3108</v>
      </c>
      <c r="F935" t="s">
        <v>3109</v>
      </c>
      <c r="G935" t="s">
        <v>3109</v>
      </c>
      <c r="H935">
        <v>0.504</v>
      </c>
      <c r="I935" t="s">
        <v>265</v>
      </c>
      <c r="J935" t="s">
        <v>242</v>
      </c>
      <c r="K935" t="s">
        <v>243</v>
      </c>
      <c r="L935" t="s">
        <v>244</v>
      </c>
      <c r="M935">
        <v>0</v>
      </c>
      <c r="N935">
        <v>0.504</v>
      </c>
      <c r="O935" t="s">
        <v>324</v>
      </c>
      <c r="P935" t="s">
        <v>3110</v>
      </c>
      <c r="Q935" t="s">
        <v>647</v>
      </c>
      <c r="R935" t="s">
        <v>3111</v>
      </c>
      <c r="S935" t="s">
        <v>270</v>
      </c>
      <c r="T935" t="b">
        <v>0</v>
      </c>
    </row>
    <row r="936" spans="1:20" x14ac:dyDescent="0.25">
      <c r="A936" t="s">
        <v>259</v>
      </c>
      <c r="B936" t="s">
        <v>260</v>
      </c>
      <c r="C936" t="s">
        <v>336</v>
      </c>
      <c r="D936" t="s">
        <v>643</v>
      </c>
      <c r="E936" t="s">
        <v>3108</v>
      </c>
      <c r="F936" t="s">
        <v>3109</v>
      </c>
      <c r="G936" t="s">
        <v>3109</v>
      </c>
      <c r="H936">
        <v>2605</v>
      </c>
      <c r="I936" t="s">
        <v>265</v>
      </c>
      <c r="J936" t="s">
        <v>242</v>
      </c>
      <c r="K936" t="s">
        <v>243</v>
      </c>
      <c r="L936" t="s">
        <v>244</v>
      </c>
      <c r="M936">
        <v>0</v>
      </c>
      <c r="N936">
        <v>2605</v>
      </c>
      <c r="O936" t="s">
        <v>324</v>
      </c>
      <c r="P936" t="s">
        <v>3110</v>
      </c>
      <c r="Q936" t="s">
        <v>647</v>
      </c>
      <c r="R936" t="s">
        <v>3112</v>
      </c>
      <c r="S936" t="s">
        <v>270</v>
      </c>
      <c r="T936" t="b">
        <v>0</v>
      </c>
    </row>
    <row r="937" spans="1:20" x14ac:dyDescent="0.25">
      <c r="A937" t="s">
        <v>259</v>
      </c>
      <c r="B937" t="s">
        <v>260</v>
      </c>
      <c r="C937" t="s">
        <v>336</v>
      </c>
      <c r="D937" t="s">
        <v>643</v>
      </c>
      <c r="E937" t="s">
        <v>3108</v>
      </c>
      <c r="F937" t="s">
        <v>3109</v>
      </c>
      <c r="G937" t="s">
        <v>3109</v>
      </c>
      <c r="H937">
        <v>5033</v>
      </c>
      <c r="I937" t="s">
        <v>265</v>
      </c>
      <c r="J937" t="s">
        <v>242</v>
      </c>
      <c r="K937" t="s">
        <v>243</v>
      </c>
      <c r="L937" t="s">
        <v>244</v>
      </c>
      <c r="M937">
        <v>0</v>
      </c>
      <c r="N937">
        <v>5033</v>
      </c>
      <c r="O937" t="s">
        <v>324</v>
      </c>
      <c r="P937" t="s">
        <v>3110</v>
      </c>
      <c r="Q937" t="s">
        <v>647</v>
      </c>
      <c r="R937" t="s">
        <v>3113</v>
      </c>
      <c r="S937" t="s">
        <v>270</v>
      </c>
      <c r="T937" t="b">
        <v>0</v>
      </c>
    </row>
    <row r="938" spans="1:20" x14ac:dyDescent="0.25">
      <c r="A938" t="s">
        <v>259</v>
      </c>
      <c r="B938" t="s">
        <v>260</v>
      </c>
      <c r="C938" t="s">
        <v>237</v>
      </c>
      <c r="D938" t="s">
        <v>443</v>
      </c>
      <c r="E938" t="s">
        <v>1490</v>
      </c>
      <c r="F938" t="s">
        <v>3114</v>
      </c>
      <c r="G938" t="s">
        <v>3114</v>
      </c>
      <c r="H938">
        <v>2.2559999999999998</v>
      </c>
      <c r="I938" t="s">
        <v>265</v>
      </c>
      <c r="J938" t="s">
        <v>242</v>
      </c>
      <c r="K938" t="s">
        <v>243</v>
      </c>
      <c r="L938" t="s">
        <v>244</v>
      </c>
      <c r="M938">
        <v>0</v>
      </c>
      <c r="N938">
        <v>2.2559999999999998</v>
      </c>
      <c r="O938" t="s">
        <v>446</v>
      </c>
      <c r="P938" t="s">
        <v>3115</v>
      </c>
      <c r="Q938" t="s">
        <v>448</v>
      </c>
      <c r="R938" t="s">
        <v>3116</v>
      </c>
      <c r="S938" t="s">
        <v>270</v>
      </c>
      <c r="T938" t="b">
        <v>1</v>
      </c>
    </row>
    <row r="939" spans="1:20" x14ac:dyDescent="0.25">
      <c r="A939" t="s">
        <v>259</v>
      </c>
      <c r="B939" t="s">
        <v>260</v>
      </c>
      <c r="C939" t="s">
        <v>294</v>
      </c>
      <c r="D939" t="s">
        <v>443</v>
      </c>
      <c r="E939" t="s">
        <v>1490</v>
      </c>
      <c r="F939" t="s">
        <v>3114</v>
      </c>
      <c r="G939" t="s">
        <v>3114</v>
      </c>
      <c r="H939">
        <v>1.1519999999999999</v>
      </c>
      <c r="I939" t="s">
        <v>265</v>
      </c>
      <c r="J939" t="s">
        <v>242</v>
      </c>
      <c r="K939" t="s">
        <v>243</v>
      </c>
      <c r="L939" t="s">
        <v>244</v>
      </c>
      <c r="M939">
        <v>0</v>
      </c>
      <c r="N939">
        <v>1.1519999999999999</v>
      </c>
      <c r="O939" t="s">
        <v>446</v>
      </c>
      <c r="P939" t="s">
        <v>3115</v>
      </c>
      <c r="Q939" t="s">
        <v>448</v>
      </c>
      <c r="R939" t="s">
        <v>3116</v>
      </c>
      <c r="S939" t="s">
        <v>270</v>
      </c>
      <c r="T939" t="b">
        <v>1</v>
      </c>
    </row>
    <row r="940" spans="1:20" x14ac:dyDescent="0.25">
      <c r="A940" t="s">
        <v>259</v>
      </c>
      <c r="B940" t="s">
        <v>260</v>
      </c>
      <c r="C940" t="s">
        <v>237</v>
      </c>
      <c r="D940" t="s">
        <v>450</v>
      </c>
      <c r="E940" t="s">
        <v>3117</v>
      </c>
      <c r="F940" t="s">
        <v>3118</v>
      </c>
      <c r="G940" t="s">
        <v>3118</v>
      </c>
      <c r="H940">
        <v>0.183752</v>
      </c>
      <c r="I940" t="s">
        <v>265</v>
      </c>
      <c r="J940" t="s">
        <v>242</v>
      </c>
      <c r="K940" t="s">
        <v>243</v>
      </c>
      <c r="L940" t="s">
        <v>244</v>
      </c>
      <c r="M940">
        <v>0</v>
      </c>
      <c r="N940">
        <v>0.183752</v>
      </c>
      <c r="O940" t="s">
        <v>372</v>
      </c>
      <c r="P940" t="s">
        <v>3119</v>
      </c>
      <c r="Q940" t="s">
        <v>453</v>
      </c>
      <c r="R940" t="s">
        <v>3120</v>
      </c>
      <c r="S940" t="s">
        <v>270</v>
      </c>
      <c r="T940" t="b">
        <v>1</v>
      </c>
    </row>
    <row r="941" spans="1:20" x14ac:dyDescent="0.25">
      <c r="A941" t="s">
        <v>259</v>
      </c>
      <c r="B941" t="s">
        <v>260</v>
      </c>
      <c r="C941" t="s">
        <v>294</v>
      </c>
      <c r="D941" t="s">
        <v>450</v>
      </c>
      <c r="E941" t="s">
        <v>3117</v>
      </c>
      <c r="F941" t="s">
        <v>3118</v>
      </c>
      <c r="G941" t="s">
        <v>3118</v>
      </c>
      <c r="H941">
        <v>0.1048</v>
      </c>
      <c r="I941" t="s">
        <v>265</v>
      </c>
      <c r="J941" t="s">
        <v>242</v>
      </c>
      <c r="K941" t="s">
        <v>243</v>
      </c>
      <c r="L941" t="s">
        <v>244</v>
      </c>
      <c r="M941">
        <v>0</v>
      </c>
      <c r="N941">
        <v>0.1048</v>
      </c>
      <c r="O941" t="s">
        <v>1258</v>
      </c>
      <c r="P941" t="s">
        <v>3119</v>
      </c>
      <c r="Q941" t="s">
        <v>453</v>
      </c>
      <c r="R941" t="s">
        <v>3120</v>
      </c>
      <c r="S941" t="s">
        <v>270</v>
      </c>
      <c r="T941" t="b">
        <v>1</v>
      </c>
    </row>
    <row r="942" spans="1:20" x14ac:dyDescent="0.25">
      <c r="A942" t="s">
        <v>259</v>
      </c>
      <c r="B942" t="s">
        <v>260</v>
      </c>
      <c r="C942" t="s">
        <v>237</v>
      </c>
      <c r="D942" t="s">
        <v>470</v>
      </c>
      <c r="E942" t="s">
        <v>3121</v>
      </c>
      <c r="F942" t="s">
        <v>3122</v>
      </c>
      <c r="G942" t="s">
        <v>3122</v>
      </c>
      <c r="H942">
        <v>8.9239999999999995</v>
      </c>
      <c r="I942" t="s">
        <v>265</v>
      </c>
      <c r="J942" t="s">
        <v>242</v>
      </c>
      <c r="K942" t="s">
        <v>243</v>
      </c>
      <c r="L942" t="s">
        <v>244</v>
      </c>
      <c r="M942">
        <v>0</v>
      </c>
      <c r="N942">
        <v>8.9239999999999995</v>
      </c>
      <c r="O942" t="s">
        <v>283</v>
      </c>
      <c r="P942" t="s">
        <v>3123</v>
      </c>
      <c r="Q942" t="s">
        <v>474</v>
      </c>
      <c r="R942" t="s">
        <v>3124</v>
      </c>
      <c r="S942" t="s">
        <v>270</v>
      </c>
      <c r="T942" t="b">
        <v>1</v>
      </c>
    </row>
    <row r="943" spans="1:20" x14ac:dyDescent="0.25">
      <c r="A943" t="s">
        <v>259</v>
      </c>
      <c r="B943" t="s">
        <v>260</v>
      </c>
      <c r="C943" t="s">
        <v>237</v>
      </c>
      <c r="D943" t="s">
        <v>862</v>
      </c>
      <c r="E943" t="s">
        <v>3125</v>
      </c>
      <c r="F943" t="s">
        <v>3126</v>
      </c>
      <c r="G943" t="s">
        <v>3127</v>
      </c>
      <c r="H943">
        <v>0.1152</v>
      </c>
      <c r="I943" t="s">
        <v>265</v>
      </c>
      <c r="J943" t="s">
        <v>242</v>
      </c>
      <c r="K943" t="s">
        <v>243</v>
      </c>
      <c r="L943" t="s">
        <v>244</v>
      </c>
      <c r="M943">
        <v>0</v>
      </c>
      <c r="N943">
        <v>0.1152</v>
      </c>
      <c r="O943" t="s">
        <v>290</v>
      </c>
      <c r="P943" t="s">
        <v>3128</v>
      </c>
      <c r="Q943" t="s">
        <v>867</v>
      </c>
      <c r="R943" t="s">
        <v>3129</v>
      </c>
      <c r="S943" t="s">
        <v>270</v>
      </c>
      <c r="T943" t="b">
        <v>1</v>
      </c>
    </row>
    <row r="944" spans="1:20" x14ac:dyDescent="0.25">
      <c r="A944" t="s">
        <v>236</v>
      </c>
      <c r="B944" t="s">
        <v>236</v>
      </c>
      <c r="C944" t="s">
        <v>237</v>
      </c>
      <c r="D944" t="s">
        <v>392</v>
      </c>
      <c r="E944" t="s">
        <v>251</v>
      </c>
      <c r="F944" t="s">
        <v>1520</v>
      </c>
      <c r="G944" t="s">
        <v>1521</v>
      </c>
      <c r="H944">
        <v>8.5000000000000006E-3</v>
      </c>
      <c r="I944" t="s">
        <v>241</v>
      </c>
      <c r="J944" t="s">
        <v>242</v>
      </c>
      <c r="K944" t="s">
        <v>243</v>
      </c>
      <c r="L944" t="s">
        <v>244</v>
      </c>
      <c r="M944">
        <v>0</v>
      </c>
      <c r="N944">
        <v>8.5000000000000006E-3</v>
      </c>
      <c r="O944" t="s">
        <v>255</v>
      </c>
      <c r="P944" t="s">
        <v>3130</v>
      </c>
      <c r="Q944" t="s">
        <v>397</v>
      </c>
      <c r="R944" t="s">
        <v>3131</v>
      </c>
      <c r="S944" t="s">
        <v>249</v>
      </c>
      <c r="T944" t="b">
        <v>1</v>
      </c>
    </row>
    <row r="945" spans="1:20" x14ac:dyDescent="0.25">
      <c r="A945" t="s">
        <v>236</v>
      </c>
      <c r="B945" t="s">
        <v>236</v>
      </c>
      <c r="C945" t="s">
        <v>237</v>
      </c>
      <c r="D945" t="s">
        <v>250</v>
      </c>
      <c r="F945" t="s">
        <v>724</v>
      </c>
      <c r="G945" t="s">
        <v>3132</v>
      </c>
      <c r="H945">
        <v>8.1000000000000003E-2</v>
      </c>
      <c r="I945" t="s">
        <v>254</v>
      </c>
      <c r="J945" t="s">
        <v>242</v>
      </c>
      <c r="K945" t="s">
        <v>243</v>
      </c>
      <c r="L945" t="s">
        <v>244</v>
      </c>
      <c r="M945">
        <v>0</v>
      </c>
      <c r="N945">
        <v>8.1000000000000003E-2</v>
      </c>
      <c r="O945" t="s">
        <v>546</v>
      </c>
      <c r="P945" t="s">
        <v>3133</v>
      </c>
      <c r="Q945" t="s">
        <v>257</v>
      </c>
      <c r="R945" t="s">
        <v>727</v>
      </c>
      <c r="S945" t="s">
        <v>249</v>
      </c>
      <c r="T945" t="b">
        <v>1</v>
      </c>
    </row>
    <row r="946" spans="1:20" x14ac:dyDescent="0.25">
      <c r="A946" t="s">
        <v>259</v>
      </c>
      <c r="B946" t="s">
        <v>260</v>
      </c>
      <c r="C946" t="s">
        <v>237</v>
      </c>
      <c r="D946" t="s">
        <v>369</v>
      </c>
      <c r="E946" t="s">
        <v>3104</v>
      </c>
      <c r="F946" t="s">
        <v>3105</v>
      </c>
      <c r="G946" t="s">
        <v>3105</v>
      </c>
      <c r="H946">
        <v>0.504</v>
      </c>
      <c r="I946" t="s">
        <v>265</v>
      </c>
      <c r="J946" t="s">
        <v>242</v>
      </c>
      <c r="K946" t="s">
        <v>243</v>
      </c>
      <c r="L946" t="s">
        <v>244</v>
      </c>
      <c r="M946">
        <v>0</v>
      </c>
      <c r="N946">
        <v>0.504</v>
      </c>
      <c r="O946" t="s">
        <v>324</v>
      </c>
      <c r="P946" t="s">
        <v>3134</v>
      </c>
      <c r="Q946" t="s">
        <v>374</v>
      </c>
      <c r="R946" t="s">
        <v>3135</v>
      </c>
      <c r="S946" t="s">
        <v>270</v>
      </c>
      <c r="T946" t="b">
        <v>1</v>
      </c>
    </row>
    <row r="947" spans="1:20" x14ac:dyDescent="0.25">
      <c r="A947" t="s">
        <v>259</v>
      </c>
      <c r="B947" t="s">
        <v>260</v>
      </c>
      <c r="C947" t="s">
        <v>336</v>
      </c>
      <c r="D947" t="s">
        <v>369</v>
      </c>
      <c r="E947" t="s">
        <v>3104</v>
      </c>
      <c r="F947" t="s">
        <v>3105</v>
      </c>
      <c r="G947" t="s">
        <v>3105</v>
      </c>
      <c r="H947">
        <v>2596</v>
      </c>
      <c r="I947" t="s">
        <v>265</v>
      </c>
      <c r="J947" t="s">
        <v>242</v>
      </c>
      <c r="K947" t="s">
        <v>243</v>
      </c>
      <c r="L947" t="s">
        <v>244</v>
      </c>
      <c r="M947">
        <v>0</v>
      </c>
      <c r="N947">
        <v>2596</v>
      </c>
      <c r="O947" t="s">
        <v>324</v>
      </c>
      <c r="P947" t="s">
        <v>3134</v>
      </c>
      <c r="Q947" t="s">
        <v>374</v>
      </c>
      <c r="R947" t="s">
        <v>3136</v>
      </c>
      <c r="S947" t="s">
        <v>270</v>
      </c>
      <c r="T947" t="b">
        <v>1</v>
      </c>
    </row>
    <row r="948" spans="1:20" x14ac:dyDescent="0.25">
      <c r="A948" t="s">
        <v>259</v>
      </c>
      <c r="B948" t="s">
        <v>260</v>
      </c>
      <c r="C948" t="s">
        <v>336</v>
      </c>
      <c r="D948" t="s">
        <v>369</v>
      </c>
      <c r="E948" t="s">
        <v>3104</v>
      </c>
      <c r="F948" t="s">
        <v>3105</v>
      </c>
      <c r="G948" t="s">
        <v>3105</v>
      </c>
      <c r="H948">
        <v>4980</v>
      </c>
      <c r="I948" t="s">
        <v>265</v>
      </c>
      <c r="J948" t="s">
        <v>242</v>
      </c>
      <c r="K948" t="s">
        <v>243</v>
      </c>
      <c r="L948" t="s">
        <v>244</v>
      </c>
      <c r="M948">
        <v>0</v>
      </c>
      <c r="N948">
        <v>4980</v>
      </c>
      <c r="O948" t="s">
        <v>324</v>
      </c>
      <c r="P948" t="s">
        <v>3134</v>
      </c>
      <c r="Q948" t="s">
        <v>374</v>
      </c>
      <c r="R948" t="s">
        <v>3137</v>
      </c>
      <c r="S948" t="s">
        <v>270</v>
      </c>
      <c r="T948" t="b">
        <v>1</v>
      </c>
    </row>
    <row r="949" spans="1:20" x14ac:dyDescent="0.25">
      <c r="A949" t="s">
        <v>259</v>
      </c>
      <c r="B949" t="s">
        <v>260</v>
      </c>
      <c r="C949" t="s">
        <v>237</v>
      </c>
      <c r="D949" t="s">
        <v>450</v>
      </c>
      <c r="E949" t="s">
        <v>413</v>
      </c>
      <c r="F949" t="s">
        <v>3138</v>
      </c>
      <c r="G949" t="s">
        <v>3138</v>
      </c>
      <c r="H949">
        <v>3.5680000000000001</v>
      </c>
      <c r="I949" t="s">
        <v>265</v>
      </c>
      <c r="J949" t="s">
        <v>242</v>
      </c>
      <c r="K949" t="s">
        <v>243</v>
      </c>
      <c r="L949" t="s">
        <v>244</v>
      </c>
      <c r="M949">
        <v>0</v>
      </c>
      <c r="N949">
        <v>3.5680000000000001</v>
      </c>
      <c r="O949" t="s">
        <v>331</v>
      </c>
      <c r="P949" t="s">
        <v>3139</v>
      </c>
      <c r="Q949" t="s">
        <v>453</v>
      </c>
      <c r="R949" t="s">
        <v>3140</v>
      </c>
      <c r="S949" t="s">
        <v>270</v>
      </c>
      <c r="T949" t="b">
        <v>1</v>
      </c>
    </row>
    <row r="950" spans="1:20" x14ac:dyDescent="0.25">
      <c r="A950" t="s">
        <v>259</v>
      </c>
      <c r="B950" t="s">
        <v>260</v>
      </c>
      <c r="C950" t="s">
        <v>294</v>
      </c>
      <c r="D950" t="s">
        <v>450</v>
      </c>
      <c r="E950" t="s">
        <v>413</v>
      </c>
      <c r="F950" t="s">
        <v>3138</v>
      </c>
      <c r="G950" t="s">
        <v>3138</v>
      </c>
      <c r="H950">
        <v>2.0960000000000001</v>
      </c>
      <c r="I950" t="s">
        <v>265</v>
      </c>
      <c r="J950" t="s">
        <v>242</v>
      </c>
      <c r="K950" t="s">
        <v>243</v>
      </c>
      <c r="L950" t="s">
        <v>244</v>
      </c>
      <c r="M950">
        <v>0</v>
      </c>
      <c r="N950">
        <v>2.0960000000000001</v>
      </c>
      <c r="O950" t="s">
        <v>331</v>
      </c>
      <c r="P950" t="s">
        <v>3139</v>
      </c>
      <c r="Q950" t="s">
        <v>453</v>
      </c>
      <c r="R950" t="s">
        <v>3140</v>
      </c>
      <c r="S950" t="s">
        <v>270</v>
      </c>
      <c r="T950" t="b">
        <v>1</v>
      </c>
    </row>
    <row r="951" spans="1:20" x14ac:dyDescent="0.25">
      <c r="A951" t="s">
        <v>259</v>
      </c>
      <c r="B951" t="s">
        <v>260</v>
      </c>
      <c r="C951" t="s">
        <v>237</v>
      </c>
      <c r="D951" t="s">
        <v>3141</v>
      </c>
      <c r="E951" t="s">
        <v>2618</v>
      </c>
      <c r="F951" t="s">
        <v>2619</v>
      </c>
      <c r="G951" t="s">
        <v>2619</v>
      </c>
      <c r="H951">
        <v>0.19500000000000001</v>
      </c>
      <c r="I951" t="s">
        <v>265</v>
      </c>
      <c r="J951" t="s">
        <v>242</v>
      </c>
      <c r="K951" t="s">
        <v>243</v>
      </c>
      <c r="L951" t="s">
        <v>244</v>
      </c>
      <c r="M951">
        <v>0</v>
      </c>
      <c r="N951">
        <v>0.19500000000000001</v>
      </c>
      <c r="O951" t="s">
        <v>1083</v>
      </c>
      <c r="P951" s="18" t="s">
        <v>3142</v>
      </c>
      <c r="Q951" t="s">
        <v>3143</v>
      </c>
      <c r="R951" t="s">
        <v>3144</v>
      </c>
      <c r="S951" t="s">
        <v>270</v>
      </c>
      <c r="T951" t="b">
        <v>1</v>
      </c>
    </row>
    <row r="952" spans="1:20" x14ac:dyDescent="0.25">
      <c r="A952" t="s">
        <v>259</v>
      </c>
      <c r="B952" t="s">
        <v>260</v>
      </c>
      <c r="C952" t="s">
        <v>294</v>
      </c>
      <c r="D952" t="s">
        <v>3141</v>
      </c>
      <c r="E952" t="s">
        <v>2618</v>
      </c>
      <c r="F952" t="s">
        <v>2619</v>
      </c>
      <c r="G952" t="s">
        <v>2619</v>
      </c>
      <c r="H952">
        <v>7.9100000000000004E-2</v>
      </c>
      <c r="I952" t="s">
        <v>265</v>
      </c>
      <c r="J952" t="s">
        <v>242</v>
      </c>
      <c r="K952" t="s">
        <v>243</v>
      </c>
      <c r="L952" t="s">
        <v>244</v>
      </c>
      <c r="M952">
        <v>0</v>
      </c>
      <c r="N952">
        <v>7.9100000000000004E-2</v>
      </c>
      <c r="O952" t="s">
        <v>1083</v>
      </c>
      <c r="P952" s="18" t="s">
        <v>3142</v>
      </c>
      <c r="Q952" t="s">
        <v>3143</v>
      </c>
      <c r="R952" t="s">
        <v>3144</v>
      </c>
      <c r="S952" t="s">
        <v>270</v>
      </c>
      <c r="T952" t="b">
        <v>1</v>
      </c>
    </row>
    <row r="953" spans="1:20" x14ac:dyDescent="0.25">
      <c r="A953" t="s">
        <v>259</v>
      </c>
      <c r="B953" t="s">
        <v>260</v>
      </c>
      <c r="C953" t="s">
        <v>237</v>
      </c>
      <c r="D953" t="s">
        <v>295</v>
      </c>
      <c r="E953" t="s">
        <v>3145</v>
      </c>
      <c r="F953" t="s">
        <v>3146</v>
      </c>
      <c r="G953" t="s">
        <v>3146</v>
      </c>
      <c r="H953">
        <v>3.073</v>
      </c>
      <c r="I953" t="s">
        <v>265</v>
      </c>
      <c r="J953" t="s">
        <v>242</v>
      </c>
      <c r="K953" t="s">
        <v>243</v>
      </c>
      <c r="L953" t="s">
        <v>244</v>
      </c>
      <c r="M953">
        <v>0</v>
      </c>
      <c r="N953">
        <v>3.073</v>
      </c>
      <c r="O953" t="s">
        <v>350</v>
      </c>
      <c r="P953" t="s">
        <v>3147</v>
      </c>
      <c r="Q953" t="s">
        <v>300</v>
      </c>
      <c r="R953" t="s">
        <v>3148</v>
      </c>
      <c r="S953" t="s">
        <v>270</v>
      </c>
      <c r="T953" t="b">
        <v>1</v>
      </c>
    </row>
    <row r="954" spans="1:20" x14ac:dyDescent="0.25">
      <c r="A954" t="s">
        <v>259</v>
      </c>
      <c r="B954" t="s">
        <v>260</v>
      </c>
      <c r="C954" t="s">
        <v>336</v>
      </c>
      <c r="D954" t="s">
        <v>295</v>
      </c>
      <c r="E954" t="s">
        <v>3145</v>
      </c>
      <c r="F954" t="s">
        <v>3146</v>
      </c>
      <c r="G954" t="s">
        <v>3146</v>
      </c>
      <c r="H954">
        <v>15481</v>
      </c>
      <c r="I954" t="s">
        <v>265</v>
      </c>
      <c r="J954" t="s">
        <v>242</v>
      </c>
      <c r="K954" t="s">
        <v>243</v>
      </c>
      <c r="L954" t="s">
        <v>244</v>
      </c>
      <c r="M954">
        <v>0</v>
      </c>
      <c r="N954">
        <v>15481</v>
      </c>
      <c r="O954" t="s">
        <v>350</v>
      </c>
      <c r="P954" t="s">
        <v>3147</v>
      </c>
      <c r="Q954" t="s">
        <v>300</v>
      </c>
      <c r="R954" t="s">
        <v>3149</v>
      </c>
      <c r="S954" t="s">
        <v>270</v>
      </c>
      <c r="T954" t="b">
        <v>1</v>
      </c>
    </row>
    <row r="955" spans="1:20" x14ac:dyDescent="0.25">
      <c r="A955" t="s">
        <v>259</v>
      </c>
      <c r="B955" t="s">
        <v>260</v>
      </c>
      <c r="C955" t="s">
        <v>336</v>
      </c>
      <c r="D955" t="s">
        <v>295</v>
      </c>
      <c r="E955" t="s">
        <v>3145</v>
      </c>
      <c r="F955" t="s">
        <v>3146</v>
      </c>
      <c r="G955" t="s">
        <v>3146</v>
      </c>
      <c r="H955">
        <v>22593</v>
      </c>
      <c r="I955" t="s">
        <v>265</v>
      </c>
      <c r="J955" t="s">
        <v>242</v>
      </c>
      <c r="K955" t="s">
        <v>243</v>
      </c>
      <c r="L955" t="s">
        <v>244</v>
      </c>
      <c r="M955">
        <v>0</v>
      </c>
      <c r="N955">
        <v>22593</v>
      </c>
      <c r="O955" t="s">
        <v>350</v>
      </c>
      <c r="P955" t="s">
        <v>3147</v>
      </c>
      <c r="Q955" t="s">
        <v>300</v>
      </c>
      <c r="R955" t="s">
        <v>3150</v>
      </c>
      <c r="S955" t="s">
        <v>270</v>
      </c>
      <c r="T955" t="b">
        <v>1</v>
      </c>
    </row>
    <row r="956" spans="1:20" x14ac:dyDescent="0.25">
      <c r="A956" t="s">
        <v>259</v>
      </c>
      <c r="B956" t="s">
        <v>260</v>
      </c>
      <c r="C956" t="s">
        <v>237</v>
      </c>
      <c r="D956" t="s">
        <v>261</v>
      </c>
      <c r="E956" t="s">
        <v>593</v>
      </c>
      <c r="F956" t="s">
        <v>3151</v>
      </c>
      <c r="G956" t="s">
        <v>3152</v>
      </c>
      <c r="H956">
        <v>2.1271580000000001</v>
      </c>
      <c r="I956" t="s">
        <v>265</v>
      </c>
      <c r="J956" t="s">
        <v>242</v>
      </c>
      <c r="K956" t="s">
        <v>243</v>
      </c>
      <c r="L956" t="s">
        <v>244</v>
      </c>
      <c r="M956">
        <v>0</v>
      </c>
      <c r="N956">
        <v>2.1271580000000001</v>
      </c>
      <c r="O956" t="s">
        <v>372</v>
      </c>
      <c r="P956" t="s">
        <v>3153</v>
      </c>
      <c r="Q956" t="s">
        <v>268</v>
      </c>
      <c r="R956" t="s">
        <v>3154</v>
      </c>
      <c r="S956" t="s">
        <v>270</v>
      </c>
      <c r="T956" t="b">
        <v>1</v>
      </c>
    </row>
    <row r="957" spans="1:20" x14ac:dyDescent="0.25">
      <c r="A957" t="s">
        <v>236</v>
      </c>
      <c r="B957" t="s">
        <v>236</v>
      </c>
      <c r="C957" t="s">
        <v>237</v>
      </c>
      <c r="D957" t="s">
        <v>250</v>
      </c>
      <c r="F957" t="s">
        <v>791</v>
      </c>
      <c r="G957" t="s">
        <v>1215</v>
      </c>
      <c r="H957">
        <v>0.13</v>
      </c>
      <c r="I957" t="s">
        <v>254</v>
      </c>
      <c r="J957" t="s">
        <v>242</v>
      </c>
      <c r="K957" t="s">
        <v>243</v>
      </c>
      <c r="L957" t="s">
        <v>244</v>
      </c>
      <c r="M957">
        <v>0</v>
      </c>
      <c r="N957">
        <v>0.13</v>
      </c>
      <c r="O957" t="s">
        <v>546</v>
      </c>
      <c r="P957" t="s">
        <v>3155</v>
      </c>
      <c r="Q957" t="s">
        <v>257</v>
      </c>
      <c r="R957" t="s">
        <v>3156</v>
      </c>
      <c r="S957" t="s">
        <v>249</v>
      </c>
      <c r="T957" t="b">
        <v>0</v>
      </c>
    </row>
    <row r="958" spans="1:20" x14ac:dyDescent="0.25">
      <c r="A958" t="s">
        <v>259</v>
      </c>
      <c r="B958" t="s">
        <v>271</v>
      </c>
      <c r="C958" t="s">
        <v>237</v>
      </c>
      <c r="D958" t="s">
        <v>3157</v>
      </c>
      <c r="E958" t="s">
        <v>3158</v>
      </c>
      <c r="F958" t="s">
        <v>3158</v>
      </c>
      <c r="G958" t="s">
        <v>3159</v>
      </c>
      <c r="H958">
        <v>1.3919999999999999</v>
      </c>
      <c r="I958" t="s">
        <v>265</v>
      </c>
      <c r="J958" t="s">
        <v>242</v>
      </c>
      <c r="K958" t="s">
        <v>243</v>
      </c>
      <c r="L958" t="s">
        <v>244</v>
      </c>
      <c r="M958">
        <v>0</v>
      </c>
      <c r="N958">
        <v>1.3919999999999999</v>
      </c>
      <c r="O958" t="s">
        <v>1248</v>
      </c>
      <c r="P958" t="s">
        <v>3160</v>
      </c>
      <c r="Q958" t="s">
        <v>3161</v>
      </c>
      <c r="R958" t="s">
        <v>3162</v>
      </c>
      <c r="S958" t="s">
        <v>279</v>
      </c>
      <c r="T958" t="b">
        <v>1</v>
      </c>
    </row>
    <row r="959" spans="1:20" x14ac:dyDescent="0.25">
      <c r="A959" t="s">
        <v>259</v>
      </c>
      <c r="B959" t="s">
        <v>260</v>
      </c>
      <c r="C959" t="s">
        <v>237</v>
      </c>
      <c r="D959" t="s">
        <v>3163</v>
      </c>
      <c r="E959" t="s">
        <v>3164</v>
      </c>
      <c r="F959" t="s">
        <v>3165</v>
      </c>
      <c r="G959" t="s">
        <v>3165</v>
      </c>
      <c r="H959">
        <v>0.94463200000000003</v>
      </c>
      <c r="I959" t="s">
        <v>265</v>
      </c>
      <c r="J959" t="s">
        <v>242</v>
      </c>
      <c r="K959" t="s">
        <v>243</v>
      </c>
      <c r="L959" t="s">
        <v>244</v>
      </c>
      <c r="M959">
        <v>0</v>
      </c>
      <c r="N959">
        <v>0.94463200000000003</v>
      </c>
      <c r="O959" t="s">
        <v>372</v>
      </c>
      <c r="P959" t="s">
        <v>3166</v>
      </c>
      <c r="Q959" t="s">
        <v>3167</v>
      </c>
      <c r="R959" t="s">
        <v>3168</v>
      </c>
      <c r="S959" t="s">
        <v>270</v>
      </c>
      <c r="T959" t="b">
        <v>1</v>
      </c>
    </row>
    <row r="960" spans="1:20" x14ac:dyDescent="0.25">
      <c r="A960" t="s">
        <v>259</v>
      </c>
      <c r="B960" t="s">
        <v>260</v>
      </c>
      <c r="C960" t="s">
        <v>294</v>
      </c>
      <c r="D960" t="s">
        <v>3163</v>
      </c>
      <c r="E960" t="s">
        <v>3164</v>
      </c>
      <c r="F960" t="s">
        <v>3165</v>
      </c>
      <c r="G960" t="s">
        <v>3165</v>
      </c>
      <c r="H960">
        <v>0.30449999999999999</v>
      </c>
      <c r="I960" t="s">
        <v>265</v>
      </c>
      <c r="J960" t="s">
        <v>242</v>
      </c>
      <c r="K960" t="s">
        <v>243</v>
      </c>
      <c r="L960" t="s">
        <v>244</v>
      </c>
      <c r="M960">
        <v>0</v>
      </c>
      <c r="N960">
        <v>0.30449999999999999</v>
      </c>
      <c r="O960" t="s">
        <v>372</v>
      </c>
      <c r="P960" t="s">
        <v>3166</v>
      </c>
      <c r="Q960" t="s">
        <v>3167</v>
      </c>
      <c r="R960" t="s">
        <v>3168</v>
      </c>
      <c r="S960" t="s">
        <v>270</v>
      </c>
      <c r="T960" t="b">
        <v>1</v>
      </c>
    </row>
    <row r="961" spans="1:20" x14ac:dyDescent="0.25">
      <c r="A961" t="s">
        <v>259</v>
      </c>
      <c r="B961" t="s">
        <v>260</v>
      </c>
      <c r="C961" t="s">
        <v>237</v>
      </c>
      <c r="D961" t="s">
        <v>2690</v>
      </c>
      <c r="E961" t="s">
        <v>3169</v>
      </c>
      <c r="F961" t="s">
        <v>3169</v>
      </c>
      <c r="G961" t="s">
        <v>3170</v>
      </c>
      <c r="H961">
        <v>5.4080000000000004</v>
      </c>
      <c r="I961" t="s">
        <v>265</v>
      </c>
      <c r="J961" t="s">
        <v>242</v>
      </c>
      <c r="K961" t="s">
        <v>243</v>
      </c>
      <c r="L961" t="s">
        <v>244</v>
      </c>
      <c r="M961">
        <v>0</v>
      </c>
      <c r="N961">
        <v>5.4080000000000004</v>
      </c>
      <c r="O961" t="s">
        <v>310</v>
      </c>
      <c r="P961" t="s">
        <v>3171</v>
      </c>
      <c r="Q961" t="s">
        <v>2694</v>
      </c>
      <c r="R961" t="s">
        <v>3172</v>
      </c>
      <c r="S961" t="s">
        <v>270</v>
      </c>
      <c r="T961" t="b">
        <v>1</v>
      </c>
    </row>
    <row r="962" spans="1:20" x14ac:dyDescent="0.25">
      <c r="A962" t="s">
        <v>259</v>
      </c>
      <c r="B962" t="s">
        <v>260</v>
      </c>
      <c r="C962" t="s">
        <v>294</v>
      </c>
      <c r="D962" t="s">
        <v>2690</v>
      </c>
      <c r="E962" t="s">
        <v>3169</v>
      </c>
      <c r="F962" t="s">
        <v>3169</v>
      </c>
      <c r="G962" t="s">
        <v>3170</v>
      </c>
      <c r="H962">
        <v>2.464</v>
      </c>
      <c r="I962" t="s">
        <v>265</v>
      </c>
      <c r="J962" t="s">
        <v>242</v>
      </c>
      <c r="K962" t="s">
        <v>243</v>
      </c>
      <c r="L962" t="s">
        <v>244</v>
      </c>
      <c r="M962">
        <v>0</v>
      </c>
      <c r="N962">
        <v>2.464</v>
      </c>
      <c r="O962" t="s">
        <v>310</v>
      </c>
      <c r="P962" t="s">
        <v>3171</v>
      </c>
      <c r="Q962" t="s">
        <v>2694</v>
      </c>
      <c r="R962" t="s">
        <v>3172</v>
      </c>
      <c r="S962" t="s">
        <v>270</v>
      </c>
      <c r="T962" t="b">
        <v>1</v>
      </c>
    </row>
    <row r="963" spans="1:20" x14ac:dyDescent="0.25">
      <c r="A963" t="s">
        <v>259</v>
      </c>
      <c r="B963" t="s">
        <v>382</v>
      </c>
      <c r="C963" t="s">
        <v>237</v>
      </c>
      <c r="D963" t="s">
        <v>1792</v>
      </c>
      <c r="E963" t="s">
        <v>1793</v>
      </c>
      <c r="F963" t="s">
        <v>3173</v>
      </c>
      <c r="G963" t="s">
        <v>3173</v>
      </c>
      <c r="H963">
        <v>0.28000000000000003</v>
      </c>
      <c r="I963" t="s">
        <v>265</v>
      </c>
      <c r="J963" t="s">
        <v>242</v>
      </c>
      <c r="K963" t="s">
        <v>243</v>
      </c>
      <c r="L963" t="s">
        <v>244</v>
      </c>
      <c r="M963">
        <v>0</v>
      </c>
      <c r="N963">
        <v>0.28000000000000003</v>
      </c>
      <c r="O963" t="s">
        <v>1364</v>
      </c>
      <c r="P963" t="s">
        <v>3174</v>
      </c>
      <c r="Q963" t="s">
        <v>1796</v>
      </c>
      <c r="R963" t="s">
        <v>3175</v>
      </c>
      <c r="S963" t="s">
        <v>390</v>
      </c>
      <c r="T963" t="b">
        <v>1</v>
      </c>
    </row>
    <row r="964" spans="1:20" x14ac:dyDescent="0.25">
      <c r="A964" t="s">
        <v>259</v>
      </c>
      <c r="B964" t="s">
        <v>382</v>
      </c>
      <c r="C964" t="s">
        <v>294</v>
      </c>
      <c r="D964" t="s">
        <v>1792</v>
      </c>
      <c r="E964" t="s">
        <v>1793</v>
      </c>
      <c r="F964" t="s">
        <v>3173</v>
      </c>
      <c r="G964" t="s">
        <v>3173</v>
      </c>
      <c r="H964">
        <v>0.14599999999999999</v>
      </c>
      <c r="I964" t="s">
        <v>265</v>
      </c>
      <c r="J964" t="s">
        <v>242</v>
      </c>
      <c r="K964" t="s">
        <v>243</v>
      </c>
      <c r="L964" t="s">
        <v>244</v>
      </c>
      <c r="M964">
        <v>0</v>
      </c>
      <c r="N964">
        <v>0.14599999999999999</v>
      </c>
      <c r="O964" t="s">
        <v>1364</v>
      </c>
      <c r="P964" t="s">
        <v>3174</v>
      </c>
      <c r="Q964" t="s">
        <v>1796</v>
      </c>
      <c r="R964" t="s">
        <v>3175</v>
      </c>
      <c r="S964" t="s">
        <v>390</v>
      </c>
      <c r="T964" t="b">
        <v>1</v>
      </c>
    </row>
    <row r="965" spans="1:20" x14ac:dyDescent="0.25">
      <c r="A965" t="s">
        <v>259</v>
      </c>
      <c r="B965" t="s">
        <v>260</v>
      </c>
      <c r="C965" t="s">
        <v>237</v>
      </c>
      <c r="D965" t="s">
        <v>1375</v>
      </c>
      <c r="E965" t="s">
        <v>3176</v>
      </c>
      <c r="F965" t="s">
        <v>3177</v>
      </c>
      <c r="G965" t="s">
        <v>3177</v>
      </c>
      <c r="H965">
        <v>3.6480000000000001</v>
      </c>
      <c r="I965" t="s">
        <v>265</v>
      </c>
      <c r="J965" t="s">
        <v>242</v>
      </c>
      <c r="K965" t="s">
        <v>243</v>
      </c>
      <c r="L965" t="s">
        <v>244</v>
      </c>
      <c r="M965">
        <v>0</v>
      </c>
      <c r="N965">
        <v>3.6480000000000001</v>
      </c>
      <c r="O965" t="s">
        <v>1378</v>
      </c>
      <c r="P965" t="s">
        <v>3178</v>
      </c>
      <c r="Q965" t="s">
        <v>1380</v>
      </c>
      <c r="R965" t="s">
        <v>3179</v>
      </c>
      <c r="S965" t="s">
        <v>270</v>
      </c>
      <c r="T965" t="b">
        <v>0</v>
      </c>
    </row>
    <row r="966" spans="1:20" x14ac:dyDescent="0.25">
      <c r="A966" t="s">
        <v>259</v>
      </c>
      <c r="B966" t="s">
        <v>260</v>
      </c>
      <c r="C966" t="s">
        <v>294</v>
      </c>
      <c r="D966" t="s">
        <v>1375</v>
      </c>
      <c r="E966" t="s">
        <v>3176</v>
      </c>
      <c r="F966" t="s">
        <v>3177</v>
      </c>
      <c r="G966" t="s">
        <v>3177</v>
      </c>
      <c r="H966">
        <v>0.72</v>
      </c>
      <c r="I966" t="s">
        <v>265</v>
      </c>
      <c r="J966" t="s">
        <v>242</v>
      </c>
      <c r="K966" t="s">
        <v>243</v>
      </c>
      <c r="L966" t="s">
        <v>244</v>
      </c>
      <c r="M966">
        <v>0</v>
      </c>
      <c r="N966">
        <v>0.72</v>
      </c>
      <c r="O966" t="s">
        <v>1378</v>
      </c>
      <c r="P966" t="s">
        <v>3178</v>
      </c>
      <c r="Q966" t="s">
        <v>1380</v>
      </c>
      <c r="R966" t="s">
        <v>3179</v>
      </c>
      <c r="S966" t="s">
        <v>270</v>
      </c>
      <c r="T966" t="b">
        <v>0</v>
      </c>
    </row>
    <row r="967" spans="1:20" x14ac:dyDescent="0.25">
      <c r="A967" t="s">
        <v>259</v>
      </c>
      <c r="B967" t="s">
        <v>260</v>
      </c>
      <c r="C967" t="s">
        <v>237</v>
      </c>
      <c r="D967" t="s">
        <v>677</v>
      </c>
      <c r="E967" t="s">
        <v>3180</v>
      </c>
      <c r="F967" t="s">
        <v>3181</v>
      </c>
      <c r="G967" t="s">
        <v>3181</v>
      </c>
      <c r="H967">
        <v>0.17399999999999999</v>
      </c>
      <c r="I967" t="s">
        <v>265</v>
      </c>
      <c r="J967" t="s">
        <v>242</v>
      </c>
      <c r="K967" t="s">
        <v>243</v>
      </c>
      <c r="L967" t="s">
        <v>244</v>
      </c>
      <c r="M967">
        <v>0</v>
      </c>
      <c r="N967">
        <v>0.17399999999999999</v>
      </c>
      <c r="O967" t="s">
        <v>324</v>
      </c>
      <c r="P967" t="s">
        <v>3182</v>
      </c>
      <c r="Q967" t="s">
        <v>681</v>
      </c>
      <c r="R967" t="s">
        <v>3183</v>
      </c>
      <c r="S967" t="s">
        <v>270</v>
      </c>
      <c r="T967" t="b">
        <v>1</v>
      </c>
    </row>
    <row r="968" spans="1:20" x14ac:dyDescent="0.25">
      <c r="A968" t="s">
        <v>259</v>
      </c>
      <c r="B968" t="s">
        <v>260</v>
      </c>
      <c r="C968" t="s">
        <v>294</v>
      </c>
      <c r="D968" t="s">
        <v>677</v>
      </c>
      <c r="E968" t="s">
        <v>3180</v>
      </c>
      <c r="F968" t="s">
        <v>3181</v>
      </c>
      <c r="G968" t="s">
        <v>3181</v>
      </c>
      <c r="H968">
        <v>5.04E-2</v>
      </c>
      <c r="I968" t="s">
        <v>265</v>
      </c>
      <c r="J968" t="s">
        <v>242</v>
      </c>
      <c r="K968" t="s">
        <v>243</v>
      </c>
      <c r="L968" t="s">
        <v>244</v>
      </c>
      <c r="M968">
        <v>0</v>
      </c>
      <c r="N968">
        <v>5.04E-2</v>
      </c>
      <c r="O968" t="s">
        <v>324</v>
      </c>
      <c r="P968" t="s">
        <v>3182</v>
      </c>
      <c r="Q968" t="s">
        <v>681</v>
      </c>
      <c r="R968" t="s">
        <v>3183</v>
      </c>
      <c r="S968" t="s">
        <v>270</v>
      </c>
      <c r="T968" t="b">
        <v>1</v>
      </c>
    </row>
    <row r="969" spans="1:20" x14ac:dyDescent="0.25">
      <c r="A969" t="s">
        <v>259</v>
      </c>
      <c r="B969" t="s">
        <v>260</v>
      </c>
      <c r="C969" t="s">
        <v>237</v>
      </c>
      <c r="D969" t="s">
        <v>1382</v>
      </c>
      <c r="E969" t="s">
        <v>1724</v>
      </c>
      <c r="F969" t="s">
        <v>3184</v>
      </c>
      <c r="G969" t="s">
        <v>3185</v>
      </c>
      <c r="H969">
        <v>2.4060000000000001</v>
      </c>
      <c r="I969" t="s">
        <v>265</v>
      </c>
      <c r="J969" t="s">
        <v>242</v>
      </c>
      <c r="K969" t="s">
        <v>243</v>
      </c>
      <c r="L969" t="s">
        <v>244</v>
      </c>
      <c r="M969">
        <v>0</v>
      </c>
      <c r="N969">
        <v>2.4060000000000001</v>
      </c>
      <c r="O969" t="s">
        <v>324</v>
      </c>
      <c r="P969" t="s">
        <v>3186</v>
      </c>
      <c r="Q969" t="s">
        <v>1387</v>
      </c>
      <c r="R969" t="s">
        <v>3187</v>
      </c>
      <c r="S969" t="s">
        <v>270</v>
      </c>
      <c r="T969" t="b">
        <v>1</v>
      </c>
    </row>
    <row r="970" spans="1:20" x14ac:dyDescent="0.25">
      <c r="A970" t="s">
        <v>259</v>
      </c>
      <c r="B970" t="s">
        <v>260</v>
      </c>
      <c r="C970" t="s">
        <v>294</v>
      </c>
      <c r="D970" t="s">
        <v>1382</v>
      </c>
      <c r="E970" t="s">
        <v>1724</v>
      </c>
      <c r="F970" t="s">
        <v>3184</v>
      </c>
      <c r="G970" t="s">
        <v>3185</v>
      </c>
      <c r="H970">
        <v>0.61399999999999999</v>
      </c>
      <c r="I970" t="s">
        <v>265</v>
      </c>
      <c r="J970" t="s">
        <v>242</v>
      </c>
      <c r="K970" t="s">
        <v>243</v>
      </c>
      <c r="L970" t="s">
        <v>244</v>
      </c>
      <c r="M970">
        <v>0</v>
      </c>
      <c r="N970">
        <v>0.61399999999999999</v>
      </c>
      <c r="O970" t="s">
        <v>324</v>
      </c>
      <c r="P970" t="s">
        <v>3186</v>
      </c>
      <c r="Q970" t="s">
        <v>1387</v>
      </c>
      <c r="R970" t="s">
        <v>3187</v>
      </c>
      <c r="S970" t="s">
        <v>270</v>
      </c>
      <c r="T970" t="b">
        <v>1</v>
      </c>
    </row>
    <row r="971" spans="1:20" x14ac:dyDescent="0.25">
      <c r="A971" t="s">
        <v>259</v>
      </c>
      <c r="B971" t="s">
        <v>260</v>
      </c>
      <c r="C971" t="s">
        <v>237</v>
      </c>
      <c r="D971" t="s">
        <v>1155</v>
      </c>
      <c r="E971" t="s">
        <v>3188</v>
      </c>
      <c r="F971" t="s">
        <v>3189</v>
      </c>
      <c r="G971" t="s">
        <v>3189</v>
      </c>
      <c r="H971">
        <v>0.106</v>
      </c>
      <c r="I971" t="s">
        <v>265</v>
      </c>
      <c r="J971" t="s">
        <v>242</v>
      </c>
      <c r="K971" t="s">
        <v>243</v>
      </c>
      <c r="L971" t="s">
        <v>244</v>
      </c>
      <c r="M971">
        <v>0</v>
      </c>
      <c r="N971">
        <v>0.106</v>
      </c>
      <c r="O971" t="s">
        <v>952</v>
      </c>
      <c r="P971" t="s">
        <v>3190</v>
      </c>
      <c r="Q971" t="s">
        <v>1159</v>
      </c>
      <c r="R971" t="s">
        <v>3191</v>
      </c>
      <c r="S971" t="s">
        <v>270</v>
      </c>
      <c r="T971" t="b">
        <v>0</v>
      </c>
    </row>
    <row r="972" spans="1:20" x14ac:dyDescent="0.25">
      <c r="A972" t="s">
        <v>259</v>
      </c>
      <c r="B972" t="s">
        <v>260</v>
      </c>
      <c r="C972" t="s">
        <v>294</v>
      </c>
      <c r="D972" t="s">
        <v>1155</v>
      </c>
      <c r="E972" t="s">
        <v>3188</v>
      </c>
      <c r="F972" t="s">
        <v>3189</v>
      </c>
      <c r="G972" t="s">
        <v>3189</v>
      </c>
      <c r="H972">
        <v>3.6999999999999998E-2</v>
      </c>
      <c r="I972" t="s">
        <v>265</v>
      </c>
      <c r="J972" t="s">
        <v>242</v>
      </c>
      <c r="K972" t="s">
        <v>243</v>
      </c>
      <c r="L972" t="s">
        <v>244</v>
      </c>
      <c r="M972">
        <v>0</v>
      </c>
      <c r="N972">
        <v>3.6999999999999998E-2</v>
      </c>
      <c r="O972" t="s">
        <v>952</v>
      </c>
      <c r="P972" t="s">
        <v>3190</v>
      </c>
      <c r="Q972" t="s">
        <v>1159</v>
      </c>
      <c r="R972" t="s">
        <v>3191</v>
      </c>
      <c r="S972" t="s">
        <v>270</v>
      </c>
      <c r="T972" t="b">
        <v>0</v>
      </c>
    </row>
    <row r="973" spans="1:20" x14ac:dyDescent="0.25">
      <c r="A973" t="s">
        <v>236</v>
      </c>
      <c r="B973" t="s">
        <v>236</v>
      </c>
      <c r="C973" t="s">
        <v>237</v>
      </c>
      <c r="D973" t="s">
        <v>566</v>
      </c>
      <c r="F973" t="s">
        <v>567</v>
      </c>
      <c r="G973" t="s">
        <v>1303</v>
      </c>
      <c r="H973">
        <v>6.5000000000000002E-2</v>
      </c>
      <c r="I973">
        <v>100</v>
      </c>
      <c r="J973" t="s">
        <v>242</v>
      </c>
      <c r="K973" t="s">
        <v>243</v>
      </c>
      <c r="L973" t="s">
        <v>244</v>
      </c>
      <c r="M973">
        <v>0</v>
      </c>
      <c r="N973">
        <v>6.5000000000000002E-2</v>
      </c>
      <c r="O973" t="s">
        <v>569</v>
      </c>
      <c r="P973" t="s">
        <v>3192</v>
      </c>
      <c r="Q973" t="s">
        <v>571</v>
      </c>
      <c r="R973" t="s">
        <v>572</v>
      </c>
      <c r="S973" t="s">
        <v>249</v>
      </c>
      <c r="T973" t="b">
        <v>1</v>
      </c>
    </row>
    <row r="974" spans="1:20" x14ac:dyDescent="0.25">
      <c r="A974" t="s">
        <v>236</v>
      </c>
      <c r="B974" t="s">
        <v>236</v>
      </c>
      <c r="C974" t="s">
        <v>237</v>
      </c>
      <c r="D974" t="s">
        <v>362</v>
      </c>
      <c r="F974" t="s">
        <v>1021</v>
      </c>
      <c r="G974" t="s">
        <v>3193</v>
      </c>
      <c r="H974">
        <v>0.1116</v>
      </c>
      <c r="I974" t="s">
        <v>341</v>
      </c>
      <c r="J974" t="s">
        <v>242</v>
      </c>
      <c r="K974" t="s">
        <v>243</v>
      </c>
      <c r="L974" t="s">
        <v>244</v>
      </c>
      <c r="M974">
        <v>0</v>
      </c>
      <c r="N974">
        <v>0.1116</v>
      </c>
      <c r="O974" t="s">
        <v>927</v>
      </c>
      <c r="P974" t="s">
        <v>3194</v>
      </c>
      <c r="Q974" t="s">
        <v>367</v>
      </c>
      <c r="R974" t="s">
        <v>1024</v>
      </c>
      <c r="S974" t="s">
        <v>249</v>
      </c>
      <c r="T974" t="b">
        <v>1</v>
      </c>
    </row>
    <row r="975" spans="1:20" x14ac:dyDescent="0.25">
      <c r="A975" t="s">
        <v>236</v>
      </c>
      <c r="B975" t="s">
        <v>236</v>
      </c>
      <c r="C975" t="s">
        <v>237</v>
      </c>
      <c r="D975" t="s">
        <v>314</v>
      </c>
      <c r="E975" t="s">
        <v>251</v>
      </c>
      <c r="F975" t="s">
        <v>252</v>
      </c>
      <c r="G975" t="s">
        <v>2456</v>
      </c>
      <c r="H975">
        <v>0</v>
      </c>
      <c r="I975" t="s">
        <v>241</v>
      </c>
      <c r="J975" t="s">
        <v>242</v>
      </c>
      <c r="K975" t="s">
        <v>243</v>
      </c>
      <c r="L975" t="s">
        <v>244</v>
      </c>
      <c r="M975">
        <v>0</v>
      </c>
      <c r="N975">
        <v>0</v>
      </c>
      <c r="O975" t="s">
        <v>255</v>
      </c>
      <c r="P975" t="s">
        <v>3195</v>
      </c>
      <c r="Q975" t="s">
        <v>318</v>
      </c>
      <c r="R975" t="s">
        <v>3196</v>
      </c>
      <c r="S975" t="s">
        <v>249</v>
      </c>
      <c r="T975" t="b">
        <v>1</v>
      </c>
    </row>
    <row r="976" spans="1:20" x14ac:dyDescent="0.25">
      <c r="A976" t="s">
        <v>236</v>
      </c>
      <c r="B976" t="s">
        <v>236</v>
      </c>
      <c r="C976" t="s">
        <v>237</v>
      </c>
      <c r="D976" t="s">
        <v>238</v>
      </c>
      <c r="F976" t="s">
        <v>567</v>
      </c>
      <c r="G976" t="s">
        <v>2335</v>
      </c>
      <c r="H976">
        <v>0.05</v>
      </c>
      <c r="I976" t="s">
        <v>254</v>
      </c>
      <c r="J976" t="s">
        <v>242</v>
      </c>
      <c r="K976" t="s">
        <v>243</v>
      </c>
      <c r="L976" t="s">
        <v>244</v>
      </c>
      <c r="M976">
        <v>0</v>
      </c>
      <c r="N976">
        <v>0.05</v>
      </c>
      <c r="O976" t="s">
        <v>245</v>
      </c>
      <c r="P976" t="s">
        <v>2336</v>
      </c>
      <c r="Q976" t="s">
        <v>247</v>
      </c>
      <c r="R976" t="s">
        <v>1392</v>
      </c>
      <c r="S976" t="s">
        <v>249</v>
      </c>
      <c r="T976" t="b">
        <v>1</v>
      </c>
    </row>
    <row r="977" spans="1:20" x14ac:dyDescent="0.25">
      <c r="A977" t="s">
        <v>236</v>
      </c>
      <c r="B977" t="s">
        <v>236</v>
      </c>
      <c r="C977" t="s">
        <v>237</v>
      </c>
      <c r="D977" t="s">
        <v>362</v>
      </c>
      <c r="F977" t="s">
        <v>600</v>
      </c>
      <c r="G977" t="s">
        <v>3197</v>
      </c>
      <c r="H977">
        <v>3.6000000000000002E-4</v>
      </c>
      <c r="I977" t="s">
        <v>254</v>
      </c>
      <c r="J977" t="s">
        <v>242</v>
      </c>
      <c r="K977" t="s">
        <v>243</v>
      </c>
      <c r="L977" t="s">
        <v>244</v>
      </c>
      <c r="M977">
        <v>0</v>
      </c>
      <c r="N977">
        <v>3.6000000000000002E-4</v>
      </c>
      <c r="O977" t="s">
        <v>365</v>
      </c>
      <c r="P977" t="s">
        <v>3198</v>
      </c>
      <c r="Q977" t="s">
        <v>367</v>
      </c>
      <c r="R977" t="s">
        <v>2894</v>
      </c>
      <c r="S977" t="s">
        <v>249</v>
      </c>
      <c r="T977" t="b">
        <v>0</v>
      </c>
    </row>
    <row r="978" spans="1:20" x14ac:dyDescent="0.25">
      <c r="A978" t="s">
        <v>259</v>
      </c>
      <c r="B978" t="s">
        <v>260</v>
      </c>
      <c r="C978" t="s">
        <v>237</v>
      </c>
      <c r="D978" t="s">
        <v>369</v>
      </c>
      <c r="E978" t="s">
        <v>3199</v>
      </c>
      <c r="F978" t="s">
        <v>3200</v>
      </c>
      <c r="G978" t="s">
        <v>3200</v>
      </c>
      <c r="H978">
        <v>0.40300000000000002</v>
      </c>
      <c r="I978" t="s">
        <v>265</v>
      </c>
      <c r="J978" t="s">
        <v>242</v>
      </c>
      <c r="K978" t="s">
        <v>243</v>
      </c>
      <c r="L978" t="s">
        <v>244</v>
      </c>
      <c r="M978">
        <v>0</v>
      </c>
      <c r="N978">
        <v>0.40300000000000002</v>
      </c>
      <c r="O978" t="s">
        <v>324</v>
      </c>
      <c r="P978" t="s">
        <v>3201</v>
      </c>
      <c r="Q978" t="s">
        <v>374</v>
      </c>
      <c r="R978" t="s">
        <v>3202</v>
      </c>
      <c r="S978" t="s">
        <v>270</v>
      </c>
      <c r="T978" t="b">
        <v>1</v>
      </c>
    </row>
    <row r="979" spans="1:20" x14ac:dyDescent="0.25">
      <c r="A979" t="s">
        <v>259</v>
      </c>
      <c r="B979" t="s">
        <v>260</v>
      </c>
      <c r="C979" t="s">
        <v>237</v>
      </c>
      <c r="D979" t="s">
        <v>1305</v>
      </c>
      <c r="E979" t="s">
        <v>1635</v>
      </c>
      <c r="F979" t="s">
        <v>1636</v>
      </c>
      <c r="G979" t="s">
        <v>3203</v>
      </c>
      <c r="H979">
        <v>0.20200000000000001</v>
      </c>
      <c r="I979" t="s">
        <v>265</v>
      </c>
      <c r="J979" t="s">
        <v>242</v>
      </c>
      <c r="K979" t="s">
        <v>243</v>
      </c>
      <c r="L979" t="s">
        <v>244</v>
      </c>
      <c r="M979">
        <v>0</v>
      </c>
      <c r="N979">
        <v>0.20200000000000001</v>
      </c>
      <c r="O979" t="s">
        <v>1309</v>
      </c>
      <c r="P979" t="s">
        <v>3204</v>
      </c>
      <c r="Q979" t="s">
        <v>1311</v>
      </c>
      <c r="R979" t="s">
        <v>3205</v>
      </c>
      <c r="S979" t="s">
        <v>270</v>
      </c>
      <c r="T979" t="b">
        <v>1</v>
      </c>
    </row>
    <row r="980" spans="1:20" x14ac:dyDescent="0.25">
      <c r="A980" t="s">
        <v>259</v>
      </c>
      <c r="B980" t="s">
        <v>260</v>
      </c>
      <c r="C980" t="s">
        <v>237</v>
      </c>
      <c r="D980" t="s">
        <v>1982</v>
      </c>
      <c r="E980" t="s">
        <v>3206</v>
      </c>
      <c r="F980" t="s">
        <v>3206</v>
      </c>
      <c r="G980" t="s">
        <v>3207</v>
      </c>
      <c r="H980">
        <v>8.016</v>
      </c>
      <c r="I980" t="s">
        <v>265</v>
      </c>
      <c r="J980" t="s">
        <v>242</v>
      </c>
      <c r="K980" t="s">
        <v>243</v>
      </c>
      <c r="L980" t="s">
        <v>244</v>
      </c>
      <c r="M980">
        <v>0</v>
      </c>
      <c r="N980">
        <v>8.016</v>
      </c>
      <c r="O980" t="s">
        <v>2901</v>
      </c>
      <c r="P980" t="s">
        <v>3208</v>
      </c>
      <c r="Q980" t="s">
        <v>1987</v>
      </c>
      <c r="R980" t="s">
        <v>3209</v>
      </c>
      <c r="S980" t="s">
        <v>270</v>
      </c>
      <c r="T980" t="b">
        <v>1</v>
      </c>
    </row>
    <row r="981" spans="1:20" x14ac:dyDescent="0.25">
      <c r="A981" t="s">
        <v>259</v>
      </c>
      <c r="B981" t="s">
        <v>260</v>
      </c>
      <c r="C981" t="s">
        <v>336</v>
      </c>
      <c r="D981" t="s">
        <v>1982</v>
      </c>
      <c r="E981" t="s">
        <v>3206</v>
      </c>
      <c r="F981" t="s">
        <v>3206</v>
      </c>
      <c r="G981" t="s">
        <v>3207</v>
      </c>
      <c r="H981">
        <v>41430</v>
      </c>
      <c r="I981" t="s">
        <v>265</v>
      </c>
      <c r="J981" t="s">
        <v>242</v>
      </c>
      <c r="K981" t="s">
        <v>243</v>
      </c>
      <c r="L981" t="s">
        <v>244</v>
      </c>
      <c r="M981">
        <v>0</v>
      </c>
      <c r="N981">
        <v>41430</v>
      </c>
      <c r="O981" t="s">
        <v>1044</v>
      </c>
      <c r="P981" t="s">
        <v>3208</v>
      </c>
      <c r="Q981" t="s">
        <v>1987</v>
      </c>
      <c r="R981" t="s">
        <v>3210</v>
      </c>
      <c r="S981" t="s">
        <v>270</v>
      </c>
      <c r="T981" t="b">
        <v>1</v>
      </c>
    </row>
    <row r="982" spans="1:20" x14ac:dyDescent="0.25">
      <c r="A982" t="s">
        <v>259</v>
      </c>
      <c r="B982" t="s">
        <v>260</v>
      </c>
      <c r="C982" t="s">
        <v>336</v>
      </c>
      <c r="D982" t="s">
        <v>1982</v>
      </c>
      <c r="E982" t="s">
        <v>3206</v>
      </c>
      <c r="F982" t="s">
        <v>3206</v>
      </c>
      <c r="G982" t="s">
        <v>3207</v>
      </c>
      <c r="H982">
        <v>80051</v>
      </c>
      <c r="I982" t="s">
        <v>265</v>
      </c>
      <c r="J982" t="s">
        <v>242</v>
      </c>
      <c r="K982" t="s">
        <v>243</v>
      </c>
      <c r="L982" t="s">
        <v>244</v>
      </c>
      <c r="M982">
        <v>0</v>
      </c>
      <c r="N982">
        <v>80051</v>
      </c>
      <c r="O982" t="s">
        <v>1044</v>
      </c>
      <c r="P982" t="s">
        <v>3208</v>
      </c>
      <c r="Q982" t="s">
        <v>1987</v>
      </c>
      <c r="R982" t="s">
        <v>3211</v>
      </c>
      <c r="S982" t="s">
        <v>270</v>
      </c>
      <c r="T982" t="b">
        <v>1</v>
      </c>
    </row>
    <row r="983" spans="1:20" x14ac:dyDescent="0.25">
      <c r="A983" t="s">
        <v>259</v>
      </c>
      <c r="B983" t="s">
        <v>260</v>
      </c>
      <c r="C983" t="s">
        <v>237</v>
      </c>
      <c r="D983" t="s">
        <v>1555</v>
      </c>
      <c r="E983" t="s">
        <v>3212</v>
      </c>
      <c r="F983" t="s">
        <v>3213</v>
      </c>
      <c r="G983" t="s">
        <v>3214</v>
      </c>
      <c r="H983">
        <v>3.6480000000000001</v>
      </c>
      <c r="I983" t="s">
        <v>265</v>
      </c>
      <c r="J983" t="s">
        <v>242</v>
      </c>
      <c r="K983" t="s">
        <v>243</v>
      </c>
      <c r="L983" t="s">
        <v>244</v>
      </c>
      <c r="M983">
        <v>0</v>
      </c>
      <c r="N983">
        <v>3.6480000000000001</v>
      </c>
      <c r="O983" t="s">
        <v>1122</v>
      </c>
      <c r="P983" t="s">
        <v>3215</v>
      </c>
      <c r="Q983" t="s">
        <v>1560</v>
      </c>
      <c r="R983" t="s">
        <v>3216</v>
      </c>
      <c r="S983" t="s">
        <v>270</v>
      </c>
      <c r="T983" t="b">
        <v>0</v>
      </c>
    </row>
    <row r="984" spans="1:20" x14ac:dyDescent="0.25">
      <c r="A984" t="s">
        <v>259</v>
      </c>
      <c r="B984" t="s">
        <v>260</v>
      </c>
      <c r="C984" t="s">
        <v>294</v>
      </c>
      <c r="D984" t="s">
        <v>1555</v>
      </c>
      <c r="E984" t="s">
        <v>3212</v>
      </c>
      <c r="F984" t="s">
        <v>3213</v>
      </c>
      <c r="G984" t="s">
        <v>3214</v>
      </c>
      <c r="H984">
        <v>0.72</v>
      </c>
      <c r="I984" t="s">
        <v>265</v>
      </c>
      <c r="J984" t="s">
        <v>242</v>
      </c>
      <c r="K984" t="s">
        <v>243</v>
      </c>
      <c r="L984" t="s">
        <v>244</v>
      </c>
      <c r="M984">
        <v>0</v>
      </c>
      <c r="N984">
        <v>0.72</v>
      </c>
      <c r="O984" t="s">
        <v>1122</v>
      </c>
      <c r="P984" t="s">
        <v>3215</v>
      </c>
      <c r="Q984" t="s">
        <v>1560</v>
      </c>
      <c r="R984" t="s">
        <v>3216</v>
      </c>
      <c r="S984" t="s">
        <v>270</v>
      </c>
      <c r="T984" t="b">
        <v>0</v>
      </c>
    </row>
    <row r="985" spans="1:20" x14ac:dyDescent="0.25">
      <c r="A985" t="s">
        <v>259</v>
      </c>
      <c r="B985" t="s">
        <v>260</v>
      </c>
      <c r="C985" t="s">
        <v>237</v>
      </c>
      <c r="D985" t="s">
        <v>1938</v>
      </c>
      <c r="E985" t="s">
        <v>787</v>
      </c>
      <c r="F985" t="s">
        <v>3217</v>
      </c>
      <c r="G985" t="s">
        <v>3217</v>
      </c>
      <c r="H985">
        <v>3.024</v>
      </c>
      <c r="I985" t="s">
        <v>265</v>
      </c>
      <c r="J985" t="s">
        <v>242</v>
      </c>
      <c r="K985" t="s">
        <v>243</v>
      </c>
      <c r="L985" t="s">
        <v>244</v>
      </c>
      <c r="M985">
        <v>0</v>
      </c>
      <c r="N985">
        <v>3.024</v>
      </c>
      <c r="O985" t="s">
        <v>324</v>
      </c>
      <c r="P985" t="s">
        <v>3218</v>
      </c>
      <c r="Q985" t="s">
        <v>1942</v>
      </c>
      <c r="R985" t="s">
        <v>3219</v>
      </c>
      <c r="S985" t="s">
        <v>270</v>
      </c>
      <c r="T985" t="b">
        <v>0</v>
      </c>
    </row>
    <row r="986" spans="1:20" x14ac:dyDescent="0.25">
      <c r="A986" t="s">
        <v>259</v>
      </c>
      <c r="B986" t="s">
        <v>260</v>
      </c>
      <c r="C986" t="s">
        <v>336</v>
      </c>
      <c r="D986" t="s">
        <v>1938</v>
      </c>
      <c r="E986" t="s">
        <v>787</v>
      </c>
      <c r="F986" t="s">
        <v>3217</v>
      </c>
      <c r="G986" t="s">
        <v>3217</v>
      </c>
      <c r="H986">
        <v>15576</v>
      </c>
      <c r="I986" t="s">
        <v>265</v>
      </c>
      <c r="J986" t="s">
        <v>242</v>
      </c>
      <c r="K986" t="s">
        <v>243</v>
      </c>
      <c r="L986" t="s">
        <v>244</v>
      </c>
      <c r="M986">
        <v>0</v>
      </c>
      <c r="N986">
        <v>15576</v>
      </c>
      <c r="O986" t="s">
        <v>1866</v>
      </c>
      <c r="P986" t="s">
        <v>3218</v>
      </c>
      <c r="Q986" t="s">
        <v>1942</v>
      </c>
      <c r="R986" t="s">
        <v>3220</v>
      </c>
      <c r="S986" t="s">
        <v>270</v>
      </c>
      <c r="T986" t="b">
        <v>0</v>
      </c>
    </row>
    <row r="987" spans="1:20" x14ac:dyDescent="0.25">
      <c r="A987" t="s">
        <v>259</v>
      </c>
      <c r="B987" t="s">
        <v>260</v>
      </c>
      <c r="C987" t="s">
        <v>336</v>
      </c>
      <c r="D987" t="s">
        <v>1938</v>
      </c>
      <c r="E987" t="s">
        <v>787</v>
      </c>
      <c r="F987" t="s">
        <v>3217</v>
      </c>
      <c r="G987" t="s">
        <v>3217</v>
      </c>
      <c r="H987">
        <v>29881</v>
      </c>
      <c r="I987" t="s">
        <v>265</v>
      </c>
      <c r="J987" t="s">
        <v>242</v>
      </c>
      <c r="K987" t="s">
        <v>243</v>
      </c>
      <c r="L987" t="s">
        <v>244</v>
      </c>
      <c r="M987">
        <v>0</v>
      </c>
      <c r="N987">
        <v>29881</v>
      </c>
      <c r="O987" t="s">
        <v>324</v>
      </c>
      <c r="P987" t="s">
        <v>3218</v>
      </c>
      <c r="Q987" t="s">
        <v>1942</v>
      </c>
      <c r="R987" t="s">
        <v>3221</v>
      </c>
      <c r="S987" t="s">
        <v>270</v>
      </c>
      <c r="T987" t="b">
        <v>0</v>
      </c>
    </row>
    <row r="988" spans="1:20" x14ac:dyDescent="0.25">
      <c r="A988" t="s">
        <v>259</v>
      </c>
      <c r="B988" t="s">
        <v>260</v>
      </c>
      <c r="C988" t="s">
        <v>237</v>
      </c>
      <c r="D988" t="s">
        <v>891</v>
      </c>
      <c r="E988" t="s">
        <v>1601</v>
      </c>
      <c r="F988" t="s">
        <v>1602</v>
      </c>
      <c r="G988" t="s">
        <v>1603</v>
      </c>
      <c r="H988">
        <v>1.2758E-2</v>
      </c>
      <c r="I988" t="s">
        <v>265</v>
      </c>
      <c r="J988" t="s">
        <v>242</v>
      </c>
      <c r="K988" t="s">
        <v>243</v>
      </c>
      <c r="L988" t="s">
        <v>244</v>
      </c>
      <c r="M988">
        <v>0</v>
      </c>
      <c r="N988">
        <v>1.2758E-2</v>
      </c>
      <c r="O988" t="s">
        <v>372</v>
      </c>
      <c r="P988" t="s">
        <v>3222</v>
      </c>
      <c r="Q988" t="s">
        <v>895</v>
      </c>
      <c r="R988" t="s">
        <v>3223</v>
      </c>
      <c r="S988" t="s">
        <v>270</v>
      </c>
      <c r="T988" t="b">
        <v>1</v>
      </c>
    </row>
    <row r="989" spans="1:20" x14ac:dyDescent="0.25">
      <c r="A989" t="s">
        <v>259</v>
      </c>
      <c r="B989" t="s">
        <v>260</v>
      </c>
      <c r="C989" t="s">
        <v>237</v>
      </c>
      <c r="D989" t="s">
        <v>627</v>
      </c>
      <c r="E989" t="s">
        <v>2714</v>
      </c>
      <c r="F989" t="s">
        <v>2715</v>
      </c>
      <c r="G989" t="s">
        <v>2715</v>
      </c>
      <c r="H989">
        <v>1.3819999999999999</v>
      </c>
      <c r="I989" t="s">
        <v>265</v>
      </c>
      <c r="J989" t="s">
        <v>242</v>
      </c>
      <c r="K989" t="s">
        <v>243</v>
      </c>
      <c r="L989" t="s">
        <v>244</v>
      </c>
      <c r="M989">
        <v>0</v>
      </c>
      <c r="N989">
        <v>1.3819999999999999</v>
      </c>
      <c r="O989" t="s">
        <v>324</v>
      </c>
      <c r="P989" t="s">
        <v>3224</v>
      </c>
      <c r="Q989" t="s">
        <v>631</v>
      </c>
      <c r="R989" t="s">
        <v>3225</v>
      </c>
      <c r="S989" t="s">
        <v>270</v>
      </c>
      <c r="T989" t="b">
        <v>1</v>
      </c>
    </row>
    <row r="990" spans="1:20" x14ac:dyDescent="0.25">
      <c r="A990" t="s">
        <v>259</v>
      </c>
      <c r="B990" t="s">
        <v>260</v>
      </c>
      <c r="C990" t="s">
        <v>237</v>
      </c>
      <c r="D990" t="s">
        <v>956</v>
      </c>
      <c r="E990" t="s">
        <v>3226</v>
      </c>
      <c r="F990" t="s">
        <v>3227</v>
      </c>
      <c r="G990" t="s">
        <v>3227</v>
      </c>
      <c r="H990">
        <v>1.8879999999999999</v>
      </c>
      <c r="I990" t="s">
        <v>265</v>
      </c>
      <c r="J990" t="s">
        <v>242</v>
      </c>
      <c r="K990" t="s">
        <v>243</v>
      </c>
      <c r="L990" t="s">
        <v>244</v>
      </c>
      <c r="M990">
        <v>0</v>
      </c>
      <c r="N990">
        <v>1.8879999999999999</v>
      </c>
      <c r="O990" t="s">
        <v>324</v>
      </c>
      <c r="P990" t="s">
        <v>3228</v>
      </c>
      <c r="Q990" t="s">
        <v>960</v>
      </c>
      <c r="R990" t="s">
        <v>3229</v>
      </c>
      <c r="S990" t="s">
        <v>270</v>
      </c>
      <c r="T990" t="b">
        <v>1</v>
      </c>
    </row>
    <row r="991" spans="1:20" x14ac:dyDescent="0.25">
      <c r="A991" t="s">
        <v>259</v>
      </c>
      <c r="B991" t="s">
        <v>260</v>
      </c>
      <c r="C991" t="s">
        <v>294</v>
      </c>
      <c r="D991" t="s">
        <v>956</v>
      </c>
      <c r="E991" t="s">
        <v>3226</v>
      </c>
      <c r="F991" t="s">
        <v>3227</v>
      </c>
      <c r="G991" t="s">
        <v>3227</v>
      </c>
      <c r="H991">
        <v>1.1519999999999999</v>
      </c>
      <c r="I991" t="s">
        <v>265</v>
      </c>
      <c r="J991" t="s">
        <v>242</v>
      </c>
      <c r="K991" t="s">
        <v>243</v>
      </c>
      <c r="L991" t="s">
        <v>244</v>
      </c>
      <c r="M991">
        <v>0</v>
      </c>
      <c r="N991">
        <v>1.1519999999999999</v>
      </c>
      <c r="O991" t="s">
        <v>324</v>
      </c>
      <c r="P991" t="s">
        <v>3228</v>
      </c>
      <c r="Q991" t="s">
        <v>960</v>
      </c>
      <c r="R991" t="s">
        <v>3229</v>
      </c>
      <c r="S991" t="s">
        <v>270</v>
      </c>
      <c r="T991" t="b">
        <v>1</v>
      </c>
    </row>
    <row r="992" spans="1:20" x14ac:dyDescent="0.25">
      <c r="A992" t="s">
        <v>259</v>
      </c>
      <c r="B992" t="s">
        <v>260</v>
      </c>
      <c r="C992" t="s">
        <v>237</v>
      </c>
      <c r="D992" t="s">
        <v>1316</v>
      </c>
      <c r="E992" t="s">
        <v>1793</v>
      </c>
      <c r="F992" t="s">
        <v>3173</v>
      </c>
      <c r="G992" t="s">
        <v>3230</v>
      </c>
      <c r="H992">
        <v>0.14599999999999999</v>
      </c>
      <c r="I992" t="s">
        <v>265</v>
      </c>
      <c r="J992" t="s">
        <v>242</v>
      </c>
      <c r="K992" t="s">
        <v>243</v>
      </c>
      <c r="L992" t="s">
        <v>244</v>
      </c>
      <c r="M992">
        <v>0</v>
      </c>
      <c r="N992">
        <v>0.14599999999999999</v>
      </c>
      <c r="O992" t="s">
        <v>1364</v>
      </c>
      <c r="P992" t="s">
        <v>3231</v>
      </c>
      <c r="Q992" t="s">
        <v>1321</v>
      </c>
      <c r="R992" t="s">
        <v>3232</v>
      </c>
      <c r="S992" t="s">
        <v>270</v>
      </c>
      <c r="T992" t="b">
        <v>1</v>
      </c>
    </row>
    <row r="993" spans="1:20" x14ac:dyDescent="0.25">
      <c r="A993" t="s">
        <v>259</v>
      </c>
      <c r="B993" t="s">
        <v>260</v>
      </c>
      <c r="C993" t="s">
        <v>336</v>
      </c>
      <c r="D993" t="s">
        <v>1316</v>
      </c>
      <c r="E993" t="s">
        <v>1793</v>
      </c>
      <c r="F993" t="s">
        <v>3173</v>
      </c>
      <c r="G993" t="s">
        <v>3230</v>
      </c>
      <c r="H993">
        <v>541</v>
      </c>
      <c r="I993" t="s">
        <v>265</v>
      </c>
      <c r="J993" t="s">
        <v>242</v>
      </c>
      <c r="K993" t="s">
        <v>243</v>
      </c>
      <c r="L993" t="s">
        <v>244</v>
      </c>
      <c r="M993">
        <v>0</v>
      </c>
      <c r="N993">
        <v>541</v>
      </c>
      <c r="O993" t="s">
        <v>1212</v>
      </c>
      <c r="P993" t="s">
        <v>3231</v>
      </c>
      <c r="Q993" t="s">
        <v>1321</v>
      </c>
      <c r="R993" t="s">
        <v>3233</v>
      </c>
      <c r="S993" t="s">
        <v>270</v>
      </c>
      <c r="T993" t="b">
        <v>1</v>
      </c>
    </row>
    <row r="994" spans="1:20" x14ac:dyDescent="0.25">
      <c r="A994" t="s">
        <v>259</v>
      </c>
      <c r="B994" t="s">
        <v>260</v>
      </c>
      <c r="C994" t="s">
        <v>336</v>
      </c>
      <c r="D994" t="s">
        <v>1316</v>
      </c>
      <c r="E994" t="s">
        <v>1793</v>
      </c>
      <c r="F994" t="s">
        <v>3173</v>
      </c>
      <c r="G994" t="s">
        <v>3230</v>
      </c>
      <c r="H994">
        <v>1062</v>
      </c>
      <c r="I994" t="s">
        <v>265</v>
      </c>
      <c r="J994" t="s">
        <v>242</v>
      </c>
      <c r="K994" t="s">
        <v>243</v>
      </c>
      <c r="L994" t="s">
        <v>244</v>
      </c>
      <c r="M994">
        <v>0</v>
      </c>
      <c r="N994">
        <v>1062</v>
      </c>
      <c r="O994" t="s">
        <v>1212</v>
      </c>
      <c r="P994" t="s">
        <v>3231</v>
      </c>
      <c r="Q994" t="s">
        <v>1321</v>
      </c>
      <c r="R994" t="s">
        <v>3234</v>
      </c>
      <c r="S994" t="s">
        <v>270</v>
      </c>
      <c r="T994" t="b">
        <v>1</v>
      </c>
    </row>
    <row r="995" spans="1:20" x14ac:dyDescent="0.25">
      <c r="A995" t="s">
        <v>259</v>
      </c>
      <c r="B995" t="s">
        <v>260</v>
      </c>
      <c r="C995" t="s">
        <v>237</v>
      </c>
      <c r="D995" t="s">
        <v>2354</v>
      </c>
      <c r="E995" t="s">
        <v>3235</v>
      </c>
      <c r="F995" t="s">
        <v>3235</v>
      </c>
      <c r="G995" t="s">
        <v>3236</v>
      </c>
      <c r="H995">
        <v>1.984</v>
      </c>
      <c r="I995" t="s">
        <v>265</v>
      </c>
      <c r="J995" t="s">
        <v>242</v>
      </c>
      <c r="K995" t="s">
        <v>243</v>
      </c>
      <c r="L995" t="s">
        <v>244</v>
      </c>
      <c r="M995">
        <v>0</v>
      </c>
      <c r="N995">
        <v>1.984</v>
      </c>
      <c r="O995" t="s">
        <v>518</v>
      </c>
      <c r="P995" t="s">
        <v>3237</v>
      </c>
      <c r="Q995" t="s">
        <v>2359</v>
      </c>
      <c r="R995" t="s">
        <v>3238</v>
      </c>
      <c r="S995" t="s">
        <v>270</v>
      </c>
      <c r="T995" t="b">
        <v>1</v>
      </c>
    </row>
    <row r="996" spans="1:20" x14ac:dyDescent="0.25">
      <c r="A996" t="s">
        <v>259</v>
      </c>
      <c r="B996" t="s">
        <v>260</v>
      </c>
      <c r="C996" t="s">
        <v>294</v>
      </c>
      <c r="D996" t="s">
        <v>2354</v>
      </c>
      <c r="E996" t="s">
        <v>3235</v>
      </c>
      <c r="F996" t="s">
        <v>3235</v>
      </c>
      <c r="G996" t="s">
        <v>3236</v>
      </c>
      <c r="H996">
        <v>1.248</v>
      </c>
      <c r="I996" t="s">
        <v>265</v>
      </c>
      <c r="J996" t="s">
        <v>242</v>
      </c>
      <c r="K996" t="s">
        <v>243</v>
      </c>
      <c r="L996" t="s">
        <v>244</v>
      </c>
      <c r="M996">
        <v>0</v>
      </c>
      <c r="N996">
        <v>1.248</v>
      </c>
      <c r="O996" t="s">
        <v>518</v>
      </c>
      <c r="P996" t="s">
        <v>3237</v>
      </c>
      <c r="Q996" t="s">
        <v>2359</v>
      </c>
      <c r="R996" t="s">
        <v>3238</v>
      </c>
      <c r="S996" t="s">
        <v>270</v>
      </c>
      <c r="T996" t="b">
        <v>1</v>
      </c>
    </row>
    <row r="997" spans="1:20" x14ac:dyDescent="0.25">
      <c r="A997" t="s">
        <v>259</v>
      </c>
      <c r="B997" t="s">
        <v>260</v>
      </c>
      <c r="C997" t="s">
        <v>237</v>
      </c>
      <c r="D997" t="s">
        <v>1173</v>
      </c>
      <c r="E997" t="s">
        <v>1970</v>
      </c>
      <c r="F997" t="s">
        <v>3239</v>
      </c>
      <c r="G997" t="s">
        <v>3240</v>
      </c>
      <c r="H997">
        <v>2.06E-2</v>
      </c>
      <c r="I997" t="s">
        <v>265</v>
      </c>
      <c r="J997" t="s">
        <v>242</v>
      </c>
      <c r="K997" t="s">
        <v>243</v>
      </c>
      <c r="L997" t="s">
        <v>244</v>
      </c>
      <c r="M997">
        <v>0</v>
      </c>
      <c r="N997">
        <v>2.06E-2</v>
      </c>
      <c r="O997" t="s">
        <v>1258</v>
      </c>
      <c r="P997" t="s">
        <v>3241</v>
      </c>
      <c r="Q997" t="s">
        <v>1177</v>
      </c>
      <c r="R997" t="s">
        <v>3242</v>
      </c>
      <c r="S997" t="s">
        <v>270</v>
      </c>
      <c r="T997" t="b">
        <v>1</v>
      </c>
    </row>
    <row r="998" spans="1:20" x14ac:dyDescent="0.25">
      <c r="A998" t="s">
        <v>259</v>
      </c>
      <c r="B998" t="s">
        <v>260</v>
      </c>
      <c r="C998" t="s">
        <v>237</v>
      </c>
      <c r="D998" t="s">
        <v>2292</v>
      </c>
      <c r="E998" t="s">
        <v>2293</v>
      </c>
      <c r="F998" t="s">
        <v>2293</v>
      </c>
      <c r="G998" t="s">
        <v>3243</v>
      </c>
      <c r="H998">
        <v>2.472</v>
      </c>
      <c r="I998" t="s">
        <v>265</v>
      </c>
      <c r="J998" t="s">
        <v>242</v>
      </c>
      <c r="K998" t="s">
        <v>243</v>
      </c>
      <c r="L998" t="s">
        <v>244</v>
      </c>
      <c r="M998">
        <v>0</v>
      </c>
      <c r="N998">
        <v>2.472</v>
      </c>
      <c r="O998" t="s">
        <v>266</v>
      </c>
      <c r="P998" t="s">
        <v>3244</v>
      </c>
      <c r="Q998" t="s">
        <v>2297</v>
      </c>
      <c r="R998" t="s">
        <v>3245</v>
      </c>
      <c r="S998" t="s">
        <v>270</v>
      </c>
      <c r="T998" t="b">
        <v>1</v>
      </c>
    </row>
    <row r="999" spans="1:20" x14ac:dyDescent="0.25">
      <c r="A999" t="s">
        <v>259</v>
      </c>
      <c r="B999" t="s">
        <v>260</v>
      </c>
      <c r="C999" t="s">
        <v>336</v>
      </c>
      <c r="D999" t="s">
        <v>2292</v>
      </c>
      <c r="E999" t="s">
        <v>2293</v>
      </c>
      <c r="F999" t="s">
        <v>2293</v>
      </c>
      <c r="G999" t="s">
        <v>3243</v>
      </c>
      <c r="H999">
        <v>17324</v>
      </c>
      <c r="I999" t="s">
        <v>265</v>
      </c>
      <c r="J999" t="s">
        <v>242</v>
      </c>
      <c r="K999" t="s">
        <v>243</v>
      </c>
      <c r="L999" t="s">
        <v>244</v>
      </c>
      <c r="M999">
        <v>0</v>
      </c>
      <c r="N999">
        <v>17324</v>
      </c>
      <c r="O999" t="s">
        <v>266</v>
      </c>
      <c r="P999" t="s">
        <v>3244</v>
      </c>
      <c r="Q999" t="s">
        <v>2297</v>
      </c>
      <c r="R999" t="s">
        <v>3246</v>
      </c>
      <c r="S999" t="s">
        <v>270</v>
      </c>
      <c r="T999" t="b">
        <v>1</v>
      </c>
    </row>
    <row r="1000" spans="1:20" x14ac:dyDescent="0.25">
      <c r="A1000" t="s">
        <v>259</v>
      </c>
      <c r="B1000" t="s">
        <v>260</v>
      </c>
      <c r="C1000" t="s">
        <v>336</v>
      </c>
      <c r="D1000" t="s">
        <v>2292</v>
      </c>
      <c r="E1000" t="s">
        <v>2293</v>
      </c>
      <c r="F1000" t="s">
        <v>2293</v>
      </c>
      <c r="G1000" t="s">
        <v>3243</v>
      </c>
      <c r="H1000">
        <v>38978</v>
      </c>
      <c r="I1000" t="s">
        <v>265</v>
      </c>
      <c r="J1000" t="s">
        <v>242</v>
      </c>
      <c r="K1000" t="s">
        <v>243</v>
      </c>
      <c r="L1000" t="s">
        <v>244</v>
      </c>
      <c r="M1000">
        <v>0</v>
      </c>
      <c r="N1000">
        <v>38978</v>
      </c>
      <c r="O1000" t="s">
        <v>266</v>
      </c>
      <c r="P1000" t="s">
        <v>3244</v>
      </c>
      <c r="Q1000" t="s">
        <v>2297</v>
      </c>
      <c r="R1000" t="s">
        <v>3247</v>
      </c>
      <c r="S1000" t="s">
        <v>270</v>
      </c>
      <c r="T1000" t="b">
        <v>1</v>
      </c>
    </row>
    <row r="1001" spans="1:20" x14ac:dyDescent="0.25">
      <c r="A1001" t="s">
        <v>259</v>
      </c>
      <c r="B1001" t="s">
        <v>260</v>
      </c>
      <c r="C1001" t="s">
        <v>237</v>
      </c>
      <c r="D1001" t="s">
        <v>643</v>
      </c>
      <c r="E1001" t="s">
        <v>3248</v>
      </c>
      <c r="F1001" t="s">
        <v>3249</v>
      </c>
      <c r="G1001" t="s">
        <v>3249</v>
      </c>
      <c r="H1001">
        <v>0.45521299999999998</v>
      </c>
      <c r="I1001" t="s">
        <v>265</v>
      </c>
      <c r="J1001" t="s">
        <v>242</v>
      </c>
      <c r="K1001" t="s">
        <v>243</v>
      </c>
      <c r="L1001" t="s">
        <v>244</v>
      </c>
      <c r="M1001">
        <v>0</v>
      </c>
      <c r="N1001">
        <v>0.45521299999999998</v>
      </c>
      <c r="O1001" t="s">
        <v>372</v>
      </c>
      <c r="P1001" t="s">
        <v>3250</v>
      </c>
      <c r="Q1001" t="s">
        <v>647</v>
      </c>
      <c r="R1001" t="s">
        <v>3251</v>
      </c>
      <c r="S1001" t="s">
        <v>270</v>
      </c>
      <c r="T1001" t="b">
        <v>1</v>
      </c>
    </row>
    <row r="1002" spans="1:20" x14ac:dyDescent="0.25">
      <c r="A1002" t="s">
        <v>259</v>
      </c>
      <c r="B1002" t="s">
        <v>260</v>
      </c>
      <c r="C1002" t="s">
        <v>237</v>
      </c>
      <c r="D1002" t="s">
        <v>1489</v>
      </c>
      <c r="E1002" t="s">
        <v>3252</v>
      </c>
      <c r="F1002" t="s">
        <v>3253</v>
      </c>
      <c r="G1002" t="s">
        <v>3253</v>
      </c>
      <c r="H1002">
        <v>1.9199999999999998E-2</v>
      </c>
      <c r="I1002" t="s">
        <v>265</v>
      </c>
      <c r="J1002" t="s">
        <v>242</v>
      </c>
      <c r="K1002" t="s">
        <v>243</v>
      </c>
      <c r="L1002" t="s">
        <v>244</v>
      </c>
      <c r="M1002">
        <v>0</v>
      </c>
      <c r="N1002">
        <v>1.9199999999999998E-2</v>
      </c>
      <c r="O1002" t="s">
        <v>576</v>
      </c>
      <c r="P1002" t="s">
        <v>3254</v>
      </c>
      <c r="Q1002" t="s">
        <v>1493</v>
      </c>
      <c r="R1002" t="s">
        <v>3255</v>
      </c>
      <c r="S1002" t="s">
        <v>270</v>
      </c>
      <c r="T1002" t="b">
        <v>1</v>
      </c>
    </row>
    <row r="1003" spans="1:20" x14ac:dyDescent="0.25">
      <c r="A1003" t="s">
        <v>259</v>
      </c>
      <c r="B1003" t="s">
        <v>260</v>
      </c>
      <c r="C1003" t="s">
        <v>237</v>
      </c>
      <c r="D1003" t="s">
        <v>3256</v>
      </c>
      <c r="E1003" t="s">
        <v>262</v>
      </c>
      <c r="F1003" t="s">
        <v>3257</v>
      </c>
      <c r="G1003" t="s">
        <v>3258</v>
      </c>
      <c r="H1003">
        <v>0.36696499999999999</v>
      </c>
      <c r="I1003" t="s">
        <v>265</v>
      </c>
      <c r="J1003" t="s">
        <v>242</v>
      </c>
      <c r="K1003" t="s">
        <v>243</v>
      </c>
      <c r="L1003" t="s">
        <v>244</v>
      </c>
      <c r="M1003">
        <v>0</v>
      </c>
      <c r="N1003">
        <v>0.36696499999999999</v>
      </c>
      <c r="O1003" t="s">
        <v>372</v>
      </c>
      <c r="P1003" t="s">
        <v>3259</v>
      </c>
      <c r="Q1003" t="s">
        <v>3260</v>
      </c>
      <c r="R1003" t="s">
        <v>3261</v>
      </c>
      <c r="S1003" t="s">
        <v>270</v>
      </c>
      <c r="T1003" t="b">
        <v>1</v>
      </c>
    </row>
    <row r="1004" spans="1:20" x14ac:dyDescent="0.25">
      <c r="A1004" t="s">
        <v>259</v>
      </c>
      <c r="B1004" t="s">
        <v>260</v>
      </c>
      <c r="C1004" t="s">
        <v>294</v>
      </c>
      <c r="D1004" t="s">
        <v>3256</v>
      </c>
      <c r="E1004" t="s">
        <v>262</v>
      </c>
      <c r="F1004" t="s">
        <v>3257</v>
      </c>
      <c r="G1004" t="s">
        <v>3258</v>
      </c>
      <c r="H1004">
        <v>0.17729800000000001</v>
      </c>
      <c r="I1004" t="s">
        <v>265</v>
      </c>
      <c r="J1004" t="s">
        <v>242</v>
      </c>
      <c r="K1004" t="s">
        <v>243</v>
      </c>
      <c r="L1004" t="s">
        <v>244</v>
      </c>
      <c r="M1004">
        <v>0</v>
      </c>
      <c r="N1004">
        <v>0.17729800000000001</v>
      </c>
      <c r="O1004" t="s">
        <v>372</v>
      </c>
      <c r="P1004" t="s">
        <v>3259</v>
      </c>
      <c r="Q1004" t="s">
        <v>3260</v>
      </c>
      <c r="R1004" t="s">
        <v>3261</v>
      </c>
      <c r="S1004" t="s">
        <v>270</v>
      </c>
      <c r="T1004" t="b">
        <v>1</v>
      </c>
    </row>
    <row r="1005" spans="1:20" x14ac:dyDescent="0.25">
      <c r="A1005" t="s">
        <v>259</v>
      </c>
      <c r="B1005" t="s">
        <v>260</v>
      </c>
      <c r="C1005" t="s">
        <v>237</v>
      </c>
      <c r="D1005" t="s">
        <v>2258</v>
      </c>
      <c r="E1005" t="s">
        <v>3262</v>
      </c>
      <c r="F1005" t="s">
        <v>3263</v>
      </c>
      <c r="G1005" t="s">
        <v>3264</v>
      </c>
      <c r="H1005">
        <v>4.0067999999999999E-2</v>
      </c>
      <c r="I1005" t="s">
        <v>265</v>
      </c>
      <c r="J1005" t="s">
        <v>242</v>
      </c>
      <c r="K1005" t="s">
        <v>243</v>
      </c>
      <c r="L1005" t="s">
        <v>244</v>
      </c>
      <c r="M1005">
        <v>0</v>
      </c>
      <c r="N1005">
        <v>4.0067999999999999E-2</v>
      </c>
      <c r="O1005" t="s">
        <v>372</v>
      </c>
      <c r="P1005" t="s">
        <v>3265</v>
      </c>
      <c r="Q1005" t="s">
        <v>2263</v>
      </c>
      <c r="R1005" t="s">
        <v>3266</v>
      </c>
      <c r="S1005" t="s">
        <v>270</v>
      </c>
      <c r="T1005" t="b">
        <v>1</v>
      </c>
    </row>
    <row r="1006" spans="1:20" x14ac:dyDescent="0.25">
      <c r="A1006" t="s">
        <v>259</v>
      </c>
      <c r="B1006" t="s">
        <v>260</v>
      </c>
      <c r="C1006" t="s">
        <v>294</v>
      </c>
      <c r="D1006" t="s">
        <v>2258</v>
      </c>
      <c r="E1006" t="s">
        <v>3262</v>
      </c>
      <c r="F1006" t="s">
        <v>3263</v>
      </c>
      <c r="G1006" t="s">
        <v>3264</v>
      </c>
      <c r="H1006">
        <v>1.8162000000000001E-2</v>
      </c>
      <c r="I1006" t="s">
        <v>265</v>
      </c>
      <c r="J1006" t="s">
        <v>242</v>
      </c>
      <c r="K1006" t="s">
        <v>243</v>
      </c>
      <c r="L1006" t="s">
        <v>244</v>
      </c>
      <c r="M1006">
        <v>0</v>
      </c>
      <c r="N1006">
        <v>1.8162000000000001E-2</v>
      </c>
      <c r="O1006" t="s">
        <v>372</v>
      </c>
      <c r="P1006" t="s">
        <v>3265</v>
      </c>
      <c r="Q1006" t="s">
        <v>2263</v>
      </c>
      <c r="R1006" t="s">
        <v>3266</v>
      </c>
      <c r="S1006" t="s">
        <v>270</v>
      </c>
      <c r="T1006" t="b">
        <v>1</v>
      </c>
    </row>
    <row r="1007" spans="1:20" x14ac:dyDescent="0.25">
      <c r="A1007" t="s">
        <v>259</v>
      </c>
      <c r="B1007" t="s">
        <v>260</v>
      </c>
      <c r="C1007" t="s">
        <v>237</v>
      </c>
      <c r="D1007" t="s">
        <v>2110</v>
      </c>
      <c r="E1007" t="s">
        <v>2111</v>
      </c>
      <c r="F1007" t="s">
        <v>3267</v>
      </c>
      <c r="G1007" t="s">
        <v>3267</v>
      </c>
      <c r="H1007">
        <v>0.19900000000000001</v>
      </c>
      <c r="I1007" t="s">
        <v>265</v>
      </c>
      <c r="J1007" t="s">
        <v>242</v>
      </c>
      <c r="K1007" t="s">
        <v>243</v>
      </c>
      <c r="L1007" t="s">
        <v>244</v>
      </c>
      <c r="M1007">
        <v>0</v>
      </c>
      <c r="N1007">
        <v>0.19900000000000001</v>
      </c>
      <c r="O1007" t="s">
        <v>1919</v>
      </c>
      <c r="P1007" t="s">
        <v>3268</v>
      </c>
      <c r="Q1007" t="s">
        <v>2114</v>
      </c>
      <c r="R1007" t="s">
        <v>3269</v>
      </c>
      <c r="S1007" t="s">
        <v>270</v>
      </c>
      <c r="T1007" t="b">
        <v>0</v>
      </c>
    </row>
    <row r="1008" spans="1:20" x14ac:dyDescent="0.25">
      <c r="A1008" t="s">
        <v>259</v>
      </c>
      <c r="B1008" t="s">
        <v>260</v>
      </c>
      <c r="C1008" t="s">
        <v>336</v>
      </c>
      <c r="D1008" t="s">
        <v>2110</v>
      </c>
      <c r="E1008" t="s">
        <v>2111</v>
      </c>
      <c r="F1008" t="s">
        <v>3267</v>
      </c>
      <c r="G1008" t="s">
        <v>3267</v>
      </c>
      <c r="H1008">
        <v>1093</v>
      </c>
      <c r="I1008" t="s">
        <v>265</v>
      </c>
      <c r="J1008" t="s">
        <v>242</v>
      </c>
      <c r="K1008" t="s">
        <v>243</v>
      </c>
      <c r="L1008" t="s">
        <v>244</v>
      </c>
      <c r="M1008">
        <v>0</v>
      </c>
      <c r="N1008">
        <v>1093</v>
      </c>
      <c r="O1008" t="s">
        <v>1212</v>
      </c>
      <c r="P1008" t="s">
        <v>3268</v>
      </c>
      <c r="Q1008" t="s">
        <v>2114</v>
      </c>
      <c r="R1008" t="s">
        <v>3270</v>
      </c>
      <c r="S1008" t="s">
        <v>270</v>
      </c>
      <c r="T1008" t="b">
        <v>0</v>
      </c>
    </row>
    <row r="1009" spans="1:20" x14ac:dyDescent="0.25">
      <c r="A1009" t="s">
        <v>259</v>
      </c>
      <c r="B1009" t="s">
        <v>260</v>
      </c>
      <c r="C1009" t="s">
        <v>336</v>
      </c>
      <c r="D1009" t="s">
        <v>2110</v>
      </c>
      <c r="E1009" t="s">
        <v>2111</v>
      </c>
      <c r="F1009" t="s">
        <v>3267</v>
      </c>
      <c r="G1009" t="s">
        <v>3267</v>
      </c>
      <c r="H1009">
        <v>2066</v>
      </c>
      <c r="I1009" t="s">
        <v>265</v>
      </c>
      <c r="J1009" t="s">
        <v>242</v>
      </c>
      <c r="K1009" t="s">
        <v>243</v>
      </c>
      <c r="L1009" t="s">
        <v>244</v>
      </c>
      <c r="M1009">
        <v>0</v>
      </c>
      <c r="N1009">
        <v>2066</v>
      </c>
      <c r="O1009" t="s">
        <v>1212</v>
      </c>
      <c r="P1009" t="s">
        <v>3268</v>
      </c>
      <c r="Q1009" t="s">
        <v>2114</v>
      </c>
      <c r="R1009" t="s">
        <v>3271</v>
      </c>
      <c r="S1009" t="s">
        <v>270</v>
      </c>
      <c r="T1009" t="b">
        <v>0</v>
      </c>
    </row>
    <row r="1010" spans="1:20" x14ac:dyDescent="0.25">
      <c r="A1010" t="s">
        <v>236</v>
      </c>
      <c r="B1010" t="s">
        <v>3272</v>
      </c>
      <c r="C1010" t="s">
        <v>237</v>
      </c>
      <c r="D1010" t="s">
        <v>3273</v>
      </c>
      <c r="F1010" t="s">
        <v>1368</v>
      </c>
      <c r="G1010" t="s">
        <v>3274</v>
      </c>
      <c r="H1010">
        <v>10</v>
      </c>
      <c r="I1010">
        <v>1</v>
      </c>
      <c r="J1010" t="s">
        <v>242</v>
      </c>
      <c r="K1010" t="s">
        <v>243</v>
      </c>
      <c r="L1010" t="s">
        <v>244</v>
      </c>
      <c r="M1010">
        <v>0</v>
      </c>
      <c r="N1010">
        <v>10</v>
      </c>
      <c r="O1010" t="s">
        <v>569</v>
      </c>
      <c r="P1010" t="s">
        <v>3275</v>
      </c>
      <c r="Q1010" t="s">
        <v>3276</v>
      </c>
      <c r="R1010" t="s">
        <v>3277</v>
      </c>
      <c r="S1010" t="s">
        <v>3278</v>
      </c>
      <c r="T1010" t="b">
        <v>0</v>
      </c>
    </row>
    <row r="1011" spans="1:20" x14ac:dyDescent="0.25">
      <c r="A1011" t="s">
        <v>259</v>
      </c>
      <c r="B1011" t="s">
        <v>260</v>
      </c>
      <c r="C1011" t="s">
        <v>237</v>
      </c>
      <c r="D1011" t="s">
        <v>3279</v>
      </c>
      <c r="E1011" t="s">
        <v>3280</v>
      </c>
      <c r="F1011" t="s">
        <v>3281</v>
      </c>
      <c r="G1011" t="s">
        <v>3281</v>
      </c>
      <c r="H1011">
        <v>4.4240000000000004</v>
      </c>
      <c r="I1011" t="s">
        <v>265</v>
      </c>
      <c r="J1011" t="s">
        <v>242</v>
      </c>
      <c r="K1011" t="s">
        <v>243</v>
      </c>
      <c r="L1011" t="s">
        <v>244</v>
      </c>
      <c r="M1011">
        <v>0</v>
      </c>
      <c r="N1011">
        <v>4.4240000000000004</v>
      </c>
      <c r="O1011" t="s">
        <v>2746</v>
      </c>
      <c r="P1011" t="s">
        <v>3282</v>
      </c>
      <c r="Q1011" t="s">
        <v>3283</v>
      </c>
      <c r="R1011" t="s">
        <v>3284</v>
      </c>
      <c r="S1011" t="s">
        <v>270</v>
      </c>
      <c r="T1011" t="b">
        <v>1</v>
      </c>
    </row>
    <row r="1012" spans="1:20" x14ac:dyDescent="0.25">
      <c r="A1012" t="s">
        <v>259</v>
      </c>
      <c r="B1012" t="s">
        <v>260</v>
      </c>
      <c r="C1012" t="s">
        <v>294</v>
      </c>
      <c r="D1012" t="s">
        <v>3279</v>
      </c>
      <c r="E1012" t="s">
        <v>3280</v>
      </c>
      <c r="F1012" t="s">
        <v>3281</v>
      </c>
      <c r="G1012" t="s">
        <v>3281</v>
      </c>
      <c r="H1012">
        <v>3.32</v>
      </c>
      <c r="I1012" t="s">
        <v>265</v>
      </c>
      <c r="J1012" t="s">
        <v>242</v>
      </c>
      <c r="K1012" t="s">
        <v>243</v>
      </c>
      <c r="L1012" t="s">
        <v>244</v>
      </c>
      <c r="M1012">
        <v>0</v>
      </c>
      <c r="N1012">
        <v>3.32</v>
      </c>
      <c r="O1012" t="s">
        <v>2746</v>
      </c>
      <c r="P1012" t="s">
        <v>3282</v>
      </c>
      <c r="Q1012" t="s">
        <v>3283</v>
      </c>
      <c r="R1012" t="s">
        <v>3284</v>
      </c>
      <c r="S1012" t="s">
        <v>270</v>
      </c>
      <c r="T1012" t="b">
        <v>1</v>
      </c>
    </row>
    <row r="1013" spans="1:20" x14ac:dyDescent="0.25">
      <c r="A1013" t="s">
        <v>259</v>
      </c>
      <c r="B1013" t="s">
        <v>260</v>
      </c>
      <c r="C1013" t="s">
        <v>237</v>
      </c>
      <c r="D1013" t="s">
        <v>1352</v>
      </c>
      <c r="E1013" t="s">
        <v>3285</v>
      </c>
      <c r="F1013" t="s">
        <v>3286</v>
      </c>
      <c r="G1013" t="s">
        <v>3286</v>
      </c>
      <c r="H1013">
        <v>2.9749999999999999E-2</v>
      </c>
      <c r="I1013" t="s">
        <v>265</v>
      </c>
      <c r="J1013" t="s">
        <v>242</v>
      </c>
      <c r="K1013" t="s">
        <v>243</v>
      </c>
      <c r="L1013" t="s">
        <v>244</v>
      </c>
      <c r="M1013">
        <v>0</v>
      </c>
      <c r="N1013">
        <v>2.9749999999999999E-2</v>
      </c>
      <c r="O1013" t="s">
        <v>446</v>
      </c>
      <c r="P1013" t="s">
        <v>3287</v>
      </c>
      <c r="Q1013" t="s">
        <v>1356</v>
      </c>
      <c r="R1013" t="s">
        <v>3288</v>
      </c>
      <c r="S1013" t="s">
        <v>270</v>
      </c>
      <c r="T1013" t="b">
        <v>1</v>
      </c>
    </row>
    <row r="1014" spans="1:20" x14ac:dyDescent="0.25">
      <c r="A1014" t="s">
        <v>236</v>
      </c>
      <c r="B1014" t="s">
        <v>236</v>
      </c>
      <c r="C1014" t="s">
        <v>237</v>
      </c>
      <c r="D1014" t="s">
        <v>566</v>
      </c>
      <c r="F1014" t="s">
        <v>1596</v>
      </c>
      <c r="G1014" t="s">
        <v>1526</v>
      </c>
      <c r="H1014">
        <v>5.1999999999999998E-3</v>
      </c>
      <c r="I1014" t="s">
        <v>254</v>
      </c>
      <c r="J1014" t="s">
        <v>242</v>
      </c>
      <c r="K1014" t="s">
        <v>243</v>
      </c>
      <c r="L1014" t="s">
        <v>244</v>
      </c>
      <c r="M1014">
        <v>0</v>
      </c>
      <c r="N1014">
        <v>5.1999999999999998E-3</v>
      </c>
      <c r="O1014" t="s">
        <v>569</v>
      </c>
      <c r="P1014" t="s">
        <v>1527</v>
      </c>
      <c r="Q1014" t="s">
        <v>571</v>
      </c>
      <c r="R1014" t="s">
        <v>3289</v>
      </c>
      <c r="S1014" t="s">
        <v>249</v>
      </c>
      <c r="T1014" t="b">
        <v>0</v>
      </c>
    </row>
    <row r="1015" spans="1:20" x14ac:dyDescent="0.25">
      <c r="A1015" t="s">
        <v>236</v>
      </c>
      <c r="B1015" t="s">
        <v>236</v>
      </c>
      <c r="C1015" t="s">
        <v>237</v>
      </c>
      <c r="D1015" t="s">
        <v>314</v>
      </c>
      <c r="E1015" t="s">
        <v>251</v>
      </c>
      <c r="F1015" t="s">
        <v>459</v>
      </c>
      <c r="G1015" t="s">
        <v>3290</v>
      </c>
      <c r="H1015">
        <v>0</v>
      </c>
      <c r="I1015" t="s">
        <v>254</v>
      </c>
      <c r="J1015" t="s">
        <v>242</v>
      </c>
      <c r="K1015" t="s">
        <v>243</v>
      </c>
      <c r="L1015" t="s">
        <v>244</v>
      </c>
      <c r="M1015">
        <v>0</v>
      </c>
      <c r="N1015">
        <v>0</v>
      </c>
      <c r="O1015" t="s">
        <v>255</v>
      </c>
      <c r="P1015" t="s">
        <v>3291</v>
      </c>
      <c r="Q1015" t="s">
        <v>318</v>
      </c>
      <c r="R1015" t="s">
        <v>833</v>
      </c>
      <c r="S1015" t="s">
        <v>249</v>
      </c>
      <c r="T1015" t="b">
        <v>1</v>
      </c>
    </row>
    <row r="1016" spans="1:20" x14ac:dyDescent="0.25">
      <c r="A1016" t="s">
        <v>259</v>
      </c>
      <c r="B1016" t="s">
        <v>260</v>
      </c>
      <c r="C1016" t="s">
        <v>237</v>
      </c>
      <c r="D1016" t="s">
        <v>746</v>
      </c>
      <c r="E1016" t="s">
        <v>3292</v>
      </c>
      <c r="F1016" t="s">
        <v>3293</v>
      </c>
      <c r="G1016" t="s">
        <v>3294</v>
      </c>
      <c r="H1016">
        <v>7.6999999999999999E-2</v>
      </c>
      <c r="I1016" t="s">
        <v>265</v>
      </c>
      <c r="J1016" t="s">
        <v>242</v>
      </c>
      <c r="K1016" t="s">
        <v>243</v>
      </c>
      <c r="L1016" t="s">
        <v>244</v>
      </c>
      <c r="M1016">
        <v>0</v>
      </c>
      <c r="N1016">
        <v>7.6999999999999999E-2</v>
      </c>
      <c r="O1016" t="s">
        <v>2659</v>
      </c>
      <c r="P1016" t="s">
        <v>3295</v>
      </c>
      <c r="Q1016" t="s">
        <v>751</v>
      </c>
      <c r="R1016" t="s">
        <v>3296</v>
      </c>
      <c r="S1016" t="s">
        <v>270</v>
      </c>
      <c r="T1016" t="b">
        <v>1</v>
      </c>
    </row>
    <row r="1017" spans="1:20" x14ac:dyDescent="0.25">
      <c r="A1017" t="s">
        <v>259</v>
      </c>
      <c r="B1017" t="s">
        <v>260</v>
      </c>
      <c r="C1017" t="s">
        <v>336</v>
      </c>
      <c r="D1017" t="s">
        <v>746</v>
      </c>
      <c r="E1017" t="s">
        <v>3292</v>
      </c>
      <c r="F1017" t="s">
        <v>3293</v>
      </c>
      <c r="G1017" t="s">
        <v>3294</v>
      </c>
      <c r="H1017">
        <v>353</v>
      </c>
      <c r="I1017" t="s">
        <v>265</v>
      </c>
      <c r="J1017" t="s">
        <v>242</v>
      </c>
      <c r="K1017" t="s">
        <v>243</v>
      </c>
      <c r="L1017" t="s">
        <v>244</v>
      </c>
      <c r="M1017">
        <v>0</v>
      </c>
      <c r="N1017">
        <v>353</v>
      </c>
      <c r="O1017" t="s">
        <v>1212</v>
      </c>
      <c r="P1017" t="s">
        <v>3295</v>
      </c>
      <c r="Q1017" t="s">
        <v>751</v>
      </c>
      <c r="R1017" t="s">
        <v>3297</v>
      </c>
      <c r="S1017" t="s">
        <v>270</v>
      </c>
      <c r="T1017" t="b">
        <v>1</v>
      </c>
    </row>
    <row r="1018" spans="1:20" x14ac:dyDescent="0.25">
      <c r="A1018" t="s">
        <v>259</v>
      </c>
      <c r="B1018" t="s">
        <v>260</v>
      </c>
      <c r="C1018" t="s">
        <v>336</v>
      </c>
      <c r="D1018" t="s">
        <v>746</v>
      </c>
      <c r="E1018" t="s">
        <v>3292</v>
      </c>
      <c r="F1018" t="s">
        <v>3293</v>
      </c>
      <c r="G1018" t="s">
        <v>3294</v>
      </c>
      <c r="H1018">
        <v>687</v>
      </c>
      <c r="I1018" t="s">
        <v>265</v>
      </c>
      <c r="J1018" t="s">
        <v>242</v>
      </c>
      <c r="K1018" t="s">
        <v>243</v>
      </c>
      <c r="L1018" t="s">
        <v>244</v>
      </c>
      <c r="M1018">
        <v>0</v>
      </c>
      <c r="N1018">
        <v>687</v>
      </c>
      <c r="O1018" t="s">
        <v>1212</v>
      </c>
      <c r="P1018" t="s">
        <v>3295</v>
      </c>
      <c r="Q1018" t="s">
        <v>751</v>
      </c>
      <c r="R1018" t="s">
        <v>3298</v>
      </c>
      <c r="S1018" t="s">
        <v>270</v>
      </c>
      <c r="T1018" t="b">
        <v>1</v>
      </c>
    </row>
    <row r="1019" spans="1:20" x14ac:dyDescent="0.25">
      <c r="A1019" t="s">
        <v>236</v>
      </c>
      <c r="B1019" t="s">
        <v>236</v>
      </c>
      <c r="C1019" t="s">
        <v>237</v>
      </c>
      <c r="D1019" t="s">
        <v>250</v>
      </c>
      <c r="E1019" t="s">
        <v>251</v>
      </c>
      <c r="F1019" t="s">
        <v>773</v>
      </c>
      <c r="G1019" t="s">
        <v>3299</v>
      </c>
      <c r="H1019">
        <v>1.01E-2</v>
      </c>
      <c r="I1019" t="s">
        <v>341</v>
      </c>
      <c r="J1019" t="s">
        <v>242</v>
      </c>
      <c r="K1019" t="s">
        <v>243</v>
      </c>
      <c r="L1019" t="s">
        <v>244</v>
      </c>
      <c r="M1019">
        <v>0</v>
      </c>
      <c r="N1019">
        <v>1.01E-2</v>
      </c>
      <c r="O1019" t="s">
        <v>255</v>
      </c>
      <c r="P1019" t="s">
        <v>3300</v>
      </c>
      <c r="Q1019" t="s">
        <v>257</v>
      </c>
      <c r="R1019" t="s">
        <v>820</v>
      </c>
      <c r="S1019" t="s">
        <v>249</v>
      </c>
      <c r="T1019" t="b">
        <v>1</v>
      </c>
    </row>
    <row r="1020" spans="1:20" x14ac:dyDescent="0.25">
      <c r="A1020" t="s">
        <v>259</v>
      </c>
      <c r="B1020" t="s">
        <v>260</v>
      </c>
      <c r="C1020" t="s">
        <v>237</v>
      </c>
      <c r="D1020" t="s">
        <v>1033</v>
      </c>
      <c r="E1020" t="s">
        <v>3301</v>
      </c>
      <c r="F1020" t="s">
        <v>3302</v>
      </c>
      <c r="G1020" t="s">
        <v>3302</v>
      </c>
      <c r="H1020">
        <v>0.65600000000000003</v>
      </c>
      <c r="I1020" t="s">
        <v>265</v>
      </c>
      <c r="J1020" t="s">
        <v>242</v>
      </c>
      <c r="K1020" t="s">
        <v>243</v>
      </c>
      <c r="L1020" t="s">
        <v>244</v>
      </c>
      <c r="M1020">
        <v>0</v>
      </c>
      <c r="N1020">
        <v>0.65600000000000003</v>
      </c>
      <c r="O1020" t="s">
        <v>324</v>
      </c>
      <c r="P1020" t="s">
        <v>3303</v>
      </c>
      <c r="Q1020" t="s">
        <v>1037</v>
      </c>
      <c r="R1020" t="s">
        <v>3304</v>
      </c>
      <c r="S1020" t="s">
        <v>270</v>
      </c>
      <c r="T1020" t="b">
        <v>1</v>
      </c>
    </row>
    <row r="1021" spans="1:20" x14ac:dyDescent="0.25">
      <c r="A1021" t="s">
        <v>259</v>
      </c>
      <c r="B1021" t="s">
        <v>260</v>
      </c>
      <c r="C1021" t="s">
        <v>294</v>
      </c>
      <c r="D1021" t="s">
        <v>1033</v>
      </c>
      <c r="E1021" t="s">
        <v>3301</v>
      </c>
      <c r="F1021" t="s">
        <v>3302</v>
      </c>
      <c r="G1021" t="s">
        <v>3302</v>
      </c>
      <c r="H1021">
        <v>0.18099999999999999</v>
      </c>
      <c r="I1021" t="s">
        <v>265</v>
      </c>
      <c r="J1021" t="s">
        <v>242</v>
      </c>
      <c r="K1021" t="s">
        <v>243</v>
      </c>
      <c r="L1021" t="s">
        <v>244</v>
      </c>
      <c r="M1021">
        <v>0</v>
      </c>
      <c r="N1021">
        <v>0.18099999999999999</v>
      </c>
      <c r="O1021" t="s">
        <v>324</v>
      </c>
      <c r="P1021" t="s">
        <v>3303</v>
      </c>
      <c r="Q1021" t="s">
        <v>1037</v>
      </c>
      <c r="R1021" t="s">
        <v>3304</v>
      </c>
      <c r="S1021" t="s">
        <v>270</v>
      </c>
      <c r="T1021" t="b">
        <v>1</v>
      </c>
    </row>
    <row r="1022" spans="1:20" x14ac:dyDescent="0.25">
      <c r="A1022" t="s">
        <v>259</v>
      </c>
      <c r="B1022" t="s">
        <v>260</v>
      </c>
      <c r="C1022" t="s">
        <v>237</v>
      </c>
      <c r="D1022" t="s">
        <v>987</v>
      </c>
      <c r="E1022" t="s">
        <v>2960</v>
      </c>
      <c r="F1022" t="s">
        <v>2961</v>
      </c>
      <c r="G1022" t="s">
        <v>2961</v>
      </c>
      <c r="H1022">
        <v>0.2</v>
      </c>
      <c r="I1022" t="s">
        <v>265</v>
      </c>
      <c r="J1022" t="s">
        <v>242</v>
      </c>
      <c r="K1022" t="s">
        <v>243</v>
      </c>
      <c r="L1022" t="s">
        <v>244</v>
      </c>
      <c r="M1022">
        <v>0</v>
      </c>
      <c r="N1022">
        <v>0.2</v>
      </c>
      <c r="O1022" t="s">
        <v>711</v>
      </c>
      <c r="P1022" t="s">
        <v>3305</v>
      </c>
      <c r="Q1022" t="s">
        <v>992</v>
      </c>
      <c r="R1022" t="s">
        <v>3306</v>
      </c>
      <c r="S1022" t="s">
        <v>270</v>
      </c>
      <c r="T1022" t="b">
        <v>1</v>
      </c>
    </row>
    <row r="1023" spans="1:20" x14ac:dyDescent="0.25">
      <c r="A1023" t="s">
        <v>259</v>
      </c>
      <c r="B1023" t="s">
        <v>260</v>
      </c>
      <c r="C1023" t="s">
        <v>237</v>
      </c>
      <c r="D1023" t="s">
        <v>406</v>
      </c>
      <c r="E1023" t="s">
        <v>2329</v>
      </c>
      <c r="F1023" t="s">
        <v>3307</v>
      </c>
      <c r="G1023" t="s">
        <v>3307</v>
      </c>
      <c r="H1023">
        <v>14.641</v>
      </c>
      <c r="I1023" t="s">
        <v>265</v>
      </c>
      <c r="J1023" t="s">
        <v>242</v>
      </c>
      <c r="K1023" t="s">
        <v>243</v>
      </c>
      <c r="L1023" t="s">
        <v>244</v>
      </c>
      <c r="M1023">
        <v>0</v>
      </c>
      <c r="N1023">
        <v>14.641</v>
      </c>
      <c r="O1023" t="s">
        <v>952</v>
      </c>
      <c r="P1023" t="s">
        <v>3308</v>
      </c>
      <c r="Q1023" t="s">
        <v>410</v>
      </c>
      <c r="R1023" t="s">
        <v>3309</v>
      </c>
      <c r="S1023" t="s">
        <v>270</v>
      </c>
      <c r="T1023" t="b">
        <v>1</v>
      </c>
    </row>
    <row r="1024" spans="1:20" x14ac:dyDescent="0.25">
      <c r="A1024" t="s">
        <v>259</v>
      </c>
      <c r="B1024" t="s">
        <v>260</v>
      </c>
      <c r="C1024" t="s">
        <v>294</v>
      </c>
      <c r="D1024" t="s">
        <v>406</v>
      </c>
      <c r="E1024" t="s">
        <v>2329</v>
      </c>
      <c r="F1024" t="s">
        <v>3307</v>
      </c>
      <c r="G1024" t="s">
        <v>3307</v>
      </c>
      <c r="H1024">
        <v>10.337</v>
      </c>
      <c r="I1024" t="s">
        <v>265</v>
      </c>
      <c r="J1024" t="s">
        <v>242</v>
      </c>
      <c r="K1024" t="s">
        <v>243</v>
      </c>
      <c r="L1024" t="s">
        <v>244</v>
      </c>
      <c r="M1024">
        <v>0</v>
      </c>
      <c r="N1024">
        <v>10.337</v>
      </c>
      <c r="O1024" t="s">
        <v>721</v>
      </c>
      <c r="P1024" t="s">
        <v>3308</v>
      </c>
      <c r="Q1024" t="s">
        <v>410</v>
      </c>
      <c r="R1024" t="s">
        <v>3309</v>
      </c>
      <c r="S1024" t="s">
        <v>270</v>
      </c>
      <c r="T1024" t="b">
        <v>1</v>
      </c>
    </row>
    <row r="1025" spans="1:20" x14ac:dyDescent="0.25">
      <c r="A1025" t="s">
        <v>236</v>
      </c>
      <c r="B1025" t="s">
        <v>236</v>
      </c>
      <c r="C1025" t="s">
        <v>237</v>
      </c>
      <c r="D1025" t="s">
        <v>314</v>
      </c>
      <c r="F1025" t="s">
        <v>1562</v>
      </c>
      <c r="G1025" t="s">
        <v>3310</v>
      </c>
      <c r="H1025">
        <v>3.5E-4</v>
      </c>
      <c r="I1025" t="s">
        <v>241</v>
      </c>
      <c r="J1025" t="s">
        <v>242</v>
      </c>
      <c r="K1025" t="s">
        <v>243</v>
      </c>
      <c r="L1025" t="s">
        <v>244</v>
      </c>
      <c r="M1025">
        <v>0</v>
      </c>
      <c r="N1025">
        <v>3.5E-4</v>
      </c>
      <c r="O1025" t="s">
        <v>1407</v>
      </c>
      <c r="P1025" t="s">
        <v>3311</v>
      </c>
      <c r="Q1025" t="s">
        <v>318</v>
      </c>
      <c r="R1025" t="s">
        <v>1747</v>
      </c>
      <c r="S1025" t="s">
        <v>249</v>
      </c>
      <c r="T1025" t="b">
        <v>0</v>
      </c>
    </row>
    <row r="1026" spans="1:20" x14ac:dyDescent="0.25">
      <c r="A1026" t="s">
        <v>259</v>
      </c>
      <c r="B1026" t="s">
        <v>260</v>
      </c>
      <c r="C1026" t="s">
        <v>237</v>
      </c>
      <c r="D1026" t="s">
        <v>2258</v>
      </c>
      <c r="E1026" t="s">
        <v>3312</v>
      </c>
      <c r="F1026" t="s">
        <v>3313</v>
      </c>
      <c r="G1026" t="s">
        <v>3314</v>
      </c>
      <c r="H1026">
        <v>1.056</v>
      </c>
      <c r="I1026" t="s">
        <v>265</v>
      </c>
      <c r="J1026" t="s">
        <v>242</v>
      </c>
      <c r="K1026" t="s">
        <v>243</v>
      </c>
      <c r="L1026" t="s">
        <v>244</v>
      </c>
      <c r="M1026">
        <v>0</v>
      </c>
      <c r="N1026">
        <v>1.056</v>
      </c>
      <c r="O1026" t="s">
        <v>386</v>
      </c>
      <c r="P1026" t="s">
        <v>1158</v>
      </c>
      <c r="Q1026" t="s">
        <v>2263</v>
      </c>
      <c r="R1026" t="s">
        <v>3315</v>
      </c>
      <c r="S1026" t="s">
        <v>270</v>
      </c>
      <c r="T1026" t="b">
        <v>1</v>
      </c>
    </row>
    <row r="1027" spans="1:20" x14ac:dyDescent="0.25">
      <c r="A1027" t="s">
        <v>259</v>
      </c>
      <c r="B1027" t="s">
        <v>260</v>
      </c>
      <c r="C1027" t="s">
        <v>294</v>
      </c>
      <c r="D1027" t="s">
        <v>2258</v>
      </c>
      <c r="E1027" t="s">
        <v>3312</v>
      </c>
      <c r="F1027" t="s">
        <v>3313</v>
      </c>
      <c r="G1027" t="s">
        <v>3314</v>
      </c>
      <c r="H1027">
        <v>0.371</v>
      </c>
      <c r="I1027" t="s">
        <v>265</v>
      </c>
      <c r="J1027" t="s">
        <v>242</v>
      </c>
      <c r="K1027" t="s">
        <v>243</v>
      </c>
      <c r="L1027" t="s">
        <v>244</v>
      </c>
      <c r="M1027">
        <v>0</v>
      </c>
      <c r="N1027">
        <v>0.371</v>
      </c>
      <c r="O1027" t="s">
        <v>1161</v>
      </c>
      <c r="P1027" t="s">
        <v>1158</v>
      </c>
      <c r="Q1027" t="s">
        <v>2263</v>
      </c>
      <c r="R1027" t="s">
        <v>3315</v>
      </c>
      <c r="S1027" t="s">
        <v>270</v>
      </c>
      <c r="T1027" t="b">
        <v>1</v>
      </c>
    </row>
    <row r="1028" spans="1:20" x14ac:dyDescent="0.25">
      <c r="A1028" t="s">
        <v>259</v>
      </c>
      <c r="B1028" t="s">
        <v>260</v>
      </c>
      <c r="C1028" t="s">
        <v>237</v>
      </c>
      <c r="D1028" t="s">
        <v>1938</v>
      </c>
      <c r="E1028" t="s">
        <v>3316</v>
      </c>
      <c r="F1028" t="s">
        <v>3317</v>
      </c>
      <c r="G1028" t="s">
        <v>3317</v>
      </c>
      <c r="H1028">
        <v>0.80600000000000005</v>
      </c>
      <c r="I1028" t="s">
        <v>265</v>
      </c>
      <c r="J1028" t="s">
        <v>242</v>
      </c>
      <c r="K1028" t="s">
        <v>243</v>
      </c>
      <c r="L1028" t="s">
        <v>244</v>
      </c>
      <c r="M1028">
        <v>0</v>
      </c>
      <c r="N1028">
        <v>0.80600000000000005</v>
      </c>
      <c r="O1028" t="s">
        <v>324</v>
      </c>
      <c r="P1028" t="s">
        <v>3318</v>
      </c>
      <c r="Q1028" t="s">
        <v>1942</v>
      </c>
      <c r="R1028" t="s">
        <v>3319</v>
      </c>
      <c r="S1028" t="s">
        <v>270</v>
      </c>
      <c r="T1028" t="b">
        <v>0</v>
      </c>
    </row>
    <row r="1029" spans="1:20" x14ac:dyDescent="0.25">
      <c r="A1029" t="s">
        <v>236</v>
      </c>
      <c r="B1029" t="s">
        <v>236</v>
      </c>
      <c r="C1029" t="s">
        <v>237</v>
      </c>
      <c r="D1029" t="s">
        <v>314</v>
      </c>
      <c r="F1029" t="s">
        <v>393</v>
      </c>
      <c r="G1029" t="s">
        <v>3320</v>
      </c>
      <c r="H1029">
        <v>6.25E-2</v>
      </c>
      <c r="I1029" t="s">
        <v>254</v>
      </c>
      <c r="J1029" t="s">
        <v>242</v>
      </c>
      <c r="K1029" t="s">
        <v>243</v>
      </c>
      <c r="L1029" t="s">
        <v>244</v>
      </c>
      <c r="M1029">
        <v>0</v>
      </c>
      <c r="N1029">
        <v>6.25E-2</v>
      </c>
      <c r="O1029" t="s">
        <v>569</v>
      </c>
      <c r="P1029" t="s">
        <v>3321</v>
      </c>
      <c r="Q1029" t="s">
        <v>318</v>
      </c>
      <c r="R1029" t="s">
        <v>3322</v>
      </c>
      <c r="S1029" t="s">
        <v>249</v>
      </c>
      <c r="T1029" t="b">
        <v>1</v>
      </c>
    </row>
    <row r="1030" spans="1:20" x14ac:dyDescent="0.25">
      <c r="A1030" t="s">
        <v>259</v>
      </c>
      <c r="B1030" t="s">
        <v>260</v>
      </c>
      <c r="C1030" t="s">
        <v>237</v>
      </c>
      <c r="D1030" t="s">
        <v>3323</v>
      </c>
      <c r="E1030" t="s">
        <v>3324</v>
      </c>
      <c r="F1030" t="s">
        <v>3325</v>
      </c>
      <c r="G1030" t="s">
        <v>3326</v>
      </c>
      <c r="H1030">
        <v>6.5540000000000003</v>
      </c>
      <c r="I1030" t="s">
        <v>265</v>
      </c>
      <c r="J1030" t="s">
        <v>242</v>
      </c>
      <c r="K1030" t="s">
        <v>243</v>
      </c>
      <c r="L1030" t="s">
        <v>244</v>
      </c>
      <c r="M1030">
        <v>0</v>
      </c>
      <c r="N1030">
        <v>6.5540000000000003</v>
      </c>
      <c r="O1030" t="s">
        <v>331</v>
      </c>
      <c r="P1030" t="s">
        <v>3327</v>
      </c>
      <c r="Q1030" t="s">
        <v>3328</v>
      </c>
      <c r="R1030" t="s">
        <v>3329</v>
      </c>
      <c r="S1030" t="s">
        <v>270</v>
      </c>
      <c r="T1030" t="b">
        <v>1</v>
      </c>
    </row>
    <row r="1031" spans="1:20" x14ac:dyDescent="0.25">
      <c r="A1031" t="s">
        <v>259</v>
      </c>
      <c r="B1031" t="s">
        <v>260</v>
      </c>
      <c r="C1031" t="s">
        <v>237</v>
      </c>
      <c r="D1031" t="s">
        <v>450</v>
      </c>
      <c r="E1031" t="s">
        <v>1256</v>
      </c>
      <c r="F1031" t="s">
        <v>2665</v>
      </c>
      <c r="G1031" t="s">
        <v>2665</v>
      </c>
      <c r="H1031">
        <v>0.71399999999999997</v>
      </c>
      <c r="I1031" t="s">
        <v>265</v>
      </c>
      <c r="J1031" t="s">
        <v>242</v>
      </c>
      <c r="K1031" t="s">
        <v>243</v>
      </c>
      <c r="L1031" t="s">
        <v>244</v>
      </c>
      <c r="M1031">
        <v>0</v>
      </c>
      <c r="N1031">
        <v>0.71399999999999997</v>
      </c>
      <c r="O1031" t="s">
        <v>331</v>
      </c>
      <c r="P1031" t="s">
        <v>3330</v>
      </c>
      <c r="Q1031" t="s">
        <v>453</v>
      </c>
      <c r="R1031" t="s">
        <v>3331</v>
      </c>
      <c r="S1031" t="s">
        <v>270</v>
      </c>
      <c r="T1031" t="b">
        <v>1</v>
      </c>
    </row>
    <row r="1032" spans="1:20" x14ac:dyDescent="0.25">
      <c r="A1032" t="s">
        <v>259</v>
      </c>
      <c r="B1032" t="s">
        <v>260</v>
      </c>
      <c r="C1032" t="s">
        <v>294</v>
      </c>
      <c r="D1032" t="s">
        <v>450</v>
      </c>
      <c r="E1032" t="s">
        <v>1256</v>
      </c>
      <c r="F1032" t="s">
        <v>2665</v>
      </c>
      <c r="G1032" t="s">
        <v>2665</v>
      </c>
      <c r="H1032">
        <v>0.21</v>
      </c>
      <c r="I1032" t="s">
        <v>265</v>
      </c>
      <c r="J1032" t="s">
        <v>242</v>
      </c>
      <c r="K1032" t="s">
        <v>243</v>
      </c>
      <c r="L1032" t="s">
        <v>244</v>
      </c>
      <c r="M1032">
        <v>0</v>
      </c>
      <c r="N1032">
        <v>0.21</v>
      </c>
      <c r="O1032" t="s">
        <v>324</v>
      </c>
      <c r="P1032" t="s">
        <v>3330</v>
      </c>
      <c r="Q1032" t="s">
        <v>453</v>
      </c>
      <c r="R1032" t="s">
        <v>3331</v>
      </c>
      <c r="S1032" t="s">
        <v>270</v>
      </c>
      <c r="T1032" t="b">
        <v>1</v>
      </c>
    </row>
    <row r="1033" spans="1:20" x14ac:dyDescent="0.25">
      <c r="A1033" t="s">
        <v>259</v>
      </c>
      <c r="B1033" t="s">
        <v>260</v>
      </c>
      <c r="C1033" t="s">
        <v>237</v>
      </c>
      <c r="D1033" t="s">
        <v>1621</v>
      </c>
      <c r="E1033" t="s">
        <v>2025</v>
      </c>
      <c r="F1033" t="s">
        <v>3084</v>
      </c>
      <c r="G1033" t="s">
        <v>3084</v>
      </c>
      <c r="H1033">
        <v>0.13300000000000001</v>
      </c>
      <c r="I1033" t="s">
        <v>265</v>
      </c>
      <c r="J1033" t="s">
        <v>242</v>
      </c>
      <c r="K1033" t="s">
        <v>243</v>
      </c>
      <c r="L1033" t="s">
        <v>244</v>
      </c>
      <c r="M1033">
        <v>0</v>
      </c>
      <c r="N1033">
        <v>0.13300000000000001</v>
      </c>
      <c r="O1033" t="s">
        <v>446</v>
      </c>
      <c r="P1033" t="s">
        <v>3332</v>
      </c>
      <c r="Q1033" t="s">
        <v>1625</v>
      </c>
      <c r="R1033" t="s">
        <v>3333</v>
      </c>
      <c r="S1033" t="s">
        <v>270</v>
      </c>
      <c r="T1033" t="b">
        <v>1</v>
      </c>
    </row>
    <row r="1034" spans="1:20" x14ac:dyDescent="0.25">
      <c r="A1034" t="s">
        <v>259</v>
      </c>
      <c r="B1034" t="s">
        <v>260</v>
      </c>
      <c r="C1034" t="s">
        <v>294</v>
      </c>
      <c r="D1034" t="s">
        <v>1621</v>
      </c>
      <c r="E1034" t="s">
        <v>2025</v>
      </c>
      <c r="F1034" t="s">
        <v>3084</v>
      </c>
      <c r="G1034" t="s">
        <v>3084</v>
      </c>
      <c r="H1034">
        <v>5.8900000000000001E-2</v>
      </c>
      <c r="I1034" t="s">
        <v>265</v>
      </c>
      <c r="J1034" t="s">
        <v>242</v>
      </c>
      <c r="K1034" t="s">
        <v>243</v>
      </c>
      <c r="L1034" t="s">
        <v>244</v>
      </c>
      <c r="M1034">
        <v>0</v>
      </c>
      <c r="N1034">
        <v>5.8900000000000001E-2</v>
      </c>
      <c r="O1034" t="s">
        <v>446</v>
      </c>
      <c r="P1034" t="s">
        <v>3332</v>
      </c>
      <c r="Q1034" t="s">
        <v>1625</v>
      </c>
      <c r="R1034" t="s">
        <v>3333</v>
      </c>
      <c r="S1034" t="s">
        <v>270</v>
      </c>
      <c r="T1034" t="b">
        <v>1</v>
      </c>
    </row>
    <row r="1035" spans="1:20" x14ac:dyDescent="0.25">
      <c r="A1035" t="s">
        <v>259</v>
      </c>
      <c r="B1035" t="s">
        <v>260</v>
      </c>
      <c r="C1035" t="s">
        <v>237</v>
      </c>
      <c r="D1035" t="s">
        <v>701</v>
      </c>
      <c r="E1035" t="s">
        <v>1269</v>
      </c>
      <c r="F1035" t="s">
        <v>1269</v>
      </c>
      <c r="G1035" t="s">
        <v>3334</v>
      </c>
      <c r="H1035">
        <v>1.3759999999999999</v>
      </c>
      <c r="I1035" t="s">
        <v>265</v>
      </c>
      <c r="J1035" t="s">
        <v>242</v>
      </c>
      <c r="K1035" t="s">
        <v>243</v>
      </c>
      <c r="L1035" t="s">
        <v>244</v>
      </c>
      <c r="M1035">
        <v>0</v>
      </c>
      <c r="N1035">
        <v>1.3759999999999999</v>
      </c>
      <c r="O1035" t="s">
        <v>266</v>
      </c>
      <c r="P1035" t="s">
        <v>3335</v>
      </c>
      <c r="Q1035" t="s">
        <v>705</v>
      </c>
      <c r="R1035" t="s">
        <v>3336</v>
      </c>
      <c r="S1035" t="s">
        <v>270</v>
      </c>
      <c r="T1035" t="b">
        <v>1</v>
      </c>
    </row>
    <row r="1036" spans="1:20" x14ac:dyDescent="0.25">
      <c r="A1036" t="s">
        <v>236</v>
      </c>
      <c r="B1036" t="s">
        <v>236</v>
      </c>
      <c r="C1036" t="s">
        <v>237</v>
      </c>
      <c r="D1036" t="s">
        <v>314</v>
      </c>
      <c r="F1036" t="s">
        <v>393</v>
      </c>
      <c r="G1036" t="s">
        <v>1421</v>
      </c>
      <c r="H1036">
        <v>4.0000000000000001E-3</v>
      </c>
      <c r="I1036" t="s">
        <v>254</v>
      </c>
      <c r="J1036" t="s">
        <v>242</v>
      </c>
      <c r="K1036" t="s">
        <v>243</v>
      </c>
      <c r="L1036" t="s">
        <v>244</v>
      </c>
      <c r="M1036">
        <v>0</v>
      </c>
      <c r="N1036">
        <v>4.0000000000000001E-3</v>
      </c>
      <c r="O1036" t="s">
        <v>569</v>
      </c>
      <c r="P1036" t="s">
        <v>1478</v>
      </c>
      <c r="Q1036" t="s">
        <v>318</v>
      </c>
      <c r="R1036" t="s">
        <v>3322</v>
      </c>
      <c r="S1036" t="s">
        <v>249</v>
      </c>
      <c r="T1036" t="b">
        <v>0</v>
      </c>
    </row>
    <row r="1037" spans="1:20" x14ac:dyDescent="0.25">
      <c r="A1037" t="s">
        <v>236</v>
      </c>
      <c r="B1037" t="s">
        <v>236</v>
      </c>
      <c r="C1037" t="s">
        <v>237</v>
      </c>
      <c r="D1037" t="s">
        <v>566</v>
      </c>
      <c r="E1037" t="s">
        <v>251</v>
      </c>
      <c r="F1037" t="s">
        <v>252</v>
      </c>
      <c r="G1037" t="s">
        <v>3337</v>
      </c>
      <c r="H1037">
        <v>8.0999999999999996E-3</v>
      </c>
      <c r="I1037" t="s">
        <v>241</v>
      </c>
      <c r="J1037" t="s">
        <v>242</v>
      </c>
      <c r="K1037" t="s">
        <v>243</v>
      </c>
      <c r="L1037" t="s">
        <v>244</v>
      </c>
      <c r="M1037">
        <v>0</v>
      </c>
      <c r="N1037">
        <v>8.0999999999999996E-3</v>
      </c>
      <c r="O1037" t="s">
        <v>255</v>
      </c>
      <c r="P1037" t="s">
        <v>3338</v>
      </c>
      <c r="Q1037" t="s">
        <v>571</v>
      </c>
      <c r="R1037" t="s">
        <v>3339</v>
      </c>
      <c r="S1037" t="s">
        <v>249</v>
      </c>
      <c r="T1037" t="b">
        <v>1</v>
      </c>
    </row>
    <row r="1038" spans="1:20" x14ac:dyDescent="0.25">
      <c r="A1038" t="s">
        <v>259</v>
      </c>
      <c r="B1038" t="s">
        <v>260</v>
      </c>
      <c r="C1038" t="s">
        <v>237</v>
      </c>
      <c r="D1038" t="s">
        <v>295</v>
      </c>
      <c r="E1038" t="s">
        <v>1613</v>
      </c>
      <c r="F1038" t="s">
        <v>3340</v>
      </c>
      <c r="G1038" t="s">
        <v>3340</v>
      </c>
      <c r="H1038">
        <v>2.0670000000000002</v>
      </c>
      <c r="I1038" t="s">
        <v>265</v>
      </c>
      <c r="J1038" t="s">
        <v>242</v>
      </c>
      <c r="K1038" t="s">
        <v>243</v>
      </c>
      <c r="L1038" t="s">
        <v>244</v>
      </c>
      <c r="M1038">
        <v>0</v>
      </c>
      <c r="N1038">
        <v>2.0670000000000002</v>
      </c>
      <c r="O1038" t="s">
        <v>721</v>
      </c>
      <c r="P1038" t="s">
        <v>3341</v>
      </c>
      <c r="Q1038" t="s">
        <v>300</v>
      </c>
      <c r="R1038" t="s">
        <v>3342</v>
      </c>
      <c r="S1038" t="s">
        <v>270</v>
      </c>
      <c r="T1038" t="b">
        <v>0</v>
      </c>
    </row>
    <row r="1039" spans="1:20" x14ac:dyDescent="0.25">
      <c r="A1039" t="s">
        <v>259</v>
      </c>
      <c r="B1039" t="s">
        <v>260</v>
      </c>
      <c r="C1039" t="s">
        <v>237</v>
      </c>
      <c r="D1039" t="s">
        <v>295</v>
      </c>
      <c r="E1039" t="s">
        <v>3343</v>
      </c>
      <c r="F1039" t="s">
        <v>3344</v>
      </c>
      <c r="G1039" t="s">
        <v>3344</v>
      </c>
      <c r="H1039">
        <v>0.15365000000000001</v>
      </c>
      <c r="I1039" t="s">
        <v>265</v>
      </c>
      <c r="J1039" t="s">
        <v>242</v>
      </c>
      <c r="K1039" t="s">
        <v>243</v>
      </c>
      <c r="L1039" t="s">
        <v>244</v>
      </c>
      <c r="M1039">
        <v>0</v>
      </c>
      <c r="N1039">
        <v>0.15365000000000001</v>
      </c>
      <c r="O1039" t="s">
        <v>298</v>
      </c>
      <c r="P1039" t="s">
        <v>3345</v>
      </c>
      <c r="Q1039" t="s">
        <v>300</v>
      </c>
      <c r="R1039" t="s">
        <v>3346</v>
      </c>
      <c r="S1039" t="s">
        <v>270</v>
      </c>
      <c r="T1039" t="b">
        <v>1</v>
      </c>
    </row>
    <row r="1040" spans="1:20" x14ac:dyDescent="0.25">
      <c r="A1040" t="s">
        <v>259</v>
      </c>
      <c r="B1040" t="s">
        <v>260</v>
      </c>
      <c r="C1040" t="s">
        <v>237</v>
      </c>
      <c r="D1040" t="s">
        <v>3347</v>
      </c>
      <c r="E1040" t="s">
        <v>1221</v>
      </c>
      <c r="F1040" t="s">
        <v>3348</v>
      </c>
      <c r="G1040" t="s">
        <v>3348</v>
      </c>
      <c r="H1040">
        <v>6.5544770000000003</v>
      </c>
      <c r="I1040" t="s">
        <v>265</v>
      </c>
      <c r="J1040" t="s">
        <v>242</v>
      </c>
      <c r="K1040" t="s">
        <v>243</v>
      </c>
      <c r="L1040" t="s">
        <v>244</v>
      </c>
      <c r="M1040">
        <v>0</v>
      </c>
      <c r="N1040">
        <v>6.5544770000000003</v>
      </c>
      <c r="O1040" t="s">
        <v>372</v>
      </c>
      <c r="P1040" t="s">
        <v>3349</v>
      </c>
      <c r="Q1040" t="s">
        <v>3350</v>
      </c>
      <c r="R1040" t="s">
        <v>3351</v>
      </c>
      <c r="S1040" t="s">
        <v>270</v>
      </c>
      <c r="T1040" t="b">
        <v>1</v>
      </c>
    </row>
    <row r="1041" spans="1:20" x14ac:dyDescent="0.25">
      <c r="A1041" t="s">
        <v>259</v>
      </c>
      <c r="B1041" t="s">
        <v>260</v>
      </c>
      <c r="C1041" t="s">
        <v>237</v>
      </c>
      <c r="D1041" t="s">
        <v>1148</v>
      </c>
      <c r="E1041" t="s">
        <v>1149</v>
      </c>
      <c r="F1041" t="s">
        <v>3352</v>
      </c>
      <c r="G1041" t="s">
        <v>3353</v>
      </c>
      <c r="H1041">
        <v>0.32392500000000002</v>
      </c>
      <c r="I1041" t="s">
        <v>265</v>
      </c>
      <c r="J1041" t="s">
        <v>242</v>
      </c>
      <c r="K1041" t="s">
        <v>243</v>
      </c>
      <c r="L1041" t="s">
        <v>244</v>
      </c>
      <c r="M1041">
        <v>0</v>
      </c>
      <c r="N1041">
        <v>0.32392500000000002</v>
      </c>
      <c r="O1041" t="s">
        <v>372</v>
      </c>
      <c r="P1041" t="s">
        <v>3354</v>
      </c>
      <c r="Q1041" t="s">
        <v>1153</v>
      </c>
      <c r="R1041" t="s">
        <v>3355</v>
      </c>
      <c r="S1041" t="s">
        <v>270</v>
      </c>
      <c r="T1041" t="b">
        <v>1</v>
      </c>
    </row>
    <row r="1042" spans="1:20" x14ac:dyDescent="0.25">
      <c r="A1042" t="s">
        <v>259</v>
      </c>
      <c r="B1042" t="s">
        <v>260</v>
      </c>
      <c r="C1042" t="s">
        <v>294</v>
      </c>
      <c r="D1042" t="s">
        <v>1148</v>
      </c>
      <c r="E1042" t="s">
        <v>1149</v>
      </c>
      <c r="F1042" t="s">
        <v>3352</v>
      </c>
      <c r="G1042" t="s">
        <v>3353</v>
      </c>
      <c r="H1042">
        <v>0.1613</v>
      </c>
      <c r="I1042" t="s">
        <v>265</v>
      </c>
      <c r="J1042" t="s">
        <v>242</v>
      </c>
      <c r="K1042" t="s">
        <v>243</v>
      </c>
      <c r="L1042" t="s">
        <v>244</v>
      </c>
      <c r="M1042">
        <v>0</v>
      </c>
      <c r="N1042">
        <v>0.1613</v>
      </c>
      <c r="O1042" t="s">
        <v>290</v>
      </c>
      <c r="P1042" t="s">
        <v>3354</v>
      </c>
      <c r="Q1042" t="s">
        <v>1153</v>
      </c>
      <c r="R1042" t="s">
        <v>3355</v>
      </c>
      <c r="S1042" t="s">
        <v>270</v>
      </c>
      <c r="T1042" t="b">
        <v>1</v>
      </c>
    </row>
    <row r="1043" spans="1:20" x14ac:dyDescent="0.25">
      <c r="A1043" t="s">
        <v>259</v>
      </c>
      <c r="B1043" t="s">
        <v>260</v>
      </c>
      <c r="C1043" t="s">
        <v>237</v>
      </c>
      <c r="D1043" t="s">
        <v>1501</v>
      </c>
      <c r="E1043" t="s">
        <v>3356</v>
      </c>
      <c r="F1043" t="s">
        <v>3357</v>
      </c>
      <c r="G1043" t="s">
        <v>3357</v>
      </c>
      <c r="H1043">
        <v>2.016</v>
      </c>
      <c r="I1043" t="s">
        <v>265</v>
      </c>
      <c r="J1043" t="s">
        <v>242</v>
      </c>
      <c r="K1043" t="s">
        <v>243</v>
      </c>
      <c r="L1043" t="s">
        <v>244</v>
      </c>
      <c r="M1043">
        <v>0</v>
      </c>
      <c r="N1043">
        <v>2.016</v>
      </c>
      <c r="O1043" t="s">
        <v>1309</v>
      </c>
      <c r="P1043" t="s">
        <v>3358</v>
      </c>
      <c r="Q1043" t="s">
        <v>1505</v>
      </c>
      <c r="R1043" t="s">
        <v>3359</v>
      </c>
      <c r="S1043" t="s">
        <v>270</v>
      </c>
      <c r="T1043" t="b">
        <v>0</v>
      </c>
    </row>
    <row r="1044" spans="1:20" x14ac:dyDescent="0.25">
      <c r="A1044" t="s">
        <v>259</v>
      </c>
      <c r="B1044" t="s">
        <v>260</v>
      </c>
      <c r="C1044" t="s">
        <v>336</v>
      </c>
      <c r="D1044" t="s">
        <v>1501</v>
      </c>
      <c r="E1044" t="s">
        <v>3356</v>
      </c>
      <c r="F1044" t="s">
        <v>3357</v>
      </c>
      <c r="G1044" t="s">
        <v>3357</v>
      </c>
      <c r="H1044">
        <v>10961</v>
      </c>
      <c r="I1044" t="s">
        <v>265</v>
      </c>
      <c r="J1044" t="s">
        <v>242</v>
      </c>
      <c r="K1044" t="s">
        <v>243</v>
      </c>
      <c r="L1044" t="s">
        <v>244</v>
      </c>
      <c r="M1044">
        <v>0</v>
      </c>
      <c r="N1044">
        <v>10961</v>
      </c>
      <c r="O1044" t="s">
        <v>1212</v>
      </c>
      <c r="P1044" t="s">
        <v>3358</v>
      </c>
      <c r="Q1044" t="s">
        <v>1505</v>
      </c>
      <c r="R1044" t="s">
        <v>3360</v>
      </c>
      <c r="S1044" t="s">
        <v>270</v>
      </c>
      <c r="T1044" t="b">
        <v>0</v>
      </c>
    </row>
    <row r="1045" spans="1:20" x14ac:dyDescent="0.25">
      <c r="A1045" t="s">
        <v>259</v>
      </c>
      <c r="B1045" t="s">
        <v>260</v>
      </c>
      <c r="C1045" t="s">
        <v>336</v>
      </c>
      <c r="D1045" t="s">
        <v>1501</v>
      </c>
      <c r="E1045" t="s">
        <v>3356</v>
      </c>
      <c r="F1045" t="s">
        <v>3357</v>
      </c>
      <c r="G1045" t="s">
        <v>3357</v>
      </c>
      <c r="H1045">
        <v>21027</v>
      </c>
      <c r="I1045" t="s">
        <v>265</v>
      </c>
      <c r="J1045" t="s">
        <v>242</v>
      </c>
      <c r="K1045" t="s">
        <v>243</v>
      </c>
      <c r="L1045" t="s">
        <v>244</v>
      </c>
      <c r="M1045">
        <v>0</v>
      </c>
      <c r="N1045">
        <v>21027</v>
      </c>
      <c r="O1045" t="s">
        <v>1212</v>
      </c>
      <c r="P1045" t="s">
        <v>3358</v>
      </c>
      <c r="Q1045" t="s">
        <v>1505</v>
      </c>
      <c r="R1045" t="s">
        <v>3361</v>
      </c>
      <c r="S1045" t="s">
        <v>270</v>
      </c>
      <c r="T1045" t="b">
        <v>0</v>
      </c>
    </row>
    <row r="1046" spans="1:20" x14ac:dyDescent="0.25">
      <c r="A1046" t="s">
        <v>236</v>
      </c>
      <c r="B1046" t="s">
        <v>236</v>
      </c>
      <c r="C1046" t="s">
        <v>237</v>
      </c>
      <c r="D1046" t="s">
        <v>1566</v>
      </c>
      <c r="F1046" t="s">
        <v>3362</v>
      </c>
      <c r="G1046" t="s">
        <v>1082</v>
      </c>
      <c r="H1046">
        <v>5.0000000000000001E-4</v>
      </c>
      <c r="I1046" t="s">
        <v>254</v>
      </c>
      <c r="J1046" t="s">
        <v>242</v>
      </c>
      <c r="K1046" t="s">
        <v>243</v>
      </c>
      <c r="L1046" t="s">
        <v>244</v>
      </c>
      <c r="M1046">
        <v>0</v>
      </c>
      <c r="N1046">
        <v>5.0000000000000001E-4</v>
      </c>
      <c r="O1046" t="s">
        <v>793</v>
      </c>
      <c r="P1046" t="s">
        <v>2165</v>
      </c>
      <c r="Q1046" t="s">
        <v>1570</v>
      </c>
      <c r="R1046" t="s">
        <v>3363</v>
      </c>
      <c r="S1046" t="s">
        <v>249</v>
      </c>
      <c r="T1046" t="b">
        <v>0</v>
      </c>
    </row>
    <row r="1047" spans="1:20" x14ac:dyDescent="0.25">
      <c r="A1047" t="s">
        <v>259</v>
      </c>
      <c r="B1047" t="s">
        <v>260</v>
      </c>
      <c r="C1047" t="s">
        <v>237</v>
      </c>
      <c r="D1047" t="s">
        <v>643</v>
      </c>
      <c r="E1047" t="s">
        <v>3364</v>
      </c>
      <c r="F1047" t="s">
        <v>3365</v>
      </c>
      <c r="G1047" t="s">
        <v>3365</v>
      </c>
      <c r="H1047">
        <v>0.227606</v>
      </c>
      <c r="I1047" t="s">
        <v>265</v>
      </c>
      <c r="J1047" t="s">
        <v>242</v>
      </c>
      <c r="K1047" t="s">
        <v>243</v>
      </c>
      <c r="L1047" t="s">
        <v>244</v>
      </c>
      <c r="M1047">
        <v>0</v>
      </c>
      <c r="N1047">
        <v>0.227606</v>
      </c>
      <c r="O1047" t="s">
        <v>372</v>
      </c>
      <c r="P1047" t="s">
        <v>3366</v>
      </c>
      <c r="Q1047" t="s">
        <v>647</v>
      </c>
      <c r="R1047" t="s">
        <v>3367</v>
      </c>
      <c r="S1047" t="s">
        <v>270</v>
      </c>
      <c r="T1047" t="b">
        <v>1</v>
      </c>
    </row>
    <row r="1048" spans="1:20" x14ac:dyDescent="0.25">
      <c r="A1048" t="s">
        <v>259</v>
      </c>
      <c r="B1048" t="s">
        <v>260</v>
      </c>
      <c r="C1048" t="s">
        <v>237</v>
      </c>
      <c r="D1048" t="s">
        <v>3368</v>
      </c>
      <c r="E1048" t="s">
        <v>3369</v>
      </c>
      <c r="F1048" t="s">
        <v>3370</v>
      </c>
      <c r="G1048" t="s">
        <v>3371</v>
      </c>
      <c r="H1048">
        <v>3.0800000000000001E-2</v>
      </c>
      <c r="I1048" t="s">
        <v>265</v>
      </c>
      <c r="J1048" t="s">
        <v>242</v>
      </c>
      <c r="K1048" t="s">
        <v>243</v>
      </c>
      <c r="L1048" t="s">
        <v>244</v>
      </c>
      <c r="M1048">
        <v>0</v>
      </c>
      <c r="N1048">
        <v>3.0800000000000001E-2</v>
      </c>
      <c r="O1048" t="s">
        <v>2901</v>
      </c>
      <c r="P1048" t="s">
        <v>3372</v>
      </c>
      <c r="Q1048" t="s">
        <v>3373</v>
      </c>
      <c r="R1048" t="s">
        <v>3374</v>
      </c>
      <c r="S1048" t="s">
        <v>270</v>
      </c>
      <c r="T1048" t="b">
        <v>1</v>
      </c>
    </row>
    <row r="1049" spans="1:20" x14ac:dyDescent="0.25">
      <c r="A1049" t="s">
        <v>236</v>
      </c>
      <c r="B1049" t="s">
        <v>236</v>
      </c>
      <c r="C1049" t="s">
        <v>237</v>
      </c>
      <c r="D1049" t="s">
        <v>566</v>
      </c>
      <c r="F1049" t="s">
        <v>672</v>
      </c>
      <c r="G1049" t="s">
        <v>906</v>
      </c>
      <c r="H1049">
        <v>5.1999999999999998E-3</v>
      </c>
      <c r="I1049" t="s">
        <v>254</v>
      </c>
      <c r="J1049" t="s">
        <v>242</v>
      </c>
      <c r="K1049" t="s">
        <v>243</v>
      </c>
      <c r="L1049" t="s">
        <v>244</v>
      </c>
      <c r="M1049">
        <v>0</v>
      </c>
      <c r="N1049">
        <v>5.1999999999999998E-3</v>
      </c>
      <c r="O1049" t="s">
        <v>569</v>
      </c>
      <c r="P1049" t="s">
        <v>907</v>
      </c>
      <c r="Q1049" t="s">
        <v>571</v>
      </c>
      <c r="R1049" t="s">
        <v>692</v>
      </c>
      <c r="S1049" t="s">
        <v>249</v>
      </c>
      <c r="T1049" t="b">
        <v>0</v>
      </c>
    </row>
    <row r="1050" spans="1:20" x14ac:dyDescent="0.25">
      <c r="A1050" t="s">
        <v>259</v>
      </c>
      <c r="B1050" t="s">
        <v>260</v>
      </c>
      <c r="C1050" t="s">
        <v>237</v>
      </c>
      <c r="D1050" t="s">
        <v>514</v>
      </c>
      <c r="E1050" t="s">
        <v>2823</v>
      </c>
      <c r="F1050" t="s">
        <v>3375</v>
      </c>
      <c r="G1050" t="s">
        <v>3376</v>
      </c>
      <c r="H1050">
        <v>4.5199999999999997E-2</v>
      </c>
      <c r="I1050" t="s">
        <v>265</v>
      </c>
      <c r="J1050" t="s">
        <v>242</v>
      </c>
      <c r="K1050" t="s">
        <v>243</v>
      </c>
      <c r="L1050" t="s">
        <v>244</v>
      </c>
      <c r="M1050">
        <v>0</v>
      </c>
      <c r="N1050">
        <v>4.5199999999999997E-2</v>
      </c>
      <c r="O1050" t="s">
        <v>518</v>
      </c>
      <c r="P1050" t="s">
        <v>3377</v>
      </c>
      <c r="Q1050" t="s">
        <v>520</v>
      </c>
      <c r="R1050" t="s">
        <v>3378</v>
      </c>
      <c r="S1050" t="s">
        <v>270</v>
      </c>
      <c r="T1050" t="b">
        <v>1</v>
      </c>
    </row>
    <row r="1051" spans="1:20" x14ac:dyDescent="0.25">
      <c r="A1051" t="s">
        <v>259</v>
      </c>
      <c r="B1051" t="s">
        <v>260</v>
      </c>
      <c r="C1051" t="s">
        <v>237</v>
      </c>
      <c r="D1051" t="s">
        <v>261</v>
      </c>
      <c r="E1051" t="s">
        <v>3379</v>
      </c>
      <c r="F1051" t="s">
        <v>3379</v>
      </c>
      <c r="G1051" t="s">
        <v>3380</v>
      </c>
      <c r="H1051">
        <v>0.17199999999999999</v>
      </c>
      <c r="I1051" t="s">
        <v>265</v>
      </c>
      <c r="J1051" t="s">
        <v>242</v>
      </c>
      <c r="K1051" t="s">
        <v>243</v>
      </c>
      <c r="L1051" t="s">
        <v>244</v>
      </c>
      <c r="M1051">
        <v>0</v>
      </c>
      <c r="N1051">
        <v>0.17199999999999999</v>
      </c>
      <c r="O1051" t="s">
        <v>266</v>
      </c>
      <c r="P1051" t="s">
        <v>3381</v>
      </c>
      <c r="Q1051" t="s">
        <v>268</v>
      </c>
      <c r="R1051" t="s">
        <v>3382</v>
      </c>
      <c r="S1051" t="s">
        <v>270</v>
      </c>
      <c r="T1051" t="b">
        <v>1</v>
      </c>
    </row>
    <row r="1052" spans="1:20" x14ac:dyDescent="0.25">
      <c r="A1052" t="s">
        <v>259</v>
      </c>
      <c r="B1052" t="s">
        <v>260</v>
      </c>
      <c r="C1052" t="s">
        <v>336</v>
      </c>
      <c r="D1052" t="s">
        <v>261</v>
      </c>
      <c r="E1052" t="s">
        <v>3379</v>
      </c>
      <c r="F1052" t="s">
        <v>3379</v>
      </c>
      <c r="G1052" t="s">
        <v>3380</v>
      </c>
      <c r="H1052">
        <v>1205</v>
      </c>
      <c r="I1052" t="s">
        <v>265</v>
      </c>
      <c r="J1052" t="s">
        <v>242</v>
      </c>
      <c r="K1052" t="s">
        <v>243</v>
      </c>
      <c r="L1052" t="s">
        <v>244</v>
      </c>
      <c r="M1052">
        <v>0</v>
      </c>
      <c r="N1052">
        <v>1205</v>
      </c>
      <c r="O1052" t="s">
        <v>266</v>
      </c>
      <c r="P1052" t="s">
        <v>3381</v>
      </c>
      <c r="Q1052" t="s">
        <v>268</v>
      </c>
      <c r="R1052" t="s">
        <v>3383</v>
      </c>
      <c r="S1052" t="s">
        <v>270</v>
      </c>
      <c r="T1052" t="b">
        <v>1</v>
      </c>
    </row>
    <row r="1053" spans="1:20" x14ac:dyDescent="0.25">
      <c r="A1053" t="s">
        <v>259</v>
      </c>
      <c r="B1053" t="s">
        <v>260</v>
      </c>
      <c r="C1053" t="s">
        <v>336</v>
      </c>
      <c r="D1053" t="s">
        <v>261</v>
      </c>
      <c r="E1053" t="s">
        <v>3379</v>
      </c>
      <c r="F1053" t="s">
        <v>3379</v>
      </c>
      <c r="G1053" t="s">
        <v>3380</v>
      </c>
      <c r="H1053">
        <v>2712</v>
      </c>
      <c r="I1053" t="s">
        <v>265</v>
      </c>
      <c r="J1053" t="s">
        <v>242</v>
      </c>
      <c r="K1053" t="s">
        <v>243</v>
      </c>
      <c r="L1053" t="s">
        <v>244</v>
      </c>
      <c r="M1053">
        <v>0</v>
      </c>
      <c r="N1053">
        <v>2712</v>
      </c>
      <c r="O1053" t="s">
        <v>266</v>
      </c>
      <c r="P1053" t="s">
        <v>3381</v>
      </c>
      <c r="Q1053" t="s">
        <v>268</v>
      </c>
      <c r="R1053" t="s">
        <v>3384</v>
      </c>
      <c r="S1053" t="s">
        <v>270</v>
      </c>
      <c r="T1053" t="b">
        <v>1</v>
      </c>
    </row>
    <row r="1054" spans="1:20" x14ac:dyDescent="0.25">
      <c r="A1054" t="s">
        <v>259</v>
      </c>
      <c r="B1054" t="s">
        <v>260</v>
      </c>
      <c r="C1054" t="s">
        <v>237</v>
      </c>
      <c r="D1054" t="s">
        <v>376</v>
      </c>
      <c r="E1054" t="s">
        <v>3385</v>
      </c>
      <c r="F1054" t="s">
        <v>3386</v>
      </c>
      <c r="G1054" t="s">
        <v>3386</v>
      </c>
      <c r="H1054">
        <v>0.72299999999999998</v>
      </c>
      <c r="I1054" t="s">
        <v>265</v>
      </c>
      <c r="J1054" t="s">
        <v>242</v>
      </c>
      <c r="K1054" t="s">
        <v>243</v>
      </c>
      <c r="L1054" t="s">
        <v>244</v>
      </c>
      <c r="M1054">
        <v>0</v>
      </c>
      <c r="N1054">
        <v>0.72299999999999998</v>
      </c>
      <c r="O1054" t="s">
        <v>324</v>
      </c>
      <c r="P1054" t="s">
        <v>3387</v>
      </c>
      <c r="Q1054" t="s">
        <v>380</v>
      </c>
      <c r="R1054" t="s">
        <v>3388</v>
      </c>
      <c r="S1054" t="s">
        <v>270</v>
      </c>
      <c r="T1054" t="b">
        <v>1</v>
      </c>
    </row>
    <row r="1055" spans="1:20" x14ac:dyDescent="0.25">
      <c r="A1055" t="s">
        <v>259</v>
      </c>
      <c r="B1055" t="s">
        <v>260</v>
      </c>
      <c r="C1055" t="s">
        <v>237</v>
      </c>
      <c r="D1055" t="s">
        <v>1884</v>
      </c>
      <c r="E1055" t="s">
        <v>3039</v>
      </c>
      <c r="F1055" t="s">
        <v>3040</v>
      </c>
      <c r="G1055" t="s">
        <v>3041</v>
      </c>
      <c r="H1055">
        <v>0.4032</v>
      </c>
      <c r="I1055" t="s">
        <v>265</v>
      </c>
      <c r="J1055" t="s">
        <v>242</v>
      </c>
      <c r="K1055" t="s">
        <v>243</v>
      </c>
      <c r="L1055" t="s">
        <v>244</v>
      </c>
      <c r="M1055">
        <v>0</v>
      </c>
      <c r="N1055">
        <v>0.4032</v>
      </c>
      <c r="O1055" t="s">
        <v>372</v>
      </c>
      <c r="P1055" t="s">
        <v>3389</v>
      </c>
      <c r="Q1055" t="s">
        <v>1888</v>
      </c>
      <c r="R1055" t="s">
        <v>3390</v>
      </c>
      <c r="S1055" t="s">
        <v>270</v>
      </c>
      <c r="T1055" t="b">
        <v>1</v>
      </c>
    </row>
    <row r="1056" spans="1:20" x14ac:dyDescent="0.25">
      <c r="A1056" t="s">
        <v>259</v>
      </c>
      <c r="B1056" t="s">
        <v>260</v>
      </c>
      <c r="C1056" t="s">
        <v>294</v>
      </c>
      <c r="D1056" t="s">
        <v>1884</v>
      </c>
      <c r="E1056" t="s">
        <v>3039</v>
      </c>
      <c r="F1056" t="s">
        <v>3040</v>
      </c>
      <c r="G1056" t="s">
        <v>3041</v>
      </c>
      <c r="H1056">
        <v>0.16320000000000001</v>
      </c>
      <c r="I1056" t="s">
        <v>265</v>
      </c>
      <c r="J1056" t="s">
        <v>242</v>
      </c>
      <c r="K1056" t="s">
        <v>243</v>
      </c>
      <c r="L1056" t="s">
        <v>244</v>
      </c>
      <c r="M1056">
        <v>0</v>
      </c>
      <c r="N1056">
        <v>0.16320000000000001</v>
      </c>
      <c r="O1056" t="s">
        <v>290</v>
      </c>
      <c r="P1056" t="s">
        <v>3389</v>
      </c>
      <c r="Q1056" t="s">
        <v>1888</v>
      </c>
      <c r="R1056" t="s">
        <v>3390</v>
      </c>
      <c r="S1056" t="s">
        <v>270</v>
      </c>
      <c r="T1056" t="b">
        <v>1</v>
      </c>
    </row>
    <row r="1057" spans="1:20" x14ac:dyDescent="0.25">
      <c r="A1057" t="s">
        <v>259</v>
      </c>
      <c r="B1057" t="s">
        <v>260</v>
      </c>
      <c r="C1057" t="s">
        <v>237</v>
      </c>
      <c r="D1057" t="s">
        <v>530</v>
      </c>
      <c r="E1057" t="s">
        <v>3391</v>
      </c>
      <c r="F1057" t="s">
        <v>3392</v>
      </c>
      <c r="G1057" t="s">
        <v>3393</v>
      </c>
      <c r="H1057">
        <v>7.3010000000000005E-2</v>
      </c>
      <c r="I1057" t="s">
        <v>265</v>
      </c>
      <c r="J1057" t="s">
        <v>242</v>
      </c>
      <c r="K1057" t="s">
        <v>243</v>
      </c>
      <c r="L1057" t="s">
        <v>244</v>
      </c>
      <c r="M1057">
        <v>0</v>
      </c>
      <c r="N1057">
        <v>7.3010000000000005E-2</v>
      </c>
      <c r="O1057" t="s">
        <v>372</v>
      </c>
      <c r="P1057" t="s">
        <v>3394</v>
      </c>
      <c r="Q1057" t="s">
        <v>534</v>
      </c>
      <c r="R1057" t="s">
        <v>3395</v>
      </c>
      <c r="S1057" t="s">
        <v>270</v>
      </c>
      <c r="T1057" t="b">
        <v>1</v>
      </c>
    </row>
    <row r="1058" spans="1:20" x14ac:dyDescent="0.25">
      <c r="A1058" t="s">
        <v>236</v>
      </c>
      <c r="B1058" t="s">
        <v>236</v>
      </c>
      <c r="C1058" t="s">
        <v>237</v>
      </c>
      <c r="D1058" t="s">
        <v>1246</v>
      </c>
      <c r="F1058" t="s">
        <v>426</v>
      </c>
      <c r="G1058" t="s">
        <v>3396</v>
      </c>
      <c r="H1058">
        <v>1.7500000000000002E-2</v>
      </c>
      <c r="I1058" t="s">
        <v>254</v>
      </c>
      <c r="J1058" t="s">
        <v>242</v>
      </c>
      <c r="K1058" t="s">
        <v>243</v>
      </c>
      <c r="L1058" t="s">
        <v>244</v>
      </c>
      <c r="M1058">
        <v>0</v>
      </c>
      <c r="N1058">
        <v>1.7500000000000002E-2</v>
      </c>
      <c r="O1058" t="s">
        <v>1248</v>
      </c>
      <c r="P1058" t="s">
        <v>3397</v>
      </c>
      <c r="Q1058" t="s">
        <v>1250</v>
      </c>
      <c r="R1058" t="s">
        <v>2266</v>
      </c>
      <c r="S1058" t="s">
        <v>249</v>
      </c>
      <c r="T1058" t="b">
        <v>1</v>
      </c>
    </row>
    <row r="1059" spans="1:20" x14ac:dyDescent="0.25">
      <c r="A1059" t="s">
        <v>259</v>
      </c>
      <c r="B1059" t="s">
        <v>260</v>
      </c>
      <c r="C1059" t="s">
        <v>237</v>
      </c>
      <c r="D1059" t="s">
        <v>802</v>
      </c>
      <c r="E1059" t="s">
        <v>3398</v>
      </c>
      <c r="F1059" t="s">
        <v>3399</v>
      </c>
      <c r="G1059" t="s">
        <v>3400</v>
      </c>
      <c r="H1059">
        <v>3.9359999999999999</v>
      </c>
      <c r="I1059" t="s">
        <v>265</v>
      </c>
      <c r="J1059" t="s">
        <v>242</v>
      </c>
      <c r="K1059" t="s">
        <v>243</v>
      </c>
      <c r="L1059" t="s">
        <v>244</v>
      </c>
      <c r="M1059">
        <v>0</v>
      </c>
      <c r="N1059">
        <v>3.9359999999999999</v>
      </c>
      <c r="O1059" t="s">
        <v>324</v>
      </c>
      <c r="P1059" t="s">
        <v>3401</v>
      </c>
      <c r="Q1059" t="s">
        <v>806</v>
      </c>
      <c r="R1059" t="s">
        <v>3402</v>
      </c>
      <c r="S1059" t="s">
        <v>270</v>
      </c>
      <c r="T1059" t="b">
        <v>1</v>
      </c>
    </row>
    <row r="1060" spans="1:20" x14ac:dyDescent="0.25">
      <c r="A1060" t="s">
        <v>259</v>
      </c>
      <c r="B1060" t="s">
        <v>260</v>
      </c>
      <c r="C1060" t="s">
        <v>294</v>
      </c>
      <c r="D1060" t="s">
        <v>802</v>
      </c>
      <c r="E1060" t="s">
        <v>3398</v>
      </c>
      <c r="F1060" t="s">
        <v>3399</v>
      </c>
      <c r="G1060" t="s">
        <v>3400</v>
      </c>
      <c r="H1060">
        <v>1.085</v>
      </c>
      <c r="I1060" t="s">
        <v>265</v>
      </c>
      <c r="J1060" t="s">
        <v>242</v>
      </c>
      <c r="K1060" t="s">
        <v>243</v>
      </c>
      <c r="L1060" t="s">
        <v>244</v>
      </c>
      <c r="M1060">
        <v>0</v>
      </c>
      <c r="N1060">
        <v>1.085</v>
      </c>
      <c r="O1060" t="s">
        <v>324</v>
      </c>
      <c r="P1060" t="s">
        <v>3401</v>
      </c>
      <c r="Q1060" t="s">
        <v>806</v>
      </c>
      <c r="R1060" t="s">
        <v>3402</v>
      </c>
      <c r="S1060" t="s">
        <v>270</v>
      </c>
      <c r="T1060" t="b">
        <v>1</v>
      </c>
    </row>
    <row r="1061" spans="1:20" x14ac:dyDescent="0.25">
      <c r="A1061" t="s">
        <v>259</v>
      </c>
      <c r="B1061" t="s">
        <v>260</v>
      </c>
      <c r="C1061" t="s">
        <v>237</v>
      </c>
      <c r="D1061" t="s">
        <v>2524</v>
      </c>
      <c r="E1061" t="s">
        <v>2525</v>
      </c>
      <c r="F1061" t="s">
        <v>3403</v>
      </c>
      <c r="G1061" t="s">
        <v>3403</v>
      </c>
      <c r="H1061">
        <v>4.6989999999999998</v>
      </c>
      <c r="I1061" t="s">
        <v>265</v>
      </c>
      <c r="J1061" t="s">
        <v>242</v>
      </c>
      <c r="K1061" t="s">
        <v>243</v>
      </c>
      <c r="L1061" t="s">
        <v>244</v>
      </c>
      <c r="M1061">
        <v>0</v>
      </c>
      <c r="N1061">
        <v>4.6989999999999998</v>
      </c>
      <c r="O1061" t="s">
        <v>3404</v>
      </c>
      <c r="P1061" t="s">
        <v>3405</v>
      </c>
      <c r="Q1061" t="s">
        <v>2528</v>
      </c>
      <c r="R1061" t="s">
        <v>3406</v>
      </c>
      <c r="S1061" t="s">
        <v>270</v>
      </c>
      <c r="T1061" t="b">
        <v>1</v>
      </c>
    </row>
    <row r="1062" spans="1:20" x14ac:dyDescent="0.25">
      <c r="A1062" t="s">
        <v>259</v>
      </c>
      <c r="B1062" t="s">
        <v>260</v>
      </c>
      <c r="C1062" t="s">
        <v>294</v>
      </c>
      <c r="D1062" t="s">
        <v>2524</v>
      </c>
      <c r="E1062" t="s">
        <v>2525</v>
      </c>
      <c r="F1062" t="s">
        <v>3403</v>
      </c>
      <c r="G1062" t="s">
        <v>3403</v>
      </c>
      <c r="H1062">
        <v>2.4220000000000002</v>
      </c>
      <c r="I1062" t="s">
        <v>265</v>
      </c>
      <c r="J1062" t="s">
        <v>242</v>
      </c>
      <c r="K1062" t="s">
        <v>243</v>
      </c>
      <c r="L1062" t="s">
        <v>244</v>
      </c>
      <c r="M1062">
        <v>0</v>
      </c>
      <c r="N1062">
        <v>2.4220000000000002</v>
      </c>
      <c r="O1062" t="s">
        <v>1336</v>
      </c>
      <c r="P1062" t="s">
        <v>3405</v>
      </c>
      <c r="Q1062" t="s">
        <v>2528</v>
      </c>
      <c r="R1062" t="s">
        <v>3406</v>
      </c>
      <c r="S1062" t="s">
        <v>270</v>
      </c>
      <c r="T1062" t="b">
        <v>1</v>
      </c>
    </row>
    <row r="1063" spans="1:20" x14ac:dyDescent="0.25">
      <c r="A1063" t="s">
        <v>259</v>
      </c>
      <c r="B1063" t="s">
        <v>260</v>
      </c>
      <c r="C1063" t="s">
        <v>237</v>
      </c>
      <c r="D1063" t="s">
        <v>1442</v>
      </c>
      <c r="E1063" t="s">
        <v>1344</v>
      </c>
      <c r="F1063" t="s">
        <v>3407</v>
      </c>
      <c r="G1063" t="s">
        <v>3407</v>
      </c>
      <c r="H1063">
        <v>1.8799999999999999E-3</v>
      </c>
      <c r="I1063" t="s">
        <v>265</v>
      </c>
      <c r="J1063" t="s">
        <v>242</v>
      </c>
      <c r="K1063" t="s">
        <v>243</v>
      </c>
      <c r="L1063" t="s">
        <v>244</v>
      </c>
      <c r="M1063">
        <v>0</v>
      </c>
      <c r="N1063">
        <v>1.8799999999999999E-3</v>
      </c>
      <c r="O1063" t="s">
        <v>446</v>
      </c>
      <c r="P1063" t="s">
        <v>3408</v>
      </c>
      <c r="Q1063" t="s">
        <v>1446</v>
      </c>
      <c r="R1063" t="s">
        <v>3409</v>
      </c>
      <c r="S1063" t="s">
        <v>270</v>
      </c>
      <c r="T1063" t="b">
        <v>1</v>
      </c>
    </row>
    <row r="1064" spans="1:20" x14ac:dyDescent="0.25">
      <c r="A1064" t="s">
        <v>259</v>
      </c>
      <c r="B1064" t="s">
        <v>260</v>
      </c>
      <c r="C1064" t="s">
        <v>237</v>
      </c>
      <c r="D1064" t="s">
        <v>869</v>
      </c>
      <c r="E1064" t="s">
        <v>3410</v>
      </c>
      <c r="F1064" t="s">
        <v>3411</v>
      </c>
      <c r="G1064" t="s">
        <v>3411</v>
      </c>
      <c r="H1064">
        <v>3.28</v>
      </c>
      <c r="I1064" t="s">
        <v>265</v>
      </c>
      <c r="J1064" t="s">
        <v>242</v>
      </c>
      <c r="K1064" t="s">
        <v>243</v>
      </c>
      <c r="L1064" t="s">
        <v>244</v>
      </c>
      <c r="M1064">
        <v>0</v>
      </c>
      <c r="N1064">
        <v>3.28</v>
      </c>
      <c r="O1064" t="s">
        <v>372</v>
      </c>
      <c r="P1064" t="s">
        <v>3412</v>
      </c>
      <c r="Q1064" t="s">
        <v>873</v>
      </c>
      <c r="R1064" t="s">
        <v>3413</v>
      </c>
      <c r="S1064" t="s">
        <v>270</v>
      </c>
      <c r="T1064" t="b">
        <v>1</v>
      </c>
    </row>
    <row r="1065" spans="1:20" x14ac:dyDescent="0.25">
      <c r="A1065" t="s">
        <v>236</v>
      </c>
      <c r="B1065" t="s">
        <v>236</v>
      </c>
      <c r="C1065" t="s">
        <v>237</v>
      </c>
      <c r="D1065" t="s">
        <v>566</v>
      </c>
      <c r="E1065" t="s">
        <v>251</v>
      </c>
      <c r="F1065" t="s">
        <v>252</v>
      </c>
      <c r="G1065" t="s">
        <v>3414</v>
      </c>
      <c r="H1065">
        <v>2E-3</v>
      </c>
      <c r="I1065" t="s">
        <v>241</v>
      </c>
      <c r="J1065" t="s">
        <v>242</v>
      </c>
      <c r="K1065" t="s">
        <v>243</v>
      </c>
      <c r="L1065" t="s">
        <v>244</v>
      </c>
      <c r="M1065">
        <v>0</v>
      </c>
      <c r="N1065">
        <v>2E-3</v>
      </c>
      <c r="O1065" t="s">
        <v>255</v>
      </c>
      <c r="P1065" t="s">
        <v>3415</v>
      </c>
      <c r="Q1065" t="s">
        <v>571</v>
      </c>
      <c r="R1065" t="s">
        <v>3339</v>
      </c>
      <c r="S1065" t="s">
        <v>249</v>
      </c>
      <c r="T1065" t="b">
        <v>1</v>
      </c>
    </row>
    <row r="1066" spans="1:20" x14ac:dyDescent="0.25">
      <c r="A1066" t="s">
        <v>259</v>
      </c>
      <c r="B1066" t="s">
        <v>260</v>
      </c>
      <c r="C1066" t="s">
        <v>237</v>
      </c>
      <c r="D1066" t="s">
        <v>2690</v>
      </c>
      <c r="E1066" t="s">
        <v>3416</v>
      </c>
      <c r="F1066" t="s">
        <v>3416</v>
      </c>
      <c r="G1066" t="s">
        <v>3417</v>
      </c>
      <c r="H1066">
        <v>4.056</v>
      </c>
      <c r="I1066" t="s">
        <v>265</v>
      </c>
      <c r="J1066" t="s">
        <v>242</v>
      </c>
      <c r="K1066" t="s">
        <v>243</v>
      </c>
      <c r="L1066" t="s">
        <v>244</v>
      </c>
      <c r="M1066">
        <v>0</v>
      </c>
      <c r="N1066">
        <v>4.056</v>
      </c>
      <c r="O1066" t="s">
        <v>310</v>
      </c>
      <c r="P1066" t="s">
        <v>3418</v>
      </c>
      <c r="Q1066" t="s">
        <v>2694</v>
      </c>
      <c r="R1066" t="s">
        <v>3419</v>
      </c>
      <c r="S1066" t="s">
        <v>270</v>
      </c>
      <c r="T1066" t="b">
        <v>1</v>
      </c>
    </row>
    <row r="1067" spans="1:20" x14ac:dyDescent="0.25">
      <c r="A1067" t="s">
        <v>259</v>
      </c>
      <c r="B1067" t="s">
        <v>260</v>
      </c>
      <c r="C1067" t="s">
        <v>294</v>
      </c>
      <c r="D1067" t="s">
        <v>2690</v>
      </c>
      <c r="E1067" t="s">
        <v>3416</v>
      </c>
      <c r="F1067" t="s">
        <v>3416</v>
      </c>
      <c r="G1067" t="s">
        <v>3417</v>
      </c>
      <c r="H1067">
        <v>1.8480000000000001</v>
      </c>
      <c r="I1067" t="s">
        <v>265</v>
      </c>
      <c r="J1067" t="s">
        <v>242</v>
      </c>
      <c r="K1067" t="s">
        <v>243</v>
      </c>
      <c r="L1067" t="s">
        <v>244</v>
      </c>
      <c r="M1067">
        <v>0</v>
      </c>
      <c r="N1067">
        <v>1.8480000000000001</v>
      </c>
      <c r="O1067" t="s">
        <v>310</v>
      </c>
      <c r="P1067" t="s">
        <v>3418</v>
      </c>
      <c r="Q1067" t="s">
        <v>2694</v>
      </c>
      <c r="R1067" t="s">
        <v>3419</v>
      </c>
      <c r="S1067" t="s">
        <v>270</v>
      </c>
      <c r="T1067" t="b">
        <v>1</v>
      </c>
    </row>
    <row r="1068" spans="1:20" x14ac:dyDescent="0.25">
      <c r="A1068" t="s">
        <v>259</v>
      </c>
      <c r="B1068" t="s">
        <v>260</v>
      </c>
      <c r="C1068" t="s">
        <v>237</v>
      </c>
      <c r="D1068" t="s">
        <v>450</v>
      </c>
      <c r="E1068" t="s">
        <v>3420</v>
      </c>
      <c r="F1068" t="s">
        <v>3421</v>
      </c>
      <c r="G1068" t="s">
        <v>3421</v>
      </c>
      <c r="H1068">
        <v>0.17799999999999999</v>
      </c>
      <c r="I1068" t="s">
        <v>265</v>
      </c>
      <c r="J1068" t="s">
        <v>242</v>
      </c>
      <c r="K1068" t="s">
        <v>243</v>
      </c>
      <c r="L1068" t="s">
        <v>244</v>
      </c>
      <c r="M1068">
        <v>0</v>
      </c>
      <c r="N1068">
        <v>0.17799999999999999</v>
      </c>
      <c r="O1068" t="s">
        <v>331</v>
      </c>
      <c r="P1068" t="s">
        <v>3422</v>
      </c>
      <c r="Q1068" t="s">
        <v>453</v>
      </c>
      <c r="R1068" t="s">
        <v>3423</v>
      </c>
      <c r="S1068" t="s">
        <v>270</v>
      </c>
      <c r="T1068" t="b">
        <v>1</v>
      </c>
    </row>
    <row r="1069" spans="1:20" x14ac:dyDescent="0.25">
      <c r="A1069" t="s">
        <v>259</v>
      </c>
      <c r="B1069" t="s">
        <v>260</v>
      </c>
      <c r="C1069" t="s">
        <v>294</v>
      </c>
      <c r="D1069" t="s">
        <v>450</v>
      </c>
      <c r="E1069" t="s">
        <v>3420</v>
      </c>
      <c r="F1069" t="s">
        <v>3421</v>
      </c>
      <c r="G1069" t="s">
        <v>3421</v>
      </c>
      <c r="H1069">
        <v>5.2400000000000002E-2</v>
      </c>
      <c r="I1069" t="s">
        <v>265</v>
      </c>
      <c r="J1069" t="s">
        <v>242</v>
      </c>
      <c r="K1069" t="s">
        <v>243</v>
      </c>
      <c r="L1069" t="s">
        <v>244</v>
      </c>
      <c r="M1069">
        <v>0</v>
      </c>
      <c r="N1069">
        <v>5.2400000000000002E-2</v>
      </c>
      <c r="O1069" t="s">
        <v>324</v>
      </c>
      <c r="P1069" t="s">
        <v>3422</v>
      </c>
      <c r="Q1069" t="s">
        <v>453</v>
      </c>
      <c r="R1069" t="s">
        <v>3423</v>
      </c>
      <c r="S1069" t="s">
        <v>270</v>
      </c>
      <c r="T1069" t="b">
        <v>1</v>
      </c>
    </row>
    <row r="1070" spans="1:20" x14ac:dyDescent="0.25">
      <c r="A1070" t="s">
        <v>236</v>
      </c>
      <c r="B1070" t="s">
        <v>236</v>
      </c>
      <c r="C1070" t="s">
        <v>237</v>
      </c>
      <c r="D1070" t="s">
        <v>552</v>
      </c>
      <c r="F1070" t="s">
        <v>3424</v>
      </c>
      <c r="G1070" t="s">
        <v>1082</v>
      </c>
      <c r="H1070">
        <v>2E-3</v>
      </c>
      <c r="I1070" t="s">
        <v>254</v>
      </c>
      <c r="J1070" t="s">
        <v>242</v>
      </c>
      <c r="K1070" t="s">
        <v>243</v>
      </c>
      <c r="L1070" t="s">
        <v>244</v>
      </c>
      <c r="M1070">
        <v>0</v>
      </c>
      <c r="N1070">
        <v>2E-3</v>
      </c>
      <c r="O1070" t="s">
        <v>619</v>
      </c>
      <c r="P1070" t="s">
        <v>2799</v>
      </c>
      <c r="Q1070" t="s">
        <v>556</v>
      </c>
      <c r="R1070" t="s">
        <v>3425</v>
      </c>
      <c r="S1070" t="s">
        <v>249</v>
      </c>
      <c r="T1070" t="b">
        <v>0</v>
      </c>
    </row>
    <row r="1071" spans="1:20" x14ac:dyDescent="0.25">
      <c r="A1071" t="s">
        <v>259</v>
      </c>
      <c r="B1071" t="s">
        <v>260</v>
      </c>
      <c r="C1071" t="s">
        <v>237</v>
      </c>
      <c r="D1071" t="s">
        <v>2640</v>
      </c>
      <c r="E1071" t="s">
        <v>3426</v>
      </c>
      <c r="F1071" t="s">
        <v>3427</v>
      </c>
      <c r="G1071" t="s">
        <v>3428</v>
      </c>
      <c r="H1071">
        <v>0.67800000000000005</v>
      </c>
      <c r="I1071" t="s">
        <v>265</v>
      </c>
      <c r="J1071" t="s">
        <v>242</v>
      </c>
      <c r="K1071" t="s">
        <v>243</v>
      </c>
      <c r="L1071" t="s">
        <v>244</v>
      </c>
      <c r="M1071">
        <v>0</v>
      </c>
      <c r="N1071">
        <v>0.67800000000000005</v>
      </c>
      <c r="O1071" t="s">
        <v>446</v>
      </c>
      <c r="P1071" t="s">
        <v>3429</v>
      </c>
      <c r="Q1071" t="s">
        <v>2644</v>
      </c>
      <c r="R1071" t="s">
        <v>3430</v>
      </c>
      <c r="S1071" t="s">
        <v>270</v>
      </c>
      <c r="T1071" t="b">
        <v>1</v>
      </c>
    </row>
    <row r="1072" spans="1:20" x14ac:dyDescent="0.25">
      <c r="A1072" t="s">
        <v>236</v>
      </c>
      <c r="B1072" t="s">
        <v>236</v>
      </c>
      <c r="C1072" t="s">
        <v>237</v>
      </c>
      <c r="D1072" t="s">
        <v>392</v>
      </c>
      <c r="F1072" t="s">
        <v>791</v>
      </c>
      <c r="G1072" t="s">
        <v>758</v>
      </c>
      <c r="H1072">
        <v>6.9000000000000006E-2</v>
      </c>
      <c r="I1072" t="s">
        <v>759</v>
      </c>
      <c r="J1072" t="s">
        <v>242</v>
      </c>
      <c r="K1072" t="s">
        <v>243</v>
      </c>
      <c r="L1072" t="s">
        <v>244</v>
      </c>
      <c r="M1072">
        <v>0</v>
      </c>
      <c r="N1072">
        <v>6.9000000000000006E-2</v>
      </c>
      <c r="O1072" t="s">
        <v>619</v>
      </c>
      <c r="P1072" t="s">
        <v>760</v>
      </c>
      <c r="Q1072" t="s">
        <v>397</v>
      </c>
      <c r="R1072" t="s">
        <v>795</v>
      </c>
      <c r="S1072" t="s">
        <v>249</v>
      </c>
      <c r="T1072" t="b">
        <v>0</v>
      </c>
    </row>
    <row r="1073" spans="1:20" x14ac:dyDescent="0.25">
      <c r="A1073" t="s">
        <v>259</v>
      </c>
      <c r="B1073" t="s">
        <v>260</v>
      </c>
      <c r="C1073" t="s">
        <v>237</v>
      </c>
      <c r="D1073" t="s">
        <v>320</v>
      </c>
      <c r="E1073" t="s">
        <v>3431</v>
      </c>
      <c r="F1073" t="s">
        <v>3432</v>
      </c>
      <c r="G1073" t="s">
        <v>3433</v>
      </c>
      <c r="H1073">
        <v>0.252</v>
      </c>
      <c r="I1073" t="s">
        <v>265</v>
      </c>
      <c r="J1073" t="s">
        <v>242</v>
      </c>
      <c r="K1073" t="s">
        <v>243</v>
      </c>
      <c r="L1073" t="s">
        <v>244</v>
      </c>
      <c r="M1073">
        <v>0</v>
      </c>
      <c r="N1073">
        <v>0.252</v>
      </c>
      <c r="O1073" t="s">
        <v>324</v>
      </c>
      <c r="P1073" t="s">
        <v>3434</v>
      </c>
      <c r="Q1073" t="s">
        <v>326</v>
      </c>
      <c r="R1073" t="s">
        <v>3435</v>
      </c>
      <c r="S1073" t="s">
        <v>270</v>
      </c>
      <c r="T1073" t="b">
        <v>1</v>
      </c>
    </row>
    <row r="1074" spans="1:20" x14ac:dyDescent="0.25">
      <c r="A1074" t="s">
        <v>259</v>
      </c>
      <c r="B1074" t="s">
        <v>260</v>
      </c>
      <c r="C1074" t="s">
        <v>237</v>
      </c>
      <c r="D1074" t="s">
        <v>2258</v>
      </c>
      <c r="E1074" t="s">
        <v>1317</v>
      </c>
      <c r="F1074" t="s">
        <v>3436</v>
      </c>
      <c r="G1074" t="s">
        <v>3437</v>
      </c>
      <c r="H1074">
        <v>0.67129799999999995</v>
      </c>
      <c r="I1074" t="s">
        <v>265</v>
      </c>
      <c r="J1074" t="s">
        <v>242</v>
      </c>
      <c r="K1074" t="s">
        <v>243</v>
      </c>
      <c r="L1074" t="s">
        <v>244</v>
      </c>
      <c r="M1074">
        <v>0</v>
      </c>
      <c r="N1074">
        <v>0.67129799999999995</v>
      </c>
      <c r="O1074" t="s">
        <v>372</v>
      </c>
      <c r="P1074" t="s">
        <v>3438</v>
      </c>
      <c r="Q1074" t="s">
        <v>2263</v>
      </c>
      <c r="R1074" t="s">
        <v>3439</v>
      </c>
      <c r="S1074" t="s">
        <v>270</v>
      </c>
      <c r="T1074" t="b">
        <v>1</v>
      </c>
    </row>
    <row r="1075" spans="1:20" x14ac:dyDescent="0.25">
      <c r="A1075" t="s">
        <v>259</v>
      </c>
      <c r="B1075" t="s">
        <v>260</v>
      </c>
      <c r="C1075" t="s">
        <v>294</v>
      </c>
      <c r="D1075" t="s">
        <v>2258</v>
      </c>
      <c r="E1075" t="s">
        <v>1317</v>
      </c>
      <c r="F1075" t="s">
        <v>3436</v>
      </c>
      <c r="G1075" t="s">
        <v>3437</v>
      </c>
      <c r="H1075">
        <v>0.36872199999999999</v>
      </c>
      <c r="I1075" t="s">
        <v>265</v>
      </c>
      <c r="J1075" t="s">
        <v>242</v>
      </c>
      <c r="K1075" t="s">
        <v>243</v>
      </c>
      <c r="L1075" t="s">
        <v>244</v>
      </c>
      <c r="M1075">
        <v>0</v>
      </c>
      <c r="N1075">
        <v>0.36872199999999999</v>
      </c>
      <c r="O1075" t="s">
        <v>372</v>
      </c>
      <c r="P1075" t="s">
        <v>3438</v>
      </c>
      <c r="Q1075" t="s">
        <v>2263</v>
      </c>
      <c r="R1075" t="s">
        <v>3439</v>
      </c>
      <c r="S1075" t="s">
        <v>270</v>
      </c>
      <c r="T1075" t="b">
        <v>1</v>
      </c>
    </row>
    <row r="1076" spans="1:20" x14ac:dyDescent="0.25">
      <c r="A1076" t="s">
        <v>259</v>
      </c>
      <c r="B1076" t="s">
        <v>260</v>
      </c>
      <c r="C1076" t="s">
        <v>237</v>
      </c>
      <c r="D1076" t="s">
        <v>899</v>
      </c>
      <c r="E1076" t="s">
        <v>384</v>
      </c>
      <c r="F1076" t="s">
        <v>385</v>
      </c>
      <c r="G1076" t="s">
        <v>3440</v>
      </c>
      <c r="H1076">
        <v>0.112</v>
      </c>
      <c r="I1076" t="s">
        <v>265</v>
      </c>
      <c r="J1076" t="s">
        <v>242</v>
      </c>
      <c r="K1076" t="s">
        <v>243</v>
      </c>
      <c r="L1076" t="s">
        <v>244</v>
      </c>
      <c r="M1076">
        <v>0</v>
      </c>
      <c r="N1076">
        <v>0.112</v>
      </c>
      <c r="O1076" t="s">
        <v>386</v>
      </c>
      <c r="P1076" t="s">
        <v>2842</v>
      </c>
      <c r="Q1076" t="s">
        <v>904</v>
      </c>
      <c r="R1076" t="s">
        <v>3441</v>
      </c>
      <c r="S1076" t="s">
        <v>270</v>
      </c>
      <c r="T1076" t="b">
        <v>1</v>
      </c>
    </row>
    <row r="1077" spans="1:20" x14ac:dyDescent="0.25">
      <c r="A1077" t="s">
        <v>259</v>
      </c>
      <c r="B1077" t="s">
        <v>260</v>
      </c>
      <c r="C1077" t="s">
        <v>294</v>
      </c>
      <c r="D1077" t="s">
        <v>899</v>
      </c>
      <c r="E1077" t="s">
        <v>384</v>
      </c>
      <c r="F1077" t="s">
        <v>385</v>
      </c>
      <c r="G1077" t="s">
        <v>3440</v>
      </c>
      <c r="H1077">
        <v>3.0800000000000001E-2</v>
      </c>
      <c r="I1077" t="s">
        <v>265</v>
      </c>
      <c r="J1077" t="s">
        <v>242</v>
      </c>
      <c r="K1077" t="s">
        <v>243</v>
      </c>
      <c r="L1077" t="s">
        <v>244</v>
      </c>
      <c r="M1077">
        <v>0</v>
      </c>
      <c r="N1077">
        <v>3.0800000000000001E-2</v>
      </c>
      <c r="O1077" t="s">
        <v>1161</v>
      </c>
      <c r="P1077" t="s">
        <v>2842</v>
      </c>
      <c r="Q1077" t="s">
        <v>904</v>
      </c>
      <c r="R1077" t="s">
        <v>3441</v>
      </c>
      <c r="S1077" t="s">
        <v>270</v>
      </c>
      <c r="T1077" t="b">
        <v>1</v>
      </c>
    </row>
    <row r="1078" spans="1:20" x14ac:dyDescent="0.25">
      <c r="A1078" t="s">
        <v>259</v>
      </c>
      <c r="B1078" t="s">
        <v>260</v>
      </c>
      <c r="C1078" t="s">
        <v>237</v>
      </c>
      <c r="D1078" t="s">
        <v>956</v>
      </c>
      <c r="E1078" t="s">
        <v>1194</v>
      </c>
      <c r="F1078" t="s">
        <v>3442</v>
      </c>
      <c r="G1078" t="s">
        <v>3442</v>
      </c>
      <c r="H1078">
        <v>9.4399999999999998E-2</v>
      </c>
      <c r="I1078" t="s">
        <v>265</v>
      </c>
      <c r="J1078" t="s">
        <v>242</v>
      </c>
      <c r="K1078" t="s">
        <v>243</v>
      </c>
      <c r="L1078" t="s">
        <v>244</v>
      </c>
      <c r="M1078">
        <v>0</v>
      </c>
      <c r="N1078">
        <v>9.4399999999999998E-2</v>
      </c>
      <c r="O1078" t="s">
        <v>324</v>
      </c>
      <c r="P1078" t="s">
        <v>3443</v>
      </c>
      <c r="Q1078" t="s">
        <v>960</v>
      </c>
      <c r="R1078" t="s">
        <v>3444</v>
      </c>
      <c r="S1078" t="s">
        <v>270</v>
      </c>
      <c r="T1078" t="b">
        <v>1</v>
      </c>
    </row>
    <row r="1079" spans="1:20" x14ac:dyDescent="0.25">
      <c r="A1079" t="s">
        <v>259</v>
      </c>
      <c r="B1079" t="s">
        <v>260</v>
      </c>
      <c r="C1079" t="s">
        <v>294</v>
      </c>
      <c r="D1079" t="s">
        <v>956</v>
      </c>
      <c r="E1079" t="s">
        <v>1194</v>
      </c>
      <c r="F1079" t="s">
        <v>3442</v>
      </c>
      <c r="G1079" t="s">
        <v>3442</v>
      </c>
      <c r="H1079">
        <v>2.8799999999999999E-2</v>
      </c>
      <c r="I1079" t="s">
        <v>265</v>
      </c>
      <c r="J1079" t="s">
        <v>242</v>
      </c>
      <c r="K1079" t="s">
        <v>243</v>
      </c>
      <c r="L1079" t="s">
        <v>244</v>
      </c>
      <c r="M1079">
        <v>0</v>
      </c>
      <c r="N1079">
        <v>2.8799999999999999E-2</v>
      </c>
      <c r="O1079" t="s">
        <v>324</v>
      </c>
      <c r="P1079" t="s">
        <v>3443</v>
      </c>
      <c r="Q1079" t="s">
        <v>960</v>
      </c>
      <c r="R1079" t="s">
        <v>3444</v>
      </c>
      <c r="S1079" t="s">
        <v>270</v>
      </c>
      <c r="T1079" t="b">
        <v>1</v>
      </c>
    </row>
    <row r="1080" spans="1:20" x14ac:dyDescent="0.25">
      <c r="A1080" t="s">
        <v>259</v>
      </c>
      <c r="B1080" t="s">
        <v>260</v>
      </c>
      <c r="C1080" t="s">
        <v>237</v>
      </c>
      <c r="D1080" t="s">
        <v>3445</v>
      </c>
      <c r="E1080" t="s">
        <v>2275</v>
      </c>
      <c r="F1080" t="s">
        <v>3446</v>
      </c>
      <c r="G1080" t="s">
        <v>3446</v>
      </c>
      <c r="H1080">
        <v>0.77600000000000002</v>
      </c>
      <c r="I1080" t="s">
        <v>265</v>
      </c>
      <c r="J1080" t="s">
        <v>242</v>
      </c>
      <c r="K1080" t="s">
        <v>243</v>
      </c>
      <c r="L1080" t="s">
        <v>244</v>
      </c>
      <c r="M1080">
        <v>0</v>
      </c>
      <c r="N1080">
        <v>0.77600000000000002</v>
      </c>
      <c r="O1080" t="s">
        <v>324</v>
      </c>
      <c r="P1080" t="s">
        <v>3447</v>
      </c>
      <c r="Q1080" t="s">
        <v>3448</v>
      </c>
      <c r="R1080" t="s">
        <v>3449</v>
      </c>
      <c r="S1080" t="s">
        <v>270</v>
      </c>
      <c r="T1080" t="b">
        <v>1</v>
      </c>
    </row>
    <row r="1081" spans="1:20" x14ac:dyDescent="0.25">
      <c r="A1081" t="s">
        <v>259</v>
      </c>
      <c r="B1081" t="s">
        <v>260</v>
      </c>
      <c r="C1081" t="s">
        <v>294</v>
      </c>
      <c r="D1081" t="s">
        <v>3445</v>
      </c>
      <c r="E1081" t="s">
        <v>2275</v>
      </c>
      <c r="F1081" t="s">
        <v>3446</v>
      </c>
      <c r="G1081" t="s">
        <v>3446</v>
      </c>
      <c r="H1081">
        <v>0.24099999999999999</v>
      </c>
      <c r="I1081" t="s">
        <v>265</v>
      </c>
      <c r="J1081" t="s">
        <v>242</v>
      </c>
      <c r="K1081" t="s">
        <v>243</v>
      </c>
      <c r="L1081" t="s">
        <v>244</v>
      </c>
      <c r="M1081">
        <v>0</v>
      </c>
      <c r="N1081">
        <v>0.24099999999999999</v>
      </c>
      <c r="O1081" t="s">
        <v>324</v>
      </c>
      <c r="P1081" t="s">
        <v>3447</v>
      </c>
      <c r="Q1081" t="s">
        <v>3448</v>
      </c>
      <c r="R1081" t="s">
        <v>3449</v>
      </c>
      <c r="S1081" t="s">
        <v>270</v>
      </c>
      <c r="T1081" t="b">
        <v>1</v>
      </c>
    </row>
    <row r="1082" spans="1:20" x14ac:dyDescent="0.25">
      <c r="A1082" t="s">
        <v>259</v>
      </c>
      <c r="B1082" t="s">
        <v>260</v>
      </c>
      <c r="C1082" t="s">
        <v>237</v>
      </c>
      <c r="D1082" t="s">
        <v>412</v>
      </c>
      <c r="E1082" t="s">
        <v>3450</v>
      </c>
      <c r="F1082" t="s">
        <v>3451</v>
      </c>
      <c r="G1082" t="s">
        <v>3451</v>
      </c>
      <c r="H1082">
        <v>1.0940000000000001</v>
      </c>
      <c r="I1082" t="s">
        <v>265</v>
      </c>
      <c r="J1082" t="s">
        <v>242</v>
      </c>
      <c r="K1082" t="s">
        <v>243</v>
      </c>
      <c r="L1082" t="s">
        <v>244</v>
      </c>
      <c r="M1082">
        <v>0</v>
      </c>
      <c r="N1082">
        <v>1.0940000000000001</v>
      </c>
      <c r="O1082" t="s">
        <v>372</v>
      </c>
      <c r="P1082" t="s">
        <v>3452</v>
      </c>
      <c r="Q1082" t="s">
        <v>416</v>
      </c>
      <c r="R1082" t="s">
        <v>3453</v>
      </c>
      <c r="S1082" t="s">
        <v>270</v>
      </c>
      <c r="T1082" t="b">
        <v>1</v>
      </c>
    </row>
    <row r="1083" spans="1:20" x14ac:dyDescent="0.25">
      <c r="A1083" t="s">
        <v>259</v>
      </c>
      <c r="B1083" t="s">
        <v>260</v>
      </c>
      <c r="C1083" t="s">
        <v>237</v>
      </c>
      <c r="D1083" t="s">
        <v>1501</v>
      </c>
      <c r="E1083" t="s">
        <v>1502</v>
      </c>
      <c r="F1083" t="s">
        <v>3454</v>
      </c>
      <c r="G1083" t="s">
        <v>3454</v>
      </c>
      <c r="H1083">
        <v>0.56548799999999999</v>
      </c>
      <c r="I1083" t="s">
        <v>265</v>
      </c>
      <c r="J1083" t="s">
        <v>242</v>
      </c>
      <c r="K1083" t="s">
        <v>243</v>
      </c>
      <c r="L1083" t="s">
        <v>244</v>
      </c>
      <c r="M1083">
        <v>0</v>
      </c>
      <c r="N1083">
        <v>0.56548799999999999</v>
      </c>
      <c r="O1083" t="s">
        <v>372</v>
      </c>
      <c r="P1083" t="s">
        <v>3455</v>
      </c>
      <c r="Q1083" t="s">
        <v>1505</v>
      </c>
      <c r="R1083" t="s">
        <v>3456</v>
      </c>
      <c r="S1083" t="s">
        <v>270</v>
      </c>
      <c r="T1083" t="b">
        <v>1</v>
      </c>
    </row>
    <row r="1084" spans="1:20" x14ac:dyDescent="0.25">
      <c r="A1084" t="s">
        <v>259</v>
      </c>
      <c r="B1084" t="s">
        <v>260</v>
      </c>
      <c r="C1084" t="s">
        <v>237</v>
      </c>
      <c r="D1084" t="s">
        <v>656</v>
      </c>
      <c r="E1084" t="s">
        <v>2194</v>
      </c>
      <c r="F1084" t="s">
        <v>3457</v>
      </c>
      <c r="G1084" t="s">
        <v>3458</v>
      </c>
      <c r="H1084">
        <v>3.3644E-2</v>
      </c>
      <c r="I1084" t="s">
        <v>265</v>
      </c>
      <c r="J1084" t="s">
        <v>242</v>
      </c>
      <c r="K1084" t="s">
        <v>243</v>
      </c>
      <c r="L1084" t="s">
        <v>244</v>
      </c>
      <c r="M1084">
        <v>0</v>
      </c>
      <c r="N1084">
        <v>3.3644E-2</v>
      </c>
      <c r="O1084" t="s">
        <v>372</v>
      </c>
      <c r="P1084" t="s">
        <v>3459</v>
      </c>
      <c r="Q1084" t="s">
        <v>662</v>
      </c>
      <c r="R1084" t="s">
        <v>3460</v>
      </c>
      <c r="S1084" t="s">
        <v>270</v>
      </c>
      <c r="T1084" t="b">
        <v>1</v>
      </c>
    </row>
    <row r="1085" spans="1:20" x14ac:dyDescent="0.25">
      <c r="A1085" t="s">
        <v>259</v>
      </c>
      <c r="B1085" t="s">
        <v>1086</v>
      </c>
      <c r="C1085" t="s">
        <v>237</v>
      </c>
      <c r="D1085" t="s">
        <v>1087</v>
      </c>
      <c r="E1085" t="s">
        <v>3461</v>
      </c>
      <c r="F1085" t="s">
        <v>3462</v>
      </c>
      <c r="G1085" t="s">
        <v>3463</v>
      </c>
      <c r="H1085">
        <v>383.32</v>
      </c>
      <c r="I1085" t="s">
        <v>265</v>
      </c>
      <c r="J1085" t="s">
        <v>242</v>
      </c>
      <c r="K1085" t="s">
        <v>243</v>
      </c>
      <c r="L1085" t="s">
        <v>244</v>
      </c>
      <c r="M1085">
        <v>0</v>
      </c>
      <c r="N1085">
        <v>383.32</v>
      </c>
      <c r="O1085" t="s">
        <v>2720</v>
      </c>
      <c r="P1085" t="s">
        <v>3464</v>
      </c>
      <c r="Q1085" t="s">
        <v>1092</v>
      </c>
      <c r="R1085" t="s">
        <v>3465</v>
      </c>
      <c r="S1085" t="s">
        <v>1094</v>
      </c>
      <c r="T1085" t="b">
        <v>1</v>
      </c>
    </row>
    <row r="1086" spans="1:20" x14ac:dyDescent="0.25">
      <c r="A1086" t="s">
        <v>259</v>
      </c>
      <c r="B1086" t="s">
        <v>1086</v>
      </c>
      <c r="C1086" t="s">
        <v>336</v>
      </c>
      <c r="D1086" t="s">
        <v>1087</v>
      </c>
      <c r="E1086" t="s">
        <v>3461</v>
      </c>
      <c r="F1086" t="s">
        <v>3462</v>
      </c>
      <c r="G1086" t="s">
        <v>3463</v>
      </c>
      <c r="H1086">
        <v>1343136</v>
      </c>
      <c r="I1086" t="s">
        <v>265</v>
      </c>
      <c r="J1086" t="s">
        <v>242</v>
      </c>
      <c r="K1086" t="s">
        <v>243</v>
      </c>
      <c r="L1086" t="s">
        <v>244</v>
      </c>
      <c r="M1086">
        <v>0</v>
      </c>
      <c r="N1086">
        <v>1343136</v>
      </c>
      <c r="O1086" t="s">
        <v>2720</v>
      </c>
      <c r="P1086" t="s">
        <v>3464</v>
      </c>
      <c r="Q1086" t="s">
        <v>1092</v>
      </c>
      <c r="R1086" t="s">
        <v>3466</v>
      </c>
      <c r="S1086" t="s">
        <v>1094</v>
      </c>
      <c r="T1086" t="b">
        <v>1</v>
      </c>
    </row>
    <row r="1087" spans="1:20" x14ac:dyDescent="0.25">
      <c r="A1087" t="s">
        <v>259</v>
      </c>
      <c r="B1087" t="s">
        <v>1086</v>
      </c>
      <c r="C1087" t="s">
        <v>336</v>
      </c>
      <c r="D1087" t="s">
        <v>1087</v>
      </c>
      <c r="E1087" t="s">
        <v>3461</v>
      </c>
      <c r="F1087" t="s">
        <v>3462</v>
      </c>
      <c r="G1087" t="s">
        <v>3463</v>
      </c>
      <c r="H1087">
        <v>2014704</v>
      </c>
      <c r="I1087" t="s">
        <v>265</v>
      </c>
      <c r="J1087" t="s">
        <v>242</v>
      </c>
      <c r="K1087" t="s">
        <v>243</v>
      </c>
      <c r="L1087" t="s">
        <v>244</v>
      </c>
      <c r="M1087">
        <v>0</v>
      </c>
      <c r="N1087">
        <v>2014704</v>
      </c>
      <c r="O1087" t="s">
        <v>2720</v>
      </c>
      <c r="P1087" t="s">
        <v>3464</v>
      </c>
      <c r="Q1087" t="s">
        <v>1092</v>
      </c>
      <c r="R1087" t="s">
        <v>3467</v>
      </c>
      <c r="S1087" t="s">
        <v>1094</v>
      </c>
      <c r="T1087" t="b">
        <v>1</v>
      </c>
    </row>
    <row r="1088" spans="1:20" x14ac:dyDescent="0.25">
      <c r="A1088" t="s">
        <v>259</v>
      </c>
      <c r="B1088" t="s">
        <v>260</v>
      </c>
      <c r="C1088" t="s">
        <v>237</v>
      </c>
      <c r="D1088" t="s">
        <v>643</v>
      </c>
      <c r="E1088" t="s">
        <v>3468</v>
      </c>
      <c r="F1088" t="s">
        <v>3469</v>
      </c>
      <c r="G1088" t="s">
        <v>3469</v>
      </c>
      <c r="H1088">
        <v>0.113803</v>
      </c>
      <c r="I1088" t="s">
        <v>265</v>
      </c>
      <c r="J1088" t="s">
        <v>242</v>
      </c>
      <c r="K1088" t="s">
        <v>243</v>
      </c>
      <c r="L1088" t="s">
        <v>244</v>
      </c>
      <c r="M1088">
        <v>0</v>
      </c>
      <c r="N1088">
        <v>0.113803</v>
      </c>
      <c r="O1088" t="s">
        <v>372</v>
      </c>
      <c r="P1088" t="s">
        <v>3470</v>
      </c>
      <c r="Q1088" t="s">
        <v>647</v>
      </c>
      <c r="R1088" t="s">
        <v>3471</v>
      </c>
      <c r="S1088" t="s">
        <v>270</v>
      </c>
      <c r="T1088" t="b">
        <v>1</v>
      </c>
    </row>
    <row r="1089" spans="1:20" x14ac:dyDescent="0.25">
      <c r="A1089" t="s">
        <v>259</v>
      </c>
      <c r="B1089" t="s">
        <v>260</v>
      </c>
      <c r="C1089" t="s">
        <v>237</v>
      </c>
      <c r="D1089" t="s">
        <v>2086</v>
      </c>
      <c r="E1089" t="s">
        <v>3472</v>
      </c>
      <c r="F1089" t="s">
        <v>3473</v>
      </c>
      <c r="G1089" t="s">
        <v>3474</v>
      </c>
      <c r="H1089">
        <v>2.4060000000000001</v>
      </c>
      <c r="I1089" t="s">
        <v>265</v>
      </c>
      <c r="J1089" t="s">
        <v>242</v>
      </c>
      <c r="K1089" t="s">
        <v>243</v>
      </c>
      <c r="L1089" t="s">
        <v>244</v>
      </c>
      <c r="M1089">
        <v>0</v>
      </c>
      <c r="N1089">
        <v>2.4060000000000001</v>
      </c>
      <c r="O1089" t="s">
        <v>324</v>
      </c>
      <c r="P1089" t="s">
        <v>3475</v>
      </c>
      <c r="Q1089" t="s">
        <v>2091</v>
      </c>
      <c r="R1089" t="s">
        <v>3476</v>
      </c>
      <c r="S1089" t="s">
        <v>270</v>
      </c>
      <c r="T1089" t="b">
        <v>1</v>
      </c>
    </row>
    <row r="1090" spans="1:20" x14ac:dyDescent="0.25">
      <c r="A1090" t="s">
        <v>259</v>
      </c>
      <c r="B1090" t="s">
        <v>260</v>
      </c>
      <c r="C1090" t="s">
        <v>294</v>
      </c>
      <c r="D1090" t="s">
        <v>2086</v>
      </c>
      <c r="E1090" t="s">
        <v>3472</v>
      </c>
      <c r="F1090" t="s">
        <v>3473</v>
      </c>
      <c r="G1090" t="s">
        <v>3474</v>
      </c>
      <c r="H1090">
        <v>0.61399999999999999</v>
      </c>
      <c r="I1090" t="s">
        <v>265</v>
      </c>
      <c r="J1090" t="s">
        <v>242</v>
      </c>
      <c r="K1090" t="s">
        <v>243</v>
      </c>
      <c r="L1090" t="s">
        <v>244</v>
      </c>
      <c r="M1090">
        <v>0</v>
      </c>
      <c r="N1090">
        <v>0.61399999999999999</v>
      </c>
      <c r="O1090" t="s">
        <v>324</v>
      </c>
      <c r="P1090" t="s">
        <v>3475</v>
      </c>
      <c r="Q1090" t="s">
        <v>2091</v>
      </c>
      <c r="R1090" t="s">
        <v>3476</v>
      </c>
      <c r="S1090" t="s">
        <v>270</v>
      </c>
      <c r="T1090" t="b">
        <v>1</v>
      </c>
    </row>
    <row r="1091" spans="1:20" x14ac:dyDescent="0.25">
      <c r="A1091" t="s">
        <v>259</v>
      </c>
      <c r="B1091" t="s">
        <v>260</v>
      </c>
      <c r="C1091" t="s">
        <v>237</v>
      </c>
      <c r="D1091" t="s">
        <v>2549</v>
      </c>
      <c r="E1091" t="s">
        <v>2878</v>
      </c>
      <c r="F1091" t="s">
        <v>2878</v>
      </c>
      <c r="G1091" t="s">
        <v>3477</v>
      </c>
      <c r="H1091">
        <v>0.38400000000000001</v>
      </c>
      <c r="I1091" t="s">
        <v>265</v>
      </c>
      <c r="J1091" t="s">
        <v>242</v>
      </c>
      <c r="K1091" t="s">
        <v>243</v>
      </c>
      <c r="L1091" t="s">
        <v>244</v>
      </c>
      <c r="M1091">
        <v>0</v>
      </c>
      <c r="N1091">
        <v>0.38400000000000001</v>
      </c>
      <c r="O1091" t="s">
        <v>324</v>
      </c>
      <c r="P1091" t="s">
        <v>3478</v>
      </c>
      <c r="Q1091" t="s">
        <v>2554</v>
      </c>
      <c r="R1091" t="s">
        <v>3479</v>
      </c>
      <c r="S1091" t="s">
        <v>270</v>
      </c>
      <c r="T1091" t="b">
        <v>1</v>
      </c>
    </row>
    <row r="1092" spans="1:20" x14ac:dyDescent="0.25">
      <c r="A1092" t="s">
        <v>259</v>
      </c>
      <c r="B1092" t="s">
        <v>260</v>
      </c>
      <c r="C1092" t="s">
        <v>336</v>
      </c>
      <c r="D1092" t="s">
        <v>2549</v>
      </c>
      <c r="E1092" t="s">
        <v>2878</v>
      </c>
      <c r="F1092" t="s">
        <v>2878</v>
      </c>
      <c r="G1092" t="s">
        <v>3477</v>
      </c>
      <c r="H1092">
        <v>1985</v>
      </c>
      <c r="I1092" t="s">
        <v>265</v>
      </c>
      <c r="J1092" t="s">
        <v>242</v>
      </c>
      <c r="K1092" t="s">
        <v>243</v>
      </c>
      <c r="L1092" t="s">
        <v>244</v>
      </c>
      <c r="M1092">
        <v>0</v>
      </c>
      <c r="N1092">
        <v>1985</v>
      </c>
      <c r="O1092" t="s">
        <v>324</v>
      </c>
      <c r="P1092" t="s">
        <v>3478</v>
      </c>
      <c r="Q1092" t="s">
        <v>2554</v>
      </c>
      <c r="R1092" t="s">
        <v>3480</v>
      </c>
      <c r="S1092" t="s">
        <v>270</v>
      </c>
      <c r="T1092" t="b">
        <v>1</v>
      </c>
    </row>
    <row r="1093" spans="1:20" x14ac:dyDescent="0.25">
      <c r="A1093" t="s">
        <v>259</v>
      </c>
      <c r="B1093" t="s">
        <v>260</v>
      </c>
      <c r="C1093" t="s">
        <v>336</v>
      </c>
      <c r="D1093" t="s">
        <v>2549</v>
      </c>
      <c r="E1093" t="s">
        <v>2878</v>
      </c>
      <c r="F1093" t="s">
        <v>2878</v>
      </c>
      <c r="G1093" t="s">
        <v>3477</v>
      </c>
      <c r="H1093">
        <v>3835</v>
      </c>
      <c r="I1093" t="s">
        <v>265</v>
      </c>
      <c r="J1093" t="s">
        <v>242</v>
      </c>
      <c r="K1093" t="s">
        <v>243</v>
      </c>
      <c r="L1093" t="s">
        <v>244</v>
      </c>
      <c r="M1093">
        <v>0</v>
      </c>
      <c r="N1093">
        <v>3835</v>
      </c>
      <c r="O1093" t="s">
        <v>324</v>
      </c>
      <c r="P1093" t="s">
        <v>3478</v>
      </c>
      <c r="Q1093" t="s">
        <v>2554</v>
      </c>
      <c r="R1093" t="s">
        <v>3481</v>
      </c>
      <c r="S1093" t="s">
        <v>270</v>
      </c>
      <c r="T1093" t="b">
        <v>1</v>
      </c>
    </row>
    <row r="1094" spans="1:20" x14ac:dyDescent="0.25">
      <c r="A1094" t="s">
        <v>259</v>
      </c>
      <c r="B1094" t="s">
        <v>260</v>
      </c>
      <c r="C1094" t="s">
        <v>237</v>
      </c>
      <c r="D1094" t="s">
        <v>2193</v>
      </c>
      <c r="E1094" t="s">
        <v>3482</v>
      </c>
      <c r="F1094" t="s">
        <v>3483</v>
      </c>
      <c r="G1094" t="s">
        <v>3484</v>
      </c>
      <c r="H1094">
        <v>2.3085629999999999</v>
      </c>
      <c r="I1094" t="s">
        <v>265</v>
      </c>
      <c r="J1094" t="s">
        <v>242</v>
      </c>
      <c r="K1094" t="s">
        <v>243</v>
      </c>
      <c r="L1094" t="s">
        <v>244</v>
      </c>
      <c r="M1094">
        <v>0</v>
      </c>
      <c r="N1094">
        <v>2.3085629999999999</v>
      </c>
      <c r="O1094" t="s">
        <v>372</v>
      </c>
      <c r="P1094" t="s">
        <v>3485</v>
      </c>
      <c r="Q1094" t="s">
        <v>2197</v>
      </c>
      <c r="R1094" t="s">
        <v>3486</v>
      </c>
      <c r="S1094" t="s">
        <v>270</v>
      </c>
      <c r="T1094" t="b">
        <v>1</v>
      </c>
    </row>
    <row r="1095" spans="1:20" x14ac:dyDescent="0.25">
      <c r="A1095" t="s">
        <v>259</v>
      </c>
      <c r="B1095" t="s">
        <v>260</v>
      </c>
      <c r="C1095" t="s">
        <v>294</v>
      </c>
      <c r="D1095" t="s">
        <v>2193</v>
      </c>
      <c r="E1095" t="s">
        <v>3482</v>
      </c>
      <c r="F1095" t="s">
        <v>3483</v>
      </c>
      <c r="G1095" t="s">
        <v>3484</v>
      </c>
      <c r="H1095">
        <v>1.0361959999999999</v>
      </c>
      <c r="I1095" t="s">
        <v>265</v>
      </c>
      <c r="J1095" t="s">
        <v>242</v>
      </c>
      <c r="K1095" t="s">
        <v>243</v>
      </c>
      <c r="L1095" t="s">
        <v>244</v>
      </c>
      <c r="M1095">
        <v>0</v>
      </c>
      <c r="N1095">
        <v>1.0361959999999999</v>
      </c>
      <c r="O1095" t="s">
        <v>372</v>
      </c>
      <c r="P1095" t="s">
        <v>3485</v>
      </c>
      <c r="Q1095" t="s">
        <v>2197</v>
      </c>
      <c r="R1095" t="s">
        <v>3486</v>
      </c>
      <c r="S1095" t="s">
        <v>270</v>
      </c>
      <c r="T1095" t="b">
        <v>1</v>
      </c>
    </row>
    <row r="1096" spans="1:20" x14ac:dyDescent="0.25">
      <c r="A1096" t="s">
        <v>259</v>
      </c>
      <c r="B1096" t="s">
        <v>1086</v>
      </c>
      <c r="C1096" t="s">
        <v>237</v>
      </c>
      <c r="D1096" t="s">
        <v>1087</v>
      </c>
      <c r="E1096" t="s">
        <v>3487</v>
      </c>
      <c r="F1096" t="s">
        <v>3488</v>
      </c>
      <c r="G1096" t="s">
        <v>3489</v>
      </c>
      <c r="H1096">
        <v>300.89</v>
      </c>
      <c r="I1096" t="s">
        <v>265</v>
      </c>
      <c r="J1096" t="s">
        <v>242</v>
      </c>
      <c r="K1096" t="s">
        <v>243</v>
      </c>
      <c r="L1096" t="s">
        <v>244</v>
      </c>
      <c r="M1096">
        <v>0</v>
      </c>
      <c r="N1096">
        <v>300.89</v>
      </c>
      <c r="O1096" t="s">
        <v>590</v>
      </c>
      <c r="P1096" t="s">
        <v>3490</v>
      </c>
      <c r="Q1096" t="s">
        <v>1092</v>
      </c>
      <c r="R1096" t="s">
        <v>3491</v>
      </c>
      <c r="S1096" t="s">
        <v>1094</v>
      </c>
      <c r="T1096" t="b">
        <v>1</v>
      </c>
    </row>
    <row r="1097" spans="1:20" x14ac:dyDescent="0.25">
      <c r="A1097" t="s">
        <v>259</v>
      </c>
      <c r="B1097" t="s">
        <v>1086</v>
      </c>
      <c r="C1097" t="s">
        <v>336</v>
      </c>
      <c r="D1097" t="s">
        <v>1087</v>
      </c>
      <c r="E1097" t="s">
        <v>3487</v>
      </c>
      <c r="F1097" t="s">
        <v>3488</v>
      </c>
      <c r="G1097" t="s">
        <v>3489</v>
      </c>
      <c r="H1097">
        <v>1054294</v>
      </c>
      <c r="I1097" t="s">
        <v>265</v>
      </c>
      <c r="J1097" t="s">
        <v>242</v>
      </c>
      <c r="K1097" t="s">
        <v>243</v>
      </c>
      <c r="L1097" t="s">
        <v>244</v>
      </c>
      <c r="M1097">
        <v>0</v>
      </c>
      <c r="N1097">
        <v>1054294</v>
      </c>
      <c r="O1097" t="s">
        <v>590</v>
      </c>
      <c r="P1097" t="s">
        <v>3490</v>
      </c>
      <c r="Q1097" t="s">
        <v>1092</v>
      </c>
      <c r="R1097" t="s">
        <v>3492</v>
      </c>
      <c r="S1097" t="s">
        <v>1094</v>
      </c>
      <c r="T1097" t="b">
        <v>1</v>
      </c>
    </row>
    <row r="1098" spans="1:20" x14ac:dyDescent="0.25">
      <c r="A1098" t="s">
        <v>259</v>
      </c>
      <c r="B1098" t="s">
        <v>1086</v>
      </c>
      <c r="C1098" t="s">
        <v>336</v>
      </c>
      <c r="D1098" t="s">
        <v>1087</v>
      </c>
      <c r="E1098" t="s">
        <v>3487</v>
      </c>
      <c r="F1098" t="s">
        <v>3488</v>
      </c>
      <c r="G1098" t="s">
        <v>3489</v>
      </c>
      <c r="H1098">
        <v>1581441</v>
      </c>
      <c r="I1098" t="s">
        <v>265</v>
      </c>
      <c r="J1098" t="s">
        <v>242</v>
      </c>
      <c r="K1098" t="s">
        <v>243</v>
      </c>
      <c r="L1098" t="s">
        <v>244</v>
      </c>
      <c r="M1098">
        <v>0</v>
      </c>
      <c r="N1098">
        <v>1581441</v>
      </c>
      <c r="O1098" t="s">
        <v>590</v>
      </c>
      <c r="P1098" t="s">
        <v>3490</v>
      </c>
      <c r="Q1098" t="s">
        <v>1092</v>
      </c>
      <c r="R1098" t="s">
        <v>3493</v>
      </c>
      <c r="S1098" t="s">
        <v>1094</v>
      </c>
      <c r="T1098" t="b">
        <v>1</v>
      </c>
    </row>
    <row r="1099" spans="1:20" x14ac:dyDescent="0.25">
      <c r="A1099" t="s">
        <v>259</v>
      </c>
      <c r="B1099" t="s">
        <v>260</v>
      </c>
      <c r="C1099" t="s">
        <v>237</v>
      </c>
      <c r="D1099" t="s">
        <v>443</v>
      </c>
      <c r="E1099" t="s">
        <v>1490</v>
      </c>
      <c r="F1099" t="s">
        <v>3494</v>
      </c>
      <c r="G1099" t="s">
        <v>3494</v>
      </c>
      <c r="H1099">
        <v>9.0239999999999991</v>
      </c>
      <c r="I1099" t="s">
        <v>265</v>
      </c>
      <c r="J1099" t="s">
        <v>242</v>
      </c>
      <c r="K1099" t="s">
        <v>243</v>
      </c>
      <c r="L1099" t="s">
        <v>244</v>
      </c>
      <c r="M1099">
        <v>0</v>
      </c>
      <c r="N1099">
        <v>9.0239999999999991</v>
      </c>
      <c r="O1099" t="s">
        <v>576</v>
      </c>
      <c r="P1099" t="s">
        <v>3495</v>
      </c>
      <c r="Q1099" t="s">
        <v>448</v>
      </c>
      <c r="R1099" t="s">
        <v>3496</v>
      </c>
      <c r="S1099" t="s">
        <v>270</v>
      </c>
      <c r="T1099" t="b">
        <v>1</v>
      </c>
    </row>
    <row r="1100" spans="1:20" x14ac:dyDescent="0.25">
      <c r="A1100" t="s">
        <v>259</v>
      </c>
      <c r="B1100" t="s">
        <v>260</v>
      </c>
      <c r="C1100" t="s">
        <v>294</v>
      </c>
      <c r="D1100" t="s">
        <v>443</v>
      </c>
      <c r="E1100" t="s">
        <v>1490</v>
      </c>
      <c r="F1100" t="s">
        <v>3494</v>
      </c>
      <c r="G1100" t="s">
        <v>3494</v>
      </c>
      <c r="H1100">
        <v>4.6079999999999997</v>
      </c>
      <c r="I1100" t="s">
        <v>265</v>
      </c>
      <c r="J1100" t="s">
        <v>242</v>
      </c>
      <c r="K1100" t="s">
        <v>243</v>
      </c>
      <c r="L1100" t="s">
        <v>244</v>
      </c>
      <c r="M1100">
        <v>0</v>
      </c>
      <c r="N1100">
        <v>4.6079999999999997</v>
      </c>
      <c r="O1100" t="s">
        <v>576</v>
      </c>
      <c r="P1100" t="s">
        <v>3495</v>
      </c>
      <c r="Q1100" t="s">
        <v>448</v>
      </c>
      <c r="R1100" t="s">
        <v>3496</v>
      </c>
      <c r="S1100" t="s">
        <v>270</v>
      </c>
      <c r="T1100" t="b">
        <v>1</v>
      </c>
    </row>
    <row r="1101" spans="1:20" x14ac:dyDescent="0.25">
      <c r="A1101" t="s">
        <v>236</v>
      </c>
      <c r="B1101" t="s">
        <v>236</v>
      </c>
      <c r="C1101" t="s">
        <v>237</v>
      </c>
      <c r="D1101" t="s">
        <v>362</v>
      </c>
      <c r="F1101" t="s">
        <v>2702</v>
      </c>
      <c r="G1101" t="s">
        <v>3497</v>
      </c>
      <c r="H1101">
        <v>0.1265</v>
      </c>
      <c r="I1101" t="s">
        <v>341</v>
      </c>
      <c r="J1101" t="s">
        <v>242</v>
      </c>
      <c r="K1101" t="s">
        <v>243</v>
      </c>
      <c r="L1101" t="s">
        <v>244</v>
      </c>
      <c r="M1101">
        <v>0</v>
      </c>
      <c r="N1101">
        <v>0.1265</v>
      </c>
      <c r="O1101" t="s">
        <v>690</v>
      </c>
      <c r="P1101" t="s">
        <v>3498</v>
      </c>
      <c r="Q1101" t="s">
        <v>367</v>
      </c>
      <c r="R1101" t="s">
        <v>3499</v>
      </c>
      <c r="S1101" t="s">
        <v>249</v>
      </c>
      <c r="T1101" t="b">
        <v>1</v>
      </c>
    </row>
    <row r="1102" spans="1:20" x14ac:dyDescent="0.25">
      <c r="A1102" t="s">
        <v>259</v>
      </c>
      <c r="B1102" t="s">
        <v>260</v>
      </c>
      <c r="C1102" t="s">
        <v>237</v>
      </c>
      <c r="D1102" t="s">
        <v>406</v>
      </c>
      <c r="E1102" t="s">
        <v>3500</v>
      </c>
      <c r="F1102" t="s">
        <v>3501</v>
      </c>
      <c r="G1102" t="s">
        <v>3501</v>
      </c>
      <c r="H1102">
        <v>0.83589999999999998</v>
      </c>
      <c r="I1102" t="s">
        <v>265</v>
      </c>
      <c r="J1102" t="s">
        <v>242</v>
      </c>
      <c r="K1102" t="s">
        <v>243</v>
      </c>
      <c r="L1102" t="s">
        <v>244</v>
      </c>
      <c r="M1102">
        <v>0</v>
      </c>
      <c r="N1102">
        <v>0.83589999999999998</v>
      </c>
      <c r="O1102" t="s">
        <v>298</v>
      </c>
      <c r="P1102" t="s">
        <v>3502</v>
      </c>
      <c r="Q1102" t="s">
        <v>410</v>
      </c>
      <c r="R1102" t="s">
        <v>3503</v>
      </c>
      <c r="S1102" t="s">
        <v>270</v>
      </c>
      <c r="T1102" t="b">
        <v>1</v>
      </c>
    </row>
    <row r="1103" spans="1:20" x14ac:dyDescent="0.25">
      <c r="A1103" t="s">
        <v>259</v>
      </c>
      <c r="B1103" t="s">
        <v>260</v>
      </c>
      <c r="C1103" t="s">
        <v>294</v>
      </c>
      <c r="D1103" t="s">
        <v>406</v>
      </c>
      <c r="E1103" t="s">
        <v>3500</v>
      </c>
      <c r="F1103" t="s">
        <v>3501</v>
      </c>
      <c r="G1103" t="s">
        <v>3501</v>
      </c>
      <c r="H1103">
        <v>0.54149999999999998</v>
      </c>
      <c r="I1103" t="s">
        <v>265</v>
      </c>
      <c r="J1103" t="s">
        <v>242</v>
      </c>
      <c r="K1103" t="s">
        <v>243</v>
      </c>
      <c r="L1103" t="s">
        <v>244</v>
      </c>
      <c r="M1103">
        <v>0</v>
      </c>
      <c r="N1103">
        <v>0.54149999999999998</v>
      </c>
      <c r="O1103" t="s">
        <v>298</v>
      </c>
      <c r="P1103" t="s">
        <v>3502</v>
      </c>
      <c r="Q1103" t="s">
        <v>410</v>
      </c>
      <c r="R1103" t="s">
        <v>3503</v>
      </c>
      <c r="S1103" t="s">
        <v>270</v>
      </c>
      <c r="T1103" t="b">
        <v>1</v>
      </c>
    </row>
    <row r="1104" spans="1:20" x14ac:dyDescent="0.25">
      <c r="A1104" t="s">
        <v>259</v>
      </c>
      <c r="B1104" t="s">
        <v>260</v>
      </c>
      <c r="C1104" t="s">
        <v>237</v>
      </c>
      <c r="D1104" t="s">
        <v>399</v>
      </c>
      <c r="E1104" t="s">
        <v>3504</v>
      </c>
      <c r="F1104" t="s">
        <v>3505</v>
      </c>
      <c r="G1104" t="s">
        <v>3506</v>
      </c>
      <c r="H1104">
        <v>0.93166199999999999</v>
      </c>
      <c r="I1104" t="s">
        <v>265</v>
      </c>
      <c r="J1104" t="s">
        <v>242</v>
      </c>
      <c r="K1104" t="s">
        <v>243</v>
      </c>
      <c r="L1104" t="s">
        <v>244</v>
      </c>
      <c r="M1104">
        <v>0</v>
      </c>
      <c r="N1104">
        <v>0.93166199999999999</v>
      </c>
      <c r="O1104" t="s">
        <v>372</v>
      </c>
      <c r="P1104" t="s">
        <v>3507</v>
      </c>
      <c r="Q1104" t="s">
        <v>404</v>
      </c>
      <c r="R1104" t="s">
        <v>3508</v>
      </c>
      <c r="S1104" t="s">
        <v>270</v>
      </c>
      <c r="T1104" t="b">
        <v>1</v>
      </c>
    </row>
    <row r="1105" spans="1:20" x14ac:dyDescent="0.25">
      <c r="A1105" t="s">
        <v>259</v>
      </c>
      <c r="B1105" t="s">
        <v>260</v>
      </c>
      <c r="C1105" t="s">
        <v>237</v>
      </c>
      <c r="D1105" t="s">
        <v>463</v>
      </c>
      <c r="E1105" t="s">
        <v>1874</v>
      </c>
      <c r="F1105" t="s">
        <v>3509</v>
      </c>
      <c r="G1105" t="s">
        <v>3510</v>
      </c>
      <c r="H1105">
        <v>0.15359999999999999</v>
      </c>
      <c r="I1105" t="s">
        <v>265</v>
      </c>
      <c r="J1105" t="s">
        <v>242</v>
      </c>
      <c r="K1105" t="s">
        <v>243</v>
      </c>
      <c r="L1105" t="s">
        <v>244</v>
      </c>
      <c r="M1105">
        <v>0</v>
      </c>
      <c r="N1105">
        <v>0.15359999999999999</v>
      </c>
      <c r="O1105" t="s">
        <v>310</v>
      </c>
      <c r="P1105" s="18" t="s">
        <v>3511</v>
      </c>
      <c r="Q1105" t="s">
        <v>468</v>
      </c>
      <c r="R1105" t="s">
        <v>3512</v>
      </c>
      <c r="S1105" t="s">
        <v>270</v>
      </c>
      <c r="T1105" t="b">
        <v>1</v>
      </c>
    </row>
    <row r="1106" spans="1:20" x14ac:dyDescent="0.25">
      <c r="A1106" t="s">
        <v>259</v>
      </c>
      <c r="B1106" t="s">
        <v>260</v>
      </c>
      <c r="C1106" t="s">
        <v>237</v>
      </c>
      <c r="D1106" t="s">
        <v>3256</v>
      </c>
      <c r="E1106" t="s">
        <v>3513</v>
      </c>
      <c r="F1106" t="s">
        <v>3514</v>
      </c>
      <c r="G1106" t="s">
        <v>3515</v>
      </c>
      <c r="H1106">
        <v>0.73392999999999997</v>
      </c>
      <c r="I1106" t="s">
        <v>265</v>
      </c>
      <c r="J1106" t="s">
        <v>242</v>
      </c>
      <c r="K1106" t="s">
        <v>243</v>
      </c>
      <c r="L1106" t="s">
        <v>244</v>
      </c>
      <c r="M1106">
        <v>0</v>
      </c>
      <c r="N1106">
        <v>0.73392999999999997</v>
      </c>
      <c r="O1106" t="s">
        <v>372</v>
      </c>
      <c r="P1106" t="s">
        <v>3516</v>
      </c>
      <c r="Q1106" t="s">
        <v>3260</v>
      </c>
      <c r="R1106" t="s">
        <v>3517</v>
      </c>
      <c r="S1106" t="s">
        <v>270</v>
      </c>
      <c r="T1106" t="b">
        <v>1</v>
      </c>
    </row>
    <row r="1107" spans="1:20" x14ac:dyDescent="0.25">
      <c r="A1107" t="s">
        <v>259</v>
      </c>
      <c r="B1107" t="s">
        <v>260</v>
      </c>
      <c r="C1107" t="s">
        <v>294</v>
      </c>
      <c r="D1107" t="s">
        <v>3256</v>
      </c>
      <c r="E1107" t="s">
        <v>3513</v>
      </c>
      <c r="F1107" t="s">
        <v>3514</v>
      </c>
      <c r="G1107" t="s">
        <v>3515</v>
      </c>
      <c r="H1107">
        <v>0.35459499999999999</v>
      </c>
      <c r="I1107" t="s">
        <v>265</v>
      </c>
      <c r="J1107" t="s">
        <v>242</v>
      </c>
      <c r="K1107" t="s">
        <v>243</v>
      </c>
      <c r="L1107" t="s">
        <v>244</v>
      </c>
      <c r="M1107">
        <v>0</v>
      </c>
      <c r="N1107">
        <v>0.35459499999999999</v>
      </c>
      <c r="O1107" t="s">
        <v>372</v>
      </c>
      <c r="P1107" t="s">
        <v>3516</v>
      </c>
      <c r="Q1107" t="s">
        <v>3260</v>
      </c>
      <c r="R1107" t="s">
        <v>3517</v>
      </c>
      <c r="S1107" t="s">
        <v>270</v>
      </c>
      <c r="T1107" t="b">
        <v>1</v>
      </c>
    </row>
    <row r="1108" spans="1:20" x14ac:dyDescent="0.25">
      <c r="A1108" t="s">
        <v>259</v>
      </c>
      <c r="B1108" t="s">
        <v>260</v>
      </c>
      <c r="C1108" t="s">
        <v>237</v>
      </c>
      <c r="D1108" t="s">
        <v>862</v>
      </c>
      <c r="E1108" t="s">
        <v>863</v>
      </c>
      <c r="F1108" t="s">
        <v>3518</v>
      </c>
      <c r="G1108" t="s">
        <v>3519</v>
      </c>
      <c r="H1108">
        <v>4.6100000000000002E-2</v>
      </c>
      <c r="I1108" t="s">
        <v>265</v>
      </c>
      <c r="J1108" t="s">
        <v>242</v>
      </c>
      <c r="K1108" t="s">
        <v>243</v>
      </c>
      <c r="L1108" t="s">
        <v>244</v>
      </c>
      <c r="M1108">
        <v>0</v>
      </c>
      <c r="N1108">
        <v>4.6100000000000002E-2</v>
      </c>
      <c r="O1108" t="s">
        <v>2901</v>
      </c>
      <c r="P1108" t="s">
        <v>3520</v>
      </c>
      <c r="Q1108" t="s">
        <v>867</v>
      </c>
      <c r="R1108" t="s">
        <v>3521</v>
      </c>
      <c r="S1108" t="s">
        <v>270</v>
      </c>
      <c r="T1108" t="b">
        <v>1</v>
      </c>
    </row>
    <row r="1109" spans="1:20" x14ac:dyDescent="0.25">
      <c r="A1109" t="s">
        <v>236</v>
      </c>
      <c r="B1109" t="s">
        <v>236</v>
      </c>
      <c r="C1109" t="s">
        <v>237</v>
      </c>
      <c r="D1109" t="s">
        <v>250</v>
      </c>
      <c r="F1109" t="s">
        <v>672</v>
      </c>
      <c r="G1109" t="s">
        <v>2487</v>
      </c>
      <c r="H1109">
        <v>0.30599999999999999</v>
      </c>
      <c r="I1109">
        <v>100</v>
      </c>
      <c r="J1109" t="s">
        <v>242</v>
      </c>
      <c r="K1109" t="s">
        <v>243</v>
      </c>
      <c r="L1109" t="s">
        <v>244</v>
      </c>
      <c r="M1109">
        <v>0</v>
      </c>
      <c r="N1109">
        <v>0.30599999999999999</v>
      </c>
      <c r="O1109" t="s">
        <v>546</v>
      </c>
      <c r="P1109" t="s">
        <v>3522</v>
      </c>
      <c r="Q1109" t="s">
        <v>257</v>
      </c>
      <c r="R1109" t="s">
        <v>2648</v>
      </c>
      <c r="S1109" t="s">
        <v>249</v>
      </c>
      <c r="T1109" t="b">
        <v>1</v>
      </c>
    </row>
    <row r="1110" spans="1:20" x14ac:dyDescent="0.25">
      <c r="A1110" t="s">
        <v>259</v>
      </c>
      <c r="B1110" t="s">
        <v>260</v>
      </c>
      <c r="C1110" t="s">
        <v>237</v>
      </c>
      <c r="D1110" t="s">
        <v>715</v>
      </c>
      <c r="E1110" t="s">
        <v>3523</v>
      </c>
      <c r="F1110" t="s">
        <v>3523</v>
      </c>
      <c r="G1110" t="s">
        <v>3524</v>
      </c>
      <c r="H1110">
        <v>10.704000000000001</v>
      </c>
      <c r="I1110" t="s">
        <v>265</v>
      </c>
      <c r="J1110" t="s">
        <v>242</v>
      </c>
      <c r="K1110" t="s">
        <v>243</v>
      </c>
      <c r="L1110" t="s">
        <v>244</v>
      </c>
      <c r="M1110">
        <v>0</v>
      </c>
      <c r="N1110">
        <v>10.704000000000001</v>
      </c>
      <c r="O1110" t="s">
        <v>266</v>
      </c>
      <c r="P1110" t="s">
        <v>3525</v>
      </c>
      <c r="Q1110" t="s">
        <v>717</v>
      </c>
      <c r="R1110" t="s">
        <v>3526</v>
      </c>
      <c r="S1110" t="s">
        <v>270</v>
      </c>
      <c r="T1110" t="b">
        <v>1</v>
      </c>
    </row>
    <row r="1111" spans="1:20" x14ac:dyDescent="0.25">
      <c r="A1111" t="s">
        <v>259</v>
      </c>
      <c r="B1111" t="s">
        <v>260</v>
      </c>
      <c r="C1111" t="s">
        <v>294</v>
      </c>
      <c r="D1111" t="s">
        <v>715</v>
      </c>
      <c r="E1111" t="s">
        <v>3523</v>
      </c>
      <c r="F1111" t="s">
        <v>3523</v>
      </c>
      <c r="G1111" t="s">
        <v>3524</v>
      </c>
      <c r="H1111">
        <v>6.2880000000000003</v>
      </c>
      <c r="I1111" t="s">
        <v>265</v>
      </c>
      <c r="J1111" t="s">
        <v>242</v>
      </c>
      <c r="K1111" t="s">
        <v>243</v>
      </c>
      <c r="L1111" t="s">
        <v>244</v>
      </c>
      <c r="M1111">
        <v>0</v>
      </c>
      <c r="N1111">
        <v>6.2880000000000003</v>
      </c>
      <c r="O1111" t="s">
        <v>266</v>
      </c>
      <c r="P1111" t="s">
        <v>3525</v>
      </c>
      <c r="Q1111" t="s">
        <v>717</v>
      </c>
      <c r="R1111" t="s">
        <v>3526</v>
      </c>
      <c r="S1111" t="s">
        <v>270</v>
      </c>
      <c r="T1111" t="b">
        <v>1</v>
      </c>
    </row>
    <row r="1112" spans="1:20" x14ac:dyDescent="0.25">
      <c r="A1112" t="s">
        <v>236</v>
      </c>
      <c r="B1112" t="s">
        <v>236</v>
      </c>
      <c r="C1112" t="s">
        <v>237</v>
      </c>
      <c r="D1112" t="s">
        <v>509</v>
      </c>
      <c r="F1112" t="s">
        <v>356</v>
      </c>
      <c r="G1112" t="s">
        <v>364</v>
      </c>
      <c r="H1112">
        <v>3.6000000000000002E-4</v>
      </c>
      <c r="I1112" t="s">
        <v>254</v>
      </c>
      <c r="J1112" t="s">
        <v>242</v>
      </c>
      <c r="K1112" t="s">
        <v>243</v>
      </c>
      <c r="L1112" t="s">
        <v>244</v>
      </c>
      <c r="M1112">
        <v>0</v>
      </c>
      <c r="N1112">
        <v>3.6000000000000002E-4</v>
      </c>
      <c r="O1112" t="s">
        <v>365</v>
      </c>
      <c r="P1112" t="s">
        <v>3527</v>
      </c>
      <c r="Q1112" t="s">
        <v>512</v>
      </c>
      <c r="R1112" t="s">
        <v>513</v>
      </c>
      <c r="S1112" t="s">
        <v>249</v>
      </c>
      <c r="T1112" t="b">
        <v>0</v>
      </c>
    </row>
    <row r="1113" spans="1:20" x14ac:dyDescent="0.25">
      <c r="A1113" t="s">
        <v>259</v>
      </c>
      <c r="B1113" t="s">
        <v>260</v>
      </c>
      <c r="C1113" t="s">
        <v>237</v>
      </c>
      <c r="D1113" t="s">
        <v>943</v>
      </c>
      <c r="E1113" t="s">
        <v>3248</v>
      </c>
      <c r="F1113" t="s">
        <v>3528</v>
      </c>
      <c r="G1113" t="s">
        <v>3528</v>
      </c>
      <c r="H1113">
        <v>2.79</v>
      </c>
      <c r="I1113" t="s">
        <v>265</v>
      </c>
      <c r="J1113" t="s">
        <v>242</v>
      </c>
      <c r="K1113" t="s">
        <v>243</v>
      </c>
      <c r="L1113" t="s">
        <v>244</v>
      </c>
      <c r="M1113">
        <v>0</v>
      </c>
      <c r="N1113">
        <v>2.79</v>
      </c>
      <c r="O1113" t="s">
        <v>324</v>
      </c>
      <c r="P1113" t="s">
        <v>3529</v>
      </c>
      <c r="Q1113" t="s">
        <v>947</v>
      </c>
      <c r="R1113" t="s">
        <v>3530</v>
      </c>
      <c r="S1113" t="s">
        <v>270</v>
      </c>
      <c r="T1113" t="b">
        <v>0</v>
      </c>
    </row>
    <row r="1114" spans="1:20" x14ac:dyDescent="0.25">
      <c r="A1114" t="s">
        <v>259</v>
      </c>
      <c r="B1114" t="s">
        <v>260</v>
      </c>
      <c r="C1114" t="s">
        <v>294</v>
      </c>
      <c r="D1114" t="s">
        <v>943</v>
      </c>
      <c r="E1114" t="s">
        <v>3248</v>
      </c>
      <c r="F1114" t="s">
        <v>3528</v>
      </c>
      <c r="G1114" t="s">
        <v>3528</v>
      </c>
      <c r="H1114">
        <v>0.80600000000000005</v>
      </c>
      <c r="I1114" t="s">
        <v>265</v>
      </c>
      <c r="J1114" t="s">
        <v>242</v>
      </c>
      <c r="K1114" t="s">
        <v>243</v>
      </c>
      <c r="L1114" t="s">
        <v>244</v>
      </c>
      <c r="M1114">
        <v>0</v>
      </c>
      <c r="N1114">
        <v>0.80600000000000005</v>
      </c>
      <c r="O1114" t="s">
        <v>324</v>
      </c>
      <c r="P1114" t="s">
        <v>3529</v>
      </c>
      <c r="Q1114" t="s">
        <v>947</v>
      </c>
      <c r="R1114" t="s">
        <v>3530</v>
      </c>
      <c r="S1114" t="s">
        <v>270</v>
      </c>
      <c r="T1114" t="b">
        <v>0</v>
      </c>
    </row>
    <row r="1115" spans="1:20" x14ac:dyDescent="0.25">
      <c r="A1115" t="s">
        <v>259</v>
      </c>
      <c r="B1115" t="s">
        <v>260</v>
      </c>
      <c r="C1115" t="s">
        <v>237</v>
      </c>
      <c r="D1115" t="s">
        <v>295</v>
      </c>
      <c r="E1115" t="s">
        <v>3531</v>
      </c>
      <c r="F1115" t="s">
        <v>3532</v>
      </c>
      <c r="G1115" t="s">
        <v>3532</v>
      </c>
      <c r="H1115">
        <v>0.66690000000000005</v>
      </c>
      <c r="I1115" t="s">
        <v>265</v>
      </c>
      <c r="J1115" t="s">
        <v>242</v>
      </c>
      <c r="K1115" t="s">
        <v>243</v>
      </c>
      <c r="L1115" t="s">
        <v>244</v>
      </c>
      <c r="M1115">
        <v>0</v>
      </c>
      <c r="N1115">
        <v>0.66690000000000005</v>
      </c>
      <c r="O1115" t="s">
        <v>298</v>
      </c>
      <c r="P1115" t="s">
        <v>3533</v>
      </c>
      <c r="Q1115" t="s">
        <v>300</v>
      </c>
      <c r="R1115" t="s">
        <v>3534</v>
      </c>
      <c r="S1115" t="s">
        <v>270</v>
      </c>
      <c r="T1115" t="b">
        <v>1</v>
      </c>
    </row>
    <row r="1116" spans="1:20" x14ac:dyDescent="0.25">
      <c r="A1116" t="s">
        <v>259</v>
      </c>
      <c r="B1116" t="s">
        <v>260</v>
      </c>
      <c r="C1116" t="s">
        <v>237</v>
      </c>
      <c r="D1116" t="s">
        <v>295</v>
      </c>
      <c r="E1116" t="s">
        <v>3535</v>
      </c>
      <c r="F1116" t="s">
        <v>3536</v>
      </c>
      <c r="G1116" t="s">
        <v>3536</v>
      </c>
      <c r="H1116">
        <v>2.6680000000000001</v>
      </c>
      <c r="I1116" t="s">
        <v>265</v>
      </c>
      <c r="J1116" t="s">
        <v>242</v>
      </c>
      <c r="K1116" t="s">
        <v>243</v>
      </c>
      <c r="L1116" t="s">
        <v>244</v>
      </c>
      <c r="M1116">
        <v>0</v>
      </c>
      <c r="N1116">
        <v>2.6680000000000001</v>
      </c>
      <c r="O1116" t="s">
        <v>721</v>
      </c>
      <c r="P1116" t="s">
        <v>3537</v>
      </c>
      <c r="Q1116" t="s">
        <v>300</v>
      </c>
      <c r="R1116" t="s">
        <v>3538</v>
      </c>
      <c r="S1116" t="s">
        <v>270</v>
      </c>
      <c r="T1116" t="b">
        <v>0</v>
      </c>
    </row>
    <row r="1117" spans="1:20" x14ac:dyDescent="0.25">
      <c r="A1117" t="s">
        <v>259</v>
      </c>
      <c r="B1117" t="s">
        <v>260</v>
      </c>
      <c r="C1117" t="s">
        <v>237</v>
      </c>
      <c r="D1117" t="s">
        <v>899</v>
      </c>
      <c r="E1117" t="s">
        <v>747</v>
      </c>
      <c r="F1117" t="s">
        <v>748</v>
      </c>
      <c r="G1117" t="s">
        <v>749</v>
      </c>
      <c r="H1117">
        <v>0.224</v>
      </c>
      <c r="I1117" t="s">
        <v>265</v>
      </c>
      <c r="J1117" t="s">
        <v>242</v>
      </c>
      <c r="K1117" t="s">
        <v>243</v>
      </c>
      <c r="L1117" t="s">
        <v>244</v>
      </c>
      <c r="M1117">
        <v>0</v>
      </c>
      <c r="N1117">
        <v>0.224</v>
      </c>
      <c r="O1117" t="s">
        <v>386</v>
      </c>
      <c r="P1117" t="s">
        <v>3539</v>
      </c>
      <c r="Q1117" t="s">
        <v>904</v>
      </c>
      <c r="R1117" t="s">
        <v>3540</v>
      </c>
      <c r="S1117" t="s">
        <v>270</v>
      </c>
      <c r="T1117" t="b">
        <v>1</v>
      </c>
    </row>
    <row r="1118" spans="1:20" x14ac:dyDescent="0.25">
      <c r="A1118" t="s">
        <v>259</v>
      </c>
      <c r="B1118" t="s">
        <v>260</v>
      </c>
      <c r="C1118" t="s">
        <v>294</v>
      </c>
      <c r="D1118" t="s">
        <v>899</v>
      </c>
      <c r="E1118" t="s">
        <v>747</v>
      </c>
      <c r="F1118" t="s">
        <v>748</v>
      </c>
      <c r="G1118" t="s">
        <v>749</v>
      </c>
      <c r="H1118">
        <v>6.1600000000000002E-2</v>
      </c>
      <c r="I1118" t="s">
        <v>265</v>
      </c>
      <c r="J1118" t="s">
        <v>242</v>
      </c>
      <c r="K1118" t="s">
        <v>243</v>
      </c>
      <c r="L1118" t="s">
        <v>244</v>
      </c>
      <c r="M1118">
        <v>0</v>
      </c>
      <c r="N1118">
        <v>6.1600000000000002E-2</v>
      </c>
      <c r="O1118" t="s">
        <v>1161</v>
      </c>
      <c r="P1118" t="s">
        <v>3539</v>
      </c>
      <c r="Q1118" t="s">
        <v>904</v>
      </c>
      <c r="R1118" t="s">
        <v>3540</v>
      </c>
      <c r="S1118" t="s">
        <v>270</v>
      </c>
      <c r="T1118" t="b">
        <v>1</v>
      </c>
    </row>
    <row r="1119" spans="1:20" x14ac:dyDescent="0.25">
      <c r="A1119" t="s">
        <v>259</v>
      </c>
      <c r="B1119" t="s">
        <v>260</v>
      </c>
      <c r="C1119" t="s">
        <v>237</v>
      </c>
      <c r="D1119" t="s">
        <v>635</v>
      </c>
      <c r="E1119" t="s">
        <v>1181</v>
      </c>
      <c r="F1119" t="s">
        <v>3541</v>
      </c>
      <c r="G1119" t="s">
        <v>3541</v>
      </c>
      <c r="H1119">
        <v>0.23</v>
      </c>
      <c r="I1119" t="s">
        <v>265</v>
      </c>
      <c r="J1119" t="s">
        <v>242</v>
      </c>
      <c r="K1119" t="s">
        <v>243</v>
      </c>
      <c r="L1119" t="s">
        <v>244</v>
      </c>
      <c r="M1119">
        <v>0</v>
      </c>
      <c r="N1119">
        <v>0.23</v>
      </c>
      <c r="O1119" t="s">
        <v>324</v>
      </c>
      <c r="P1119" t="s">
        <v>3542</v>
      </c>
      <c r="Q1119" t="s">
        <v>639</v>
      </c>
      <c r="R1119" t="s">
        <v>3543</v>
      </c>
      <c r="S1119" t="s">
        <v>270</v>
      </c>
      <c r="T1119" t="b">
        <v>1</v>
      </c>
    </row>
    <row r="1120" spans="1:20" x14ac:dyDescent="0.25">
      <c r="A1120" t="s">
        <v>259</v>
      </c>
      <c r="B1120" t="s">
        <v>260</v>
      </c>
      <c r="C1120" t="s">
        <v>237</v>
      </c>
      <c r="D1120" t="s">
        <v>328</v>
      </c>
      <c r="E1120" t="s">
        <v>3544</v>
      </c>
      <c r="F1120" t="s">
        <v>3545</v>
      </c>
      <c r="G1120" t="s">
        <v>3545</v>
      </c>
      <c r="H1120">
        <v>0.45200000000000001</v>
      </c>
      <c r="I1120" t="s">
        <v>265</v>
      </c>
      <c r="J1120" t="s">
        <v>242</v>
      </c>
      <c r="K1120" t="s">
        <v>243</v>
      </c>
      <c r="L1120" t="s">
        <v>244</v>
      </c>
      <c r="M1120">
        <v>0</v>
      </c>
      <c r="N1120">
        <v>0.45200000000000001</v>
      </c>
      <c r="O1120" t="s">
        <v>331</v>
      </c>
      <c r="P1120" t="s">
        <v>3546</v>
      </c>
      <c r="Q1120" t="s">
        <v>333</v>
      </c>
      <c r="R1120" t="s">
        <v>3547</v>
      </c>
      <c r="S1120" t="s">
        <v>270</v>
      </c>
      <c r="T1120" t="b">
        <v>1</v>
      </c>
    </row>
    <row r="1121" spans="1:20" x14ac:dyDescent="0.25">
      <c r="A1121" t="s">
        <v>259</v>
      </c>
      <c r="B1121" t="s">
        <v>260</v>
      </c>
      <c r="C1121" t="s">
        <v>336</v>
      </c>
      <c r="D1121" t="s">
        <v>328</v>
      </c>
      <c r="E1121" t="s">
        <v>3544</v>
      </c>
      <c r="F1121" t="s">
        <v>3545</v>
      </c>
      <c r="G1121" t="s">
        <v>3545</v>
      </c>
      <c r="H1121">
        <v>2336</v>
      </c>
      <c r="I1121" t="s">
        <v>265</v>
      </c>
      <c r="J1121" t="s">
        <v>242</v>
      </c>
      <c r="K1121" t="s">
        <v>243</v>
      </c>
      <c r="L1121" t="s">
        <v>244</v>
      </c>
      <c r="M1121">
        <v>0</v>
      </c>
      <c r="N1121">
        <v>2336</v>
      </c>
      <c r="O1121" t="s">
        <v>324</v>
      </c>
      <c r="P1121" t="s">
        <v>3546</v>
      </c>
      <c r="Q1121" t="s">
        <v>333</v>
      </c>
      <c r="R1121" t="s">
        <v>3548</v>
      </c>
      <c r="S1121" t="s">
        <v>270</v>
      </c>
      <c r="T1121" t="b">
        <v>1</v>
      </c>
    </row>
    <row r="1122" spans="1:20" x14ac:dyDescent="0.25">
      <c r="A1122" t="s">
        <v>259</v>
      </c>
      <c r="B1122" t="s">
        <v>260</v>
      </c>
      <c r="C1122" t="s">
        <v>336</v>
      </c>
      <c r="D1122" t="s">
        <v>328</v>
      </c>
      <c r="E1122" t="s">
        <v>3544</v>
      </c>
      <c r="F1122" t="s">
        <v>3545</v>
      </c>
      <c r="G1122" t="s">
        <v>3545</v>
      </c>
      <c r="H1122">
        <v>4514</v>
      </c>
      <c r="I1122" t="s">
        <v>265</v>
      </c>
      <c r="J1122" t="s">
        <v>242</v>
      </c>
      <c r="K1122" t="s">
        <v>243</v>
      </c>
      <c r="L1122" t="s">
        <v>244</v>
      </c>
      <c r="M1122">
        <v>0</v>
      </c>
      <c r="N1122">
        <v>4514</v>
      </c>
      <c r="O1122" t="s">
        <v>324</v>
      </c>
      <c r="P1122" t="s">
        <v>3546</v>
      </c>
      <c r="Q1122" t="s">
        <v>333</v>
      </c>
      <c r="R1122" t="s">
        <v>3549</v>
      </c>
      <c r="S1122" t="s">
        <v>270</v>
      </c>
      <c r="T1122" t="b">
        <v>1</v>
      </c>
    </row>
    <row r="1123" spans="1:20" x14ac:dyDescent="0.25">
      <c r="A1123" t="s">
        <v>259</v>
      </c>
      <c r="B1123" t="s">
        <v>260</v>
      </c>
      <c r="C1123" t="s">
        <v>237</v>
      </c>
      <c r="D1123" t="s">
        <v>656</v>
      </c>
      <c r="E1123" t="s">
        <v>1510</v>
      </c>
      <c r="F1123" t="s">
        <v>3550</v>
      </c>
      <c r="G1123" t="s">
        <v>3551</v>
      </c>
      <c r="H1123">
        <v>0.53830699999999998</v>
      </c>
      <c r="I1123" t="s">
        <v>265</v>
      </c>
      <c r="J1123" t="s">
        <v>242</v>
      </c>
      <c r="K1123" t="s">
        <v>243</v>
      </c>
      <c r="L1123" t="s">
        <v>244</v>
      </c>
      <c r="M1123">
        <v>0</v>
      </c>
      <c r="N1123">
        <v>0.53830699999999998</v>
      </c>
      <c r="O1123" t="s">
        <v>372</v>
      </c>
      <c r="P1123" t="s">
        <v>3552</v>
      </c>
      <c r="Q1123" t="s">
        <v>662</v>
      </c>
      <c r="R1123" t="s">
        <v>3553</v>
      </c>
      <c r="S1123" t="s">
        <v>270</v>
      </c>
      <c r="T1123" t="b">
        <v>1</v>
      </c>
    </row>
    <row r="1124" spans="1:20" x14ac:dyDescent="0.25">
      <c r="A1124" t="s">
        <v>236</v>
      </c>
      <c r="B1124" t="s">
        <v>236</v>
      </c>
      <c r="C1124" t="s">
        <v>237</v>
      </c>
      <c r="D1124" t="s">
        <v>314</v>
      </c>
      <c r="F1124" t="s">
        <v>757</v>
      </c>
      <c r="G1124" t="s">
        <v>1685</v>
      </c>
      <c r="H1124">
        <v>0.21</v>
      </c>
      <c r="I1124" t="s">
        <v>254</v>
      </c>
      <c r="J1124" t="s">
        <v>242</v>
      </c>
      <c r="K1124" t="s">
        <v>243</v>
      </c>
      <c r="L1124" t="s">
        <v>244</v>
      </c>
      <c r="M1124">
        <v>0</v>
      </c>
      <c r="N1124">
        <v>0.21</v>
      </c>
      <c r="O1124" t="s">
        <v>569</v>
      </c>
      <c r="P1124" t="s">
        <v>3554</v>
      </c>
      <c r="Q1124" t="s">
        <v>318</v>
      </c>
      <c r="R1124" t="s">
        <v>3555</v>
      </c>
      <c r="S1124" t="s">
        <v>249</v>
      </c>
      <c r="T1124" t="b">
        <v>0</v>
      </c>
    </row>
    <row r="1125" spans="1:20" x14ac:dyDescent="0.25">
      <c r="A1125" t="s">
        <v>259</v>
      </c>
      <c r="B1125" t="s">
        <v>260</v>
      </c>
      <c r="C1125" t="s">
        <v>237</v>
      </c>
      <c r="D1125" t="s">
        <v>1884</v>
      </c>
      <c r="E1125" t="s">
        <v>3556</v>
      </c>
      <c r="F1125" t="s">
        <v>3557</v>
      </c>
      <c r="G1125" t="s">
        <v>3558</v>
      </c>
      <c r="H1125">
        <v>0.25600000000000001</v>
      </c>
      <c r="I1125" t="s">
        <v>265</v>
      </c>
      <c r="J1125" t="s">
        <v>242</v>
      </c>
      <c r="K1125" t="s">
        <v>243</v>
      </c>
      <c r="L1125" t="s">
        <v>244</v>
      </c>
      <c r="M1125">
        <v>0</v>
      </c>
      <c r="N1125">
        <v>0.25600000000000001</v>
      </c>
      <c r="O1125" t="s">
        <v>310</v>
      </c>
      <c r="P1125" t="s">
        <v>3559</v>
      </c>
      <c r="Q1125" t="s">
        <v>1888</v>
      </c>
      <c r="R1125" t="s">
        <v>3560</v>
      </c>
      <c r="S1125" t="s">
        <v>270</v>
      </c>
      <c r="T1125" t="b">
        <v>1</v>
      </c>
    </row>
    <row r="1126" spans="1:20" x14ac:dyDescent="0.25">
      <c r="A1126" t="s">
        <v>259</v>
      </c>
      <c r="B1126" t="s">
        <v>260</v>
      </c>
      <c r="C1126" t="s">
        <v>294</v>
      </c>
      <c r="D1126" t="s">
        <v>1884</v>
      </c>
      <c r="E1126" t="s">
        <v>3556</v>
      </c>
      <c r="F1126" t="s">
        <v>3557</v>
      </c>
      <c r="G1126" t="s">
        <v>3558</v>
      </c>
      <c r="H1126">
        <v>5.4399999999999997E-2</v>
      </c>
      <c r="I1126" t="s">
        <v>265</v>
      </c>
      <c r="J1126" t="s">
        <v>242</v>
      </c>
      <c r="K1126" t="s">
        <v>243</v>
      </c>
      <c r="L1126" t="s">
        <v>244</v>
      </c>
      <c r="M1126">
        <v>0</v>
      </c>
      <c r="N1126">
        <v>5.4399999999999997E-2</v>
      </c>
      <c r="O1126" t="s">
        <v>310</v>
      </c>
      <c r="P1126" t="s">
        <v>3559</v>
      </c>
      <c r="Q1126" t="s">
        <v>1888</v>
      </c>
      <c r="R1126" t="s">
        <v>3560</v>
      </c>
      <c r="S1126" t="s">
        <v>270</v>
      </c>
      <c r="T1126" t="b">
        <v>1</v>
      </c>
    </row>
    <row r="1127" spans="1:20" x14ac:dyDescent="0.25">
      <c r="A1127" t="s">
        <v>259</v>
      </c>
      <c r="B1127" t="s">
        <v>260</v>
      </c>
      <c r="C1127" t="s">
        <v>237</v>
      </c>
      <c r="D1127" t="s">
        <v>1155</v>
      </c>
      <c r="E1127" t="s">
        <v>3561</v>
      </c>
      <c r="F1127" t="s">
        <v>3562</v>
      </c>
      <c r="G1127" t="s">
        <v>3562</v>
      </c>
      <c r="H1127">
        <v>8.3951999999999999E-2</v>
      </c>
      <c r="I1127" t="s">
        <v>265</v>
      </c>
      <c r="J1127" t="s">
        <v>242</v>
      </c>
      <c r="K1127" t="s">
        <v>243</v>
      </c>
      <c r="L1127" t="s">
        <v>244</v>
      </c>
      <c r="M1127">
        <v>0</v>
      </c>
      <c r="N1127">
        <v>8.3951999999999999E-2</v>
      </c>
      <c r="O1127" t="s">
        <v>372</v>
      </c>
      <c r="P1127" t="s">
        <v>3563</v>
      </c>
      <c r="Q1127" t="s">
        <v>1159</v>
      </c>
      <c r="R1127" t="s">
        <v>3564</v>
      </c>
      <c r="S1127" t="s">
        <v>270</v>
      </c>
      <c r="T1127" t="b">
        <v>1</v>
      </c>
    </row>
    <row r="1128" spans="1:20" x14ac:dyDescent="0.25">
      <c r="A1128" t="s">
        <v>259</v>
      </c>
      <c r="B1128" t="s">
        <v>260</v>
      </c>
      <c r="C1128" t="s">
        <v>294</v>
      </c>
      <c r="D1128" t="s">
        <v>1155</v>
      </c>
      <c r="E1128" t="s">
        <v>3561</v>
      </c>
      <c r="F1128" t="s">
        <v>3562</v>
      </c>
      <c r="G1128" t="s">
        <v>3562</v>
      </c>
      <c r="H1128">
        <v>4.6027999999999999E-2</v>
      </c>
      <c r="I1128" t="s">
        <v>265</v>
      </c>
      <c r="J1128" t="s">
        <v>242</v>
      </c>
      <c r="K1128" t="s">
        <v>243</v>
      </c>
      <c r="L1128" t="s">
        <v>244</v>
      </c>
      <c r="M1128">
        <v>0</v>
      </c>
      <c r="N1128">
        <v>4.6027999999999999E-2</v>
      </c>
      <c r="O1128" t="s">
        <v>372</v>
      </c>
      <c r="P1128" t="s">
        <v>3563</v>
      </c>
      <c r="Q1128" t="s">
        <v>1159</v>
      </c>
      <c r="R1128" t="s">
        <v>3564</v>
      </c>
      <c r="S1128" t="s">
        <v>270</v>
      </c>
      <c r="T1128" t="b">
        <v>1</v>
      </c>
    </row>
    <row r="1129" spans="1:20" x14ac:dyDescent="0.25">
      <c r="A1129" t="s">
        <v>259</v>
      </c>
      <c r="B1129" t="s">
        <v>260</v>
      </c>
      <c r="C1129" t="s">
        <v>237</v>
      </c>
      <c r="D1129" t="s">
        <v>1400</v>
      </c>
      <c r="E1129" t="s">
        <v>3565</v>
      </c>
      <c r="F1129" t="s">
        <v>3566</v>
      </c>
      <c r="G1129" t="s">
        <v>3566</v>
      </c>
      <c r="H1129">
        <v>6.016</v>
      </c>
      <c r="I1129" t="s">
        <v>265</v>
      </c>
      <c r="J1129" t="s">
        <v>242</v>
      </c>
      <c r="K1129" t="s">
        <v>243</v>
      </c>
      <c r="L1129" t="s">
        <v>244</v>
      </c>
      <c r="M1129">
        <v>0</v>
      </c>
      <c r="N1129">
        <v>6.016</v>
      </c>
      <c r="O1129" t="s">
        <v>324</v>
      </c>
      <c r="P1129" t="s">
        <v>3567</v>
      </c>
      <c r="Q1129" t="s">
        <v>1404</v>
      </c>
      <c r="R1129" t="s">
        <v>3568</v>
      </c>
      <c r="S1129" t="s">
        <v>270</v>
      </c>
      <c r="T1129" t="b">
        <v>1</v>
      </c>
    </row>
    <row r="1130" spans="1:20" x14ac:dyDescent="0.25">
      <c r="A1130" t="s">
        <v>259</v>
      </c>
      <c r="B1130" t="s">
        <v>260</v>
      </c>
      <c r="C1130" t="s">
        <v>294</v>
      </c>
      <c r="D1130" t="s">
        <v>1400</v>
      </c>
      <c r="E1130" t="s">
        <v>3565</v>
      </c>
      <c r="F1130" t="s">
        <v>3566</v>
      </c>
      <c r="G1130" t="s">
        <v>3566</v>
      </c>
      <c r="H1130">
        <v>3.0720000000000001</v>
      </c>
      <c r="I1130" t="s">
        <v>265</v>
      </c>
      <c r="J1130" t="s">
        <v>242</v>
      </c>
      <c r="K1130" t="s">
        <v>243</v>
      </c>
      <c r="L1130" t="s">
        <v>244</v>
      </c>
      <c r="M1130">
        <v>0</v>
      </c>
      <c r="N1130">
        <v>3.0720000000000001</v>
      </c>
      <c r="O1130" t="s">
        <v>324</v>
      </c>
      <c r="P1130" t="s">
        <v>3567</v>
      </c>
      <c r="Q1130" t="s">
        <v>1404</v>
      </c>
      <c r="R1130" t="s">
        <v>3568</v>
      </c>
      <c r="S1130" t="s">
        <v>270</v>
      </c>
      <c r="T1130" t="b">
        <v>1</v>
      </c>
    </row>
    <row r="1131" spans="1:20" x14ac:dyDescent="0.25">
      <c r="A1131" t="s">
        <v>236</v>
      </c>
      <c r="B1131" t="s">
        <v>236</v>
      </c>
      <c r="C1131" t="s">
        <v>237</v>
      </c>
      <c r="D1131" t="s">
        <v>566</v>
      </c>
      <c r="E1131" t="s">
        <v>251</v>
      </c>
      <c r="F1131" t="s">
        <v>479</v>
      </c>
      <c r="G1131" t="s">
        <v>3569</v>
      </c>
      <c r="H1131">
        <v>1</v>
      </c>
      <c r="I1131" t="s">
        <v>492</v>
      </c>
      <c r="J1131" t="s">
        <v>242</v>
      </c>
      <c r="K1131" t="s">
        <v>243</v>
      </c>
      <c r="L1131" t="s">
        <v>244</v>
      </c>
      <c r="M1131">
        <v>0</v>
      </c>
      <c r="N1131">
        <v>1</v>
      </c>
      <c r="O1131" t="s">
        <v>255</v>
      </c>
      <c r="P1131" t="s">
        <v>3570</v>
      </c>
      <c r="Q1131" t="s">
        <v>571</v>
      </c>
      <c r="R1131" t="s">
        <v>3571</v>
      </c>
      <c r="S1131" t="s">
        <v>249</v>
      </c>
      <c r="T1131" t="b">
        <v>1</v>
      </c>
    </row>
    <row r="1132" spans="1:20" x14ac:dyDescent="0.25">
      <c r="A1132" t="s">
        <v>259</v>
      </c>
      <c r="B1132" t="s">
        <v>260</v>
      </c>
      <c r="C1132" t="s">
        <v>237</v>
      </c>
      <c r="D1132" t="s">
        <v>3572</v>
      </c>
      <c r="E1132" t="s">
        <v>3573</v>
      </c>
      <c r="F1132" t="s">
        <v>3574</v>
      </c>
      <c r="G1132" t="s">
        <v>3574</v>
      </c>
      <c r="H1132">
        <v>0.376</v>
      </c>
      <c r="I1132" t="s">
        <v>265</v>
      </c>
      <c r="J1132" t="s">
        <v>242</v>
      </c>
      <c r="K1132" t="s">
        <v>243</v>
      </c>
      <c r="L1132" t="s">
        <v>244</v>
      </c>
      <c r="M1132">
        <v>0</v>
      </c>
      <c r="N1132">
        <v>0.376</v>
      </c>
      <c r="O1132" t="s">
        <v>652</v>
      </c>
      <c r="P1132" t="s">
        <v>3575</v>
      </c>
      <c r="Q1132" t="s">
        <v>3576</v>
      </c>
      <c r="R1132" t="s">
        <v>3577</v>
      </c>
      <c r="S1132" t="s">
        <v>270</v>
      </c>
      <c r="T1132" t="b">
        <v>0</v>
      </c>
    </row>
    <row r="1133" spans="1:20" x14ac:dyDescent="0.25">
      <c r="A1133" t="s">
        <v>259</v>
      </c>
      <c r="B1133" t="s">
        <v>260</v>
      </c>
      <c r="C1133" t="s">
        <v>294</v>
      </c>
      <c r="D1133" t="s">
        <v>3572</v>
      </c>
      <c r="E1133" t="s">
        <v>3573</v>
      </c>
      <c r="F1133" t="s">
        <v>3574</v>
      </c>
      <c r="G1133" t="s">
        <v>3574</v>
      </c>
      <c r="H1133">
        <v>0.192</v>
      </c>
      <c r="I1133" t="s">
        <v>265</v>
      </c>
      <c r="J1133" t="s">
        <v>242</v>
      </c>
      <c r="K1133" t="s">
        <v>243</v>
      </c>
      <c r="L1133" t="s">
        <v>244</v>
      </c>
      <c r="M1133">
        <v>0</v>
      </c>
      <c r="N1133">
        <v>0.192</v>
      </c>
      <c r="O1133" t="s">
        <v>652</v>
      </c>
      <c r="P1133" t="s">
        <v>3575</v>
      </c>
      <c r="Q1133" t="s">
        <v>3576</v>
      </c>
      <c r="R1133" t="s">
        <v>3577</v>
      </c>
      <c r="S1133" t="s">
        <v>270</v>
      </c>
      <c r="T1133" t="b">
        <v>0</v>
      </c>
    </row>
    <row r="1134" spans="1:20" x14ac:dyDescent="0.25">
      <c r="A1134" t="s">
        <v>259</v>
      </c>
      <c r="B1134" t="s">
        <v>260</v>
      </c>
      <c r="C1134" t="s">
        <v>237</v>
      </c>
      <c r="D1134" t="s">
        <v>328</v>
      </c>
      <c r="E1134" t="s">
        <v>3410</v>
      </c>
      <c r="F1134" t="s">
        <v>3578</v>
      </c>
      <c r="G1134" t="s">
        <v>3578</v>
      </c>
      <c r="H1134">
        <v>0.18079999999999999</v>
      </c>
      <c r="I1134" t="s">
        <v>265</v>
      </c>
      <c r="J1134" t="s">
        <v>242</v>
      </c>
      <c r="K1134" t="s">
        <v>243</v>
      </c>
      <c r="L1134" t="s">
        <v>244</v>
      </c>
      <c r="M1134">
        <v>0</v>
      </c>
      <c r="N1134">
        <v>0.18079999999999999</v>
      </c>
      <c r="O1134" t="s">
        <v>1258</v>
      </c>
      <c r="P1134" t="s">
        <v>3579</v>
      </c>
      <c r="Q1134" t="s">
        <v>333</v>
      </c>
      <c r="R1134" t="s">
        <v>3580</v>
      </c>
      <c r="S1134" t="s">
        <v>270</v>
      </c>
      <c r="T1134" t="b">
        <v>1</v>
      </c>
    </row>
    <row r="1135" spans="1:20" x14ac:dyDescent="0.25">
      <c r="A1135" t="s">
        <v>259</v>
      </c>
      <c r="B1135" t="s">
        <v>260</v>
      </c>
      <c r="C1135" t="s">
        <v>237</v>
      </c>
      <c r="D1135" t="s">
        <v>3581</v>
      </c>
      <c r="E1135" t="s">
        <v>3582</v>
      </c>
      <c r="F1135" t="s">
        <v>3583</v>
      </c>
      <c r="G1135" t="s">
        <v>3584</v>
      </c>
      <c r="H1135">
        <v>8.72E-2</v>
      </c>
      <c r="I1135" t="s">
        <v>265</v>
      </c>
      <c r="J1135" t="s">
        <v>242</v>
      </c>
      <c r="K1135" t="s">
        <v>243</v>
      </c>
      <c r="L1135" t="s">
        <v>244</v>
      </c>
      <c r="M1135">
        <v>0</v>
      </c>
      <c r="N1135">
        <v>8.72E-2</v>
      </c>
      <c r="O1135" t="s">
        <v>324</v>
      </c>
      <c r="P1135" t="s">
        <v>3585</v>
      </c>
      <c r="Q1135" t="s">
        <v>3586</v>
      </c>
      <c r="R1135" t="s">
        <v>3587</v>
      </c>
      <c r="S1135" t="s">
        <v>270</v>
      </c>
      <c r="T1135" t="b">
        <v>1</v>
      </c>
    </row>
    <row r="1136" spans="1:20" x14ac:dyDescent="0.25">
      <c r="A1136" t="s">
        <v>259</v>
      </c>
      <c r="B1136" t="s">
        <v>260</v>
      </c>
      <c r="C1136" t="s">
        <v>294</v>
      </c>
      <c r="D1136" t="s">
        <v>3581</v>
      </c>
      <c r="E1136" t="s">
        <v>3582</v>
      </c>
      <c r="F1136" t="s">
        <v>3583</v>
      </c>
      <c r="G1136" t="s">
        <v>3584</v>
      </c>
      <c r="H1136">
        <v>2.52E-2</v>
      </c>
      <c r="I1136" t="s">
        <v>265</v>
      </c>
      <c r="J1136" t="s">
        <v>242</v>
      </c>
      <c r="K1136" t="s">
        <v>243</v>
      </c>
      <c r="L1136" t="s">
        <v>244</v>
      </c>
      <c r="M1136">
        <v>0</v>
      </c>
      <c r="N1136">
        <v>2.52E-2</v>
      </c>
      <c r="O1136" t="s">
        <v>324</v>
      </c>
      <c r="P1136" t="s">
        <v>3585</v>
      </c>
      <c r="Q1136" t="s">
        <v>3586</v>
      </c>
      <c r="R1136" t="s">
        <v>3587</v>
      </c>
      <c r="S1136" t="s">
        <v>270</v>
      </c>
      <c r="T1136" t="b">
        <v>1</v>
      </c>
    </row>
    <row r="1137" spans="1:20" x14ac:dyDescent="0.25">
      <c r="A1137" t="s">
        <v>236</v>
      </c>
      <c r="B1137" t="s">
        <v>236</v>
      </c>
      <c r="C1137" t="s">
        <v>237</v>
      </c>
      <c r="D1137" t="s">
        <v>693</v>
      </c>
      <c r="E1137" t="s">
        <v>1135</v>
      </c>
      <c r="F1137" t="s">
        <v>1136</v>
      </c>
      <c r="G1137" t="s">
        <v>3588</v>
      </c>
      <c r="H1137">
        <v>219</v>
      </c>
      <c r="I1137" t="s">
        <v>492</v>
      </c>
      <c r="J1137" t="s">
        <v>242</v>
      </c>
      <c r="K1137" t="s">
        <v>243</v>
      </c>
      <c r="L1137" t="s">
        <v>244</v>
      </c>
      <c r="M1137">
        <v>0</v>
      </c>
      <c r="N1137">
        <v>219</v>
      </c>
      <c r="O1137" t="s">
        <v>697</v>
      </c>
      <c r="P1137" t="s">
        <v>3589</v>
      </c>
      <c r="Q1137" t="s">
        <v>699</v>
      </c>
      <c r="R1137" t="s">
        <v>1139</v>
      </c>
      <c r="S1137" t="s">
        <v>249</v>
      </c>
      <c r="T1137" t="b">
        <v>1</v>
      </c>
    </row>
    <row r="1138" spans="1:20" x14ac:dyDescent="0.25">
      <c r="A1138" t="s">
        <v>236</v>
      </c>
      <c r="B1138" t="s">
        <v>236</v>
      </c>
      <c r="C1138" t="s">
        <v>237</v>
      </c>
      <c r="D1138" t="s">
        <v>392</v>
      </c>
      <c r="E1138" t="s">
        <v>251</v>
      </c>
      <c r="F1138" t="s">
        <v>1520</v>
      </c>
      <c r="G1138" t="s">
        <v>3590</v>
      </c>
      <c r="H1138">
        <v>1</v>
      </c>
      <c r="I1138" t="s">
        <v>492</v>
      </c>
      <c r="J1138" t="s">
        <v>242</v>
      </c>
      <c r="K1138" t="s">
        <v>243</v>
      </c>
      <c r="L1138" t="s">
        <v>244</v>
      </c>
      <c r="M1138">
        <v>0</v>
      </c>
      <c r="N1138">
        <v>1</v>
      </c>
      <c r="O1138" t="s">
        <v>255</v>
      </c>
      <c r="P1138" t="s">
        <v>3591</v>
      </c>
      <c r="Q1138" t="s">
        <v>397</v>
      </c>
      <c r="R1138" t="s">
        <v>3131</v>
      </c>
      <c r="S1138" t="s">
        <v>249</v>
      </c>
      <c r="T1138" t="b">
        <v>1</v>
      </c>
    </row>
    <row r="1139" spans="1:20" x14ac:dyDescent="0.25">
      <c r="A1139" t="s">
        <v>259</v>
      </c>
      <c r="B1139" t="s">
        <v>260</v>
      </c>
      <c r="C1139" t="s">
        <v>237</v>
      </c>
      <c r="D1139" t="s">
        <v>502</v>
      </c>
      <c r="E1139" t="s">
        <v>1396</v>
      </c>
      <c r="F1139" t="s">
        <v>3592</v>
      </c>
      <c r="G1139" t="s">
        <v>3593</v>
      </c>
      <c r="H1139">
        <v>0.283605</v>
      </c>
      <c r="I1139" t="s">
        <v>265</v>
      </c>
      <c r="J1139" t="s">
        <v>242</v>
      </c>
      <c r="K1139" t="s">
        <v>243</v>
      </c>
      <c r="L1139" t="s">
        <v>244</v>
      </c>
      <c r="M1139">
        <v>0</v>
      </c>
      <c r="N1139">
        <v>0.283605</v>
      </c>
      <c r="O1139" t="s">
        <v>372</v>
      </c>
      <c r="P1139" t="s">
        <v>3594</v>
      </c>
      <c r="Q1139" t="s">
        <v>507</v>
      </c>
      <c r="R1139" t="s">
        <v>3595</v>
      </c>
      <c r="S1139" t="s">
        <v>270</v>
      </c>
      <c r="T1139" t="b">
        <v>1</v>
      </c>
    </row>
    <row r="1140" spans="1:20" x14ac:dyDescent="0.25">
      <c r="A1140" t="s">
        <v>259</v>
      </c>
      <c r="B1140" t="s">
        <v>260</v>
      </c>
      <c r="C1140" t="s">
        <v>294</v>
      </c>
      <c r="D1140" t="s">
        <v>502</v>
      </c>
      <c r="E1140" t="s">
        <v>1396</v>
      </c>
      <c r="F1140" t="s">
        <v>3592</v>
      </c>
      <c r="G1140" t="s">
        <v>3593</v>
      </c>
      <c r="H1140">
        <v>0.1229</v>
      </c>
      <c r="I1140" t="s">
        <v>265</v>
      </c>
      <c r="J1140" t="s">
        <v>242</v>
      </c>
      <c r="K1140" t="s">
        <v>243</v>
      </c>
      <c r="L1140" t="s">
        <v>244</v>
      </c>
      <c r="M1140">
        <v>0</v>
      </c>
      <c r="N1140">
        <v>0.1229</v>
      </c>
      <c r="O1140" t="s">
        <v>290</v>
      </c>
      <c r="P1140" t="s">
        <v>3594</v>
      </c>
      <c r="Q1140" t="s">
        <v>507</v>
      </c>
      <c r="R1140" t="s">
        <v>3595</v>
      </c>
      <c r="S1140" t="s">
        <v>270</v>
      </c>
      <c r="T1140" t="b">
        <v>1</v>
      </c>
    </row>
    <row r="1141" spans="1:20" x14ac:dyDescent="0.25">
      <c r="A1141" t="s">
        <v>259</v>
      </c>
      <c r="B1141" t="s">
        <v>382</v>
      </c>
      <c r="C1141" t="s">
        <v>237</v>
      </c>
      <c r="D1141" t="s">
        <v>383</v>
      </c>
      <c r="E1141" t="s">
        <v>1757</v>
      </c>
      <c r="F1141" t="s">
        <v>3596</v>
      </c>
      <c r="G1141" t="s">
        <v>3596</v>
      </c>
      <c r="H1141">
        <v>0.65200000000000002</v>
      </c>
      <c r="I1141" t="s">
        <v>265</v>
      </c>
      <c r="J1141" t="s">
        <v>242</v>
      </c>
      <c r="K1141" t="s">
        <v>243</v>
      </c>
      <c r="L1141" t="s">
        <v>244</v>
      </c>
      <c r="M1141">
        <v>0</v>
      </c>
      <c r="N1141">
        <v>0.65200000000000002</v>
      </c>
      <c r="O1141" t="s">
        <v>2659</v>
      </c>
      <c r="P1141" t="s">
        <v>3597</v>
      </c>
      <c r="Q1141" t="s">
        <v>388</v>
      </c>
      <c r="R1141" t="s">
        <v>3598</v>
      </c>
      <c r="S1141" t="s">
        <v>390</v>
      </c>
      <c r="T1141" t="b">
        <v>1</v>
      </c>
    </row>
    <row r="1142" spans="1:20" x14ac:dyDescent="0.25">
      <c r="A1142" t="s">
        <v>259</v>
      </c>
      <c r="B1142" t="s">
        <v>382</v>
      </c>
      <c r="C1142" t="s">
        <v>294</v>
      </c>
      <c r="D1142" t="s">
        <v>383</v>
      </c>
      <c r="E1142" t="s">
        <v>1757</v>
      </c>
      <c r="F1142" t="s">
        <v>3596</v>
      </c>
      <c r="G1142" t="s">
        <v>3596</v>
      </c>
      <c r="H1142">
        <v>0.38600000000000001</v>
      </c>
      <c r="I1142" t="s">
        <v>265</v>
      </c>
      <c r="J1142" t="s">
        <v>242</v>
      </c>
      <c r="K1142" t="s">
        <v>243</v>
      </c>
      <c r="L1142" t="s">
        <v>244</v>
      </c>
      <c r="M1142">
        <v>0</v>
      </c>
      <c r="N1142">
        <v>0.38600000000000001</v>
      </c>
      <c r="O1142" t="s">
        <v>391</v>
      </c>
      <c r="P1142" t="s">
        <v>3597</v>
      </c>
      <c r="Q1142" t="s">
        <v>388</v>
      </c>
      <c r="R1142" t="s">
        <v>3598</v>
      </c>
      <c r="S1142" t="s">
        <v>390</v>
      </c>
      <c r="T1142" t="b">
        <v>1</v>
      </c>
    </row>
    <row r="1143" spans="1:20" x14ac:dyDescent="0.25">
      <c r="A1143" t="s">
        <v>259</v>
      </c>
      <c r="B1143" t="s">
        <v>260</v>
      </c>
      <c r="C1143" t="s">
        <v>237</v>
      </c>
      <c r="D1143" t="s">
        <v>261</v>
      </c>
      <c r="E1143" t="s">
        <v>3599</v>
      </c>
      <c r="F1143" t="s">
        <v>3600</v>
      </c>
      <c r="G1143" t="s">
        <v>3601</v>
      </c>
      <c r="H1143">
        <v>0.27500000000000002</v>
      </c>
      <c r="I1143" t="s">
        <v>265</v>
      </c>
      <c r="J1143" t="s">
        <v>242</v>
      </c>
      <c r="K1143" t="s">
        <v>243</v>
      </c>
      <c r="L1143" t="s">
        <v>244</v>
      </c>
      <c r="M1143">
        <v>0</v>
      </c>
      <c r="N1143">
        <v>0.27500000000000002</v>
      </c>
      <c r="O1143" t="s">
        <v>266</v>
      </c>
      <c r="P1143" t="s">
        <v>3602</v>
      </c>
      <c r="Q1143" t="s">
        <v>268</v>
      </c>
      <c r="R1143" t="s">
        <v>3603</v>
      </c>
      <c r="S1143" t="s">
        <v>270</v>
      </c>
      <c r="T1143" t="b">
        <v>1</v>
      </c>
    </row>
    <row r="1144" spans="1:20" x14ac:dyDescent="0.25">
      <c r="A1144" t="s">
        <v>259</v>
      </c>
      <c r="B1144" t="s">
        <v>260</v>
      </c>
      <c r="C1144" t="s">
        <v>237</v>
      </c>
      <c r="D1144" t="s">
        <v>406</v>
      </c>
      <c r="E1144" t="s">
        <v>3343</v>
      </c>
      <c r="F1144" t="s">
        <v>3604</v>
      </c>
      <c r="G1144" t="s">
        <v>3604</v>
      </c>
      <c r="H1144">
        <v>2.1069</v>
      </c>
      <c r="I1144" t="s">
        <v>265</v>
      </c>
      <c r="J1144" t="s">
        <v>242</v>
      </c>
      <c r="K1144" t="s">
        <v>243</v>
      </c>
      <c r="L1144" t="s">
        <v>244</v>
      </c>
      <c r="M1144">
        <v>0</v>
      </c>
      <c r="N1144">
        <v>2.1069</v>
      </c>
      <c r="O1144" t="s">
        <v>350</v>
      </c>
      <c r="P1144" t="s">
        <v>3605</v>
      </c>
      <c r="Q1144" t="s">
        <v>410</v>
      </c>
      <c r="R1144" t="s">
        <v>3606</v>
      </c>
      <c r="S1144" t="s">
        <v>270</v>
      </c>
      <c r="T1144" t="b">
        <v>0</v>
      </c>
    </row>
    <row r="1145" spans="1:20" x14ac:dyDescent="0.25">
      <c r="A1145" t="s">
        <v>259</v>
      </c>
      <c r="B1145" t="s">
        <v>260</v>
      </c>
      <c r="C1145" t="s">
        <v>294</v>
      </c>
      <c r="D1145" t="s">
        <v>406</v>
      </c>
      <c r="E1145" t="s">
        <v>3343</v>
      </c>
      <c r="F1145" t="s">
        <v>3604</v>
      </c>
      <c r="G1145" t="s">
        <v>3604</v>
      </c>
      <c r="H1145">
        <v>1.5365</v>
      </c>
      <c r="I1145" t="s">
        <v>265</v>
      </c>
      <c r="J1145" t="s">
        <v>242</v>
      </c>
      <c r="K1145" t="s">
        <v>243</v>
      </c>
      <c r="L1145" t="s">
        <v>244</v>
      </c>
      <c r="M1145">
        <v>0</v>
      </c>
      <c r="N1145">
        <v>1.5365</v>
      </c>
      <c r="O1145" t="s">
        <v>350</v>
      </c>
      <c r="P1145" t="s">
        <v>3605</v>
      </c>
      <c r="Q1145" t="s">
        <v>410</v>
      </c>
      <c r="R1145" t="s">
        <v>3606</v>
      </c>
      <c r="S1145" t="s">
        <v>270</v>
      </c>
      <c r="T1145" t="b">
        <v>0</v>
      </c>
    </row>
    <row r="1146" spans="1:20" x14ac:dyDescent="0.25">
      <c r="A1146" t="s">
        <v>259</v>
      </c>
      <c r="B1146" t="s">
        <v>260</v>
      </c>
      <c r="C1146" t="s">
        <v>237</v>
      </c>
      <c r="D1146" t="s">
        <v>606</v>
      </c>
      <c r="E1146" t="s">
        <v>3607</v>
      </c>
      <c r="F1146" t="s">
        <v>3608</v>
      </c>
      <c r="G1146" t="s">
        <v>3609</v>
      </c>
      <c r="H1146">
        <v>0.95461300000000004</v>
      </c>
      <c r="I1146" t="s">
        <v>265</v>
      </c>
      <c r="J1146" t="s">
        <v>242</v>
      </c>
      <c r="K1146" t="s">
        <v>243</v>
      </c>
      <c r="L1146" t="s">
        <v>244</v>
      </c>
      <c r="M1146">
        <v>0</v>
      </c>
      <c r="N1146">
        <v>0.95461300000000004</v>
      </c>
      <c r="O1146" t="s">
        <v>372</v>
      </c>
      <c r="P1146" t="s">
        <v>3610</v>
      </c>
      <c r="Q1146" t="s">
        <v>611</v>
      </c>
      <c r="R1146" t="s">
        <v>3611</v>
      </c>
      <c r="S1146" t="s">
        <v>270</v>
      </c>
      <c r="T1146" t="b">
        <v>1</v>
      </c>
    </row>
    <row r="1147" spans="1:20" x14ac:dyDescent="0.25">
      <c r="A1147" t="s">
        <v>236</v>
      </c>
      <c r="B1147" t="s">
        <v>236</v>
      </c>
      <c r="C1147" t="s">
        <v>237</v>
      </c>
      <c r="D1147" t="s">
        <v>392</v>
      </c>
      <c r="F1147" t="s">
        <v>925</v>
      </c>
      <c r="G1147" t="s">
        <v>3612</v>
      </c>
      <c r="H1147">
        <v>0.05</v>
      </c>
      <c r="I1147" t="s">
        <v>254</v>
      </c>
      <c r="J1147" t="s">
        <v>242</v>
      </c>
      <c r="K1147" t="s">
        <v>243</v>
      </c>
      <c r="L1147" t="s">
        <v>244</v>
      </c>
      <c r="M1147">
        <v>0</v>
      </c>
      <c r="N1147">
        <v>0.05</v>
      </c>
      <c r="O1147" t="s">
        <v>245</v>
      </c>
      <c r="P1147" t="s">
        <v>2336</v>
      </c>
      <c r="Q1147" t="s">
        <v>397</v>
      </c>
      <c r="R1147" t="s">
        <v>2867</v>
      </c>
      <c r="S1147" t="s">
        <v>249</v>
      </c>
      <c r="T1147" t="b">
        <v>0</v>
      </c>
    </row>
    <row r="1148" spans="1:20" x14ac:dyDescent="0.25">
      <c r="A1148" t="s">
        <v>236</v>
      </c>
      <c r="B1148" t="s">
        <v>236</v>
      </c>
      <c r="C1148" t="s">
        <v>237</v>
      </c>
      <c r="D1148" t="s">
        <v>238</v>
      </c>
      <c r="F1148" t="s">
        <v>239</v>
      </c>
      <c r="G1148" t="s">
        <v>3613</v>
      </c>
      <c r="H1148">
        <v>5.0000000000000001E-3</v>
      </c>
      <c r="I1148" t="s">
        <v>241</v>
      </c>
      <c r="J1148" t="s">
        <v>242</v>
      </c>
      <c r="K1148" t="s">
        <v>243</v>
      </c>
      <c r="L1148" t="s">
        <v>244</v>
      </c>
      <c r="M1148">
        <v>0</v>
      </c>
      <c r="N1148">
        <v>5.0000000000000001E-3</v>
      </c>
      <c r="O1148" t="s">
        <v>245</v>
      </c>
      <c r="P1148" t="s">
        <v>3614</v>
      </c>
      <c r="Q1148" t="s">
        <v>247</v>
      </c>
      <c r="R1148" t="s">
        <v>248</v>
      </c>
      <c r="S1148" t="s">
        <v>249</v>
      </c>
      <c r="T1148" t="b">
        <v>0</v>
      </c>
    </row>
    <row r="1149" spans="1:20" x14ac:dyDescent="0.25">
      <c r="A1149" t="s">
        <v>259</v>
      </c>
      <c r="B1149" t="s">
        <v>260</v>
      </c>
      <c r="C1149" t="s">
        <v>237</v>
      </c>
      <c r="D1149" t="s">
        <v>295</v>
      </c>
      <c r="E1149" t="s">
        <v>834</v>
      </c>
      <c r="F1149" t="s">
        <v>3615</v>
      </c>
      <c r="G1149" t="s">
        <v>3615</v>
      </c>
      <c r="H1149">
        <v>1.5365</v>
      </c>
      <c r="I1149" t="s">
        <v>265</v>
      </c>
      <c r="J1149" t="s">
        <v>242</v>
      </c>
      <c r="K1149" t="s">
        <v>243</v>
      </c>
      <c r="L1149" t="s">
        <v>244</v>
      </c>
      <c r="M1149">
        <v>0</v>
      </c>
      <c r="N1149">
        <v>1.5365</v>
      </c>
      <c r="O1149" t="s">
        <v>350</v>
      </c>
      <c r="P1149" t="s">
        <v>351</v>
      </c>
      <c r="Q1149" t="s">
        <v>300</v>
      </c>
      <c r="R1149" t="s">
        <v>3616</v>
      </c>
      <c r="S1149" t="s">
        <v>270</v>
      </c>
      <c r="T1149" t="b">
        <v>0</v>
      </c>
    </row>
    <row r="1150" spans="1:20" x14ac:dyDescent="0.25">
      <c r="A1150" t="s">
        <v>259</v>
      </c>
      <c r="B1150" t="s">
        <v>260</v>
      </c>
      <c r="C1150" t="s">
        <v>336</v>
      </c>
      <c r="D1150" t="s">
        <v>295</v>
      </c>
      <c r="E1150" t="s">
        <v>834</v>
      </c>
      <c r="F1150" t="s">
        <v>3615</v>
      </c>
      <c r="G1150" t="s">
        <v>3615</v>
      </c>
      <c r="H1150">
        <v>7740</v>
      </c>
      <c r="I1150" t="s">
        <v>265</v>
      </c>
      <c r="J1150" t="s">
        <v>242</v>
      </c>
      <c r="K1150" t="s">
        <v>243</v>
      </c>
      <c r="L1150" t="s">
        <v>244</v>
      </c>
      <c r="M1150">
        <v>0</v>
      </c>
      <c r="N1150">
        <v>7740</v>
      </c>
      <c r="O1150" t="s">
        <v>350</v>
      </c>
      <c r="P1150" t="s">
        <v>351</v>
      </c>
      <c r="Q1150" t="s">
        <v>300</v>
      </c>
      <c r="R1150" t="s">
        <v>3617</v>
      </c>
      <c r="S1150" t="s">
        <v>270</v>
      </c>
      <c r="T1150" t="b">
        <v>0</v>
      </c>
    </row>
    <row r="1151" spans="1:20" x14ac:dyDescent="0.25">
      <c r="A1151" t="s">
        <v>259</v>
      </c>
      <c r="B1151" t="s">
        <v>260</v>
      </c>
      <c r="C1151" t="s">
        <v>336</v>
      </c>
      <c r="D1151" t="s">
        <v>295</v>
      </c>
      <c r="E1151" t="s">
        <v>834</v>
      </c>
      <c r="F1151" t="s">
        <v>3615</v>
      </c>
      <c r="G1151" t="s">
        <v>3615</v>
      </c>
      <c r="H1151">
        <v>11297</v>
      </c>
      <c r="I1151" t="s">
        <v>265</v>
      </c>
      <c r="J1151" t="s">
        <v>242</v>
      </c>
      <c r="K1151" t="s">
        <v>243</v>
      </c>
      <c r="L1151" t="s">
        <v>244</v>
      </c>
      <c r="M1151">
        <v>0</v>
      </c>
      <c r="N1151">
        <v>11297</v>
      </c>
      <c r="O1151" t="s">
        <v>350</v>
      </c>
      <c r="P1151" t="s">
        <v>351</v>
      </c>
      <c r="Q1151" t="s">
        <v>300</v>
      </c>
      <c r="R1151" t="s">
        <v>3618</v>
      </c>
      <c r="S1151" t="s">
        <v>270</v>
      </c>
      <c r="T1151" t="b">
        <v>0</v>
      </c>
    </row>
    <row r="1152" spans="1:20" x14ac:dyDescent="0.25">
      <c r="A1152" t="s">
        <v>259</v>
      </c>
      <c r="B1152" t="s">
        <v>260</v>
      </c>
      <c r="C1152" t="s">
        <v>237</v>
      </c>
      <c r="D1152" t="s">
        <v>3619</v>
      </c>
      <c r="E1152" t="s">
        <v>3620</v>
      </c>
      <c r="F1152" t="s">
        <v>3621</v>
      </c>
      <c r="G1152" t="s">
        <v>3621</v>
      </c>
      <c r="H1152">
        <v>0.45600000000000002</v>
      </c>
      <c r="I1152" t="s">
        <v>265</v>
      </c>
      <c r="J1152" t="s">
        <v>242</v>
      </c>
      <c r="K1152" t="s">
        <v>243</v>
      </c>
      <c r="L1152" t="s">
        <v>244</v>
      </c>
      <c r="M1152">
        <v>0</v>
      </c>
      <c r="N1152">
        <v>0.45600000000000002</v>
      </c>
      <c r="O1152" t="s">
        <v>721</v>
      </c>
      <c r="P1152" t="s">
        <v>3622</v>
      </c>
      <c r="Q1152" t="s">
        <v>3623</v>
      </c>
      <c r="R1152" t="s">
        <v>3624</v>
      </c>
      <c r="S1152" t="s">
        <v>270</v>
      </c>
      <c r="T1152" t="b">
        <v>1</v>
      </c>
    </row>
    <row r="1153" spans="1:20" x14ac:dyDescent="0.25">
      <c r="A1153" t="s">
        <v>259</v>
      </c>
      <c r="B1153" t="s">
        <v>260</v>
      </c>
      <c r="C1153" t="s">
        <v>237</v>
      </c>
      <c r="D1153" t="s">
        <v>1711</v>
      </c>
      <c r="E1153" t="s">
        <v>3625</v>
      </c>
      <c r="F1153" t="s">
        <v>3626</v>
      </c>
      <c r="G1153" t="s">
        <v>3627</v>
      </c>
      <c r="H1153">
        <v>1.8049999999999999</v>
      </c>
      <c r="I1153" t="s">
        <v>265</v>
      </c>
      <c r="J1153" t="s">
        <v>242</v>
      </c>
      <c r="K1153" t="s">
        <v>243</v>
      </c>
      <c r="L1153" t="s">
        <v>244</v>
      </c>
      <c r="M1153">
        <v>0</v>
      </c>
      <c r="N1153">
        <v>1.8049999999999999</v>
      </c>
      <c r="O1153" t="s">
        <v>324</v>
      </c>
      <c r="P1153" t="s">
        <v>3628</v>
      </c>
      <c r="Q1153" t="s">
        <v>1716</v>
      </c>
      <c r="R1153" t="s">
        <v>3629</v>
      </c>
      <c r="S1153" t="s">
        <v>270</v>
      </c>
      <c r="T1153" t="b">
        <v>1</v>
      </c>
    </row>
    <row r="1154" spans="1:20" x14ac:dyDescent="0.25">
      <c r="A1154" t="s">
        <v>259</v>
      </c>
      <c r="B1154" t="s">
        <v>260</v>
      </c>
      <c r="C1154" t="s">
        <v>294</v>
      </c>
      <c r="D1154" t="s">
        <v>1711</v>
      </c>
      <c r="E1154" t="s">
        <v>3625</v>
      </c>
      <c r="F1154" t="s">
        <v>3626</v>
      </c>
      <c r="G1154" t="s">
        <v>3627</v>
      </c>
      <c r="H1154">
        <v>0.46100000000000002</v>
      </c>
      <c r="I1154" t="s">
        <v>265</v>
      </c>
      <c r="J1154" t="s">
        <v>242</v>
      </c>
      <c r="K1154" t="s">
        <v>243</v>
      </c>
      <c r="L1154" t="s">
        <v>244</v>
      </c>
      <c r="M1154">
        <v>0</v>
      </c>
      <c r="N1154">
        <v>0.46100000000000002</v>
      </c>
      <c r="O1154" t="s">
        <v>324</v>
      </c>
      <c r="P1154" t="s">
        <v>3628</v>
      </c>
      <c r="Q1154" t="s">
        <v>1716</v>
      </c>
      <c r="R1154" t="s">
        <v>3629</v>
      </c>
      <c r="S1154" t="s">
        <v>270</v>
      </c>
      <c r="T1154" t="b">
        <v>1</v>
      </c>
    </row>
    <row r="1155" spans="1:20" x14ac:dyDescent="0.25">
      <c r="A1155" t="s">
        <v>259</v>
      </c>
      <c r="B1155" t="s">
        <v>260</v>
      </c>
      <c r="C1155" t="s">
        <v>237</v>
      </c>
      <c r="D1155" t="s">
        <v>399</v>
      </c>
      <c r="E1155" t="s">
        <v>2183</v>
      </c>
      <c r="F1155" t="s">
        <v>2183</v>
      </c>
      <c r="G1155" t="s">
        <v>3630</v>
      </c>
      <c r="H1155">
        <v>3.6160000000000001</v>
      </c>
      <c r="I1155" t="s">
        <v>265</v>
      </c>
      <c r="J1155" t="s">
        <v>242</v>
      </c>
      <c r="K1155" t="s">
        <v>243</v>
      </c>
      <c r="L1155" t="s">
        <v>244</v>
      </c>
      <c r="M1155">
        <v>0</v>
      </c>
      <c r="N1155">
        <v>3.6160000000000001</v>
      </c>
      <c r="O1155" t="s">
        <v>266</v>
      </c>
      <c r="P1155" t="s">
        <v>3631</v>
      </c>
      <c r="Q1155" t="s">
        <v>404</v>
      </c>
      <c r="R1155" t="s">
        <v>3632</v>
      </c>
      <c r="S1155" t="s">
        <v>270</v>
      </c>
      <c r="T1155" t="b">
        <v>1</v>
      </c>
    </row>
    <row r="1156" spans="1:20" x14ac:dyDescent="0.25">
      <c r="A1156" t="s">
        <v>259</v>
      </c>
      <c r="B1156" t="s">
        <v>260</v>
      </c>
      <c r="C1156" t="s">
        <v>336</v>
      </c>
      <c r="D1156" t="s">
        <v>399</v>
      </c>
      <c r="E1156" t="s">
        <v>2183</v>
      </c>
      <c r="F1156" t="s">
        <v>2183</v>
      </c>
      <c r="G1156" t="s">
        <v>3630</v>
      </c>
      <c r="H1156">
        <v>25341</v>
      </c>
      <c r="I1156" t="s">
        <v>265</v>
      </c>
      <c r="J1156" t="s">
        <v>242</v>
      </c>
      <c r="K1156" t="s">
        <v>243</v>
      </c>
      <c r="L1156" t="s">
        <v>244</v>
      </c>
      <c r="M1156">
        <v>0</v>
      </c>
      <c r="N1156">
        <v>25341</v>
      </c>
      <c r="O1156" t="s">
        <v>266</v>
      </c>
      <c r="P1156" t="s">
        <v>3631</v>
      </c>
      <c r="Q1156" t="s">
        <v>404</v>
      </c>
      <c r="R1156" t="s">
        <v>3633</v>
      </c>
      <c r="S1156" t="s">
        <v>270</v>
      </c>
      <c r="T1156" t="b">
        <v>1</v>
      </c>
    </row>
    <row r="1157" spans="1:20" x14ac:dyDescent="0.25">
      <c r="A1157" t="s">
        <v>259</v>
      </c>
      <c r="B1157" t="s">
        <v>260</v>
      </c>
      <c r="C1157" t="s">
        <v>336</v>
      </c>
      <c r="D1157" t="s">
        <v>399</v>
      </c>
      <c r="E1157" t="s">
        <v>2183</v>
      </c>
      <c r="F1157" t="s">
        <v>2183</v>
      </c>
      <c r="G1157" t="s">
        <v>3630</v>
      </c>
      <c r="H1157">
        <v>57017</v>
      </c>
      <c r="I1157" t="s">
        <v>265</v>
      </c>
      <c r="J1157" t="s">
        <v>242</v>
      </c>
      <c r="K1157" t="s">
        <v>243</v>
      </c>
      <c r="L1157" t="s">
        <v>244</v>
      </c>
      <c r="M1157">
        <v>0</v>
      </c>
      <c r="N1157">
        <v>57017</v>
      </c>
      <c r="O1157" t="s">
        <v>266</v>
      </c>
      <c r="P1157" t="s">
        <v>3631</v>
      </c>
      <c r="Q1157" t="s">
        <v>404</v>
      </c>
      <c r="R1157" t="s">
        <v>3634</v>
      </c>
      <c r="S1157" t="s">
        <v>270</v>
      </c>
      <c r="T1157" t="b">
        <v>1</v>
      </c>
    </row>
    <row r="1158" spans="1:20" x14ac:dyDescent="0.25">
      <c r="A1158" t="s">
        <v>259</v>
      </c>
      <c r="B1158" t="s">
        <v>260</v>
      </c>
      <c r="C1158" t="s">
        <v>237</v>
      </c>
      <c r="D1158" t="s">
        <v>3635</v>
      </c>
      <c r="E1158" t="s">
        <v>3636</v>
      </c>
      <c r="F1158" t="s">
        <v>3637</v>
      </c>
      <c r="G1158" t="s">
        <v>3637</v>
      </c>
      <c r="H1158">
        <v>0.20699999999999999</v>
      </c>
      <c r="I1158" t="s">
        <v>265</v>
      </c>
      <c r="J1158" t="s">
        <v>242</v>
      </c>
      <c r="K1158" t="s">
        <v>243</v>
      </c>
      <c r="L1158" t="s">
        <v>244</v>
      </c>
      <c r="M1158">
        <v>0</v>
      </c>
      <c r="N1158">
        <v>0.20699999999999999</v>
      </c>
      <c r="O1158" t="s">
        <v>3638</v>
      </c>
      <c r="P1158" t="s">
        <v>3639</v>
      </c>
      <c r="Q1158" t="s">
        <v>3640</v>
      </c>
      <c r="R1158" t="s">
        <v>3641</v>
      </c>
      <c r="S1158" t="s">
        <v>270</v>
      </c>
      <c r="T1158" t="b">
        <v>1</v>
      </c>
    </row>
    <row r="1159" spans="1:20" x14ac:dyDescent="0.25">
      <c r="A1159" t="s">
        <v>259</v>
      </c>
      <c r="B1159" t="s">
        <v>260</v>
      </c>
      <c r="C1159" t="s">
        <v>237</v>
      </c>
      <c r="D1159" t="s">
        <v>1582</v>
      </c>
      <c r="E1159" t="s">
        <v>2371</v>
      </c>
      <c r="F1159" t="s">
        <v>2371</v>
      </c>
      <c r="G1159" t="s">
        <v>3642</v>
      </c>
      <c r="H1159">
        <v>13.021000000000001</v>
      </c>
      <c r="I1159" t="s">
        <v>265</v>
      </c>
      <c r="J1159" t="s">
        <v>242</v>
      </c>
      <c r="K1159" t="s">
        <v>243</v>
      </c>
      <c r="L1159" t="s">
        <v>244</v>
      </c>
      <c r="M1159">
        <v>0</v>
      </c>
      <c r="N1159">
        <v>13.021000000000001</v>
      </c>
      <c r="O1159" t="s">
        <v>324</v>
      </c>
      <c r="P1159" t="s">
        <v>3643</v>
      </c>
      <c r="Q1159" t="s">
        <v>1586</v>
      </c>
      <c r="R1159" t="s">
        <v>3644</v>
      </c>
      <c r="S1159" t="s">
        <v>270</v>
      </c>
      <c r="T1159" t="b">
        <v>1</v>
      </c>
    </row>
    <row r="1160" spans="1:20" x14ac:dyDescent="0.25">
      <c r="A1160" t="s">
        <v>259</v>
      </c>
      <c r="B1160" t="s">
        <v>260</v>
      </c>
      <c r="C1160" t="s">
        <v>294</v>
      </c>
      <c r="D1160" t="s">
        <v>1582</v>
      </c>
      <c r="E1160" t="s">
        <v>2371</v>
      </c>
      <c r="F1160" t="s">
        <v>2371</v>
      </c>
      <c r="G1160" t="s">
        <v>3642</v>
      </c>
      <c r="H1160">
        <v>8.2370000000000001</v>
      </c>
      <c r="I1160" t="s">
        <v>265</v>
      </c>
      <c r="J1160" t="s">
        <v>242</v>
      </c>
      <c r="K1160" t="s">
        <v>243</v>
      </c>
      <c r="L1160" t="s">
        <v>244</v>
      </c>
      <c r="M1160">
        <v>0</v>
      </c>
      <c r="N1160">
        <v>8.2370000000000001</v>
      </c>
      <c r="O1160" t="s">
        <v>324</v>
      </c>
      <c r="P1160" t="s">
        <v>3643</v>
      </c>
      <c r="Q1160" t="s">
        <v>1586</v>
      </c>
      <c r="R1160" t="s">
        <v>3644</v>
      </c>
      <c r="S1160" t="s">
        <v>270</v>
      </c>
      <c r="T1160" t="b">
        <v>1</v>
      </c>
    </row>
    <row r="1161" spans="1:20" x14ac:dyDescent="0.25">
      <c r="A1161" t="s">
        <v>236</v>
      </c>
      <c r="B1161" t="s">
        <v>236</v>
      </c>
      <c r="C1161" t="s">
        <v>237</v>
      </c>
      <c r="D1161" t="s">
        <v>566</v>
      </c>
      <c r="F1161" t="s">
        <v>302</v>
      </c>
      <c r="G1161" t="s">
        <v>303</v>
      </c>
      <c r="H1161">
        <v>1.2999999999999999E-2</v>
      </c>
      <c r="I1161" t="s">
        <v>254</v>
      </c>
      <c r="J1161" t="s">
        <v>242</v>
      </c>
      <c r="K1161" t="s">
        <v>243</v>
      </c>
      <c r="L1161" t="s">
        <v>244</v>
      </c>
      <c r="M1161">
        <v>0</v>
      </c>
      <c r="N1161">
        <v>1.2999999999999999E-2</v>
      </c>
      <c r="O1161" t="s">
        <v>569</v>
      </c>
      <c r="P1161" t="s">
        <v>3645</v>
      </c>
      <c r="Q1161" t="s">
        <v>571</v>
      </c>
      <c r="R1161" t="s">
        <v>3646</v>
      </c>
      <c r="S1161" t="s">
        <v>249</v>
      </c>
      <c r="T1161" t="b">
        <v>1</v>
      </c>
    </row>
    <row r="1162" spans="1:20" x14ac:dyDescent="0.25">
      <c r="A1162" t="s">
        <v>259</v>
      </c>
      <c r="B1162" t="s">
        <v>260</v>
      </c>
      <c r="C1162" t="s">
        <v>237</v>
      </c>
      <c r="D1162" t="s">
        <v>796</v>
      </c>
      <c r="E1162" t="s">
        <v>3647</v>
      </c>
      <c r="F1162" t="s">
        <v>3648</v>
      </c>
      <c r="G1162" t="s">
        <v>3648</v>
      </c>
      <c r="H1162">
        <v>8.72E-2</v>
      </c>
      <c r="I1162" t="s">
        <v>265</v>
      </c>
      <c r="J1162" t="s">
        <v>242</v>
      </c>
      <c r="K1162" t="s">
        <v>243</v>
      </c>
      <c r="L1162" t="s">
        <v>244</v>
      </c>
      <c r="M1162">
        <v>0</v>
      </c>
      <c r="N1162">
        <v>8.72E-2</v>
      </c>
      <c r="O1162" t="s">
        <v>324</v>
      </c>
      <c r="P1162" t="s">
        <v>3649</v>
      </c>
      <c r="Q1162" t="s">
        <v>800</v>
      </c>
      <c r="R1162" t="s">
        <v>3650</v>
      </c>
      <c r="S1162" t="s">
        <v>270</v>
      </c>
      <c r="T1162" t="b">
        <v>1</v>
      </c>
    </row>
    <row r="1163" spans="1:20" x14ac:dyDescent="0.25">
      <c r="A1163" t="s">
        <v>259</v>
      </c>
      <c r="B1163" t="s">
        <v>260</v>
      </c>
      <c r="C1163" t="s">
        <v>294</v>
      </c>
      <c r="D1163" t="s">
        <v>796</v>
      </c>
      <c r="E1163" t="s">
        <v>3647</v>
      </c>
      <c r="F1163" t="s">
        <v>3648</v>
      </c>
      <c r="G1163" t="s">
        <v>3648</v>
      </c>
      <c r="H1163">
        <v>2.52E-2</v>
      </c>
      <c r="I1163" t="s">
        <v>265</v>
      </c>
      <c r="J1163" t="s">
        <v>242</v>
      </c>
      <c r="K1163" t="s">
        <v>243</v>
      </c>
      <c r="L1163" t="s">
        <v>244</v>
      </c>
      <c r="M1163">
        <v>0</v>
      </c>
      <c r="N1163">
        <v>2.52E-2</v>
      </c>
      <c r="O1163" t="s">
        <v>324</v>
      </c>
      <c r="P1163" t="s">
        <v>3649</v>
      </c>
      <c r="Q1163" t="s">
        <v>800</v>
      </c>
      <c r="R1163" t="s">
        <v>3650</v>
      </c>
      <c r="S1163" t="s">
        <v>270</v>
      </c>
      <c r="T1163" t="b">
        <v>1</v>
      </c>
    </row>
    <row r="1164" spans="1:20" x14ac:dyDescent="0.25">
      <c r="A1164" t="s">
        <v>236</v>
      </c>
      <c r="B1164" t="s">
        <v>236</v>
      </c>
      <c r="C1164" t="s">
        <v>336</v>
      </c>
      <c r="D1164" t="s">
        <v>3096</v>
      </c>
      <c r="E1164" t="s">
        <v>3651</v>
      </c>
      <c r="F1164" t="s">
        <v>3652</v>
      </c>
      <c r="G1164" t="s">
        <v>3653</v>
      </c>
      <c r="H1164">
        <v>2618819</v>
      </c>
      <c r="I1164" t="s">
        <v>341</v>
      </c>
      <c r="J1164" t="s">
        <v>242</v>
      </c>
      <c r="K1164" t="s">
        <v>243</v>
      </c>
      <c r="L1164" t="s">
        <v>244</v>
      </c>
      <c r="M1164">
        <v>0</v>
      </c>
      <c r="N1164">
        <v>2618819</v>
      </c>
      <c r="O1164" t="s">
        <v>697</v>
      </c>
      <c r="P1164" t="s">
        <v>1128</v>
      </c>
      <c r="Q1164" t="s">
        <v>3101</v>
      </c>
      <c r="R1164" t="s">
        <v>3654</v>
      </c>
      <c r="S1164" t="s">
        <v>249</v>
      </c>
      <c r="T1164" t="b">
        <v>0</v>
      </c>
    </row>
    <row r="1165" spans="1:20" x14ac:dyDescent="0.25">
      <c r="A1165" t="s">
        <v>236</v>
      </c>
      <c r="B1165" t="s">
        <v>236</v>
      </c>
      <c r="C1165" t="s">
        <v>336</v>
      </c>
      <c r="D1165" t="s">
        <v>3096</v>
      </c>
      <c r="E1165" t="s">
        <v>3651</v>
      </c>
      <c r="F1165" t="s">
        <v>3652</v>
      </c>
      <c r="G1165" t="s">
        <v>3653</v>
      </c>
      <c r="H1165">
        <v>6263931</v>
      </c>
      <c r="I1165" t="s">
        <v>341</v>
      </c>
      <c r="J1165" t="s">
        <v>242</v>
      </c>
      <c r="K1165" t="s">
        <v>243</v>
      </c>
      <c r="L1165" t="s">
        <v>244</v>
      </c>
      <c r="M1165">
        <v>0</v>
      </c>
      <c r="N1165">
        <v>6263931</v>
      </c>
      <c r="O1165" t="s">
        <v>697</v>
      </c>
      <c r="P1165" t="s">
        <v>1128</v>
      </c>
      <c r="Q1165" t="s">
        <v>3101</v>
      </c>
      <c r="R1165" t="s">
        <v>3655</v>
      </c>
      <c r="S1165" t="s">
        <v>249</v>
      </c>
      <c r="T1165" t="b">
        <v>0</v>
      </c>
    </row>
    <row r="1166" spans="1:20" x14ac:dyDescent="0.25">
      <c r="A1166" t="s">
        <v>259</v>
      </c>
      <c r="B1166" t="s">
        <v>260</v>
      </c>
      <c r="C1166" t="s">
        <v>237</v>
      </c>
      <c r="D1166" t="s">
        <v>3656</v>
      </c>
      <c r="E1166" t="s">
        <v>3657</v>
      </c>
      <c r="F1166" t="s">
        <v>3658</v>
      </c>
      <c r="G1166" t="s">
        <v>3658</v>
      </c>
      <c r="H1166">
        <v>6.0190000000000001</v>
      </c>
      <c r="I1166" t="s">
        <v>265</v>
      </c>
      <c r="J1166" t="s">
        <v>242</v>
      </c>
      <c r="K1166" t="s">
        <v>243</v>
      </c>
      <c r="L1166" t="s">
        <v>244</v>
      </c>
      <c r="M1166">
        <v>0</v>
      </c>
      <c r="N1166">
        <v>6.0190000000000001</v>
      </c>
      <c r="O1166" t="s">
        <v>1122</v>
      </c>
      <c r="P1166" t="s">
        <v>3659</v>
      </c>
      <c r="Q1166" t="s">
        <v>3660</v>
      </c>
      <c r="R1166" t="s">
        <v>3661</v>
      </c>
      <c r="S1166" t="s">
        <v>270</v>
      </c>
      <c r="T1166" t="b">
        <v>1</v>
      </c>
    </row>
    <row r="1167" spans="1:20" x14ac:dyDescent="0.25">
      <c r="A1167" t="s">
        <v>259</v>
      </c>
      <c r="B1167" t="s">
        <v>260</v>
      </c>
      <c r="C1167" t="s">
        <v>336</v>
      </c>
      <c r="D1167" t="s">
        <v>3656</v>
      </c>
      <c r="E1167" t="s">
        <v>3657</v>
      </c>
      <c r="F1167" t="s">
        <v>3658</v>
      </c>
      <c r="G1167" t="s">
        <v>3658</v>
      </c>
      <c r="H1167">
        <v>31110</v>
      </c>
      <c r="I1167" t="s">
        <v>265</v>
      </c>
      <c r="J1167" t="s">
        <v>242</v>
      </c>
      <c r="K1167" t="s">
        <v>243</v>
      </c>
      <c r="L1167" t="s">
        <v>244</v>
      </c>
      <c r="M1167">
        <v>0</v>
      </c>
      <c r="N1167">
        <v>31110</v>
      </c>
      <c r="O1167" t="s">
        <v>1122</v>
      </c>
      <c r="P1167" t="s">
        <v>3659</v>
      </c>
      <c r="Q1167" t="s">
        <v>3660</v>
      </c>
      <c r="R1167" t="s">
        <v>3662</v>
      </c>
      <c r="S1167" t="s">
        <v>270</v>
      </c>
      <c r="T1167" t="b">
        <v>1</v>
      </c>
    </row>
    <row r="1168" spans="1:20" x14ac:dyDescent="0.25">
      <c r="A1168" t="s">
        <v>259</v>
      </c>
      <c r="B1168" t="s">
        <v>260</v>
      </c>
      <c r="C1168" t="s">
        <v>336</v>
      </c>
      <c r="D1168" t="s">
        <v>3656</v>
      </c>
      <c r="E1168" t="s">
        <v>3657</v>
      </c>
      <c r="F1168" t="s">
        <v>3658</v>
      </c>
      <c r="G1168" t="s">
        <v>3658</v>
      </c>
      <c r="H1168">
        <v>60110</v>
      </c>
      <c r="I1168" t="s">
        <v>265</v>
      </c>
      <c r="J1168" t="s">
        <v>242</v>
      </c>
      <c r="K1168" t="s">
        <v>243</v>
      </c>
      <c r="L1168" t="s">
        <v>244</v>
      </c>
      <c r="M1168">
        <v>0</v>
      </c>
      <c r="N1168">
        <v>60110</v>
      </c>
      <c r="O1168" t="s">
        <v>1122</v>
      </c>
      <c r="P1168" t="s">
        <v>3659</v>
      </c>
      <c r="Q1168" t="s">
        <v>3660</v>
      </c>
      <c r="R1168" t="s">
        <v>3663</v>
      </c>
      <c r="S1168" t="s">
        <v>270</v>
      </c>
      <c r="T1168" t="b">
        <v>1</v>
      </c>
    </row>
    <row r="1169" spans="1:20" x14ac:dyDescent="0.25">
      <c r="A1169" t="s">
        <v>236</v>
      </c>
      <c r="B1169" t="s">
        <v>236</v>
      </c>
      <c r="C1169" t="s">
        <v>237</v>
      </c>
      <c r="D1169" t="s">
        <v>314</v>
      </c>
      <c r="F1169" t="s">
        <v>302</v>
      </c>
      <c r="G1169" t="s">
        <v>240</v>
      </c>
      <c r="H1169">
        <v>0.01</v>
      </c>
      <c r="I1169" t="s">
        <v>241</v>
      </c>
      <c r="J1169" t="s">
        <v>242</v>
      </c>
      <c r="K1169" t="s">
        <v>243</v>
      </c>
      <c r="L1169" t="s">
        <v>244</v>
      </c>
      <c r="M1169">
        <v>0</v>
      </c>
      <c r="N1169">
        <v>0.01</v>
      </c>
      <c r="O1169" t="s">
        <v>1782</v>
      </c>
      <c r="P1169" t="s">
        <v>3664</v>
      </c>
      <c r="Q1169" t="s">
        <v>318</v>
      </c>
      <c r="R1169" t="s">
        <v>319</v>
      </c>
      <c r="S1169" t="s">
        <v>249</v>
      </c>
      <c r="T1169" t="b">
        <v>1</v>
      </c>
    </row>
    <row r="1170" spans="1:20" x14ac:dyDescent="0.25">
      <c r="A1170" t="s">
        <v>259</v>
      </c>
      <c r="B1170" t="s">
        <v>260</v>
      </c>
      <c r="C1170" t="s">
        <v>237</v>
      </c>
      <c r="D1170" t="s">
        <v>2311</v>
      </c>
      <c r="E1170" t="s">
        <v>3665</v>
      </c>
      <c r="F1170" t="s">
        <v>3666</v>
      </c>
      <c r="G1170" t="s">
        <v>3667</v>
      </c>
      <c r="H1170">
        <v>0.72299999999999998</v>
      </c>
      <c r="I1170" t="s">
        <v>265</v>
      </c>
      <c r="J1170" t="s">
        <v>242</v>
      </c>
      <c r="K1170" t="s">
        <v>243</v>
      </c>
      <c r="L1170" t="s">
        <v>244</v>
      </c>
      <c r="M1170">
        <v>0</v>
      </c>
      <c r="N1170">
        <v>0.72299999999999998</v>
      </c>
      <c r="O1170" t="s">
        <v>324</v>
      </c>
      <c r="P1170" t="s">
        <v>3668</v>
      </c>
      <c r="Q1170" t="s">
        <v>2316</v>
      </c>
      <c r="R1170" t="s">
        <v>3669</v>
      </c>
      <c r="S1170" t="s">
        <v>270</v>
      </c>
      <c r="T1170" t="b">
        <v>1</v>
      </c>
    </row>
    <row r="1171" spans="1:20" x14ac:dyDescent="0.25">
      <c r="A1171" t="s">
        <v>236</v>
      </c>
      <c r="B1171" t="s">
        <v>236</v>
      </c>
      <c r="C1171" t="s">
        <v>237</v>
      </c>
      <c r="D1171" t="s">
        <v>392</v>
      </c>
      <c r="F1171" t="s">
        <v>2718</v>
      </c>
      <c r="G1171" t="s">
        <v>3670</v>
      </c>
      <c r="H1171">
        <v>3.4200000000000001E-2</v>
      </c>
      <c r="I1171" t="s">
        <v>341</v>
      </c>
      <c r="J1171" t="s">
        <v>242</v>
      </c>
      <c r="K1171" t="s">
        <v>243</v>
      </c>
      <c r="L1171" t="s">
        <v>244</v>
      </c>
      <c r="M1171">
        <v>0</v>
      </c>
      <c r="N1171">
        <v>3.4200000000000001E-2</v>
      </c>
      <c r="O1171" t="s">
        <v>690</v>
      </c>
      <c r="P1171" t="s">
        <v>3671</v>
      </c>
      <c r="Q1171" t="s">
        <v>397</v>
      </c>
      <c r="R1171" t="s">
        <v>3672</v>
      </c>
      <c r="S1171" t="s">
        <v>249</v>
      </c>
      <c r="T1171" t="b">
        <v>1</v>
      </c>
    </row>
    <row r="1172" spans="1:20" x14ac:dyDescent="0.25">
      <c r="A1172" t="s">
        <v>259</v>
      </c>
      <c r="B1172" t="s">
        <v>260</v>
      </c>
      <c r="C1172" t="s">
        <v>237</v>
      </c>
      <c r="D1172" t="s">
        <v>1442</v>
      </c>
      <c r="E1172" t="s">
        <v>2042</v>
      </c>
      <c r="F1172" t="s">
        <v>3673</v>
      </c>
      <c r="G1172" t="s">
        <v>3673</v>
      </c>
      <c r="H1172">
        <v>1.0649999999999999</v>
      </c>
      <c r="I1172" t="s">
        <v>265</v>
      </c>
      <c r="J1172" t="s">
        <v>242</v>
      </c>
      <c r="K1172" t="s">
        <v>243</v>
      </c>
      <c r="L1172" t="s">
        <v>244</v>
      </c>
      <c r="M1172">
        <v>0</v>
      </c>
      <c r="N1172">
        <v>1.0649999999999999</v>
      </c>
      <c r="O1172" t="s">
        <v>446</v>
      </c>
      <c r="P1172" t="s">
        <v>3674</v>
      </c>
      <c r="Q1172" t="s">
        <v>1446</v>
      </c>
      <c r="R1172" t="s">
        <v>3675</v>
      </c>
      <c r="S1172" t="s">
        <v>270</v>
      </c>
      <c r="T1172" t="b">
        <v>1</v>
      </c>
    </row>
    <row r="1173" spans="1:20" x14ac:dyDescent="0.25">
      <c r="A1173" t="s">
        <v>259</v>
      </c>
      <c r="B1173" t="s">
        <v>260</v>
      </c>
      <c r="C1173" t="s">
        <v>336</v>
      </c>
      <c r="D1173" t="s">
        <v>1442</v>
      </c>
      <c r="E1173" t="s">
        <v>2042</v>
      </c>
      <c r="F1173" t="s">
        <v>3673</v>
      </c>
      <c r="G1173" t="s">
        <v>3673</v>
      </c>
      <c r="H1173">
        <v>5507</v>
      </c>
      <c r="I1173" t="s">
        <v>265</v>
      </c>
      <c r="J1173" t="s">
        <v>242</v>
      </c>
      <c r="K1173" t="s">
        <v>243</v>
      </c>
      <c r="L1173" t="s">
        <v>244</v>
      </c>
      <c r="M1173">
        <v>0</v>
      </c>
      <c r="N1173">
        <v>5507</v>
      </c>
      <c r="O1173" t="s">
        <v>446</v>
      </c>
      <c r="P1173" t="s">
        <v>3674</v>
      </c>
      <c r="Q1173" t="s">
        <v>1446</v>
      </c>
      <c r="R1173" t="s">
        <v>3676</v>
      </c>
      <c r="S1173" t="s">
        <v>270</v>
      </c>
      <c r="T1173" t="b">
        <v>1</v>
      </c>
    </row>
    <row r="1174" spans="1:20" x14ac:dyDescent="0.25">
      <c r="A1174" t="s">
        <v>259</v>
      </c>
      <c r="B1174" t="s">
        <v>260</v>
      </c>
      <c r="C1174" t="s">
        <v>336</v>
      </c>
      <c r="D1174" t="s">
        <v>1442</v>
      </c>
      <c r="E1174" t="s">
        <v>2042</v>
      </c>
      <c r="F1174" t="s">
        <v>3673</v>
      </c>
      <c r="G1174" t="s">
        <v>3673</v>
      </c>
      <c r="H1174">
        <v>10640</v>
      </c>
      <c r="I1174" t="s">
        <v>265</v>
      </c>
      <c r="J1174" t="s">
        <v>242</v>
      </c>
      <c r="K1174" t="s">
        <v>243</v>
      </c>
      <c r="L1174" t="s">
        <v>244</v>
      </c>
      <c r="M1174">
        <v>0</v>
      </c>
      <c r="N1174">
        <v>10640</v>
      </c>
      <c r="O1174" t="s">
        <v>446</v>
      </c>
      <c r="P1174" t="s">
        <v>3674</v>
      </c>
      <c r="Q1174" t="s">
        <v>1446</v>
      </c>
      <c r="R1174" t="s">
        <v>3677</v>
      </c>
      <c r="S1174" t="s">
        <v>270</v>
      </c>
      <c r="T1174" t="b">
        <v>1</v>
      </c>
    </row>
    <row r="1175" spans="1:20" x14ac:dyDescent="0.25">
      <c r="A1175" t="s">
        <v>236</v>
      </c>
      <c r="B1175" t="s">
        <v>236</v>
      </c>
      <c r="C1175" t="s">
        <v>237</v>
      </c>
      <c r="D1175" t="s">
        <v>314</v>
      </c>
      <c r="F1175" t="s">
        <v>544</v>
      </c>
      <c r="G1175" t="s">
        <v>3678</v>
      </c>
      <c r="H1175">
        <v>4.58E-2</v>
      </c>
      <c r="I1175" t="s">
        <v>341</v>
      </c>
      <c r="J1175" t="s">
        <v>242</v>
      </c>
      <c r="K1175" t="s">
        <v>243</v>
      </c>
      <c r="L1175" t="s">
        <v>244</v>
      </c>
      <c r="M1175">
        <v>0</v>
      </c>
      <c r="N1175">
        <v>4.58E-2</v>
      </c>
      <c r="O1175" t="s">
        <v>569</v>
      </c>
      <c r="P1175" t="s">
        <v>3679</v>
      </c>
      <c r="Q1175" t="s">
        <v>318</v>
      </c>
      <c r="R1175" t="s">
        <v>1409</v>
      </c>
      <c r="S1175" t="s">
        <v>249</v>
      </c>
      <c r="T1175" t="b">
        <v>1</v>
      </c>
    </row>
    <row r="1176" spans="1:20" x14ac:dyDescent="0.25">
      <c r="A1176" t="s">
        <v>236</v>
      </c>
      <c r="B1176" t="s">
        <v>236</v>
      </c>
      <c r="C1176" t="s">
        <v>237</v>
      </c>
      <c r="D1176" t="s">
        <v>314</v>
      </c>
      <c r="F1176" t="s">
        <v>544</v>
      </c>
      <c r="G1176" t="s">
        <v>3678</v>
      </c>
      <c r="H1176">
        <v>4.3999999999999997E-2</v>
      </c>
      <c r="I1176" t="s">
        <v>341</v>
      </c>
      <c r="J1176" t="s">
        <v>242</v>
      </c>
      <c r="K1176" t="s">
        <v>243</v>
      </c>
      <c r="L1176" t="s">
        <v>244</v>
      </c>
      <c r="M1176">
        <v>51200</v>
      </c>
      <c r="N1176">
        <v>4.3999999999999997E-2</v>
      </c>
      <c r="O1176" t="s">
        <v>569</v>
      </c>
      <c r="P1176" t="s">
        <v>3679</v>
      </c>
      <c r="Q1176" t="s">
        <v>318</v>
      </c>
      <c r="R1176" t="s">
        <v>1409</v>
      </c>
      <c r="S1176" t="s">
        <v>249</v>
      </c>
      <c r="T1176" t="b">
        <v>1</v>
      </c>
    </row>
    <row r="1177" spans="1:20" x14ac:dyDescent="0.25">
      <c r="A1177" t="s">
        <v>236</v>
      </c>
      <c r="B1177" t="s">
        <v>236</v>
      </c>
      <c r="C1177" t="s">
        <v>237</v>
      </c>
      <c r="D1177" t="s">
        <v>314</v>
      </c>
      <c r="F1177" t="s">
        <v>544</v>
      </c>
      <c r="G1177" t="s">
        <v>3678</v>
      </c>
      <c r="H1177">
        <v>4.2099999999999999E-2</v>
      </c>
      <c r="I1177" t="s">
        <v>341</v>
      </c>
      <c r="J1177" t="s">
        <v>242</v>
      </c>
      <c r="K1177" t="s">
        <v>243</v>
      </c>
      <c r="L1177" t="s">
        <v>244</v>
      </c>
      <c r="M1177">
        <v>512000</v>
      </c>
      <c r="N1177">
        <v>4.2099999999999999E-2</v>
      </c>
      <c r="O1177" t="s">
        <v>569</v>
      </c>
      <c r="P1177" t="s">
        <v>3679</v>
      </c>
      <c r="Q1177" t="s">
        <v>318</v>
      </c>
      <c r="R1177" t="s">
        <v>1409</v>
      </c>
      <c r="S1177" t="s">
        <v>249</v>
      </c>
      <c r="T1177" t="b">
        <v>1</v>
      </c>
    </row>
    <row r="1178" spans="1:20" x14ac:dyDescent="0.25">
      <c r="A1178" t="s">
        <v>259</v>
      </c>
      <c r="B1178" t="s">
        <v>271</v>
      </c>
      <c r="C1178" t="s">
        <v>237</v>
      </c>
      <c r="D1178" t="s">
        <v>3157</v>
      </c>
      <c r="E1178" t="s">
        <v>3680</v>
      </c>
      <c r="F1178" t="s">
        <v>3680</v>
      </c>
      <c r="G1178" t="s">
        <v>3681</v>
      </c>
      <c r="H1178">
        <v>5.5659999999999998</v>
      </c>
      <c r="I1178" t="s">
        <v>265</v>
      </c>
      <c r="J1178" t="s">
        <v>242</v>
      </c>
      <c r="K1178" t="s">
        <v>243</v>
      </c>
      <c r="L1178" t="s">
        <v>244</v>
      </c>
      <c r="M1178">
        <v>0</v>
      </c>
      <c r="N1178">
        <v>5.5659999999999998</v>
      </c>
      <c r="O1178" t="s">
        <v>1248</v>
      </c>
      <c r="P1178" t="s">
        <v>3682</v>
      </c>
      <c r="Q1178" t="s">
        <v>3161</v>
      </c>
      <c r="R1178" t="s">
        <v>3683</v>
      </c>
      <c r="S1178" t="s">
        <v>279</v>
      </c>
      <c r="T1178" t="b">
        <v>1</v>
      </c>
    </row>
    <row r="1179" spans="1:20" x14ac:dyDescent="0.25">
      <c r="A1179" t="s">
        <v>259</v>
      </c>
      <c r="B1179" t="s">
        <v>260</v>
      </c>
      <c r="C1179" t="s">
        <v>237</v>
      </c>
      <c r="D1179" t="s">
        <v>280</v>
      </c>
      <c r="E1179" t="s">
        <v>3684</v>
      </c>
      <c r="F1179" t="s">
        <v>3685</v>
      </c>
      <c r="G1179" t="s">
        <v>3685</v>
      </c>
      <c r="H1179">
        <v>5.2400000000000002E-2</v>
      </c>
      <c r="I1179" t="s">
        <v>265</v>
      </c>
      <c r="J1179" t="s">
        <v>242</v>
      </c>
      <c r="K1179" t="s">
        <v>243</v>
      </c>
      <c r="L1179" t="s">
        <v>244</v>
      </c>
      <c r="M1179">
        <v>0</v>
      </c>
      <c r="N1179">
        <v>5.2400000000000002E-2</v>
      </c>
      <c r="O1179" t="s">
        <v>1258</v>
      </c>
      <c r="P1179" t="s">
        <v>3686</v>
      </c>
      <c r="Q1179" t="s">
        <v>285</v>
      </c>
      <c r="R1179" t="s">
        <v>3687</v>
      </c>
      <c r="S1179" t="s">
        <v>270</v>
      </c>
      <c r="T1179" t="b">
        <v>1</v>
      </c>
    </row>
    <row r="1180" spans="1:20" x14ac:dyDescent="0.25">
      <c r="A1180" t="s">
        <v>259</v>
      </c>
      <c r="B1180" t="s">
        <v>260</v>
      </c>
      <c r="C1180" t="s">
        <v>237</v>
      </c>
      <c r="D1180" t="s">
        <v>1118</v>
      </c>
      <c r="E1180" t="s">
        <v>3212</v>
      </c>
      <c r="F1180" t="s">
        <v>3213</v>
      </c>
      <c r="G1180" t="s">
        <v>3214</v>
      </c>
      <c r="H1180">
        <v>0.72</v>
      </c>
      <c r="I1180" t="s">
        <v>265</v>
      </c>
      <c r="J1180" t="s">
        <v>242</v>
      </c>
      <c r="K1180" t="s">
        <v>243</v>
      </c>
      <c r="L1180" t="s">
        <v>244</v>
      </c>
      <c r="M1180">
        <v>0</v>
      </c>
      <c r="N1180">
        <v>0.72</v>
      </c>
      <c r="O1180" t="s">
        <v>1122</v>
      </c>
      <c r="P1180" t="s">
        <v>1123</v>
      </c>
      <c r="Q1180" t="s">
        <v>1124</v>
      </c>
      <c r="R1180" t="s">
        <v>3688</v>
      </c>
      <c r="S1180" t="s">
        <v>270</v>
      </c>
      <c r="T1180" t="b">
        <v>0</v>
      </c>
    </row>
    <row r="1181" spans="1:20" x14ac:dyDescent="0.25">
      <c r="A1181" t="s">
        <v>259</v>
      </c>
      <c r="B1181" t="s">
        <v>260</v>
      </c>
      <c r="C1181" t="s">
        <v>237</v>
      </c>
      <c r="D1181" t="s">
        <v>369</v>
      </c>
      <c r="E1181" t="s">
        <v>3689</v>
      </c>
      <c r="F1181" t="s">
        <v>3690</v>
      </c>
      <c r="G1181" t="s">
        <v>3690</v>
      </c>
      <c r="H1181">
        <v>0.504</v>
      </c>
      <c r="I1181" t="s">
        <v>265</v>
      </c>
      <c r="J1181" t="s">
        <v>242</v>
      </c>
      <c r="K1181" t="s">
        <v>243</v>
      </c>
      <c r="L1181" t="s">
        <v>244</v>
      </c>
      <c r="M1181">
        <v>0</v>
      </c>
      <c r="N1181">
        <v>0.504</v>
      </c>
      <c r="O1181" t="s">
        <v>324</v>
      </c>
      <c r="P1181" t="s">
        <v>3691</v>
      </c>
      <c r="Q1181" t="s">
        <v>374</v>
      </c>
      <c r="R1181" t="s">
        <v>3692</v>
      </c>
      <c r="S1181" t="s">
        <v>270</v>
      </c>
      <c r="T1181" t="b">
        <v>1</v>
      </c>
    </row>
    <row r="1182" spans="1:20" x14ac:dyDescent="0.25">
      <c r="A1182" t="s">
        <v>259</v>
      </c>
      <c r="B1182" t="s">
        <v>260</v>
      </c>
      <c r="C1182" t="s">
        <v>336</v>
      </c>
      <c r="D1182" t="s">
        <v>369</v>
      </c>
      <c r="E1182" t="s">
        <v>3689</v>
      </c>
      <c r="F1182" t="s">
        <v>3690</v>
      </c>
      <c r="G1182" t="s">
        <v>3690</v>
      </c>
      <c r="H1182">
        <v>2596</v>
      </c>
      <c r="I1182" t="s">
        <v>265</v>
      </c>
      <c r="J1182" t="s">
        <v>242</v>
      </c>
      <c r="K1182" t="s">
        <v>243</v>
      </c>
      <c r="L1182" t="s">
        <v>244</v>
      </c>
      <c r="M1182">
        <v>0</v>
      </c>
      <c r="N1182">
        <v>2596</v>
      </c>
      <c r="O1182" t="s">
        <v>324</v>
      </c>
      <c r="P1182" t="s">
        <v>3691</v>
      </c>
      <c r="Q1182" t="s">
        <v>374</v>
      </c>
      <c r="R1182" t="s">
        <v>3693</v>
      </c>
      <c r="S1182" t="s">
        <v>270</v>
      </c>
      <c r="T1182" t="b">
        <v>1</v>
      </c>
    </row>
    <row r="1183" spans="1:20" x14ac:dyDescent="0.25">
      <c r="A1183" t="s">
        <v>259</v>
      </c>
      <c r="B1183" t="s">
        <v>260</v>
      </c>
      <c r="C1183" t="s">
        <v>336</v>
      </c>
      <c r="D1183" t="s">
        <v>369</v>
      </c>
      <c r="E1183" t="s">
        <v>3689</v>
      </c>
      <c r="F1183" t="s">
        <v>3690</v>
      </c>
      <c r="G1183" t="s">
        <v>3690</v>
      </c>
      <c r="H1183">
        <v>4980</v>
      </c>
      <c r="I1183" t="s">
        <v>265</v>
      </c>
      <c r="J1183" t="s">
        <v>242</v>
      </c>
      <c r="K1183" t="s">
        <v>243</v>
      </c>
      <c r="L1183" t="s">
        <v>244</v>
      </c>
      <c r="M1183">
        <v>0</v>
      </c>
      <c r="N1183">
        <v>4980</v>
      </c>
      <c r="O1183" t="s">
        <v>324</v>
      </c>
      <c r="P1183" t="s">
        <v>3691</v>
      </c>
      <c r="Q1183" t="s">
        <v>374</v>
      </c>
      <c r="R1183" t="s">
        <v>3694</v>
      </c>
      <c r="S1183" t="s">
        <v>270</v>
      </c>
      <c r="T1183" t="b">
        <v>1</v>
      </c>
    </row>
    <row r="1184" spans="1:20" x14ac:dyDescent="0.25">
      <c r="A1184" t="s">
        <v>259</v>
      </c>
      <c r="B1184" t="s">
        <v>271</v>
      </c>
      <c r="C1184" t="s">
        <v>237</v>
      </c>
      <c r="D1184" t="s">
        <v>2761</v>
      </c>
      <c r="E1184" t="s">
        <v>3695</v>
      </c>
      <c r="F1184" t="s">
        <v>3696</v>
      </c>
      <c r="G1184" t="s">
        <v>3697</v>
      </c>
      <c r="H1184">
        <v>6.1760000000000002</v>
      </c>
      <c r="I1184" t="s">
        <v>265</v>
      </c>
      <c r="J1184" t="s">
        <v>242</v>
      </c>
      <c r="K1184" t="s">
        <v>243</v>
      </c>
      <c r="L1184" t="s">
        <v>244</v>
      </c>
      <c r="M1184">
        <v>0</v>
      </c>
      <c r="N1184">
        <v>6.1760000000000002</v>
      </c>
      <c r="O1184" t="s">
        <v>3698</v>
      </c>
      <c r="P1184" t="s">
        <v>3699</v>
      </c>
      <c r="Q1184" t="s">
        <v>2767</v>
      </c>
      <c r="R1184" t="s">
        <v>3700</v>
      </c>
      <c r="S1184" t="s">
        <v>279</v>
      </c>
      <c r="T1184" t="b">
        <v>1</v>
      </c>
    </row>
    <row r="1185" spans="1:20" x14ac:dyDescent="0.25">
      <c r="A1185" t="s">
        <v>259</v>
      </c>
      <c r="B1185" t="s">
        <v>271</v>
      </c>
      <c r="C1185" t="s">
        <v>336</v>
      </c>
      <c r="D1185" t="s">
        <v>2761</v>
      </c>
      <c r="E1185" t="s">
        <v>3695</v>
      </c>
      <c r="F1185" t="s">
        <v>3696</v>
      </c>
      <c r="G1185" t="s">
        <v>3697</v>
      </c>
      <c r="H1185">
        <v>35321</v>
      </c>
      <c r="I1185" t="s">
        <v>265</v>
      </c>
      <c r="J1185" t="s">
        <v>242</v>
      </c>
      <c r="K1185" t="s">
        <v>243</v>
      </c>
      <c r="L1185" t="s">
        <v>244</v>
      </c>
      <c r="M1185">
        <v>0</v>
      </c>
      <c r="N1185">
        <v>35321</v>
      </c>
      <c r="O1185" t="s">
        <v>3698</v>
      </c>
      <c r="P1185" t="s">
        <v>3699</v>
      </c>
      <c r="Q1185" t="s">
        <v>2767</v>
      </c>
      <c r="R1185" t="s">
        <v>3701</v>
      </c>
      <c r="S1185" t="s">
        <v>279</v>
      </c>
      <c r="T1185" t="b">
        <v>1</v>
      </c>
    </row>
    <row r="1186" spans="1:20" x14ac:dyDescent="0.25">
      <c r="A1186" t="s">
        <v>259</v>
      </c>
      <c r="B1186" t="s">
        <v>271</v>
      </c>
      <c r="C1186" t="s">
        <v>336</v>
      </c>
      <c r="D1186" t="s">
        <v>2761</v>
      </c>
      <c r="E1186" t="s">
        <v>3695</v>
      </c>
      <c r="F1186" t="s">
        <v>3696</v>
      </c>
      <c r="G1186" t="s">
        <v>3697</v>
      </c>
      <c r="H1186">
        <v>68959</v>
      </c>
      <c r="I1186" t="s">
        <v>265</v>
      </c>
      <c r="J1186" t="s">
        <v>242</v>
      </c>
      <c r="K1186" t="s">
        <v>243</v>
      </c>
      <c r="L1186" t="s">
        <v>244</v>
      </c>
      <c r="M1186">
        <v>0</v>
      </c>
      <c r="N1186">
        <v>68959</v>
      </c>
      <c r="O1186" t="s">
        <v>3698</v>
      </c>
      <c r="P1186" t="s">
        <v>3699</v>
      </c>
      <c r="Q1186" t="s">
        <v>2767</v>
      </c>
      <c r="R1186" t="s">
        <v>3702</v>
      </c>
      <c r="S1186" t="s">
        <v>279</v>
      </c>
      <c r="T1186" t="b">
        <v>1</v>
      </c>
    </row>
    <row r="1187" spans="1:20" x14ac:dyDescent="0.25">
      <c r="A1187" t="s">
        <v>259</v>
      </c>
      <c r="B1187" t="s">
        <v>260</v>
      </c>
      <c r="C1187" t="s">
        <v>237</v>
      </c>
      <c r="D1187" t="s">
        <v>2380</v>
      </c>
      <c r="E1187" t="s">
        <v>3703</v>
      </c>
      <c r="F1187" t="s">
        <v>3704</v>
      </c>
      <c r="G1187" t="s">
        <v>3705</v>
      </c>
      <c r="H1187">
        <v>1.72E-2</v>
      </c>
      <c r="I1187" t="s">
        <v>265</v>
      </c>
      <c r="J1187" t="s">
        <v>242</v>
      </c>
      <c r="K1187" t="s">
        <v>243</v>
      </c>
      <c r="L1187" t="s">
        <v>244</v>
      </c>
      <c r="M1187">
        <v>0</v>
      </c>
      <c r="N1187">
        <v>1.72E-2</v>
      </c>
      <c r="O1187" t="s">
        <v>331</v>
      </c>
      <c r="P1187" t="s">
        <v>3706</v>
      </c>
      <c r="Q1187" t="s">
        <v>2384</v>
      </c>
      <c r="R1187" t="s">
        <v>3707</v>
      </c>
      <c r="S1187" t="s">
        <v>270</v>
      </c>
      <c r="T1187" t="b">
        <v>1</v>
      </c>
    </row>
    <row r="1188" spans="1:20" x14ac:dyDescent="0.25">
      <c r="A1188" t="s">
        <v>259</v>
      </c>
      <c r="B1188" t="s">
        <v>260</v>
      </c>
      <c r="C1188" t="s">
        <v>237</v>
      </c>
      <c r="D1188" t="s">
        <v>2420</v>
      </c>
      <c r="E1188" t="s">
        <v>2598</v>
      </c>
      <c r="F1188" t="s">
        <v>3708</v>
      </c>
      <c r="G1188" t="s">
        <v>3708</v>
      </c>
      <c r="H1188">
        <v>9.5000000000000001E-2</v>
      </c>
      <c r="I1188" t="s">
        <v>265</v>
      </c>
      <c r="J1188" t="s">
        <v>242</v>
      </c>
      <c r="K1188" t="s">
        <v>243</v>
      </c>
      <c r="L1188" t="s">
        <v>244</v>
      </c>
      <c r="M1188">
        <v>0</v>
      </c>
      <c r="N1188">
        <v>9.5000000000000001E-2</v>
      </c>
      <c r="O1188" t="s">
        <v>386</v>
      </c>
      <c r="P1188" t="s">
        <v>3709</v>
      </c>
      <c r="Q1188" t="s">
        <v>2424</v>
      </c>
      <c r="R1188" t="s">
        <v>3710</v>
      </c>
      <c r="S1188" t="s">
        <v>270</v>
      </c>
      <c r="T1188" t="b">
        <v>1</v>
      </c>
    </row>
    <row r="1189" spans="1:20" x14ac:dyDescent="0.25">
      <c r="A1189" t="s">
        <v>259</v>
      </c>
      <c r="B1189" t="s">
        <v>260</v>
      </c>
      <c r="C1189" t="s">
        <v>237</v>
      </c>
      <c r="D1189" t="s">
        <v>524</v>
      </c>
      <c r="E1189" t="s">
        <v>3711</v>
      </c>
      <c r="F1189" t="s">
        <v>3712</v>
      </c>
      <c r="G1189" t="s">
        <v>3713</v>
      </c>
      <c r="H1189">
        <v>0.41899999999999998</v>
      </c>
      <c r="I1189" t="s">
        <v>265</v>
      </c>
      <c r="J1189" t="s">
        <v>242</v>
      </c>
      <c r="K1189" t="s">
        <v>243</v>
      </c>
      <c r="L1189" t="s">
        <v>244</v>
      </c>
      <c r="M1189">
        <v>0</v>
      </c>
      <c r="N1189">
        <v>0.41899999999999998</v>
      </c>
      <c r="O1189" t="s">
        <v>266</v>
      </c>
      <c r="P1189" t="s">
        <v>3714</v>
      </c>
      <c r="Q1189" t="s">
        <v>528</v>
      </c>
      <c r="R1189" t="s">
        <v>3715</v>
      </c>
      <c r="S1189" t="s">
        <v>270</v>
      </c>
      <c r="T1189" t="b">
        <v>1</v>
      </c>
    </row>
    <row r="1190" spans="1:20" x14ac:dyDescent="0.25">
      <c r="A1190" t="s">
        <v>259</v>
      </c>
      <c r="B1190" t="s">
        <v>260</v>
      </c>
      <c r="C1190" t="s">
        <v>237</v>
      </c>
      <c r="D1190" t="s">
        <v>643</v>
      </c>
      <c r="E1190" t="s">
        <v>3716</v>
      </c>
      <c r="F1190" t="s">
        <v>3717</v>
      </c>
      <c r="G1190" t="s">
        <v>3717</v>
      </c>
      <c r="H1190">
        <v>0.80600000000000005</v>
      </c>
      <c r="I1190" t="s">
        <v>265</v>
      </c>
      <c r="J1190" t="s">
        <v>242</v>
      </c>
      <c r="K1190" t="s">
        <v>243</v>
      </c>
      <c r="L1190" t="s">
        <v>244</v>
      </c>
      <c r="M1190">
        <v>0</v>
      </c>
      <c r="N1190">
        <v>0.80600000000000005</v>
      </c>
      <c r="O1190" t="s">
        <v>324</v>
      </c>
      <c r="P1190" t="s">
        <v>3718</v>
      </c>
      <c r="Q1190" t="s">
        <v>647</v>
      </c>
      <c r="R1190" t="s">
        <v>3719</v>
      </c>
      <c r="S1190" t="s">
        <v>270</v>
      </c>
      <c r="T1190" t="b">
        <v>1</v>
      </c>
    </row>
    <row r="1191" spans="1:20" x14ac:dyDescent="0.25">
      <c r="A1191" t="s">
        <v>259</v>
      </c>
      <c r="B1191" t="s">
        <v>260</v>
      </c>
      <c r="C1191" t="s">
        <v>237</v>
      </c>
      <c r="D1191" t="s">
        <v>412</v>
      </c>
      <c r="E1191" t="s">
        <v>3720</v>
      </c>
      <c r="F1191" t="s">
        <v>3721</v>
      </c>
      <c r="G1191" t="s">
        <v>3721</v>
      </c>
      <c r="H1191">
        <v>7.1360000000000001</v>
      </c>
      <c r="I1191" t="s">
        <v>265</v>
      </c>
      <c r="J1191" t="s">
        <v>242</v>
      </c>
      <c r="K1191" t="s">
        <v>243</v>
      </c>
      <c r="L1191" t="s">
        <v>244</v>
      </c>
      <c r="M1191">
        <v>0</v>
      </c>
      <c r="N1191">
        <v>7.1360000000000001</v>
      </c>
      <c r="O1191" t="s">
        <v>372</v>
      </c>
      <c r="P1191" t="s">
        <v>3722</v>
      </c>
      <c r="Q1191" t="s">
        <v>416</v>
      </c>
      <c r="R1191" t="s">
        <v>3723</v>
      </c>
      <c r="S1191" t="s">
        <v>270</v>
      </c>
      <c r="T1191" t="b">
        <v>1</v>
      </c>
    </row>
    <row r="1192" spans="1:20" x14ac:dyDescent="0.25">
      <c r="A1192" t="s">
        <v>259</v>
      </c>
      <c r="B1192" t="s">
        <v>260</v>
      </c>
      <c r="C1192" t="s">
        <v>237</v>
      </c>
      <c r="D1192" t="s">
        <v>2468</v>
      </c>
      <c r="E1192" t="s">
        <v>3724</v>
      </c>
      <c r="F1192" t="s">
        <v>3725</v>
      </c>
      <c r="G1192" t="s">
        <v>3726</v>
      </c>
      <c r="H1192">
        <v>0.89200000000000002</v>
      </c>
      <c r="I1192" t="s">
        <v>265</v>
      </c>
      <c r="J1192" t="s">
        <v>242</v>
      </c>
      <c r="K1192" t="s">
        <v>243</v>
      </c>
      <c r="L1192" t="s">
        <v>244</v>
      </c>
      <c r="M1192">
        <v>0</v>
      </c>
      <c r="N1192">
        <v>0.89200000000000002</v>
      </c>
      <c r="O1192" t="s">
        <v>266</v>
      </c>
      <c r="P1192" t="s">
        <v>3727</v>
      </c>
      <c r="Q1192" t="s">
        <v>2473</v>
      </c>
      <c r="R1192" t="s">
        <v>3728</v>
      </c>
      <c r="S1192" t="s">
        <v>270</v>
      </c>
      <c r="T1192" t="b">
        <v>1</v>
      </c>
    </row>
    <row r="1193" spans="1:20" x14ac:dyDescent="0.25">
      <c r="A1193" t="s">
        <v>259</v>
      </c>
      <c r="B1193" t="s">
        <v>260</v>
      </c>
      <c r="C1193" t="s">
        <v>294</v>
      </c>
      <c r="D1193" t="s">
        <v>2468</v>
      </c>
      <c r="E1193" t="s">
        <v>3724</v>
      </c>
      <c r="F1193" t="s">
        <v>3725</v>
      </c>
      <c r="G1193" t="s">
        <v>3726</v>
      </c>
      <c r="H1193">
        <v>0.26200000000000001</v>
      </c>
      <c r="I1193" t="s">
        <v>265</v>
      </c>
      <c r="J1193" t="s">
        <v>242</v>
      </c>
      <c r="K1193" t="s">
        <v>243</v>
      </c>
      <c r="L1193" t="s">
        <v>244</v>
      </c>
      <c r="M1193">
        <v>0</v>
      </c>
      <c r="N1193">
        <v>0.26200000000000001</v>
      </c>
      <c r="O1193" t="s">
        <v>266</v>
      </c>
      <c r="P1193" t="s">
        <v>3727</v>
      </c>
      <c r="Q1193" t="s">
        <v>2473</v>
      </c>
      <c r="R1193" t="s">
        <v>3728</v>
      </c>
      <c r="S1193" t="s">
        <v>270</v>
      </c>
      <c r="T1193" t="b">
        <v>1</v>
      </c>
    </row>
    <row r="1194" spans="1:20" x14ac:dyDescent="0.25">
      <c r="A1194" t="s">
        <v>259</v>
      </c>
      <c r="B1194" t="s">
        <v>260</v>
      </c>
      <c r="C1194" t="s">
        <v>237</v>
      </c>
      <c r="D1194" t="s">
        <v>1400</v>
      </c>
      <c r="E1194" t="s">
        <v>3729</v>
      </c>
      <c r="F1194" t="s">
        <v>3730</v>
      </c>
      <c r="G1194" t="s">
        <v>3730</v>
      </c>
      <c r="H1194">
        <v>0.24244499999999999</v>
      </c>
      <c r="I1194" t="s">
        <v>265</v>
      </c>
      <c r="J1194" t="s">
        <v>242</v>
      </c>
      <c r="K1194" t="s">
        <v>243</v>
      </c>
      <c r="L1194" t="s">
        <v>244</v>
      </c>
      <c r="M1194">
        <v>0</v>
      </c>
      <c r="N1194">
        <v>0.24244499999999999</v>
      </c>
      <c r="O1194" t="s">
        <v>372</v>
      </c>
      <c r="P1194" t="s">
        <v>3731</v>
      </c>
      <c r="Q1194" t="s">
        <v>1404</v>
      </c>
      <c r="R1194" t="s">
        <v>3732</v>
      </c>
      <c r="S1194" t="s">
        <v>270</v>
      </c>
      <c r="T1194" t="b">
        <v>1</v>
      </c>
    </row>
    <row r="1195" spans="1:20" x14ac:dyDescent="0.25">
      <c r="A1195" t="s">
        <v>259</v>
      </c>
      <c r="B1195" t="s">
        <v>260</v>
      </c>
      <c r="C1195" t="s">
        <v>294</v>
      </c>
      <c r="D1195" t="s">
        <v>1400</v>
      </c>
      <c r="E1195" t="s">
        <v>3729</v>
      </c>
      <c r="F1195" t="s">
        <v>3730</v>
      </c>
      <c r="G1195" t="s">
        <v>3730</v>
      </c>
      <c r="H1195">
        <v>7.6799999999999993E-2</v>
      </c>
      <c r="I1195" t="s">
        <v>265</v>
      </c>
      <c r="J1195" t="s">
        <v>242</v>
      </c>
      <c r="K1195" t="s">
        <v>243</v>
      </c>
      <c r="L1195" t="s">
        <v>244</v>
      </c>
      <c r="M1195">
        <v>0</v>
      </c>
      <c r="N1195">
        <v>7.6799999999999993E-2</v>
      </c>
      <c r="O1195" t="s">
        <v>372</v>
      </c>
      <c r="P1195" t="s">
        <v>3731</v>
      </c>
      <c r="Q1195" t="s">
        <v>1404</v>
      </c>
      <c r="R1195" t="s">
        <v>3732</v>
      </c>
      <c r="S1195" t="s">
        <v>270</v>
      </c>
      <c r="T1195" t="b">
        <v>1</v>
      </c>
    </row>
    <row r="1196" spans="1:20" x14ac:dyDescent="0.25">
      <c r="A1196" t="s">
        <v>259</v>
      </c>
      <c r="B1196" t="s">
        <v>260</v>
      </c>
      <c r="C1196" t="s">
        <v>237</v>
      </c>
      <c r="D1196" t="s">
        <v>2524</v>
      </c>
      <c r="E1196" t="s">
        <v>1839</v>
      </c>
      <c r="F1196" t="s">
        <v>3733</v>
      </c>
      <c r="G1196" t="s">
        <v>3733</v>
      </c>
      <c r="H1196">
        <v>0.25152400000000003</v>
      </c>
      <c r="I1196" t="s">
        <v>265</v>
      </c>
      <c r="J1196" t="s">
        <v>242</v>
      </c>
      <c r="K1196" t="s">
        <v>243</v>
      </c>
      <c r="L1196" t="s">
        <v>244</v>
      </c>
      <c r="M1196">
        <v>0</v>
      </c>
      <c r="N1196">
        <v>0.25152400000000003</v>
      </c>
      <c r="O1196" t="s">
        <v>266</v>
      </c>
      <c r="P1196" t="s">
        <v>3734</v>
      </c>
      <c r="Q1196" t="s">
        <v>2528</v>
      </c>
      <c r="R1196" t="s">
        <v>3735</v>
      </c>
      <c r="S1196" t="s">
        <v>270</v>
      </c>
      <c r="T1196" t="b">
        <v>1</v>
      </c>
    </row>
    <row r="1197" spans="1:20" x14ac:dyDescent="0.25">
      <c r="A1197" t="s">
        <v>259</v>
      </c>
      <c r="B1197" t="s">
        <v>260</v>
      </c>
      <c r="C1197" t="s">
        <v>294</v>
      </c>
      <c r="D1197" t="s">
        <v>2524</v>
      </c>
      <c r="E1197" t="s">
        <v>1839</v>
      </c>
      <c r="F1197" t="s">
        <v>3733</v>
      </c>
      <c r="G1197" t="s">
        <v>3733</v>
      </c>
      <c r="H1197">
        <v>9.0399999999999994E-2</v>
      </c>
      <c r="I1197" t="s">
        <v>265</v>
      </c>
      <c r="J1197" t="s">
        <v>242</v>
      </c>
      <c r="K1197" t="s">
        <v>243</v>
      </c>
      <c r="L1197" t="s">
        <v>244</v>
      </c>
      <c r="M1197">
        <v>0</v>
      </c>
      <c r="N1197">
        <v>9.0399999999999994E-2</v>
      </c>
      <c r="O1197" t="s">
        <v>1122</v>
      </c>
      <c r="P1197" t="s">
        <v>3734</v>
      </c>
      <c r="Q1197" t="s">
        <v>2528</v>
      </c>
      <c r="R1197" t="s">
        <v>3735</v>
      </c>
      <c r="S1197" t="s">
        <v>270</v>
      </c>
      <c r="T1197" t="b">
        <v>1</v>
      </c>
    </row>
    <row r="1198" spans="1:20" x14ac:dyDescent="0.25">
      <c r="A1198" t="s">
        <v>259</v>
      </c>
      <c r="B1198" t="s">
        <v>260</v>
      </c>
      <c r="C1198" t="s">
        <v>237</v>
      </c>
      <c r="D1198" t="s">
        <v>1621</v>
      </c>
      <c r="E1198" t="s">
        <v>1107</v>
      </c>
      <c r="F1198" t="s">
        <v>1108</v>
      </c>
      <c r="G1198" t="s">
        <v>1108</v>
      </c>
      <c r="H1198">
        <v>9.2499999999999999E-2</v>
      </c>
      <c r="I1198" t="s">
        <v>265</v>
      </c>
      <c r="J1198" t="s">
        <v>242</v>
      </c>
      <c r="K1198" t="s">
        <v>243</v>
      </c>
      <c r="L1198" t="s">
        <v>244</v>
      </c>
      <c r="M1198">
        <v>0</v>
      </c>
      <c r="N1198">
        <v>9.2499999999999999E-2</v>
      </c>
      <c r="O1198" t="s">
        <v>446</v>
      </c>
      <c r="P1198" t="s">
        <v>3736</v>
      </c>
      <c r="Q1198" t="s">
        <v>1625</v>
      </c>
      <c r="R1198" t="s">
        <v>3737</v>
      </c>
      <c r="S1198" t="s">
        <v>270</v>
      </c>
      <c r="T1198" t="b">
        <v>1</v>
      </c>
    </row>
    <row r="1199" spans="1:20" x14ac:dyDescent="0.25">
      <c r="A1199" t="s">
        <v>259</v>
      </c>
      <c r="B1199" t="s">
        <v>260</v>
      </c>
      <c r="C1199" t="s">
        <v>294</v>
      </c>
      <c r="D1199" t="s">
        <v>1621</v>
      </c>
      <c r="E1199" t="s">
        <v>1107</v>
      </c>
      <c r="F1199" t="s">
        <v>1108</v>
      </c>
      <c r="G1199" t="s">
        <v>1108</v>
      </c>
      <c r="H1199">
        <v>8.3250000000000005E-2</v>
      </c>
      <c r="I1199" t="s">
        <v>265</v>
      </c>
      <c r="J1199" t="s">
        <v>242</v>
      </c>
      <c r="K1199" t="s">
        <v>243</v>
      </c>
      <c r="L1199" t="s">
        <v>244</v>
      </c>
      <c r="M1199">
        <v>0</v>
      </c>
      <c r="N1199">
        <v>8.3250000000000005E-2</v>
      </c>
      <c r="O1199" t="s">
        <v>446</v>
      </c>
      <c r="P1199" t="s">
        <v>3736</v>
      </c>
      <c r="Q1199" t="s">
        <v>1625</v>
      </c>
      <c r="R1199" t="s">
        <v>3737</v>
      </c>
      <c r="S1199" t="s">
        <v>270</v>
      </c>
      <c r="T1199" t="b">
        <v>1</v>
      </c>
    </row>
    <row r="1200" spans="1:20" x14ac:dyDescent="0.25">
      <c r="A1200" t="s">
        <v>259</v>
      </c>
      <c r="B1200" t="s">
        <v>260</v>
      </c>
      <c r="C1200" t="s">
        <v>237</v>
      </c>
      <c r="D1200" t="s">
        <v>470</v>
      </c>
      <c r="E1200" t="s">
        <v>3738</v>
      </c>
      <c r="F1200" t="s">
        <v>3739</v>
      </c>
      <c r="G1200" t="s">
        <v>3739</v>
      </c>
      <c r="H1200">
        <v>9.9160000000000004</v>
      </c>
      <c r="I1200" t="s">
        <v>265</v>
      </c>
      <c r="J1200" t="s">
        <v>242</v>
      </c>
      <c r="K1200" t="s">
        <v>243</v>
      </c>
      <c r="L1200" t="s">
        <v>244</v>
      </c>
      <c r="M1200">
        <v>0</v>
      </c>
      <c r="N1200">
        <v>9.9160000000000004</v>
      </c>
      <c r="O1200" t="s">
        <v>283</v>
      </c>
      <c r="P1200" t="s">
        <v>3740</v>
      </c>
      <c r="Q1200" t="s">
        <v>474</v>
      </c>
      <c r="R1200" t="s">
        <v>3741</v>
      </c>
      <c r="S1200" t="s">
        <v>270</v>
      </c>
      <c r="T1200" t="b">
        <v>1</v>
      </c>
    </row>
    <row r="1201" spans="1:20" x14ac:dyDescent="0.25">
      <c r="A1201" t="s">
        <v>236</v>
      </c>
      <c r="B1201" t="s">
        <v>236</v>
      </c>
      <c r="C1201" t="s">
        <v>336</v>
      </c>
      <c r="D1201" t="s">
        <v>3096</v>
      </c>
      <c r="E1201" t="s">
        <v>3742</v>
      </c>
      <c r="F1201" t="s">
        <v>3743</v>
      </c>
      <c r="G1201" t="s">
        <v>3744</v>
      </c>
      <c r="H1201">
        <v>578084</v>
      </c>
      <c r="I1201" t="s">
        <v>341</v>
      </c>
      <c r="J1201" t="s">
        <v>242</v>
      </c>
      <c r="K1201" t="s">
        <v>243</v>
      </c>
      <c r="L1201" t="s">
        <v>244</v>
      </c>
      <c r="M1201">
        <v>0</v>
      </c>
      <c r="N1201">
        <v>578084</v>
      </c>
      <c r="O1201" t="s">
        <v>316</v>
      </c>
      <c r="P1201" t="s">
        <v>3745</v>
      </c>
      <c r="Q1201" t="s">
        <v>3101</v>
      </c>
      <c r="R1201" t="s">
        <v>3746</v>
      </c>
      <c r="S1201" t="s">
        <v>249</v>
      </c>
      <c r="T1201" t="b">
        <v>0</v>
      </c>
    </row>
    <row r="1202" spans="1:20" x14ac:dyDescent="0.25">
      <c r="A1202" t="s">
        <v>236</v>
      </c>
      <c r="B1202" t="s">
        <v>236</v>
      </c>
      <c r="C1202" t="s">
        <v>336</v>
      </c>
      <c r="D1202" t="s">
        <v>3096</v>
      </c>
      <c r="E1202" t="s">
        <v>3742</v>
      </c>
      <c r="F1202" t="s">
        <v>3743</v>
      </c>
      <c r="G1202" t="s">
        <v>3744</v>
      </c>
      <c r="H1202">
        <v>1378508</v>
      </c>
      <c r="I1202" t="s">
        <v>341</v>
      </c>
      <c r="J1202" t="s">
        <v>242</v>
      </c>
      <c r="K1202" t="s">
        <v>243</v>
      </c>
      <c r="L1202" t="s">
        <v>244</v>
      </c>
      <c r="M1202">
        <v>0</v>
      </c>
      <c r="N1202">
        <v>1378508</v>
      </c>
      <c r="O1202" t="s">
        <v>316</v>
      </c>
      <c r="P1202" t="s">
        <v>3745</v>
      </c>
      <c r="Q1202" t="s">
        <v>3101</v>
      </c>
      <c r="R1202" t="s">
        <v>3747</v>
      </c>
      <c r="S1202" t="s">
        <v>249</v>
      </c>
      <c r="T1202" t="b">
        <v>0</v>
      </c>
    </row>
    <row r="1203" spans="1:20" x14ac:dyDescent="0.25">
      <c r="A1203" t="s">
        <v>259</v>
      </c>
      <c r="B1203" t="s">
        <v>260</v>
      </c>
      <c r="C1203" t="s">
        <v>237</v>
      </c>
      <c r="D1203" t="s">
        <v>369</v>
      </c>
      <c r="E1203" t="s">
        <v>3748</v>
      </c>
      <c r="F1203" t="s">
        <v>3749</v>
      </c>
      <c r="G1203" t="s">
        <v>3749</v>
      </c>
      <c r="H1203">
        <v>5.04E-2</v>
      </c>
      <c r="I1203" t="s">
        <v>265</v>
      </c>
      <c r="J1203" t="s">
        <v>242</v>
      </c>
      <c r="K1203" t="s">
        <v>243</v>
      </c>
      <c r="L1203" t="s">
        <v>244</v>
      </c>
      <c r="M1203">
        <v>0</v>
      </c>
      <c r="N1203">
        <v>5.04E-2</v>
      </c>
      <c r="O1203" t="s">
        <v>324</v>
      </c>
      <c r="P1203" t="s">
        <v>3750</v>
      </c>
      <c r="Q1203" t="s">
        <v>374</v>
      </c>
      <c r="R1203" t="s">
        <v>3751</v>
      </c>
      <c r="S1203" t="s">
        <v>270</v>
      </c>
      <c r="T1203" t="b">
        <v>1</v>
      </c>
    </row>
    <row r="1204" spans="1:20" x14ac:dyDescent="0.25">
      <c r="A1204" t="s">
        <v>236</v>
      </c>
      <c r="B1204" t="s">
        <v>236</v>
      </c>
      <c r="C1204" t="s">
        <v>237</v>
      </c>
      <c r="D1204" t="s">
        <v>250</v>
      </c>
      <c r="F1204" t="s">
        <v>791</v>
      </c>
      <c r="G1204" t="s">
        <v>3752</v>
      </c>
      <c r="H1204">
        <v>5.0000000000000001E-3</v>
      </c>
      <c r="I1204" t="s">
        <v>254</v>
      </c>
      <c r="J1204" t="s">
        <v>242</v>
      </c>
      <c r="K1204" t="s">
        <v>243</v>
      </c>
      <c r="L1204" t="s">
        <v>244</v>
      </c>
      <c r="M1204">
        <v>0</v>
      </c>
      <c r="N1204">
        <v>5.0000000000000001E-3</v>
      </c>
      <c r="O1204" t="s">
        <v>546</v>
      </c>
      <c r="P1204" t="s">
        <v>3753</v>
      </c>
      <c r="Q1204" t="s">
        <v>257</v>
      </c>
      <c r="R1204" t="s">
        <v>3156</v>
      </c>
      <c r="S1204" t="s">
        <v>249</v>
      </c>
      <c r="T1204" t="b">
        <v>0</v>
      </c>
    </row>
    <row r="1205" spans="1:20" x14ac:dyDescent="0.25">
      <c r="A1205" t="s">
        <v>259</v>
      </c>
      <c r="B1205" t="s">
        <v>260</v>
      </c>
      <c r="C1205" t="s">
        <v>237</v>
      </c>
      <c r="D1205" t="s">
        <v>320</v>
      </c>
      <c r="E1205" t="s">
        <v>3754</v>
      </c>
      <c r="F1205" t="s">
        <v>3755</v>
      </c>
      <c r="G1205" t="s">
        <v>3756</v>
      </c>
      <c r="H1205">
        <v>1.4410000000000001</v>
      </c>
      <c r="I1205" t="s">
        <v>265</v>
      </c>
      <c r="J1205" t="s">
        <v>242</v>
      </c>
      <c r="K1205" t="s">
        <v>243</v>
      </c>
      <c r="L1205" t="s">
        <v>244</v>
      </c>
      <c r="M1205">
        <v>0</v>
      </c>
      <c r="N1205">
        <v>1.4410000000000001</v>
      </c>
      <c r="O1205" t="s">
        <v>324</v>
      </c>
      <c r="P1205" t="s">
        <v>3757</v>
      </c>
      <c r="Q1205" t="s">
        <v>326</v>
      </c>
      <c r="R1205" t="s">
        <v>3758</v>
      </c>
      <c r="S1205" t="s">
        <v>270</v>
      </c>
      <c r="T1205" t="b">
        <v>1</v>
      </c>
    </row>
    <row r="1206" spans="1:20" x14ac:dyDescent="0.25">
      <c r="A1206" t="s">
        <v>259</v>
      </c>
      <c r="B1206" t="s">
        <v>260</v>
      </c>
      <c r="C1206" t="s">
        <v>237</v>
      </c>
      <c r="D1206" t="s">
        <v>3759</v>
      </c>
      <c r="E1206" t="s">
        <v>3760</v>
      </c>
      <c r="F1206" t="s">
        <v>3761</v>
      </c>
      <c r="G1206" t="s">
        <v>3761</v>
      </c>
      <c r="H1206">
        <v>2.6978</v>
      </c>
      <c r="I1206" t="s">
        <v>265</v>
      </c>
      <c r="J1206" t="s">
        <v>242</v>
      </c>
      <c r="K1206" t="s">
        <v>243</v>
      </c>
      <c r="L1206" t="s">
        <v>244</v>
      </c>
      <c r="M1206">
        <v>0</v>
      </c>
      <c r="N1206">
        <v>2.6978</v>
      </c>
      <c r="O1206" t="s">
        <v>372</v>
      </c>
      <c r="P1206" t="s">
        <v>3762</v>
      </c>
      <c r="Q1206" t="s">
        <v>3763</v>
      </c>
      <c r="R1206" t="s">
        <v>3764</v>
      </c>
      <c r="S1206" t="s">
        <v>270</v>
      </c>
      <c r="T1206" t="b">
        <v>1</v>
      </c>
    </row>
    <row r="1207" spans="1:20" x14ac:dyDescent="0.25">
      <c r="A1207" t="s">
        <v>259</v>
      </c>
      <c r="B1207" t="s">
        <v>260</v>
      </c>
      <c r="C1207" t="s">
        <v>294</v>
      </c>
      <c r="D1207" t="s">
        <v>3759</v>
      </c>
      <c r="E1207" t="s">
        <v>3760</v>
      </c>
      <c r="F1207" t="s">
        <v>3761</v>
      </c>
      <c r="G1207" t="s">
        <v>3761</v>
      </c>
      <c r="H1207">
        <v>2.0898080000000001</v>
      </c>
      <c r="I1207" t="s">
        <v>265</v>
      </c>
      <c r="J1207" t="s">
        <v>242</v>
      </c>
      <c r="K1207" t="s">
        <v>243</v>
      </c>
      <c r="L1207" t="s">
        <v>244</v>
      </c>
      <c r="M1207">
        <v>0</v>
      </c>
      <c r="N1207">
        <v>2.0898080000000001</v>
      </c>
      <c r="O1207" t="s">
        <v>372</v>
      </c>
      <c r="P1207" t="s">
        <v>3762</v>
      </c>
      <c r="Q1207" t="s">
        <v>3763</v>
      </c>
      <c r="R1207" t="s">
        <v>3764</v>
      </c>
      <c r="S1207" t="s">
        <v>270</v>
      </c>
      <c r="T1207" t="b">
        <v>1</v>
      </c>
    </row>
    <row r="1208" spans="1:20" x14ac:dyDescent="0.25">
      <c r="A1208" t="s">
        <v>259</v>
      </c>
      <c r="B1208" t="s">
        <v>260</v>
      </c>
      <c r="C1208" t="s">
        <v>237</v>
      </c>
      <c r="D1208" t="s">
        <v>3368</v>
      </c>
      <c r="E1208" t="s">
        <v>2691</v>
      </c>
      <c r="F1208" t="s">
        <v>3765</v>
      </c>
      <c r="G1208" t="s">
        <v>3766</v>
      </c>
      <c r="H1208">
        <v>6.1600000000000002E-2</v>
      </c>
      <c r="I1208" t="s">
        <v>265</v>
      </c>
      <c r="J1208" t="s">
        <v>242</v>
      </c>
      <c r="K1208" t="s">
        <v>243</v>
      </c>
      <c r="L1208" t="s">
        <v>244</v>
      </c>
      <c r="M1208">
        <v>0</v>
      </c>
      <c r="N1208">
        <v>6.1600000000000002E-2</v>
      </c>
      <c r="O1208" t="s">
        <v>290</v>
      </c>
      <c r="P1208" t="s">
        <v>3767</v>
      </c>
      <c r="Q1208" t="s">
        <v>3373</v>
      </c>
      <c r="R1208" t="s">
        <v>3768</v>
      </c>
      <c r="S1208" t="s">
        <v>270</v>
      </c>
      <c r="T1208" t="b">
        <v>1</v>
      </c>
    </row>
    <row r="1209" spans="1:20" x14ac:dyDescent="0.25">
      <c r="A1209" t="s">
        <v>259</v>
      </c>
      <c r="B1209" t="s">
        <v>260</v>
      </c>
      <c r="C1209" t="s">
        <v>237</v>
      </c>
      <c r="D1209" t="s">
        <v>3256</v>
      </c>
      <c r="E1209" t="s">
        <v>3599</v>
      </c>
      <c r="F1209" t="s">
        <v>3599</v>
      </c>
      <c r="G1209" t="s">
        <v>3769</v>
      </c>
      <c r="H1209">
        <v>2.8479999999999999</v>
      </c>
      <c r="I1209" t="s">
        <v>265</v>
      </c>
      <c r="J1209" t="s">
        <v>242</v>
      </c>
      <c r="K1209" t="s">
        <v>243</v>
      </c>
      <c r="L1209" t="s">
        <v>244</v>
      </c>
      <c r="M1209">
        <v>0</v>
      </c>
      <c r="N1209">
        <v>2.8479999999999999</v>
      </c>
      <c r="O1209" t="s">
        <v>266</v>
      </c>
      <c r="P1209" t="s">
        <v>3770</v>
      </c>
      <c r="Q1209" t="s">
        <v>3260</v>
      </c>
      <c r="R1209" t="s">
        <v>3771</v>
      </c>
      <c r="S1209" t="s">
        <v>270</v>
      </c>
      <c r="T1209" t="b">
        <v>1</v>
      </c>
    </row>
    <row r="1210" spans="1:20" x14ac:dyDescent="0.25">
      <c r="A1210" t="s">
        <v>259</v>
      </c>
      <c r="B1210" t="s">
        <v>260</v>
      </c>
      <c r="C1210" t="s">
        <v>294</v>
      </c>
      <c r="D1210" t="s">
        <v>3256</v>
      </c>
      <c r="E1210" t="s">
        <v>3599</v>
      </c>
      <c r="F1210" t="s">
        <v>3599</v>
      </c>
      <c r="G1210" t="s">
        <v>3769</v>
      </c>
      <c r="H1210">
        <v>1.3759999999999999</v>
      </c>
      <c r="I1210" t="s">
        <v>265</v>
      </c>
      <c r="J1210" t="s">
        <v>242</v>
      </c>
      <c r="K1210" t="s">
        <v>243</v>
      </c>
      <c r="L1210" t="s">
        <v>244</v>
      </c>
      <c r="M1210">
        <v>0</v>
      </c>
      <c r="N1210">
        <v>1.3759999999999999</v>
      </c>
      <c r="O1210" t="s">
        <v>266</v>
      </c>
      <c r="P1210" t="s">
        <v>3770</v>
      </c>
      <c r="Q1210" t="s">
        <v>3260</v>
      </c>
      <c r="R1210" t="s">
        <v>3771</v>
      </c>
      <c r="S1210" t="s">
        <v>270</v>
      </c>
      <c r="T1210" t="b">
        <v>1</v>
      </c>
    </row>
    <row r="1211" spans="1:20" x14ac:dyDescent="0.25">
      <c r="A1211" t="s">
        <v>236</v>
      </c>
      <c r="B1211" t="s">
        <v>236</v>
      </c>
      <c r="C1211" t="s">
        <v>237</v>
      </c>
      <c r="D1211" t="s">
        <v>250</v>
      </c>
      <c r="E1211" t="s">
        <v>251</v>
      </c>
      <c r="F1211" t="s">
        <v>773</v>
      </c>
      <c r="G1211" t="s">
        <v>1349</v>
      </c>
      <c r="H1211">
        <v>0</v>
      </c>
      <c r="I1211" t="s">
        <v>241</v>
      </c>
      <c r="J1211" t="s">
        <v>242</v>
      </c>
      <c r="K1211" t="s">
        <v>243</v>
      </c>
      <c r="L1211" t="s">
        <v>244</v>
      </c>
      <c r="M1211">
        <v>0</v>
      </c>
      <c r="N1211">
        <v>0</v>
      </c>
      <c r="O1211" t="s">
        <v>255</v>
      </c>
      <c r="P1211" t="s">
        <v>3772</v>
      </c>
      <c r="Q1211" t="s">
        <v>257</v>
      </c>
      <c r="R1211" t="s">
        <v>820</v>
      </c>
      <c r="S1211" t="s">
        <v>249</v>
      </c>
      <c r="T1211" t="b">
        <v>1</v>
      </c>
    </row>
    <row r="1212" spans="1:20" x14ac:dyDescent="0.25">
      <c r="A1212" t="s">
        <v>236</v>
      </c>
      <c r="B1212" t="s">
        <v>236</v>
      </c>
      <c r="C1212" t="s">
        <v>237</v>
      </c>
      <c r="D1212" t="s">
        <v>1198</v>
      </c>
      <c r="F1212" t="s">
        <v>600</v>
      </c>
      <c r="G1212" t="s">
        <v>3773</v>
      </c>
      <c r="H1212">
        <v>5.0000000000000001E-4</v>
      </c>
      <c r="I1212" t="s">
        <v>254</v>
      </c>
      <c r="J1212" t="s">
        <v>242</v>
      </c>
      <c r="K1212" t="s">
        <v>243</v>
      </c>
      <c r="L1212" t="s">
        <v>244</v>
      </c>
      <c r="M1212">
        <v>0</v>
      </c>
      <c r="N1212">
        <v>5.0000000000000001E-4</v>
      </c>
      <c r="O1212" t="s">
        <v>358</v>
      </c>
      <c r="P1212" t="s">
        <v>3774</v>
      </c>
      <c r="Q1212" t="s">
        <v>1201</v>
      </c>
      <c r="R1212" t="s">
        <v>3775</v>
      </c>
      <c r="S1212" t="s">
        <v>249</v>
      </c>
      <c r="T1212" t="b">
        <v>1</v>
      </c>
    </row>
    <row r="1213" spans="1:20" x14ac:dyDescent="0.25">
      <c r="A1213" t="s">
        <v>259</v>
      </c>
      <c r="B1213" t="s">
        <v>260</v>
      </c>
      <c r="C1213" t="s">
        <v>237</v>
      </c>
      <c r="D1213" t="s">
        <v>2911</v>
      </c>
      <c r="E1213" t="s">
        <v>3776</v>
      </c>
      <c r="F1213" t="s">
        <v>3777</v>
      </c>
      <c r="G1213" t="s">
        <v>3778</v>
      </c>
      <c r="H1213">
        <v>3.7440000000000002</v>
      </c>
      <c r="I1213" t="s">
        <v>265</v>
      </c>
      <c r="J1213" t="s">
        <v>242</v>
      </c>
      <c r="K1213" t="s">
        <v>243</v>
      </c>
      <c r="L1213" t="s">
        <v>244</v>
      </c>
      <c r="M1213">
        <v>0</v>
      </c>
      <c r="N1213">
        <v>3.7440000000000002</v>
      </c>
      <c r="O1213" t="s">
        <v>266</v>
      </c>
      <c r="P1213" t="s">
        <v>3779</v>
      </c>
      <c r="Q1213" t="s">
        <v>2916</v>
      </c>
      <c r="R1213" t="s">
        <v>3780</v>
      </c>
      <c r="S1213" t="s">
        <v>270</v>
      </c>
      <c r="T1213" t="b">
        <v>1</v>
      </c>
    </row>
    <row r="1214" spans="1:20" x14ac:dyDescent="0.25">
      <c r="A1214" t="s">
        <v>259</v>
      </c>
      <c r="B1214" t="s">
        <v>260</v>
      </c>
      <c r="C1214" t="s">
        <v>294</v>
      </c>
      <c r="D1214" t="s">
        <v>2911</v>
      </c>
      <c r="E1214" t="s">
        <v>3776</v>
      </c>
      <c r="F1214" t="s">
        <v>3777</v>
      </c>
      <c r="G1214" t="s">
        <v>3778</v>
      </c>
      <c r="H1214">
        <v>0.98899999999999999</v>
      </c>
      <c r="I1214" t="s">
        <v>265</v>
      </c>
      <c r="J1214" t="s">
        <v>242</v>
      </c>
      <c r="K1214" t="s">
        <v>243</v>
      </c>
      <c r="L1214" t="s">
        <v>244</v>
      </c>
      <c r="M1214">
        <v>0</v>
      </c>
      <c r="N1214">
        <v>0.98899999999999999</v>
      </c>
      <c r="O1214" t="s">
        <v>266</v>
      </c>
      <c r="P1214" t="s">
        <v>3779</v>
      </c>
      <c r="Q1214" t="s">
        <v>2916</v>
      </c>
      <c r="R1214" t="s">
        <v>3780</v>
      </c>
      <c r="S1214" t="s">
        <v>270</v>
      </c>
      <c r="T1214" t="b">
        <v>1</v>
      </c>
    </row>
    <row r="1215" spans="1:20" x14ac:dyDescent="0.25">
      <c r="A1215" t="s">
        <v>259</v>
      </c>
      <c r="B1215" t="s">
        <v>260</v>
      </c>
      <c r="C1215" t="s">
        <v>237</v>
      </c>
      <c r="D1215" t="s">
        <v>643</v>
      </c>
      <c r="E1215" t="s">
        <v>3781</v>
      </c>
      <c r="F1215" t="s">
        <v>3782</v>
      </c>
      <c r="G1215" t="s">
        <v>3782</v>
      </c>
      <c r="H1215">
        <v>2.016</v>
      </c>
      <c r="I1215" t="s">
        <v>265</v>
      </c>
      <c r="J1215" t="s">
        <v>242</v>
      </c>
      <c r="K1215" t="s">
        <v>243</v>
      </c>
      <c r="L1215" t="s">
        <v>244</v>
      </c>
      <c r="M1215">
        <v>0</v>
      </c>
      <c r="N1215">
        <v>2.016</v>
      </c>
      <c r="O1215" t="s">
        <v>324</v>
      </c>
      <c r="P1215" t="s">
        <v>3783</v>
      </c>
      <c r="Q1215" t="s">
        <v>647</v>
      </c>
      <c r="R1215" t="s">
        <v>3784</v>
      </c>
      <c r="S1215" t="s">
        <v>270</v>
      </c>
      <c r="T1215" t="b">
        <v>1</v>
      </c>
    </row>
    <row r="1216" spans="1:20" x14ac:dyDescent="0.25">
      <c r="A1216" t="s">
        <v>259</v>
      </c>
      <c r="B1216" t="s">
        <v>260</v>
      </c>
      <c r="C1216" t="s">
        <v>336</v>
      </c>
      <c r="D1216" t="s">
        <v>643</v>
      </c>
      <c r="E1216" t="s">
        <v>3781</v>
      </c>
      <c r="F1216" t="s">
        <v>3782</v>
      </c>
      <c r="G1216" t="s">
        <v>3782</v>
      </c>
      <c r="H1216">
        <v>10419</v>
      </c>
      <c r="I1216" t="s">
        <v>265</v>
      </c>
      <c r="J1216" t="s">
        <v>242</v>
      </c>
      <c r="K1216" t="s">
        <v>243</v>
      </c>
      <c r="L1216" t="s">
        <v>244</v>
      </c>
      <c r="M1216">
        <v>0</v>
      </c>
      <c r="N1216">
        <v>10419</v>
      </c>
      <c r="O1216" t="s">
        <v>324</v>
      </c>
      <c r="P1216" t="s">
        <v>3783</v>
      </c>
      <c r="Q1216" t="s">
        <v>647</v>
      </c>
      <c r="R1216" t="s">
        <v>3785</v>
      </c>
      <c r="S1216" t="s">
        <v>270</v>
      </c>
      <c r="T1216" t="b">
        <v>1</v>
      </c>
    </row>
    <row r="1217" spans="1:20" x14ac:dyDescent="0.25">
      <c r="A1217" t="s">
        <v>259</v>
      </c>
      <c r="B1217" t="s">
        <v>260</v>
      </c>
      <c r="C1217" t="s">
        <v>336</v>
      </c>
      <c r="D1217" t="s">
        <v>643</v>
      </c>
      <c r="E1217" t="s">
        <v>3781</v>
      </c>
      <c r="F1217" t="s">
        <v>3782</v>
      </c>
      <c r="G1217" t="s">
        <v>3782</v>
      </c>
      <c r="H1217">
        <v>20133</v>
      </c>
      <c r="I1217" t="s">
        <v>265</v>
      </c>
      <c r="J1217" t="s">
        <v>242</v>
      </c>
      <c r="K1217" t="s">
        <v>243</v>
      </c>
      <c r="L1217" t="s">
        <v>244</v>
      </c>
      <c r="M1217">
        <v>0</v>
      </c>
      <c r="N1217">
        <v>20133</v>
      </c>
      <c r="O1217" t="s">
        <v>324</v>
      </c>
      <c r="P1217" t="s">
        <v>3783</v>
      </c>
      <c r="Q1217" t="s">
        <v>647</v>
      </c>
      <c r="R1217" t="s">
        <v>3786</v>
      </c>
      <c r="S1217" t="s">
        <v>270</v>
      </c>
      <c r="T1217" t="b">
        <v>1</v>
      </c>
    </row>
    <row r="1218" spans="1:20" x14ac:dyDescent="0.25">
      <c r="A1218" t="s">
        <v>259</v>
      </c>
      <c r="B1218" t="s">
        <v>260</v>
      </c>
      <c r="C1218" t="s">
        <v>237</v>
      </c>
      <c r="D1218" t="s">
        <v>502</v>
      </c>
      <c r="E1218" t="s">
        <v>3787</v>
      </c>
      <c r="F1218" t="s">
        <v>3788</v>
      </c>
      <c r="G1218" t="s">
        <v>3789</v>
      </c>
      <c r="H1218">
        <v>0.42535499999999998</v>
      </c>
      <c r="I1218" t="s">
        <v>265</v>
      </c>
      <c r="J1218" t="s">
        <v>242</v>
      </c>
      <c r="K1218" t="s">
        <v>243</v>
      </c>
      <c r="L1218" t="s">
        <v>244</v>
      </c>
      <c r="M1218">
        <v>0</v>
      </c>
      <c r="N1218">
        <v>0.42535499999999998</v>
      </c>
      <c r="O1218" t="s">
        <v>372</v>
      </c>
      <c r="P1218" t="s">
        <v>3790</v>
      </c>
      <c r="Q1218" t="s">
        <v>507</v>
      </c>
      <c r="R1218" t="s">
        <v>3791</v>
      </c>
      <c r="S1218" t="s">
        <v>270</v>
      </c>
      <c r="T1218" t="b">
        <v>1</v>
      </c>
    </row>
    <row r="1219" spans="1:20" x14ac:dyDescent="0.25">
      <c r="A1219" t="s">
        <v>259</v>
      </c>
      <c r="B1219" t="s">
        <v>260</v>
      </c>
      <c r="C1219" t="s">
        <v>294</v>
      </c>
      <c r="D1219" t="s">
        <v>502</v>
      </c>
      <c r="E1219" t="s">
        <v>3787</v>
      </c>
      <c r="F1219" t="s">
        <v>3788</v>
      </c>
      <c r="G1219" t="s">
        <v>3789</v>
      </c>
      <c r="H1219">
        <v>0.18429999999999999</v>
      </c>
      <c r="I1219" t="s">
        <v>265</v>
      </c>
      <c r="J1219" t="s">
        <v>242</v>
      </c>
      <c r="K1219" t="s">
        <v>243</v>
      </c>
      <c r="L1219" t="s">
        <v>244</v>
      </c>
      <c r="M1219">
        <v>0</v>
      </c>
      <c r="N1219">
        <v>0.18429999999999999</v>
      </c>
      <c r="O1219" t="s">
        <v>290</v>
      </c>
      <c r="P1219" t="s">
        <v>3790</v>
      </c>
      <c r="Q1219" t="s">
        <v>507</v>
      </c>
      <c r="R1219" t="s">
        <v>3791</v>
      </c>
      <c r="S1219" t="s">
        <v>270</v>
      </c>
      <c r="T1219" t="b">
        <v>1</v>
      </c>
    </row>
    <row r="1220" spans="1:20" x14ac:dyDescent="0.25">
      <c r="A1220" t="s">
        <v>259</v>
      </c>
      <c r="B1220" t="s">
        <v>260</v>
      </c>
      <c r="C1220" t="s">
        <v>237</v>
      </c>
      <c r="D1220" t="s">
        <v>1337</v>
      </c>
      <c r="E1220" t="s">
        <v>3792</v>
      </c>
      <c r="F1220" t="s">
        <v>3793</v>
      </c>
      <c r="G1220" t="s">
        <v>3793</v>
      </c>
      <c r="H1220">
        <v>9.1080000000000005</v>
      </c>
      <c r="I1220" t="s">
        <v>265</v>
      </c>
      <c r="J1220" t="s">
        <v>242</v>
      </c>
      <c r="K1220" t="s">
        <v>243</v>
      </c>
      <c r="L1220" t="s">
        <v>244</v>
      </c>
      <c r="M1220">
        <v>0</v>
      </c>
      <c r="N1220">
        <v>9.1080000000000005</v>
      </c>
      <c r="O1220" t="s">
        <v>721</v>
      </c>
      <c r="P1220" t="s">
        <v>3794</v>
      </c>
      <c r="Q1220" t="s">
        <v>1341</v>
      </c>
      <c r="R1220" t="s">
        <v>3795</v>
      </c>
      <c r="S1220" t="s">
        <v>270</v>
      </c>
      <c r="T1220" t="b">
        <v>1</v>
      </c>
    </row>
    <row r="1221" spans="1:20" x14ac:dyDescent="0.25">
      <c r="A1221" t="s">
        <v>259</v>
      </c>
      <c r="B1221" t="s">
        <v>260</v>
      </c>
      <c r="C1221" t="s">
        <v>237</v>
      </c>
      <c r="D1221" t="s">
        <v>1535</v>
      </c>
      <c r="E1221" t="s">
        <v>3796</v>
      </c>
      <c r="F1221" t="s">
        <v>3797</v>
      </c>
      <c r="G1221" t="s">
        <v>3797</v>
      </c>
      <c r="H1221">
        <v>0.755</v>
      </c>
      <c r="I1221" t="s">
        <v>265</v>
      </c>
      <c r="J1221" t="s">
        <v>242</v>
      </c>
      <c r="K1221" t="s">
        <v>243</v>
      </c>
      <c r="L1221" t="s">
        <v>244</v>
      </c>
      <c r="M1221">
        <v>0</v>
      </c>
      <c r="N1221">
        <v>0.755</v>
      </c>
      <c r="O1221" t="s">
        <v>324</v>
      </c>
      <c r="P1221" t="s">
        <v>3798</v>
      </c>
      <c r="Q1221" t="s">
        <v>1539</v>
      </c>
      <c r="R1221" t="s">
        <v>3799</v>
      </c>
      <c r="S1221" t="s">
        <v>270</v>
      </c>
      <c r="T1221" t="b">
        <v>0</v>
      </c>
    </row>
    <row r="1222" spans="1:20" x14ac:dyDescent="0.25">
      <c r="A1222" t="s">
        <v>259</v>
      </c>
      <c r="B1222" t="s">
        <v>260</v>
      </c>
      <c r="C1222" t="s">
        <v>294</v>
      </c>
      <c r="D1222" t="s">
        <v>1535</v>
      </c>
      <c r="E1222" t="s">
        <v>3796</v>
      </c>
      <c r="F1222" t="s">
        <v>3797</v>
      </c>
      <c r="G1222" t="s">
        <v>3797</v>
      </c>
      <c r="H1222">
        <v>0.23</v>
      </c>
      <c r="I1222" t="s">
        <v>265</v>
      </c>
      <c r="J1222" t="s">
        <v>242</v>
      </c>
      <c r="K1222" t="s">
        <v>243</v>
      </c>
      <c r="L1222" t="s">
        <v>244</v>
      </c>
      <c r="M1222">
        <v>0</v>
      </c>
      <c r="N1222">
        <v>0.23</v>
      </c>
      <c r="O1222" t="s">
        <v>324</v>
      </c>
      <c r="P1222" t="s">
        <v>3798</v>
      </c>
      <c r="Q1222" t="s">
        <v>1539</v>
      </c>
      <c r="R1222" t="s">
        <v>3799</v>
      </c>
      <c r="S1222" t="s">
        <v>270</v>
      </c>
      <c r="T1222" t="b">
        <v>0</v>
      </c>
    </row>
    <row r="1223" spans="1:20" x14ac:dyDescent="0.25">
      <c r="A1223" t="s">
        <v>259</v>
      </c>
      <c r="B1223" t="s">
        <v>260</v>
      </c>
      <c r="C1223" t="s">
        <v>237</v>
      </c>
      <c r="D1223" t="s">
        <v>280</v>
      </c>
      <c r="E1223" t="s">
        <v>1448</v>
      </c>
      <c r="F1223" t="s">
        <v>3800</v>
      </c>
      <c r="G1223" t="s">
        <v>3800</v>
      </c>
      <c r="H1223">
        <v>1.3100000000000001E-2</v>
      </c>
      <c r="I1223" t="s">
        <v>265</v>
      </c>
      <c r="J1223" t="s">
        <v>242</v>
      </c>
      <c r="K1223" t="s">
        <v>243</v>
      </c>
      <c r="L1223" t="s">
        <v>244</v>
      </c>
      <c r="M1223">
        <v>0</v>
      </c>
      <c r="N1223">
        <v>1.3100000000000001E-2</v>
      </c>
      <c r="O1223" t="s">
        <v>1258</v>
      </c>
      <c r="P1223" t="s">
        <v>3801</v>
      </c>
      <c r="Q1223" t="s">
        <v>285</v>
      </c>
      <c r="R1223" t="s">
        <v>3802</v>
      </c>
      <c r="S1223" t="s">
        <v>270</v>
      </c>
      <c r="T1223" t="b">
        <v>1</v>
      </c>
    </row>
    <row r="1224" spans="1:20" x14ac:dyDescent="0.25">
      <c r="A1224" t="s">
        <v>259</v>
      </c>
      <c r="B1224" t="s">
        <v>260</v>
      </c>
      <c r="C1224" t="s">
        <v>237</v>
      </c>
      <c r="D1224" t="s">
        <v>2443</v>
      </c>
      <c r="E1224" t="s">
        <v>3803</v>
      </c>
      <c r="F1224" t="s">
        <v>3803</v>
      </c>
      <c r="G1224" t="s">
        <v>3804</v>
      </c>
      <c r="H1224">
        <v>1.536</v>
      </c>
      <c r="I1224" t="s">
        <v>265</v>
      </c>
      <c r="J1224" t="s">
        <v>242</v>
      </c>
      <c r="K1224" t="s">
        <v>243</v>
      </c>
      <c r="L1224" t="s">
        <v>244</v>
      </c>
      <c r="M1224">
        <v>0</v>
      </c>
      <c r="N1224">
        <v>1.536</v>
      </c>
      <c r="O1224" t="s">
        <v>324</v>
      </c>
      <c r="P1224" t="s">
        <v>3805</v>
      </c>
      <c r="Q1224" t="s">
        <v>2448</v>
      </c>
      <c r="R1224" t="s">
        <v>3806</v>
      </c>
      <c r="S1224" t="s">
        <v>270</v>
      </c>
      <c r="T1224" t="b">
        <v>1</v>
      </c>
    </row>
    <row r="1225" spans="1:20" x14ac:dyDescent="0.25">
      <c r="A1225" t="s">
        <v>259</v>
      </c>
      <c r="B1225" t="s">
        <v>260</v>
      </c>
      <c r="C1225" t="s">
        <v>336</v>
      </c>
      <c r="D1225" t="s">
        <v>2443</v>
      </c>
      <c r="E1225" t="s">
        <v>3803</v>
      </c>
      <c r="F1225" t="s">
        <v>3803</v>
      </c>
      <c r="G1225" t="s">
        <v>3804</v>
      </c>
      <c r="H1225">
        <v>7939</v>
      </c>
      <c r="I1225" t="s">
        <v>265</v>
      </c>
      <c r="J1225" t="s">
        <v>242</v>
      </c>
      <c r="K1225" t="s">
        <v>243</v>
      </c>
      <c r="L1225" t="s">
        <v>244</v>
      </c>
      <c r="M1225">
        <v>0</v>
      </c>
      <c r="N1225">
        <v>7939</v>
      </c>
      <c r="O1225" t="s">
        <v>324</v>
      </c>
      <c r="P1225" t="s">
        <v>3805</v>
      </c>
      <c r="Q1225" t="s">
        <v>2448</v>
      </c>
      <c r="R1225" t="s">
        <v>3807</v>
      </c>
      <c r="S1225" t="s">
        <v>270</v>
      </c>
      <c r="T1225" t="b">
        <v>1</v>
      </c>
    </row>
    <row r="1226" spans="1:20" x14ac:dyDescent="0.25">
      <c r="A1226" t="s">
        <v>259</v>
      </c>
      <c r="B1226" t="s">
        <v>260</v>
      </c>
      <c r="C1226" t="s">
        <v>336</v>
      </c>
      <c r="D1226" t="s">
        <v>2443</v>
      </c>
      <c r="E1226" t="s">
        <v>3803</v>
      </c>
      <c r="F1226" t="s">
        <v>3803</v>
      </c>
      <c r="G1226" t="s">
        <v>3804</v>
      </c>
      <c r="H1226">
        <v>15339</v>
      </c>
      <c r="I1226" t="s">
        <v>265</v>
      </c>
      <c r="J1226" t="s">
        <v>242</v>
      </c>
      <c r="K1226" t="s">
        <v>243</v>
      </c>
      <c r="L1226" t="s">
        <v>244</v>
      </c>
      <c r="M1226">
        <v>0</v>
      </c>
      <c r="N1226">
        <v>15339</v>
      </c>
      <c r="O1226" t="s">
        <v>324</v>
      </c>
      <c r="P1226" t="s">
        <v>3805</v>
      </c>
      <c r="Q1226" t="s">
        <v>2448</v>
      </c>
      <c r="R1226" t="s">
        <v>3808</v>
      </c>
      <c r="S1226" t="s">
        <v>270</v>
      </c>
      <c r="T1226" t="b">
        <v>1</v>
      </c>
    </row>
    <row r="1227" spans="1:20" x14ac:dyDescent="0.25">
      <c r="A1227" t="s">
        <v>259</v>
      </c>
      <c r="B1227" t="s">
        <v>260</v>
      </c>
      <c r="C1227" t="s">
        <v>237</v>
      </c>
      <c r="D1227" t="s">
        <v>399</v>
      </c>
      <c r="E1227" t="s">
        <v>3504</v>
      </c>
      <c r="F1227" t="s">
        <v>3809</v>
      </c>
      <c r="G1227" t="s">
        <v>3810</v>
      </c>
      <c r="H1227">
        <v>0.36199999999999999</v>
      </c>
      <c r="I1227" t="s">
        <v>265</v>
      </c>
      <c r="J1227" t="s">
        <v>242</v>
      </c>
      <c r="K1227" t="s">
        <v>243</v>
      </c>
      <c r="L1227" t="s">
        <v>244</v>
      </c>
      <c r="M1227">
        <v>0</v>
      </c>
      <c r="N1227">
        <v>0.36199999999999999</v>
      </c>
      <c r="O1227" t="s">
        <v>266</v>
      </c>
      <c r="P1227" t="s">
        <v>3811</v>
      </c>
      <c r="Q1227" t="s">
        <v>404</v>
      </c>
      <c r="R1227" t="s">
        <v>3812</v>
      </c>
      <c r="S1227" t="s">
        <v>270</v>
      </c>
      <c r="T1227" t="b">
        <v>1</v>
      </c>
    </row>
    <row r="1228" spans="1:20" x14ac:dyDescent="0.25">
      <c r="A1228" t="s">
        <v>259</v>
      </c>
      <c r="B1228" t="s">
        <v>260</v>
      </c>
      <c r="C1228" t="s">
        <v>237</v>
      </c>
      <c r="D1228" t="s">
        <v>530</v>
      </c>
      <c r="E1228" t="s">
        <v>2773</v>
      </c>
      <c r="F1228" t="s">
        <v>2773</v>
      </c>
      <c r="G1228" t="s">
        <v>3813</v>
      </c>
      <c r="H1228">
        <v>1.3919999999999999</v>
      </c>
      <c r="I1228" t="s">
        <v>265</v>
      </c>
      <c r="J1228" t="s">
        <v>242</v>
      </c>
      <c r="K1228" t="s">
        <v>243</v>
      </c>
      <c r="L1228" t="s">
        <v>244</v>
      </c>
      <c r="M1228">
        <v>0</v>
      </c>
      <c r="N1228">
        <v>1.3919999999999999</v>
      </c>
      <c r="O1228" t="s">
        <v>518</v>
      </c>
      <c r="P1228" t="s">
        <v>3814</v>
      </c>
      <c r="Q1228" t="s">
        <v>534</v>
      </c>
      <c r="R1228" t="s">
        <v>3815</v>
      </c>
      <c r="S1228" t="s">
        <v>270</v>
      </c>
      <c r="T1228" t="b">
        <v>1</v>
      </c>
    </row>
    <row r="1229" spans="1:20" x14ac:dyDescent="0.25">
      <c r="A1229" t="s">
        <v>259</v>
      </c>
      <c r="B1229" t="s">
        <v>260</v>
      </c>
      <c r="C1229" t="s">
        <v>336</v>
      </c>
      <c r="D1229" t="s">
        <v>530</v>
      </c>
      <c r="E1229" t="s">
        <v>2773</v>
      </c>
      <c r="F1229" t="s">
        <v>2773</v>
      </c>
      <c r="G1229" t="s">
        <v>3813</v>
      </c>
      <c r="H1229">
        <v>7804</v>
      </c>
      <c r="I1229" t="s">
        <v>265</v>
      </c>
      <c r="J1229" t="s">
        <v>242</v>
      </c>
      <c r="K1229" t="s">
        <v>243</v>
      </c>
      <c r="L1229" t="s">
        <v>244</v>
      </c>
      <c r="M1229">
        <v>0</v>
      </c>
      <c r="N1229">
        <v>7804</v>
      </c>
      <c r="O1229" t="s">
        <v>518</v>
      </c>
      <c r="P1229" t="s">
        <v>3814</v>
      </c>
      <c r="Q1229" t="s">
        <v>534</v>
      </c>
      <c r="R1229" t="s">
        <v>3816</v>
      </c>
      <c r="S1229" t="s">
        <v>270</v>
      </c>
      <c r="T1229" t="b">
        <v>1</v>
      </c>
    </row>
    <row r="1230" spans="1:20" x14ac:dyDescent="0.25">
      <c r="A1230" t="s">
        <v>259</v>
      </c>
      <c r="B1230" t="s">
        <v>260</v>
      </c>
      <c r="C1230" t="s">
        <v>336</v>
      </c>
      <c r="D1230" t="s">
        <v>530</v>
      </c>
      <c r="E1230" t="s">
        <v>2773</v>
      </c>
      <c r="F1230" t="s">
        <v>2773</v>
      </c>
      <c r="G1230" t="s">
        <v>3813</v>
      </c>
      <c r="H1230">
        <v>15364</v>
      </c>
      <c r="I1230" t="s">
        <v>265</v>
      </c>
      <c r="J1230" t="s">
        <v>242</v>
      </c>
      <c r="K1230" t="s">
        <v>243</v>
      </c>
      <c r="L1230" t="s">
        <v>244</v>
      </c>
      <c r="M1230">
        <v>0</v>
      </c>
      <c r="N1230">
        <v>15364</v>
      </c>
      <c r="O1230" t="s">
        <v>518</v>
      </c>
      <c r="P1230" t="s">
        <v>3814</v>
      </c>
      <c r="Q1230" t="s">
        <v>534</v>
      </c>
      <c r="R1230" t="s">
        <v>3817</v>
      </c>
      <c r="S1230" t="s">
        <v>270</v>
      </c>
      <c r="T1230" t="b">
        <v>1</v>
      </c>
    </row>
    <row r="1231" spans="1:20" x14ac:dyDescent="0.25">
      <c r="A1231" t="s">
        <v>259</v>
      </c>
      <c r="B1231" t="s">
        <v>260</v>
      </c>
      <c r="C1231" t="s">
        <v>237</v>
      </c>
      <c r="D1231" t="s">
        <v>2468</v>
      </c>
      <c r="E1231" t="s">
        <v>3818</v>
      </c>
      <c r="F1231" t="s">
        <v>3819</v>
      </c>
      <c r="G1231" t="s">
        <v>3820</v>
      </c>
      <c r="H1231">
        <v>3.6778940000000002</v>
      </c>
      <c r="I1231" t="s">
        <v>265</v>
      </c>
      <c r="J1231" t="s">
        <v>242</v>
      </c>
      <c r="K1231" t="s">
        <v>243</v>
      </c>
      <c r="L1231" t="s">
        <v>244</v>
      </c>
      <c r="M1231">
        <v>0</v>
      </c>
      <c r="N1231">
        <v>3.6778940000000002</v>
      </c>
      <c r="O1231" t="s">
        <v>372</v>
      </c>
      <c r="P1231" t="s">
        <v>3821</v>
      </c>
      <c r="Q1231" t="s">
        <v>2473</v>
      </c>
      <c r="R1231" t="s">
        <v>3822</v>
      </c>
      <c r="S1231" t="s">
        <v>270</v>
      </c>
      <c r="T1231" t="b">
        <v>1</v>
      </c>
    </row>
    <row r="1232" spans="1:20" x14ac:dyDescent="0.25">
      <c r="A1232" t="s">
        <v>259</v>
      </c>
      <c r="B1232" t="s">
        <v>260</v>
      </c>
      <c r="C1232" t="s">
        <v>294</v>
      </c>
      <c r="D1232" t="s">
        <v>2468</v>
      </c>
      <c r="E1232" t="s">
        <v>3818</v>
      </c>
      <c r="F1232" t="s">
        <v>3819</v>
      </c>
      <c r="G1232" t="s">
        <v>3820</v>
      </c>
      <c r="H1232">
        <v>2.1601379999999999</v>
      </c>
      <c r="I1232" t="s">
        <v>265</v>
      </c>
      <c r="J1232" t="s">
        <v>242</v>
      </c>
      <c r="K1232" t="s">
        <v>243</v>
      </c>
      <c r="L1232" t="s">
        <v>244</v>
      </c>
      <c r="M1232">
        <v>0</v>
      </c>
      <c r="N1232">
        <v>2.1601379999999999</v>
      </c>
      <c r="O1232" t="s">
        <v>372</v>
      </c>
      <c r="P1232" t="s">
        <v>3821</v>
      </c>
      <c r="Q1232" t="s">
        <v>2473</v>
      </c>
      <c r="R1232" t="s">
        <v>3822</v>
      </c>
      <c r="S1232" t="s">
        <v>270</v>
      </c>
      <c r="T1232" t="b">
        <v>1</v>
      </c>
    </row>
    <row r="1233" spans="1:20" x14ac:dyDescent="0.25">
      <c r="A1233" t="s">
        <v>259</v>
      </c>
      <c r="B1233" t="s">
        <v>260</v>
      </c>
      <c r="C1233" t="s">
        <v>237</v>
      </c>
      <c r="D1233" t="s">
        <v>3347</v>
      </c>
      <c r="E1233" t="s">
        <v>3823</v>
      </c>
      <c r="F1233" t="s">
        <v>3824</v>
      </c>
      <c r="G1233" t="s">
        <v>3824</v>
      </c>
      <c r="H1233">
        <v>5.4390000000000001</v>
      </c>
      <c r="I1233" t="s">
        <v>265</v>
      </c>
      <c r="J1233" t="s">
        <v>242</v>
      </c>
      <c r="K1233" t="s">
        <v>243</v>
      </c>
      <c r="L1233" t="s">
        <v>244</v>
      </c>
      <c r="M1233">
        <v>0</v>
      </c>
      <c r="N1233">
        <v>5.4390000000000001</v>
      </c>
      <c r="O1233" t="s">
        <v>3825</v>
      </c>
      <c r="P1233" t="s">
        <v>3826</v>
      </c>
      <c r="Q1233" t="s">
        <v>3350</v>
      </c>
      <c r="R1233" t="s">
        <v>3827</v>
      </c>
      <c r="S1233" t="s">
        <v>270</v>
      </c>
      <c r="T1233" t="b">
        <v>1</v>
      </c>
    </row>
    <row r="1234" spans="1:20" x14ac:dyDescent="0.25">
      <c r="A1234" t="s">
        <v>259</v>
      </c>
      <c r="B1234" t="s">
        <v>260</v>
      </c>
      <c r="C1234" t="s">
        <v>237</v>
      </c>
      <c r="D1234" t="s">
        <v>1884</v>
      </c>
      <c r="E1234" t="s">
        <v>3828</v>
      </c>
      <c r="F1234" t="s">
        <v>3828</v>
      </c>
      <c r="G1234" t="s">
        <v>3829</v>
      </c>
      <c r="H1234">
        <v>2.56</v>
      </c>
      <c r="I1234" t="s">
        <v>265</v>
      </c>
      <c r="J1234" t="s">
        <v>242</v>
      </c>
      <c r="K1234" t="s">
        <v>243</v>
      </c>
      <c r="L1234" t="s">
        <v>244</v>
      </c>
      <c r="M1234">
        <v>0</v>
      </c>
      <c r="N1234">
        <v>2.56</v>
      </c>
      <c r="O1234" t="s">
        <v>310</v>
      </c>
      <c r="P1234" t="s">
        <v>3830</v>
      </c>
      <c r="Q1234" t="s">
        <v>1888</v>
      </c>
      <c r="R1234" t="s">
        <v>3831</v>
      </c>
      <c r="S1234" t="s">
        <v>270</v>
      </c>
      <c r="T1234" t="b">
        <v>1</v>
      </c>
    </row>
    <row r="1235" spans="1:20" x14ac:dyDescent="0.25">
      <c r="A1235" t="s">
        <v>259</v>
      </c>
      <c r="B1235" t="s">
        <v>260</v>
      </c>
      <c r="C1235" t="s">
        <v>294</v>
      </c>
      <c r="D1235" t="s">
        <v>1884</v>
      </c>
      <c r="E1235" t="s">
        <v>3828</v>
      </c>
      <c r="F1235" t="s">
        <v>3828</v>
      </c>
      <c r="G1235" t="s">
        <v>3829</v>
      </c>
      <c r="H1235">
        <v>1.0880000000000001</v>
      </c>
      <c r="I1235" t="s">
        <v>265</v>
      </c>
      <c r="J1235" t="s">
        <v>242</v>
      </c>
      <c r="K1235" t="s">
        <v>243</v>
      </c>
      <c r="L1235" t="s">
        <v>244</v>
      </c>
      <c r="M1235">
        <v>0</v>
      </c>
      <c r="N1235">
        <v>1.0880000000000001</v>
      </c>
      <c r="O1235" t="s">
        <v>310</v>
      </c>
      <c r="P1235" t="s">
        <v>3830</v>
      </c>
      <c r="Q1235" t="s">
        <v>1888</v>
      </c>
      <c r="R1235" t="s">
        <v>3831</v>
      </c>
      <c r="S1235" t="s">
        <v>270</v>
      </c>
      <c r="T1235" t="b">
        <v>1</v>
      </c>
    </row>
    <row r="1236" spans="1:20" x14ac:dyDescent="0.25">
      <c r="A1236" t="s">
        <v>259</v>
      </c>
      <c r="B1236" t="s">
        <v>260</v>
      </c>
      <c r="C1236" t="s">
        <v>237</v>
      </c>
      <c r="D1236" t="s">
        <v>1009</v>
      </c>
      <c r="E1236" t="s">
        <v>3832</v>
      </c>
      <c r="F1236" t="s">
        <v>3833</v>
      </c>
      <c r="G1236" t="s">
        <v>3833</v>
      </c>
      <c r="H1236">
        <v>0.51919999999999999</v>
      </c>
      <c r="I1236" t="s">
        <v>265</v>
      </c>
      <c r="J1236" t="s">
        <v>242</v>
      </c>
      <c r="K1236" t="s">
        <v>243</v>
      </c>
      <c r="L1236" t="s">
        <v>244</v>
      </c>
      <c r="M1236">
        <v>0</v>
      </c>
      <c r="N1236">
        <v>0.51919999999999999</v>
      </c>
      <c r="O1236" t="s">
        <v>298</v>
      </c>
      <c r="P1236" t="s">
        <v>3834</v>
      </c>
      <c r="Q1236" t="s">
        <v>1013</v>
      </c>
      <c r="R1236" t="s">
        <v>3835</v>
      </c>
      <c r="S1236" t="s">
        <v>270</v>
      </c>
      <c r="T1236" t="b">
        <v>1</v>
      </c>
    </row>
    <row r="1237" spans="1:20" x14ac:dyDescent="0.25">
      <c r="A1237" t="s">
        <v>259</v>
      </c>
      <c r="B1237" t="s">
        <v>260</v>
      </c>
      <c r="C1237" t="s">
        <v>294</v>
      </c>
      <c r="D1237" t="s">
        <v>1009</v>
      </c>
      <c r="E1237" t="s">
        <v>3832</v>
      </c>
      <c r="F1237" t="s">
        <v>3833</v>
      </c>
      <c r="G1237" t="s">
        <v>3833</v>
      </c>
      <c r="H1237">
        <v>0.31680000000000003</v>
      </c>
      <c r="I1237" t="s">
        <v>265</v>
      </c>
      <c r="J1237" t="s">
        <v>242</v>
      </c>
      <c r="K1237" t="s">
        <v>243</v>
      </c>
      <c r="L1237" t="s">
        <v>244</v>
      </c>
      <c r="M1237">
        <v>0</v>
      </c>
      <c r="N1237">
        <v>0.31680000000000003</v>
      </c>
      <c r="O1237" t="s">
        <v>255</v>
      </c>
      <c r="P1237" t="s">
        <v>3834</v>
      </c>
      <c r="Q1237" t="s">
        <v>1013</v>
      </c>
      <c r="R1237" t="s">
        <v>3835</v>
      </c>
      <c r="S1237" t="s">
        <v>270</v>
      </c>
      <c r="T1237" t="b">
        <v>1</v>
      </c>
    </row>
    <row r="1238" spans="1:20" x14ac:dyDescent="0.25">
      <c r="A1238" t="s">
        <v>259</v>
      </c>
      <c r="B1238" t="s">
        <v>260</v>
      </c>
      <c r="C1238" t="s">
        <v>237</v>
      </c>
      <c r="D1238" t="s">
        <v>1097</v>
      </c>
      <c r="E1238" t="s">
        <v>2104</v>
      </c>
      <c r="F1238" t="s">
        <v>3836</v>
      </c>
      <c r="G1238" t="s">
        <v>3836</v>
      </c>
      <c r="H1238">
        <v>0.23599999999999999</v>
      </c>
      <c r="I1238" t="s">
        <v>265</v>
      </c>
      <c r="J1238" t="s">
        <v>242</v>
      </c>
      <c r="K1238" t="s">
        <v>243</v>
      </c>
      <c r="L1238" t="s">
        <v>244</v>
      </c>
      <c r="M1238">
        <v>0</v>
      </c>
      <c r="N1238">
        <v>0.23599999999999999</v>
      </c>
      <c r="O1238" t="s">
        <v>446</v>
      </c>
      <c r="P1238" t="s">
        <v>3837</v>
      </c>
      <c r="Q1238" t="s">
        <v>1101</v>
      </c>
      <c r="R1238" t="s">
        <v>3838</v>
      </c>
      <c r="S1238" t="s">
        <v>270</v>
      </c>
      <c r="T1238" t="b">
        <v>1</v>
      </c>
    </row>
    <row r="1239" spans="1:20" x14ac:dyDescent="0.25">
      <c r="A1239" t="s">
        <v>259</v>
      </c>
      <c r="B1239" t="s">
        <v>260</v>
      </c>
      <c r="C1239" t="s">
        <v>237</v>
      </c>
      <c r="D1239" t="s">
        <v>746</v>
      </c>
      <c r="E1239" t="s">
        <v>3839</v>
      </c>
      <c r="F1239" t="s">
        <v>3840</v>
      </c>
      <c r="G1239" t="s">
        <v>3841</v>
      </c>
      <c r="H1239">
        <v>0.123</v>
      </c>
      <c r="I1239" t="s">
        <v>265</v>
      </c>
      <c r="J1239" t="s">
        <v>242</v>
      </c>
      <c r="K1239" t="s">
        <v>243</v>
      </c>
      <c r="L1239" t="s">
        <v>244</v>
      </c>
      <c r="M1239">
        <v>0</v>
      </c>
      <c r="N1239">
        <v>0.123</v>
      </c>
      <c r="O1239" t="s">
        <v>711</v>
      </c>
      <c r="P1239" t="s">
        <v>3842</v>
      </c>
      <c r="Q1239" t="s">
        <v>751</v>
      </c>
      <c r="R1239" t="s">
        <v>3843</v>
      </c>
      <c r="S1239" t="s">
        <v>270</v>
      </c>
      <c r="T1239" t="b">
        <v>1</v>
      </c>
    </row>
    <row r="1240" spans="1:20" x14ac:dyDescent="0.25">
      <c r="A1240" t="s">
        <v>259</v>
      </c>
      <c r="B1240" t="s">
        <v>3844</v>
      </c>
      <c r="C1240" t="s">
        <v>237</v>
      </c>
      <c r="D1240" t="s">
        <v>3844</v>
      </c>
      <c r="F1240" t="s">
        <v>1368</v>
      </c>
      <c r="G1240" t="s">
        <v>3845</v>
      </c>
      <c r="H1240">
        <v>0.1</v>
      </c>
      <c r="I1240" t="s">
        <v>265</v>
      </c>
      <c r="J1240" t="s">
        <v>242</v>
      </c>
      <c r="K1240" t="s">
        <v>243</v>
      </c>
      <c r="L1240" t="s">
        <v>244</v>
      </c>
      <c r="M1240">
        <v>0</v>
      </c>
      <c r="N1240">
        <v>0.1</v>
      </c>
      <c r="O1240" t="s">
        <v>546</v>
      </c>
      <c r="P1240" t="s">
        <v>3846</v>
      </c>
      <c r="Q1240" t="s">
        <v>3847</v>
      </c>
      <c r="R1240" t="s">
        <v>3848</v>
      </c>
      <c r="S1240" t="s">
        <v>3849</v>
      </c>
      <c r="T1240" t="b">
        <v>0</v>
      </c>
    </row>
    <row r="1241" spans="1:20" x14ac:dyDescent="0.25">
      <c r="A1241" t="s">
        <v>259</v>
      </c>
      <c r="B1241" t="s">
        <v>271</v>
      </c>
      <c r="C1241" t="s">
        <v>237</v>
      </c>
      <c r="D1241" t="s">
        <v>3046</v>
      </c>
      <c r="E1241" t="s">
        <v>3850</v>
      </c>
      <c r="F1241" t="s">
        <v>3850</v>
      </c>
      <c r="G1241" t="s">
        <v>3851</v>
      </c>
      <c r="H1241">
        <v>0.626</v>
      </c>
      <c r="I1241" t="s">
        <v>265</v>
      </c>
      <c r="J1241" t="s">
        <v>242</v>
      </c>
      <c r="K1241" t="s">
        <v>243</v>
      </c>
      <c r="L1241" t="s">
        <v>244</v>
      </c>
      <c r="M1241">
        <v>0</v>
      </c>
      <c r="N1241">
        <v>0.626</v>
      </c>
      <c r="O1241" t="s">
        <v>266</v>
      </c>
      <c r="P1241" t="s">
        <v>3852</v>
      </c>
      <c r="Q1241" t="s">
        <v>3051</v>
      </c>
      <c r="R1241" t="s">
        <v>3853</v>
      </c>
      <c r="S1241" t="s">
        <v>279</v>
      </c>
      <c r="T1241" t="b">
        <v>1</v>
      </c>
    </row>
    <row r="1242" spans="1:20" x14ac:dyDescent="0.25">
      <c r="A1242" t="s">
        <v>259</v>
      </c>
      <c r="B1242" t="s">
        <v>271</v>
      </c>
      <c r="C1242" t="s">
        <v>336</v>
      </c>
      <c r="D1242" t="s">
        <v>3046</v>
      </c>
      <c r="E1242" t="s">
        <v>3850</v>
      </c>
      <c r="F1242" t="s">
        <v>3850</v>
      </c>
      <c r="G1242" t="s">
        <v>3851</v>
      </c>
      <c r="H1242">
        <v>3846</v>
      </c>
      <c r="I1242" t="s">
        <v>265</v>
      </c>
      <c r="J1242" t="s">
        <v>242</v>
      </c>
      <c r="K1242" t="s">
        <v>243</v>
      </c>
      <c r="L1242" t="s">
        <v>244</v>
      </c>
      <c r="M1242">
        <v>0</v>
      </c>
      <c r="N1242">
        <v>3846</v>
      </c>
      <c r="O1242" t="s">
        <v>266</v>
      </c>
      <c r="P1242" t="s">
        <v>3852</v>
      </c>
      <c r="Q1242" t="s">
        <v>3051</v>
      </c>
      <c r="R1242" t="s">
        <v>3854</v>
      </c>
      <c r="S1242" t="s">
        <v>279</v>
      </c>
      <c r="T1242" t="b">
        <v>1</v>
      </c>
    </row>
    <row r="1243" spans="1:20" x14ac:dyDescent="0.25">
      <c r="A1243" t="s">
        <v>259</v>
      </c>
      <c r="B1243" t="s">
        <v>271</v>
      </c>
      <c r="C1243" t="s">
        <v>336</v>
      </c>
      <c r="D1243" t="s">
        <v>3046</v>
      </c>
      <c r="E1243" t="s">
        <v>3850</v>
      </c>
      <c r="F1243" t="s">
        <v>3850</v>
      </c>
      <c r="G1243" t="s">
        <v>3851</v>
      </c>
      <c r="H1243">
        <v>8724</v>
      </c>
      <c r="I1243" t="s">
        <v>265</v>
      </c>
      <c r="J1243" t="s">
        <v>242</v>
      </c>
      <c r="K1243" t="s">
        <v>243</v>
      </c>
      <c r="L1243" t="s">
        <v>244</v>
      </c>
      <c r="M1243">
        <v>0</v>
      </c>
      <c r="N1243">
        <v>8724</v>
      </c>
      <c r="O1243" t="s">
        <v>266</v>
      </c>
      <c r="P1243" t="s">
        <v>3852</v>
      </c>
      <c r="Q1243" t="s">
        <v>3051</v>
      </c>
      <c r="R1243" t="s">
        <v>3855</v>
      </c>
      <c r="S1243" t="s">
        <v>279</v>
      </c>
      <c r="T1243" t="b">
        <v>1</v>
      </c>
    </row>
    <row r="1244" spans="1:20" x14ac:dyDescent="0.25">
      <c r="A1244" t="s">
        <v>259</v>
      </c>
      <c r="B1244" t="s">
        <v>260</v>
      </c>
      <c r="C1244" t="s">
        <v>237</v>
      </c>
      <c r="D1244" t="s">
        <v>1375</v>
      </c>
      <c r="E1244" t="s">
        <v>3856</v>
      </c>
      <c r="F1244" t="s">
        <v>3857</v>
      </c>
      <c r="G1244" t="s">
        <v>3857</v>
      </c>
      <c r="H1244">
        <v>3.6480000000000001</v>
      </c>
      <c r="I1244" t="s">
        <v>265</v>
      </c>
      <c r="J1244" t="s">
        <v>242</v>
      </c>
      <c r="K1244" t="s">
        <v>243</v>
      </c>
      <c r="L1244" t="s">
        <v>244</v>
      </c>
      <c r="M1244">
        <v>0</v>
      </c>
      <c r="N1244">
        <v>3.6480000000000001</v>
      </c>
      <c r="O1244" t="s">
        <v>1378</v>
      </c>
      <c r="P1244" t="s">
        <v>3178</v>
      </c>
      <c r="Q1244" t="s">
        <v>1380</v>
      </c>
      <c r="R1244" t="s">
        <v>3858</v>
      </c>
      <c r="S1244" t="s">
        <v>270</v>
      </c>
      <c r="T1244" t="b">
        <v>0</v>
      </c>
    </row>
    <row r="1245" spans="1:20" x14ac:dyDescent="0.25">
      <c r="A1245" t="s">
        <v>259</v>
      </c>
      <c r="B1245" t="s">
        <v>260</v>
      </c>
      <c r="C1245" t="s">
        <v>294</v>
      </c>
      <c r="D1245" t="s">
        <v>1375</v>
      </c>
      <c r="E1245" t="s">
        <v>3856</v>
      </c>
      <c r="F1245" t="s">
        <v>3857</v>
      </c>
      <c r="G1245" t="s">
        <v>3857</v>
      </c>
      <c r="H1245">
        <v>0.72</v>
      </c>
      <c r="I1245" t="s">
        <v>265</v>
      </c>
      <c r="J1245" t="s">
        <v>242</v>
      </c>
      <c r="K1245" t="s">
        <v>243</v>
      </c>
      <c r="L1245" t="s">
        <v>244</v>
      </c>
      <c r="M1245">
        <v>0</v>
      </c>
      <c r="N1245">
        <v>0.72</v>
      </c>
      <c r="O1245" t="s">
        <v>1378</v>
      </c>
      <c r="P1245" t="s">
        <v>3178</v>
      </c>
      <c r="Q1245" t="s">
        <v>1380</v>
      </c>
      <c r="R1245" t="s">
        <v>3858</v>
      </c>
      <c r="S1245" t="s">
        <v>270</v>
      </c>
      <c r="T1245" t="b">
        <v>0</v>
      </c>
    </row>
    <row r="1246" spans="1:20" x14ac:dyDescent="0.25">
      <c r="A1246" t="s">
        <v>259</v>
      </c>
      <c r="B1246" t="s">
        <v>260</v>
      </c>
      <c r="C1246" t="s">
        <v>237</v>
      </c>
      <c r="D1246" t="s">
        <v>2911</v>
      </c>
      <c r="E1246" t="s">
        <v>3859</v>
      </c>
      <c r="F1246" t="s">
        <v>3859</v>
      </c>
      <c r="G1246" t="s">
        <v>3860</v>
      </c>
      <c r="H1246">
        <v>3.12</v>
      </c>
      <c r="I1246" t="s">
        <v>265</v>
      </c>
      <c r="J1246" t="s">
        <v>242</v>
      </c>
      <c r="K1246" t="s">
        <v>243</v>
      </c>
      <c r="L1246" t="s">
        <v>244</v>
      </c>
      <c r="M1246">
        <v>0</v>
      </c>
      <c r="N1246">
        <v>3.12</v>
      </c>
      <c r="O1246" t="s">
        <v>266</v>
      </c>
      <c r="P1246" t="s">
        <v>3861</v>
      </c>
      <c r="Q1246" t="s">
        <v>2916</v>
      </c>
      <c r="R1246" t="s">
        <v>3862</v>
      </c>
      <c r="S1246" t="s">
        <v>270</v>
      </c>
      <c r="T1246" t="b">
        <v>1</v>
      </c>
    </row>
    <row r="1247" spans="1:20" x14ac:dyDescent="0.25">
      <c r="A1247" t="s">
        <v>259</v>
      </c>
      <c r="B1247" t="s">
        <v>260</v>
      </c>
      <c r="C1247" t="s">
        <v>294</v>
      </c>
      <c r="D1247" t="s">
        <v>2911</v>
      </c>
      <c r="E1247" t="s">
        <v>3859</v>
      </c>
      <c r="F1247" t="s">
        <v>3859</v>
      </c>
      <c r="G1247" t="s">
        <v>3860</v>
      </c>
      <c r="H1247">
        <v>1.6479999999999999</v>
      </c>
      <c r="I1247" t="s">
        <v>265</v>
      </c>
      <c r="J1247" t="s">
        <v>242</v>
      </c>
      <c r="K1247" t="s">
        <v>243</v>
      </c>
      <c r="L1247" t="s">
        <v>244</v>
      </c>
      <c r="M1247">
        <v>0</v>
      </c>
      <c r="N1247">
        <v>1.6479999999999999</v>
      </c>
      <c r="O1247" t="s">
        <v>266</v>
      </c>
      <c r="P1247" t="s">
        <v>3861</v>
      </c>
      <c r="Q1247" t="s">
        <v>2916</v>
      </c>
      <c r="R1247" t="s">
        <v>3862</v>
      </c>
      <c r="S1247" t="s">
        <v>270</v>
      </c>
      <c r="T1247" t="b">
        <v>1</v>
      </c>
    </row>
    <row r="1248" spans="1:20" x14ac:dyDescent="0.25">
      <c r="A1248" t="s">
        <v>259</v>
      </c>
      <c r="B1248" t="s">
        <v>260</v>
      </c>
      <c r="C1248" t="s">
        <v>237</v>
      </c>
      <c r="D1248" t="s">
        <v>1343</v>
      </c>
      <c r="E1248" t="s">
        <v>3863</v>
      </c>
      <c r="F1248" t="s">
        <v>3864</v>
      </c>
      <c r="G1248" t="s">
        <v>3864</v>
      </c>
      <c r="H1248">
        <v>6.7500000000000004E-2</v>
      </c>
      <c r="I1248" t="s">
        <v>265</v>
      </c>
      <c r="J1248" t="s">
        <v>242</v>
      </c>
      <c r="K1248" t="s">
        <v>243</v>
      </c>
      <c r="L1248" t="s">
        <v>244</v>
      </c>
      <c r="M1248">
        <v>0</v>
      </c>
      <c r="N1248">
        <v>6.7500000000000004E-2</v>
      </c>
      <c r="O1248" t="s">
        <v>446</v>
      </c>
      <c r="P1248" t="s">
        <v>3865</v>
      </c>
      <c r="Q1248" t="s">
        <v>1347</v>
      </c>
      <c r="R1248" t="s">
        <v>3866</v>
      </c>
      <c r="S1248" t="s">
        <v>270</v>
      </c>
      <c r="T1248" t="b">
        <v>1</v>
      </c>
    </row>
    <row r="1249" spans="1:20" x14ac:dyDescent="0.25">
      <c r="A1249" t="s">
        <v>259</v>
      </c>
      <c r="B1249" t="s">
        <v>260</v>
      </c>
      <c r="C1249" t="s">
        <v>294</v>
      </c>
      <c r="D1249" t="s">
        <v>1343</v>
      </c>
      <c r="E1249" t="s">
        <v>3863</v>
      </c>
      <c r="F1249" t="s">
        <v>3864</v>
      </c>
      <c r="G1249" t="s">
        <v>3864</v>
      </c>
      <c r="H1249">
        <v>3.0099999999999998E-2</v>
      </c>
      <c r="I1249" t="s">
        <v>265</v>
      </c>
      <c r="J1249" t="s">
        <v>242</v>
      </c>
      <c r="K1249" t="s">
        <v>243</v>
      </c>
      <c r="L1249" t="s">
        <v>244</v>
      </c>
      <c r="M1249">
        <v>0</v>
      </c>
      <c r="N1249">
        <v>3.0099999999999998E-2</v>
      </c>
      <c r="O1249" t="s">
        <v>446</v>
      </c>
      <c r="P1249" t="s">
        <v>3865</v>
      </c>
      <c r="Q1249" t="s">
        <v>1347</v>
      </c>
      <c r="R1249" t="s">
        <v>3866</v>
      </c>
      <c r="S1249" t="s">
        <v>270</v>
      </c>
      <c r="T1249" t="b">
        <v>1</v>
      </c>
    </row>
    <row r="1250" spans="1:20" x14ac:dyDescent="0.25">
      <c r="A1250" t="s">
        <v>259</v>
      </c>
      <c r="B1250" t="s">
        <v>260</v>
      </c>
      <c r="C1250" t="s">
        <v>237</v>
      </c>
      <c r="D1250" t="s">
        <v>3083</v>
      </c>
      <c r="E1250" t="s">
        <v>3867</v>
      </c>
      <c r="F1250" t="s">
        <v>3868</v>
      </c>
      <c r="G1250" t="s">
        <v>3868</v>
      </c>
      <c r="H1250">
        <v>7.8399999999999997E-3</v>
      </c>
      <c r="I1250" t="s">
        <v>265</v>
      </c>
      <c r="J1250" t="s">
        <v>242</v>
      </c>
      <c r="K1250" t="s">
        <v>243</v>
      </c>
      <c r="L1250" t="s">
        <v>244</v>
      </c>
      <c r="M1250">
        <v>0</v>
      </c>
      <c r="N1250">
        <v>7.8399999999999997E-3</v>
      </c>
      <c r="O1250" t="s">
        <v>446</v>
      </c>
      <c r="P1250" t="s">
        <v>3869</v>
      </c>
      <c r="Q1250" t="s">
        <v>3086</v>
      </c>
      <c r="R1250" t="s">
        <v>3870</v>
      </c>
      <c r="S1250" t="s">
        <v>270</v>
      </c>
      <c r="T1250" t="b">
        <v>1</v>
      </c>
    </row>
    <row r="1251" spans="1:20" x14ac:dyDescent="0.25">
      <c r="A1251" t="s">
        <v>259</v>
      </c>
      <c r="B1251" t="s">
        <v>260</v>
      </c>
      <c r="C1251" t="s">
        <v>237</v>
      </c>
      <c r="D1251" t="s">
        <v>295</v>
      </c>
      <c r="E1251" t="s">
        <v>3871</v>
      </c>
      <c r="F1251" t="s">
        <v>3872</v>
      </c>
      <c r="G1251" t="s">
        <v>3872</v>
      </c>
      <c r="H1251">
        <v>2.0670000000000002</v>
      </c>
      <c r="I1251" t="s">
        <v>265</v>
      </c>
      <c r="J1251" t="s">
        <v>242</v>
      </c>
      <c r="K1251" t="s">
        <v>243</v>
      </c>
      <c r="L1251" t="s">
        <v>244</v>
      </c>
      <c r="M1251">
        <v>0</v>
      </c>
      <c r="N1251">
        <v>2.0670000000000002</v>
      </c>
      <c r="O1251" t="s">
        <v>721</v>
      </c>
      <c r="P1251" t="s">
        <v>3341</v>
      </c>
      <c r="Q1251" t="s">
        <v>300</v>
      </c>
      <c r="R1251" t="s">
        <v>3873</v>
      </c>
      <c r="S1251" t="s">
        <v>270</v>
      </c>
      <c r="T1251" t="b">
        <v>0</v>
      </c>
    </row>
    <row r="1252" spans="1:20" x14ac:dyDescent="0.25">
      <c r="A1252" t="s">
        <v>236</v>
      </c>
      <c r="B1252" t="s">
        <v>236</v>
      </c>
      <c r="C1252" t="s">
        <v>237</v>
      </c>
      <c r="D1252" t="s">
        <v>314</v>
      </c>
      <c r="E1252" t="s">
        <v>251</v>
      </c>
      <c r="F1252" t="s">
        <v>479</v>
      </c>
      <c r="G1252" t="s">
        <v>3874</v>
      </c>
      <c r="H1252">
        <v>5.0000000000000001E-3</v>
      </c>
      <c r="I1252" t="s">
        <v>241</v>
      </c>
      <c r="J1252" t="s">
        <v>242</v>
      </c>
      <c r="K1252" t="s">
        <v>243</v>
      </c>
      <c r="L1252" t="s">
        <v>244</v>
      </c>
      <c r="M1252">
        <v>0</v>
      </c>
      <c r="N1252">
        <v>5.0000000000000001E-3</v>
      </c>
      <c r="O1252" t="s">
        <v>298</v>
      </c>
      <c r="P1252" t="s">
        <v>3875</v>
      </c>
      <c r="Q1252" t="s">
        <v>318</v>
      </c>
      <c r="R1252" t="s">
        <v>3876</v>
      </c>
      <c r="S1252" t="s">
        <v>249</v>
      </c>
      <c r="T1252" t="b">
        <v>1</v>
      </c>
    </row>
    <row r="1253" spans="1:20" x14ac:dyDescent="0.25">
      <c r="A1253" t="s">
        <v>259</v>
      </c>
      <c r="B1253" t="s">
        <v>260</v>
      </c>
      <c r="C1253" t="s">
        <v>237</v>
      </c>
      <c r="D1253" t="s">
        <v>728</v>
      </c>
      <c r="E1253" t="s">
        <v>3877</v>
      </c>
      <c r="F1253" t="s">
        <v>3878</v>
      </c>
      <c r="G1253" t="s">
        <v>3878</v>
      </c>
      <c r="H1253">
        <v>0.752</v>
      </c>
      <c r="I1253" t="s">
        <v>265</v>
      </c>
      <c r="J1253" t="s">
        <v>242</v>
      </c>
      <c r="K1253" t="s">
        <v>243</v>
      </c>
      <c r="L1253" t="s">
        <v>244</v>
      </c>
      <c r="M1253">
        <v>0</v>
      </c>
      <c r="N1253">
        <v>0.752</v>
      </c>
      <c r="O1253" t="s">
        <v>324</v>
      </c>
      <c r="P1253" t="s">
        <v>3879</v>
      </c>
      <c r="Q1253" t="s">
        <v>732</v>
      </c>
      <c r="R1253" t="s">
        <v>3880</v>
      </c>
      <c r="S1253" t="s">
        <v>270</v>
      </c>
      <c r="T1253" t="b">
        <v>0</v>
      </c>
    </row>
    <row r="1254" spans="1:20" x14ac:dyDescent="0.25">
      <c r="A1254" t="s">
        <v>259</v>
      </c>
      <c r="B1254" t="s">
        <v>260</v>
      </c>
      <c r="C1254" t="s">
        <v>294</v>
      </c>
      <c r="D1254" t="s">
        <v>728</v>
      </c>
      <c r="E1254" t="s">
        <v>3877</v>
      </c>
      <c r="F1254" t="s">
        <v>3878</v>
      </c>
      <c r="G1254" t="s">
        <v>3878</v>
      </c>
      <c r="H1254">
        <v>0.38400000000000001</v>
      </c>
      <c r="I1254" t="s">
        <v>265</v>
      </c>
      <c r="J1254" t="s">
        <v>242</v>
      </c>
      <c r="K1254" t="s">
        <v>243</v>
      </c>
      <c r="L1254" t="s">
        <v>244</v>
      </c>
      <c r="M1254">
        <v>0</v>
      </c>
      <c r="N1254">
        <v>0.38400000000000001</v>
      </c>
      <c r="O1254" t="s">
        <v>324</v>
      </c>
      <c r="P1254" t="s">
        <v>3879</v>
      </c>
      <c r="Q1254" t="s">
        <v>732</v>
      </c>
      <c r="R1254" t="s">
        <v>3880</v>
      </c>
      <c r="S1254" t="s">
        <v>270</v>
      </c>
      <c r="T1254" t="b">
        <v>0</v>
      </c>
    </row>
    <row r="1255" spans="1:20" x14ac:dyDescent="0.25">
      <c r="A1255" t="s">
        <v>259</v>
      </c>
      <c r="B1255" t="s">
        <v>260</v>
      </c>
      <c r="C1255" t="s">
        <v>237</v>
      </c>
      <c r="D1255" t="s">
        <v>280</v>
      </c>
      <c r="E1255" t="s">
        <v>1516</v>
      </c>
      <c r="F1255" t="s">
        <v>3881</v>
      </c>
      <c r="G1255" t="s">
        <v>3881</v>
      </c>
      <c r="H1255">
        <v>0.52400000000000002</v>
      </c>
      <c r="I1255" t="s">
        <v>265</v>
      </c>
      <c r="J1255" t="s">
        <v>242</v>
      </c>
      <c r="K1255" t="s">
        <v>243</v>
      </c>
      <c r="L1255" t="s">
        <v>244</v>
      </c>
      <c r="M1255">
        <v>0</v>
      </c>
      <c r="N1255">
        <v>0.52400000000000002</v>
      </c>
      <c r="O1255" t="s">
        <v>331</v>
      </c>
      <c r="P1255" t="s">
        <v>3882</v>
      </c>
      <c r="Q1255" t="s">
        <v>285</v>
      </c>
      <c r="R1255" t="s">
        <v>3883</v>
      </c>
      <c r="S1255" t="s">
        <v>270</v>
      </c>
      <c r="T1255" t="b">
        <v>1</v>
      </c>
    </row>
    <row r="1256" spans="1:20" x14ac:dyDescent="0.25">
      <c r="A1256" t="s">
        <v>259</v>
      </c>
      <c r="B1256" t="s">
        <v>260</v>
      </c>
      <c r="C1256" t="s">
        <v>336</v>
      </c>
      <c r="D1256" t="s">
        <v>280</v>
      </c>
      <c r="E1256" t="s">
        <v>1516</v>
      </c>
      <c r="F1256" t="s">
        <v>3881</v>
      </c>
      <c r="G1256" t="s">
        <v>3881</v>
      </c>
      <c r="H1256">
        <v>2708</v>
      </c>
      <c r="I1256" t="s">
        <v>265</v>
      </c>
      <c r="J1256" t="s">
        <v>242</v>
      </c>
      <c r="K1256" t="s">
        <v>243</v>
      </c>
      <c r="L1256" t="s">
        <v>244</v>
      </c>
      <c r="M1256">
        <v>0</v>
      </c>
      <c r="N1256">
        <v>2708</v>
      </c>
      <c r="O1256" t="s">
        <v>324</v>
      </c>
      <c r="P1256" t="s">
        <v>3882</v>
      </c>
      <c r="Q1256" t="s">
        <v>285</v>
      </c>
      <c r="R1256" t="s">
        <v>3884</v>
      </c>
      <c r="S1256" t="s">
        <v>270</v>
      </c>
      <c r="T1256" t="b">
        <v>1</v>
      </c>
    </row>
    <row r="1257" spans="1:20" x14ac:dyDescent="0.25">
      <c r="A1257" t="s">
        <v>259</v>
      </c>
      <c r="B1257" t="s">
        <v>260</v>
      </c>
      <c r="C1257" t="s">
        <v>336</v>
      </c>
      <c r="D1257" t="s">
        <v>280</v>
      </c>
      <c r="E1257" t="s">
        <v>1516</v>
      </c>
      <c r="F1257" t="s">
        <v>3881</v>
      </c>
      <c r="G1257" t="s">
        <v>3881</v>
      </c>
      <c r="H1257">
        <v>5233</v>
      </c>
      <c r="I1257" t="s">
        <v>265</v>
      </c>
      <c r="J1257" t="s">
        <v>242</v>
      </c>
      <c r="K1257" t="s">
        <v>243</v>
      </c>
      <c r="L1257" t="s">
        <v>244</v>
      </c>
      <c r="M1257">
        <v>0</v>
      </c>
      <c r="N1257">
        <v>5233</v>
      </c>
      <c r="O1257" t="s">
        <v>324</v>
      </c>
      <c r="P1257" t="s">
        <v>3882</v>
      </c>
      <c r="Q1257" t="s">
        <v>285</v>
      </c>
      <c r="R1257" t="s">
        <v>3885</v>
      </c>
      <c r="S1257" t="s">
        <v>270</v>
      </c>
      <c r="T1257" t="b">
        <v>1</v>
      </c>
    </row>
    <row r="1258" spans="1:20" x14ac:dyDescent="0.25">
      <c r="A1258" t="s">
        <v>259</v>
      </c>
      <c r="B1258" t="s">
        <v>260</v>
      </c>
      <c r="C1258" t="s">
        <v>237</v>
      </c>
      <c r="D1258" t="s">
        <v>2380</v>
      </c>
      <c r="E1258" t="s">
        <v>3703</v>
      </c>
      <c r="F1258" t="s">
        <v>3703</v>
      </c>
      <c r="G1258" t="s">
        <v>3886</v>
      </c>
      <c r="H1258">
        <v>8.5999999999999993E-2</v>
      </c>
      <c r="I1258" t="s">
        <v>265</v>
      </c>
      <c r="J1258" t="s">
        <v>242</v>
      </c>
      <c r="K1258" t="s">
        <v>243</v>
      </c>
      <c r="L1258" t="s">
        <v>244</v>
      </c>
      <c r="M1258">
        <v>0</v>
      </c>
      <c r="N1258">
        <v>8.5999999999999993E-2</v>
      </c>
      <c r="O1258" t="s">
        <v>331</v>
      </c>
      <c r="P1258" t="s">
        <v>3887</v>
      </c>
      <c r="Q1258" t="s">
        <v>2384</v>
      </c>
      <c r="R1258" t="s">
        <v>3888</v>
      </c>
      <c r="S1258" t="s">
        <v>270</v>
      </c>
      <c r="T1258" t="b">
        <v>1</v>
      </c>
    </row>
    <row r="1259" spans="1:20" x14ac:dyDescent="0.25">
      <c r="A1259" t="s">
        <v>259</v>
      </c>
      <c r="B1259" t="s">
        <v>260</v>
      </c>
      <c r="C1259" t="s">
        <v>336</v>
      </c>
      <c r="D1259" t="s">
        <v>2380</v>
      </c>
      <c r="E1259" t="s">
        <v>3703</v>
      </c>
      <c r="F1259" t="s">
        <v>3703</v>
      </c>
      <c r="G1259" t="s">
        <v>3886</v>
      </c>
      <c r="H1259">
        <v>444</v>
      </c>
      <c r="I1259" t="s">
        <v>265</v>
      </c>
      <c r="J1259" t="s">
        <v>242</v>
      </c>
      <c r="K1259" t="s">
        <v>243</v>
      </c>
      <c r="L1259" t="s">
        <v>244</v>
      </c>
      <c r="M1259">
        <v>0</v>
      </c>
      <c r="N1259">
        <v>444</v>
      </c>
      <c r="O1259" t="s">
        <v>324</v>
      </c>
      <c r="P1259" t="s">
        <v>3887</v>
      </c>
      <c r="Q1259" t="s">
        <v>2384</v>
      </c>
      <c r="R1259" t="s">
        <v>3889</v>
      </c>
      <c r="S1259" t="s">
        <v>270</v>
      </c>
      <c r="T1259" t="b">
        <v>1</v>
      </c>
    </row>
    <row r="1260" spans="1:20" x14ac:dyDescent="0.25">
      <c r="A1260" t="s">
        <v>259</v>
      </c>
      <c r="B1260" t="s">
        <v>260</v>
      </c>
      <c r="C1260" t="s">
        <v>336</v>
      </c>
      <c r="D1260" t="s">
        <v>2380</v>
      </c>
      <c r="E1260" t="s">
        <v>3703</v>
      </c>
      <c r="F1260" t="s">
        <v>3703</v>
      </c>
      <c r="G1260" t="s">
        <v>3886</v>
      </c>
      <c r="H1260">
        <v>859</v>
      </c>
      <c r="I1260" t="s">
        <v>265</v>
      </c>
      <c r="J1260" t="s">
        <v>242</v>
      </c>
      <c r="K1260" t="s">
        <v>243</v>
      </c>
      <c r="L1260" t="s">
        <v>244</v>
      </c>
      <c r="M1260">
        <v>0</v>
      </c>
      <c r="N1260">
        <v>859</v>
      </c>
      <c r="O1260" t="s">
        <v>324</v>
      </c>
      <c r="P1260" t="s">
        <v>3887</v>
      </c>
      <c r="Q1260" t="s">
        <v>2384</v>
      </c>
      <c r="R1260" t="s">
        <v>3890</v>
      </c>
      <c r="S1260" t="s">
        <v>270</v>
      </c>
      <c r="T1260" t="b">
        <v>1</v>
      </c>
    </row>
    <row r="1261" spans="1:20" x14ac:dyDescent="0.25">
      <c r="A1261" t="s">
        <v>259</v>
      </c>
      <c r="B1261" t="s">
        <v>260</v>
      </c>
      <c r="C1261" t="s">
        <v>237</v>
      </c>
      <c r="D1261" t="s">
        <v>987</v>
      </c>
      <c r="E1261" t="s">
        <v>3891</v>
      </c>
      <c r="F1261" t="s">
        <v>3892</v>
      </c>
      <c r="G1261" t="s">
        <v>3892</v>
      </c>
      <c r="H1261">
        <v>0.5</v>
      </c>
      <c r="I1261" t="s">
        <v>265</v>
      </c>
      <c r="J1261" t="s">
        <v>242</v>
      </c>
      <c r="K1261" t="s">
        <v>243</v>
      </c>
      <c r="L1261" t="s">
        <v>244</v>
      </c>
      <c r="M1261">
        <v>0</v>
      </c>
      <c r="N1261">
        <v>0.5</v>
      </c>
      <c r="O1261" t="s">
        <v>3893</v>
      </c>
      <c r="P1261" t="s">
        <v>3894</v>
      </c>
      <c r="Q1261" t="s">
        <v>992</v>
      </c>
      <c r="R1261" t="s">
        <v>3895</v>
      </c>
      <c r="S1261" t="s">
        <v>270</v>
      </c>
      <c r="T1261" t="b">
        <v>1</v>
      </c>
    </row>
    <row r="1262" spans="1:20" x14ac:dyDescent="0.25">
      <c r="A1262" t="s">
        <v>259</v>
      </c>
      <c r="B1262" t="s">
        <v>260</v>
      </c>
      <c r="C1262" t="s">
        <v>237</v>
      </c>
      <c r="D1262" t="s">
        <v>2110</v>
      </c>
      <c r="E1262" t="s">
        <v>3896</v>
      </c>
      <c r="F1262" t="s">
        <v>3897</v>
      </c>
      <c r="G1262" t="s">
        <v>3897</v>
      </c>
      <c r="H1262">
        <v>0.159</v>
      </c>
      <c r="I1262" t="s">
        <v>265</v>
      </c>
      <c r="J1262" t="s">
        <v>242</v>
      </c>
      <c r="K1262" t="s">
        <v>243</v>
      </c>
      <c r="L1262" t="s">
        <v>244</v>
      </c>
      <c r="M1262">
        <v>0</v>
      </c>
      <c r="N1262">
        <v>0.159</v>
      </c>
      <c r="O1262" t="s">
        <v>3074</v>
      </c>
      <c r="P1262" t="s">
        <v>3898</v>
      </c>
      <c r="Q1262" t="s">
        <v>2114</v>
      </c>
      <c r="R1262" t="s">
        <v>3899</v>
      </c>
      <c r="S1262" t="s">
        <v>270</v>
      </c>
      <c r="T1262" t="b">
        <v>0</v>
      </c>
    </row>
    <row r="1263" spans="1:20" x14ac:dyDescent="0.25">
      <c r="A1263" t="s">
        <v>259</v>
      </c>
      <c r="B1263" t="s">
        <v>260</v>
      </c>
      <c r="C1263" t="s">
        <v>237</v>
      </c>
      <c r="D1263" t="s">
        <v>1740</v>
      </c>
      <c r="E1263" t="s">
        <v>3900</v>
      </c>
      <c r="F1263" t="s">
        <v>3901</v>
      </c>
      <c r="G1263" t="s">
        <v>3901</v>
      </c>
      <c r="H1263">
        <v>2.2799999999999998</v>
      </c>
      <c r="I1263" t="s">
        <v>265</v>
      </c>
      <c r="J1263" t="s">
        <v>242</v>
      </c>
      <c r="K1263" t="s">
        <v>243</v>
      </c>
      <c r="L1263" t="s">
        <v>244</v>
      </c>
      <c r="M1263">
        <v>0</v>
      </c>
      <c r="N1263">
        <v>2.2799999999999998</v>
      </c>
      <c r="O1263" t="s">
        <v>562</v>
      </c>
      <c r="P1263" t="s">
        <v>3902</v>
      </c>
      <c r="Q1263" t="s">
        <v>1744</v>
      </c>
      <c r="R1263" t="s">
        <v>3903</v>
      </c>
      <c r="S1263" t="s">
        <v>270</v>
      </c>
      <c r="T1263" t="b">
        <v>1</v>
      </c>
    </row>
    <row r="1264" spans="1:20" x14ac:dyDescent="0.25">
      <c r="A1264" t="s">
        <v>259</v>
      </c>
      <c r="B1264" t="s">
        <v>260</v>
      </c>
      <c r="C1264" t="s">
        <v>336</v>
      </c>
      <c r="D1264" t="s">
        <v>1740</v>
      </c>
      <c r="E1264" t="s">
        <v>3900</v>
      </c>
      <c r="F1264" t="s">
        <v>3901</v>
      </c>
      <c r="G1264" t="s">
        <v>3901</v>
      </c>
      <c r="H1264">
        <v>16977</v>
      </c>
      <c r="I1264" t="s">
        <v>265</v>
      </c>
      <c r="J1264" t="s">
        <v>242</v>
      </c>
      <c r="K1264" t="s">
        <v>243</v>
      </c>
      <c r="L1264" t="s">
        <v>244</v>
      </c>
      <c r="M1264">
        <v>0</v>
      </c>
      <c r="N1264">
        <v>16977</v>
      </c>
      <c r="O1264" t="s">
        <v>3904</v>
      </c>
      <c r="P1264" t="s">
        <v>3902</v>
      </c>
      <c r="Q1264" t="s">
        <v>1744</v>
      </c>
      <c r="R1264" t="s">
        <v>3905</v>
      </c>
      <c r="S1264" t="s">
        <v>270</v>
      </c>
      <c r="T1264" t="b">
        <v>1</v>
      </c>
    </row>
    <row r="1265" spans="1:20" x14ac:dyDescent="0.25">
      <c r="A1265" t="s">
        <v>259</v>
      </c>
      <c r="B1265" t="s">
        <v>260</v>
      </c>
      <c r="C1265" t="s">
        <v>336</v>
      </c>
      <c r="D1265" t="s">
        <v>1740</v>
      </c>
      <c r="E1265" t="s">
        <v>3900</v>
      </c>
      <c r="F1265" t="s">
        <v>3901</v>
      </c>
      <c r="G1265" t="s">
        <v>3901</v>
      </c>
      <c r="H1265">
        <v>41943</v>
      </c>
      <c r="I1265" t="s">
        <v>265</v>
      </c>
      <c r="J1265" t="s">
        <v>242</v>
      </c>
      <c r="K1265" t="s">
        <v>243</v>
      </c>
      <c r="L1265" t="s">
        <v>244</v>
      </c>
      <c r="M1265">
        <v>0</v>
      </c>
      <c r="N1265">
        <v>41943</v>
      </c>
      <c r="O1265" t="s">
        <v>3904</v>
      </c>
      <c r="P1265" t="s">
        <v>3902</v>
      </c>
      <c r="Q1265" t="s">
        <v>1744</v>
      </c>
      <c r="R1265" t="s">
        <v>3906</v>
      </c>
      <c r="S1265" t="s">
        <v>270</v>
      </c>
      <c r="T1265" t="b">
        <v>1</v>
      </c>
    </row>
    <row r="1266" spans="1:20" x14ac:dyDescent="0.25">
      <c r="A1266" t="s">
        <v>236</v>
      </c>
      <c r="B1266" t="s">
        <v>236</v>
      </c>
      <c r="C1266" t="s">
        <v>237</v>
      </c>
      <c r="D1266" t="s">
        <v>314</v>
      </c>
      <c r="E1266" t="s">
        <v>251</v>
      </c>
      <c r="F1266" t="s">
        <v>773</v>
      </c>
      <c r="G1266" t="s">
        <v>3299</v>
      </c>
      <c r="H1266">
        <v>1.01E-2</v>
      </c>
      <c r="I1266" t="s">
        <v>341</v>
      </c>
      <c r="J1266" t="s">
        <v>242</v>
      </c>
      <c r="K1266" t="s">
        <v>243</v>
      </c>
      <c r="L1266" t="s">
        <v>244</v>
      </c>
      <c r="M1266">
        <v>0</v>
      </c>
      <c r="N1266">
        <v>1.01E-2</v>
      </c>
      <c r="O1266" t="s">
        <v>255</v>
      </c>
      <c r="P1266" t="s">
        <v>3907</v>
      </c>
      <c r="Q1266" t="s">
        <v>318</v>
      </c>
      <c r="R1266" t="s">
        <v>1488</v>
      </c>
      <c r="S1266" t="s">
        <v>249</v>
      </c>
      <c r="T1266" t="b">
        <v>1</v>
      </c>
    </row>
    <row r="1267" spans="1:20" x14ac:dyDescent="0.25">
      <c r="A1267" t="s">
        <v>236</v>
      </c>
      <c r="B1267" t="s">
        <v>236</v>
      </c>
      <c r="C1267" t="s">
        <v>237</v>
      </c>
      <c r="D1267" t="s">
        <v>314</v>
      </c>
      <c r="E1267" t="s">
        <v>251</v>
      </c>
      <c r="F1267" t="s">
        <v>773</v>
      </c>
      <c r="G1267" t="s">
        <v>3908</v>
      </c>
      <c r="H1267">
        <v>1.25</v>
      </c>
      <c r="I1267" t="s">
        <v>492</v>
      </c>
      <c r="J1267" t="s">
        <v>242</v>
      </c>
      <c r="K1267" t="s">
        <v>243</v>
      </c>
      <c r="L1267" t="s">
        <v>244</v>
      </c>
      <c r="M1267">
        <v>0</v>
      </c>
      <c r="N1267">
        <v>1.25</v>
      </c>
      <c r="O1267" t="s">
        <v>255</v>
      </c>
      <c r="P1267" t="s">
        <v>3909</v>
      </c>
      <c r="Q1267" t="s">
        <v>318</v>
      </c>
      <c r="R1267" t="s">
        <v>1488</v>
      </c>
      <c r="S1267" t="s">
        <v>249</v>
      </c>
      <c r="T1267" t="b">
        <v>1</v>
      </c>
    </row>
    <row r="1268" spans="1:20" x14ac:dyDescent="0.25">
      <c r="A1268" t="s">
        <v>259</v>
      </c>
      <c r="B1268" t="s">
        <v>260</v>
      </c>
      <c r="C1268" t="s">
        <v>237</v>
      </c>
      <c r="D1268" t="s">
        <v>1953</v>
      </c>
      <c r="E1268" t="s">
        <v>2481</v>
      </c>
      <c r="F1268" t="s">
        <v>3910</v>
      </c>
      <c r="G1268" t="s">
        <v>3910</v>
      </c>
      <c r="H1268">
        <v>0.33783999999999997</v>
      </c>
      <c r="I1268" t="s">
        <v>265</v>
      </c>
      <c r="J1268" t="s">
        <v>242</v>
      </c>
      <c r="K1268" t="s">
        <v>243</v>
      </c>
      <c r="L1268" t="s">
        <v>244</v>
      </c>
      <c r="M1268">
        <v>0</v>
      </c>
      <c r="N1268">
        <v>0.33783999999999997</v>
      </c>
      <c r="O1268" t="s">
        <v>372</v>
      </c>
      <c r="P1268" t="s">
        <v>3911</v>
      </c>
      <c r="Q1268" t="s">
        <v>1957</v>
      </c>
      <c r="R1268" t="s">
        <v>3912</v>
      </c>
      <c r="S1268" t="s">
        <v>270</v>
      </c>
      <c r="T1268" t="b">
        <v>1</v>
      </c>
    </row>
    <row r="1269" spans="1:20" x14ac:dyDescent="0.25">
      <c r="A1269" t="s">
        <v>259</v>
      </c>
      <c r="B1269" t="s">
        <v>260</v>
      </c>
      <c r="C1269" t="s">
        <v>294</v>
      </c>
      <c r="D1269" t="s">
        <v>1953</v>
      </c>
      <c r="E1269" t="s">
        <v>2481</v>
      </c>
      <c r="F1269" t="s">
        <v>3910</v>
      </c>
      <c r="G1269" t="s">
        <v>3910</v>
      </c>
      <c r="H1269">
        <v>0.18079999999999999</v>
      </c>
      <c r="I1269" t="s">
        <v>265</v>
      </c>
      <c r="J1269" t="s">
        <v>242</v>
      </c>
      <c r="K1269" t="s">
        <v>243</v>
      </c>
      <c r="L1269" t="s">
        <v>244</v>
      </c>
      <c r="M1269">
        <v>0</v>
      </c>
      <c r="N1269">
        <v>0.18079999999999999</v>
      </c>
      <c r="O1269" t="s">
        <v>1258</v>
      </c>
      <c r="P1269" t="s">
        <v>3911</v>
      </c>
      <c r="Q1269" t="s">
        <v>1957</v>
      </c>
      <c r="R1269" t="s">
        <v>3912</v>
      </c>
      <c r="S1269" t="s">
        <v>270</v>
      </c>
      <c r="T1269" t="b">
        <v>1</v>
      </c>
    </row>
    <row r="1270" spans="1:20" x14ac:dyDescent="0.25">
      <c r="A1270" t="s">
        <v>236</v>
      </c>
      <c r="B1270" t="s">
        <v>236</v>
      </c>
      <c r="C1270" t="s">
        <v>237</v>
      </c>
      <c r="D1270" t="s">
        <v>1908</v>
      </c>
      <c r="F1270" t="s">
        <v>559</v>
      </c>
      <c r="G1270" t="s">
        <v>1247</v>
      </c>
      <c r="H1270">
        <v>2.4199999999999998E-3</v>
      </c>
      <c r="I1270" t="s">
        <v>254</v>
      </c>
      <c r="J1270" t="s">
        <v>242</v>
      </c>
      <c r="K1270" t="s">
        <v>243</v>
      </c>
      <c r="L1270" t="s">
        <v>244</v>
      </c>
      <c r="M1270">
        <v>0</v>
      </c>
      <c r="N1270">
        <v>2.4199999999999998E-3</v>
      </c>
      <c r="O1270" t="s">
        <v>1910</v>
      </c>
      <c r="P1270" t="s">
        <v>3913</v>
      </c>
      <c r="Q1270" t="s">
        <v>1912</v>
      </c>
      <c r="R1270" t="s">
        <v>1913</v>
      </c>
      <c r="S1270" t="s">
        <v>249</v>
      </c>
      <c r="T1270" t="b">
        <v>1</v>
      </c>
    </row>
    <row r="1271" spans="1:20" x14ac:dyDescent="0.25">
      <c r="A1271" t="s">
        <v>236</v>
      </c>
      <c r="B1271" t="s">
        <v>236</v>
      </c>
      <c r="C1271" t="s">
        <v>237</v>
      </c>
      <c r="D1271" t="s">
        <v>3914</v>
      </c>
      <c r="F1271" t="s">
        <v>1368</v>
      </c>
      <c r="G1271" t="s">
        <v>3915</v>
      </c>
      <c r="H1271">
        <v>80</v>
      </c>
      <c r="I1271">
        <v>1</v>
      </c>
      <c r="J1271" t="s">
        <v>242</v>
      </c>
      <c r="K1271" t="s">
        <v>243</v>
      </c>
      <c r="L1271" t="s">
        <v>244</v>
      </c>
      <c r="M1271">
        <v>0</v>
      </c>
      <c r="N1271">
        <v>80</v>
      </c>
      <c r="O1271" t="s">
        <v>3916</v>
      </c>
      <c r="P1271" t="s">
        <v>3917</v>
      </c>
      <c r="Q1271" t="s">
        <v>3918</v>
      </c>
      <c r="R1271" t="s">
        <v>3919</v>
      </c>
      <c r="S1271" t="s">
        <v>249</v>
      </c>
      <c r="T1271" t="b">
        <v>0</v>
      </c>
    </row>
    <row r="1272" spans="1:20" x14ac:dyDescent="0.25">
      <c r="A1272" t="s">
        <v>259</v>
      </c>
      <c r="B1272" t="s">
        <v>260</v>
      </c>
      <c r="C1272" t="s">
        <v>237</v>
      </c>
      <c r="D1272" t="s">
        <v>956</v>
      </c>
      <c r="E1272" t="s">
        <v>1203</v>
      </c>
      <c r="F1272" t="s">
        <v>3920</v>
      </c>
      <c r="G1272" t="s">
        <v>3920</v>
      </c>
      <c r="H1272">
        <v>2.36</v>
      </c>
      <c r="I1272" t="s">
        <v>265</v>
      </c>
      <c r="J1272" t="s">
        <v>242</v>
      </c>
      <c r="K1272" t="s">
        <v>243</v>
      </c>
      <c r="L1272" t="s">
        <v>244</v>
      </c>
      <c r="M1272">
        <v>0</v>
      </c>
      <c r="N1272">
        <v>2.36</v>
      </c>
      <c r="O1272" t="s">
        <v>324</v>
      </c>
      <c r="P1272" t="s">
        <v>3921</v>
      </c>
      <c r="Q1272" t="s">
        <v>960</v>
      </c>
      <c r="R1272" t="s">
        <v>3922</v>
      </c>
      <c r="S1272" t="s">
        <v>270</v>
      </c>
      <c r="T1272" t="b">
        <v>1</v>
      </c>
    </row>
    <row r="1273" spans="1:20" x14ac:dyDescent="0.25">
      <c r="A1273" t="s">
        <v>259</v>
      </c>
      <c r="B1273" t="s">
        <v>260</v>
      </c>
      <c r="C1273" t="s">
        <v>294</v>
      </c>
      <c r="D1273" t="s">
        <v>956</v>
      </c>
      <c r="E1273" t="s">
        <v>1203</v>
      </c>
      <c r="F1273" t="s">
        <v>3920</v>
      </c>
      <c r="G1273" t="s">
        <v>3920</v>
      </c>
      <c r="H1273">
        <v>1.44</v>
      </c>
      <c r="I1273" t="s">
        <v>265</v>
      </c>
      <c r="J1273" t="s">
        <v>242</v>
      </c>
      <c r="K1273" t="s">
        <v>243</v>
      </c>
      <c r="L1273" t="s">
        <v>244</v>
      </c>
      <c r="M1273">
        <v>0</v>
      </c>
      <c r="N1273">
        <v>1.44</v>
      </c>
      <c r="O1273" t="s">
        <v>324</v>
      </c>
      <c r="P1273" t="s">
        <v>3921</v>
      </c>
      <c r="Q1273" t="s">
        <v>960</v>
      </c>
      <c r="R1273" t="s">
        <v>3922</v>
      </c>
      <c r="S1273" t="s">
        <v>270</v>
      </c>
      <c r="T1273" t="b">
        <v>1</v>
      </c>
    </row>
    <row r="1274" spans="1:20" x14ac:dyDescent="0.25">
      <c r="A1274" t="s">
        <v>259</v>
      </c>
      <c r="B1274" t="s">
        <v>260</v>
      </c>
      <c r="C1274" t="s">
        <v>237</v>
      </c>
      <c r="D1274" t="s">
        <v>2245</v>
      </c>
      <c r="E1274" t="s">
        <v>2246</v>
      </c>
      <c r="F1274" t="s">
        <v>1944</v>
      </c>
      <c r="G1274" t="s">
        <v>1944</v>
      </c>
      <c r="H1274">
        <v>3.5999999999999997E-2</v>
      </c>
      <c r="I1274" t="s">
        <v>265</v>
      </c>
      <c r="J1274" t="s">
        <v>242</v>
      </c>
      <c r="K1274" t="s">
        <v>243</v>
      </c>
      <c r="L1274" t="s">
        <v>244</v>
      </c>
      <c r="M1274">
        <v>0</v>
      </c>
      <c r="N1274">
        <v>3.5999999999999997E-2</v>
      </c>
      <c r="O1274" t="s">
        <v>386</v>
      </c>
      <c r="P1274" t="s">
        <v>3923</v>
      </c>
      <c r="Q1274" t="s">
        <v>2249</v>
      </c>
      <c r="R1274" t="s">
        <v>3924</v>
      </c>
      <c r="S1274" t="s">
        <v>270</v>
      </c>
      <c r="T1274" t="b">
        <v>1</v>
      </c>
    </row>
    <row r="1275" spans="1:20" x14ac:dyDescent="0.25">
      <c r="A1275" t="s">
        <v>259</v>
      </c>
      <c r="B1275" t="s">
        <v>260</v>
      </c>
      <c r="C1275" t="s">
        <v>294</v>
      </c>
      <c r="D1275" t="s">
        <v>2245</v>
      </c>
      <c r="E1275" t="s">
        <v>2246</v>
      </c>
      <c r="F1275" t="s">
        <v>1944</v>
      </c>
      <c r="G1275" t="s">
        <v>1944</v>
      </c>
      <c r="H1275">
        <v>1.2E-2</v>
      </c>
      <c r="I1275" t="s">
        <v>265</v>
      </c>
      <c r="J1275" t="s">
        <v>242</v>
      </c>
      <c r="K1275" t="s">
        <v>243</v>
      </c>
      <c r="L1275" t="s">
        <v>244</v>
      </c>
      <c r="M1275">
        <v>0</v>
      </c>
      <c r="N1275">
        <v>1.2E-2</v>
      </c>
      <c r="O1275" t="s">
        <v>486</v>
      </c>
      <c r="P1275" t="s">
        <v>3923</v>
      </c>
      <c r="Q1275" t="s">
        <v>2249</v>
      </c>
      <c r="R1275" t="s">
        <v>3924</v>
      </c>
      <c r="S1275" t="s">
        <v>270</v>
      </c>
      <c r="T1275" t="b">
        <v>1</v>
      </c>
    </row>
    <row r="1276" spans="1:20" x14ac:dyDescent="0.25">
      <c r="A1276" t="s">
        <v>259</v>
      </c>
      <c r="B1276" t="s">
        <v>260</v>
      </c>
      <c r="C1276" t="s">
        <v>237</v>
      </c>
      <c r="D1276" t="s">
        <v>1718</v>
      </c>
      <c r="E1276" t="s">
        <v>3925</v>
      </c>
      <c r="F1276" t="s">
        <v>3925</v>
      </c>
      <c r="G1276" t="s">
        <v>3926</v>
      </c>
      <c r="H1276">
        <v>0.39</v>
      </c>
      <c r="I1276" t="s">
        <v>265</v>
      </c>
      <c r="J1276" t="s">
        <v>242</v>
      </c>
      <c r="K1276" t="s">
        <v>243</v>
      </c>
      <c r="L1276" t="s">
        <v>244</v>
      </c>
      <c r="M1276">
        <v>0</v>
      </c>
      <c r="N1276">
        <v>0.39</v>
      </c>
      <c r="O1276" t="s">
        <v>266</v>
      </c>
      <c r="P1276" t="s">
        <v>3927</v>
      </c>
      <c r="Q1276" t="s">
        <v>1722</v>
      </c>
      <c r="R1276" t="s">
        <v>3928</v>
      </c>
      <c r="S1276" t="s">
        <v>270</v>
      </c>
      <c r="T1276" t="b">
        <v>1</v>
      </c>
    </row>
    <row r="1277" spans="1:20" x14ac:dyDescent="0.25">
      <c r="A1277" t="s">
        <v>259</v>
      </c>
      <c r="B1277" t="s">
        <v>260</v>
      </c>
      <c r="C1277" t="s">
        <v>294</v>
      </c>
      <c r="D1277" t="s">
        <v>1718</v>
      </c>
      <c r="E1277" t="s">
        <v>3925</v>
      </c>
      <c r="F1277" t="s">
        <v>3925</v>
      </c>
      <c r="G1277" t="s">
        <v>3926</v>
      </c>
      <c r="H1277">
        <v>0.20599999999999999</v>
      </c>
      <c r="I1277" t="s">
        <v>265</v>
      </c>
      <c r="J1277" t="s">
        <v>242</v>
      </c>
      <c r="K1277" t="s">
        <v>243</v>
      </c>
      <c r="L1277" t="s">
        <v>244</v>
      </c>
      <c r="M1277">
        <v>0</v>
      </c>
      <c r="N1277">
        <v>0.20599999999999999</v>
      </c>
      <c r="O1277" t="s">
        <v>266</v>
      </c>
      <c r="P1277" t="s">
        <v>3927</v>
      </c>
      <c r="Q1277" t="s">
        <v>1722</v>
      </c>
      <c r="R1277" t="s">
        <v>3928</v>
      </c>
      <c r="S1277" t="s">
        <v>270</v>
      </c>
      <c r="T1277" t="b">
        <v>1</v>
      </c>
    </row>
    <row r="1278" spans="1:20" x14ac:dyDescent="0.25">
      <c r="A1278" t="s">
        <v>259</v>
      </c>
      <c r="B1278" t="s">
        <v>260</v>
      </c>
      <c r="C1278" t="s">
        <v>237</v>
      </c>
      <c r="D1278" t="s">
        <v>406</v>
      </c>
      <c r="E1278" t="s">
        <v>3500</v>
      </c>
      <c r="F1278" t="s">
        <v>3929</v>
      </c>
      <c r="G1278" t="s">
        <v>3929</v>
      </c>
      <c r="H1278">
        <v>2.2606000000000002</v>
      </c>
      <c r="I1278" t="s">
        <v>265</v>
      </c>
      <c r="J1278" t="s">
        <v>242</v>
      </c>
      <c r="K1278" t="s">
        <v>243</v>
      </c>
      <c r="L1278" t="s">
        <v>244</v>
      </c>
      <c r="M1278">
        <v>0</v>
      </c>
      <c r="N1278">
        <v>2.2606000000000002</v>
      </c>
      <c r="O1278" t="s">
        <v>952</v>
      </c>
      <c r="P1278" t="s">
        <v>3930</v>
      </c>
      <c r="Q1278" t="s">
        <v>410</v>
      </c>
      <c r="R1278" t="s">
        <v>3931</v>
      </c>
      <c r="S1278" t="s">
        <v>270</v>
      </c>
      <c r="T1278" t="b">
        <v>1</v>
      </c>
    </row>
    <row r="1279" spans="1:20" x14ac:dyDescent="0.25">
      <c r="A1279" t="s">
        <v>259</v>
      </c>
      <c r="B1279" t="s">
        <v>260</v>
      </c>
      <c r="C1279" t="s">
        <v>294</v>
      </c>
      <c r="D1279" t="s">
        <v>406</v>
      </c>
      <c r="E1279" t="s">
        <v>3500</v>
      </c>
      <c r="F1279" t="s">
        <v>3929</v>
      </c>
      <c r="G1279" t="s">
        <v>3929</v>
      </c>
      <c r="H1279">
        <v>1.083</v>
      </c>
      <c r="I1279" t="s">
        <v>265</v>
      </c>
      <c r="J1279" t="s">
        <v>242</v>
      </c>
      <c r="K1279" t="s">
        <v>243</v>
      </c>
      <c r="L1279" t="s">
        <v>244</v>
      </c>
      <c r="M1279">
        <v>0</v>
      </c>
      <c r="N1279">
        <v>1.083</v>
      </c>
      <c r="O1279" t="s">
        <v>952</v>
      </c>
      <c r="P1279" t="s">
        <v>3930</v>
      </c>
      <c r="Q1279" t="s">
        <v>410</v>
      </c>
      <c r="R1279" t="s">
        <v>3931</v>
      </c>
      <c r="S1279" t="s">
        <v>270</v>
      </c>
      <c r="T1279" t="b">
        <v>1</v>
      </c>
    </row>
    <row r="1280" spans="1:20" x14ac:dyDescent="0.25">
      <c r="A1280" t="s">
        <v>236</v>
      </c>
      <c r="B1280" t="s">
        <v>236</v>
      </c>
      <c r="C1280" t="s">
        <v>237</v>
      </c>
      <c r="D1280" t="s">
        <v>1908</v>
      </c>
      <c r="F1280" t="s">
        <v>426</v>
      </c>
      <c r="G1280" t="s">
        <v>3396</v>
      </c>
      <c r="H1280">
        <v>2.2800000000000001E-2</v>
      </c>
      <c r="I1280" t="s">
        <v>254</v>
      </c>
      <c r="J1280" t="s">
        <v>242</v>
      </c>
      <c r="K1280" t="s">
        <v>243</v>
      </c>
      <c r="L1280" t="s">
        <v>244</v>
      </c>
      <c r="M1280">
        <v>0</v>
      </c>
      <c r="N1280">
        <v>2.2800000000000001E-2</v>
      </c>
      <c r="O1280" t="s">
        <v>1910</v>
      </c>
      <c r="P1280" t="s">
        <v>3932</v>
      </c>
      <c r="Q1280" t="s">
        <v>1912</v>
      </c>
      <c r="R1280" t="s">
        <v>2592</v>
      </c>
      <c r="S1280" t="s">
        <v>249</v>
      </c>
      <c r="T1280" t="b">
        <v>1</v>
      </c>
    </row>
    <row r="1281" spans="1:20" x14ac:dyDescent="0.25">
      <c r="A1281" t="s">
        <v>259</v>
      </c>
      <c r="B1281" t="s">
        <v>260</v>
      </c>
      <c r="C1281" t="s">
        <v>237</v>
      </c>
      <c r="D1281" t="s">
        <v>524</v>
      </c>
      <c r="E1281" t="s">
        <v>3711</v>
      </c>
      <c r="F1281" t="s">
        <v>3933</v>
      </c>
      <c r="G1281" t="s">
        <v>3934</v>
      </c>
      <c r="H1281">
        <v>0.52400000000000002</v>
      </c>
      <c r="I1281" t="s">
        <v>265</v>
      </c>
      <c r="J1281" t="s">
        <v>242</v>
      </c>
      <c r="K1281" t="s">
        <v>243</v>
      </c>
      <c r="L1281" t="s">
        <v>244</v>
      </c>
      <c r="M1281">
        <v>0</v>
      </c>
      <c r="N1281">
        <v>0.52400000000000002</v>
      </c>
      <c r="O1281" t="s">
        <v>446</v>
      </c>
      <c r="P1281" t="s">
        <v>3935</v>
      </c>
      <c r="Q1281" t="s">
        <v>528</v>
      </c>
      <c r="R1281" t="s">
        <v>3936</v>
      </c>
      <c r="S1281" t="s">
        <v>270</v>
      </c>
      <c r="T1281" t="b">
        <v>1</v>
      </c>
    </row>
    <row r="1282" spans="1:20" x14ac:dyDescent="0.25">
      <c r="A1282" t="s">
        <v>259</v>
      </c>
      <c r="B1282" t="s">
        <v>260</v>
      </c>
      <c r="C1282" t="s">
        <v>237</v>
      </c>
      <c r="D1282" t="s">
        <v>1337</v>
      </c>
      <c r="E1282" t="s">
        <v>3937</v>
      </c>
      <c r="F1282" t="s">
        <v>3938</v>
      </c>
      <c r="G1282" t="s">
        <v>3938</v>
      </c>
      <c r="H1282">
        <v>0.41399999999999998</v>
      </c>
      <c r="I1282" t="s">
        <v>265</v>
      </c>
      <c r="J1282" t="s">
        <v>242</v>
      </c>
      <c r="K1282" t="s">
        <v>243</v>
      </c>
      <c r="L1282" t="s">
        <v>244</v>
      </c>
      <c r="M1282">
        <v>0</v>
      </c>
      <c r="N1282">
        <v>0.41399999999999998</v>
      </c>
      <c r="O1282" t="s">
        <v>576</v>
      </c>
      <c r="P1282" t="s">
        <v>3939</v>
      </c>
      <c r="Q1282" t="s">
        <v>1341</v>
      </c>
      <c r="R1282" t="s">
        <v>3940</v>
      </c>
      <c r="S1282" t="s">
        <v>270</v>
      </c>
      <c r="T1282" t="b">
        <v>1</v>
      </c>
    </row>
    <row r="1283" spans="1:20" x14ac:dyDescent="0.25">
      <c r="A1283" t="s">
        <v>236</v>
      </c>
      <c r="B1283" t="s">
        <v>236</v>
      </c>
      <c r="C1283" t="s">
        <v>237</v>
      </c>
      <c r="D1283" t="s">
        <v>483</v>
      </c>
      <c r="F1283" t="s">
        <v>2718</v>
      </c>
      <c r="G1283" t="s">
        <v>303</v>
      </c>
      <c r="H1283">
        <v>1.2999999999999999E-2</v>
      </c>
      <c r="I1283" t="s">
        <v>254</v>
      </c>
      <c r="J1283" t="s">
        <v>242</v>
      </c>
      <c r="K1283" t="s">
        <v>243</v>
      </c>
      <c r="L1283" t="s">
        <v>244</v>
      </c>
      <c r="M1283">
        <v>0</v>
      </c>
      <c r="N1283">
        <v>1.2999999999999999E-2</v>
      </c>
      <c r="O1283" t="s">
        <v>674</v>
      </c>
      <c r="P1283" t="s">
        <v>2806</v>
      </c>
      <c r="Q1283" t="s">
        <v>488</v>
      </c>
      <c r="R1283" t="s">
        <v>3941</v>
      </c>
      <c r="S1283" t="s">
        <v>249</v>
      </c>
      <c r="T1283" t="b">
        <v>0</v>
      </c>
    </row>
    <row r="1284" spans="1:20" x14ac:dyDescent="0.25">
      <c r="A1284" t="s">
        <v>259</v>
      </c>
      <c r="B1284" t="s">
        <v>260</v>
      </c>
      <c r="C1284" t="s">
        <v>237</v>
      </c>
      <c r="D1284" t="s">
        <v>530</v>
      </c>
      <c r="E1284" t="s">
        <v>3942</v>
      </c>
      <c r="F1284" t="s">
        <v>3943</v>
      </c>
      <c r="G1284" t="s">
        <v>3944</v>
      </c>
      <c r="H1284">
        <v>0.55700000000000005</v>
      </c>
      <c r="I1284" t="s">
        <v>265</v>
      </c>
      <c r="J1284" t="s">
        <v>242</v>
      </c>
      <c r="K1284" t="s">
        <v>243</v>
      </c>
      <c r="L1284" t="s">
        <v>244</v>
      </c>
      <c r="M1284">
        <v>0</v>
      </c>
      <c r="N1284">
        <v>0.55700000000000005</v>
      </c>
      <c r="O1284" t="s">
        <v>518</v>
      </c>
      <c r="P1284" t="s">
        <v>3945</v>
      </c>
      <c r="Q1284" t="s">
        <v>534</v>
      </c>
      <c r="R1284" t="s">
        <v>3946</v>
      </c>
      <c r="S1284" t="s">
        <v>270</v>
      </c>
      <c r="T1284" t="b">
        <v>1</v>
      </c>
    </row>
    <row r="1285" spans="1:20" x14ac:dyDescent="0.25">
      <c r="A1285" t="s">
        <v>236</v>
      </c>
      <c r="B1285" t="s">
        <v>236</v>
      </c>
      <c r="C1285" t="s">
        <v>237</v>
      </c>
      <c r="D1285" t="s">
        <v>693</v>
      </c>
      <c r="E1285" t="s">
        <v>3947</v>
      </c>
      <c r="F1285" t="s">
        <v>3948</v>
      </c>
      <c r="G1285" t="s">
        <v>3949</v>
      </c>
      <c r="H1285">
        <v>135.16999999999999</v>
      </c>
      <c r="I1285" t="s">
        <v>492</v>
      </c>
      <c r="J1285" t="s">
        <v>242</v>
      </c>
      <c r="K1285" t="s">
        <v>243</v>
      </c>
      <c r="L1285" t="s">
        <v>244</v>
      </c>
      <c r="M1285">
        <v>0</v>
      </c>
      <c r="N1285">
        <v>135.16999999999999</v>
      </c>
      <c r="O1285" t="s">
        <v>350</v>
      </c>
      <c r="P1285" t="s">
        <v>3950</v>
      </c>
      <c r="Q1285" t="s">
        <v>699</v>
      </c>
      <c r="R1285" t="s">
        <v>3951</v>
      </c>
      <c r="S1285" t="s">
        <v>249</v>
      </c>
      <c r="T1285" t="b">
        <v>1</v>
      </c>
    </row>
    <row r="1286" spans="1:20" x14ac:dyDescent="0.25">
      <c r="A1286" t="s">
        <v>236</v>
      </c>
      <c r="B1286" t="s">
        <v>236</v>
      </c>
      <c r="C1286" t="s">
        <v>336</v>
      </c>
      <c r="D1286" t="s">
        <v>693</v>
      </c>
      <c r="E1286" t="s">
        <v>3947</v>
      </c>
      <c r="F1286" t="s">
        <v>3948</v>
      </c>
      <c r="G1286" t="s">
        <v>3949</v>
      </c>
      <c r="H1286">
        <v>1541</v>
      </c>
      <c r="I1286" t="s">
        <v>492</v>
      </c>
      <c r="J1286" t="s">
        <v>242</v>
      </c>
      <c r="K1286" t="s">
        <v>243</v>
      </c>
      <c r="L1286" t="s">
        <v>244</v>
      </c>
      <c r="M1286">
        <v>0</v>
      </c>
      <c r="N1286">
        <v>1541</v>
      </c>
      <c r="O1286" t="s">
        <v>1140</v>
      </c>
      <c r="P1286" t="s">
        <v>3950</v>
      </c>
      <c r="Q1286" t="s">
        <v>699</v>
      </c>
      <c r="R1286" t="s">
        <v>3952</v>
      </c>
      <c r="S1286" t="s">
        <v>249</v>
      </c>
      <c r="T1286" t="b">
        <v>1</v>
      </c>
    </row>
    <row r="1287" spans="1:20" x14ac:dyDescent="0.25">
      <c r="A1287" t="s">
        <v>259</v>
      </c>
      <c r="B1287" t="s">
        <v>260</v>
      </c>
      <c r="C1287" t="s">
        <v>237</v>
      </c>
      <c r="D1287" t="s">
        <v>2258</v>
      </c>
      <c r="E1287" t="s">
        <v>2116</v>
      </c>
      <c r="F1287" t="s">
        <v>3953</v>
      </c>
      <c r="G1287" t="s">
        <v>3954</v>
      </c>
      <c r="H1287">
        <v>0.80600000000000005</v>
      </c>
      <c r="I1287" t="s">
        <v>265</v>
      </c>
      <c r="J1287" t="s">
        <v>242</v>
      </c>
      <c r="K1287" t="s">
        <v>243</v>
      </c>
      <c r="L1287" t="s">
        <v>244</v>
      </c>
      <c r="M1287">
        <v>0</v>
      </c>
      <c r="N1287">
        <v>0.80600000000000005</v>
      </c>
      <c r="O1287" t="s">
        <v>386</v>
      </c>
      <c r="P1287" t="s">
        <v>3955</v>
      </c>
      <c r="Q1287" t="s">
        <v>2263</v>
      </c>
      <c r="R1287" t="s">
        <v>3956</v>
      </c>
      <c r="S1287" t="s">
        <v>270</v>
      </c>
      <c r="T1287" t="b">
        <v>1</v>
      </c>
    </row>
    <row r="1288" spans="1:20" x14ac:dyDescent="0.25">
      <c r="A1288" t="s">
        <v>259</v>
      </c>
      <c r="B1288" t="s">
        <v>260</v>
      </c>
      <c r="C1288" t="s">
        <v>294</v>
      </c>
      <c r="D1288" t="s">
        <v>2258</v>
      </c>
      <c r="E1288" t="s">
        <v>2116</v>
      </c>
      <c r="F1288" t="s">
        <v>3953</v>
      </c>
      <c r="G1288" t="s">
        <v>3954</v>
      </c>
      <c r="H1288">
        <v>0.23400000000000001</v>
      </c>
      <c r="I1288" t="s">
        <v>265</v>
      </c>
      <c r="J1288" t="s">
        <v>242</v>
      </c>
      <c r="K1288" t="s">
        <v>243</v>
      </c>
      <c r="L1288" t="s">
        <v>244</v>
      </c>
      <c r="M1288">
        <v>0</v>
      </c>
      <c r="N1288">
        <v>0.23400000000000001</v>
      </c>
      <c r="O1288" t="s">
        <v>1161</v>
      </c>
      <c r="P1288" t="s">
        <v>3955</v>
      </c>
      <c r="Q1288" t="s">
        <v>2263</v>
      </c>
      <c r="R1288" t="s">
        <v>3956</v>
      </c>
      <c r="S1288" t="s">
        <v>270</v>
      </c>
      <c r="T1288" t="b">
        <v>1</v>
      </c>
    </row>
    <row r="1289" spans="1:20" x14ac:dyDescent="0.25">
      <c r="A1289" t="s">
        <v>259</v>
      </c>
      <c r="B1289" t="s">
        <v>260</v>
      </c>
      <c r="C1289" t="s">
        <v>237</v>
      </c>
      <c r="D1289" t="s">
        <v>2258</v>
      </c>
      <c r="E1289" t="s">
        <v>3957</v>
      </c>
      <c r="F1289" t="s">
        <v>3958</v>
      </c>
      <c r="G1289" t="s">
        <v>3959</v>
      </c>
      <c r="H1289">
        <v>0.20200000000000001</v>
      </c>
      <c r="I1289" t="s">
        <v>265</v>
      </c>
      <c r="J1289" t="s">
        <v>242</v>
      </c>
      <c r="K1289" t="s">
        <v>243</v>
      </c>
      <c r="L1289" t="s">
        <v>244</v>
      </c>
      <c r="M1289">
        <v>0</v>
      </c>
      <c r="N1289">
        <v>0.20200000000000001</v>
      </c>
      <c r="O1289" t="s">
        <v>952</v>
      </c>
      <c r="P1289" t="s">
        <v>3960</v>
      </c>
      <c r="Q1289" t="s">
        <v>2263</v>
      </c>
      <c r="R1289" t="s">
        <v>3961</v>
      </c>
      <c r="S1289" t="s">
        <v>270</v>
      </c>
      <c r="T1289" t="b">
        <v>1</v>
      </c>
    </row>
    <row r="1290" spans="1:20" x14ac:dyDescent="0.25">
      <c r="A1290" t="s">
        <v>259</v>
      </c>
      <c r="B1290" t="s">
        <v>260</v>
      </c>
      <c r="C1290" t="s">
        <v>294</v>
      </c>
      <c r="D1290" t="s">
        <v>2258</v>
      </c>
      <c r="E1290" t="s">
        <v>3957</v>
      </c>
      <c r="F1290" t="s">
        <v>3958</v>
      </c>
      <c r="G1290" t="s">
        <v>3959</v>
      </c>
      <c r="H1290">
        <v>5.8500000000000003E-2</v>
      </c>
      <c r="I1290" t="s">
        <v>265</v>
      </c>
      <c r="J1290" t="s">
        <v>242</v>
      </c>
      <c r="K1290" t="s">
        <v>243</v>
      </c>
      <c r="L1290" t="s">
        <v>244</v>
      </c>
      <c r="M1290">
        <v>0</v>
      </c>
      <c r="N1290">
        <v>5.8500000000000003E-2</v>
      </c>
      <c r="O1290" t="s">
        <v>1782</v>
      </c>
      <c r="P1290" t="s">
        <v>3960</v>
      </c>
      <c r="Q1290" t="s">
        <v>2263</v>
      </c>
      <c r="R1290" t="s">
        <v>3961</v>
      </c>
      <c r="S1290" t="s">
        <v>270</v>
      </c>
      <c r="T1290" t="b">
        <v>1</v>
      </c>
    </row>
    <row r="1291" spans="1:20" x14ac:dyDescent="0.25">
      <c r="A1291" t="s">
        <v>259</v>
      </c>
      <c r="B1291" t="s">
        <v>260</v>
      </c>
      <c r="C1291" t="s">
        <v>237</v>
      </c>
      <c r="D1291" t="s">
        <v>406</v>
      </c>
      <c r="E1291" t="s">
        <v>2977</v>
      </c>
      <c r="F1291" t="s">
        <v>3962</v>
      </c>
      <c r="G1291" t="s">
        <v>3962</v>
      </c>
      <c r="H1291">
        <v>1.6859999999999999</v>
      </c>
      <c r="I1291" t="s">
        <v>265</v>
      </c>
      <c r="J1291" t="s">
        <v>242</v>
      </c>
      <c r="K1291" t="s">
        <v>243</v>
      </c>
      <c r="L1291" t="s">
        <v>244</v>
      </c>
      <c r="M1291">
        <v>0</v>
      </c>
      <c r="N1291">
        <v>1.6859999999999999</v>
      </c>
      <c r="O1291" t="s">
        <v>428</v>
      </c>
      <c r="P1291" t="s">
        <v>3963</v>
      </c>
      <c r="Q1291" t="s">
        <v>410</v>
      </c>
      <c r="R1291" t="s">
        <v>3964</v>
      </c>
      <c r="S1291" t="s">
        <v>270</v>
      </c>
      <c r="T1291" t="b">
        <v>0</v>
      </c>
    </row>
    <row r="1292" spans="1:20" x14ac:dyDescent="0.25">
      <c r="A1292" t="s">
        <v>259</v>
      </c>
      <c r="B1292" t="s">
        <v>260</v>
      </c>
      <c r="C1292" t="s">
        <v>294</v>
      </c>
      <c r="D1292" t="s">
        <v>406</v>
      </c>
      <c r="E1292" t="s">
        <v>2977</v>
      </c>
      <c r="F1292" t="s">
        <v>3962</v>
      </c>
      <c r="G1292" t="s">
        <v>3962</v>
      </c>
      <c r="H1292">
        <v>0.61460000000000004</v>
      </c>
      <c r="I1292" t="s">
        <v>265</v>
      </c>
      <c r="J1292" t="s">
        <v>242</v>
      </c>
      <c r="K1292" t="s">
        <v>243</v>
      </c>
      <c r="L1292" t="s">
        <v>244</v>
      </c>
      <c r="M1292">
        <v>0</v>
      </c>
      <c r="N1292">
        <v>0.61460000000000004</v>
      </c>
      <c r="O1292" t="s">
        <v>1336</v>
      </c>
      <c r="P1292" t="s">
        <v>3963</v>
      </c>
      <c r="Q1292" t="s">
        <v>410</v>
      </c>
      <c r="R1292" t="s">
        <v>3964</v>
      </c>
      <c r="S1292" t="s">
        <v>270</v>
      </c>
      <c r="T1292" t="b">
        <v>0</v>
      </c>
    </row>
    <row r="1293" spans="1:20" x14ac:dyDescent="0.25">
      <c r="A1293" t="s">
        <v>259</v>
      </c>
      <c r="B1293" t="s">
        <v>271</v>
      </c>
      <c r="C1293" t="s">
        <v>237</v>
      </c>
      <c r="D1293" t="s">
        <v>3965</v>
      </c>
      <c r="F1293" t="s">
        <v>3966</v>
      </c>
      <c r="G1293" t="s">
        <v>3967</v>
      </c>
      <c r="H1293">
        <v>0.19</v>
      </c>
      <c r="I1293" t="s">
        <v>265</v>
      </c>
      <c r="J1293" t="s">
        <v>242</v>
      </c>
      <c r="K1293" t="s">
        <v>243</v>
      </c>
      <c r="L1293" t="s">
        <v>244</v>
      </c>
      <c r="M1293">
        <v>0</v>
      </c>
      <c r="N1293">
        <v>0.19</v>
      </c>
      <c r="O1293" t="s">
        <v>3968</v>
      </c>
      <c r="P1293" t="s">
        <v>3969</v>
      </c>
      <c r="Q1293" t="s">
        <v>3970</v>
      </c>
      <c r="R1293" t="s">
        <v>3971</v>
      </c>
      <c r="S1293" t="s">
        <v>279</v>
      </c>
      <c r="T1293" t="b">
        <v>1</v>
      </c>
    </row>
    <row r="1294" spans="1:20" x14ac:dyDescent="0.25">
      <c r="A1294" t="s">
        <v>236</v>
      </c>
      <c r="B1294" t="s">
        <v>236</v>
      </c>
      <c r="C1294" t="s">
        <v>237</v>
      </c>
      <c r="D1294" t="s">
        <v>362</v>
      </c>
      <c r="F1294" t="s">
        <v>3972</v>
      </c>
      <c r="G1294" t="s">
        <v>3973</v>
      </c>
      <c r="H1294">
        <v>0.05</v>
      </c>
      <c r="I1294" t="s">
        <v>254</v>
      </c>
      <c r="J1294" t="s">
        <v>242</v>
      </c>
      <c r="K1294" t="s">
        <v>243</v>
      </c>
      <c r="L1294" t="s">
        <v>244</v>
      </c>
      <c r="M1294">
        <v>0</v>
      </c>
      <c r="N1294">
        <v>0.05</v>
      </c>
      <c r="O1294" t="s">
        <v>927</v>
      </c>
      <c r="P1294" t="s">
        <v>3974</v>
      </c>
      <c r="Q1294" t="s">
        <v>367</v>
      </c>
      <c r="R1294" t="s">
        <v>3975</v>
      </c>
      <c r="S1294" t="s">
        <v>249</v>
      </c>
      <c r="T1294" t="b">
        <v>1</v>
      </c>
    </row>
    <row r="1295" spans="1:20" x14ac:dyDescent="0.25">
      <c r="A1295" t="s">
        <v>236</v>
      </c>
      <c r="B1295" t="s">
        <v>236</v>
      </c>
      <c r="C1295" t="s">
        <v>237</v>
      </c>
      <c r="D1295" t="s">
        <v>392</v>
      </c>
      <c r="F1295" t="s">
        <v>757</v>
      </c>
      <c r="G1295" t="s">
        <v>758</v>
      </c>
      <c r="H1295">
        <v>6.9000000000000006E-2</v>
      </c>
      <c r="I1295" t="s">
        <v>759</v>
      </c>
      <c r="J1295" t="s">
        <v>242</v>
      </c>
      <c r="K1295" t="s">
        <v>243</v>
      </c>
      <c r="L1295" t="s">
        <v>244</v>
      </c>
      <c r="M1295">
        <v>0</v>
      </c>
      <c r="N1295">
        <v>6.9000000000000006E-2</v>
      </c>
      <c r="O1295" t="s">
        <v>619</v>
      </c>
      <c r="P1295" t="s">
        <v>760</v>
      </c>
      <c r="Q1295" t="s">
        <v>397</v>
      </c>
      <c r="R1295" t="s">
        <v>3976</v>
      </c>
      <c r="S1295" t="s">
        <v>249</v>
      </c>
      <c r="T1295" t="b">
        <v>0</v>
      </c>
    </row>
    <row r="1296" spans="1:20" x14ac:dyDescent="0.25">
      <c r="A1296" t="s">
        <v>259</v>
      </c>
      <c r="B1296" t="s">
        <v>260</v>
      </c>
      <c r="C1296" t="s">
        <v>237</v>
      </c>
      <c r="D1296" t="s">
        <v>1765</v>
      </c>
      <c r="E1296" t="s">
        <v>3977</v>
      </c>
      <c r="F1296" t="s">
        <v>3978</v>
      </c>
      <c r="G1296" t="s">
        <v>3979</v>
      </c>
      <c r="H1296">
        <v>0.58499999999999996</v>
      </c>
      <c r="I1296" t="s">
        <v>265</v>
      </c>
      <c r="J1296" t="s">
        <v>242</v>
      </c>
      <c r="K1296" t="s">
        <v>243</v>
      </c>
      <c r="L1296" t="s">
        <v>244</v>
      </c>
      <c r="M1296">
        <v>0</v>
      </c>
      <c r="N1296">
        <v>0.58499999999999996</v>
      </c>
      <c r="O1296" t="s">
        <v>1769</v>
      </c>
      <c r="P1296" t="s">
        <v>3980</v>
      </c>
      <c r="Q1296" t="s">
        <v>1771</v>
      </c>
      <c r="R1296" t="s">
        <v>3981</v>
      </c>
      <c r="S1296" t="s">
        <v>270</v>
      </c>
      <c r="T1296" t="b">
        <v>0</v>
      </c>
    </row>
    <row r="1297" spans="1:20" x14ac:dyDescent="0.25">
      <c r="A1297" t="s">
        <v>259</v>
      </c>
      <c r="B1297" t="s">
        <v>260</v>
      </c>
      <c r="C1297" t="s">
        <v>237</v>
      </c>
      <c r="D1297" t="s">
        <v>3163</v>
      </c>
      <c r="E1297" t="s">
        <v>3982</v>
      </c>
      <c r="F1297" t="s">
        <v>3983</v>
      </c>
      <c r="G1297" t="s">
        <v>3983</v>
      </c>
      <c r="H1297">
        <v>0.32600000000000001</v>
      </c>
      <c r="I1297" t="s">
        <v>265</v>
      </c>
      <c r="J1297" t="s">
        <v>242</v>
      </c>
      <c r="K1297" t="s">
        <v>243</v>
      </c>
      <c r="L1297" t="s">
        <v>244</v>
      </c>
      <c r="M1297">
        <v>0</v>
      </c>
      <c r="N1297">
        <v>0.32600000000000001</v>
      </c>
      <c r="O1297" t="s">
        <v>324</v>
      </c>
      <c r="P1297" t="s">
        <v>3984</v>
      </c>
      <c r="Q1297" t="s">
        <v>3167</v>
      </c>
      <c r="R1297" t="s">
        <v>3985</v>
      </c>
      <c r="S1297" t="s">
        <v>270</v>
      </c>
      <c r="T1297" t="b">
        <v>1</v>
      </c>
    </row>
    <row r="1298" spans="1:20" x14ac:dyDescent="0.25">
      <c r="A1298" t="s">
        <v>259</v>
      </c>
      <c r="B1298" t="s">
        <v>260</v>
      </c>
      <c r="C1298" t="s">
        <v>294</v>
      </c>
      <c r="D1298" t="s">
        <v>3163</v>
      </c>
      <c r="E1298" t="s">
        <v>3982</v>
      </c>
      <c r="F1298" t="s">
        <v>3983</v>
      </c>
      <c r="G1298" t="s">
        <v>3983</v>
      </c>
      <c r="H1298">
        <v>0.16900000000000001</v>
      </c>
      <c r="I1298" t="s">
        <v>265</v>
      </c>
      <c r="J1298" t="s">
        <v>242</v>
      </c>
      <c r="K1298" t="s">
        <v>243</v>
      </c>
      <c r="L1298" t="s">
        <v>244</v>
      </c>
      <c r="M1298">
        <v>0</v>
      </c>
      <c r="N1298">
        <v>0.16900000000000001</v>
      </c>
      <c r="O1298" t="s">
        <v>324</v>
      </c>
      <c r="P1298" t="s">
        <v>3984</v>
      </c>
      <c r="Q1298" t="s">
        <v>3167</v>
      </c>
      <c r="R1298" t="s">
        <v>3985</v>
      </c>
      <c r="S1298" t="s">
        <v>270</v>
      </c>
      <c r="T1298" t="b">
        <v>1</v>
      </c>
    </row>
    <row r="1299" spans="1:20" x14ac:dyDescent="0.25">
      <c r="A1299" t="s">
        <v>259</v>
      </c>
      <c r="B1299" t="s">
        <v>260</v>
      </c>
      <c r="C1299" t="s">
        <v>237</v>
      </c>
      <c r="D1299" t="s">
        <v>3368</v>
      </c>
      <c r="E1299" t="s">
        <v>3986</v>
      </c>
      <c r="F1299" t="s">
        <v>3987</v>
      </c>
      <c r="G1299" t="s">
        <v>3988</v>
      </c>
      <c r="H1299">
        <v>0.246</v>
      </c>
      <c r="I1299" t="s">
        <v>265</v>
      </c>
      <c r="J1299" t="s">
        <v>242</v>
      </c>
      <c r="K1299" t="s">
        <v>243</v>
      </c>
      <c r="L1299" t="s">
        <v>244</v>
      </c>
      <c r="M1299">
        <v>0</v>
      </c>
      <c r="N1299">
        <v>0.246</v>
      </c>
      <c r="O1299" t="s">
        <v>2901</v>
      </c>
      <c r="P1299" t="s">
        <v>3989</v>
      </c>
      <c r="Q1299" t="s">
        <v>3373</v>
      </c>
      <c r="R1299" t="s">
        <v>3990</v>
      </c>
      <c r="S1299" t="s">
        <v>270</v>
      </c>
      <c r="T1299" t="b">
        <v>1</v>
      </c>
    </row>
    <row r="1300" spans="1:20" x14ac:dyDescent="0.25">
      <c r="A1300" t="s">
        <v>236</v>
      </c>
      <c r="B1300" t="s">
        <v>236</v>
      </c>
      <c r="C1300" t="s">
        <v>237</v>
      </c>
      <c r="D1300" t="s">
        <v>250</v>
      </c>
      <c r="F1300" t="s">
        <v>724</v>
      </c>
      <c r="G1300" t="s">
        <v>1053</v>
      </c>
      <c r="H1300">
        <v>0</v>
      </c>
      <c r="I1300" t="s">
        <v>254</v>
      </c>
      <c r="J1300" t="s">
        <v>242</v>
      </c>
      <c r="K1300" t="s">
        <v>243</v>
      </c>
      <c r="L1300" t="s">
        <v>244</v>
      </c>
      <c r="M1300">
        <v>0</v>
      </c>
      <c r="N1300">
        <v>0</v>
      </c>
      <c r="O1300" t="s">
        <v>432</v>
      </c>
      <c r="P1300" t="s">
        <v>3991</v>
      </c>
      <c r="Q1300" t="s">
        <v>257</v>
      </c>
      <c r="R1300" t="s">
        <v>727</v>
      </c>
      <c r="S1300" t="s">
        <v>249</v>
      </c>
      <c r="T1300" t="b">
        <v>0</v>
      </c>
    </row>
    <row r="1301" spans="1:20" x14ac:dyDescent="0.25">
      <c r="A1301" t="s">
        <v>259</v>
      </c>
      <c r="B1301" t="s">
        <v>260</v>
      </c>
      <c r="C1301" t="s">
        <v>237</v>
      </c>
      <c r="D1301" t="s">
        <v>524</v>
      </c>
      <c r="E1301" t="s">
        <v>1130</v>
      </c>
      <c r="F1301" t="s">
        <v>3992</v>
      </c>
      <c r="G1301" t="s">
        <v>3993</v>
      </c>
      <c r="H1301">
        <v>0.32750000000000001</v>
      </c>
      <c r="I1301" t="s">
        <v>265</v>
      </c>
      <c r="J1301" t="s">
        <v>242</v>
      </c>
      <c r="K1301" t="s">
        <v>243</v>
      </c>
      <c r="L1301" t="s">
        <v>244</v>
      </c>
      <c r="M1301">
        <v>0</v>
      </c>
      <c r="N1301">
        <v>0.32750000000000001</v>
      </c>
      <c r="O1301" t="s">
        <v>446</v>
      </c>
      <c r="P1301" t="s">
        <v>3994</v>
      </c>
      <c r="Q1301" t="s">
        <v>528</v>
      </c>
      <c r="R1301" t="s">
        <v>3995</v>
      </c>
      <c r="S1301" t="s">
        <v>270</v>
      </c>
      <c r="T1301" t="b">
        <v>1</v>
      </c>
    </row>
    <row r="1302" spans="1:20" x14ac:dyDescent="0.25">
      <c r="A1302" t="s">
        <v>259</v>
      </c>
      <c r="B1302" t="s">
        <v>260</v>
      </c>
      <c r="C1302" t="s">
        <v>237</v>
      </c>
      <c r="D1302" t="s">
        <v>3071</v>
      </c>
      <c r="E1302" t="s">
        <v>3072</v>
      </c>
      <c r="F1302" t="s">
        <v>3996</v>
      </c>
      <c r="G1302" t="s">
        <v>3996</v>
      </c>
      <c r="H1302">
        <v>0.76600000000000001</v>
      </c>
      <c r="I1302" t="s">
        <v>265</v>
      </c>
      <c r="J1302" t="s">
        <v>242</v>
      </c>
      <c r="K1302" t="s">
        <v>243</v>
      </c>
      <c r="L1302" t="s">
        <v>244</v>
      </c>
      <c r="M1302">
        <v>0</v>
      </c>
      <c r="N1302">
        <v>0.76600000000000001</v>
      </c>
      <c r="O1302" t="s">
        <v>1919</v>
      </c>
      <c r="P1302" t="s">
        <v>3997</v>
      </c>
      <c r="Q1302" t="s">
        <v>3076</v>
      </c>
      <c r="R1302" t="s">
        <v>3998</v>
      </c>
      <c r="S1302" t="s">
        <v>270</v>
      </c>
      <c r="T1302" t="b">
        <v>0</v>
      </c>
    </row>
    <row r="1303" spans="1:20" x14ac:dyDescent="0.25">
      <c r="A1303" t="s">
        <v>259</v>
      </c>
      <c r="B1303" t="s">
        <v>260</v>
      </c>
      <c r="C1303" t="s">
        <v>294</v>
      </c>
      <c r="D1303" t="s">
        <v>3071</v>
      </c>
      <c r="E1303" t="s">
        <v>3072</v>
      </c>
      <c r="F1303" t="s">
        <v>3996</v>
      </c>
      <c r="G1303" t="s">
        <v>3996</v>
      </c>
      <c r="H1303">
        <v>0.39800000000000002</v>
      </c>
      <c r="I1303" t="s">
        <v>265</v>
      </c>
      <c r="J1303" t="s">
        <v>242</v>
      </c>
      <c r="K1303" t="s">
        <v>243</v>
      </c>
      <c r="L1303" t="s">
        <v>244</v>
      </c>
      <c r="M1303">
        <v>0</v>
      </c>
      <c r="N1303">
        <v>0.39800000000000002</v>
      </c>
      <c r="O1303" t="s">
        <v>1919</v>
      </c>
      <c r="P1303" t="s">
        <v>3997</v>
      </c>
      <c r="Q1303" t="s">
        <v>3076</v>
      </c>
      <c r="R1303" t="s">
        <v>3998</v>
      </c>
      <c r="S1303" t="s">
        <v>270</v>
      </c>
      <c r="T1303" t="b">
        <v>0</v>
      </c>
    </row>
    <row r="1304" spans="1:20" x14ac:dyDescent="0.25">
      <c r="A1304" t="s">
        <v>259</v>
      </c>
      <c r="B1304" t="s">
        <v>260</v>
      </c>
      <c r="C1304" t="s">
        <v>237</v>
      </c>
      <c r="D1304" t="s">
        <v>3572</v>
      </c>
      <c r="E1304" t="s">
        <v>3999</v>
      </c>
      <c r="F1304" t="s">
        <v>4000</v>
      </c>
      <c r="G1304" t="s">
        <v>4000</v>
      </c>
      <c r="H1304">
        <v>6.016</v>
      </c>
      <c r="I1304" t="s">
        <v>265</v>
      </c>
      <c r="J1304" t="s">
        <v>242</v>
      </c>
      <c r="K1304" t="s">
        <v>243</v>
      </c>
      <c r="L1304" t="s">
        <v>244</v>
      </c>
      <c r="M1304">
        <v>0</v>
      </c>
      <c r="N1304">
        <v>6.016</v>
      </c>
      <c r="O1304" t="s">
        <v>652</v>
      </c>
      <c r="P1304" t="s">
        <v>4001</v>
      </c>
      <c r="Q1304" t="s">
        <v>3576</v>
      </c>
      <c r="R1304" t="s">
        <v>4002</v>
      </c>
      <c r="S1304" t="s">
        <v>270</v>
      </c>
      <c r="T1304" t="b">
        <v>0</v>
      </c>
    </row>
    <row r="1305" spans="1:20" x14ac:dyDescent="0.25">
      <c r="A1305" t="s">
        <v>259</v>
      </c>
      <c r="B1305" t="s">
        <v>260</v>
      </c>
      <c r="C1305" t="s">
        <v>294</v>
      </c>
      <c r="D1305" t="s">
        <v>3572</v>
      </c>
      <c r="E1305" t="s">
        <v>3999</v>
      </c>
      <c r="F1305" t="s">
        <v>4000</v>
      </c>
      <c r="G1305" t="s">
        <v>4000</v>
      </c>
      <c r="H1305">
        <v>3.0720000000000001</v>
      </c>
      <c r="I1305" t="s">
        <v>265</v>
      </c>
      <c r="J1305" t="s">
        <v>242</v>
      </c>
      <c r="K1305" t="s">
        <v>243</v>
      </c>
      <c r="L1305" t="s">
        <v>244</v>
      </c>
      <c r="M1305">
        <v>0</v>
      </c>
      <c r="N1305">
        <v>3.0720000000000001</v>
      </c>
      <c r="O1305" t="s">
        <v>652</v>
      </c>
      <c r="P1305" t="s">
        <v>4001</v>
      </c>
      <c r="Q1305" t="s">
        <v>3576</v>
      </c>
      <c r="R1305" t="s">
        <v>4002</v>
      </c>
      <c r="S1305" t="s">
        <v>270</v>
      </c>
      <c r="T1305" t="b">
        <v>0</v>
      </c>
    </row>
    <row r="1306" spans="1:20" x14ac:dyDescent="0.25">
      <c r="A1306" t="s">
        <v>236</v>
      </c>
      <c r="B1306" t="s">
        <v>236</v>
      </c>
      <c r="C1306" t="s">
        <v>237</v>
      </c>
      <c r="D1306" t="s">
        <v>392</v>
      </c>
      <c r="E1306" t="s">
        <v>251</v>
      </c>
      <c r="F1306" t="s">
        <v>1520</v>
      </c>
      <c r="G1306" t="s">
        <v>4003</v>
      </c>
      <c r="H1306">
        <v>4.0000000000000001E-3</v>
      </c>
      <c r="I1306" t="s">
        <v>254</v>
      </c>
      <c r="J1306" t="s">
        <v>242</v>
      </c>
      <c r="K1306" t="s">
        <v>243</v>
      </c>
      <c r="L1306" t="s">
        <v>244</v>
      </c>
      <c r="M1306">
        <v>0</v>
      </c>
      <c r="N1306">
        <v>4.0000000000000001E-3</v>
      </c>
      <c r="O1306" t="s">
        <v>255</v>
      </c>
      <c r="P1306" t="s">
        <v>4004</v>
      </c>
      <c r="Q1306" t="s">
        <v>397</v>
      </c>
      <c r="R1306" t="s">
        <v>3131</v>
      </c>
      <c r="S1306" t="s">
        <v>249</v>
      </c>
      <c r="T1306" t="b">
        <v>1</v>
      </c>
    </row>
    <row r="1307" spans="1:20" x14ac:dyDescent="0.25">
      <c r="A1307" t="s">
        <v>236</v>
      </c>
      <c r="B1307" t="s">
        <v>236</v>
      </c>
      <c r="C1307" t="s">
        <v>237</v>
      </c>
      <c r="D1307" t="s">
        <v>509</v>
      </c>
      <c r="F1307" t="s">
        <v>356</v>
      </c>
      <c r="G1307" t="s">
        <v>340</v>
      </c>
      <c r="H1307">
        <v>7.4999999999999997E-2</v>
      </c>
      <c r="I1307" t="s">
        <v>341</v>
      </c>
      <c r="J1307" t="s">
        <v>242</v>
      </c>
      <c r="K1307" t="s">
        <v>243</v>
      </c>
      <c r="L1307" t="s">
        <v>244</v>
      </c>
      <c r="M1307">
        <v>0</v>
      </c>
      <c r="N1307">
        <v>7.4999999999999997E-2</v>
      </c>
      <c r="O1307" t="s">
        <v>486</v>
      </c>
      <c r="P1307" t="s">
        <v>4005</v>
      </c>
      <c r="Q1307" t="s">
        <v>512</v>
      </c>
      <c r="R1307" t="s">
        <v>513</v>
      </c>
      <c r="S1307" t="s">
        <v>249</v>
      </c>
      <c r="T1307" t="b">
        <v>0</v>
      </c>
    </row>
    <row r="1308" spans="1:20" x14ac:dyDescent="0.25">
      <c r="A1308" t="s">
        <v>259</v>
      </c>
      <c r="B1308" t="s">
        <v>260</v>
      </c>
      <c r="C1308" t="s">
        <v>237</v>
      </c>
      <c r="D1308" t="s">
        <v>943</v>
      </c>
      <c r="E1308" t="s">
        <v>3781</v>
      </c>
      <c r="F1308" t="s">
        <v>4006</v>
      </c>
      <c r="G1308" t="s">
        <v>4006</v>
      </c>
      <c r="H1308">
        <v>1.395</v>
      </c>
      <c r="I1308" t="s">
        <v>265</v>
      </c>
      <c r="J1308" t="s">
        <v>242</v>
      </c>
      <c r="K1308" t="s">
        <v>243</v>
      </c>
      <c r="L1308" t="s">
        <v>244</v>
      </c>
      <c r="M1308">
        <v>0</v>
      </c>
      <c r="N1308">
        <v>1.395</v>
      </c>
      <c r="O1308" t="s">
        <v>324</v>
      </c>
      <c r="P1308" t="s">
        <v>4007</v>
      </c>
      <c r="Q1308" t="s">
        <v>947</v>
      </c>
      <c r="R1308" t="s">
        <v>4008</v>
      </c>
      <c r="S1308" t="s">
        <v>270</v>
      </c>
      <c r="T1308" t="b">
        <v>1</v>
      </c>
    </row>
    <row r="1309" spans="1:20" x14ac:dyDescent="0.25">
      <c r="A1309" t="s">
        <v>259</v>
      </c>
      <c r="B1309" t="s">
        <v>260</v>
      </c>
      <c r="C1309" t="s">
        <v>294</v>
      </c>
      <c r="D1309" t="s">
        <v>943</v>
      </c>
      <c r="E1309" t="s">
        <v>3781</v>
      </c>
      <c r="F1309" t="s">
        <v>4006</v>
      </c>
      <c r="G1309" t="s">
        <v>4006</v>
      </c>
      <c r="H1309">
        <v>0.40300000000000002</v>
      </c>
      <c r="I1309" t="s">
        <v>265</v>
      </c>
      <c r="J1309" t="s">
        <v>242</v>
      </c>
      <c r="K1309" t="s">
        <v>243</v>
      </c>
      <c r="L1309" t="s">
        <v>244</v>
      </c>
      <c r="M1309">
        <v>0</v>
      </c>
      <c r="N1309">
        <v>0.40300000000000002</v>
      </c>
      <c r="O1309" t="s">
        <v>324</v>
      </c>
      <c r="P1309" t="s">
        <v>4007</v>
      </c>
      <c r="Q1309" t="s">
        <v>947</v>
      </c>
      <c r="R1309" t="s">
        <v>4008</v>
      </c>
      <c r="S1309" t="s">
        <v>270</v>
      </c>
      <c r="T1309" t="b">
        <v>1</v>
      </c>
    </row>
    <row r="1310" spans="1:20" x14ac:dyDescent="0.25">
      <c r="A1310" t="s">
        <v>259</v>
      </c>
      <c r="B1310" t="s">
        <v>260</v>
      </c>
      <c r="C1310" t="s">
        <v>237</v>
      </c>
      <c r="D1310" t="s">
        <v>956</v>
      </c>
      <c r="E1310" t="s">
        <v>2630</v>
      </c>
      <c r="F1310" t="s">
        <v>4009</v>
      </c>
      <c r="G1310" t="s">
        <v>4009</v>
      </c>
      <c r="H1310">
        <v>7.5519999999999996</v>
      </c>
      <c r="I1310" t="s">
        <v>265</v>
      </c>
      <c r="J1310" t="s">
        <v>242</v>
      </c>
      <c r="K1310" t="s">
        <v>243</v>
      </c>
      <c r="L1310" t="s">
        <v>244</v>
      </c>
      <c r="M1310">
        <v>0</v>
      </c>
      <c r="N1310">
        <v>7.5519999999999996</v>
      </c>
      <c r="O1310" t="s">
        <v>324</v>
      </c>
      <c r="P1310" t="s">
        <v>4010</v>
      </c>
      <c r="Q1310" t="s">
        <v>960</v>
      </c>
      <c r="R1310" t="s">
        <v>4011</v>
      </c>
      <c r="S1310" t="s">
        <v>270</v>
      </c>
      <c r="T1310" t="b">
        <v>1</v>
      </c>
    </row>
    <row r="1311" spans="1:20" x14ac:dyDescent="0.25">
      <c r="A1311" t="s">
        <v>259</v>
      </c>
      <c r="B1311" t="s">
        <v>260</v>
      </c>
      <c r="C1311" t="s">
        <v>294</v>
      </c>
      <c r="D1311" t="s">
        <v>956</v>
      </c>
      <c r="E1311" t="s">
        <v>2630</v>
      </c>
      <c r="F1311" t="s">
        <v>4009</v>
      </c>
      <c r="G1311" t="s">
        <v>4009</v>
      </c>
      <c r="H1311">
        <v>4.6079999999999997</v>
      </c>
      <c r="I1311" t="s">
        <v>265</v>
      </c>
      <c r="J1311" t="s">
        <v>242</v>
      </c>
      <c r="K1311" t="s">
        <v>243</v>
      </c>
      <c r="L1311" t="s">
        <v>244</v>
      </c>
      <c r="M1311">
        <v>0</v>
      </c>
      <c r="N1311">
        <v>4.6079999999999997</v>
      </c>
      <c r="O1311" t="s">
        <v>324</v>
      </c>
      <c r="P1311" t="s">
        <v>4010</v>
      </c>
      <c r="Q1311" t="s">
        <v>960</v>
      </c>
      <c r="R1311" t="s">
        <v>4011</v>
      </c>
      <c r="S1311" t="s">
        <v>270</v>
      </c>
      <c r="T1311" t="b">
        <v>1</v>
      </c>
    </row>
    <row r="1312" spans="1:20" x14ac:dyDescent="0.25">
      <c r="A1312" t="s">
        <v>259</v>
      </c>
      <c r="B1312" t="s">
        <v>260</v>
      </c>
      <c r="C1312" t="s">
        <v>237</v>
      </c>
      <c r="D1312" t="s">
        <v>418</v>
      </c>
      <c r="E1312" t="s">
        <v>4012</v>
      </c>
      <c r="F1312" t="s">
        <v>4013</v>
      </c>
      <c r="G1312" t="s">
        <v>4014</v>
      </c>
      <c r="H1312">
        <v>1.3599999999999999E-2</v>
      </c>
      <c r="I1312" t="s">
        <v>265</v>
      </c>
      <c r="J1312" t="s">
        <v>242</v>
      </c>
      <c r="K1312" t="s">
        <v>243</v>
      </c>
      <c r="L1312" t="s">
        <v>244</v>
      </c>
      <c r="M1312">
        <v>0</v>
      </c>
      <c r="N1312">
        <v>1.3599999999999999E-2</v>
      </c>
      <c r="O1312" t="s">
        <v>290</v>
      </c>
      <c r="P1312" t="s">
        <v>4015</v>
      </c>
      <c r="Q1312" t="s">
        <v>423</v>
      </c>
      <c r="R1312" t="s">
        <v>4016</v>
      </c>
      <c r="S1312" t="s">
        <v>270</v>
      </c>
      <c r="T1312" t="b">
        <v>1</v>
      </c>
    </row>
    <row r="1313" spans="1:20" x14ac:dyDescent="0.25">
      <c r="A1313" t="s">
        <v>236</v>
      </c>
      <c r="B1313" t="s">
        <v>236</v>
      </c>
      <c r="C1313" t="s">
        <v>237</v>
      </c>
      <c r="D1313" t="s">
        <v>1908</v>
      </c>
      <c r="F1313" t="s">
        <v>559</v>
      </c>
      <c r="G1313" t="s">
        <v>4017</v>
      </c>
      <c r="H1313">
        <v>3.0300000000000001E-2</v>
      </c>
      <c r="I1313" t="s">
        <v>254</v>
      </c>
      <c r="J1313" t="s">
        <v>242</v>
      </c>
      <c r="K1313" t="s">
        <v>243</v>
      </c>
      <c r="L1313" t="s">
        <v>244</v>
      </c>
      <c r="M1313">
        <v>0</v>
      </c>
      <c r="N1313">
        <v>3.0300000000000001E-2</v>
      </c>
      <c r="O1313" t="s">
        <v>1910</v>
      </c>
      <c r="P1313" t="s">
        <v>4018</v>
      </c>
      <c r="Q1313" t="s">
        <v>1912</v>
      </c>
      <c r="R1313" t="s">
        <v>1913</v>
      </c>
      <c r="S1313" t="s">
        <v>249</v>
      </c>
      <c r="T1313" t="b">
        <v>1</v>
      </c>
    </row>
    <row r="1314" spans="1:20" x14ac:dyDescent="0.25">
      <c r="A1314" t="s">
        <v>236</v>
      </c>
      <c r="B1314" t="s">
        <v>236</v>
      </c>
      <c r="C1314" t="s">
        <v>237</v>
      </c>
      <c r="D1314" t="s">
        <v>566</v>
      </c>
      <c r="E1314" t="s">
        <v>251</v>
      </c>
      <c r="F1314" t="s">
        <v>252</v>
      </c>
      <c r="G1314" t="s">
        <v>4019</v>
      </c>
      <c r="H1314">
        <v>6.9000000000000006E-2</v>
      </c>
      <c r="I1314" t="s">
        <v>759</v>
      </c>
      <c r="J1314" t="s">
        <v>242</v>
      </c>
      <c r="K1314" t="s">
        <v>243</v>
      </c>
      <c r="L1314" t="s">
        <v>244</v>
      </c>
      <c r="M1314">
        <v>0</v>
      </c>
      <c r="N1314">
        <v>6.9000000000000006E-2</v>
      </c>
      <c r="O1314" t="s">
        <v>255</v>
      </c>
      <c r="P1314" t="s">
        <v>4020</v>
      </c>
      <c r="Q1314" t="s">
        <v>571</v>
      </c>
      <c r="R1314" t="s">
        <v>3339</v>
      </c>
      <c r="S1314" t="s">
        <v>249</v>
      </c>
      <c r="T1314" t="b">
        <v>1</v>
      </c>
    </row>
    <row r="1315" spans="1:20" x14ac:dyDescent="0.25">
      <c r="A1315" t="s">
        <v>259</v>
      </c>
      <c r="B1315" t="s">
        <v>260</v>
      </c>
      <c r="C1315" t="s">
        <v>237</v>
      </c>
      <c r="D1315" t="s">
        <v>869</v>
      </c>
      <c r="E1315" t="s">
        <v>1062</v>
      </c>
      <c r="F1315" t="s">
        <v>4021</v>
      </c>
      <c r="G1315" t="s">
        <v>4021</v>
      </c>
      <c r="H1315">
        <v>0.65600000000000003</v>
      </c>
      <c r="I1315" t="s">
        <v>265</v>
      </c>
      <c r="J1315" t="s">
        <v>242</v>
      </c>
      <c r="K1315" t="s">
        <v>243</v>
      </c>
      <c r="L1315" t="s">
        <v>244</v>
      </c>
      <c r="M1315">
        <v>0</v>
      </c>
      <c r="N1315">
        <v>0.65600000000000003</v>
      </c>
      <c r="O1315" t="s">
        <v>372</v>
      </c>
      <c r="P1315" t="s">
        <v>4022</v>
      </c>
      <c r="Q1315" t="s">
        <v>873</v>
      </c>
      <c r="R1315" t="s">
        <v>4023</v>
      </c>
      <c r="S1315" t="s">
        <v>270</v>
      </c>
      <c r="T1315" t="b">
        <v>1</v>
      </c>
    </row>
    <row r="1316" spans="1:20" x14ac:dyDescent="0.25">
      <c r="A1316" t="s">
        <v>259</v>
      </c>
      <c r="B1316" t="s">
        <v>260</v>
      </c>
      <c r="C1316" t="s">
        <v>237</v>
      </c>
      <c r="D1316" t="s">
        <v>664</v>
      </c>
      <c r="E1316" t="s">
        <v>2794</v>
      </c>
      <c r="F1316" t="s">
        <v>4024</v>
      </c>
      <c r="G1316" t="s">
        <v>4024</v>
      </c>
      <c r="H1316">
        <v>1.373</v>
      </c>
      <c r="I1316" t="s">
        <v>265</v>
      </c>
      <c r="J1316" t="s">
        <v>242</v>
      </c>
      <c r="K1316" t="s">
        <v>243</v>
      </c>
      <c r="L1316" t="s">
        <v>244</v>
      </c>
      <c r="M1316">
        <v>0</v>
      </c>
      <c r="N1316">
        <v>1.373</v>
      </c>
      <c r="O1316" t="s">
        <v>324</v>
      </c>
      <c r="P1316" t="s">
        <v>4025</v>
      </c>
      <c r="Q1316" t="s">
        <v>668</v>
      </c>
      <c r="R1316" t="s">
        <v>4026</v>
      </c>
      <c r="S1316" t="s">
        <v>270</v>
      </c>
      <c r="T1316" t="b">
        <v>1</v>
      </c>
    </row>
    <row r="1317" spans="1:20" x14ac:dyDescent="0.25">
      <c r="A1317" t="s">
        <v>259</v>
      </c>
      <c r="B1317" t="s">
        <v>260</v>
      </c>
      <c r="C1317" t="s">
        <v>237</v>
      </c>
      <c r="D1317" t="s">
        <v>1786</v>
      </c>
      <c r="E1317" t="s">
        <v>4027</v>
      </c>
      <c r="F1317" t="s">
        <v>4028</v>
      </c>
      <c r="G1317" t="s">
        <v>4028</v>
      </c>
      <c r="H1317">
        <v>2.79</v>
      </c>
      <c r="I1317" t="s">
        <v>265</v>
      </c>
      <c r="J1317" t="s">
        <v>242</v>
      </c>
      <c r="K1317" t="s">
        <v>243</v>
      </c>
      <c r="L1317" t="s">
        <v>244</v>
      </c>
      <c r="M1317">
        <v>0</v>
      </c>
      <c r="N1317">
        <v>2.79</v>
      </c>
      <c r="O1317" t="s">
        <v>324</v>
      </c>
      <c r="P1317" t="s">
        <v>4029</v>
      </c>
      <c r="Q1317" t="s">
        <v>1790</v>
      </c>
      <c r="R1317" t="s">
        <v>4030</v>
      </c>
      <c r="S1317" t="s">
        <v>270</v>
      </c>
      <c r="T1317" t="b">
        <v>1</v>
      </c>
    </row>
    <row r="1318" spans="1:20" x14ac:dyDescent="0.25">
      <c r="A1318" t="s">
        <v>259</v>
      </c>
      <c r="B1318" t="s">
        <v>260</v>
      </c>
      <c r="C1318" t="s">
        <v>294</v>
      </c>
      <c r="D1318" t="s">
        <v>1786</v>
      </c>
      <c r="E1318" t="s">
        <v>4027</v>
      </c>
      <c r="F1318" t="s">
        <v>4028</v>
      </c>
      <c r="G1318" t="s">
        <v>4028</v>
      </c>
      <c r="H1318">
        <v>0.80600000000000005</v>
      </c>
      <c r="I1318" t="s">
        <v>265</v>
      </c>
      <c r="J1318" t="s">
        <v>242</v>
      </c>
      <c r="K1318" t="s">
        <v>243</v>
      </c>
      <c r="L1318" t="s">
        <v>244</v>
      </c>
      <c r="M1318">
        <v>0</v>
      </c>
      <c r="N1318">
        <v>0.80600000000000005</v>
      </c>
      <c r="O1318" t="s">
        <v>324</v>
      </c>
      <c r="P1318" t="s">
        <v>4029</v>
      </c>
      <c r="Q1318" t="s">
        <v>1790</v>
      </c>
      <c r="R1318" t="s">
        <v>4030</v>
      </c>
      <c r="S1318" t="s">
        <v>270</v>
      </c>
      <c r="T1318" t="b">
        <v>1</v>
      </c>
    </row>
    <row r="1319" spans="1:20" x14ac:dyDescent="0.25">
      <c r="A1319" t="s">
        <v>259</v>
      </c>
      <c r="B1319" t="s">
        <v>260</v>
      </c>
      <c r="C1319" t="s">
        <v>237</v>
      </c>
      <c r="D1319" t="s">
        <v>2549</v>
      </c>
      <c r="E1319" t="s">
        <v>2550</v>
      </c>
      <c r="F1319" t="s">
        <v>4031</v>
      </c>
      <c r="G1319" t="s">
        <v>4032</v>
      </c>
      <c r="H1319">
        <v>0.52024300000000001</v>
      </c>
      <c r="I1319" t="s">
        <v>265</v>
      </c>
      <c r="J1319" t="s">
        <v>242</v>
      </c>
      <c r="K1319" t="s">
        <v>243</v>
      </c>
      <c r="L1319" t="s">
        <v>244</v>
      </c>
      <c r="M1319">
        <v>0</v>
      </c>
      <c r="N1319">
        <v>0.52024300000000001</v>
      </c>
      <c r="O1319" t="s">
        <v>372</v>
      </c>
      <c r="P1319" t="s">
        <v>4033</v>
      </c>
      <c r="Q1319" t="s">
        <v>2554</v>
      </c>
      <c r="R1319" t="s">
        <v>4034</v>
      </c>
      <c r="S1319" t="s">
        <v>270</v>
      </c>
      <c r="T1319" t="b">
        <v>1</v>
      </c>
    </row>
    <row r="1320" spans="1:20" x14ac:dyDescent="0.25">
      <c r="A1320" t="s">
        <v>259</v>
      </c>
      <c r="B1320" t="s">
        <v>260</v>
      </c>
      <c r="C1320" t="s">
        <v>237</v>
      </c>
      <c r="D1320" t="s">
        <v>1410</v>
      </c>
      <c r="E1320" t="s">
        <v>4035</v>
      </c>
      <c r="F1320" t="s">
        <v>4036</v>
      </c>
      <c r="G1320" t="s">
        <v>4037</v>
      </c>
      <c r="H1320">
        <v>2.1735000000000001E-2</v>
      </c>
      <c r="I1320" t="s">
        <v>265</v>
      </c>
      <c r="J1320" t="s">
        <v>242</v>
      </c>
      <c r="K1320" t="s">
        <v>243</v>
      </c>
      <c r="L1320" t="s">
        <v>244</v>
      </c>
      <c r="M1320">
        <v>0</v>
      </c>
      <c r="N1320">
        <v>2.1735000000000001E-2</v>
      </c>
      <c r="O1320" t="s">
        <v>372</v>
      </c>
      <c r="P1320" t="s">
        <v>4038</v>
      </c>
      <c r="Q1320" t="s">
        <v>1415</v>
      </c>
      <c r="R1320" t="s">
        <v>4039</v>
      </c>
      <c r="S1320" t="s">
        <v>270</v>
      </c>
      <c r="T1320" t="b">
        <v>1</v>
      </c>
    </row>
    <row r="1321" spans="1:20" x14ac:dyDescent="0.25">
      <c r="A1321" t="s">
        <v>259</v>
      </c>
      <c r="B1321" t="s">
        <v>260</v>
      </c>
      <c r="C1321" t="s">
        <v>294</v>
      </c>
      <c r="D1321" t="s">
        <v>1410</v>
      </c>
      <c r="E1321" t="s">
        <v>4035</v>
      </c>
      <c r="F1321" t="s">
        <v>4036</v>
      </c>
      <c r="G1321" t="s">
        <v>4037</v>
      </c>
      <c r="H1321">
        <v>1.15E-2</v>
      </c>
      <c r="I1321" t="s">
        <v>265</v>
      </c>
      <c r="J1321" t="s">
        <v>242</v>
      </c>
      <c r="K1321" t="s">
        <v>243</v>
      </c>
      <c r="L1321" t="s">
        <v>244</v>
      </c>
      <c r="M1321">
        <v>0</v>
      </c>
      <c r="N1321">
        <v>1.15E-2</v>
      </c>
      <c r="O1321" t="s">
        <v>290</v>
      </c>
      <c r="P1321" t="s">
        <v>4038</v>
      </c>
      <c r="Q1321" t="s">
        <v>1415</v>
      </c>
      <c r="R1321" t="s">
        <v>4039</v>
      </c>
      <c r="S1321" t="s">
        <v>270</v>
      </c>
      <c r="T1321" t="b">
        <v>1</v>
      </c>
    </row>
    <row r="1322" spans="1:20" x14ac:dyDescent="0.25">
      <c r="A1322" t="s">
        <v>259</v>
      </c>
      <c r="B1322" t="s">
        <v>260</v>
      </c>
      <c r="C1322" t="s">
        <v>237</v>
      </c>
      <c r="D1322" t="s">
        <v>470</v>
      </c>
      <c r="E1322" t="s">
        <v>4040</v>
      </c>
      <c r="F1322" t="s">
        <v>4041</v>
      </c>
      <c r="G1322" t="s">
        <v>4041</v>
      </c>
      <c r="H1322">
        <v>99.15</v>
      </c>
      <c r="I1322" t="s">
        <v>265</v>
      </c>
      <c r="J1322" t="s">
        <v>242</v>
      </c>
      <c r="K1322" t="s">
        <v>243</v>
      </c>
      <c r="L1322" t="s">
        <v>244</v>
      </c>
      <c r="M1322">
        <v>0</v>
      </c>
      <c r="N1322">
        <v>99.15</v>
      </c>
      <c r="O1322" t="s">
        <v>283</v>
      </c>
      <c r="P1322" t="s">
        <v>4042</v>
      </c>
      <c r="Q1322" t="s">
        <v>474</v>
      </c>
      <c r="R1322" t="s">
        <v>4043</v>
      </c>
      <c r="S1322" t="s">
        <v>270</v>
      </c>
      <c r="T1322" t="b">
        <v>1</v>
      </c>
    </row>
    <row r="1323" spans="1:20" x14ac:dyDescent="0.25">
      <c r="A1323" t="s">
        <v>259</v>
      </c>
      <c r="B1323" t="s">
        <v>260</v>
      </c>
      <c r="C1323" t="s">
        <v>336</v>
      </c>
      <c r="D1323" t="s">
        <v>470</v>
      </c>
      <c r="E1323" t="s">
        <v>4040</v>
      </c>
      <c r="F1323" t="s">
        <v>4041</v>
      </c>
      <c r="G1323" t="s">
        <v>4041</v>
      </c>
      <c r="H1323">
        <v>505141</v>
      </c>
      <c r="I1323" t="s">
        <v>265</v>
      </c>
      <c r="J1323" t="s">
        <v>242</v>
      </c>
      <c r="K1323" t="s">
        <v>243</v>
      </c>
      <c r="L1323" t="s">
        <v>244</v>
      </c>
      <c r="M1323">
        <v>0</v>
      </c>
      <c r="N1323">
        <v>505141</v>
      </c>
      <c r="O1323" t="s">
        <v>569</v>
      </c>
      <c r="P1323" t="s">
        <v>4042</v>
      </c>
      <c r="Q1323" t="s">
        <v>474</v>
      </c>
      <c r="R1323" t="s">
        <v>4044</v>
      </c>
      <c r="S1323" t="s">
        <v>270</v>
      </c>
      <c r="T1323" t="b">
        <v>1</v>
      </c>
    </row>
    <row r="1324" spans="1:20" x14ac:dyDescent="0.25">
      <c r="A1324" t="s">
        <v>259</v>
      </c>
      <c r="B1324" t="s">
        <v>260</v>
      </c>
      <c r="C1324" t="s">
        <v>336</v>
      </c>
      <c r="D1324" t="s">
        <v>470</v>
      </c>
      <c r="E1324" t="s">
        <v>4040</v>
      </c>
      <c r="F1324" t="s">
        <v>4041</v>
      </c>
      <c r="G1324" t="s">
        <v>4041</v>
      </c>
      <c r="H1324">
        <v>731584</v>
      </c>
      <c r="I1324" t="s">
        <v>265</v>
      </c>
      <c r="J1324" t="s">
        <v>242</v>
      </c>
      <c r="K1324" t="s">
        <v>243</v>
      </c>
      <c r="L1324" t="s">
        <v>244</v>
      </c>
      <c r="M1324">
        <v>0</v>
      </c>
      <c r="N1324">
        <v>731584</v>
      </c>
      <c r="O1324" t="s">
        <v>569</v>
      </c>
      <c r="P1324" t="s">
        <v>4042</v>
      </c>
      <c r="Q1324" t="s">
        <v>474</v>
      </c>
      <c r="R1324" t="s">
        <v>4045</v>
      </c>
      <c r="S1324" t="s">
        <v>270</v>
      </c>
      <c r="T1324" t="b">
        <v>1</v>
      </c>
    </row>
    <row r="1325" spans="1:20" x14ac:dyDescent="0.25">
      <c r="A1325" t="s">
        <v>259</v>
      </c>
      <c r="B1325" t="s">
        <v>260</v>
      </c>
      <c r="C1325" t="s">
        <v>237</v>
      </c>
      <c r="D1325" t="s">
        <v>295</v>
      </c>
      <c r="E1325" t="s">
        <v>4046</v>
      </c>
      <c r="F1325" t="s">
        <v>4047</v>
      </c>
      <c r="G1325" t="s">
        <v>4047</v>
      </c>
      <c r="H1325">
        <v>6.1459999999999999</v>
      </c>
      <c r="I1325" t="s">
        <v>265</v>
      </c>
      <c r="J1325" t="s">
        <v>242</v>
      </c>
      <c r="K1325" t="s">
        <v>243</v>
      </c>
      <c r="L1325" t="s">
        <v>244</v>
      </c>
      <c r="M1325">
        <v>0</v>
      </c>
      <c r="N1325">
        <v>6.1459999999999999</v>
      </c>
      <c r="O1325" t="s">
        <v>350</v>
      </c>
      <c r="P1325" t="s">
        <v>4048</v>
      </c>
      <c r="Q1325" t="s">
        <v>300</v>
      </c>
      <c r="R1325" t="s">
        <v>4049</v>
      </c>
      <c r="S1325" t="s">
        <v>270</v>
      </c>
      <c r="T1325" t="b">
        <v>0</v>
      </c>
    </row>
    <row r="1326" spans="1:20" x14ac:dyDescent="0.25">
      <c r="A1326" t="s">
        <v>259</v>
      </c>
      <c r="B1326" t="s">
        <v>260</v>
      </c>
      <c r="C1326" t="s">
        <v>336</v>
      </c>
      <c r="D1326" t="s">
        <v>295</v>
      </c>
      <c r="E1326" t="s">
        <v>4046</v>
      </c>
      <c r="F1326" t="s">
        <v>4047</v>
      </c>
      <c r="G1326" t="s">
        <v>4047</v>
      </c>
      <c r="H1326">
        <v>30961</v>
      </c>
      <c r="I1326" t="s">
        <v>265</v>
      </c>
      <c r="J1326" t="s">
        <v>242</v>
      </c>
      <c r="K1326" t="s">
        <v>243</v>
      </c>
      <c r="L1326" t="s">
        <v>244</v>
      </c>
      <c r="M1326">
        <v>0</v>
      </c>
      <c r="N1326">
        <v>30961</v>
      </c>
      <c r="O1326" t="s">
        <v>350</v>
      </c>
      <c r="P1326" t="s">
        <v>4048</v>
      </c>
      <c r="Q1326" t="s">
        <v>300</v>
      </c>
      <c r="R1326" t="s">
        <v>4050</v>
      </c>
      <c r="S1326" t="s">
        <v>270</v>
      </c>
      <c r="T1326" t="b">
        <v>0</v>
      </c>
    </row>
    <row r="1327" spans="1:20" x14ac:dyDescent="0.25">
      <c r="A1327" t="s">
        <v>259</v>
      </c>
      <c r="B1327" t="s">
        <v>260</v>
      </c>
      <c r="C1327" t="s">
        <v>336</v>
      </c>
      <c r="D1327" t="s">
        <v>295</v>
      </c>
      <c r="E1327" t="s">
        <v>4046</v>
      </c>
      <c r="F1327" t="s">
        <v>4047</v>
      </c>
      <c r="G1327" t="s">
        <v>4047</v>
      </c>
      <c r="H1327">
        <v>45187</v>
      </c>
      <c r="I1327" t="s">
        <v>265</v>
      </c>
      <c r="J1327" t="s">
        <v>242</v>
      </c>
      <c r="K1327" t="s">
        <v>243</v>
      </c>
      <c r="L1327" t="s">
        <v>244</v>
      </c>
      <c r="M1327">
        <v>0</v>
      </c>
      <c r="N1327">
        <v>45187</v>
      </c>
      <c r="O1327" t="s">
        <v>350</v>
      </c>
      <c r="P1327" t="s">
        <v>4048</v>
      </c>
      <c r="Q1327" t="s">
        <v>300</v>
      </c>
      <c r="R1327" t="s">
        <v>4051</v>
      </c>
      <c r="S1327" t="s">
        <v>270</v>
      </c>
      <c r="T1327" t="b">
        <v>0</v>
      </c>
    </row>
    <row r="1328" spans="1:20" x14ac:dyDescent="0.25">
      <c r="A1328" t="s">
        <v>259</v>
      </c>
      <c r="B1328" t="s">
        <v>260</v>
      </c>
      <c r="C1328" t="s">
        <v>237</v>
      </c>
      <c r="D1328" t="s">
        <v>418</v>
      </c>
      <c r="E1328" t="s">
        <v>419</v>
      </c>
      <c r="F1328" t="s">
        <v>4052</v>
      </c>
      <c r="G1328" t="s">
        <v>4053</v>
      </c>
      <c r="H1328">
        <v>0.435</v>
      </c>
      <c r="I1328" t="s">
        <v>265</v>
      </c>
      <c r="J1328" t="s">
        <v>242</v>
      </c>
      <c r="K1328" t="s">
        <v>243</v>
      </c>
      <c r="L1328" t="s">
        <v>244</v>
      </c>
      <c r="M1328">
        <v>0</v>
      </c>
      <c r="N1328">
        <v>0.435</v>
      </c>
      <c r="O1328" t="s">
        <v>2901</v>
      </c>
      <c r="P1328" t="s">
        <v>4054</v>
      </c>
      <c r="Q1328" t="s">
        <v>423</v>
      </c>
      <c r="R1328" t="s">
        <v>4055</v>
      </c>
      <c r="S1328" t="s">
        <v>270</v>
      </c>
      <c r="T1328" t="b">
        <v>1</v>
      </c>
    </row>
    <row r="1329" spans="1:20" x14ac:dyDescent="0.25">
      <c r="A1329" t="s">
        <v>236</v>
      </c>
      <c r="B1329" t="s">
        <v>236</v>
      </c>
      <c r="C1329" t="s">
        <v>237</v>
      </c>
      <c r="D1329" t="s">
        <v>4056</v>
      </c>
      <c r="F1329" t="s">
        <v>4057</v>
      </c>
      <c r="G1329" t="s">
        <v>4058</v>
      </c>
      <c r="H1329">
        <v>1</v>
      </c>
      <c r="I1329" t="s">
        <v>561</v>
      </c>
      <c r="J1329" t="s">
        <v>242</v>
      </c>
      <c r="K1329" t="s">
        <v>243</v>
      </c>
      <c r="L1329" t="s">
        <v>244</v>
      </c>
      <c r="M1329">
        <v>0</v>
      </c>
      <c r="N1329">
        <v>1</v>
      </c>
      <c r="O1329" t="s">
        <v>2286</v>
      </c>
      <c r="P1329" t="s">
        <v>4059</v>
      </c>
      <c r="Q1329" t="s">
        <v>4060</v>
      </c>
      <c r="R1329" t="s">
        <v>4061</v>
      </c>
      <c r="S1329" t="s">
        <v>249</v>
      </c>
      <c r="T1329" t="b">
        <v>1</v>
      </c>
    </row>
    <row r="1330" spans="1:20" x14ac:dyDescent="0.25">
      <c r="A1330" t="s">
        <v>259</v>
      </c>
      <c r="B1330" t="s">
        <v>260</v>
      </c>
      <c r="C1330" t="s">
        <v>237</v>
      </c>
      <c r="D1330" t="s">
        <v>328</v>
      </c>
      <c r="E1330" t="s">
        <v>3410</v>
      </c>
      <c r="F1330" t="s">
        <v>4062</v>
      </c>
      <c r="G1330" t="s">
        <v>4062</v>
      </c>
      <c r="H1330">
        <v>0.36199999999999999</v>
      </c>
      <c r="I1330" t="s">
        <v>265</v>
      </c>
      <c r="J1330" t="s">
        <v>242</v>
      </c>
      <c r="K1330" t="s">
        <v>243</v>
      </c>
      <c r="L1330" t="s">
        <v>244</v>
      </c>
      <c r="M1330">
        <v>0</v>
      </c>
      <c r="N1330">
        <v>0.36199999999999999</v>
      </c>
      <c r="O1330" t="s">
        <v>331</v>
      </c>
      <c r="P1330" t="s">
        <v>4063</v>
      </c>
      <c r="Q1330" t="s">
        <v>333</v>
      </c>
      <c r="R1330" t="s">
        <v>4064</v>
      </c>
      <c r="S1330" t="s">
        <v>270</v>
      </c>
      <c r="T1330" t="b">
        <v>1</v>
      </c>
    </row>
    <row r="1331" spans="1:20" x14ac:dyDescent="0.25">
      <c r="A1331" t="s">
        <v>259</v>
      </c>
      <c r="B1331" t="s">
        <v>260</v>
      </c>
      <c r="C1331" t="s">
        <v>237</v>
      </c>
      <c r="D1331" t="s">
        <v>4065</v>
      </c>
      <c r="E1331" t="s">
        <v>4066</v>
      </c>
      <c r="F1331" t="s">
        <v>4067</v>
      </c>
      <c r="G1331" t="s">
        <v>4067</v>
      </c>
      <c r="H1331">
        <v>0.28799999999999998</v>
      </c>
      <c r="I1331" t="s">
        <v>265</v>
      </c>
      <c r="J1331" t="s">
        <v>242</v>
      </c>
      <c r="K1331" t="s">
        <v>243</v>
      </c>
      <c r="L1331" t="s">
        <v>244</v>
      </c>
      <c r="M1331">
        <v>0</v>
      </c>
      <c r="N1331">
        <v>0.28799999999999998</v>
      </c>
      <c r="O1331" t="s">
        <v>324</v>
      </c>
      <c r="P1331" t="s">
        <v>4068</v>
      </c>
      <c r="Q1331" t="s">
        <v>4069</v>
      </c>
      <c r="R1331" t="s">
        <v>4070</v>
      </c>
      <c r="S1331" t="s">
        <v>270</v>
      </c>
      <c r="T1331" t="b">
        <v>1</v>
      </c>
    </row>
    <row r="1332" spans="1:20" x14ac:dyDescent="0.25">
      <c r="A1332" t="s">
        <v>259</v>
      </c>
      <c r="B1332" t="s">
        <v>260</v>
      </c>
      <c r="C1332" t="s">
        <v>336</v>
      </c>
      <c r="D1332" t="s">
        <v>4065</v>
      </c>
      <c r="E1332" t="s">
        <v>4066</v>
      </c>
      <c r="F1332" t="s">
        <v>4067</v>
      </c>
      <c r="G1332" t="s">
        <v>4067</v>
      </c>
      <c r="H1332">
        <v>1483</v>
      </c>
      <c r="I1332" t="s">
        <v>265</v>
      </c>
      <c r="J1332" t="s">
        <v>242</v>
      </c>
      <c r="K1332" t="s">
        <v>243</v>
      </c>
      <c r="L1332" t="s">
        <v>244</v>
      </c>
      <c r="M1332">
        <v>0</v>
      </c>
      <c r="N1332">
        <v>1483</v>
      </c>
      <c r="O1332" t="s">
        <v>324</v>
      </c>
      <c r="P1332" t="s">
        <v>4068</v>
      </c>
      <c r="Q1332" t="s">
        <v>4069</v>
      </c>
      <c r="R1332" t="s">
        <v>4071</v>
      </c>
      <c r="S1332" t="s">
        <v>270</v>
      </c>
      <c r="T1332" t="b">
        <v>1</v>
      </c>
    </row>
    <row r="1333" spans="1:20" x14ac:dyDescent="0.25">
      <c r="A1333" t="s">
        <v>259</v>
      </c>
      <c r="B1333" t="s">
        <v>260</v>
      </c>
      <c r="C1333" t="s">
        <v>336</v>
      </c>
      <c r="D1333" t="s">
        <v>4065</v>
      </c>
      <c r="E1333" t="s">
        <v>4066</v>
      </c>
      <c r="F1333" t="s">
        <v>4067</v>
      </c>
      <c r="G1333" t="s">
        <v>4067</v>
      </c>
      <c r="H1333">
        <v>2846</v>
      </c>
      <c r="I1333" t="s">
        <v>265</v>
      </c>
      <c r="J1333" t="s">
        <v>242</v>
      </c>
      <c r="K1333" t="s">
        <v>243</v>
      </c>
      <c r="L1333" t="s">
        <v>244</v>
      </c>
      <c r="M1333">
        <v>0</v>
      </c>
      <c r="N1333">
        <v>2846</v>
      </c>
      <c r="O1333" t="s">
        <v>324</v>
      </c>
      <c r="P1333" t="s">
        <v>4068</v>
      </c>
      <c r="Q1333" t="s">
        <v>4069</v>
      </c>
      <c r="R1333" t="s">
        <v>4072</v>
      </c>
      <c r="S1333" t="s">
        <v>270</v>
      </c>
      <c r="T1333" t="b">
        <v>1</v>
      </c>
    </row>
    <row r="1334" spans="1:20" x14ac:dyDescent="0.25">
      <c r="A1334" t="s">
        <v>259</v>
      </c>
      <c r="B1334" t="s">
        <v>260</v>
      </c>
      <c r="C1334" t="s">
        <v>237</v>
      </c>
      <c r="D1334" t="s">
        <v>643</v>
      </c>
      <c r="E1334" t="s">
        <v>3716</v>
      </c>
      <c r="F1334" t="s">
        <v>4073</v>
      </c>
      <c r="G1334" t="s">
        <v>4073</v>
      </c>
      <c r="H1334">
        <v>0.45521299999999998</v>
      </c>
      <c r="I1334" t="s">
        <v>265</v>
      </c>
      <c r="J1334" t="s">
        <v>242</v>
      </c>
      <c r="K1334" t="s">
        <v>243</v>
      </c>
      <c r="L1334" t="s">
        <v>244</v>
      </c>
      <c r="M1334">
        <v>0</v>
      </c>
      <c r="N1334">
        <v>0.45521299999999998</v>
      </c>
      <c r="O1334" t="s">
        <v>372</v>
      </c>
      <c r="P1334" t="s">
        <v>4074</v>
      </c>
      <c r="Q1334" t="s">
        <v>647</v>
      </c>
      <c r="R1334" t="s">
        <v>4075</v>
      </c>
      <c r="S1334" t="s">
        <v>270</v>
      </c>
      <c r="T1334" t="b">
        <v>1</v>
      </c>
    </row>
    <row r="1335" spans="1:20" x14ac:dyDescent="0.25">
      <c r="A1335" t="s">
        <v>259</v>
      </c>
      <c r="B1335" t="s">
        <v>260</v>
      </c>
      <c r="C1335" t="s">
        <v>237</v>
      </c>
      <c r="D1335" t="s">
        <v>4076</v>
      </c>
      <c r="E1335" t="s">
        <v>4077</v>
      </c>
      <c r="F1335" t="s">
        <v>4078</v>
      </c>
      <c r="G1335" t="s">
        <v>4079</v>
      </c>
      <c r="H1335">
        <v>0.33379900000000001</v>
      </c>
      <c r="I1335" t="s">
        <v>265</v>
      </c>
      <c r="J1335" t="s">
        <v>242</v>
      </c>
      <c r="K1335" t="s">
        <v>243</v>
      </c>
      <c r="L1335" t="s">
        <v>244</v>
      </c>
      <c r="M1335">
        <v>0</v>
      </c>
      <c r="N1335">
        <v>0.33379900000000001</v>
      </c>
      <c r="O1335" t="s">
        <v>372</v>
      </c>
      <c r="P1335" t="s">
        <v>4080</v>
      </c>
      <c r="Q1335" t="s">
        <v>4081</v>
      </c>
      <c r="R1335" t="s">
        <v>4082</v>
      </c>
      <c r="S1335" t="s">
        <v>270</v>
      </c>
      <c r="T1335" t="b">
        <v>1</v>
      </c>
    </row>
    <row r="1336" spans="1:20" x14ac:dyDescent="0.25">
      <c r="A1336" t="s">
        <v>259</v>
      </c>
      <c r="B1336" t="s">
        <v>260</v>
      </c>
      <c r="C1336" t="s">
        <v>294</v>
      </c>
      <c r="D1336" t="s">
        <v>4076</v>
      </c>
      <c r="E1336" t="s">
        <v>4077</v>
      </c>
      <c r="F1336" t="s">
        <v>4078</v>
      </c>
      <c r="G1336" t="s">
        <v>4079</v>
      </c>
      <c r="H1336">
        <v>0.150834</v>
      </c>
      <c r="I1336" t="s">
        <v>265</v>
      </c>
      <c r="J1336" t="s">
        <v>242</v>
      </c>
      <c r="K1336" t="s">
        <v>243</v>
      </c>
      <c r="L1336" t="s">
        <v>244</v>
      </c>
      <c r="M1336">
        <v>0</v>
      </c>
      <c r="N1336">
        <v>0.150834</v>
      </c>
      <c r="O1336" t="s">
        <v>372</v>
      </c>
      <c r="P1336" t="s">
        <v>4080</v>
      </c>
      <c r="Q1336" t="s">
        <v>4081</v>
      </c>
      <c r="R1336" t="s">
        <v>4082</v>
      </c>
      <c r="S1336" t="s">
        <v>270</v>
      </c>
      <c r="T1336" t="b">
        <v>1</v>
      </c>
    </row>
    <row r="1337" spans="1:20" x14ac:dyDescent="0.25">
      <c r="A1337" t="s">
        <v>259</v>
      </c>
      <c r="B1337" t="s">
        <v>260</v>
      </c>
      <c r="C1337" t="s">
        <v>237</v>
      </c>
      <c r="D1337" t="s">
        <v>538</v>
      </c>
      <c r="E1337" t="s">
        <v>4083</v>
      </c>
      <c r="F1337" t="s">
        <v>4084</v>
      </c>
      <c r="G1337" t="s">
        <v>4084</v>
      </c>
      <c r="H1337">
        <v>3.456</v>
      </c>
      <c r="I1337" t="s">
        <v>265</v>
      </c>
      <c r="J1337" t="s">
        <v>242</v>
      </c>
      <c r="K1337" t="s">
        <v>243</v>
      </c>
      <c r="L1337" t="s">
        <v>244</v>
      </c>
      <c r="M1337">
        <v>0</v>
      </c>
      <c r="N1337">
        <v>3.456</v>
      </c>
      <c r="O1337" t="s">
        <v>290</v>
      </c>
      <c r="P1337" t="s">
        <v>4085</v>
      </c>
      <c r="Q1337" t="s">
        <v>542</v>
      </c>
      <c r="R1337" t="s">
        <v>4086</v>
      </c>
      <c r="S1337" t="s">
        <v>270</v>
      </c>
      <c r="T1337" t="b">
        <v>1</v>
      </c>
    </row>
    <row r="1338" spans="1:20" x14ac:dyDescent="0.25">
      <c r="A1338" t="s">
        <v>236</v>
      </c>
      <c r="B1338" t="s">
        <v>236</v>
      </c>
      <c r="C1338" t="s">
        <v>237</v>
      </c>
      <c r="D1338" t="s">
        <v>250</v>
      </c>
      <c r="F1338" t="s">
        <v>2718</v>
      </c>
      <c r="G1338" t="s">
        <v>4087</v>
      </c>
      <c r="H1338">
        <v>3.2499999999999999E-3</v>
      </c>
      <c r="I1338" t="s">
        <v>561</v>
      </c>
      <c r="J1338" t="s">
        <v>242</v>
      </c>
      <c r="K1338" t="s">
        <v>243</v>
      </c>
      <c r="L1338" t="s">
        <v>244</v>
      </c>
      <c r="M1338">
        <v>0</v>
      </c>
      <c r="N1338">
        <v>3.2499999999999999E-3</v>
      </c>
      <c r="O1338" t="s">
        <v>432</v>
      </c>
      <c r="P1338" t="s">
        <v>4088</v>
      </c>
      <c r="Q1338" t="s">
        <v>257</v>
      </c>
      <c r="R1338" t="s">
        <v>4089</v>
      </c>
      <c r="S1338" t="s">
        <v>249</v>
      </c>
      <c r="T1338" t="b">
        <v>1</v>
      </c>
    </row>
    <row r="1339" spans="1:20" x14ac:dyDescent="0.25">
      <c r="A1339" t="s">
        <v>259</v>
      </c>
      <c r="B1339" t="s">
        <v>260</v>
      </c>
      <c r="C1339" t="s">
        <v>237</v>
      </c>
      <c r="D1339" t="s">
        <v>1938</v>
      </c>
      <c r="E1339" t="s">
        <v>4090</v>
      </c>
      <c r="F1339" t="s">
        <v>4091</v>
      </c>
      <c r="G1339" t="s">
        <v>4091</v>
      </c>
      <c r="H1339">
        <v>0.20200000000000001</v>
      </c>
      <c r="I1339" t="s">
        <v>265</v>
      </c>
      <c r="J1339" t="s">
        <v>242</v>
      </c>
      <c r="K1339" t="s">
        <v>243</v>
      </c>
      <c r="L1339" t="s">
        <v>244</v>
      </c>
      <c r="M1339">
        <v>0</v>
      </c>
      <c r="N1339">
        <v>0.20200000000000001</v>
      </c>
      <c r="O1339" t="s">
        <v>324</v>
      </c>
      <c r="P1339" t="s">
        <v>4092</v>
      </c>
      <c r="Q1339" t="s">
        <v>1942</v>
      </c>
      <c r="R1339" t="s">
        <v>4093</v>
      </c>
      <c r="S1339" t="s">
        <v>270</v>
      </c>
      <c r="T1339" t="b">
        <v>1</v>
      </c>
    </row>
    <row r="1340" spans="1:20" x14ac:dyDescent="0.25">
      <c r="A1340" t="s">
        <v>259</v>
      </c>
      <c r="B1340" t="s">
        <v>260</v>
      </c>
      <c r="C1340" t="s">
        <v>237</v>
      </c>
      <c r="D1340" t="s">
        <v>956</v>
      </c>
      <c r="E1340" t="s">
        <v>4094</v>
      </c>
      <c r="F1340" t="s">
        <v>4095</v>
      </c>
      <c r="G1340" t="s">
        <v>4095</v>
      </c>
      <c r="H1340">
        <v>3.7759999999999998</v>
      </c>
      <c r="I1340" t="s">
        <v>265</v>
      </c>
      <c r="J1340" t="s">
        <v>242</v>
      </c>
      <c r="K1340" t="s">
        <v>243</v>
      </c>
      <c r="L1340" t="s">
        <v>244</v>
      </c>
      <c r="M1340">
        <v>0</v>
      </c>
      <c r="N1340">
        <v>3.7759999999999998</v>
      </c>
      <c r="O1340" t="s">
        <v>324</v>
      </c>
      <c r="P1340" t="s">
        <v>4096</v>
      </c>
      <c r="Q1340" t="s">
        <v>960</v>
      </c>
      <c r="R1340" t="s">
        <v>4097</v>
      </c>
      <c r="S1340" t="s">
        <v>270</v>
      </c>
      <c r="T1340" t="b">
        <v>1</v>
      </c>
    </row>
    <row r="1341" spans="1:20" x14ac:dyDescent="0.25">
      <c r="A1341" t="s">
        <v>259</v>
      </c>
      <c r="B1341" t="s">
        <v>260</v>
      </c>
      <c r="C1341" t="s">
        <v>294</v>
      </c>
      <c r="D1341" t="s">
        <v>956</v>
      </c>
      <c r="E1341" t="s">
        <v>4094</v>
      </c>
      <c r="F1341" t="s">
        <v>4095</v>
      </c>
      <c r="G1341" t="s">
        <v>4095</v>
      </c>
      <c r="H1341">
        <v>2.3039999999999998</v>
      </c>
      <c r="I1341" t="s">
        <v>265</v>
      </c>
      <c r="J1341" t="s">
        <v>242</v>
      </c>
      <c r="K1341" t="s">
        <v>243</v>
      </c>
      <c r="L1341" t="s">
        <v>244</v>
      </c>
      <c r="M1341">
        <v>0</v>
      </c>
      <c r="N1341">
        <v>2.3039999999999998</v>
      </c>
      <c r="O1341" t="s">
        <v>324</v>
      </c>
      <c r="P1341" t="s">
        <v>4096</v>
      </c>
      <c r="Q1341" t="s">
        <v>960</v>
      </c>
      <c r="R1341" t="s">
        <v>4097</v>
      </c>
      <c r="S1341" t="s">
        <v>270</v>
      </c>
      <c r="T1341" t="b">
        <v>1</v>
      </c>
    </row>
    <row r="1342" spans="1:20" x14ac:dyDescent="0.25">
      <c r="A1342" t="s">
        <v>259</v>
      </c>
      <c r="B1342" t="s">
        <v>260</v>
      </c>
      <c r="C1342" t="s">
        <v>237</v>
      </c>
      <c r="D1342" t="s">
        <v>899</v>
      </c>
      <c r="E1342" t="s">
        <v>3839</v>
      </c>
      <c r="F1342" t="s">
        <v>3840</v>
      </c>
      <c r="G1342" t="s">
        <v>3841</v>
      </c>
      <c r="H1342">
        <v>0.44800000000000001</v>
      </c>
      <c r="I1342" t="s">
        <v>265</v>
      </c>
      <c r="J1342" t="s">
        <v>242</v>
      </c>
      <c r="K1342" t="s">
        <v>243</v>
      </c>
      <c r="L1342" t="s">
        <v>244</v>
      </c>
      <c r="M1342">
        <v>0</v>
      </c>
      <c r="N1342">
        <v>0.44800000000000001</v>
      </c>
      <c r="O1342" t="s">
        <v>386</v>
      </c>
      <c r="P1342" t="s">
        <v>2405</v>
      </c>
      <c r="Q1342" t="s">
        <v>904</v>
      </c>
      <c r="R1342" t="s">
        <v>4098</v>
      </c>
      <c r="S1342" t="s">
        <v>270</v>
      </c>
      <c r="T1342" t="b">
        <v>1</v>
      </c>
    </row>
    <row r="1343" spans="1:20" x14ac:dyDescent="0.25">
      <c r="A1343" t="s">
        <v>259</v>
      </c>
      <c r="B1343" t="s">
        <v>260</v>
      </c>
      <c r="C1343" t="s">
        <v>294</v>
      </c>
      <c r="D1343" t="s">
        <v>899</v>
      </c>
      <c r="E1343" t="s">
        <v>3839</v>
      </c>
      <c r="F1343" t="s">
        <v>3840</v>
      </c>
      <c r="G1343" t="s">
        <v>3841</v>
      </c>
      <c r="H1343">
        <v>0.123</v>
      </c>
      <c r="I1343" t="s">
        <v>265</v>
      </c>
      <c r="J1343" t="s">
        <v>242</v>
      </c>
      <c r="K1343" t="s">
        <v>243</v>
      </c>
      <c r="L1343" t="s">
        <v>244</v>
      </c>
      <c r="M1343">
        <v>0</v>
      </c>
      <c r="N1343">
        <v>0.123</v>
      </c>
      <c r="O1343" t="s">
        <v>1161</v>
      </c>
      <c r="P1343" t="s">
        <v>2405</v>
      </c>
      <c r="Q1343" t="s">
        <v>904</v>
      </c>
      <c r="R1343" t="s">
        <v>4098</v>
      </c>
      <c r="S1343" t="s">
        <v>270</v>
      </c>
      <c r="T1343" t="b">
        <v>1</v>
      </c>
    </row>
    <row r="1344" spans="1:20" x14ac:dyDescent="0.25">
      <c r="A1344" t="s">
        <v>259</v>
      </c>
      <c r="B1344" t="s">
        <v>260</v>
      </c>
      <c r="C1344" t="s">
        <v>237</v>
      </c>
      <c r="D1344" t="s">
        <v>962</v>
      </c>
      <c r="E1344" t="s">
        <v>3818</v>
      </c>
      <c r="F1344" t="s">
        <v>3819</v>
      </c>
      <c r="G1344" t="s">
        <v>3820</v>
      </c>
      <c r="H1344">
        <v>2.1601379999999999</v>
      </c>
      <c r="I1344" t="s">
        <v>265</v>
      </c>
      <c r="J1344" t="s">
        <v>242</v>
      </c>
      <c r="K1344" t="s">
        <v>243</v>
      </c>
      <c r="L1344" t="s">
        <v>244</v>
      </c>
      <c r="M1344">
        <v>0</v>
      </c>
      <c r="N1344">
        <v>2.1601379999999999</v>
      </c>
      <c r="O1344" t="s">
        <v>372</v>
      </c>
      <c r="P1344" t="s">
        <v>4099</v>
      </c>
      <c r="Q1344" t="s">
        <v>967</v>
      </c>
      <c r="R1344" t="s">
        <v>4100</v>
      </c>
      <c r="S1344" t="s">
        <v>270</v>
      </c>
      <c r="T1344" t="b">
        <v>1</v>
      </c>
    </row>
    <row r="1345" spans="1:20" x14ac:dyDescent="0.25">
      <c r="A1345" t="s">
        <v>259</v>
      </c>
      <c r="B1345" t="s">
        <v>260</v>
      </c>
      <c r="C1345" t="s">
        <v>237</v>
      </c>
      <c r="D1345" t="s">
        <v>2524</v>
      </c>
      <c r="E1345" t="s">
        <v>2622</v>
      </c>
      <c r="F1345" t="s">
        <v>4101</v>
      </c>
      <c r="G1345" t="s">
        <v>4101</v>
      </c>
      <c r="H1345">
        <v>3.508</v>
      </c>
      <c r="I1345" t="s">
        <v>265</v>
      </c>
      <c r="J1345" t="s">
        <v>242</v>
      </c>
      <c r="K1345" t="s">
        <v>243</v>
      </c>
      <c r="L1345" t="s">
        <v>244</v>
      </c>
      <c r="M1345">
        <v>0</v>
      </c>
      <c r="N1345">
        <v>3.508</v>
      </c>
      <c r="O1345" t="s">
        <v>3404</v>
      </c>
      <c r="P1345" t="s">
        <v>4102</v>
      </c>
      <c r="Q1345" t="s">
        <v>2528</v>
      </c>
      <c r="R1345" t="s">
        <v>4103</v>
      </c>
      <c r="S1345" t="s">
        <v>270</v>
      </c>
      <c r="T1345" t="b">
        <v>1</v>
      </c>
    </row>
    <row r="1346" spans="1:20" x14ac:dyDescent="0.25">
      <c r="A1346" t="s">
        <v>259</v>
      </c>
      <c r="B1346" t="s">
        <v>260</v>
      </c>
      <c r="C1346" t="s">
        <v>294</v>
      </c>
      <c r="D1346" t="s">
        <v>2524</v>
      </c>
      <c r="E1346" t="s">
        <v>2622</v>
      </c>
      <c r="F1346" t="s">
        <v>4101</v>
      </c>
      <c r="G1346" t="s">
        <v>4101</v>
      </c>
      <c r="H1346">
        <v>1.8069999999999999</v>
      </c>
      <c r="I1346" t="s">
        <v>265</v>
      </c>
      <c r="J1346" t="s">
        <v>242</v>
      </c>
      <c r="K1346" t="s">
        <v>243</v>
      </c>
      <c r="L1346" t="s">
        <v>244</v>
      </c>
      <c r="M1346">
        <v>0</v>
      </c>
      <c r="N1346">
        <v>1.8069999999999999</v>
      </c>
      <c r="O1346" t="s">
        <v>1336</v>
      </c>
      <c r="P1346" t="s">
        <v>4102</v>
      </c>
      <c r="Q1346" t="s">
        <v>2528</v>
      </c>
      <c r="R1346" t="s">
        <v>4103</v>
      </c>
      <c r="S1346" t="s">
        <v>270</v>
      </c>
      <c r="T1346" t="b">
        <v>1</v>
      </c>
    </row>
    <row r="1347" spans="1:20" x14ac:dyDescent="0.25">
      <c r="A1347" t="s">
        <v>259</v>
      </c>
      <c r="B1347" t="s">
        <v>260</v>
      </c>
      <c r="C1347" t="s">
        <v>237</v>
      </c>
      <c r="D1347" t="s">
        <v>1142</v>
      </c>
      <c r="E1347" t="s">
        <v>2492</v>
      </c>
      <c r="F1347" t="s">
        <v>4104</v>
      </c>
      <c r="G1347" t="s">
        <v>4104</v>
      </c>
      <c r="H1347">
        <v>0.23039999999999999</v>
      </c>
      <c r="I1347" t="s">
        <v>265</v>
      </c>
      <c r="J1347" t="s">
        <v>242</v>
      </c>
      <c r="K1347" t="s">
        <v>243</v>
      </c>
      <c r="L1347" t="s">
        <v>244</v>
      </c>
      <c r="M1347">
        <v>0</v>
      </c>
      <c r="N1347">
        <v>0.23039999999999999</v>
      </c>
      <c r="O1347" t="s">
        <v>372</v>
      </c>
      <c r="P1347" t="s">
        <v>4105</v>
      </c>
      <c r="Q1347" t="s">
        <v>1146</v>
      </c>
      <c r="R1347" t="s">
        <v>4106</v>
      </c>
      <c r="S1347" t="s">
        <v>270</v>
      </c>
      <c r="T1347" t="b">
        <v>1</v>
      </c>
    </row>
    <row r="1348" spans="1:20" x14ac:dyDescent="0.25">
      <c r="A1348" t="s">
        <v>236</v>
      </c>
      <c r="B1348" t="s">
        <v>236</v>
      </c>
      <c r="C1348" t="s">
        <v>237</v>
      </c>
      <c r="D1348" t="s">
        <v>362</v>
      </c>
      <c r="F1348" t="s">
        <v>4107</v>
      </c>
      <c r="G1348" t="s">
        <v>4108</v>
      </c>
      <c r="H1348">
        <v>7.4999999999999997E-2</v>
      </c>
      <c r="I1348" t="s">
        <v>254</v>
      </c>
      <c r="J1348" t="s">
        <v>242</v>
      </c>
      <c r="K1348" t="s">
        <v>243</v>
      </c>
      <c r="L1348" t="s">
        <v>244</v>
      </c>
      <c r="M1348">
        <v>0</v>
      </c>
      <c r="N1348">
        <v>7.4999999999999997E-2</v>
      </c>
      <c r="O1348" t="s">
        <v>927</v>
      </c>
      <c r="P1348" t="s">
        <v>4109</v>
      </c>
      <c r="Q1348" t="s">
        <v>367</v>
      </c>
      <c r="R1348" t="s">
        <v>4110</v>
      </c>
      <c r="S1348" t="s">
        <v>249</v>
      </c>
      <c r="T1348" t="b">
        <v>1</v>
      </c>
    </row>
    <row r="1349" spans="1:20" x14ac:dyDescent="0.25">
      <c r="A1349" t="s">
        <v>259</v>
      </c>
      <c r="B1349" t="s">
        <v>260</v>
      </c>
      <c r="C1349" t="s">
        <v>237</v>
      </c>
      <c r="D1349" t="s">
        <v>4111</v>
      </c>
      <c r="E1349" t="s">
        <v>3832</v>
      </c>
      <c r="F1349" t="s">
        <v>4112</v>
      </c>
      <c r="G1349" t="s">
        <v>4112</v>
      </c>
      <c r="H1349">
        <v>3.1680000000000001</v>
      </c>
      <c r="I1349" t="s">
        <v>265</v>
      </c>
      <c r="J1349" t="s">
        <v>242</v>
      </c>
      <c r="K1349" t="s">
        <v>243</v>
      </c>
      <c r="L1349" t="s">
        <v>244</v>
      </c>
      <c r="M1349">
        <v>0</v>
      </c>
      <c r="N1349">
        <v>3.1680000000000001</v>
      </c>
      <c r="O1349" t="s">
        <v>2746</v>
      </c>
      <c r="P1349" t="s">
        <v>4113</v>
      </c>
      <c r="Q1349" t="s">
        <v>4114</v>
      </c>
      <c r="R1349" t="s">
        <v>4115</v>
      </c>
      <c r="S1349" t="s">
        <v>270</v>
      </c>
      <c r="T1349" t="b">
        <v>1</v>
      </c>
    </row>
    <row r="1350" spans="1:20" x14ac:dyDescent="0.25">
      <c r="A1350" t="s">
        <v>259</v>
      </c>
      <c r="B1350" t="s">
        <v>260</v>
      </c>
      <c r="C1350" t="s">
        <v>336</v>
      </c>
      <c r="D1350" t="s">
        <v>4111</v>
      </c>
      <c r="E1350" t="s">
        <v>3832</v>
      </c>
      <c r="F1350" t="s">
        <v>4112</v>
      </c>
      <c r="G1350" t="s">
        <v>4112</v>
      </c>
      <c r="H1350">
        <v>23589</v>
      </c>
      <c r="I1350" t="s">
        <v>265</v>
      </c>
      <c r="J1350" t="s">
        <v>242</v>
      </c>
      <c r="K1350" t="s">
        <v>243</v>
      </c>
      <c r="L1350" t="s">
        <v>244</v>
      </c>
      <c r="M1350">
        <v>0</v>
      </c>
      <c r="N1350">
        <v>23589</v>
      </c>
      <c r="O1350" t="s">
        <v>486</v>
      </c>
      <c r="P1350" t="s">
        <v>4113</v>
      </c>
      <c r="Q1350" t="s">
        <v>4114</v>
      </c>
      <c r="R1350" t="s">
        <v>4116</v>
      </c>
      <c r="S1350" t="s">
        <v>270</v>
      </c>
      <c r="T1350" t="b">
        <v>1</v>
      </c>
    </row>
    <row r="1351" spans="1:20" x14ac:dyDescent="0.25">
      <c r="A1351" t="s">
        <v>259</v>
      </c>
      <c r="B1351" t="s">
        <v>260</v>
      </c>
      <c r="C1351" t="s">
        <v>336</v>
      </c>
      <c r="D1351" t="s">
        <v>4111</v>
      </c>
      <c r="E1351" t="s">
        <v>3832</v>
      </c>
      <c r="F1351" t="s">
        <v>4112</v>
      </c>
      <c r="G1351" t="s">
        <v>4112</v>
      </c>
      <c r="H1351">
        <v>58279</v>
      </c>
      <c r="I1351" t="s">
        <v>265</v>
      </c>
      <c r="J1351" t="s">
        <v>242</v>
      </c>
      <c r="K1351" t="s">
        <v>243</v>
      </c>
      <c r="L1351" t="s">
        <v>244</v>
      </c>
      <c r="M1351">
        <v>0</v>
      </c>
      <c r="N1351">
        <v>58279</v>
      </c>
      <c r="O1351" t="s">
        <v>486</v>
      </c>
      <c r="P1351" t="s">
        <v>4113</v>
      </c>
      <c r="Q1351" t="s">
        <v>4114</v>
      </c>
      <c r="R1351" t="s">
        <v>4117</v>
      </c>
      <c r="S1351" t="s">
        <v>270</v>
      </c>
      <c r="T1351" t="b">
        <v>1</v>
      </c>
    </row>
    <row r="1352" spans="1:20" x14ac:dyDescent="0.25">
      <c r="A1352" t="s">
        <v>236</v>
      </c>
      <c r="B1352" t="s">
        <v>236</v>
      </c>
      <c r="C1352" t="s">
        <v>237</v>
      </c>
      <c r="D1352" t="s">
        <v>355</v>
      </c>
      <c r="F1352" t="s">
        <v>1438</v>
      </c>
      <c r="G1352" t="s">
        <v>4118</v>
      </c>
      <c r="H1352">
        <v>4.0000000000000001E-3</v>
      </c>
      <c r="I1352" t="s">
        <v>254</v>
      </c>
      <c r="J1352" t="s">
        <v>242</v>
      </c>
      <c r="K1352" t="s">
        <v>243</v>
      </c>
      <c r="L1352" t="s">
        <v>244</v>
      </c>
      <c r="M1352">
        <v>0</v>
      </c>
      <c r="N1352">
        <v>4.0000000000000001E-3</v>
      </c>
      <c r="O1352" t="s">
        <v>395</v>
      </c>
      <c r="P1352" t="s">
        <v>4119</v>
      </c>
      <c r="Q1352" t="s">
        <v>360</v>
      </c>
      <c r="R1352" t="s">
        <v>4120</v>
      </c>
      <c r="S1352" t="s">
        <v>249</v>
      </c>
      <c r="T1352" t="b">
        <v>1</v>
      </c>
    </row>
    <row r="1353" spans="1:20" x14ac:dyDescent="0.25">
      <c r="A1353" t="s">
        <v>236</v>
      </c>
      <c r="B1353" t="s">
        <v>236</v>
      </c>
      <c r="C1353" t="s">
        <v>237</v>
      </c>
      <c r="D1353" t="s">
        <v>314</v>
      </c>
      <c r="F1353" t="s">
        <v>724</v>
      </c>
      <c r="G1353" t="s">
        <v>3132</v>
      </c>
      <c r="H1353">
        <v>6.25E-2</v>
      </c>
      <c r="I1353" t="s">
        <v>254</v>
      </c>
      <c r="J1353" t="s">
        <v>242</v>
      </c>
      <c r="K1353" t="s">
        <v>243</v>
      </c>
      <c r="L1353" t="s">
        <v>244</v>
      </c>
      <c r="M1353">
        <v>0</v>
      </c>
      <c r="N1353">
        <v>6.25E-2</v>
      </c>
      <c r="O1353" t="s">
        <v>569</v>
      </c>
      <c r="P1353" t="s">
        <v>4121</v>
      </c>
      <c r="Q1353" t="s">
        <v>318</v>
      </c>
      <c r="R1353" t="s">
        <v>4122</v>
      </c>
      <c r="S1353" t="s">
        <v>249</v>
      </c>
      <c r="T1353" t="b">
        <v>1</v>
      </c>
    </row>
    <row r="1354" spans="1:20" x14ac:dyDescent="0.25">
      <c r="A1354" t="s">
        <v>259</v>
      </c>
      <c r="B1354" t="s">
        <v>260</v>
      </c>
      <c r="C1354" t="s">
        <v>237</v>
      </c>
      <c r="D1354" t="s">
        <v>1718</v>
      </c>
      <c r="E1354" t="s">
        <v>2007</v>
      </c>
      <c r="F1354" t="s">
        <v>4123</v>
      </c>
      <c r="G1354" t="s">
        <v>4124</v>
      </c>
      <c r="H1354">
        <v>7.8E-2</v>
      </c>
      <c r="I1354" t="s">
        <v>265</v>
      </c>
      <c r="J1354" t="s">
        <v>242</v>
      </c>
      <c r="K1354" t="s">
        <v>243</v>
      </c>
      <c r="L1354" t="s">
        <v>244</v>
      </c>
      <c r="M1354">
        <v>0</v>
      </c>
      <c r="N1354">
        <v>7.8E-2</v>
      </c>
      <c r="O1354" t="s">
        <v>266</v>
      </c>
      <c r="P1354" t="s">
        <v>4125</v>
      </c>
      <c r="Q1354" t="s">
        <v>1722</v>
      </c>
      <c r="R1354" t="s">
        <v>4126</v>
      </c>
      <c r="S1354" t="s">
        <v>270</v>
      </c>
      <c r="T1354" t="b">
        <v>1</v>
      </c>
    </row>
    <row r="1355" spans="1:20" x14ac:dyDescent="0.25">
      <c r="A1355" t="s">
        <v>259</v>
      </c>
      <c r="B1355" t="s">
        <v>260</v>
      </c>
      <c r="C1355" t="s">
        <v>294</v>
      </c>
      <c r="D1355" t="s">
        <v>1718</v>
      </c>
      <c r="E1355" t="s">
        <v>2007</v>
      </c>
      <c r="F1355" t="s">
        <v>4123</v>
      </c>
      <c r="G1355" t="s">
        <v>4124</v>
      </c>
      <c r="H1355">
        <v>2.06E-2</v>
      </c>
      <c r="I1355" t="s">
        <v>265</v>
      </c>
      <c r="J1355" t="s">
        <v>242</v>
      </c>
      <c r="K1355" t="s">
        <v>243</v>
      </c>
      <c r="L1355" t="s">
        <v>244</v>
      </c>
      <c r="M1355">
        <v>0</v>
      </c>
      <c r="N1355">
        <v>2.06E-2</v>
      </c>
      <c r="O1355" t="s">
        <v>266</v>
      </c>
      <c r="P1355" t="s">
        <v>4125</v>
      </c>
      <c r="Q1355" t="s">
        <v>1722</v>
      </c>
      <c r="R1355" t="s">
        <v>4126</v>
      </c>
      <c r="S1355" t="s">
        <v>270</v>
      </c>
      <c r="T1355" t="b">
        <v>1</v>
      </c>
    </row>
    <row r="1356" spans="1:20" x14ac:dyDescent="0.25">
      <c r="A1356" t="s">
        <v>259</v>
      </c>
      <c r="B1356" t="s">
        <v>260</v>
      </c>
      <c r="C1356" t="s">
        <v>237</v>
      </c>
      <c r="D1356" t="s">
        <v>1786</v>
      </c>
      <c r="E1356" t="s">
        <v>2576</v>
      </c>
      <c r="F1356" t="s">
        <v>4127</v>
      </c>
      <c r="G1356" t="s">
        <v>4127</v>
      </c>
      <c r="H1356">
        <v>3.488</v>
      </c>
      <c r="I1356" t="s">
        <v>265</v>
      </c>
      <c r="J1356" t="s">
        <v>242</v>
      </c>
      <c r="K1356" t="s">
        <v>243</v>
      </c>
      <c r="L1356" t="s">
        <v>244</v>
      </c>
      <c r="M1356">
        <v>0</v>
      </c>
      <c r="N1356">
        <v>3.488</v>
      </c>
      <c r="O1356" t="s">
        <v>324</v>
      </c>
      <c r="P1356" t="s">
        <v>4128</v>
      </c>
      <c r="Q1356" t="s">
        <v>1790</v>
      </c>
      <c r="R1356" t="s">
        <v>4129</v>
      </c>
      <c r="S1356" t="s">
        <v>270</v>
      </c>
      <c r="T1356" t="b">
        <v>1</v>
      </c>
    </row>
    <row r="1357" spans="1:20" x14ac:dyDescent="0.25">
      <c r="A1357" t="s">
        <v>259</v>
      </c>
      <c r="B1357" t="s">
        <v>260</v>
      </c>
      <c r="C1357" t="s">
        <v>294</v>
      </c>
      <c r="D1357" t="s">
        <v>1786</v>
      </c>
      <c r="E1357" t="s">
        <v>2576</v>
      </c>
      <c r="F1357" t="s">
        <v>4127</v>
      </c>
      <c r="G1357" t="s">
        <v>4127</v>
      </c>
      <c r="H1357">
        <v>2.016</v>
      </c>
      <c r="I1357" t="s">
        <v>265</v>
      </c>
      <c r="J1357" t="s">
        <v>242</v>
      </c>
      <c r="K1357" t="s">
        <v>243</v>
      </c>
      <c r="L1357" t="s">
        <v>244</v>
      </c>
      <c r="M1357">
        <v>0</v>
      </c>
      <c r="N1357">
        <v>2.016</v>
      </c>
      <c r="O1357" t="s">
        <v>324</v>
      </c>
      <c r="P1357" t="s">
        <v>4128</v>
      </c>
      <c r="Q1357" t="s">
        <v>1790</v>
      </c>
      <c r="R1357" t="s">
        <v>4129</v>
      </c>
      <c r="S1357" t="s">
        <v>270</v>
      </c>
      <c r="T1357" t="b">
        <v>1</v>
      </c>
    </row>
    <row r="1358" spans="1:20" x14ac:dyDescent="0.25">
      <c r="A1358" t="s">
        <v>259</v>
      </c>
      <c r="B1358" t="s">
        <v>260</v>
      </c>
      <c r="C1358" t="s">
        <v>237</v>
      </c>
      <c r="D1358" t="s">
        <v>1428</v>
      </c>
      <c r="E1358" t="s">
        <v>1502</v>
      </c>
      <c r="F1358" t="s">
        <v>1503</v>
      </c>
      <c r="G1358" t="s">
        <v>1503</v>
      </c>
      <c r="H1358">
        <v>2.093</v>
      </c>
      <c r="I1358" t="s">
        <v>265</v>
      </c>
      <c r="J1358" t="s">
        <v>242</v>
      </c>
      <c r="K1358" t="s">
        <v>243</v>
      </c>
      <c r="L1358" t="s">
        <v>244</v>
      </c>
      <c r="M1358">
        <v>0</v>
      </c>
      <c r="N1358">
        <v>2.093</v>
      </c>
      <c r="O1358" t="s">
        <v>486</v>
      </c>
      <c r="P1358" t="s">
        <v>4130</v>
      </c>
      <c r="Q1358" t="s">
        <v>1432</v>
      </c>
      <c r="R1358" t="s">
        <v>4131</v>
      </c>
      <c r="S1358" t="s">
        <v>270</v>
      </c>
      <c r="T1358" t="b">
        <v>0</v>
      </c>
    </row>
    <row r="1359" spans="1:20" x14ac:dyDescent="0.25">
      <c r="A1359" t="s">
        <v>259</v>
      </c>
      <c r="B1359" t="s">
        <v>260</v>
      </c>
      <c r="C1359" t="s">
        <v>294</v>
      </c>
      <c r="D1359" t="s">
        <v>1428</v>
      </c>
      <c r="E1359" t="s">
        <v>1502</v>
      </c>
      <c r="F1359" t="s">
        <v>1503</v>
      </c>
      <c r="G1359" t="s">
        <v>1503</v>
      </c>
      <c r="H1359">
        <v>0.60499999999999998</v>
      </c>
      <c r="I1359" t="s">
        <v>265</v>
      </c>
      <c r="J1359" t="s">
        <v>242</v>
      </c>
      <c r="K1359" t="s">
        <v>243</v>
      </c>
      <c r="L1359" t="s">
        <v>244</v>
      </c>
      <c r="M1359">
        <v>0</v>
      </c>
      <c r="N1359">
        <v>0.60499999999999998</v>
      </c>
      <c r="O1359" t="s">
        <v>486</v>
      </c>
      <c r="P1359" t="s">
        <v>4130</v>
      </c>
      <c r="Q1359" t="s">
        <v>1432</v>
      </c>
      <c r="R1359" t="s">
        <v>4131</v>
      </c>
      <c r="S1359" t="s">
        <v>270</v>
      </c>
      <c r="T1359" t="b">
        <v>0</v>
      </c>
    </row>
    <row r="1360" spans="1:20" x14ac:dyDescent="0.25">
      <c r="A1360" t="s">
        <v>259</v>
      </c>
      <c r="B1360" t="s">
        <v>1086</v>
      </c>
      <c r="C1360" t="s">
        <v>237</v>
      </c>
      <c r="D1360" t="s">
        <v>1087</v>
      </c>
      <c r="E1360" t="s">
        <v>4132</v>
      </c>
      <c r="F1360" t="s">
        <v>4133</v>
      </c>
      <c r="G1360" t="s">
        <v>4134</v>
      </c>
      <c r="H1360">
        <v>260.26</v>
      </c>
      <c r="I1360" t="s">
        <v>265</v>
      </c>
      <c r="J1360" t="s">
        <v>242</v>
      </c>
      <c r="K1360" t="s">
        <v>243</v>
      </c>
      <c r="L1360" t="s">
        <v>244</v>
      </c>
      <c r="M1360">
        <v>0</v>
      </c>
      <c r="N1360">
        <v>260.26</v>
      </c>
      <c r="O1360" t="s">
        <v>590</v>
      </c>
      <c r="P1360" t="s">
        <v>4135</v>
      </c>
      <c r="Q1360" t="s">
        <v>1092</v>
      </c>
      <c r="R1360" t="s">
        <v>4136</v>
      </c>
      <c r="S1360" t="s">
        <v>1094</v>
      </c>
      <c r="T1360" t="b">
        <v>1</v>
      </c>
    </row>
    <row r="1361" spans="1:20" x14ac:dyDescent="0.25">
      <c r="A1361" t="s">
        <v>259</v>
      </c>
      <c r="B1361" t="s">
        <v>1086</v>
      </c>
      <c r="C1361" t="s">
        <v>336</v>
      </c>
      <c r="D1361" t="s">
        <v>1087</v>
      </c>
      <c r="E1361" t="s">
        <v>4132</v>
      </c>
      <c r="F1361" t="s">
        <v>4133</v>
      </c>
      <c r="G1361" t="s">
        <v>4134</v>
      </c>
      <c r="H1361">
        <v>911940</v>
      </c>
      <c r="I1361" t="s">
        <v>265</v>
      </c>
      <c r="J1361" t="s">
        <v>242</v>
      </c>
      <c r="K1361" t="s">
        <v>243</v>
      </c>
      <c r="L1361" t="s">
        <v>244</v>
      </c>
      <c r="M1361">
        <v>0</v>
      </c>
      <c r="N1361">
        <v>911940</v>
      </c>
      <c r="O1361" t="s">
        <v>590</v>
      </c>
      <c r="P1361" t="s">
        <v>4135</v>
      </c>
      <c r="Q1361" t="s">
        <v>1092</v>
      </c>
      <c r="R1361" t="s">
        <v>4137</v>
      </c>
      <c r="S1361" t="s">
        <v>1094</v>
      </c>
      <c r="T1361" t="b">
        <v>1</v>
      </c>
    </row>
    <row r="1362" spans="1:20" x14ac:dyDescent="0.25">
      <c r="A1362" t="s">
        <v>259</v>
      </c>
      <c r="B1362" t="s">
        <v>1086</v>
      </c>
      <c r="C1362" t="s">
        <v>336</v>
      </c>
      <c r="D1362" t="s">
        <v>1087</v>
      </c>
      <c r="E1362" t="s">
        <v>4132</v>
      </c>
      <c r="F1362" t="s">
        <v>4133</v>
      </c>
      <c r="G1362" t="s">
        <v>4134</v>
      </c>
      <c r="H1362">
        <v>1367909</v>
      </c>
      <c r="I1362" t="s">
        <v>265</v>
      </c>
      <c r="J1362" t="s">
        <v>242</v>
      </c>
      <c r="K1362" t="s">
        <v>243</v>
      </c>
      <c r="L1362" t="s">
        <v>244</v>
      </c>
      <c r="M1362">
        <v>0</v>
      </c>
      <c r="N1362">
        <v>1367909</v>
      </c>
      <c r="O1362" t="s">
        <v>590</v>
      </c>
      <c r="P1362" t="s">
        <v>4135</v>
      </c>
      <c r="Q1362" t="s">
        <v>1092</v>
      </c>
      <c r="R1362" t="s">
        <v>4138</v>
      </c>
      <c r="S1362" t="s">
        <v>1094</v>
      </c>
      <c r="T1362" t="b">
        <v>1</v>
      </c>
    </row>
    <row r="1363" spans="1:20" x14ac:dyDescent="0.25">
      <c r="A1363" t="s">
        <v>259</v>
      </c>
      <c r="B1363" t="s">
        <v>260</v>
      </c>
      <c r="C1363" t="s">
        <v>237</v>
      </c>
      <c r="D1363" t="s">
        <v>1838</v>
      </c>
      <c r="E1363" t="s">
        <v>4139</v>
      </c>
      <c r="F1363" t="s">
        <v>4140</v>
      </c>
      <c r="G1363" t="s">
        <v>4140</v>
      </c>
      <c r="H1363">
        <v>0.1211</v>
      </c>
      <c r="I1363" t="s">
        <v>265</v>
      </c>
      <c r="J1363" t="s">
        <v>242</v>
      </c>
      <c r="K1363" t="s">
        <v>243</v>
      </c>
      <c r="L1363" t="s">
        <v>244</v>
      </c>
      <c r="M1363">
        <v>0</v>
      </c>
      <c r="N1363">
        <v>0.1211</v>
      </c>
      <c r="O1363" t="s">
        <v>1122</v>
      </c>
      <c r="P1363" t="s">
        <v>4141</v>
      </c>
      <c r="Q1363" t="s">
        <v>1842</v>
      </c>
      <c r="R1363" t="s">
        <v>4142</v>
      </c>
      <c r="S1363" t="s">
        <v>270</v>
      </c>
      <c r="T1363" t="b">
        <v>1</v>
      </c>
    </row>
    <row r="1364" spans="1:20" x14ac:dyDescent="0.25">
      <c r="A1364" t="s">
        <v>259</v>
      </c>
      <c r="B1364" t="s">
        <v>260</v>
      </c>
      <c r="C1364" t="s">
        <v>237</v>
      </c>
      <c r="D1364" t="s">
        <v>4143</v>
      </c>
      <c r="E1364" t="s">
        <v>4144</v>
      </c>
      <c r="F1364" t="s">
        <v>4145</v>
      </c>
      <c r="G1364" t="s">
        <v>4145</v>
      </c>
      <c r="H1364">
        <v>10.971</v>
      </c>
      <c r="I1364" t="s">
        <v>265</v>
      </c>
      <c r="J1364" t="s">
        <v>242</v>
      </c>
      <c r="K1364" t="s">
        <v>243</v>
      </c>
      <c r="L1364" t="s">
        <v>244</v>
      </c>
      <c r="M1364">
        <v>0</v>
      </c>
      <c r="N1364">
        <v>10.971</v>
      </c>
      <c r="O1364" t="s">
        <v>721</v>
      </c>
      <c r="P1364" t="s">
        <v>4146</v>
      </c>
      <c r="Q1364" t="s">
        <v>4147</v>
      </c>
      <c r="R1364" t="s">
        <v>4148</v>
      </c>
      <c r="S1364" t="s">
        <v>270</v>
      </c>
      <c r="T1364" t="b">
        <v>1</v>
      </c>
    </row>
    <row r="1365" spans="1:20" x14ac:dyDescent="0.25">
      <c r="A1365" t="s">
        <v>259</v>
      </c>
      <c r="B1365" t="s">
        <v>260</v>
      </c>
      <c r="C1365" t="s">
        <v>294</v>
      </c>
      <c r="D1365" t="s">
        <v>4143</v>
      </c>
      <c r="E1365" t="s">
        <v>4144</v>
      </c>
      <c r="F1365" t="s">
        <v>4145</v>
      </c>
      <c r="G1365" t="s">
        <v>4145</v>
      </c>
      <c r="H1365">
        <v>9.1080000000000005</v>
      </c>
      <c r="I1365" t="s">
        <v>265</v>
      </c>
      <c r="J1365" t="s">
        <v>242</v>
      </c>
      <c r="K1365" t="s">
        <v>243</v>
      </c>
      <c r="L1365" t="s">
        <v>244</v>
      </c>
      <c r="M1365">
        <v>0</v>
      </c>
      <c r="N1365">
        <v>9.1080000000000005</v>
      </c>
      <c r="O1365" t="s">
        <v>721</v>
      </c>
      <c r="P1365" t="s">
        <v>4146</v>
      </c>
      <c r="Q1365" t="s">
        <v>4147</v>
      </c>
      <c r="R1365" t="s">
        <v>4148</v>
      </c>
      <c r="S1365" t="s">
        <v>270</v>
      </c>
      <c r="T1365" t="b">
        <v>1</v>
      </c>
    </row>
    <row r="1366" spans="1:20" x14ac:dyDescent="0.25">
      <c r="A1366" t="s">
        <v>259</v>
      </c>
      <c r="B1366" t="s">
        <v>260</v>
      </c>
      <c r="C1366" t="s">
        <v>237</v>
      </c>
      <c r="D1366" t="s">
        <v>1015</v>
      </c>
      <c r="E1366" t="s">
        <v>950</v>
      </c>
      <c r="F1366" t="s">
        <v>951</v>
      </c>
      <c r="G1366" t="s">
        <v>951</v>
      </c>
      <c r="H1366">
        <v>0.193</v>
      </c>
      <c r="I1366" t="s">
        <v>265</v>
      </c>
      <c r="J1366" t="s">
        <v>242</v>
      </c>
      <c r="K1366" t="s">
        <v>243</v>
      </c>
      <c r="L1366" t="s">
        <v>244</v>
      </c>
      <c r="M1366">
        <v>0</v>
      </c>
      <c r="N1366">
        <v>0.193</v>
      </c>
      <c r="O1366" t="s">
        <v>952</v>
      </c>
      <c r="P1366" t="s">
        <v>1210</v>
      </c>
      <c r="Q1366" t="s">
        <v>1019</v>
      </c>
      <c r="R1366" t="s">
        <v>4149</v>
      </c>
      <c r="S1366" t="s">
        <v>270</v>
      </c>
      <c r="T1366" t="b">
        <v>0</v>
      </c>
    </row>
    <row r="1367" spans="1:20" x14ac:dyDescent="0.25">
      <c r="A1367" t="s">
        <v>259</v>
      </c>
      <c r="B1367" t="s">
        <v>260</v>
      </c>
      <c r="C1367" t="s">
        <v>336</v>
      </c>
      <c r="D1367" t="s">
        <v>1015</v>
      </c>
      <c r="E1367" t="s">
        <v>950</v>
      </c>
      <c r="F1367" t="s">
        <v>951</v>
      </c>
      <c r="G1367" t="s">
        <v>951</v>
      </c>
      <c r="H1367">
        <v>1017</v>
      </c>
      <c r="I1367" t="s">
        <v>265</v>
      </c>
      <c r="J1367" t="s">
        <v>242</v>
      </c>
      <c r="K1367" t="s">
        <v>243</v>
      </c>
      <c r="L1367" t="s">
        <v>244</v>
      </c>
      <c r="M1367">
        <v>0</v>
      </c>
      <c r="N1367">
        <v>1017</v>
      </c>
      <c r="O1367" t="s">
        <v>1212</v>
      </c>
      <c r="P1367" t="s">
        <v>1210</v>
      </c>
      <c r="Q1367" t="s">
        <v>1019</v>
      </c>
      <c r="R1367" t="s">
        <v>4150</v>
      </c>
      <c r="S1367" t="s">
        <v>270</v>
      </c>
      <c r="T1367" t="b">
        <v>0</v>
      </c>
    </row>
    <row r="1368" spans="1:20" x14ac:dyDescent="0.25">
      <c r="A1368" t="s">
        <v>259</v>
      </c>
      <c r="B1368" t="s">
        <v>260</v>
      </c>
      <c r="C1368" t="s">
        <v>336</v>
      </c>
      <c r="D1368" t="s">
        <v>1015</v>
      </c>
      <c r="E1368" t="s">
        <v>950</v>
      </c>
      <c r="F1368" t="s">
        <v>951</v>
      </c>
      <c r="G1368" t="s">
        <v>951</v>
      </c>
      <c r="H1368">
        <v>1959</v>
      </c>
      <c r="I1368" t="s">
        <v>265</v>
      </c>
      <c r="J1368" t="s">
        <v>242</v>
      </c>
      <c r="K1368" t="s">
        <v>243</v>
      </c>
      <c r="L1368" t="s">
        <v>244</v>
      </c>
      <c r="M1368">
        <v>0</v>
      </c>
      <c r="N1368">
        <v>1959</v>
      </c>
      <c r="O1368" t="s">
        <v>1212</v>
      </c>
      <c r="P1368" t="s">
        <v>1210</v>
      </c>
      <c r="Q1368" t="s">
        <v>1019</v>
      </c>
      <c r="R1368" t="s">
        <v>4151</v>
      </c>
      <c r="S1368" t="s">
        <v>270</v>
      </c>
      <c r="T1368" t="b">
        <v>0</v>
      </c>
    </row>
    <row r="1369" spans="1:20" x14ac:dyDescent="0.25">
      <c r="A1369" t="s">
        <v>259</v>
      </c>
      <c r="B1369" t="s">
        <v>260</v>
      </c>
      <c r="C1369" t="s">
        <v>237</v>
      </c>
      <c r="D1369" t="s">
        <v>1015</v>
      </c>
      <c r="E1369" t="s">
        <v>4152</v>
      </c>
      <c r="F1369" t="s">
        <v>4153</v>
      </c>
      <c r="G1369" t="s">
        <v>4153</v>
      </c>
      <c r="H1369">
        <v>7.7000000000000002E-3</v>
      </c>
      <c r="I1369" t="s">
        <v>265</v>
      </c>
      <c r="J1369" t="s">
        <v>242</v>
      </c>
      <c r="K1369" t="s">
        <v>243</v>
      </c>
      <c r="L1369" t="s">
        <v>244</v>
      </c>
      <c r="M1369">
        <v>0</v>
      </c>
      <c r="N1369">
        <v>7.7000000000000002E-3</v>
      </c>
      <c r="O1369" t="s">
        <v>446</v>
      </c>
      <c r="P1369" t="s">
        <v>4154</v>
      </c>
      <c r="Q1369" t="s">
        <v>1019</v>
      </c>
      <c r="R1369" t="s">
        <v>4155</v>
      </c>
      <c r="S1369" t="s">
        <v>270</v>
      </c>
      <c r="T1369" t="b">
        <v>1</v>
      </c>
    </row>
    <row r="1370" spans="1:20" x14ac:dyDescent="0.25">
      <c r="A1370" t="s">
        <v>259</v>
      </c>
      <c r="B1370" t="s">
        <v>260</v>
      </c>
      <c r="C1370" t="s">
        <v>237</v>
      </c>
      <c r="D1370" t="s">
        <v>2110</v>
      </c>
      <c r="E1370" t="s">
        <v>4156</v>
      </c>
      <c r="F1370" t="s">
        <v>4157</v>
      </c>
      <c r="G1370" t="s">
        <v>4157</v>
      </c>
      <c r="H1370">
        <v>9.9000000000000005E-2</v>
      </c>
      <c r="I1370" t="s">
        <v>265</v>
      </c>
      <c r="J1370" t="s">
        <v>242</v>
      </c>
      <c r="K1370" t="s">
        <v>243</v>
      </c>
      <c r="L1370" t="s">
        <v>244</v>
      </c>
      <c r="M1370">
        <v>0</v>
      </c>
      <c r="N1370">
        <v>9.9000000000000005E-2</v>
      </c>
      <c r="O1370" t="s">
        <v>952</v>
      </c>
      <c r="P1370" s="18" t="s">
        <v>4158</v>
      </c>
      <c r="Q1370" t="s">
        <v>2114</v>
      </c>
      <c r="R1370" t="s">
        <v>4159</v>
      </c>
      <c r="S1370" t="s">
        <v>270</v>
      </c>
      <c r="T1370" t="b">
        <v>0</v>
      </c>
    </row>
    <row r="1371" spans="1:20" x14ac:dyDescent="0.25">
      <c r="A1371" t="s">
        <v>259</v>
      </c>
      <c r="B1371" t="s">
        <v>260</v>
      </c>
      <c r="C1371" t="s">
        <v>336</v>
      </c>
      <c r="D1371" t="s">
        <v>2110</v>
      </c>
      <c r="E1371" t="s">
        <v>4156</v>
      </c>
      <c r="F1371" t="s">
        <v>4157</v>
      </c>
      <c r="G1371" t="s">
        <v>4157</v>
      </c>
      <c r="H1371">
        <v>542</v>
      </c>
      <c r="I1371" t="s">
        <v>265</v>
      </c>
      <c r="J1371" t="s">
        <v>242</v>
      </c>
      <c r="K1371" t="s">
        <v>243</v>
      </c>
      <c r="L1371" t="s">
        <v>244</v>
      </c>
      <c r="M1371">
        <v>0</v>
      </c>
      <c r="N1371">
        <v>542</v>
      </c>
      <c r="O1371" t="s">
        <v>1212</v>
      </c>
      <c r="P1371" s="18" t="s">
        <v>4158</v>
      </c>
      <c r="Q1371" t="s">
        <v>2114</v>
      </c>
      <c r="R1371" t="s">
        <v>4160</v>
      </c>
      <c r="S1371" t="s">
        <v>270</v>
      </c>
      <c r="T1371" t="b">
        <v>0</v>
      </c>
    </row>
    <row r="1372" spans="1:20" x14ac:dyDescent="0.25">
      <c r="A1372" t="s">
        <v>259</v>
      </c>
      <c r="B1372" t="s">
        <v>260</v>
      </c>
      <c r="C1372" t="s">
        <v>336</v>
      </c>
      <c r="D1372" t="s">
        <v>2110</v>
      </c>
      <c r="E1372" t="s">
        <v>4156</v>
      </c>
      <c r="F1372" t="s">
        <v>4157</v>
      </c>
      <c r="G1372" t="s">
        <v>4157</v>
      </c>
      <c r="H1372">
        <v>1020</v>
      </c>
      <c r="I1372" t="s">
        <v>265</v>
      </c>
      <c r="J1372" t="s">
        <v>242</v>
      </c>
      <c r="K1372" t="s">
        <v>243</v>
      </c>
      <c r="L1372" t="s">
        <v>244</v>
      </c>
      <c r="M1372">
        <v>0</v>
      </c>
      <c r="N1372">
        <v>1020</v>
      </c>
      <c r="O1372" t="s">
        <v>1212</v>
      </c>
      <c r="P1372" s="18" t="s">
        <v>4158</v>
      </c>
      <c r="Q1372" t="s">
        <v>2114</v>
      </c>
      <c r="R1372" t="s">
        <v>4161</v>
      </c>
      <c r="S1372" t="s">
        <v>270</v>
      </c>
      <c r="T1372" t="b">
        <v>0</v>
      </c>
    </row>
    <row r="1373" spans="1:20" x14ac:dyDescent="0.25">
      <c r="A1373" t="s">
        <v>259</v>
      </c>
      <c r="B1373" t="s">
        <v>260</v>
      </c>
      <c r="C1373" t="s">
        <v>237</v>
      </c>
      <c r="D1373" t="s">
        <v>1786</v>
      </c>
      <c r="E1373" t="s">
        <v>4162</v>
      </c>
      <c r="F1373" t="s">
        <v>4163</v>
      </c>
      <c r="G1373" t="s">
        <v>4163</v>
      </c>
      <c r="H1373">
        <v>2.1800000000000002</v>
      </c>
      <c r="I1373" t="s">
        <v>265</v>
      </c>
      <c r="J1373" t="s">
        <v>242</v>
      </c>
      <c r="K1373" t="s">
        <v>243</v>
      </c>
      <c r="L1373" t="s">
        <v>244</v>
      </c>
      <c r="M1373">
        <v>0</v>
      </c>
      <c r="N1373">
        <v>2.1800000000000002</v>
      </c>
      <c r="O1373" t="s">
        <v>324</v>
      </c>
      <c r="P1373" t="s">
        <v>4164</v>
      </c>
      <c r="Q1373" t="s">
        <v>1790</v>
      </c>
      <c r="R1373" t="s">
        <v>4165</v>
      </c>
      <c r="S1373" t="s">
        <v>270</v>
      </c>
      <c r="T1373" t="b">
        <v>1</v>
      </c>
    </row>
    <row r="1374" spans="1:20" x14ac:dyDescent="0.25">
      <c r="A1374" t="s">
        <v>259</v>
      </c>
      <c r="B1374" t="s">
        <v>260</v>
      </c>
      <c r="C1374" t="s">
        <v>294</v>
      </c>
      <c r="D1374" t="s">
        <v>1786</v>
      </c>
      <c r="E1374" t="s">
        <v>4162</v>
      </c>
      <c r="F1374" t="s">
        <v>4163</v>
      </c>
      <c r="G1374" t="s">
        <v>4163</v>
      </c>
      <c r="H1374">
        <v>1.26</v>
      </c>
      <c r="I1374" t="s">
        <v>265</v>
      </c>
      <c r="J1374" t="s">
        <v>242</v>
      </c>
      <c r="K1374" t="s">
        <v>243</v>
      </c>
      <c r="L1374" t="s">
        <v>244</v>
      </c>
      <c r="M1374">
        <v>0</v>
      </c>
      <c r="N1374">
        <v>1.26</v>
      </c>
      <c r="O1374" t="s">
        <v>324</v>
      </c>
      <c r="P1374" t="s">
        <v>4164</v>
      </c>
      <c r="Q1374" t="s">
        <v>1790</v>
      </c>
      <c r="R1374" t="s">
        <v>4165</v>
      </c>
      <c r="S1374" t="s">
        <v>270</v>
      </c>
      <c r="T1374" t="b">
        <v>1</v>
      </c>
    </row>
    <row r="1375" spans="1:20" x14ac:dyDescent="0.25">
      <c r="A1375" t="s">
        <v>259</v>
      </c>
      <c r="B1375" t="s">
        <v>260</v>
      </c>
      <c r="C1375" t="s">
        <v>237</v>
      </c>
      <c r="D1375" t="s">
        <v>2258</v>
      </c>
      <c r="E1375" t="s">
        <v>2801</v>
      </c>
      <c r="F1375" t="s">
        <v>4166</v>
      </c>
      <c r="G1375" t="s">
        <v>4167</v>
      </c>
      <c r="H1375">
        <v>2.6389999999999998</v>
      </c>
      <c r="I1375" t="s">
        <v>265</v>
      </c>
      <c r="J1375" t="s">
        <v>242</v>
      </c>
      <c r="K1375" t="s">
        <v>243</v>
      </c>
      <c r="L1375" t="s">
        <v>244</v>
      </c>
      <c r="M1375">
        <v>0</v>
      </c>
      <c r="N1375">
        <v>2.6389999999999998</v>
      </c>
      <c r="O1375" t="s">
        <v>4168</v>
      </c>
      <c r="P1375" t="s">
        <v>4169</v>
      </c>
      <c r="Q1375" t="s">
        <v>2263</v>
      </c>
      <c r="R1375" t="s">
        <v>4170</v>
      </c>
      <c r="S1375" t="s">
        <v>270</v>
      </c>
      <c r="T1375" t="b">
        <v>1</v>
      </c>
    </row>
    <row r="1376" spans="1:20" x14ac:dyDescent="0.25">
      <c r="A1376" t="s">
        <v>259</v>
      </c>
      <c r="B1376" t="s">
        <v>260</v>
      </c>
      <c r="C1376" t="s">
        <v>294</v>
      </c>
      <c r="D1376" t="s">
        <v>2258</v>
      </c>
      <c r="E1376" t="s">
        <v>2801</v>
      </c>
      <c r="F1376" t="s">
        <v>4166</v>
      </c>
      <c r="G1376" t="s">
        <v>4167</v>
      </c>
      <c r="H1376">
        <v>1.853</v>
      </c>
      <c r="I1376" t="s">
        <v>265</v>
      </c>
      <c r="J1376" t="s">
        <v>242</v>
      </c>
      <c r="K1376" t="s">
        <v>243</v>
      </c>
      <c r="L1376" t="s">
        <v>244</v>
      </c>
      <c r="M1376">
        <v>0</v>
      </c>
      <c r="N1376">
        <v>1.853</v>
      </c>
      <c r="O1376" t="s">
        <v>4168</v>
      </c>
      <c r="P1376" t="s">
        <v>4169</v>
      </c>
      <c r="Q1376" t="s">
        <v>2263</v>
      </c>
      <c r="R1376" t="s">
        <v>4170</v>
      </c>
      <c r="S1376" t="s">
        <v>270</v>
      </c>
      <c r="T1376" t="b">
        <v>1</v>
      </c>
    </row>
    <row r="1377" spans="1:20" x14ac:dyDescent="0.25">
      <c r="A1377" t="s">
        <v>259</v>
      </c>
      <c r="B1377" t="s">
        <v>260</v>
      </c>
      <c r="C1377" t="s">
        <v>237</v>
      </c>
      <c r="D1377" t="s">
        <v>1930</v>
      </c>
      <c r="E1377" t="s">
        <v>4171</v>
      </c>
      <c r="F1377" t="s">
        <v>4172</v>
      </c>
      <c r="G1377" t="s">
        <v>4172</v>
      </c>
      <c r="H1377">
        <v>5.1999999999999998E-3</v>
      </c>
      <c r="I1377" t="s">
        <v>265</v>
      </c>
      <c r="J1377" t="s">
        <v>242</v>
      </c>
      <c r="K1377" t="s">
        <v>243</v>
      </c>
      <c r="L1377" t="s">
        <v>244</v>
      </c>
      <c r="M1377">
        <v>0</v>
      </c>
      <c r="N1377">
        <v>5.1999999999999998E-3</v>
      </c>
      <c r="O1377" t="s">
        <v>324</v>
      </c>
      <c r="P1377" t="s">
        <v>4173</v>
      </c>
      <c r="Q1377" t="s">
        <v>1934</v>
      </c>
      <c r="R1377" t="s">
        <v>4174</v>
      </c>
      <c r="S1377" t="s">
        <v>270</v>
      </c>
      <c r="T1377" t="b">
        <v>1</v>
      </c>
    </row>
    <row r="1378" spans="1:20" x14ac:dyDescent="0.25">
      <c r="A1378" t="s">
        <v>259</v>
      </c>
      <c r="B1378" t="s">
        <v>260</v>
      </c>
      <c r="C1378" t="s">
        <v>336</v>
      </c>
      <c r="D1378" t="s">
        <v>1930</v>
      </c>
      <c r="E1378" t="s">
        <v>4171</v>
      </c>
      <c r="F1378" t="s">
        <v>4172</v>
      </c>
      <c r="G1378" t="s">
        <v>4172</v>
      </c>
      <c r="H1378">
        <v>27</v>
      </c>
      <c r="I1378" t="s">
        <v>265</v>
      </c>
      <c r="J1378" t="s">
        <v>242</v>
      </c>
      <c r="K1378" t="s">
        <v>243</v>
      </c>
      <c r="L1378" t="s">
        <v>244</v>
      </c>
      <c r="M1378">
        <v>0</v>
      </c>
      <c r="N1378">
        <v>27</v>
      </c>
      <c r="O1378" t="s">
        <v>4175</v>
      </c>
      <c r="P1378" t="s">
        <v>4173</v>
      </c>
      <c r="Q1378" t="s">
        <v>1934</v>
      </c>
      <c r="R1378" t="s">
        <v>4176</v>
      </c>
      <c r="S1378" t="s">
        <v>270</v>
      </c>
      <c r="T1378" t="b">
        <v>1</v>
      </c>
    </row>
    <row r="1379" spans="1:20" x14ac:dyDescent="0.25">
      <c r="A1379" t="s">
        <v>259</v>
      </c>
      <c r="B1379" t="s">
        <v>260</v>
      </c>
      <c r="C1379" t="s">
        <v>336</v>
      </c>
      <c r="D1379" t="s">
        <v>1930</v>
      </c>
      <c r="E1379" t="s">
        <v>4171</v>
      </c>
      <c r="F1379" t="s">
        <v>4172</v>
      </c>
      <c r="G1379" t="s">
        <v>4172</v>
      </c>
      <c r="H1379">
        <v>51</v>
      </c>
      <c r="I1379" t="s">
        <v>265</v>
      </c>
      <c r="J1379" t="s">
        <v>242</v>
      </c>
      <c r="K1379" t="s">
        <v>243</v>
      </c>
      <c r="L1379" t="s">
        <v>244</v>
      </c>
      <c r="M1379">
        <v>0</v>
      </c>
      <c r="N1379">
        <v>51</v>
      </c>
      <c r="O1379" t="s">
        <v>324</v>
      </c>
      <c r="P1379" t="s">
        <v>4173</v>
      </c>
      <c r="Q1379" t="s">
        <v>1934</v>
      </c>
      <c r="R1379" t="s">
        <v>4177</v>
      </c>
      <c r="S1379" t="s">
        <v>270</v>
      </c>
      <c r="T1379" t="b">
        <v>1</v>
      </c>
    </row>
    <row r="1380" spans="1:20" x14ac:dyDescent="0.25">
      <c r="A1380" t="s">
        <v>259</v>
      </c>
      <c r="B1380" t="s">
        <v>260</v>
      </c>
      <c r="C1380" t="s">
        <v>237</v>
      </c>
      <c r="D1380" t="s">
        <v>956</v>
      </c>
      <c r="E1380" t="s">
        <v>4178</v>
      </c>
      <c r="F1380" t="s">
        <v>4179</v>
      </c>
      <c r="G1380" t="s">
        <v>4179</v>
      </c>
      <c r="H1380">
        <v>0.47199999999999998</v>
      </c>
      <c r="I1380" t="s">
        <v>265</v>
      </c>
      <c r="J1380" t="s">
        <v>242</v>
      </c>
      <c r="K1380" t="s">
        <v>243</v>
      </c>
      <c r="L1380" t="s">
        <v>244</v>
      </c>
      <c r="M1380">
        <v>0</v>
      </c>
      <c r="N1380">
        <v>0.47199999999999998</v>
      </c>
      <c r="O1380" t="s">
        <v>324</v>
      </c>
      <c r="P1380" t="s">
        <v>4180</v>
      </c>
      <c r="Q1380" t="s">
        <v>960</v>
      </c>
      <c r="R1380" t="s">
        <v>4181</v>
      </c>
      <c r="S1380" t="s">
        <v>270</v>
      </c>
      <c r="T1380" t="b">
        <v>1</v>
      </c>
    </row>
    <row r="1381" spans="1:20" x14ac:dyDescent="0.25">
      <c r="A1381" t="s">
        <v>259</v>
      </c>
      <c r="B1381" t="s">
        <v>260</v>
      </c>
      <c r="C1381" t="s">
        <v>294</v>
      </c>
      <c r="D1381" t="s">
        <v>956</v>
      </c>
      <c r="E1381" t="s">
        <v>4178</v>
      </c>
      <c r="F1381" t="s">
        <v>4179</v>
      </c>
      <c r="G1381" t="s">
        <v>4179</v>
      </c>
      <c r="H1381">
        <v>0.28799999999999998</v>
      </c>
      <c r="I1381" t="s">
        <v>265</v>
      </c>
      <c r="J1381" t="s">
        <v>242</v>
      </c>
      <c r="K1381" t="s">
        <v>243</v>
      </c>
      <c r="L1381" t="s">
        <v>244</v>
      </c>
      <c r="M1381">
        <v>0</v>
      </c>
      <c r="N1381">
        <v>0.28799999999999998</v>
      </c>
      <c r="O1381" t="s">
        <v>324</v>
      </c>
      <c r="P1381" t="s">
        <v>4180</v>
      </c>
      <c r="Q1381" t="s">
        <v>960</v>
      </c>
      <c r="R1381" t="s">
        <v>4181</v>
      </c>
      <c r="S1381" t="s">
        <v>270</v>
      </c>
      <c r="T1381" t="b">
        <v>1</v>
      </c>
    </row>
    <row r="1382" spans="1:20" x14ac:dyDescent="0.25">
      <c r="A1382" t="s">
        <v>236</v>
      </c>
      <c r="B1382" t="s">
        <v>236</v>
      </c>
      <c r="C1382" t="s">
        <v>237</v>
      </c>
      <c r="D1382" t="s">
        <v>392</v>
      </c>
      <c r="F1382" t="s">
        <v>724</v>
      </c>
      <c r="G1382" t="s">
        <v>725</v>
      </c>
      <c r="H1382">
        <v>2.5000000000000001E-3</v>
      </c>
      <c r="I1382" t="s">
        <v>561</v>
      </c>
      <c r="J1382" t="s">
        <v>242</v>
      </c>
      <c r="K1382" t="s">
        <v>243</v>
      </c>
      <c r="L1382" t="s">
        <v>244</v>
      </c>
      <c r="M1382">
        <v>0</v>
      </c>
      <c r="N1382">
        <v>2.5000000000000001E-3</v>
      </c>
      <c r="O1382" t="s">
        <v>432</v>
      </c>
      <c r="P1382" t="s">
        <v>4182</v>
      </c>
      <c r="Q1382" t="s">
        <v>397</v>
      </c>
      <c r="R1382" t="s">
        <v>2440</v>
      </c>
      <c r="S1382" t="s">
        <v>249</v>
      </c>
      <c r="T1382" t="b">
        <v>1</v>
      </c>
    </row>
    <row r="1383" spans="1:20" x14ac:dyDescent="0.25">
      <c r="A1383" t="s">
        <v>259</v>
      </c>
      <c r="B1383" t="s">
        <v>260</v>
      </c>
      <c r="C1383" t="s">
        <v>237</v>
      </c>
      <c r="D1383" t="s">
        <v>875</v>
      </c>
      <c r="E1383" t="s">
        <v>1997</v>
      </c>
      <c r="F1383" t="s">
        <v>1998</v>
      </c>
      <c r="G1383" t="s">
        <v>1998</v>
      </c>
      <c r="H1383">
        <v>18.806999999999999</v>
      </c>
      <c r="I1383" t="s">
        <v>265</v>
      </c>
      <c r="J1383" t="s">
        <v>242</v>
      </c>
      <c r="K1383" t="s">
        <v>243</v>
      </c>
      <c r="L1383" t="s">
        <v>244</v>
      </c>
      <c r="M1383">
        <v>0</v>
      </c>
      <c r="N1383">
        <v>18.806999999999999</v>
      </c>
      <c r="O1383" t="s">
        <v>283</v>
      </c>
      <c r="P1383" t="s">
        <v>4183</v>
      </c>
      <c r="Q1383" t="s">
        <v>879</v>
      </c>
      <c r="R1383" t="s">
        <v>4184</v>
      </c>
      <c r="S1383" t="s">
        <v>270</v>
      </c>
      <c r="T1383" t="b">
        <v>1</v>
      </c>
    </row>
    <row r="1384" spans="1:20" x14ac:dyDescent="0.25">
      <c r="A1384" t="s">
        <v>259</v>
      </c>
      <c r="B1384" t="s">
        <v>260</v>
      </c>
      <c r="C1384" t="s">
        <v>294</v>
      </c>
      <c r="D1384" t="s">
        <v>875</v>
      </c>
      <c r="E1384" t="s">
        <v>1997</v>
      </c>
      <c r="F1384" t="s">
        <v>1998</v>
      </c>
      <c r="G1384" t="s">
        <v>1998</v>
      </c>
      <c r="H1384">
        <v>12.919</v>
      </c>
      <c r="I1384" t="s">
        <v>265</v>
      </c>
      <c r="J1384" t="s">
        <v>242</v>
      </c>
      <c r="K1384" t="s">
        <v>243</v>
      </c>
      <c r="L1384" t="s">
        <v>244</v>
      </c>
      <c r="M1384">
        <v>0</v>
      </c>
      <c r="N1384">
        <v>12.919</v>
      </c>
      <c r="O1384" t="s">
        <v>283</v>
      </c>
      <c r="P1384" t="s">
        <v>4183</v>
      </c>
      <c r="Q1384" t="s">
        <v>879</v>
      </c>
      <c r="R1384" t="s">
        <v>4184</v>
      </c>
      <c r="S1384" t="s">
        <v>270</v>
      </c>
      <c r="T1384" t="b">
        <v>1</v>
      </c>
    </row>
    <row r="1385" spans="1:20" x14ac:dyDescent="0.25">
      <c r="A1385" t="s">
        <v>259</v>
      </c>
      <c r="B1385" t="s">
        <v>260</v>
      </c>
      <c r="C1385" t="s">
        <v>237</v>
      </c>
      <c r="D1385" t="s">
        <v>2093</v>
      </c>
      <c r="E1385" t="s">
        <v>4185</v>
      </c>
      <c r="F1385" t="s">
        <v>4186</v>
      </c>
      <c r="G1385" t="s">
        <v>4187</v>
      </c>
      <c r="H1385">
        <v>0.436</v>
      </c>
      <c r="I1385" t="s">
        <v>265</v>
      </c>
      <c r="J1385" t="s">
        <v>242</v>
      </c>
      <c r="K1385" t="s">
        <v>243</v>
      </c>
      <c r="L1385" t="s">
        <v>244</v>
      </c>
      <c r="M1385">
        <v>0</v>
      </c>
      <c r="N1385">
        <v>0.436</v>
      </c>
      <c r="O1385" t="s">
        <v>1309</v>
      </c>
      <c r="P1385" t="s">
        <v>4188</v>
      </c>
      <c r="Q1385" t="s">
        <v>2098</v>
      </c>
      <c r="R1385" t="s">
        <v>4189</v>
      </c>
      <c r="S1385" t="s">
        <v>270</v>
      </c>
      <c r="T1385" t="b">
        <v>1</v>
      </c>
    </row>
    <row r="1386" spans="1:20" x14ac:dyDescent="0.25">
      <c r="A1386" t="s">
        <v>259</v>
      </c>
      <c r="B1386" t="s">
        <v>260</v>
      </c>
      <c r="C1386" t="s">
        <v>294</v>
      </c>
      <c r="D1386" t="s">
        <v>2093</v>
      </c>
      <c r="E1386" t="s">
        <v>4185</v>
      </c>
      <c r="F1386" t="s">
        <v>4186</v>
      </c>
      <c r="G1386" t="s">
        <v>4187</v>
      </c>
      <c r="H1386">
        <v>0.252</v>
      </c>
      <c r="I1386" t="s">
        <v>265</v>
      </c>
      <c r="J1386" t="s">
        <v>242</v>
      </c>
      <c r="K1386" t="s">
        <v>243</v>
      </c>
      <c r="L1386" t="s">
        <v>244</v>
      </c>
      <c r="M1386">
        <v>0</v>
      </c>
      <c r="N1386">
        <v>0.252</v>
      </c>
      <c r="O1386" t="s">
        <v>1309</v>
      </c>
      <c r="P1386" t="s">
        <v>4188</v>
      </c>
      <c r="Q1386" t="s">
        <v>2098</v>
      </c>
      <c r="R1386" t="s">
        <v>4189</v>
      </c>
      <c r="S1386" t="s">
        <v>270</v>
      </c>
      <c r="T1386" t="b">
        <v>1</v>
      </c>
    </row>
    <row r="1387" spans="1:20" x14ac:dyDescent="0.25">
      <c r="A1387" t="s">
        <v>259</v>
      </c>
      <c r="B1387" t="s">
        <v>260</v>
      </c>
      <c r="C1387" t="s">
        <v>237</v>
      </c>
      <c r="D1387" t="s">
        <v>1953</v>
      </c>
      <c r="E1387" t="s">
        <v>4190</v>
      </c>
      <c r="F1387" t="s">
        <v>4191</v>
      </c>
      <c r="G1387" t="s">
        <v>4191</v>
      </c>
      <c r="H1387">
        <v>3.9359999999999999</v>
      </c>
      <c r="I1387" t="s">
        <v>265</v>
      </c>
      <c r="J1387" t="s">
        <v>242</v>
      </c>
      <c r="K1387" t="s">
        <v>243</v>
      </c>
      <c r="L1387" t="s">
        <v>244</v>
      </c>
      <c r="M1387">
        <v>0</v>
      </c>
      <c r="N1387">
        <v>3.9359999999999999</v>
      </c>
      <c r="O1387" t="s">
        <v>331</v>
      </c>
      <c r="P1387" t="s">
        <v>4192</v>
      </c>
      <c r="Q1387" t="s">
        <v>1957</v>
      </c>
      <c r="R1387" t="s">
        <v>4193</v>
      </c>
      <c r="S1387" t="s">
        <v>270</v>
      </c>
      <c r="T1387" t="b">
        <v>1</v>
      </c>
    </row>
    <row r="1388" spans="1:20" x14ac:dyDescent="0.25">
      <c r="A1388" t="s">
        <v>259</v>
      </c>
      <c r="B1388" t="s">
        <v>260</v>
      </c>
      <c r="C1388" t="s">
        <v>294</v>
      </c>
      <c r="D1388" t="s">
        <v>1953</v>
      </c>
      <c r="E1388" t="s">
        <v>4190</v>
      </c>
      <c r="F1388" t="s">
        <v>4191</v>
      </c>
      <c r="G1388" t="s">
        <v>4191</v>
      </c>
      <c r="H1388">
        <v>1.085</v>
      </c>
      <c r="I1388" t="s">
        <v>265</v>
      </c>
      <c r="J1388" t="s">
        <v>242</v>
      </c>
      <c r="K1388" t="s">
        <v>243</v>
      </c>
      <c r="L1388" t="s">
        <v>244</v>
      </c>
      <c r="M1388">
        <v>0</v>
      </c>
      <c r="N1388">
        <v>1.085</v>
      </c>
      <c r="O1388" t="s">
        <v>324</v>
      </c>
      <c r="P1388" t="s">
        <v>4192</v>
      </c>
      <c r="Q1388" t="s">
        <v>1957</v>
      </c>
      <c r="R1388" t="s">
        <v>4193</v>
      </c>
      <c r="S1388" t="s">
        <v>270</v>
      </c>
      <c r="T1388" t="b">
        <v>1</v>
      </c>
    </row>
    <row r="1389" spans="1:20" x14ac:dyDescent="0.25">
      <c r="A1389" t="s">
        <v>259</v>
      </c>
      <c r="B1389" t="s">
        <v>260</v>
      </c>
      <c r="C1389" t="s">
        <v>237</v>
      </c>
      <c r="D1389" t="s">
        <v>2380</v>
      </c>
      <c r="E1389" t="s">
        <v>885</v>
      </c>
      <c r="F1389" t="s">
        <v>4194</v>
      </c>
      <c r="G1389" t="s">
        <v>4195</v>
      </c>
      <c r="H1389">
        <v>1.72E-2</v>
      </c>
      <c r="I1389" t="s">
        <v>265</v>
      </c>
      <c r="J1389" t="s">
        <v>242</v>
      </c>
      <c r="K1389" t="s">
        <v>243</v>
      </c>
      <c r="L1389" t="s">
        <v>244</v>
      </c>
      <c r="M1389">
        <v>0</v>
      </c>
      <c r="N1389">
        <v>1.72E-2</v>
      </c>
      <c r="O1389" t="s">
        <v>1258</v>
      </c>
      <c r="P1389" t="s">
        <v>4196</v>
      </c>
      <c r="Q1389" t="s">
        <v>2384</v>
      </c>
      <c r="R1389" t="s">
        <v>4197</v>
      </c>
      <c r="S1389" t="s">
        <v>270</v>
      </c>
      <c r="T1389" t="b">
        <v>1</v>
      </c>
    </row>
    <row r="1390" spans="1:20" x14ac:dyDescent="0.25">
      <c r="A1390" t="s">
        <v>259</v>
      </c>
      <c r="B1390" t="s">
        <v>260</v>
      </c>
      <c r="C1390" t="s">
        <v>237</v>
      </c>
      <c r="D1390" t="s">
        <v>728</v>
      </c>
      <c r="E1390" t="s">
        <v>4198</v>
      </c>
      <c r="F1390" t="s">
        <v>4199</v>
      </c>
      <c r="G1390" t="s">
        <v>4199</v>
      </c>
      <c r="H1390">
        <v>7.5200000000000003E-2</v>
      </c>
      <c r="I1390" t="s">
        <v>265</v>
      </c>
      <c r="J1390" t="s">
        <v>242</v>
      </c>
      <c r="K1390" t="s">
        <v>243</v>
      </c>
      <c r="L1390" t="s">
        <v>244</v>
      </c>
      <c r="M1390">
        <v>0</v>
      </c>
      <c r="N1390">
        <v>7.5200000000000003E-2</v>
      </c>
      <c r="O1390" t="s">
        <v>324</v>
      </c>
      <c r="P1390" t="s">
        <v>4200</v>
      </c>
      <c r="Q1390" t="s">
        <v>732</v>
      </c>
      <c r="R1390" t="s">
        <v>4201</v>
      </c>
      <c r="S1390" t="s">
        <v>270</v>
      </c>
      <c r="T1390" t="b">
        <v>0</v>
      </c>
    </row>
    <row r="1391" spans="1:20" x14ac:dyDescent="0.25">
      <c r="A1391" t="s">
        <v>259</v>
      </c>
      <c r="B1391" t="s">
        <v>260</v>
      </c>
      <c r="C1391" t="s">
        <v>294</v>
      </c>
      <c r="D1391" t="s">
        <v>728</v>
      </c>
      <c r="E1391" t="s">
        <v>4198</v>
      </c>
      <c r="F1391" t="s">
        <v>4199</v>
      </c>
      <c r="G1391" t="s">
        <v>4199</v>
      </c>
      <c r="H1391">
        <v>1.9199999999999998E-2</v>
      </c>
      <c r="I1391" t="s">
        <v>265</v>
      </c>
      <c r="J1391" t="s">
        <v>242</v>
      </c>
      <c r="K1391" t="s">
        <v>243</v>
      </c>
      <c r="L1391" t="s">
        <v>244</v>
      </c>
      <c r="M1391">
        <v>0</v>
      </c>
      <c r="N1391">
        <v>1.9199999999999998E-2</v>
      </c>
      <c r="O1391" t="s">
        <v>324</v>
      </c>
      <c r="P1391" t="s">
        <v>4200</v>
      </c>
      <c r="Q1391" t="s">
        <v>732</v>
      </c>
      <c r="R1391" t="s">
        <v>4201</v>
      </c>
      <c r="S1391" t="s">
        <v>270</v>
      </c>
      <c r="T1391" t="b">
        <v>0</v>
      </c>
    </row>
    <row r="1392" spans="1:20" x14ac:dyDescent="0.25">
      <c r="A1392" t="s">
        <v>236</v>
      </c>
      <c r="B1392" t="s">
        <v>335</v>
      </c>
      <c r="C1392" t="s">
        <v>336</v>
      </c>
      <c r="D1392" t="s">
        <v>337</v>
      </c>
      <c r="E1392" t="s">
        <v>4202</v>
      </c>
      <c r="F1392" t="s">
        <v>4203</v>
      </c>
      <c r="G1392" t="s">
        <v>601</v>
      </c>
      <c r="H1392">
        <v>236760</v>
      </c>
      <c r="I1392" t="s">
        <v>341</v>
      </c>
      <c r="J1392" t="s">
        <v>242</v>
      </c>
      <c r="K1392" t="s">
        <v>243</v>
      </c>
      <c r="L1392" t="s">
        <v>244</v>
      </c>
      <c r="M1392">
        <v>0</v>
      </c>
      <c r="N1392">
        <v>236760</v>
      </c>
      <c r="O1392" t="s">
        <v>342</v>
      </c>
      <c r="P1392" t="s">
        <v>4204</v>
      </c>
      <c r="Q1392" t="s">
        <v>344</v>
      </c>
      <c r="R1392" t="s">
        <v>4205</v>
      </c>
      <c r="S1392" t="s">
        <v>346</v>
      </c>
      <c r="T1392" t="b">
        <v>0</v>
      </c>
    </row>
    <row r="1393" spans="1:20" x14ac:dyDescent="0.25">
      <c r="A1393" t="s">
        <v>236</v>
      </c>
      <c r="B1393" t="s">
        <v>335</v>
      </c>
      <c r="C1393" t="s">
        <v>336</v>
      </c>
      <c r="D1393" t="s">
        <v>337</v>
      </c>
      <c r="E1393" t="s">
        <v>4202</v>
      </c>
      <c r="F1393" t="s">
        <v>4203</v>
      </c>
      <c r="G1393" t="s">
        <v>601</v>
      </c>
      <c r="H1393">
        <v>642634</v>
      </c>
      <c r="I1393" t="s">
        <v>341</v>
      </c>
      <c r="J1393" t="s">
        <v>242</v>
      </c>
      <c r="K1393" t="s">
        <v>243</v>
      </c>
      <c r="L1393" t="s">
        <v>244</v>
      </c>
      <c r="M1393">
        <v>0</v>
      </c>
      <c r="N1393">
        <v>642634</v>
      </c>
      <c r="O1393" t="s">
        <v>342</v>
      </c>
      <c r="P1393" t="s">
        <v>4204</v>
      </c>
      <c r="Q1393" t="s">
        <v>344</v>
      </c>
      <c r="R1393" t="s">
        <v>4206</v>
      </c>
      <c r="S1393" t="s">
        <v>346</v>
      </c>
      <c r="T1393" t="b">
        <v>0</v>
      </c>
    </row>
    <row r="1394" spans="1:20" x14ac:dyDescent="0.25">
      <c r="A1394" t="s">
        <v>259</v>
      </c>
      <c r="B1394" t="s">
        <v>260</v>
      </c>
      <c r="C1394" t="s">
        <v>237</v>
      </c>
      <c r="D1394" t="s">
        <v>3581</v>
      </c>
      <c r="E1394" t="s">
        <v>4207</v>
      </c>
      <c r="F1394" t="s">
        <v>4207</v>
      </c>
      <c r="G1394" t="s">
        <v>4208</v>
      </c>
      <c r="H1394">
        <v>6.976</v>
      </c>
      <c r="I1394" t="s">
        <v>265</v>
      </c>
      <c r="J1394" t="s">
        <v>242</v>
      </c>
      <c r="K1394" t="s">
        <v>243</v>
      </c>
      <c r="L1394" t="s">
        <v>244</v>
      </c>
      <c r="M1394">
        <v>0</v>
      </c>
      <c r="N1394">
        <v>6.976</v>
      </c>
      <c r="O1394" t="s">
        <v>324</v>
      </c>
      <c r="P1394" t="s">
        <v>4209</v>
      </c>
      <c r="Q1394" t="s">
        <v>3586</v>
      </c>
      <c r="R1394" t="s">
        <v>4210</v>
      </c>
      <c r="S1394" t="s">
        <v>270</v>
      </c>
      <c r="T1394" t="b">
        <v>1</v>
      </c>
    </row>
    <row r="1395" spans="1:20" x14ac:dyDescent="0.25">
      <c r="A1395" t="s">
        <v>259</v>
      </c>
      <c r="B1395" t="s">
        <v>260</v>
      </c>
      <c r="C1395" t="s">
        <v>294</v>
      </c>
      <c r="D1395" t="s">
        <v>3581</v>
      </c>
      <c r="E1395" t="s">
        <v>4207</v>
      </c>
      <c r="F1395" t="s">
        <v>4207</v>
      </c>
      <c r="G1395" t="s">
        <v>4208</v>
      </c>
      <c r="H1395">
        <v>4.032</v>
      </c>
      <c r="I1395" t="s">
        <v>265</v>
      </c>
      <c r="J1395" t="s">
        <v>242</v>
      </c>
      <c r="K1395" t="s">
        <v>243</v>
      </c>
      <c r="L1395" t="s">
        <v>244</v>
      </c>
      <c r="M1395">
        <v>0</v>
      </c>
      <c r="N1395">
        <v>4.032</v>
      </c>
      <c r="O1395" t="s">
        <v>324</v>
      </c>
      <c r="P1395" t="s">
        <v>4209</v>
      </c>
      <c r="Q1395" t="s">
        <v>3586</v>
      </c>
      <c r="R1395" t="s">
        <v>4210</v>
      </c>
      <c r="S1395" t="s">
        <v>270</v>
      </c>
      <c r="T1395" t="b">
        <v>1</v>
      </c>
    </row>
    <row r="1396" spans="1:20" x14ac:dyDescent="0.25">
      <c r="A1396" t="s">
        <v>236</v>
      </c>
      <c r="B1396" t="s">
        <v>236</v>
      </c>
      <c r="C1396" t="s">
        <v>237</v>
      </c>
      <c r="D1396" t="s">
        <v>1198</v>
      </c>
      <c r="F1396" t="s">
        <v>600</v>
      </c>
      <c r="G1396" t="s">
        <v>4211</v>
      </c>
      <c r="H1396">
        <v>0</v>
      </c>
      <c r="I1396" t="s">
        <v>254</v>
      </c>
      <c r="J1396" t="s">
        <v>242</v>
      </c>
      <c r="K1396" t="s">
        <v>243</v>
      </c>
      <c r="L1396" t="s">
        <v>244</v>
      </c>
      <c r="M1396">
        <v>0</v>
      </c>
      <c r="N1396">
        <v>0</v>
      </c>
      <c r="O1396" t="s">
        <v>1390</v>
      </c>
      <c r="P1396" t="s">
        <v>4212</v>
      </c>
      <c r="Q1396" t="s">
        <v>1201</v>
      </c>
      <c r="R1396" t="s">
        <v>3775</v>
      </c>
      <c r="S1396" t="s">
        <v>249</v>
      </c>
      <c r="T1396" t="b">
        <v>0</v>
      </c>
    </row>
    <row r="1397" spans="1:20" x14ac:dyDescent="0.25">
      <c r="A1397" t="s">
        <v>259</v>
      </c>
      <c r="B1397" t="s">
        <v>260</v>
      </c>
      <c r="C1397" t="s">
        <v>237</v>
      </c>
      <c r="D1397" t="s">
        <v>399</v>
      </c>
      <c r="E1397" t="s">
        <v>3504</v>
      </c>
      <c r="F1397" t="s">
        <v>3504</v>
      </c>
      <c r="G1397" t="s">
        <v>4213</v>
      </c>
      <c r="H1397">
        <v>1.8080000000000001</v>
      </c>
      <c r="I1397" t="s">
        <v>265</v>
      </c>
      <c r="J1397" t="s">
        <v>242</v>
      </c>
      <c r="K1397" t="s">
        <v>243</v>
      </c>
      <c r="L1397" t="s">
        <v>244</v>
      </c>
      <c r="M1397">
        <v>0</v>
      </c>
      <c r="N1397">
        <v>1.8080000000000001</v>
      </c>
      <c r="O1397" t="s">
        <v>266</v>
      </c>
      <c r="P1397" t="s">
        <v>4214</v>
      </c>
      <c r="Q1397" t="s">
        <v>404</v>
      </c>
      <c r="R1397" t="s">
        <v>4215</v>
      </c>
      <c r="S1397" t="s">
        <v>270</v>
      </c>
      <c r="T1397" t="b">
        <v>1</v>
      </c>
    </row>
    <row r="1398" spans="1:20" x14ac:dyDescent="0.25">
      <c r="A1398" t="s">
        <v>259</v>
      </c>
      <c r="B1398" t="s">
        <v>260</v>
      </c>
      <c r="C1398" t="s">
        <v>336</v>
      </c>
      <c r="D1398" t="s">
        <v>399</v>
      </c>
      <c r="E1398" t="s">
        <v>3504</v>
      </c>
      <c r="F1398" t="s">
        <v>3504</v>
      </c>
      <c r="G1398" t="s">
        <v>4213</v>
      </c>
      <c r="H1398">
        <v>12670</v>
      </c>
      <c r="I1398" t="s">
        <v>265</v>
      </c>
      <c r="J1398" t="s">
        <v>242</v>
      </c>
      <c r="K1398" t="s">
        <v>243</v>
      </c>
      <c r="L1398" t="s">
        <v>244</v>
      </c>
      <c r="M1398">
        <v>0</v>
      </c>
      <c r="N1398">
        <v>12670</v>
      </c>
      <c r="O1398" t="s">
        <v>266</v>
      </c>
      <c r="P1398" t="s">
        <v>4214</v>
      </c>
      <c r="Q1398" t="s">
        <v>404</v>
      </c>
      <c r="R1398" t="s">
        <v>4216</v>
      </c>
      <c r="S1398" t="s">
        <v>270</v>
      </c>
      <c r="T1398" t="b">
        <v>1</v>
      </c>
    </row>
    <row r="1399" spans="1:20" x14ac:dyDescent="0.25">
      <c r="A1399" t="s">
        <v>259</v>
      </c>
      <c r="B1399" t="s">
        <v>260</v>
      </c>
      <c r="C1399" t="s">
        <v>336</v>
      </c>
      <c r="D1399" t="s">
        <v>399</v>
      </c>
      <c r="E1399" t="s">
        <v>3504</v>
      </c>
      <c r="F1399" t="s">
        <v>3504</v>
      </c>
      <c r="G1399" t="s">
        <v>4213</v>
      </c>
      <c r="H1399">
        <v>28509</v>
      </c>
      <c r="I1399" t="s">
        <v>265</v>
      </c>
      <c r="J1399" t="s">
        <v>242</v>
      </c>
      <c r="K1399" t="s">
        <v>243</v>
      </c>
      <c r="L1399" t="s">
        <v>244</v>
      </c>
      <c r="M1399">
        <v>0</v>
      </c>
      <c r="N1399">
        <v>28509</v>
      </c>
      <c r="O1399" t="s">
        <v>266</v>
      </c>
      <c r="P1399" t="s">
        <v>4214</v>
      </c>
      <c r="Q1399" t="s">
        <v>404</v>
      </c>
      <c r="R1399" t="s">
        <v>4217</v>
      </c>
      <c r="S1399" t="s">
        <v>270</v>
      </c>
      <c r="T1399" t="b">
        <v>1</v>
      </c>
    </row>
    <row r="1400" spans="1:20" x14ac:dyDescent="0.25">
      <c r="A1400" t="s">
        <v>236</v>
      </c>
      <c r="B1400" t="s">
        <v>236</v>
      </c>
      <c r="C1400" t="s">
        <v>237</v>
      </c>
      <c r="D1400" t="s">
        <v>566</v>
      </c>
      <c r="E1400" t="s">
        <v>251</v>
      </c>
      <c r="F1400" t="s">
        <v>479</v>
      </c>
      <c r="G1400" t="s">
        <v>1218</v>
      </c>
      <c r="H1400">
        <v>5.1999999999999998E-3</v>
      </c>
      <c r="I1400" t="s">
        <v>254</v>
      </c>
      <c r="J1400" t="s">
        <v>242</v>
      </c>
      <c r="K1400" t="s">
        <v>243</v>
      </c>
      <c r="L1400" t="s">
        <v>244</v>
      </c>
      <c r="M1400">
        <v>0</v>
      </c>
      <c r="N1400">
        <v>5.1999999999999998E-3</v>
      </c>
      <c r="O1400" t="s">
        <v>255</v>
      </c>
      <c r="P1400" s="18" t="s">
        <v>4218</v>
      </c>
      <c r="Q1400" t="s">
        <v>571</v>
      </c>
      <c r="R1400" t="s">
        <v>3571</v>
      </c>
      <c r="S1400" t="s">
        <v>249</v>
      </c>
      <c r="T1400" t="b">
        <v>1</v>
      </c>
    </row>
    <row r="1401" spans="1:20" x14ac:dyDescent="0.25">
      <c r="A1401" t="s">
        <v>259</v>
      </c>
      <c r="B1401" t="s">
        <v>260</v>
      </c>
      <c r="C1401" t="s">
        <v>237</v>
      </c>
      <c r="D1401" t="s">
        <v>1711</v>
      </c>
      <c r="E1401" t="s">
        <v>4219</v>
      </c>
      <c r="F1401" t="s">
        <v>4220</v>
      </c>
      <c r="G1401" t="s">
        <v>4221</v>
      </c>
      <c r="H1401">
        <v>0.30099999999999999</v>
      </c>
      <c r="I1401" t="s">
        <v>265</v>
      </c>
      <c r="J1401" t="s">
        <v>242</v>
      </c>
      <c r="K1401" t="s">
        <v>243</v>
      </c>
      <c r="L1401" t="s">
        <v>244</v>
      </c>
      <c r="M1401">
        <v>0</v>
      </c>
      <c r="N1401">
        <v>0.30099999999999999</v>
      </c>
      <c r="O1401" t="s">
        <v>324</v>
      </c>
      <c r="P1401" t="s">
        <v>4222</v>
      </c>
      <c r="Q1401" t="s">
        <v>1716</v>
      </c>
      <c r="R1401" t="s">
        <v>4223</v>
      </c>
      <c r="S1401" t="s">
        <v>270</v>
      </c>
      <c r="T1401" t="b">
        <v>1</v>
      </c>
    </row>
    <row r="1402" spans="1:20" x14ac:dyDescent="0.25">
      <c r="A1402" t="s">
        <v>259</v>
      </c>
      <c r="B1402" t="s">
        <v>260</v>
      </c>
      <c r="C1402" t="s">
        <v>294</v>
      </c>
      <c r="D1402" t="s">
        <v>1711</v>
      </c>
      <c r="E1402" t="s">
        <v>4219</v>
      </c>
      <c r="F1402" t="s">
        <v>4220</v>
      </c>
      <c r="G1402" t="s">
        <v>4221</v>
      </c>
      <c r="H1402">
        <v>7.6799999999999993E-2</v>
      </c>
      <c r="I1402" t="s">
        <v>265</v>
      </c>
      <c r="J1402" t="s">
        <v>242</v>
      </c>
      <c r="K1402" t="s">
        <v>243</v>
      </c>
      <c r="L1402" t="s">
        <v>244</v>
      </c>
      <c r="M1402">
        <v>0</v>
      </c>
      <c r="N1402">
        <v>7.6799999999999993E-2</v>
      </c>
      <c r="O1402" t="s">
        <v>324</v>
      </c>
      <c r="P1402" t="s">
        <v>4222</v>
      </c>
      <c r="Q1402" t="s">
        <v>1716</v>
      </c>
      <c r="R1402" t="s">
        <v>4223</v>
      </c>
      <c r="S1402" t="s">
        <v>270</v>
      </c>
      <c r="T1402" t="b">
        <v>1</v>
      </c>
    </row>
    <row r="1403" spans="1:20" x14ac:dyDescent="0.25">
      <c r="A1403" t="s">
        <v>259</v>
      </c>
      <c r="B1403" t="s">
        <v>382</v>
      </c>
      <c r="C1403" t="s">
        <v>237</v>
      </c>
      <c r="D1403" t="s">
        <v>4224</v>
      </c>
      <c r="E1403" t="s">
        <v>2525</v>
      </c>
      <c r="F1403" t="s">
        <v>3403</v>
      </c>
      <c r="G1403" t="s">
        <v>3403</v>
      </c>
      <c r="H1403">
        <v>4.6989999999999998</v>
      </c>
      <c r="I1403" t="s">
        <v>265</v>
      </c>
      <c r="J1403" t="s">
        <v>242</v>
      </c>
      <c r="K1403" t="s">
        <v>243</v>
      </c>
      <c r="L1403" t="s">
        <v>244</v>
      </c>
      <c r="M1403">
        <v>0</v>
      </c>
      <c r="N1403">
        <v>4.6989999999999998</v>
      </c>
      <c r="O1403" t="s">
        <v>4225</v>
      </c>
      <c r="P1403" t="s">
        <v>4226</v>
      </c>
      <c r="Q1403" t="s">
        <v>4227</v>
      </c>
      <c r="R1403" t="s">
        <v>4228</v>
      </c>
      <c r="S1403" t="s">
        <v>390</v>
      </c>
      <c r="T1403" t="b">
        <v>1</v>
      </c>
    </row>
    <row r="1404" spans="1:20" x14ac:dyDescent="0.25">
      <c r="A1404" t="s">
        <v>259</v>
      </c>
      <c r="B1404" t="s">
        <v>382</v>
      </c>
      <c r="C1404" t="s">
        <v>294</v>
      </c>
      <c r="D1404" t="s">
        <v>4224</v>
      </c>
      <c r="E1404" t="s">
        <v>2525</v>
      </c>
      <c r="F1404" t="s">
        <v>3403</v>
      </c>
      <c r="G1404" t="s">
        <v>3403</v>
      </c>
      <c r="H1404">
        <v>2.4220000000000002</v>
      </c>
      <c r="I1404" t="s">
        <v>265</v>
      </c>
      <c r="J1404" t="s">
        <v>242</v>
      </c>
      <c r="K1404" t="s">
        <v>243</v>
      </c>
      <c r="L1404" t="s">
        <v>244</v>
      </c>
      <c r="M1404">
        <v>0</v>
      </c>
      <c r="N1404">
        <v>2.4220000000000002</v>
      </c>
      <c r="O1404" t="s">
        <v>391</v>
      </c>
      <c r="P1404" t="s">
        <v>4226</v>
      </c>
      <c r="Q1404" t="s">
        <v>4227</v>
      </c>
      <c r="R1404" t="s">
        <v>4228</v>
      </c>
      <c r="S1404" t="s">
        <v>390</v>
      </c>
      <c r="T1404" t="b">
        <v>1</v>
      </c>
    </row>
    <row r="1405" spans="1:20" x14ac:dyDescent="0.25">
      <c r="A1405" t="s">
        <v>236</v>
      </c>
      <c r="B1405" t="s">
        <v>236</v>
      </c>
      <c r="C1405" t="s">
        <v>237</v>
      </c>
      <c r="D1405" t="s">
        <v>250</v>
      </c>
      <c r="E1405" t="s">
        <v>251</v>
      </c>
      <c r="F1405" t="s">
        <v>479</v>
      </c>
      <c r="G1405" t="s">
        <v>480</v>
      </c>
      <c r="H1405">
        <v>3.5999999999999999E-3</v>
      </c>
      <c r="I1405" t="s">
        <v>341</v>
      </c>
      <c r="J1405" t="s">
        <v>242</v>
      </c>
      <c r="K1405" t="s">
        <v>243</v>
      </c>
      <c r="L1405" t="s">
        <v>244</v>
      </c>
      <c r="M1405">
        <v>0</v>
      </c>
      <c r="N1405">
        <v>3.5999999999999999E-3</v>
      </c>
      <c r="O1405" t="s">
        <v>255</v>
      </c>
      <c r="P1405" t="s">
        <v>4229</v>
      </c>
      <c r="Q1405" t="s">
        <v>257</v>
      </c>
      <c r="R1405" t="s">
        <v>4230</v>
      </c>
      <c r="S1405" t="s">
        <v>249</v>
      </c>
      <c r="T1405" t="b">
        <v>1</v>
      </c>
    </row>
    <row r="1406" spans="1:20" x14ac:dyDescent="0.25">
      <c r="A1406" t="s">
        <v>259</v>
      </c>
      <c r="B1406" t="s">
        <v>1086</v>
      </c>
      <c r="C1406" t="s">
        <v>237</v>
      </c>
      <c r="D1406" t="s">
        <v>1087</v>
      </c>
      <c r="E1406" t="s">
        <v>4231</v>
      </c>
      <c r="F1406" t="s">
        <v>4232</v>
      </c>
      <c r="G1406" t="s">
        <v>4233</v>
      </c>
      <c r="H1406">
        <v>582.52</v>
      </c>
      <c r="I1406" t="s">
        <v>265</v>
      </c>
      <c r="J1406" t="s">
        <v>242</v>
      </c>
      <c r="K1406" t="s">
        <v>243</v>
      </c>
      <c r="L1406" t="s">
        <v>244</v>
      </c>
      <c r="M1406">
        <v>0</v>
      </c>
      <c r="N1406">
        <v>582.52</v>
      </c>
      <c r="O1406" t="s">
        <v>2720</v>
      </c>
      <c r="P1406" t="s">
        <v>4234</v>
      </c>
      <c r="Q1406" t="s">
        <v>1092</v>
      </c>
      <c r="R1406" t="s">
        <v>4235</v>
      </c>
      <c r="S1406" t="s">
        <v>1094</v>
      </c>
      <c r="T1406" t="b">
        <v>1</v>
      </c>
    </row>
    <row r="1407" spans="1:20" x14ac:dyDescent="0.25">
      <c r="A1407" t="s">
        <v>259</v>
      </c>
      <c r="B1407" t="s">
        <v>1086</v>
      </c>
      <c r="C1407" t="s">
        <v>336</v>
      </c>
      <c r="D1407" t="s">
        <v>1087</v>
      </c>
      <c r="E1407" t="s">
        <v>4231</v>
      </c>
      <c r="F1407" t="s">
        <v>4232</v>
      </c>
      <c r="G1407" t="s">
        <v>4233</v>
      </c>
      <c r="H1407">
        <v>2041133</v>
      </c>
      <c r="I1407" t="s">
        <v>265</v>
      </c>
      <c r="J1407" t="s">
        <v>242</v>
      </c>
      <c r="K1407" t="s">
        <v>243</v>
      </c>
      <c r="L1407" t="s">
        <v>244</v>
      </c>
      <c r="M1407">
        <v>0</v>
      </c>
      <c r="N1407">
        <v>2041133</v>
      </c>
      <c r="O1407" t="s">
        <v>2720</v>
      </c>
      <c r="P1407" t="s">
        <v>4234</v>
      </c>
      <c r="Q1407" t="s">
        <v>1092</v>
      </c>
      <c r="R1407" t="s">
        <v>4236</v>
      </c>
      <c r="S1407" t="s">
        <v>1094</v>
      </c>
      <c r="T1407" t="b">
        <v>1</v>
      </c>
    </row>
    <row r="1408" spans="1:20" x14ac:dyDescent="0.25">
      <c r="A1408" t="s">
        <v>259</v>
      </c>
      <c r="B1408" t="s">
        <v>1086</v>
      </c>
      <c r="C1408" t="s">
        <v>336</v>
      </c>
      <c r="D1408" t="s">
        <v>1087</v>
      </c>
      <c r="E1408" t="s">
        <v>4231</v>
      </c>
      <c r="F1408" t="s">
        <v>4232</v>
      </c>
      <c r="G1408" t="s">
        <v>4233</v>
      </c>
      <c r="H1408">
        <v>3061700</v>
      </c>
      <c r="I1408" t="s">
        <v>265</v>
      </c>
      <c r="J1408" t="s">
        <v>242</v>
      </c>
      <c r="K1408" t="s">
        <v>243</v>
      </c>
      <c r="L1408" t="s">
        <v>244</v>
      </c>
      <c r="M1408">
        <v>0</v>
      </c>
      <c r="N1408">
        <v>3061700</v>
      </c>
      <c r="O1408" t="s">
        <v>2720</v>
      </c>
      <c r="P1408" t="s">
        <v>4234</v>
      </c>
      <c r="Q1408" t="s">
        <v>1092</v>
      </c>
      <c r="R1408" t="s">
        <v>4237</v>
      </c>
      <c r="S1408" t="s">
        <v>1094</v>
      </c>
      <c r="T1408" t="b">
        <v>1</v>
      </c>
    </row>
    <row r="1409" spans="1:20" x14ac:dyDescent="0.25">
      <c r="A1409" t="s">
        <v>259</v>
      </c>
      <c r="B1409" t="s">
        <v>260</v>
      </c>
      <c r="C1409" t="s">
        <v>237</v>
      </c>
      <c r="D1409" t="s">
        <v>4238</v>
      </c>
      <c r="E1409" t="s">
        <v>4239</v>
      </c>
      <c r="F1409" t="s">
        <v>4240</v>
      </c>
      <c r="G1409" t="s">
        <v>4240</v>
      </c>
      <c r="H1409">
        <v>4.3360000000000003</v>
      </c>
      <c r="I1409" t="s">
        <v>265</v>
      </c>
      <c r="J1409" t="s">
        <v>242</v>
      </c>
      <c r="K1409" t="s">
        <v>243</v>
      </c>
      <c r="L1409" t="s">
        <v>244</v>
      </c>
      <c r="M1409">
        <v>0</v>
      </c>
      <c r="N1409">
        <v>4.3360000000000003</v>
      </c>
      <c r="O1409" t="s">
        <v>3404</v>
      </c>
      <c r="P1409" s="18" t="s">
        <v>4241</v>
      </c>
      <c r="Q1409" t="s">
        <v>4242</v>
      </c>
      <c r="R1409" t="s">
        <v>4243</v>
      </c>
      <c r="S1409" t="s">
        <v>270</v>
      </c>
      <c r="T1409" t="b">
        <v>1</v>
      </c>
    </row>
    <row r="1410" spans="1:20" x14ac:dyDescent="0.25">
      <c r="A1410" t="s">
        <v>259</v>
      </c>
      <c r="B1410" t="s">
        <v>260</v>
      </c>
      <c r="C1410" t="s">
        <v>294</v>
      </c>
      <c r="D1410" t="s">
        <v>4238</v>
      </c>
      <c r="E1410" t="s">
        <v>4239</v>
      </c>
      <c r="F1410" t="s">
        <v>4240</v>
      </c>
      <c r="G1410" t="s">
        <v>4240</v>
      </c>
      <c r="H1410">
        <v>3.6</v>
      </c>
      <c r="I1410" t="s">
        <v>265</v>
      </c>
      <c r="J1410" t="s">
        <v>242</v>
      </c>
      <c r="K1410" t="s">
        <v>243</v>
      </c>
      <c r="L1410" t="s">
        <v>244</v>
      </c>
      <c r="M1410">
        <v>0</v>
      </c>
      <c r="N1410">
        <v>3.6</v>
      </c>
      <c r="O1410" t="s">
        <v>3404</v>
      </c>
      <c r="P1410" s="18" t="s">
        <v>4241</v>
      </c>
      <c r="Q1410" t="s">
        <v>4242</v>
      </c>
      <c r="R1410" t="s">
        <v>4243</v>
      </c>
      <c r="S1410" t="s">
        <v>270</v>
      </c>
      <c r="T1410" t="b">
        <v>1</v>
      </c>
    </row>
    <row r="1411" spans="1:20" x14ac:dyDescent="0.25">
      <c r="A1411" t="s">
        <v>259</v>
      </c>
      <c r="B1411" t="s">
        <v>260</v>
      </c>
      <c r="C1411" t="s">
        <v>237</v>
      </c>
      <c r="D1411" t="s">
        <v>869</v>
      </c>
      <c r="E1411" t="s">
        <v>827</v>
      </c>
      <c r="F1411" t="s">
        <v>828</v>
      </c>
      <c r="G1411" t="s">
        <v>828</v>
      </c>
      <c r="H1411">
        <v>0.38</v>
      </c>
      <c r="I1411" t="s">
        <v>265</v>
      </c>
      <c r="J1411" t="s">
        <v>242</v>
      </c>
      <c r="K1411" t="s">
        <v>243</v>
      </c>
      <c r="L1411" t="s">
        <v>244</v>
      </c>
      <c r="M1411">
        <v>0</v>
      </c>
      <c r="N1411">
        <v>0.38</v>
      </c>
      <c r="O1411" t="s">
        <v>372</v>
      </c>
      <c r="P1411" t="s">
        <v>4244</v>
      </c>
      <c r="Q1411" t="s">
        <v>873</v>
      </c>
      <c r="R1411" t="s">
        <v>4245</v>
      </c>
      <c r="S1411" t="s">
        <v>270</v>
      </c>
      <c r="T1411" t="b">
        <v>1</v>
      </c>
    </row>
    <row r="1412" spans="1:20" x14ac:dyDescent="0.25">
      <c r="A1412" t="s">
        <v>236</v>
      </c>
      <c r="B1412" t="s">
        <v>236</v>
      </c>
      <c r="C1412" t="s">
        <v>237</v>
      </c>
      <c r="D1412" t="s">
        <v>314</v>
      </c>
      <c r="E1412" t="s">
        <v>251</v>
      </c>
      <c r="F1412" t="s">
        <v>1520</v>
      </c>
      <c r="G1412" t="s">
        <v>4246</v>
      </c>
      <c r="H1412">
        <v>5.0000000000000001E-3</v>
      </c>
      <c r="I1412" t="s">
        <v>241</v>
      </c>
      <c r="J1412" t="s">
        <v>242</v>
      </c>
      <c r="K1412" t="s">
        <v>243</v>
      </c>
      <c r="L1412" t="s">
        <v>244</v>
      </c>
      <c r="M1412">
        <v>0</v>
      </c>
      <c r="N1412">
        <v>5.0000000000000001E-3</v>
      </c>
      <c r="O1412" t="s">
        <v>298</v>
      </c>
      <c r="P1412" t="s">
        <v>4247</v>
      </c>
      <c r="Q1412" t="s">
        <v>318</v>
      </c>
      <c r="R1412" t="s">
        <v>2182</v>
      </c>
      <c r="S1412" t="s">
        <v>249</v>
      </c>
      <c r="T1412" t="b">
        <v>1</v>
      </c>
    </row>
    <row r="1413" spans="1:20" x14ac:dyDescent="0.25">
      <c r="A1413" t="s">
        <v>259</v>
      </c>
      <c r="B1413" t="s">
        <v>260</v>
      </c>
      <c r="C1413" t="s">
        <v>237</v>
      </c>
      <c r="D1413" t="s">
        <v>470</v>
      </c>
      <c r="E1413" t="s">
        <v>4248</v>
      </c>
      <c r="F1413" t="s">
        <v>4249</v>
      </c>
      <c r="G1413" t="s">
        <v>4249</v>
      </c>
      <c r="H1413">
        <v>2.0259999999999998</v>
      </c>
      <c r="I1413" t="s">
        <v>265</v>
      </c>
      <c r="J1413" t="s">
        <v>242</v>
      </c>
      <c r="K1413" t="s">
        <v>243</v>
      </c>
      <c r="L1413" t="s">
        <v>244</v>
      </c>
      <c r="M1413">
        <v>0</v>
      </c>
      <c r="N1413">
        <v>2.0259999999999998</v>
      </c>
      <c r="O1413" t="s">
        <v>283</v>
      </c>
      <c r="P1413" t="s">
        <v>4250</v>
      </c>
      <c r="Q1413" t="s">
        <v>474</v>
      </c>
      <c r="R1413" t="s">
        <v>4251</v>
      </c>
      <c r="S1413" t="s">
        <v>270</v>
      </c>
      <c r="T1413" t="b">
        <v>1</v>
      </c>
    </row>
    <row r="1414" spans="1:20" x14ac:dyDescent="0.25">
      <c r="A1414" t="s">
        <v>259</v>
      </c>
      <c r="B1414" t="s">
        <v>260</v>
      </c>
      <c r="C1414" t="s">
        <v>237</v>
      </c>
      <c r="D1414" t="s">
        <v>524</v>
      </c>
      <c r="E1414" t="s">
        <v>3711</v>
      </c>
      <c r="F1414" t="s">
        <v>3711</v>
      </c>
      <c r="G1414" t="s">
        <v>4252</v>
      </c>
      <c r="H1414">
        <v>2.0960000000000001</v>
      </c>
      <c r="I1414" t="s">
        <v>265</v>
      </c>
      <c r="J1414" t="s">
        <v>242</v>
      </c>
      <c r="K1414" t="s">
        <v>243</v>
      </c>
      <c r="L1414" t="s">
        <v>244</v>
      </c>
      <c r="M1414">
        <v>0</v>
      </c>
      <c r="N1414">
        <v>2.0960000000000001</v>
      </c>
      <c r="O1414" t="s">
        <v>266</v>
      </c>
      <c r="P1414" t="s">
        <v>4253</v>
      </c>
      <c r="Q1414" t="s">
        <v>528</v>
      </c>
      <c r="R1414" t="s">
        <v>4254</v>
      </c>
      <c r="S1414" t="s">
        <v>270</v>
      </c>
      <c r="T1414" t="b">
        <v>1</v>
      </c>
    </row>
    <row r="1415" spans="1:20" x14ac:dyDescent="0.25">
      <c r="A1415" t="s">
        <v>259</v>
      </c>
      <c r="B1415" t="s">
        <v>260</v>
      </c>
      <c r="C1415" t="s">
        <v>237</v>
      </c>
      <c r="D1415" t="s">
        <v>1142</v>
      </c>
      <c r="E1415" t="s">
        <v>1226</v>
      </c>
      <c r="F1415" t="s">
        <v>4255</v>
      </c>
      <c r="G1415" t="s">
        <v>4255</v>
      </c>
      <c r="H1415">
        <v>9.5999999999999992E-3</v>
      </c>
      <c r="I1415" t="s">
        <v>265</v>
      </c>
      <c r="J1415" t="s">
        <v>242</v>
      </c>
      <c r="K1415" t="s">
        <v>243</v>
      </c>
      <c r="L1415" t="s">
        <v>244</v>
      </c>
      <c r="M1415">
        <v>0</v>
      </c>
      <c r="N1415">
        <v>9.5999999999999992E-3</v>
      </c>
      <c r="O1415" t="s">
        <v>372</v>
      </c>
      <c r="P1415" t="s">
        <v>4256</v>
      </c>
      <c r="Q1415" t="s">
        <v>1146</v>
      </c>
      <c r="R1415" t="s">
        <v>4257</v>
      </c>
      <c r="S1415" t="s">
        <v>270</v>
      </c>
      <c r="T1415" t="b">
        <v>1</v>
      </c>
    </row>
    <row r="1416" spans="1:20" x14ac:dyDescent="0.25">
      <c r="A1416" t="s">
        <v>259</v>
      </c>
      <c r="B1416" t="s">
        <v>260</v>
      </c>
      <c r="C1416" t="s">
        <v>237</v>
      </c>
      <c r="D1416" t="s">
        <v>2380</v>
      </c>
      <c r="E1416" t="s">
        <v>975</v>
      </c>
      <c r="F1416" t="s">
        <v>975</v>
      </c>
      <c r="G1416" t="s">
        <v>1507</v>
      </c>
      <c r="H1416">
        <v>2.7519999999999998</v>
      </c>
      <c r="I1416" t="s">
        <v>265</v>
      </c>
      <c r="J1416" t="s">
        <v>242</v>
      </c>
      <c r="K1416" t="s">
        <v>243</v>
      </c>
      <c r="L1416" t="s">
        <v>244</v>
      </c>
      <c r="M1416">
        <v>0</v>
      </c>
      <c r="N1416">
        <v>2.7519999999999998</v>
      </c>
      <c r="O1416" t="s">
        <v>331</v>
      </c>
      <c r="P1416" t="s">
        <v>4258</v>
      </c>
      <c r="Q1416" t="s">
        <v>2384</v>
      </c>
      <c r="R1416" t="s">
        <v>4259</v>
      </c>
      <c r="S1416" t="s">
        <v>270</v>
      </c>
      <c r="T1416" t="b">
        <v>1</v>
      </c>
    </row>
    <row r="1417" spans="1:20" x14ac:dyDescent="0.25">
      <c r="A1417" t="s">
        <v>259</v>
      </c>
      <c r="B1417" t="s">
        <v>260</v>
      </c>
      <c r="C1417" t="s">
        <v>336</v>
      </c>
      <c r="D1417" t="s">
        <v>2380</v>
      </c>
      <c r="E1417" t="s">
        <v>975</v>
      </c>
      <c r="F1417" t="s">
        <v>975</v>
      </c>
      <c r="G1417" t="s">
        <v>1507</v>
      </c>
      <c r="H1417">
        <v>14223</v>
      </c>
      <c r="I1417" t="s">
        <v>265</v>
      </c>
      <c r="J1417" t="s">
        <v>242</v>
      </c>
      <c r="K1417" t="s">
        <v>243</v>
      </c>
      <c r="L1417" t="s">
        <v>244</v>
      </c>
      <c r="M1417">
        <v>0</v>
      </c>
      <c r="N1417">
        <v>14223</v>
      </c>
      <c r="O1417" t="s">
        <v>324</v>
      </c>
      <c r="P1417" t="s">
        <v>4258</v>
      </c>
      <c r="Q1417" t="s">
        <v>2384</v>
      </c>
      <c r="R1417" t="s">
        <v>4260</v>
      </c>
      <c r="S1417" t="s">
        <v>270</v>
      </c>
      <c r="T1417" t="b">
        <v>1</v>
      </c>
    </row>
    <row r="1418" spans="1:20" x14ac:dyDescent="0.25">
      <c r="A1418" t="s">
        <v>259</v>
      </c>
      <c r="B1418" t="s">
        <v>260</v>
      </c>
      <c r="C1418" t="s">
        <v>336</v>
      </c>
      <c r="D1418" t="s">
        <v>2380</v>
      </c>
      <c r="E1418" t="s">
        <v>975</v>
      </c>
      <c r="F1418" t="s">
        <v>975</v>
      </c>
      <c r="G1418" t="s">
        <v>1507</v>
      </c>
      <c r="H1418">
        <v>27483</v>
      </c>
      <c r="I1418" t="s">
        <v>265</v>
      </c>
      <c r="J1418" t="s">
        <v>242</v>
      </c>
      <c r="K1418" t="s">
        <v>243</v>
      </c>
      <c r="L1418" t="s">
        <v>244</v>
      </c>
      <c r="M1418">
        <v>0</v>
      </c>
      <c r="N1418">
        <v>27483</v>
      </c>
      <c r="O1418" t="s">
        <v>324</v>
      </c>
      <c r="P1418" t="s">
        <v>4258</v>
      </c>
      <c r="Q1418" t="s">
        <v>2384</v>
      </c>
      <c r="R1418" t="s">
        <v>4261</v>
      </c>
      <c r="S1418" t="s">
        <v>270</v>
      </c>
      <c r="T1418" t="b">
        <v>1</v>
      </c>
    </row>
    <row r="1419" spans="1:20" x14ac:dyDescent="0.25">
      <c r="A1419" t="s">
        <v>259</v>
      </c>
      <c r="B1419" t="s">
        <v>260</v>
      </c>
      <c r="C1419" t="s">
        <v>237</v>
      </c>
      <c r="D1419" t="s">
        <v>1148</v>
      </c>
      <c r="E1419" t="s">
        <v>4262</v>
      </c>
      <c r="F1419" t="s">
        <v>4263</v>
      </c>
      <c r="G1419" t="s">
        <v>4264</v>
      </c>
      <c r="H1419">
        <v>2.0264999999999998E-2</v>
      </c>
      <c r="I1419" t="s">
        <v>265</v>
      </c>
      <c r="J1419" t="s">
        <v>242</v>
      </c>
      <c r="K1419" t="s">
        <v>243</v>
      </c>
      <c r="L1419" t="s">
        <v>244</v>
      </c>
      <c r="M1419">
        <v>0</v>
      </c>
      <c r="N1419">
        <v>2.0264999999999998E-2</v>
      </c>
      <c r="O1419" t="s">
        <v>372</v>
      </c>
      <c r="P1419" t="s">
        <v>4265</v>
      </c>
      <c r="Q1419" t="s">
        <v>1153</v>
      </c>
      <c r="R1419" t="s">
        <v>4266</v>
      </c>
      <c r="S1419" t="s">
        <v>270</v>
      </c>
      <c r="T1419" t="b">
        <v>1</v>
      </c>
    </row>
    <row r="1420" spans="1:20" x14ac:dyDescent="0.25">
      <c r="A1420" t="s">
        <v>259</v>
      </c>
      <c r="B1420" t="s">
        <v>260</v>
      </c>
      <c r="C1420" t="s">
        <v>294</v>
      </c>
      <c r="D1420" t="s">
        <v>1148</v>
      </c>
      <c r="E1420" t="s">
        <v>4262</v>
      </c>
      <c r="F1420" t="s">
        <v>4263</v>
      </c>
      <c r="G1420" t="s">
        <v>4264</v>
      </c>
      <c r="H1420">
        <v>1.01E-2</v>
      </c>
      <c r="I1420" t="s">
        <v>265</v>
      </c>
      <c r="J1420" t="s">
        <v>242</v>
      </c>
      <c r="K1420" t="s">
        <v>243</v>
      </c>
      <c r="L1420" t="s">
        <v>244</v>
      </c>
      <c r="M1420">
        <v>0</v>
      </c>
      <c r="N1420">
        <v>1.01E-2</v>
      </c>
      <c r="O1420" t="s">
        <v>290</v>
      </c>
      <c r="P1420" t="s">
        <v>4265</v>
      </c>
      <c r="Q1420" t="s">
        <v>1153</v>
      </c>
      <c r="R1420" t="s">
        <v>4266</v>
      </c>
      <c r="S1420" t="s">
        <v>270</v>
      </c>
      <c r="T1420" t="b">
        <v>1</v>
      </c>
    </row>
    <row r="1421" spans="1:20" x14ac:dyDescent="0.25">
      <c r="A1421" t="s">
        <v>259</v>
      </c>
      <c r="B1421" t="s">
        <v>260</v>
      </c>
      <c r="C1421" t="s">
        <v>237</v>
      </c>
      <c r="D1421" t="s">
        <v>677</v>
      </c>
      <c r="E1421" t="s">
        <v>4267</v>
      </c>
      <c r="F1421" t="s">
        <v>4268</v>
      </c>
      <c r="G1421" t="s">
        <v>4268</v>
      </c>
      <c r="H1421">
        <v>4.36E-2</v>
      </c>
      <c r="I1421" t="s">
        <v>265</v>
      </c>
      <c r="J1421" t="s">
        <v>242</v>
      </c>
      <c r="K1421" t="s">
        <v>243</v>
      </c>
      <c r="L1421" t="s">
        <v>244</v>
      </c>
      <c r="M1421">
        <v>0</v>
      </c>
      <c r="N1421">
        <v>4.36E-2</v>
      </c>
      <c r="O1421" t="s">
        <v>446</v>
      </c>
      <c r="P1421" t="s">
        <v>4269</v>
      </c>
      <c r="Q1421" t="s">
        <v>681</v>
      </c>
      <c r="R1421" t="s">
        <v>4270</v>
      </c>
      <c r="S1421" t="s">
        <v>270</v>
      </c>
      <c r="T1421" t="b">
        <v>1</v>
      </c>
    </row>
    <row r="1422" spans="1:20" x14ac:dyDescent="0.25">
      <c r="A1422" t="s">
        <v>259</v>
      </c>
      <c r="B1422" t="s">
        <v>260</v>
      </c>
      <c r="C1422" t="s">
        <v>294</v>
      </c>
      <c r="D1422" t="s">
        <v>677</v>
      </c>
      <c r="E1422" t="s">
        <v>4267</v>
      </c>
      <c r="F1422" t="s">
        <v>4268</v>
      </c>
      <c r="G1422" t="s">
        <v>4268</v>
      </c>
      <c r="H1422">
        <v>2.52E-2</v>
      </c>
      <c r="I1422" t="s">
        <v>265</v>
      </c>
      <c r="J1422" t="s">
        <v>242</v>
      </c>
      <c r="K1422" t="s">
        <v>243</v>
      </c>
      <c r="L1422" t="s">
        <v>244</v>
      </c>
      <c r="M1422">
        <v>0</v>
      </c>
      <c r="N1422">
        <v>2.52E-2</v>
      </c>
      <c r="O1422" t="s">
        <v>310</v>
      </c>
      <c r="P1422" t="s">
        <v>4269</v>
      </c>
      <c r="Q1422" t="s">
        <v>681</v>
      </c>
      <c r="R1422" t="s">
        <v>4270</v>
      </c>
      <c r="S1422" t="s">
        <v>270</v>
      </c>
      <c r="T1422" t="b">
        <v>1</v>
      </c>
    </row>
    <row r="1423" spans="1:20" x14ac:dyDescent="0.25">
      <c r="A1423" t="s">
        <v>259</v>
      </c>
      <c r="B1423" t="s">
        <v>260</v>
      </c>
      <c r="C1423" t="s">
        <v>237</v>
      </c>
      <c r="D1423" t="s">
        <v>1687</v>
      </c>
      <c r="E1423" t="s">
        <v>4271</v>
      </c>
      <c r="F1423" t="s">
        <v>4271</v>
      </c>
      <c r="G1423" t="s">
        <v>4272</v>
      </c>
      <c r="H1423">
        <v>6.6719999999999997</v>
      </c>
      <c r="I1423" t="s">
        <v>265</v>
      </c>
      <c r="J1423" t="s">
        <v>242</v>
      </c>
      <c r="K1423" t="s">
        <v>243</v>
      </c>
      <c r="L1423" t="s">
        <v>244</v>
      </c>
      <c r="M1423">
        <v>0</v>
      </c>
      <c r="N1423">
        <v>6.6719999999999997</v>
      </c>
      <c r="O1423" t="s">
        <v>1690</v>
      </c>
      <c r="P1423" t="s">
        <v>4273</v>
      </c>
      <c r="Q1423" t="s">
        <v>1692</v>
      </c>
      <c r="R1423" t="s">
        <v>4274</v>
      </c>
      <c r="S1423" t="s">
        <v>270</v>
      </c>
      <c r="T1423" t="b">
        <v>1</v>
      </c>
    </row>
    <row r="1424" spans="1:20" x14ac:dyDescent="0.25">
      <c r="A1424" t="s">
        <v>259</v>
      </c>
      <c r="B1424" t="s">
        <v>260</v>
      </c>
      <c r="C1424" t="s">
        <v>294</v>
      </c>
      <c r="D1424" t="s">
        <v>1687</v>
      </c>
      <c r="E1424" t="s">
        <v>4271</v>
      </c>
      <c r="F1424" t="s">
        <v>4271</v>
      </c>
      <c r="G1424" t="s">
        <v>4272</v>
      </c>
      <c r="H1424">
        <v>4.4640000000000004</v>
      </c>
      <c r="I1424" t="s">
        <v>265</v>
      </c>
      <c r="J1424" t="s">
        <v>242</v>
      </c>
      <c r="K1424" t="s">
        <v>243</v>
      </c>
      <c r="L1424" t="s">
        <v>244</v>
      </c>
      <c r="M1424">
        <v>0</v>
      </c>
      <c r="N1424">
        <v>4.4640000000000004</v>
      </c>
      <c r="O1424" t="s">
        <v>1690</v>
      </c>
      <c r="P1424" t="s">
        <v>4273</v>
      </c>
      <c r="Q1424" t="s">
        <v>1692</v>
      </c>
      <c r="R1424" t="s">
        <v>4274</v>
      </c>
      <c r="S1424" t="s">
        <v>270</v>
      </c>
      <c r="T1424" t="b">
        <v>1</v>
      </c>
    </row>
    <row r="1425" spans="1:20" x14ac:dyDescent="0.25">
      <c r="A1425" t="s">
        <v>259</v>
      </c>
      <c r="B1425" t="s">
        <v>1086</v>
      </c>
      <c r="C1425" t="s">
        <v>237</v>
      </c>
      <c r="D1425" t="s">
        <v>1087</v>
      </c>
      <c r="E1425" t="s">
        <v>4275</v>
      </c>
      <c r="F1425" t="s">
        <v>4276</v>
      </c>
      <c r="G1425" t="s">
        <v>4277</v>
      </c>
      <c r="H1425">
        <v>134.08000000000001</v>
      </c>
      <c r="I1425" t="s">
        <v>265</v>
      </c>
      <c r="J1425" t="s">
        <v>242</v>
      </c>
      <c r="K1425" t="s">
        <v>243</v>
      </c>
      <c r="L1425" t="s">
        <v>244</v>
      </c>
      <c r="M1425">
        <v>0</v>
      </c>
      <c r="N1425">
        <v>134.08000000000001</v>
      </c>
      <c r="O1425" t="s">
        <v>690</v>
      </c>
      <c r="P1425" t="s">
        <v>4278</v>
      </c>
      <c r="Q1425" t="s">
        <v>1092</v>
      </c>
      <c r="R1425" t="s">
        <v>4279</v>
      </c>
      <c r="S1425" t="s">
        <v>1094</v>
      </c>
      <c r="T1425" t="b">
        <v>1</v>
      </c>
    </row>
    <row r="1426" spans="1:20" x14ac:dyDescent="0.25">
      <c r="A1426" t="s">
        <v>259</v>
      </c>
      <c r="B1426" t="s">
        <v>1086</v>
      </c>
      <c r="C1426" t="s">
        <v>336</v>
      </c>
      <c r="D1426" t="s">
        <v>1087</v>
      </c>
      <c r="E1426" t="s">
        <v>4275</v>
      </c>
      <c r="F1426" t="s">
        <v>4276</v>
      </c>
      <c r="G1426" t="s">
        <v>4277</v>
      </c>
      <c r="H1426">
        <v>469828</v>
      </c>
      <c r="I1426" t="s">
        <v>265</v>
      </c>
      <c r="J1426" t="s">
        <v>242</v>
      </c>
      <c r="K1426" t="s">
        <v>243</v>
      </c>
      <c r="L1426" t="s">
        <v>244</v>
      </c>
      <c r="M1426">
        <v>0</v>
      </c>
      <c r="N1426">
        <v>469828</v>
      </c>
      <c r="O1426" t="s">
        <v>690</v>
      </c>
      <c r="P1426" t="s">
        <v>4278</v>
      </c>
      <c r="Q1426" t="s">
        <v>1092</v>
      </c>
      <c r="R1426" t="s">
        <v>4280</v>
      </c>
      <c r="S1426" t="s">
        <v>1094</v>
      </c>
      <c r="T1426" t="b">
        <v>1</v>
      </c>
    </row>
    <row r="1427" spans="1:20" x14ac:dyDescent="0.25">
      <c r="A1427" t="s">
        <v>259</v>
      </c>
      <c r="B1427" t="s">
        <v>1086</v>
      </c>
      <c r="C1427" t="s">
        <v>336</v>
      </c>
      <c r="D1427" t="s">
        <v>1087</v>
      </c>
      <c r="E1427" t="s">
        <v>4275</v>
      </c>
      <c r="F1427" t="s">
        <v>4276</v>
      </c>
      <c r="G1427" t="s">
        <v>4277</v>
      </c>
      <c r="H1427">
        <v>704742</v>
      </c>
      <c r="I1427" t="s">
        <v>265</v>
      </c>
      <c r="J1427" t="s">
        <v>242</v>
      </c>
      <c r="K1427" t="s">
        <v>243</v>
      </c>
      <c r="L1427" t="s">
        <v>244</v>
      </c>
      <c r="M1427">
        <v>0</v>
      </c>
      <c r="N1427">
        <v>704742</v>
      </c>
      <c r="O1427" t="s">
        <v>690</v>
      </c>
      <c r="P1427" t="s">
        <v>4278</v>
      </c>
      <c r="Q1427" t="s">
        <v>1092</v>
      </c>
      <c r="R1427" t="s">
        <v>4281</v>
      </c>
      <c r="S1427" t="s">
        <v>1094</v>
      </c>
      <c r="T1427" t="b">
        <v>1</v>
      </c>
    </row>
    <row r="1428" spans="1:20" x14ac:dyDescent="0.25">
      <c r="A1428" t="s">
        <v>259</v>
      </c>
      <c r="B1428" t="s">
        <v>260</v>
      </c>
      <c r="C1428" t="s">
        <v>237</v>
      </c>
      <c r="D1428" t="s">
        <v>1047</v>
      </c>
      <c r="E1428" t="s">
        <v>2598</v>
      </c>
      <c r="F1428" t="s">
        <v>2599</v>
      </c>
      <c r="G1428" t="s">
        <v>2599</v>
      </c>
      <c r="H1428">
        <v>0.72</v>
      </c>
      <c r="I1428" t="s">
        <v>265</v>
      </c>
      <c r="J1428" t="s">
        <v>242</v>
      </c>
      <c r="K1428" t="s">
        <v>243</v>
      </c>
      <c r="L1428" t="s">
        <v>244</v>
      </c>
      <c r="M1428">
        <v>0</v>
      </c>
      <c r="N1428">
        <v>0.72</v>
      </c>
      <c r="O1428" t="s">
        <v>245</v>
      </c>
      <c r="P1428" t="s">
        <v>4282</v>
      </c>
      <c r="Q1428" t="s">
        <v>1051</v>
      </c>
      <c r="R1428" t="s">
        <v>4283</v>
      </c>
      <c r="S1428" t="s">
        <v>270</v>
      </c>
      <c r="T1428" t="b">
        <v>1</v>
      </c>
    </row>
    <row r="1429" spans="1:20" x14ac:dyDescent="0.25">
      <c r="A1429" t="s">
        <v>259</v>
      </c>
      <c r="B1429" t="s">
        <v>260</v>
      </c>
      <c r="C1429" t="s">
        <v>294</v>
      </c>
      <c r="D1429" t="s">
        <v>1047</v>
      </c>
      <c r="E1429" t="s">
        <v>2598</v>
      </c>
      <c r="F1429" t="s">
        <v>2599</v>
      </c>
      <c r="G1429" t="s">
        <v>2599</v>
      </c>
      <c r="H1429">
        <v>0.47499999999999998</v>
      </c>
      <c r="I1429" t="s">
        <v>265</v>
      </c>
      <c r="J1429" t="s">
        <v>242</v>
      </c>
      <c r="K1429" t="s">
        <v>243</v>
      </c>
      <c r="L1429" t="s">
        <v>244</v>
      </c>
      <c r="M1429">
        <v>0</v>
      </c>
      <c r="N1429">
        <v>0.47499999999999998</v>
      </c>
      <c r="O1429" t="s">
        <v>245</v>
      </c>
      <c r="P1429" t="s">
        <v>4282</v>
      </c>
      <c r="Q1429" t="s">
        <v>1051</v>
      </c>
      <c r="R1429" t="s">
        <v>4283</v>
      </c>
      <c r="S1429" t="s">
        <v>270</v>
      </c>
      <c r="T1429" t="b">
        <v>1</v>
      </c>
    </row>
    <row r="1430" spans="1:20" x14ac:dyDescent="0.25">
      <c r="A1430" t="s">
        <v>259</v>
      </c>
      <c r="B1430" t="s">
        <v>260</v>
      </c>
      <c r="C1430" t="s">
        <v>237</v>
      </c>
      <c r="D1430" t="s">
        <v>295</v>
      </c>
      <c r="E1430" t="s">
        <v>3145</v>
      </c>
      <c r="F1430" t="s">
        <v>4284</v>
      </c>
      <c r="G1430" t="s">
        <v>4284</v>
      </c>
      <c r="H1430">
        <v>0.30730000000000002</v>
      </c>
      <c r="I1430" t="s">
        <v>265</v>
      </c>
      <c r="J1430" t="s">
        <v>242</v>
      </c>
      <c r="K1430" t="s">
        <v>243</v>
      </c>
      <c r="L1430" t="s">
        <v>244</v>
      </c>
      <c r="M1430">
        <v>0</v>
      </c>
      <c r="N1430">
        <v>0.30730000000000002</v>
      </c>
      <c r="O1430" t="s">
        <v>298</v>
      </c>
      <c r="P1430" t="s">
        <v>4285</v>
      </c>
      <c r="Q1430" t="s">
        <v>300</v>
      </c>
      <c r="R1430" t="s">
        <v>4286</v>
      </c>
      <c r="S1430" t="s">
        <v>270</v>
      </c>
      <c r="T1430" t="b">
        <v>1</v>
      </c>
    </row>
    <row r="1431" spans="1:20" x14ac:dyDescent="0.25">
      <c r="A1431" t="s">
        <v>236</v>
      </c>
      <c r="B1431" t="s">
        <v>236</v>
      </c>
      <c r="C1431" t="s">
        <v>237</v>
      </c>
      <c r="D1431" t="s">
        <v>392</v>
      </c>
      <c r="F1431" t="s">
        <v>302</v>
      </c>
      <c r="G1431" t="s">
        <v>240</v>
      </c>
      <c r="H1431">
        <v>0.01</v>
      </c>
      <c r="I1431" t="s">
        <v>241</v>
      </c>
      <c r="J1431" t="s">
        <v>242</v>
      </c>
      <c r="K1431" t="s">
        <v>243</v>
      </c>
      <c r="L1431" t="s">
        <v>244</v>
      </c>
      <c r="M1431">
        <v>0</v>
      </c>
      <c r="N1431">
        <v>0.01</v>
      </c>
      <c r="O1431" t="s">
        <v>245</v>
      </c>
      <c r="P1431" t="s">
        <v>246</v>
      </c>
      <c r="Q1431" t="s">
        <v>397</v>
      </c>
      <c r="R1431" t="s">
        <v>2158</v>
      </c>
      <c r="S1431" t="s">
        <v>249</v>
      </c>
      <c r="T1431" t="b">
        <v>0</v>
      </c>
    </row>
    <row r="1432" spans="1:20" x14ac:dyDescent="0.25">
      <c r="A1432" t="s">
        <v>259</v>
      </c>
      <c r="B1432" t="s">
        <v>260</v>
      </c>
      <c r="C1432" t="s">
        <v>237</v>
      </c>
      <c r="D1432" t="s">
        <v>943</v>
      </c>
      <c r="E1432" t="s">
        <v>4287</v>
      </c>
      <c r="F1432" t="s">
        <v>4288</v>
      </c>
      <c r="G1432" t="s">
        <v>4288</v>
      </c>
      <c r="H1432">
        <v>7.0239999999999997E-2</v>
      </c>
      <c r="I1432" t="s">
        <v>265</v>
      </c>
      <c r="J1432" t="s">
        <v>242</v>
      </c>
      <c r="K1432" t="s">
        <v>243</v>
      </c>
      <c r="L1432" t="s">
        <v>244</v>
      </c>
      <c r="M1432">
        <v>0</v>
      </c>
      <c r="N1432">
        <v>7.0239999999999997E-2</v>
      </c>
      <c r="O1432" t="s">
        <v>372</v>
      </c>
      <c r="P1432" t="s">
        <v>4289</v>
      </c>
      <c r="Q1432" t="s">
        <v>947</v>
      </c>
      <c r="R1432" t="s">
        <v>4290</v>
      </c>
      <c r="S1432" t="s">
        <v>270</v>
      </c>
      <c r="T1432" t="b">
        <v>1</v>
      </c>
    </row>
    <row r="1433" spans="1:20" x14ac:dyDescent="0.25">
      <c r="A1433" t="s">
        <v>259</v>
      </c>
      <c r="B1433" t="s">
        <v>260</v>
      </c>
      <c r="C1433" t="s">
        <v>294</v>
      </c>
      <c r="D1433" t="s">
        <v>943</v>
      </c>
      <c r="E1433" t="s">
        <v>4287</v>
      </c>
      <c r="F1433" t="s">
        <v>4288</v>
      </c>
      <c r="G1433" t="s">
        <v>4288</v>
      </c>
      <c r="H1433">
        <v>2.8451000000000001E-2</v>
      </c>
      <c r="I1433" t="s">
        <v>265</v>
      </c>
      <c r="J1433" t="s">
        <v>242</v>
      </c>
      <c r="K1433" t="s">
        <v>243</v>
      </c>
      <c r="L1433" t="s">
        <v>244</v>
      </c>
      <c r="M1433">
        <v>0</v>
      </c>
      <c r="N1433">
        <v>2.8451000000000001E-2</v>
      </c>
      <c r="O1433" t="s">
        <v>372</v>
      </c>
      <c r="P1433" t="s">
        <v>4289</v>
      </c>
      <c r="Q1433" t="s">
        <v>947</v>
      </c>
      <c r="R1433" t="s">
        <v>4290</v>
      </c>
      <c r="S1433" t="s">
        <v>270</v>
      </c>
      <c r="T1433" t="b">
        <v>1</v>
      </c>
    </row>
    <row r="1434" spans="1:20" x14ac:dyDescent="0.25">
      <c r="A1434" t="s">
        <v>236</v>
      </c>
      <c r="B1434" t="s">
        <v>236</v>
      </c>
      <c r="C1434" t="s">
        <v>237</v>
      </c>
      <c r="D1434" t="s">
        <v>250</v>
      </c>
      <c r="F1434" t="s">
        <v>757</v>
      </c>
      <c r="G1434" t="s">
        <v>2864</v>
      </c>
      <c r="H1434">
        <v>65</v>
      </c>
      <c r="I1434" t="s">
        <v>254</v>
      </c>
      <c r="J1434" t="s">
        <v>242</v>
      </c>
      <c r="K1434" t="s">
        <v>243</v>
      </c>
      <c r="L1434" t="s">
        <v>244</v>
      </c>
      <c r="M1434">
        <v>0</v>
      </c>
      <c r="N1434">
        <v>65</v>
      </c>
      <c r="O1434" t="s">
        <v>1044</v>
      </c>
      <c r="P1434" t="s">
        <v>4291</v>
      </c>
      <c r="Q1434" t="s">
        <v>257</v>
      </c>
      <c r="R1434" t="s">
        <v>2545</v>
      </c>
      <c r="S1434" t="s">
        <v>249</v>
      </c>
      <c r="T1434" t="b">
        <v>1</v>
      </c>
    </row>
    <row r="1435" spans="1:20" x14ac:dyDescent="0.25">
      <c r="A1435" t="s">
        <v>259</v>
      </c>
      <c r="B1435" t="s">
        <v>271</v>
      </c>
      <c r="C1435" t="s">
        <v>237</v>
      </c>
      <c r="D1435" t="s">
        <v>2282</v>
      </c>
      <c r="E1435" t="s">
        <v>4292</v>
      </c>
      <c r="F1435" t="s">
        <v>4293</v>
      </c>
      <c r="G1435" t="s">
        <v>4294</v>
      </c>
      <c r="H1435">
        <v>0.69199999999999995</v>
      </c>
      <c r="I1435" t="s">
        <v>265</v>
      </c>
      <c r="J1435" t="s">
        <v>242</v>
      </c>
      <c r="K1435" t="s">
        <v>243</v>
      </c>
      <c r="L1435" t="s">
        <v>244</v>
      </c>
      <c r="M1435">
        <v>0</v>
      </c>
      <c r="N1435">
        <v>0.69199999999999995</v>
      </c>
      <c r="O1435" t="s">
        <v>562</v>
      </c>
      <c r="P1435" t="s">
        <v>4295</v>
      </c>
      <c r="Q1435" t="s">
        <v>2288</v>
      </c>
      <c r="R1435" t="s">
        <v>4296</v>
      </c>
      <c r="S1435" t="s">
        <v>279</v>
      </c>
      <c r="T1435" t="b">
        <v>1</v>
      </c>
    </row>
    <row r="1436" spans="1:20" x14ac:dyDescent="0.25">
      <c r="A1436" t="s">
        <v>259</v>
      </c>
      <c r="B1436" t="s">
        <v>271</v>
      </c>
      <c r="C1436" t="s">
        <v>294</v>
      </c>
      <c r="D1436" t="s">
        <v>2282</v>
      </c>
      <c r="E1436" t="s">
        <v>4292</v>
      </c>
      <c r="F1436" t="s">
        <v>4293</v>
      </c>
      <c r="G1436" t="s">
        <v>4294</v>
      </c>
      <c r="H1436">
        <v>0.2482</v>
      </c>
      <c r="I1436" t="s">
        <v>265</v>
      </c>
      <c r="J1436" t="s">
        <v>242</v>
      </c>
      <c r="K1436" t="s">
        <v>243</v>
      </c>
      <c r="L1436" t="s">
        <v>244</v>
      </c>
      <c r="M1436">
        <v>0</v>
      </c>
      <c r="N1436">
        <v>0.2482</v>
      </c>
      <c r="O1436" t="s">
        <v>562</v>
      </c>
      <c r="P1436" t="s">
        <v>4295</v>
      </c>
      <c r="Q1436" t="s">
        <v>2288</v>
      </c>
      <c r="R1436" t="s">
        <v>4296</v>
      </c>
      <c r="S1436" t="s">
        <v>279</v>
      </c>
      <c r="T1436" t="b">
        <v>1</v>
      </c>
    </row>
    <row r="1437" spans="1:20" x14ac:dyDescent="0.25">
      <c r="A1437" t="s">
        <v>259</v>
      </c>
      <c r="B1437" t="s">
        <v>271</v>
      </c>
      <c r="C1437" t="s">
        <v>336</v>
      </c>
      <c r="D1437" t="s">
        <v>2282</v>
      </c>
      <c r="E1437" t="s">
        <v>4292</v>
      </c>
      <c r="F1437" t="s">
        <v>4293</v>
      </c>
      <c r="G1437" t="s">
        <v>4294</v>
      </c>
      <c r="H1437">
        <v>4504</v>
      </c>
      <c r="I1437" t="s">
        <v>265</v>
      </c>
      <c r="J1437" t="s">
        <v>242</v>
      </c>
      <c r="K1437" t="s">
        <v>243</v>
      </c>
      <c r="L1437" t="s">
        <v>244</v>
      </c>
      <c r="M1437">
        <v>0</v>
      </c>
      <c r="N1437">
        <v>4504</v>
      </c>
      <c r="O1437" t="s">
        <v>562</v>
      </c>
      <c r="P1437" t="s">
        <v>4295</v>
      </c>
      <c r="Q1437" t="s">
        <v>2288</v>
      </c>
      <c r="R1437" t="s">
        <v>4297</v>
      </c>
      <c r="S1437" t="s">
        <v>279</v>
      </c>
      <c r="T1437" t="b">
        <v>1</v>
      </c>
    </row>
    <row r="1438" spans="1:20" x14ac:dyDescent="0.25">
      <c r="A1438" t="s">
        <v>259</v>
      </c>
      <c r="B1438" t="s">
        <v>271</v>
      </c>
      <c r="C1438" t="s">
        <v>336</v>
      </c>
      <c r="D1438" t="s">
        <v>2282</v>
      </c>
      <c r="E1438" t="s">
        <v>4292</v>
      </c>
      <c r="F1438" t="s">
        <v>4293</v>
      </c>
      <c r="G1438" t="s">
        <v>4294</v>
      </c>
      <c r="H1438">
        <v>10843</v>
      </c>
      <c r="I1438" t="s">
        <v>265</v>
      </c>
      <c r="J1438" t="s">
        <v>242</v>
      </c>
      <c r="K1438" t="s">
        <v>243</v>
      </c>
      <c r="L1438" t="s">
        <v>244</v>
      </c>
      <c r="M1438">
        <v>0</v>
      </c>
      <c r="N1438">
        <v>10843</v>
      </c>
      <c r="O1438" t="s">
        <v>562</v>
      </c>
      <c r="P1438" t="s">
        <v>4295</v>
      </c>
      <c r="Q1438" t="s">
        <v>2288</v>
      </c>
      <c r="R1438" t="s">
        <v>4298</v>
      </c>
      <c r="S1438" t="s">
        <v>279</v>
      </c>
      <c r="T1438" t="b">
        <v>1</v>
      </c>
    </row>
    <row r="1439" spans="1:20" x14ac:dyDescent="0.25">
      <c r="A1439" t="s">
        <v>259</v>
      </c>
      <c r="B1439" t="s">
        <v>260</v>
      </c>
      <c r="C1439" t="s">
        <v>237</v>
      </c>
      <c r="D1439" t="s">
        <v>899</v>
      </c>
      <c r="E1439" t="s">
        <v>4299</v>
      </c>
      <c r="F1439" t="s">
        <v>4300</v>
      </c>
      <c r="G1439" t="s">
        <v>4301</v>
      </c>
      <c r="H1439">
        <v>0.1056</v>
      </c>
      <c r="I1439" t="s">
        <v>265</v>
      </c>
      <c r="J1439" t="s">
        <v>242</v>
      </c>
      <c r="K1439" t="s">
        <v>243</v>
      </c>
      <c r="L1439" t="s">
        <v>244</v>
      </c>
      <c r="M1439">
        <v>0</v>
      </c>
      <c r="N1439">
        <v>0.1056</v>
      </c>
      <c r="O1439" t="s">
        <v>372</v>
      </c>
      <c r="P1439" t="s">
        <v>4302</v>
      </c>
      <c r="Q1439" t="s">
        <v>904</v>
      </c>
      <c r="R1439" t="s">
        <v>4303</v>
      </c>
      <c r="S1439" t="s">
        <v>270</v>
      </c>
      <c r="T1439" t="b">
        <v>1</v>
      </c>
    </row>
    <row r="1440" spans="1:20" x14ac:dyDescent="0.25">
      <c r="A1440" t="s">
        <v>259</v>
      </c>
      <c r="B1440" t="s">
        <v>260</v>
      </c>
      <c r="C1440" t="s">
        <v>294</v>
      </c>
      <c r="D1440" t="s">
        <v>899</v>
      </c>
      <c r="E1440" t="s">
        <v>4299</v>
      </c>
      <c r="F1440" t="s">
        <v>4300</v>
      </c>
      <c r="G1440" t="s">
        <v>4301</v>
      </c>
      <c r="H1440">
        <v>7.7100000000000002E-2</v>
      </c>
      <c r="I1440" t="s">
        <v>265</v>
      </c>
      <c r="J1440" t="s">
        <v>242</v>
      </c>
      <c r="K1440" t="s">
        <v>243</v>
      </c>
      <c r="L1440" t="s">
        <v>244</v>
      </c>
      <c r="M1440">
        <v>0</v>
      </c>
      <c r="N1440">
        <v>7.7100000000000002E-2</v>
      </c>
      <c r="O1440" t="s">
        <v>446</v>
      </c>
      <c r="P1440" t="s">
        <v>4302</v>
      </c>
      <c r="Q1440" t="s">
        <v>904</v>
      </c>
      <c r="R1440" t="s">
        <v>4303</v>
      </c>
      <c r="S1440" t="s">
        <v>270</v>
      </c>
      <c r="T1440" t="b">
        <v>1</v>
      </c>
    </row>
    <row r="1441" spans="1:20" x14ac:dyDescent="0.25">
      <c r="A1441" t="s">
        <v>236</v>
      </c>
      <c r="B1441" t="s">
        <v>236</v>
      </c>
      <c r="C1441" t="s">
        <v>336</v>
      </c>
      <c r="D1441" t="s">
        <v>3096</v>
      </c>
      <c r="E1441" t="s">
        <v>4304</v>
      </c>
      <c r="F1441" t="s">
        <v>4305</v>
      </c>
      <c r="G1441" t="s">
        <v>4306</v>
      </c>
      <c r="H1441">
        <v>220830</v>
      </c>
      <c r="I1441" t="s">
        <v>341</v>
      </c>
      <c r="J1441" t="s">
        <v>242</v>
      </c>
      <c r="K1441" t="s">
        <v>243</v>
      </c>
      <c r="L1441" t="s">
        <v>244</v>
      </c>
      <c r="M1441">
        <v>0</v>
      </c>
      <c r="N1441">
        <v>220830</v>
      </c>
      <c r="O1441" t="s">
        <v>697</v>
      </c>
      <c r="P1441" t="s">
        <v>3671</v>
      </c>
      <c r="Q1441" t="s">
        <v>3101</v>
      </c>
      <c r="R1441" t="s">
        <v>4307</v>
      </c>
      <c r="S1441" t="s">
        <v>249</v>
      </c>
      <c r="T1441" t="b">
        <v>0</v>
      </c>
    </row>
    <row r="1442" spans="1:20" x14ac:dyDescent="0.25">
      <c r="A1442" t="s">
        <v>236</v>
      </c>
      <c r="B1442" t="s">
        <v>236</v>
      </c>
      <c r="C1442" t="s">
        <v>336</v>
      </c>
      <c r="D1442" t="s">
        <v>3096</v>
      </c>
      <c r="E1442" t="s">
        <v>4304</v>
      </c>
      <c r="F1442" t="s">
        <v>4305</v>
      </c>
      <c r="G1442" t="s">
        <v>4306</v>
      </c>
      <c r="H1442">
        <v>526595</v>
      </c>
      <c r="I1442" t="s">
        <v>341</v>
      </c>
      <c r="J1442" t="s">
        <v>242</v>
      </c>
      <c r="K1442" t="s">
        <v>243</v>
      </c>
      <c r="L1442" t="s">
        <v>244</v>
      </c>
      <c r="M1442">
        <v>0</v>
      </c>
      <c r="N1442">
        <v>526595</v>
      </c>
      <c r="O1442" t="s">
        <v>697</v>
      </c>
      <c r="P1442" t="s">
        <v>3671</v>
      </c>
      <c r="Q1442" t="s">
        <v>3101</v>
      </c>
      <c r="R1442" t="s">
        <v>4308</v>
      </c>
      <c r="S1442" t="s">
        <v>249</v>
      </c>
      <c r="T1442" t="b">
        <v>0</v>
      </c>
    </row>
    <row r="1443" spans="1:20" x14ac:dyDescent="0.25">
      <c r="A1443" t="s">
        <v>236</v>
      </c>
      <c r="B1443" t="s">
        <v>236</v>
      </c>
      <c r="C1443" t="s">
        <v>237</v>
      </c>
      <c r="D1443" t="s">
        <v>362</v>
      </c>
      <c r="F1443" t="s">
        <v>1021</v>
      </c>
      <c r="G1443" t="s">
        <v>2587</v>
      </c>
      <c r="H1443">
        <v>0.09</v>
      </c>
      <c r="I1443" t="s">
        <v>254</v>
      </c>
      <c r="J1443" t="s">
        <v>242</v>
      </c>
      <c r="K1443" t="s">
        <v>243</v>
      </c>
      <c r="L1443" t="s">
        <v>244</v>
      </c>
      <c r="M1443">
        <v>0</v>
      </c>
      <c r="N1443">
        <v>0.09</v>
      </c>
      <c r="O1443" t="s">
        <v>927</v>
      </c>
      <c r="P1443" t="s">
        <v>2588</v>
      </c>
      <c r="Q1443" t="s">
        <v>367</v>
      </c>
      <c r="R1443" t="s">
        <v>1024</v>
      </c>
      <c r="S1443" t="s">
        <v>249</v>
      </c>
      <c r="T1443" t="b">
        <v>0</v>
      </c>
    </row>
    <row r="1444" spans="1:20" x14ac:dyDescent="0.25">
      <c r="A1444" t="s">
        <v>259</v>
      </c>
      <c r="B1444" t="s">
        <v>260</v>
      </c>
      <c r="C1444" t="s">
        <v>237</v>
      </c>
      <c r="D1444" t="s">
        <v>3083</v>
      </c>
      <c r="E1444" t="s">
        <v>4309</v>
      </c>
      <c r="F1444" t="s">
        <v>4310</v>
      </c>
      <c r="G1444" t="s">
        <v>4310</v>
      </c>
      <c r="H1444">
        <v>3.6999999999999998E-2</v>
      </c>
      <c r="I1444" t="s">
        <v>265</v>
      </c>
      <c r="J1444" t="s">
        <v>242</v>
      </c>
      <c r="K1444" t="s">
        <v>243</v>
      </c>
      <c r="L1444" t="s">
        <v>244</v>
      </c>
      <c r="M1444">
        <v>0</v>
      </c>
      <c r="N1444">
        <v>3.6999999999999998E-2</v>
      </c>
      <c r="O1444" t="s">
        <v>446</v>
      </c>
      <c r="P1444" t="s">
        <v>4311</v>
      </c>
      <c r="Q1444" t="s">
        <v>3086</v>
      </c>
      <c r="R1444" t="s">
        <v>4312</v>
      </c>
      <c r="S1444" t="s">
        <v>270</v>
      </c>
      <c r="T1444" t="b">
        <v>1</v>
      </c>
    </row>
    <row r="1445" spans="1:20" x14ac:dyDescent="0.25">
      <c r="A1445" t="s">
        <v>259</v>
      </c>
      <c r="B1445" t="s">
        <v>271</v>
      </c>
      <c r="C1445" t="s">
        <v>237</v>
      </c>
      <c r="D1445" t="s">
        <v>4313</v>
      </c>
      <c r="F1445" t="s">
        <v>4314</v>
      </c>
      <c r="G1445" t="s">
        <v>4315</v>
      </c>
      <c r="H1445">
        <v>0.1</v>
      </c>
      <c r="I1445" t="s">
        <v>265</v>
      </c>
      <c r="J1445" t="s">
        <v>242</v>
      </c>
      <c r="K1445" t="s">
        <v>243</v>
      </c>
      <c r="L1445" t="s">
        <v>244</v>
      </c>
      <c r="M1445">
        <v>0</v>
      </c>
      <c r="N1445">
        <v>0.1</v>
      </c>
      <c r="O1445" t="s">
        <v>4316</v>
      </c>
      <c r="P1445" t="s">
        <v>4317</v>
      </c>
      <c r="Q1445" t="s">
        <v>4318</v>
      </c>
      <c r="R1445" t="s">
        <v>4319</v>
      </c>
      <c r="S1445" t="s">
        <v>279</v>
      </c>
      <c r="T1445" t="b">
        <v>0</v>
      </c>
    </row>
    <row r="1446" spans="1:20" x14ac:dyDescent="0.25">
      <c r="A1446" t="s">
        <v>259</v>
      </c>
      <c r="B1446" t="s">
        <v>271</v>
      </c>
      <c r="C1446" t="s">
        <v>294</v>
      </c>
      <c r="D1446" t="s">
        <v>4313</v>
      </c>
      <c r="F1446" t="s">
        <v>4314</v>
      </c>
      <c r="G1446" t="s">
        <v>4315</v>
      </c>
      <c r="H1446">
        <v>0.06</v>
      </c>
      <c r="I1446" t="s">
        <v>265</v>
      </c>
      <c r="J1446" t="s">
        <v>242</v>
      </c>
      <c r="K1446" t="s">
        <v>243</v>
      </c>
      <c r="L1446" t="s">
        <v>244</v>
      </c>
      <c r="M1446">
        <v>0</v>
      </c>
      <c r="N1446">
        <v>0.06</v>
      </c>
      <c r="O1446" t="s">
        <v>4316</v>
      </c>
      <c r="P1446" t="s">
        <v>4317</v>
      </c>
      <c r="Q1446" t="s">
        <v>4318</v>
      </c>
      <c r="R1446" t="s">
        <v>4319</v>
      </c>
      <c r="S1446" t="s">
        <v>279</v>
      </c>
      <c r="T1446" t="b">
        <v>0</v>
      </c>
    </row>
    <row r="1447" spans="1:20" x14ac:dyDescent="0.25">
      <c r="A1447" t="s">
        <v>236</v>
      </c>
      <c r="B1447" t="s">
        <v>236</v>
      </c>
      <c r="C1447" t="s">
        <v>237</v>
      </c>
      <c r="D1447" t="s">
        <v>483</v>
      </c>
      <c r="F1447" t="s">
        <v>672</v>
      </c>
      <c r="G1447" t="s">
        <v>2256</v>
      </c>
      <c r="H1447">
        <v>6.4699999999999994E-2</v>
      </c>
      <c r="I1447" t="s">
        <v>341</v>
      </c>
      <c r="J1447" t="s">
        <v>242</v>
      </c>
      <c r="K1447" t="s">
        <v>243</v>
      </c>
      <c r="L1447" t="s">
        <v>244</v>
      </c>
      <c r="M1447">
        <v>0</v>
      </c>
      <c r="N1447">
        <v>6.4699999999999994E-2</v>
      </c>
      <c r="O1447" t="s">
        <v>674</v>
      </c>
      <c r="P1447" t="s">
        <v>4320</v>
      </c>
      <c r="Q1447" t="s">
        <v>488</v>
      </c>
      <c r="R1447" t="s">
        <v>676</v>
      </c>
      <c r="S1447" t="s">
        <v>249</v>
      </c>
      <c r="T1447" t="b">
        <v>1</v>
      </c>
    </row>
    <row r="1448" spans="1:20" x14ac:dyDescent="0.25">
      <c r="A1448" t="s">
        <v>259</v>
      </c>
      <c r="B1448" t="s">
        <v>260</v>
      </c>
      <c r="C1448" t="s">
        <v>237</v>
      </c>
      <c r="D1448" t="s">
        <v>1428</v>
      </c>
      <c r="E1448" t="s">
        <v>4321</v>
      </c>
      <c r="F1448" t="s">
        <v>4322</v>
      </c>
      <c r="G1448" t="s">
        <v>4322</v>
      </c>
      <c r="H1448">
        <v>1.744</v>
      </c>
      <c r="I1448" t="s">
        <v>265</v>
      </c>
      <c r="J1448" t="s">
        <v>242</v>
      </c>
      <c r="K1448" t="s">
        <v>243</v>
      </c>
      <c r="L1448" t="s">
        <v>244</v>
      </c>
      <c r="M1448">
        <v>0</v>
      </c>
      <c r="N1448">
        <v>1.744</v>
      </c>
      <c r="O1448" t="s">
        <v>1309</v>
      </c>
      <c r="P1448" t="s">
        <v>4323</v>
      </c>
      <c r="Q1448" t="s">
        <v>1432</v>
      </c>
      <c r="R1448" t="s">
        <v>4324</v>
      </c>
      <c r="S1448" t="s">
        <v>270</v>
      </c>
      <c r="T1448" t="b">
        <v>0</v>
      </c>
    </row>
    <row r="1449" spans="1:20" x14ac:dyDescent="0.25">
      <c r="A1449" t="s">
        <v>259</v>
      </c>
      <c r="B1449" t="s">
        <v>260</v>
      </c>
      <c r="C1449" t="s">
        <v>294</v>
      </c>
      <c r="D1449" t="s">
        <v>1428</v>
      </c>
      <c r="E1449" t="s">
        <v>4321</v>
      </c>
      <c r="F1449" t="s">
        <v>4322</v>
      </c>
      <c r="G1449" t="s">
        <v>4322</v>
      </c>
      <c r="H1449">
        <v>1.008</v>
      </c>
      <c r="I1449" t="s">
        <v>265</v>
      </c>
      <c r="J1449" t="s">
        <v>242</v>
      </c>
      <c r="K1449" t="s">
        <v>243</v>
      </c>
      <c r="L1449" t="s">
        <v>244</v>
      </c>
      <c r="M1449">
        <v>0</v>
      </c>
      <c r="N1449">
        <v>1.008</v>
      </c>
      <c r="O1449" t="s">
        <v>1309</v>
      </c>
      <c r="P1449" t="s">
        <v>4323</v>
      </c>
      <c r="Q1449" t="s">
        <v>1432</v>
      </c>
      <c r="R1449" t="s">
        <v>4324</v>
      </c>
      <c r="S1449" t="s">
        <v>270</v>
      </c>
      <c r="T1449" t="b">
        <v>0</v>
      </c>
    </row>
    <row r="1450" spans="1:20" x14ac:dyDescent="0.25">
      <c r="A1450" t="s">
        <v>259</v>
      </c>
      <c r="B1450" t="s">
        <v>260</v>
      </c>
      <c r="C1450" t="s">
        <v>237</v>
      </c>
      <c r="D1450" t="s">
        <v>3163</v>
      </c>
      <c r="E1450" t="s">
        <v>3164</v>
      </c>
      <c r="F1450" t="s">
        <v>4325</v>
      </c>
      <c r="G1450" t="s">
        <v>4325</v>
      </c>
      <c r="H1450">
        <v>2.3439999999999999</v>
      </c>
      <c r="I1450" t="s">
        <v>265</v>
      </c>
      <c r="J1450" t="s">
        <v>242</v>
      </c>
      <c r="K1450" t="s">
        <v>243</v>
      </c>
      <c r="L1450" t="s">
        <v>244</v>
      </c>
      <c r="M1450">
        <v>0</v>
      </c>
      <c r="N1450">
        <v>2.3439999999999999</v>
      </c>
      <c r="O1450" t="s">
        <v>324</v>
      </c>
      <c r="P1450" t="s">
        <v>4326</v>
      </c>
      <c r="Q1450" t="s">
        <v>3167</v>
      </c>
      <c r="R1450" t="s">
        <v>4327</v>
      </c>
      <c r="S1450" t="s">
        <v>270</v>
      </c>
      <c r="T1450" t="b">
        <v>1</v>
      </c>
    </row>
    <row r="1451" spans="1:20" x14ac:dyDescent="0.25">
      <c r="A1451" t="s">
        <v>259</v>
      </c>
      <c r="B1451" t="s">
        <v>260</v>
      </c>
      <c r="C1451" t="s">
        <v>294</v>
      </c>
      <c r="D1451" t="s">
        <v>3163</v>
      </c>
      <c r="E1451" t="s">
        <v>3164</v>
      </c>
      <c r="F1451" t="s">
        <v>4325</v>
      </c>
      <c r="G1451" t="s">
        <v>4325</v>
      </c>
      <c r="H1451">
        <v>0.60899999999999999</v>
      </c>
      <c r="I1451" t="s">
        <v>265</v>
      </c>
      <c r="J1451" t="s">
        <v>242</v>
      </c>
      <c r="K1451" t="s">
        <v>243</v>
      </c>
      <c r="L1451" t="s">
        <v>244</v>
      </c>
      <c r="M1451">
        <v>0</v>
      </c>
      <c r="N1451">
        <v>0.60899999999999999</v>
      </c>
      <c r="O1451" t="s">
        <v>324</v>
      </c>
      <c r="P1451" t="s">
        <v>4326</v>
      </c>
      <c r="Q1451" t="s">
        <v>3167</v>
      </c>
      <c r="R1451" t="s">
        <v>4327</v>
      </c>
      <c r="S1451" t="s">
        <v>270</v>
      </c>
      <c r="T1451" t="b">
        <v>1</v>
      </c>
    </row>
    <row r="1452" spans="1:20" x14ac:dyDescent="0.25">
      <c r="A1452" t="s">
        <v>259</v>
      </c>
      <c r="B1452" t="s">
        <v>260</v>
      </c>
      <c r="C1452" t="s">
        <v>237</v>
      </c>
      <c r="D1452" t="s">
        <v>470</v>
      </c>
      <c r="E1452" t="s">
        <v>471</v>
      </c>
      <c r="F1452" t="s">
        <v>4328</v>
      </c>
      <c r="G1452" t="s">
        <v>4328</v>
      </c>
      <c r="H1452">
        <v>5.2539999999999996</v>
      </c>
      <c r="I1452" t="s">
        <v>265</v>
      </c>
      <c r="J1452" t="s">
        <v>242</v>
      </c>
      <c r="K1452" t="s">
        <v>243</v>
      </c>
      <c r="L1452" t="s">
        <v>244</v>
      </c>
      <c r="M1452">
        <v>0</v>
      </c>
      <c r="N1452">
        <v>5.2539999999999996</v>
      </c>
      <c r="O1452" t="s">
        <v>283</v>
      </c>
      <c r="P1452" t="s">
        <v>4329</v>
      </c>
      <c r="Q1452" t="s">
        <v>474</v>
      </c>
      <c r="R1452" t="s">
        <v>4330</v>
      </c>
      <c r="S1452" t="s">
        <v>270</v>
      </c>
      <c r="T1452" t="b">
        <v>1</v>
      </c>
    </row>
    <row r="1453" spans="1:20" x14ac:dyDescent="0.25">
      <c r="A1453" t="s">
        <v>236</v>
      </c>
      <c r="B1453" t="s">
        <v>236</v>
      </c>
      <c r="C1453" t="s">
        <v>237</v>
      </c>
      <c r="D1453" t="s">
        <v>566</v>
      </c>
      <c r="F1453" t="s">
        <v>544</v>
      </c>
      <c r="G1453" t="s">
        <v>1053</v>
      </c>
      <c r="H1453">
        <v>0</v>
      </c>
      <c r="I1453" t="s">
        <v>254</v>
      </c>
      <c r="J1453" t="s">
        <v>242</v>
      </c>
      <c r="K1453" t="s">
        <v>243</v>
      </c>
      <c r="L1453" t="s">
        <v>244</v>
      </c>
      <c r="M1453">
        <v>0</v>
      </c>
      <c r="N1453">
        <v>0</v>
      </c>
      <c r="O1453" t="s">
        <v>4331</v>
      </c>
      <c r="P1453" t="s">
        <v>4332</v>
      </c>
      <c r="Q1453" t="s">
        <v>571</v>
      </c>
      <c r="R1453" t="s">
        <v>4333</v>
      </c>
      <c r="S1453" t="s">
        <v>249</v>
      </c>
      <c r="T1453" t="b">
        <v>0</v>
      </c>
    </row>
    <row r="1454" spans="1:20" x14ac:dyDescent="0.25">
      <c r="A1454" t="s">
        <v>259</v>
      </c>
      <c r="B1454" t="s">
        <v>260</v>
      </c>
      <c r="C1454" t="s">
        <v>237</v>
      </c>
      <c r="D1454" t="s">
        <v>4334</v>
      </c>
      <c r="E1454" t="s">
        <v>4335</v>
      </c>
      <c r="F1454" t="s">
        <v>4336</v>
      </c>
      <c r="G1454" t="s">
        <v>4336</v>
      </c>
      <c r="H1454">
        <v>0.20591999999999999</v>
      </c>
      <c r="I1454" t="s">
        <v>265</v>
      </c>
      <c r="J1454" t="s">
        <v>242</v>
      </c>
      <c r="K1454" t="s">
        <v>243</v>
      </c>
      <c r="L1454" t="s">
        <v>244</v>
      </c>
      <c r="M1454">
        <v>0</v>
      </c>
      <c r="N1454">
        <v>0.20591999999999999</v>
      </c>
      <c r="O1454" t="s">
        <v>372</v>
      </c>
      <c r="P1454" t="s">
        <v>4337</v>
      </c>
      <c r="Q1454" t="s">
        <v>4338</v>
      </c>
      <c r="R1454" t="s">
        <v>4339</v>
      </c>
      <c r="S1454" t="s">
        <v>270</v>
      </c>
      <c r="T1454" t="b">
        <v>1</v>
      </c>
    </row>
    <row r="1455" spans="1:20" x14ac:dyDescent="0.25">
      <c r="A1455" t="s">
        <v>259</v>
      </c>
      <c r="B1455" t="s">
        <v>260</v>
      </c>
      <c r="C1455" t="s">
        <v>237</v>
      </c>
      <c r="D1455" t="s">
        <v>2836</v>
      </c>
      <c r="E1455" t="s">
        <v>4340</v>
      </c>
      <c r="F1455" t="s">
        <v>4341</v>
      </c>
      <c r="G1455" t="s">
        <v>4341</v>
      </c>
      <c r="H1455">
        <v>0.38400000000000001</v>
      </c>
      <c r="I1455" t="s">
        <v>265</v>
      </c>
      <c r="J1455" t="s">
        <v>242</v>
      </c>
      <c r="K1455" t="s">
        <v>243</v>
      </c>
      <c r="L1455" t="s">
        <v>244</v>
      </c>
      <c r="M1455">
        <v>0</v>
      </c>
      <c r="N1455">
        <v>0.38400000000000001</v>
      </c>
      <c r="O1455" t="s">
        <v>283</v>
      </c>
      <c r="P1455" t="s">
        <v>4342</v>
      </c>
      <c r="Q1455" t="s">
        <v>2838</v>
      </c>
      <c r="R1455" t="s">
        <v>4343</v>
      </c>
      <c r="S1455" t="s">
        <v>270</v>
      </c>
      <c r="T1455" t="b">
        <v>1</v>
      </c>
    </row>
    <row r="1456" spans="1:20" x14ac:dyDescent="0.25">
      <c r="A1456" t="s">
        <v>259</v>
      </c>
      <c r="B1456" t="s">
        <v>260</v>
      </c>
      <c r="C1456" t="s">
        <v>336</v>
      </c>
      <c r="D1456" t="s">
        <v>2836</v>
      </c>
      <c r="E1456" t="s">
        <v>4340</v>
      </c>
      <c r="F1456" t="s">
        <v>4341</v>
      </c>
      <c r="G1456" t="s">
        <v>4341</v>
      </c>
      <c r="H1456">
        <v>2691</v>
      </c>
      <c r="I1456" t="s">
        <v>265</v>
      </c>
      <c r="J1456" t="s">
        <v>242</v>
      </c>
      <c r="K1456" t="s">
        <v>243</v>
      </c>
      <c r="L1456" t="s">
        <v>244</v>
      </c>
      <c r="M1456">
        <v>0</v>
      </c>
      <c r="N1456">
        <v>2691</v>
      </c>
      <c r="O1456" t="s">
        <v>283</v>
      </c>
      <c r="P1456" t="s">
        <v>4342</v>
      </c>
      <c r="Q1456" t="s">
        <v>2838</v>
      </c>
      <c r="R1456" t="s">
        <v>4344</v>
      </c>
      <c r="S1456" t="s">
        <v>270</v>
      </c>
      <c r="T1456" t="b">
        <v>1</v>
      </c>
    </row>
    <row r="1457" spans="1:20" x14ac:dyDescent="0.25">
      <c r="A1457" t="s">
        <v>259</v>
      </c>
      <c r="B1457" t="s">
        <v>260</v>
      </c>
      <c r="C1457" t="s">
        <v>336</v>
      </c>
      <c r="D1457" t="s">
        <v>2836</v>
      </c>
      <c r="E1457" t="s">
        <v>4340</v>
      </c>
      <c r="F1457" t="s">
        <v>4341</v>
      </c>
      <c r="G1457" t="s">
        <v>4341</v>
      </c>
      <c r="H1457">
        <v>7569</v>
      </c>
      <c r="I1457" t="s">
        <v>265</v>
      </c>
      <c r="J1457" t="s">
        <v>242</v>
      </c>
      <c r="K1457" t="s">
        <v>243</v>
      </c>
      <c r="L1457" t="s">
        <v>244</v>
      </c>
      <c r="M1457">
        <v>0</v>
      </c>
      <c r="N1457">
        <v>7569</v>
      </c>
      <c r="O1457" t="s">
        <v>283</v>
      </c>
      <c r="P1457" t="s">
        <v>4342</v>
      </c>
      <c r="Q1457" t="s">
        <v>2838</v>
      </c>
      <c r="R1457" t="s">
        <v>4345</v>
      </c>
      <c r="S1457" t="s">
        <v>270</v>
      </c>
      <c r="T1457" t="b">
        <v>1</v>
      </c>
    </row>
    <row r="1458" spans="1:20" x14ac:dyDescent="0.25">
      <c r="A1458" t="s">
        <v>236</v>
      </c>
      <c r="B1458" t="s">
        <v>236</v>
      </c>
      <c r="C1458" t="s">
        <v>237</v>
      </c>
      <c r="D1458" t="s">
        <v>392</v>
      </c>
      <c r="F1458" t="s">
        <v>393</v>
      </c>
      <c r="G1458" t="s">
        <v>4346</v>
      </c>
      <c r="H1458">
        <v>2.5000000000000001E-3</v>
      </c>
      <c r="I1458" t="s">
        <v>561</v>
      </c>
      <c r="J1458" t="s">
        <v>242</v>
      </c>
      <c r="K1458" t="s">
        <v>243</v>
      </c>
      <c r="L1458" t="s">
        <v>244</v>
      </c>
      <c r="M1458">
        <v>0</v>
      </c>
      <c r="N1458">
        <v>2.5000000000000001E-3</v>
      </c>
      <c r="O1458" t="s">
        <v>432</v>
      </c>
      <c r="P1458" t="s">
        <v>4347</v>
      </c>
      <c r="Q1458" t="s">
        <v>397</v>
      </c>
      <c r="R1458" t="s">
        <v>398</v>
      </c>
      <c r="S1458" t="s">
        <v>249</v>
      </c>
      <c r="T1458" t="b">
        <v>1</v>
      </c>
    </row>
    <row r="1459" spans="1:20" x14ac:dyDescent="0.25">
      <c r="A1459" t="s">
        <v>259</v>
      </c>
      <c r="B1459" t="s">
        <v>260</v>
      </c>
      <c r="C1459" t="s">
        <v>237</v>
      </c>
      <c r="D1459" t="s">
        <v>2443</v>
      </c>
      <c r="E1459" t="s">
        <v>3625</v>
      </c>
      <c r="F1459" t="s">
        <v>3625</v>
      </c>
      <c r="G1459" t="s">
        <v>4348</v>
      </c>
      <c r="H1459">
        <v>2.3039999999999998</v>
      </c>
      <c r="I1459" t="s">
        <v>265</v>
      </c>
      <c r="J1459" t="s">
        <v>242</v>
      </c>
      <c r="K1459" t="s">
        <v>243</v>
      </c>
      <c r="L1459" t="s">
        <v>244</v>
      </c>
      <c r="M1459">
        <v>0</v>
      </c>
      <c r="N1459">
        <v>2.3039999999999998</v>
      </c>
      <c r="O1459" t="s">
        <v>324</v>
      </c>
      <c r="P1459" t="s">
        <v>4349</v>
      </c>
      <c r="Q1459" t="s">
        <v>2448</v>
      </c>
      <c r="R1459" t="s">
        <v>4350</v>
      </c>
      <c r="S1459" t="s">
        <v>270</v>
      </c>
      <c r="T1459" t="b">
        <v>1</v>
      </c>
    </row>
    <row r="1460" spans="1:20" x14ac:dyDescent="0.25">
      <c r="A1460" t="s">
        <v>259</v>
      </c>
      <c r="B1460" t="s">
        <v>260</v>
      </c>
      <c r="C1460" t="s">
        <v>336</v>
      </c>
      <c r="D1460" t="s">
        <v>2443</v>
      </c>
      <c r="E1460" t="s">
        <v>3625</v>
      </c>
      <c r="F1460" t="s">
        <v>3625</v>
      </c>
      <c r="G1460" t="s">
        <v>4348</v>
      </c>
      <c r="H1460">
        <v>11908</v>
      </c>
      <c r="I1460" t="s">
        <v>265</v>
      </c>
      <c r="J1460" t="s">
        <v>242</v>
      </c>
      <c r="K1460" t="s">
        <v>243</v>
      </c>
      <c r="L1460" t="s">
        <v>244</v>
      </c>
      <c r="M1460">
        <v>0</v>
      </c>
      <c r="N1460">
        <v>11908</v>
      </c>
      <c r="O1460" t="s">
        <v>324</v>
      </c>
      <c r="P1460" t="s">
        <v>4349</v>
      </c>
      <c r="Q1460" t="s">
        <v>2448</v>
      </c>
      <c r="R1460" t="s">
        <v>4351</v>
      </c>
      <c r="S1460" t="s">
        <v>270</v>
      </c>
      <c r="T1460" t="b">
        <v>1</v>
      </c>
    </row>
    <row r="1461" spans="1:20" x14ac:dyDescent="0.25">
      <c r="A1461" t="s">
        <v>259</v>
      </c>
      <c r="B1461" t="s">
        <v>260</v>
      </c>
      <c r="C1461" t="s">
        <v>336</v>
      </c>
      <c r="D1461" t="s">
        <v>2443</v>
      </c>
      <c r="E1461" t="s">
        <v>3625</v>
      </c>
      <c r="F1461" t="s">
        <v>3625</v>
      </c>
      <c r="G1461" t="s">
        <v>4348</v>
      </c>
      <c r="H1461">
        <v>23009</v>
      </c>
      <c r="I1461" t="s">
        <v>265</v>
      </c>
      <c r="J1461" t="s">
        <v>242</v>
      </c>
      <c r="K1461" t="s">
        <v>243</v>
      </c>
      <c r="L1461" t="s">
        <v>244</v>
      </c>
      <c r="M1461">
        <v>0</v>
      </c>
      <c r="N1461">
        <v>23009</v>
      </c>
      <c r="O1461" t="s">
        <v>324</v>
      </c>
      <c r="P1461" t="s">
        <v>4349</v>
      </c>
      <c r="Q1461" t="s">
        <v>2448</v>
      </c>
      <c r="R1461" t="s">
        <v>4352</v>
      </c>
      <c r="S1461" t="s">
        <v>270</v>
      </c>
      <c r="T1461" t="b">
        <v>1</v>
      </c>
    </row>
    <row r="1462" spans="1:20" x14ac:dyDescent="0.25">
      <c r="A1462" t="s">
        <v>259</v>
      </c>
      <c r="B1462" t="s">
        <v>260</v>
      </c>
      <c r="C1462" t="s">
        <v>237</v>
      </c>
      <c r="D1462" t="s">
        <v>3088</v>
      </c>
      <c r="E1462" t="s">
        <v>4353</v>
      </c>
      <c r="F1462" t="s">
        <v>4354</v>
      </c>
      <c r="G1462" t="s">
        <v>4355</v>
      </c>
      <c r="H1462">
        <v>6.5030000000000004E-2</v>
      </c>
      <c r="I1462" t="s">
        <v>265</v>
      </c>
      <c r="J1462" t="s">
        <v>242</v>
      </c>
      <c r="K1462" t="s">
        <v>243</v>
      </c>
      <c r="L1462" t="s">
        <v>244</v>
      </c>
      <c r="M1462">
        <v>0</v>
      </c>
      <c r="N1462">
        <v>6.5030000000000004E-2</v>
      </c>
      <c r="O1462" t="s">
        <v>372</v>
      </c>
      <c r="P1462" t="s">
        <v>4356</v>
      </c>
      <c r="Q1462" t="s">
        <v>3092</v>
      </c>
      <c r="R1462" t="s">
        <v>4357</v>
      </c>
      <c r="S1462" t="s">
        <v>270</v>
      </c>
      <c r="T1462" t="b">
        <v>1</v>
      </c>
    </row>
    <row r="1463" spans="1:20" x14ac:dyDescent="0.25">
      <c r="A1463" t="s">
        <v>259</v>
      </c>
      <c r="B1463" t="s">
        <v>260</v>
      </c>
      <c r="C1463" t="s">
        <v>237</v>
      </c>
      <c r="D1463" t="s">
        <v>406</v>
      </c>
      <c r="E1463" t="s">
        <v>4358</v>
      </c>
      <c r="F1463" t="s">
        <v>4359</v>
      </c>
      <c r="G1463" t="s">
        <v>4359</v>
      </c>
      <c r="H1463">
        <v>1.6859999999999999</v>
      </c>
      <c r="I1463" t="s">
        <v>265</v>
      </c>
      <c r="J1463" t="s">
        <v>242</v>
      </c>
      <c r="K1463" t="s">
        <v>243</v>
      </c>
      <c r="L1463" t="s">
        <v>244</v>
      </c>
      <c r="M1463">
        <v>0</v>
      </c>
      <c r="N1463">
        <v>1.6859999999999999</v>
      </c>
      <c r="O1463" t="s">
        <v>428</v>
      </c>
      <c r="P1463" t="s">
        <v>3963</v>
      </c>
      <c r="Q1463" t="s">
        <v>410</v>
      </c>
      <c r="R1463" t="s">
        <v>4360</v>
      </c>
      <c r="S1463" t="s">
        <v>270</v>
      </c>
      <c r="T1463" t="b">
        <v>0</v>
      </c>
    </row>
    <row r="1464" spans="1:20" x14ac:dyDescent="0.25">
      <c r="A1464" t="s">
        <v>259</v>
      </c>
      <c r="B1464" t="s">
        <v>260</v>
      </c>
      <c r="C1464" t="s">
        <v>294</v>
      </c>
      <c r="D1464" t="s">
        <v>406</v>
      </c>
      <c r="E1464" t="s">
        <v>4358</v>
      </c>
      <c r="F1464" t="s">
        <v>4359</v>
      </c>
      <c r="G1464" t="s">
        <v>4359</v>
      </c>
      <c r="H1464">
        <v>0.61460000000000004</v>
      </c>
      <c r="I1464" t="s">
        <v>265</v>
      </c>
      <c r="J1464" t="s">
        <v>242</v>
      </c>
      <c r="K1464" t="s">
        <v>243</v>
      </c>
      <c r="L1464" t="s">
        <v>244</v>
      </c>
      <c r="M1464">
        <v>0</v>
      </c>
      <c r="N1464">
        <v>0.61460000000000004</v>
      </c>
      <c r="O1464" t="s">
        <v>1336</v>
      </c>
      <c r="P1464" t="s">
        <v>3963</v>
      </c>
      <c r="Q1464" t="s">
        <v>410</v>
      </c>
      <c r="R1464" t="s">
        <v>4360</v>
      </c>
      <c r="S1464" t="s">
        <v>270</v>
      </c>
      <c r="T1464" t="b">
        <v>0</v>
      </c>
    </row>
    <row r="1465" spans="1:20" x14ac:dyDescent="0.25">
      <c r="A1465" t="s">
        <v>236</v>
      </c>
      <c r="B1465" t="s">
        <v>236</v>
      </c>
      <c r="C1465" t="s">
        <v>237</v>
      </c>
      <c r="D1465" t="s">
        <v>566</v>
      </c>
      <c r="F1465" t="s">
        <v>925</v>
      </c>
      <c r="G1465" t="s">
        <v>1526</v>
      </c>
      <c r="H1465">
        <v>5.1999999999999998E-3</v>
      </c>
      <c r="I1465" t="s">
        <v>254</v>
      </c>
      <c r="J1465" t="s">
        <v>242</v>
      </c>
      <c r="K1465" t="s">
        <v>243</v>
      </c>
      <c r="L1465" t="s">
        <v>244</v>
      </c>
      <c r="M1465">
        <v>0</v>
      </c>
      <c r="N1465">
        <v>5.1999999999999998E-3</v>
      </c>
      <c r="O1465" t="s">
        <v>569</v>
      </c>
      <c r="P1465" t="s">
        <v>1527</v>
      </c>
      <c r="Q1465" t="s">
        <v>571</v>
      </c>
      <c r="R1465" t="s">
        <v>2143</v>
      </c>
      <c r="S1465" t="s">
        <v>249</v>
      </c>
      <c r="T1465" t="b">
        <v>1</v>
      </c>
    </row>
    <row r="1466" spans="1:20" x14ac:dyDescent="0.25">
      <c r="A1466" t="s">
        <v>236</v>
      </c>
      <c r="B1466" t="s">
        <v>236</v>
      </c>
      <c r="C1466" t="s">
        <v>237</v>
      </c>
      <c r="D1466" t="s">
        <v>392</v>
      </c>
      <c r="F1466" t="s">
        <v>1126</v>
      </c>
      <c r="G1466" t="s">
        <v>4361</v>
      </c>
      <c r="H1466">
        <v>2.5000000000000001E-3</v>
      </c>
      <c r="I1466" t="s">
        <v>561</v>
      </c>
      <c r="J1466" t="s">
        <v>242</v>
      </c>
      <c r="K1466" t="s">
        <v>243</v>
      </c>
      <c r="L1466" t="s">
        <v>244</v>
      </c>
      <c r="M1466">
        <v>0</v>
      </c>
      <c r="N1466">
        <v>2.5000000000000001E-3</v>
      </c>
      <c r="O1466" t="s">
        <v>432</v>
      </c>
      <c r="P1466" t="s">
        <v>4362</v>
      </c>
      <c r="Q1466" t="s">
        <v>397</v>
      </c>
      <c r="R1466" t="s">
        <v>1129</v>
      </c>
      <c r="S1466" t="s">
        <v>249</v>
      </c>
      <c r="T1466" t="b">
        <v>1</v>
      </c>
    </row>
    <row r="1467" spans="1:20" x14ac:dyDescent="0.25">
      <c r="A1467" t="s">
        <v>259</v>
      </c>
      <c r="B1467" t="s">
        <v>260</v>
      </c>
      <c r="C1467" t="s">
        <v>237</v>
      </c>
      <c r="D1467" t="s">
        <v>884</v>
      </c>
      <c r="E1467" t="s">
        <v>4363</v>
      </c>
      <c r="F1467" t="s">
        <v>4363</v>
      </c>
      <c r="G1467" t="s">
        <v>4364</v>
      </c>
      <c r="H1467">
        <v>8.5440000000000005</v>
      </c>
      <c r="I1467" t="s">
        <v>265</v>
      </c>
      <c r="J1467" t="s">
        <v>242</v>
      </c>
      <c r="K1467" t="s">
        <v>243</v>
      </c>
      <c r="L1467" t="s">
        <v>244</v>
      </c>
      <c r="M1467">
        <v>0</v>
      </c>
      <c r="N1467">
        <v>8.5440000000000005</v>
      </c>
      <c r="O1467" t="s">
        <v>372</v>
      </c>
      <c r="P1467" t="s">
        <v>4365</v>
      </c>
      <c r="Q1467" t="s">
        <v>889</v>
      </c>
      <c r="R1467" t="s">
        <v>4366</v>
      </c>
      <c r="S1467" t="s">
        <v>270</v>
      </c>
      <c r="T1467" t="b">
        <v>1</v>
      </c>
    </row>
    <row r="1468" spans="1:20" x14ac:dyDescent="0.25">
      <c r="A1468" t="s">
        <v>236</v>
      </c>
      <c r="B1468" t="s">
        <v>236</v>
      </c>
      <c r="C1468" t="s">
        <v>237</v>
      </c>
      <c r="D1468" t="s">
        <v>693</v>
      </c>
      <c r="E1468" t="s">
        <v>694</v>
      </c>
      <c r="F1468" t="s">
        <v>4367</v>
      </c>
      <c r="G1468" t="s">
        <v>4368</v>
      </c>
      <c r="H1468">
        <v>388.57</v>
      </c>
      <c r="I1468" t="s">
        <v>492</v>
      </c>
      <c r="J1468" t="s">
        <v>242</v>
      </c>
      <c r="K1468" t="s">
        <v>243</v>
      </c>
      <c r="L1468" t="s">
        <v>244</v>
      </c>
      <c r="M1468">
        <v>0</v>
      </c>
      <c r="N1468">
        <v>388.57</v>
      </c>
      <c r="O1468" t="s">
        <v>1122</v>
      </c>
      <c r="P1468" t="s">
        <v>4369</v>
      </c>
      <c r="Q1468" t="s">
        <v>699</v>
      </c>
      <c r="R1468" t="s">
        <v>4370</v>
      </c>
      <c r="S1468" t="s">
        <v>249</v>
      </c>
      <c r="T1468" t="b">
        <v>1</v>
      </c>
    </row>
    <row r="1469" spans="1:20" x14ac:dyDescent="0.25">
      <c r="A1469" t="s">
        <v>259</v>
      </c>
      <c r="B1469" t="s">
        <v>260</v>
      </c>
      <c r="C1469" t="s">
        <v>237</v>
      </c>
      <c r="D1469" t="s">
        <v>1588</v>
      </c>
      <c r="E1469" t="s">
        <v>684</v>
      </c>
      <c r="F1469" t="s">
        <v>685</v>
      </c>
      <c r="G1469" t="s">
        <v>685</v>
      </c>
      <c r="H1469">
        <v>1.3340000000000001</v>
      </c>
      <c r="I1469" t="s">
        <v>265</v>
      </c>
      <c r="J1469" t="s">
        <v>242</v>
      </c>
      <c r="K1469" t="s">
        <v>243</v>
      </c>
      <c r="L1469" t="s">
        <v>244</v>
      </c>
      <c r="M1469">
        <v>0</v>
      </c>
      <c r="N1469">
        <v>1.3340000000000001</v>
      </c>
      <c r="O1469" t="s">
        <v>476</v>
      </c>
      <c r="P1469" t="s">
        <v>4371</v>
      </c>
      <c r="Q1469" t="s">
        <v>1592</v>
      </c>
      <c r="R1469" t="s">
        <v>4372</v>
      </c>
      <c r="S1469" t="s">
        <v>270</v>
      </c>
      <c r="T1469" t="b">
        <v>1</v>
      </c>
    </row>
    <row r="1470" spans="1:20" x14ac:dyDescent="0.25">
      <c r="A1470" t="s">
        <v>259</v>
      </c>
      <c r="B1470" t="s">
        <v>260</v>
      </c>
      <c r="C1470" t="s">
        <v>237</v>
      </c>
      <c r="D1470" t="s">
        <v>943</v>
      </c>
      <c r="E1470" t="s">
        <v>2496</v>
      </c>
      <c r="F1470" t="s">
        <v>2497</v>
      </c>
      <c r="G1470" t="s">
        <v>2497</v>
      </c>
      <c r="H1470">
        <v>10.464</v>
      </c>
      <c r="I1470" t="s">
        <v>265</v>
      </c>
      <c r="J1470" t="s">
        <v>242</v>
      </c>
      <c r="K1470" t="s">
        <v>243</v>
      </c>
      <c r="L1470" t="s">
        <v>244</v>
      </c>
      <c r="M1470">
        <v>0</v>
      </c>
      <c r="N1470">
        <v>10.464</v>
      </c>
      <c r="O1470" t="s">
        <v>324</v>
      </c>
      <c r="P1470" t="s">
        <v>2031</v>
      </c>
      <c r="Q1470" t="s">
        <v>947</v>
      </c>
      <c r="R1470" t="s">
        <v>4373</v>
      </c>
      <c r="S1470" t="s">
        <v>270</v>
      </c>
      <c r="T1470" t="b">
        <v>0</v>
      </c>
    </row>
    <row r="1471" spans="1:20" x14ac:dyDescent="0.25">
      <c r="A1471" t="s">
        <v>259</v>
      </c>
      <c r="B1471" t="s">
        <v>260</v>
      </c>
      <c r="C1471" t="s">
        <v>294</v>
      </c>
      <c r="D1471" t="s">
        <v>943</v>
      </c>
      <c r="E1471" t="s">
        <v>2496</v>
      </c>
      <c r="F1471" t="s">
        <v>2497</v>
      </c>
      <c r="G1471" t="s">
        <v>2497</v>
      </c>
      <c r="H1471">
        <v>6.048</v>
      </c>
      <c r="I1471" t="s">
        <v>265</v>
      </c>
      <c r="J1471" t="s">
        <v>242</v>
      </c>
      <c r="K1471" t="s">
        <v>243</v>
      </c>
      <c r="L1471" t="s">
        <v>244</v>
      </c>
      <c r="M1471">
        <v>0</v>
      </c>
      <c r="N1471">
        <v>6.048</v>
      </c>
      <c r="O1471" t="s">
        <v>324</v>
      </c>
      <c r="P1471" t="s">
        <v>2031</v>
      </c>
      <c r="Q1471" t="s">
        <v>947</v>
      </c>
      <c r="R1471" t="s">
        <v>4373</v>
      </c>
      <c r="S1471" t="s">
        <v>270</v>
      </c>
      <c r="T1471" t="b">
        <v>0</v>
      </c>
    </row>
    <row r="1472" spans="1:20" x14ac:dyDescent="0.25">
      <c r="A1472" t="s">
        <v>259</v>
      </c>
      <c r="B1472" t="s">
        <v>260</v>
      </c>
      <c r="C1472" t="s">
        <v>237</v>
      </c>
      <c r="D1472" t="s">
        <v>1501</v>
      </c>
      <c r="E1472" t="s">
        <v>4374</v>
      </c>
      <c r="F1472" t="s">
        <v>4375</v>
      </c>
      <c r="G1472" t="s">
        <v>4375</v>
      </c>
      <c r="H1472">
        <v>0.37699199999999999</v>
      </c>
      <c r="I1472" t="s">
        <v>265</v>
      </c>
      <c r="J1472" t="s">
        <v>242</v>
      </c>
      <c r="K1472" t="s">
        <v>243</v>
      </c>
      <c r="L1472" t="s">
        <v>244</v>
      </c>
      <c r="M1472">
        <v>0</v>
      </c>
      <c r="N1472">
        <v>0.37699199999999999</v>
      </c>
      <c r="O1472" t="s">
        <v>372</v>
      </c>
      <c r="P1472" t="s">
        <v>4376</v>
      </c>
      <c r="Q1472" t="s">
        <v>1505</v>
      </c>
      <c r="R1472" t="s">
        <v>4377</v>
      </c>
      <c r="S1472" t="s">
        <v>270</v>
      </c>
      <c r="T1472" t="b">
        <v>1</v>
      </c>
    </row>
    <row r="1473" spans="1:20" x14ac:dyDescent="0.25">
      <c r="A1473" t="s">
        <v>259</v>
      </c>
      <c r="B1473" t="s">
        <v>260</v>
      </c>
      <c r="C1473" t="s">
        <v>237</v>
      </c>
      <c r="D1473" t="s">
        <v>406</v>
      </c>
      <c r="E1473" t="s">
        <v>939</v>
      </c>
      <c r="F1473" t="s">
        <v>4378</v>
      </c>
      <c r="G1473" t="s">
        <v>4378</v>
      </c>
      <c r="H1473">
        <v>14.326000000000001</v>
      </c>
      <c r="I1473" t="s">
        <v>265</v>
      </c>
      <c r="J1473" t="s">
        <v>242</v>
      </c>
      <c r="K1473" t="s">
        <v>243</v>
      </c>
      <c r="L1473" t="s">
        <v>244</v>
      </c>
      <c r="M1473">
        <v>0</v>
      </c>
      <c r="N1473">
        <v>14.326000000000001</v>
      </c>
      <c r="O1473" t="s">
        <v>721</v>
      </c>
      <c r="P1473" t="s">
        <v>4379</v>
      </c>
      <c r="Q1473" t="s">
        <v>410</v>
      </c>
      <c r="R1473" t="s">
        <v>4380</v>
      </c>
      <c r="S1473" t="s">
        <v>270</v>
      </c>
      <c r="T1473" t="b">
        <v>1</v>
      </c>
    </row>
    <row r="1474" spans="1:20" x14ac:dyDescent="0.25">
      <c r="A1474" t="s">
        <v>259</v>
      </c>
      <c r="B1474" t="s">
        <v>260</v>
      </c>
      <c r="C1474" t="s">
        <v>294</v>
      </c>
      <c r="D1474" t="s">
        <v>406</v>
      </c>
      <c r="E1474" t="s">
        <v>939</v>
      </c>
      <c r="F1474" t="s">
        <v>4378</v>
      </c>
      <c r="G1474" t="s">
        <v>4378</v>
      </c>
      <c r="H1474">
        <v>5.3380000000000001</v>
      </c>
      <c r="I1474" t="s">
        <v>265</v>
      </c>
      <c r="J1474" t="s">
        <v>242</v>
      </c>
      <c r="K1474" t="s">
        <v>243</v>
      </c>
      <c r="L1474" t="s">
        <v>244</v>
      </c>
      <c r="M1474">
        <v>0</v>
      </c>
      <c r="N1474">
        <v>5.3380000000000001</v>
      </c>
      <c r="O1474" t="s">
        <v>721</v>
      </c>
      <c r="P1474" t="s">
        <v>4379</v>
      </c>
      <c r="Q1474" t="s">
        <v>410</v>
      </c>
      <c r="R1474" t="s">
        <v>4380</v>
      </c>
      <c r="S1474" t="s">
        <v>270</v>
      </c>
      <c r="T1474" t="b">
        <v>1</v>
      </c>
    </row>
    <row r="1475" spans="1:20" x14ac:dyDescent="0.25">
      <c r="A1475" t="s">
        <v>259</v>
      </c>
      <c r="B1475" t="s">
        <v>260</v>
      </c>
      <c r="C1475" t="s">
        <v>237</v>
      </c>
      <c r="D1475" t="s">
        <v>1953</v>
      </c>
      <c r="E1475" t="s">
        <v>2481</v>
      </c>
      <c r="F1475" t="s">
        <v>4381</v>
      </c>
      <c r="G1475" t="s">
        <v>4381</v>
      </c>
      <c r="H1475">
        <v>1.3120000000000001</v>
      </c>
      <c r="I1475" t="s">
        <v>265</v>
      </c>
      <c r="J1475" t="s">
        <v>242</v>
      </c>
      <c r="K1475" t="s">
        <v>243</v>
      </c>
      <c r="L1475" t="s">
        <v>244</v>
      </c>
      <c r="M1475">
        <v>0</v>
      </c>
      <c r="N1475">
        <v>1.3120000000000001</v>
      </c>
      <c r="O1475" t="s">
        <v>331</v>
      </c>
      <c r="P1475" t="s">
        <v>4382</v>
      </c>
      <c r="Q1475" t="s">
        <v>1957</v>
      </c>
      <c r="R1475" t="s">
        <v>4383</v>
      </c>
      <c r="S1475" t="s">
        <v>270</v>
      </c>
      <c r="T1475" t="b">
        <v>1</v>
      </c>
    </row>
    <row r="1476" spans="1:20" x14ac:dyDescent="0.25">
      <c r="A1476" t="s">
        <v>259</v>
      </c>
      <c r="B1476" t="s">
        <v>260</v>
      </c>
      <c r="C1476" t="s">
        <v>294</v>
      </c>
      <c r="D1476" t="s">
        <v>1953</v>
      </c>
      <c r="E1476" t="s">
        <v>2481</v>
      </c>
      <c r="F1476" t="s">
        <v>4381</v>
      </c>
      <c r="G1476" t="s">
        <v>4381</v>
      </c>
      <c r="H1476">
        <v>0.36199999999999999</v>
      </c>
      <c r="I1476" t="s">
        <v>265</v>
      </c>
      <c r="J1476" t="s">
        <v>242</v>
      </c>
      <c r="K1476" t="s">
        <v>243</v>
      </c>
      <c r="L1476" t="s">
        <v>244</v>
      </c>
      <c r="M1476">
        <v>0</v>
      </c>
      <c r="N1476">
        <v>0.36199999999999999</v>
      </c>
      <c r="O1476" t="s">
        <v>324</v>
      </c>
      <c r="P1476" t="s">
        <v>4382</v>
      </c>
      <c r="Q1476" t="s">
        <v>1957</v>
      </c>
      <c r="R1476" t="s">
        <v>4383</v>
      </c>
      <c r="S1476" t="s">
        <v>270</v>
      </c>
      <c r="T1476" t="b">
        <v>1</v>
      </c>
    </row>
    <row r="1477" spans="1:20" x14ac:dyDescent="0.25">
      <c r="A1477" t="s">
        <v>259</v>
      </c>
      <c r="B1477" t="s">
        <v>260</v>
      </c>
      <c r="C1477" t="s">
        <v>237</v>
      </c>
      <c r="D1477" t="s">
        <v>502</v>
      </c>
      <c r="E1477" t="s">
        <v>4384</v>
      </c>
      <c r="F1477" t="s">
        <v>4385</v>
      </c>
      <c r="G1477" t="s">
        <v>4386</v>
      </c>
      <c r="H1477">
        <v>0.27</v>
      </c>
      <c r="I1477" t="s">
        <v>265</v>
      </c>
      <c r="J1477" t="s">
        <v>242</v>
      </c>
      <c r="K1477" t="s">
        <v>243</v>
      </c>
      <c r="L1477" t="s">
        <v>244</v>
      </c>
      <c r="M1477">
        <v>0</v>
      </c>
      <c r="N1477">
        <v>0.27</v>
      </c>
      <c r="O1477" t="s">
        <v>310</v>
      </c>
      <c r="P1477" t="s">
        <v>4387</v>
      </c>
      <c r="Q1477" t="s">
        <v>507</v>
      </c>
      <c r="R1477" t="s">
        <v>4388</v>
      </c>
      <c r="S1477" t="s">
        <v>270</v>
      </c>
      <c r="T1477" t="b">
        <v>1</v>
      </c>
    </row>
    <row r="1478" spans="1:20" x14ac:dyDescent="0.25">
      <c r="A1478" t="s">
        <v>259</v>
      </c>
      <c r="B1478" t="s">
        <v>260</v>
      </c>
      <c r="C1478" t="s">
        <v>294</v>
      </c>
      <c r="D1478" t="s">
        <v>502</v>
      </c>
      <c r="E1478" t="s">
        <v>4384</v>
      </c>
      <c r="F1478" t="s">
        <v>4385</v>
      </c>
      <c r="G1478" t="s">
        <v>4386</v>
      </c>
      <c r="H1478">
        <v>6.1400000000000003E-2</v>
      </c>
      <c r="I1478" t="s">
        <v>265</v>
      </c>
      <c r="J1478" t="s">
        <v>242</v>
      </c>
      <c r="K1478" t="s">
        <v>243</v>
      </c>
      <c r="L1478" t="s">
        <v>244</v>
      </c>
      <c r="M1478">
        <v>0</v>
      </c>
      <c r="N1478">
        <v>6.1400000000000003E-2</v>
      </c>
      <c r="O1478" t="s">
        <v>310</v>
      </c>
      <c r="P1478" t="s">
        <v>4387</v>
      </c>
      <c r="Q1478" t="s">
        <v>507</v>
      </c>
      <c r="R1478" t="s">
        <v>4388</v>
      </c>
      <c r="S1478" t="s">
        <v>270</v>
      </c>
      <c r="T1478" t="b">
        <v>1</v>
      </c>
    </row>
    <row r="1479" spans="1:20" x14ac:dyDescent="0.25">
      <c r="A1479" t="s">
        <v>259</v>
      </c>
      <c r="B1479" t="s">
        <v>260</v>
      </c>
      <c r="C1479" t="s">
        <v>237</v>
      </c>
      <c r="D1479" t="s">
        <v>1535</v>
      </c>
      <c r="E1479" t="s">
        <v>628</v>
      </c>
      <c r="F1479" t="s">
        <v>629</v>
      </c>
      <c r="G1479" t="s">
        <v>629</v>
      </c>
      <c r="H1479">
        <v>11.327999999999999</v>
      </c>
      <c r="I1479" t="s">
        <v>265</v>
      </c>
      <c r="J1479" t="s">
        <v>242</v>
      </c>
      <c r="K1479" t="s">
        <v>243</v>
      </c>
      <c r="L1479" t="s">
        <v>244</v>
      </c>
      <c r="M1479">
        <v>0</v>
      </c>
      <c r="N1479">
        <v>11.327999999999999</v>
      </c>
      <c r="O1479" t="s">
        <v>324</v>
      </c>
      <c r="P1479" t="s">
        <v>4389</v>
      </c>
      <c r="Q1479" t="s">
        <v>1539</v>
      </c>
      <c r="R1479" t="s">
        <v>4390</v>
      </c>
      <c r="S1479" t="s">
        <v>270</v>
      </c>
      <c r="T1479" t="b">
        <v>0</v>
      </c>
    </row>
    <row r="1480" spans="1:20" x14ac:dyDescent="0.25">
      <c r="A1480" t="s">
        <v>259</v>
      </c>
      <c r="B1480" t="s">
        <v>260</v>
      </c>
      <c r="C1480" t="s">
        <v>294</v>
      </c>
      <c r="D1480" t="s">
        <v>1535</v>
      </c>
      <c r="E1480" t="s">
        <v>628</v>
      </c>
      <c r="F1480" t="s">
        <v>629</v>
      </c>
      <c r="G1480" t="s">
        <v>629</v>
      </c>
      <c r="H1480">
        <v>6.9119999999999999</v>
      </c>
      <c r="I1480" t="s">
        <v>265</v>
      </c>
      <c r="J1480" t="s">
        <v>242</v>
      </c>
      <c r="K1480" t="s">
        <v>243</v>
      </c>
      <c r="L1480" t="s">
        <v>244</v>
      </c>
      <c r="M1480">
        <v>0</v>
      </c>
      <c r="N1480">
        <v>6.9119999999999999</v>
      </c>
      <c r="O1480" t="s">
        <v>324</v>
      </c>
      <c r="P1480" t="s">
        <v>4389</v>
      </c>
      <c r="Q1480" t="s">
        <v>1539</v>
      </c>
      <c r="R1480" t="s">
        <v>4390</v>
      </c>
      <c r="S1480" t="s">
        <v>270</v>
      </c>
      <c r="T1480" t="b">
        <v>0</v>
      </c>
    </row>
    <row r="1481" spans="1:20" x14ac:dyDescent="0.25">
      <c r="A1481" t="s">
        <v>259</v>
      </c>
      <c r="B1481" t="s">
        <v>260</v>
      </c>
      <c r="C1481" t="s">
        <v>237</v>
      </c>
      <c r="D1481" t="s">
        <v>1097</v>
      </c>
      <c r="E1481" t="s">
        <v>2214</v>
      </c>
      <c r="F1481" t="s">
        <v>4391</v>
      </c>
      <c r="G1481" t="s">
        <v>4391</v>
      </c>
      <c r="H1481">
        <v>3.6749999999999998E-2</v>
      </c>
      <c r="I1481" t="s">
        <v>265</v>
      </c>
      <c r="J1481" t="s">
        <v>242</v>
      </c>
      <c r="K1481" t="s">
        <v>243</v>
      </c>
      <c r="L1481" t="s">
        <v>244</v>
      </c>
      <c r="M1481">
        <v>0</v>
      </c>
      <c r="N1481">
        <v>3.6749999999999998E-2</v>
      </c>
      <c r="O1481" t="s">
        <v>446</v>
      </c>
      <c r="P1481" t="s">
        <v>4392</v>
      </c>
      <c r="Q1481" t="s">
        <v>1101</v>
      </c>
      <c r="R1481" t="s">
        <v>4393</v>
      </c>
      <c r="S1481" t="s">
        <v>270</v>
      </c>
      <c r="T1481" t="b">
        <v>1</v>
      </c>
    </row>
    <row r="1482" spans="1:20" x14ac:dyDescent="0.25">
      <c r="A1482" t="s">
        <v>236</v>
      </c>
      <c r="B1482" t="s">
        <v>236</v>
      </c>
      <c r="C1482" t="s">
        <v>237</v>
      </c>
      <c r="D1482" t="s">
        <v>392</v>
      </c>
      <c r="E1482" t="s">
        <v>251</v>
      </c>
      <c r="F1482" t="s">
        <v>252</v>
      </c>
      <c r="G1482" t="s">
        <v>4394</v>
      </c>
      <c r="H1482">
        <v>8.0999999999999996E-3</v>
      </c>
      <c r="I1482" t="s">
        <v>341</v>
      </c>
      <c r="J1482" t="s">
        <v>242</v>
      </c>
      <c r="K1482" t="s">
        <v>243</v>
      </c>
      <c r="L1482" t="s">
        <v>244</v>
      </c>
      <c r="M1482">
        <v>0</v>
      </c>
      <c r="N1482">
        <v>8.0999999999999996E-3</v>
      </c>
      <c r="O1482" t="s">
        <v>255</v>
      </c>
      <c r="P1482" t="s">
        <v>4395</v>
      </c>
      <c r="Q1482" t="s">
        <v>397</v>
      </c>
      <c r="R1482" t="s">
        <v>4396</v>
      </c>
      <c r="S1482" t="s">
        <v>249</v>
      </c>
      <c r="T1482" t="b">
        <v>1</v>
      </c>
    </row>
    <row r="1483" spans="1:20" x14ac:dyDescent="0.25">
      <c r="A1483" t="s">
        <v>259</v>
      </c>
      <c r="B1483" t="s">
        <v>260</v>
      </c>
      <c r="C1483" t="s">
        <v>237</v>
      </c>
      <c r="D1483" t="s">
        <v>470</v>
      </c>
      <c r="E1483" t="s">
        <v>4397</v>
      </c>
      <c r="F1483" t="s">
        <v>4398</v>
      </c>
      <c r="G1483" t="s">
        <v>4398</v>
      </c>
      <c r="H1483">
        <v>9.9149999999999991</v>
      </c>
      <c r="I1483" t="s">
        <v>265</v>
      </c>
      <c r="J1483" t="s">
        <v>242</v>
      </c>
      <c r="K1483" t="s">
        <v>243</v>
      </c>
      <c r="L1483" t="s">
        <v>244</v>
      </c>
      <c r="M1483">
        <v>0</v>
      </c>
      <c r="N1483">
        <v>9.9149999999999991</v>
      </c>
      <c r="O1483" t="s">
        <v>298</v>
      </c>
      <c r="P1483" t="s">
        <v>4399</v>
      </c>
      <c r="Q1483" t="s">
        <v>474</v>
      </c>
      <c r="R1483" t="s">
        <v>4400</v>
      </c>
      <c r="S1483" t="s">
        <v>270</v>
      </c>
      <c r="T1483" t="b">
        <v>1</v>
      </c>
    </row>
    <row r="1484" spans="1:20" x14ac:dyDescent="0.25">
      <c r="A1484" t="s">
        <v>236</v>
      </c>
      <c r="B1484" t="s">
        <v>236</v>
      </c>
      <c r="C1484" t="s">
        <v>237</v>
      </c>
      <c r="D1484" t="s">
        <v>314</v>
      </c>
      <c r="F1484" t="s">
        <v>302</v>
      </c>
      <c r="G1484" t="s">
        <v>4401</v>
      </c>
      <c r="H1484">
        <v>1.52E-2</v>
      </c>
      <c r="I1484" t="s">
        <v>341</v>
      </c>
      <c r="J1484" t="s">
        <v>242</v>
      </c>
      <c r="K1484" t="s">
        <v>243</v>
      </c>
      <c r="L1484" t="s">
        <v>244</v>
      </c>
      <c r="M1484">
        <v>0</v>
      </c>
      <c r="N1484">
        <v>1.52E-2</v>
      </c>
      <c r="O1484" t="s">
        <v>569</v>
      </c>
      <c r="P1484" t="s">
        <v>4402</v>
      </c>
      <c r="Q1484" t="s">
        <v>318</v>
      </c>
      <c r="R1484" t="s">
        <v>319</v>
      </c>
      <c r="S1484" t="s">
        <v>249</v>
      </c>
      <c r="T1484" t="b">
        <v>1</v>
      </c>
    </row>
    <row r="1485" spans="1:20" x14ac:dyDescent="0.25">
      <c r="A1485" t="s">
        <v>259</v>
      </c>
      <c r="B1485" t="s">
        <v>382</v>
      </c>
      <c r="C1485" t="s">
        <v>237</v>
      </c>
      <c r="D1485" t="s">
        <v>1634</v>
      </c>
      <c r="E1485" t="s">
        <v>4403</v>
      </c>
      <c r="F1485" t="s">
        <v>4404</v>
      </c>
      <c r="G1485" t="s">
        <v>4404</v>
      </c>
      <c r="H1485">
        <v>6.5730000000000004</v>
      </c>
      <c r="I1485" t="s">
        <v>265</v>
      </c>
      <c r="J1485" t="s">
        <v>242</v>
      </c>
      <c r="K1485" t="s">
        <v>243</v>
      </c>
      <c r="L1485" t="s">
        <v>244</v>
      </c>
      <c r="M1485">
        <v>0</v>
      </c>
      <c r="N1485">
        <v>6.5730000000000004</v>
      </c>
      <c r="O1485" t="s">
        <v>1309</v>
      </c>
      <c r="P1485" t="s">
        <v>4405</v>
      </c>
      <c r="Q1485" t="s">
        <v>1638</v>
      </c>
      <c r="R1485" t="s">
        <v>4406</v>
      </c>
      <c r="S1485" t="s">
        <v>390</v>
      </c>
      <c r="T1485" t="b">
        <v>1</v>
      </c>
    </row>
    <row r="1486" spans="1:20" x14ac:dyDescent="0.25">
      <c r="A1486" t="s">
        <v>259</v>
      </c>
      <c r="B1486" t="s">
        <v>382</v>
      </c>
      <c r="C1486" t="s">
        <v>294</v>
      </c>
      <c r="D1486" t="s">
        <v>1634</v>
      </c>
      <c r="E1486" t="s">
        <v>4403</v>
      </c>
      <c r="F1486" t="s">
        <v>4404</v>
      </c>
      <c r="G1486" t="s">
        <v>4404</v>
      </c>
      <c r="H1486">
        <v>3.629</v>
      </c>
      <c r="I1486" t="s">
        <v>265</v>
      </c>
      <c r="J1486" t="s">
        <v>242</v>
      </c>
      <c r="K1486" t="s">
        <v>243</v>
      </c>
      <c r="L1486" t="s">
        <v>244</v>
      </c>
      <c r="M1486">
        <v>0</v>
      </c>
      <c r="N1486">
        <v>3.629</v>
      </c>
      <c r="O1486" t="s">
        <v>1309</v>
      </c>
      <c r="P1486" t="s">
        <v>4405</v>
      </c>
      <c r="Q1486" t="s">
        <v>1638</v>
      </c>
      <c r="R1486" t="s">
        <v>4406</v>
      </c>
      <c r="S1486" t="s">
        <v>390</v>
      </c>
      <c r="T1486" t="b">
        <v>1</v>
      </c>
    </row>
    <row r="1487" spans="1:20" x14ac:dyDescent="0.25">
      <c r="A1487" t="s">
        <v>259</v>
      </c>
      <c r="B1487" t="s">
        <v>260</v>
      </c>
      <c r="C1487" t="s">
        <v>237</v>
      </c>
      <c r="D1487" t="s">
        <v>4407</v>
      </c>
      <c r="E1487" t="s">
        <v>4408</v>
      </c>
      <c r="F1487" t="s">
        <v>4409</v>
      </c>
      <c r="G1487" t="s">
        <v>4410</v>
      </c>
      <c r="H1487">
        <v>1.532</v>
      </c>
      <c r="I1487" t="s">
        <v>265</v>
      </c>
      <c r="J1487" t="s">
        <v>242</v>
      </c>
      <c r="K1487" t="s">
        <v>243</v>
      </c>
      <c r="L1487" t="s">
        <v>244</v>
      </c>
      <c r="M1487">
        <v>0</v>
      </c>
      <c r="N1487">
        <v>1.532</v>
      </c>
      <c r="O1487" t="s">
        <v>1919</v>
      </c>
      <c r="P1487" t="s">
        <v>4411</v>
      </c>
      <c r="Q1487" t="s">
        <v>4412</v>
      </c>
      <c r="R1487" t="s">
        <v>4413</v>
      </c>
      <c r="S1487" t="s">
        <v>270</v>
      </c>
      <c r="T1487" t="b">
        <v>1</v>
      </c>
    </row>
    <row r="1488" spans="1:20" x14ac:dyDescent="0.25">
      <c r="A1488" t="s">
        <v>259</v>
      </c>
      <c r="B1488" t="s">
        <v>260</v>
      </c>
      <c r="C1488" t="s">
        <v>294</v>
      </c>
      <c r="D1488" t="s">
        <v>4407</v>
      </c>
      <c r="E1488" t="s">
        <v>4408</v>
      </c>
      <c r="F1488" t="s">
        <v>4409</v>
      </c>
      <c r="G1488" t="s">
        <v>4410</v>
      </c>
      <c r="H1488">
        <v>0.79600000000000004</v>
      </c>
      <c r="I1488" t="s">
        <v>265</v>
      </c>
      <c r="J1488" t="s">
        <v>242</v>
      </c>
      <c r="K1488" t="s">
        <v>243</v>
      </c>
      <c r="L1488" t="s">
        <v>244</v>
      </c>
      <c r="M1488">
        <v>0</v>
      </c>
      <c r="N1488">
        <v>0.79600000000000004</v>
      </c>
      <c r="O1488" t="s">
        <v>1919</v>
      </c>
      <c r="P1488" t="s">
        <v>4411</v>
      </c>
      <c r="Q1488" t="s">
        <v>4412</v>
      </c>
      <c r="R1488" t="s">
        <v>4413</v>
      </c>
      <c r="S1488" t="s">
        <v>270</v>
      </c>
      <c r="T1488" t="b">
        <v>1</v>
      </c>
    </row>
    <row r="1489" spans="1:20" x14ac:dyDescent="0.25">
      <c r="A1489" t="s">
        <v>259</v>
      </c>
      <c r="B1489" t="s">
        <v>260</v>
      </c>
      <c r="C1489" t="s">
        <v>237</v>
      </c>
      <c r="D1489" t="s">
        <v>2311</v>
      </c>
      <c r="E1489" t="s">
        <v>2132</v>
      </c>
      <c r="F1489" t="s">
        <v>2133</v>
      </c>
      <c r="G1489" t="s">
        <v>2134</v>
      </c>
      <c r="H1489">
        <v>2.5514999999999999E-2</v>
      </c>
      <c r="I1489" t="s">
        <v>265</v>
      </c>
      <c r="J1489" t="s">
        <v>242</v>
      </c>
      <c r="K1489" t="s">
        <v>243</v>
      </c>
      <c r="L1489" t="s">
        <v>244</v>
      </c>
      <c r="M1489">
        <v>0</v>
      </c>
      <c r="N1489">
        <v>2.5514999999999999E-2</v>
      </c>
      <c r="O1489" t="s">
        <v>372</v>
      </c>
      <c r="P1489" t="s">
        <v>4414</v>
      </c>
      <c r="Q1489" t="s">
        <v>2316</v>
      </c>
      <c r="R1489" t="s">
        <v>4415</v>
      </c>
      <c r="S1489" t="s">
        <v>270</v>
      </c>
      <c r="T1489" t="b">
        <v>1</v>
      </c>
    </row>
    <row r="1490" spans="1:20" x14ac:dyDescent="0.25">
      <c r="A1490" t="s">
        <v>236</v>
      </c>
      <c r="B1490" t="s">
        <v>236</v>
      </c>
      <c r="C1490" t="s">
        <v>237</v>
      </c>
      <c r="D1490" t="s">
        <v>1566</v>
      </c>
      <c r="F1490" t="s">
        <v>4416</v>
      </c>
      <c r="G1490" t="s">
        <v>1082</v>
      </c>
      <c r="H1490">
        <v>5.0000000000000001E-4</v>
      </c>
      <c r="I1490" t="s">
        <v>254</v>
      </c>
      <c r="J1490" t="s">
        <v>242</v>
      </c>
      <c r="K1490" t="s">
        <v>243</v>
      </c>
      <c r="L1490" t="s">
        <v>244</v>
      </c>
      <c r="M1490">
        <v>0</v>
      </c>
      <c r="N1490">
        <v>5.0000000000000001E-4</v>
      </c>
      <c r="O1490" t="s">
        <v>793</v>
      </c>
      <c r="P1490" t="s">
        <v>2165</v>
      </c>
      <c r="Q1490" t="s">
        <v>1570</v>
      </c>
      <c r="R1490" t="s">
        <v>4417</v>
      </c>
      <c r="S1490" t="s">
        <v>249</v>
      </c>
      <c r="T1490" t="b">
        <v>0</v>
      </c>
    </row>
    <row r="1491" spans="1:20" x14ac:dyDescent="0.25">
      <c r="A1491" t="s">
        <v>236</v>
      </c>
      <c r="B1491" t="s">
        <v>236</v>
      </c>
      <c r="C1491" t="s">
        <v>237</v>
      </c>
      <c r="D1491" t="s">
        <v>566</v>
      </c>
      <c r="F1491" t="s">
        <v>2718</v>
      </c>
      <c r="G1491" t="s">
        <v>1421</v>
      </c>
      <c r="H1491">
        <v>5.1999999999999998E-3</v>
      </c>
      <c r="I1491" t="s">
        <v>254</v>
      </c>
      <c r="J1491" t="s">
        <v>242</v>
      </c>
      <c r="K1491" t="s">
        <v>243</v>
      </c>
      <c r="L1491" t="s">
        <v>244</v>
      </c>
      <c r="M1491">
        <v>0</v>
      </c>
      <c r="N1491">
        <v>5.1999999999999998E-3</v>
      </c>
      <c r="O1491" t="s">
        <v>569</v>
      </c>
      <c r="P1491" t="s">
        <v>1422</v>
      </c>
      <c r="Q1491" t="s">
        <v>571</v>
      </c>
      <c r="R1491" t="s">
        <v>2722</v>
      </c>
      <c r="S1491" t="s">
        <v>249</v>
      </c>
      <c r="T1491" t="b">
        <v>0</v>
      </c>
    </row>
    <row r="1492" spans="1:20" x14ac:dyDescent="0.25">
      <c r="A1492" t="s">
        <v>236</v>
      </c>
      <c r="B1492" t="s">
        <v>236</v>
      </c>
      <c r="C1492" t="s">
        <v>237</v>
      </c>
      <c r="D1492" t="s">
        <v>238</v>
      </c>
      <c r="F1492" t="s">
        <v>757</v>
      </c>
      <c r="G1492" t="s">
        <v>1989</v>
      </c>
      <c r="H1492">
        <v>0.1</v>
      </c>
      <c r="I1492" t="s">
        <v>254</v>
      </c>
      <c r="J1492" t="s">
        <v>242</v>
      </c>
      <c r="K1492" t="s">
        <v>243</v>
      </c>
      <c r="L1492" t="s">
        <v>244</v>
      </c>
      <c r="M1492">
        <v>0</v>
      </c>
      <c r="N1492">
        <v>0.1</v>
      </c>
      <c r="O1492" t="s">
        <v>245</v>
      </c>
      <c r="P1492" t="s">
        <v>1990</v>
      </c>
      <c r="Q1492" t="s">
        <v>247</v>
      </c>
      <c r="R1492" t="s">
        <v>761</v>
      </c>
      <c r="S1492" t="s">
        <v>249</v>
      </c>
      <c r="T1492" t="b">
        <v>0</v>
      </c>
    </row>
    <row r="1493" spans="1:20" x14ac:dyDescent="0.25">
      <c r="A1493" t="s">
        <v>259</v>
      </c>
      <c r="B1493" t="s">
        <v>260</v>
      </c>
      <c r="C1493" t="s">
        <v>237</v>
      </c>
      <c r="D1493" t="s">
        <v>2566</v>
      </c>
      <c r="E1493" t="s">
        <v>4418</v>
      </c>
      <c r="F1493" t="s">
        <v>4419</v>
      </c>
      <c r="G1493" t="s">
        <v>4419</v>
      </c>
      <c r="H1493">
        <v>1.3120000000000001</v>
      </c>
      <c r="I1493" t="s">
        <v>265</v>
      </c>
      <c r="J1493" t="s">
        <v>242</v>
      </c>
      <c r="K1493" t="s">
        <v>243</v>
      </c>
      <c r="L1493" t="s">
        <v>244</v>
      </c>
      <c r="M1493">
        <v>0</v>
      </c>
      <c r="N1493">
        <v>1.3120000000000001</v>
      </c>
      <c r="O1493" t="s">
        <v>324</v>
      </c>
      <c r="P1493" t="s">
        <v>4420</v>
      </c>
      <c r="Q1493" t="s">
        <v>2570</v>
      </c>
      <c r="R1493" t="s">
        <v>4421</v>
      </c>
      <c r="S1493" t="s">
        <v>270</v>
      </c>
      <c r="T1493" t="b">
        <v>1</v>
      </c>
    </row>
    <row r="1494" spans="1:20" x14ac:dyDescent="0.25">
      <c r="A1494" t="s">
        <v>259</v>
      </c>
      <c r="B1494" t="s">
        <v>260</v>
      </c>
      <c r="C1494" t="s">
        <v>294</v>
      </c>
      <c r="D1494" t="s">
        <v>2566</v>
      </c>
      <c r="E1494" t="s">
        <v>4418</v>
      </c>
      <c r="F1494" t="s">
        <v>4419</v>
      </c>
      <c r="G1494" t="s">
        <v>4419</v>
      </c>
      <c r="H1494">
        <v>0.36199999999999999</v>
      </c>
      <c r="I1494" t="s">
        <v>265</v>
      </c>
      <c r="J1494" t="s">
        <v>242</v>
      </c>
      <c r="K1494" t="s">
        <v>243</v>
      </c>
      <c r="L1494" t="s">
        <v>244</v>
      </c>
      <c r="M1494">
        <v>0</v>
      </c>
      <c r="N1494">
        <v>0.36199999999999999</v>
      </c>
      <c r="O1494" t="s">
        <v>324</v>
      </c>
      <c r="P1494" t="s">
        <v>4420</v>
      </c>
      <c r="Q1494" t="s">
        <v>2570</v>
      </c>
      <c r="R1494" t="s">
        <v>4421</v>
      </c>
      <c r="S1494" t="s">
        <v>270</v>
      </c>
      <c r="T1494" t="b">
        <v>1</v>
      </c>
    </row>
    <row r="1495" spans="1:20" x14ac:dyDescent="0.25">
      <c r="A1495" t="s">
        <v>259</v>
      </c>
      <c r="B1495" t="s">
        <v>260</v>
      </c>
      <c r="C1495" t="s">
        <v>237</v>
      </c>
      <c r="D1495" t="s">
        <v>847</v>
      </c>
      <c r="E1495" t="s">
        <v>4422</v>
      </c>
      <c r="F1495" t="s">
        <v>4423</v>
      </c>
      <c r="G1495" t="s">
        <v>4423</v>
      </c>
      <c r="H1495">
        <v>0.122</v>
      </c>
      <c r="I1495" t="s">
        <v>265</v>
      </c>
      <c r="J1495" t="s">
        <v>242</v>
      </c>
      <c r="K1495" t="s">
        <v>243</v>
      </c>
      <c r="L1495" t="s">
        <v>244</v>
      </c>
      <c r="M1495">
        <v>0</v>
      </c>
      <c r="N1495">
        <v>0.122</v>
      </c>
      <c r="O1495" t="s">
        <v>446</v>
      </c>
      <c r="P1495" t="s">
        <v>4424</v>
      </c>
      <c r="Q1495" t="s">
        <v>851</v>
      </c>
      <c r="R1495" t="s">
        <v>4425</v>
      </c>
      <c r="S1495" t="s">
        <v>270</v>
      </c>
      <c r="T1495" t="b">
        <v>1</v>
      </c>
    </row>
    <row r="1496" spans="1:20" x14ac:dyDescent="0.25">
      <c r="A1496" t="s">
        <v>259</v>
      </c>
      <c r="B1496" t="s">
        <v>260</v>
      </c>
      <c r="C1496" t="s">
        <v>237</v>
      </c>
      <c r="D1496" t="s">
        <v>740</v>
      </c>
      <c r="E1496" t="s">
        <v>4426</v>
      </c>
      <c r="F1496" t="s">
        <v>4426</v>
      </c>
      <c r="G1496" t="s">
        <v>4427</v>
      </c>
      <c r="H1496">
        <v>1.46</v>
      </c>
      <c r="I1496" t="s">
        <v>265</v>
      </c>
      <c r="J1496" t="s">
        <v>242</v>
      </c>
      <c r="K1496" t="s">
        <v>243</v>
      </c>
      <c r="L1496" t="s">
        <v>244</v>
      </c>
      <c r="M1496">
        <v>0</v>
      </c>
      <c r="N1496">
        <v>1.46</v>
      </c>
      <c r="O1496" t="s">
        <v>660</v>
      </c>
      <c r="P1496" t="s">
        <v>4428</v>
      </c>
      <c r="Q1496" t="s">
        <v>744</v>
      </c>
      <c r="R1496" t="s">
        <v>4429</v>
      </c>
      <c r="S1496" t="s">
        <v>270</v>
      </c>
      <c r="T1496" t="b">
        <v>1</v>
      </c>
    </row>
    <row r="1497" spans="1:20" x14ac:dyDescent="0.25">
      <c r="A1497" t="s">
        <v>259</v>
      </c>
      <c r="B1497" t="s">
        <v>260</v>
      </c>
      <c r="C1497" t="s">
        <v>294</v>
      </c>
      <c r="D1497" t="s">
        <v>740</v>
      </c>
      <c r="E1497" t="s">
        <v>4426</v>
      </c>
      <c r="F1497" t="s">
        <v>4426</v>
      </c>
      <c r="G1497" t="s">
        <v>4427</v>
      </c>
      <c r="H1497">
        <v>0.90800000000000003</v>
      </c>
      <c r="I1497" t="s">
        <v>265</v>
      </c>
      <c r="J1497" t="s">
        <v>242</v>
      </c>
      <c r="K1497" t="s">
        <v>243</v>
      </c>
      <c r="L1497" t="s">
        <v>244</v>
      </c>
      <c r="M1497">
        <v>0</v>
      </c>
      <c r="N1497">
        <v>0.90800000000000003</v>
      </c>
      <c r="O1497" t="s">
        <v>660</v>
      </c>
      <c r="P1497" t="s">
        <v>4428</v>
      </c>
      <c r="Q1497" t="s">
        <v>744</v>
      </c>
      <c r="R1497" t="s">
        <v>4429</v>
      </c>
      <c r="S1497" t="s">
        <v>270</v>
      </c>
      <c r="T1497" t="b">
        <v>1</v>
      </c>
    </row>
    <row r="1498" spans="1:20" x14ac:dyDescent="0.25">
      <c r="A1498" t="s">
        <v>259</v>
      </c>
      <c r="B1498" t="s">
        <v>260</v>
      </c>
      <c r="C1498" t="s">
        <v>237</v>
      </c>
      <c r="D1498" t="s">
        <v>1155</v>
      </c>
      <c r="E1498" t="s">
        <v>3561</v>
      </c>
      <c r="F1498" t="s">
        <v>4430</v>
      </c>
      <c r="G1498" t="s">
        <v>4430</v>
      </c>
      <c r="H1498">
        <v>0.106</v>
      </c>
      <c r="I1498" t="s">
        <v>265</v>
      </c>
      <c r="J1498" t="s">
        <v>242</v>
      </c>
      <c r="K1498" t="s">
        <v>243</v>
      </c>
      <c r="L1498" t="s">
        <v>244</v>
      </c>
      <c r="M1498">
        <v>0</v>
      </c>
      <c r="N1498">
        <v>0.106</v>
      </c>
      <c r="O1498" t="s">
        <v>952</v>
      </c>
      <c r="P1498" t="s">
        <v>3190</v>
      </c>
      <c r="Q1498" t="s">
        <v>1159</v>
      </c>
      <c r="R1498" t="s">
        <v>4431</v>
      </c>
      <c r="S1498" t="s">
        <v>270</v>
      </c>
      <c r="T1498" t="b">
        <v>0</v>
      </c>
    </row>
    <row r="1499" spans="1:20" x14ac:dyDescent="0.25">
      <c r="A1499" t="s">
        <v>259</v>
      </c>
      <c r="B1499" t="s">
        <v>260</v>
      </c>
      <c r="C1499" t="s">
        <v>294</v>
      </c>
      <c r="D1499" t="s">
        <v>1155</v>
      </c>
      <c r="E1499" t="s">
        <v>3561</v>
      </c>
      <c r="F1499" t="s">
        <v>4430</v>
      </c>
      <c r="G1499" t="s">
        <v>4430</v>
      </c>
      <c r="H1499">
        <v>3.6999999999999998E-2</v>
      </c>
      <c r="I1499" t="s">
        <v>265</v>
      </c>
      <c r="J1499" t="s">
        <v>242</v>
      </c>
      <c r="K1499" t="s">
        <v>243</v>
      </c>
      <c r="L1499" t="s">
        <v>244</v>
      </c>
      <c r="M1499">
        <v>0</v>
      </c>
      <c r="N1499">
        <v>3.6999999999999998E-2</v>
      </c>
      <c r="O1499" t="s">
        <v>952</v>
      </c>
      <c r="P1499" t="s">
        <v>3190</v>
      </c>
      <c r="Q1499" t="s">
        <v>1159</v>
      </c>
      <c r="R1499" t="s">
        <v>4431</v>
      </c>
      <c r="S1499" t="s">
        <v>270</v>
      </c>
      <c r="T1499" t="b">
        <v>0</v>
      </c>
    </row>
    <row r="1500" spans="1:20" x14ac:dyDescent="0.25">
      <c r="A1500" t="s">
        <v>259</v>
      </c>
      <c r="B1500" t="s">
        <v>260</v>
      </c>
      <c r="C1500" t="s">
        <v>237</v>
      </c>
      <c r="D1500" t="s">
        <v>2380</v>
      </c>
      <c r="E1500" t="s">
        <v>4432</v>
      </c>
      <c r="F1500" t="s">
        <v>4433</v>
      </c>
      <c r="G1500" t="s">
        <v>4434</v>
      </c>
      <c r="H1500">
        <v>0.2064</v>
      </c>
      <c r="I1500" t="s">
        <v>265</v>
      </c>
      <c r="J1500" t="s">
        <v>242</v>
      </c>
      <c r="K1500" t="s">
        <v>243</v>
      </c>
      <c r="L1500" t="s">
        <v>244</v>
      </c>
      <c r="M1500">
        <v>0</v>
      </c>
      <c r="N1500">
        <v>0.2064</v>
      </c>
      <c r="O1500" t="s">
        <v>1258</v>
      </c>
      <c r="P1500" t="s">
        <v>4435</v>
      </c>
      <c r="Q1500" t="s">
        <v>2384</v>
      </c>
      <c r="R1500" t="s">
        <v>4436</v>
      </c>
      <c r="S1500" t="s">
        <v>270</v>
      </c>
      <c r="T1500" t="b">
        <v>1</v>
      </c>
    </row>
    <row r="1501" spans="1:20" x14ac:dyDescent="0.25">
      <c r="A1501" t="s">
        <v>259</v>
      </c>
      <c r="B1501" t="s">
        <v>260</v>
      </c>
      <c r="C1501" t="s">
        <v>237</v>
      </c>
      <c r="D1501" t="s">
        <v>1009</v>
      </c>
      <c r="E1501" t="s">
        <v>1010</v>
      </c>
      <c r="F1501" t="s">
        <v>4437</v>
      </c>
      <c r="G1501" t="s">
        <v>4437</v>
      </c>
      <c r="H1501">
        <v>0.51919999999999999</v>
      </c>
      <c r="I1501" t="s">
        <v>265</v>
      </c>
      <c r="J1501" t="s">
        <v>242</v>
      </c>
      <c r="K1501" t="s">
        <v>243</v>
      </c>
      <c r="L1501" t="s">
        <v>244</v>
      </c>
      <c r="M1501">
        <v>0</v>
      </c>
      <c r="N1501">
        <v>0.51919999999999999</v>
      </c>
      <c r="O1501" t="s">
        <v>298</v>
      </c>
      <c r="P1501" t="s">
        <v>4438</v>
      </c>
      <c r="Q1501" t="s">
        <v>1013</v>
      </c>
      <c r="R1501" t="s">
        <v>4439</v>
      </c>
      <c r="S1501" t="s">
        <v>270</v>
      </c>
      <c r="T1501" t="b">
        <v>1</v>
      </c>
    </row>
    <row r="1502" spans="1:20" x14ac:dyDescent="0.25">
      <c r="A1502" t="s">
        <v>259</v>
      </c>
      <c r="B1502" t="s">
        <v>260</v>
      </c>
      <c r="C1502" t="s">
        <v>294</v>
      </c>
      <c r="D1502" t="s">
        <v>1009</v>
      </c>
      <c r="E1502" t="s">
        <v>1010</v>
      </c>
      <c r="F1502" t="s">
        <v>4437</v>
      </c>
      <c r="G1502" t="s">
        <v>4437</v>
      </c>
      <c r="H1502">
        <v>0.31680000000000003</v>
      </c>
      <c r="I1502" t="s">
        <v>265</v>
      </c>
      <c r="J1502" t="s">
        <v>242</v>
      </c>
      <c r="K1502" t="s">
        <v>243</v>
      </c>
      <c r="L1502" t="s">
        <v>244</v>
      </c>
      <c r="M1502">
        <v>0</v>
      </c>
      <c r="N1502">
        <v>0.31680000000000003</v>
      </c>
      <c r="O1502" t="s">
        <v>255</v>
      </c>
      <c r="P1502" t="s">
        <v>4438</v>
      </c>
      <c r="Q1502" t="s">
        <v>1013</v>
      </c>
      <c r="R1502" t="s">
        <v>4439</v>
      </c>
      <c r="S1502" t="s">
        <v>270</v>
      </c>
      <c r="T1502" t="b">
        <v>1</v>
      </c>
    </row>
    <row r="1503" spans="1:20" x14ac:dyDescent="0.25">
      <c r="A1503" t="s">
        <v>259</v>
      </c>
      <c r="B1503" t="s">
        <v>260</v>
      </c>
      <c r="C1503" t="s">
        <v>237</v>
      </c>
      <c r="D1503" t="s">
        <v>463</v>
      </c>
      <c r="E1503" t="s">
        <v>4440</v>
      </c>
      <c r="F1503" t="s">
        <v>4441</v>
      </c>
      <c r="G1503" t="s">
        <v>4442</v>
      </c>
      <c r="H1503">
        <v>0.46079999999999999</v>
      </c>
      <c r="I1503" t="s">
        <v>265</v>
      </c>
      <c r="J1503" t="s">
        <v>242</v>
      </c>
      <c r="K1503" t="s">
        <v>243</v>
      </c>
      <c r="L1503" t="s">
        <v>244</v>
      </c>
      <c r="M1503">
        <v>0</v>
      </c>
      <c r="N1503">
        <v>0.46079999999999999</v>
      </c>
      <c r="O1503" t="s">
        <v>310</v>
      </c>
      <c r="P1503" t="s">
        <v>4443</v>
      </c>
      <c r="Q1503" t="s">
        <v>468</v>
      </c>
      <c r="R1503" t="s">
        <v>4444</v>
      </c>
      <c r="S1503" t="s">
        <v>270</v>
      </c>
      <c r="T1503" t="b">
        <v>1</v>
      </c>
    </row>
    <row r="1504" spans="1:20" x14ac:dyDescent="0.25">
      <c r="A1504" t="s">
        <v>236</v>
      </c>
      <c r="B1504" t="s">
        <v>236</v>
      </c>
      <c r="C1504" t="s">
        <v>237</v>
      </c>
      <c r="D1504" t="s">
        <v>1198</v>
      </c>
      <c r="F1504" t="s">
        <v>1819</v>
      </c>
      <c r="G1504" t="s">
        <v>2391</v>
      </c>
      <c r="H1504">
        <v>5.0000000000000001E-4</v>
      </c>
      <c r="I1504" t="s">
        <v>254</v>
      </c>
      <c r="J1504" t="s">
        <v>242</v>
      </c>
      <c r="K1504" t="s">
        <v>243</v>
      </c>
      <c r="L1504" t="s">
        <v>244</v>
      </c>
      <c r="M1504">
        <v>0</v>
      </c>
      <c r="N1504">
        <v>5.0000000000000001E-4</v>
      </c>
      <c r="O1504" t="s">
        <v>358</v>
      </c>
      <c r="P1504" t="s">
        <v>4445</v>
      </c>
      <c r="Q1504" t="s">
        <v>1201</v>
      </c>
      <c r="R1504" t="s">
        <v>4446</v>
      </c>
      <c r="S1504" t="s">
        <v>249</v>
      </c>
      <c r="T1504" t="b">
        <v>0</v>
      </c>
    </row>
    <row r="1505" spans="1:20" x14ac:dyDescent="0.25">
      <c r="A1505" t="s">
        <v>259</v>
      </c>
      <c r="B1505" t="s">
        <v>260</v>
      </c>
      <c r="C1505" t="s">
        <v>237</v>
      </c>
      <c r="D1505" t="s">
        <v>943</v>
      </c>
      <c r="E1505" t="s">
        <v>3468</v>
      </c>
      <c r="F1505" t="s">
        <v>4447</v>
      </c>
      <c r="G1505" t="s">
        <v>4447</v>
      </c>
      <c r="H1505">
        <v>1.744</v>
      </c>
      <c r="I1505" t="s">
        <v>265</v>
      </c>
      <c r="J1505" t="s">
        <v>242</v>
      </c>
      <c r="K1505" t="s">
        <v>243</v>
      </c>
      <c r="L1505" t="s">
        <v>244</v>
      </c>
      <c r="M1505">
        <v>0</v>
      </c>
      <c r="N1505">
        <v>1.744</v>
      </c>
      <c r="O1505" t="s">
        <v>324</v>
      </c>
      <c r="P1505" t="s">
        <v>4448</v>
      </c>
      <c r="Q1505" t="s">
        <v>947</v>
      </c>
      <c r="R1505" t="s">
        <v>4449</v>
      </c>
      <c r="S1505" t="s">
        <v>270</v>
      </c>
      <c r="T1505" t="b">
        <v>1</v>
      </c>
    </row>
    <row r="1506" spans="1:20" x14ac:dyDescent="0.25">
      <c r="A1506" t="s">
        <v>259</v>
      </c>
      <c r="B1506" t="s">
        <v>260</v>
      </c>
      <c r="C1506" t="s">
        <v>294</v>
      </c>
      <c r="D1506" t="s">
        <v>943</v>
      </c>
      <c r="E1506" t="s">
        <v>3468</v>
      </c>
      <c r="F1506" t="s">
        <v>4447</v>
      </c>
      <c r="G1506" t="s">
        <v>4447</v>
      </c>
      <c r="H1506">
        <v>1.008</v>
      </c>
      <c r="I1506" t="s">
        <v>265</v>
      </c>
      <c r="J1506" t="s">
        <v>242</v>
      </c>
      <c r="K1506" t="s">
        <v>243</v>
      </c>
      <c r="L1506" t="s">
        <v>244</v>
      </c>
      <c r="M1506">
        <v>0</v>
      </c>
      <c r="N1506">
        <v>1.008</v>
      </c>
      <c r="O1506" t="s">
        <v>324</v>
      </c>
      <c r="P1506" t="s">
        <v>4448</v>
      </c>
      <c r="Q1506" t="s">
        <v>947</v>
      </c>
      <c r="R1506" t="s">
        <v>4449</v>
      </c>
      <c r="S1506" t="s">
        <v>270</v>
      </c>
      <c r="T1506" t="b">
        <v>1</v>
      </c>
    </row>
    <row r="1507" spans="1:20" x14ac:dyDescent="0.25">
      <c r="A1507" t="s">
        <v>236</v>
      </c>
      <c r="B1507" t="s">
        <v>236</v>
      </c>
      <c r="C1507" t="s">
        <v>237</v>
      </c>
      <c r="D1507" t="s">
        <v>552</v>
      </c>
      <c r="F1507" t="s">
        <v>4450</v>
      </c>
      <c r="G1507" t="s">
        <v>4451</v>
      </c>
      <c r="H1507">
        <v>3686.4</v>
      </c>
      <c r="I1507" t="s">
        <v>492</v>
      </c>
      <c r="J1507" t="s">
        <v>242</v>
      </c>
      <c r="K1507" t="s">
        <v>243</v>
      </c>
      <c r="L1507" t="s">
        <v>244</v>
      </c>
      <c r="M1507">
        <v>0</v>
      </c>
      <c r="N1507">
        <v>3686.4</v>
      </c>
      <c r="O1507" t="s">
        <v>255</v>
      </c>
      <c r="P1507" t="s">
        <v>4452</v>
      </c>
      <c r="Q1507" t="s">
        <v>556</v>
      </c>
      <c r="R1507" t="s">
        <v>4453</v>
      </c>
      <c r="S1507" t="s">
        <v>249</v>
      </c>
      <c r="T1507" t="b">
        <v>1</v>
      </c>
    </row>
    <row r="1508" spans="1:20" x14ac:dyDescent="0.25">
      <c r="A1508" t="s">
        <v>259</v>
      </c>
      <c r="B1508" t="s">
        <v>260</v>
      </c>
      <c r="C1508" t="s">
        <v>237</v>
      </c>
      <c r="D1508" t="s">
        <v>376</v>
      </c>
      <c r="E1508" t="s">
        <v>2567</v>
      </c>
      <c r="F1508" t="s">
        <v>2568</v>
      </c>
      <c r="G1508" t="s">
        <v>2568</v>
      </c>
      <c r="H1508">
        <v>9.0399999999999994E-2</v>
      </c>
      <c r="I1508" t="s">
        <v>265</v>
      </c>
      <c r="J1508" t="s">
        <v>242</v>
      </c>
      <c r="K1508" t="s">
        <v>243</v>
      </c>
      <c r="L1508" t="s">
        <v>244</v>
      </c>
      <c r="M1508">
        <v>0</v>
      </c>
      <c r="N1508">
        <v>9.0399999999999994E-2</v>
      </c>
      <c r="O1508" t="s">
        <v>324</v>
      </c>
      <c r="P1508" t="s">
        <v>4454</v>
      </c>
      <c r="Q1508" t="s">
        <v>380</v>
      </c>
      <c r="R1508" t="s">
        <v>4455</v>
      </c>
      <c r="S1508" t="s">
        <v>270</v>
      </c>
      <c r="T1508" t="b">
        <v>1</v>
      </c>
    </row>
    <row r="1509" spans="1:20" x14ac:dyDescent="0.25">
      <c r="A1509" t="s">
        <v>259</v>
      </c>
      <c r="B1509" t="s">
        <v>260</v>
      </c>
      <c r="C1509" t="s">
        <v>237</v>
      </c>
      <c r="D1509" t="s">
        <v>656</v>
      </c>
      <c r="E1509" t="s">
        <v>4456</v>
      </c>
      <c r="F1509" t="s">
        <v>4457</v>
      </c>
      <c r="G1509" t="s">
        <v>4458</v>
      </c>
      <c r="H1509">
        <v>0.80746099999999998</v>
      </c>
      <c r="I1509" t="s">
        <v>265</v>
      </c>
      <c r="J1509" t="s">
        <v>242</v>
      </c>
      <c r="K1509" t="s">
        <v>243</v>
      </c>
      <c r="L1509" t="s">
        <v>244</v>
      </c>
      <c r="M1509">
        <v>0</v>
      </c>
      <c r="N1509">
        <v>0.80746099999999998</v>
      </c>
      <c r="O1509" t="s">
        <v>372</v>
      </c>
      <c r="P1509" t="s">
        <v>4459</v>
      </c>
      <c r="Q1509" t="s">
        <v>662</v>
      </c>
      <c r="R1509" t="s">
        <v>4460</v>
      </c>
      <c r="S1509" t="s">
        <v>270</v>
      </c>
      <c r="T1509" t="b">
        <v>1</v>
      </c>
    </row>
    <row r="1510" spans="1:20" x14ac:dyDescent="0.25">
      <c r="A1510" t="s">
        <v>259</v>
      </c>
      <c r="B1510" t="s">
        <v>260</v>
      </c>
      <c r="C1510" t="s">
        <v>237</v>
      </c>
      <c r="D1510" t="s">
        <v>369</v>
      </c>
      <c r="E1510" t="s">
        <v>1232</v>
      </c>
      <c r="F1510" t="s">
        <v>4461</v>
      </c>
      <c r="G1510" t="s">
        <v>4461</v>
      </c>
      <c r="H1510">
        <v>1.008</v>
      </c>
      <c r="I1510" t="s">
        <v>265</v>
      </c>
      <c r="J1510" t="s">
        <v>242</v>
      </c>
      <c r="K1510" t="s">
        <v>243</v>
      </c>
      <c r="L1510" t="s">
        <v>244</v>
      </c>
      <c r="M1510">
        <v>0</v>
      </c>
      <c r="N1510">
        <v>1.008</v>
      </c>
      <c r="O1510" t="s">
        <v>324</v>
      </c>
      <c r="P1510" t="s">
        <v>4462</v>
      </c>
      <c r="Q1510" t="s">
        <v>374</v>
      </c>
      <c r="R1510" t="s">
        <v>4463</v>
      </c>
      <c r="S1510" t="s">
        <v>270</v>
      </c>
      <c r="T1510" t="b">
        <v>1</v>
      </c>
    </row>
    <row r="1511" spans="1:20" x14ac:dyDescent="0.25">
      <c r="A1511" t="s">
        <v>259</v>
      </c>
      <c r="B1511" t="s">
        <v>260</v>
      </c>
      <c r="C1511" t="s">
        <v>237</v>
      </c>
      <c r="D1511" t="s">
        <v>406</v>
      </c>
      <c r="E1511" t="s">
        <v>4464</v>
      </c>
      <c r="F1511" t="s">
        <v>4465</v>
      </c>
      <c r="G1511" t="s">
        <v>4465</v>
      </c>
      <c r="H1511">
        <v>3.5813999999999999</v>
      </c>
      <c r="I1511" t="s">
        <v>265</v>
      </c>
      <c r="J1511" t="s">
        <v>242</v>
      </c>
      <c r="K1511" t="s">
        <v>243</v>
      </c>
      <c r="L1511" t="s">
        <v>244</v>
      </c>
      <c r="M1511">
        <v>0</v>
      </c>
      <c r="N1511">
        <v>3.5813999999999999</v>
      </c>
      <c r="O1511" t="s">
        <v>298</v>
      </c>
      <c r="P1511" t="s">
        <v>4466</v>
      </c>
      <c r="Q1511" t="s">
        <v>410</v>
      </c>
      <c r="R1511" t="s">
        <v>4467</v>
      </c>
      <c r="S1511" t="s">
        <v>270</v>
      </c>
      <c r="T1511" t="b">
        <v>1</v>
      </c>
    </row>
    <row r="1512" spans="1:20" x14ac:dyDescent="0.25">
      <c r="A1512" t="s">
        <v>259</v>
      </c>
      <c r="B1512" t="s">
        <v>260</v>
      </c>
      <c r="C1512" t="s">
        <v>294</v>
      </c>
      <c r="D1512" t="s">
        <v>406</v>
      </c>
      <c r="E1512" t="s">
        <v>4464</v>
      </c>
      <c r="F1512" t="s">
        <v>4465</v>
      </c>
      <c r="G1512" t="s">
        <v>4465</v>
      </c>
      <c r="H1512">
        <v>2.6688000000000001</v>
      </c>
      <c r="I1512" t="s">
        <v>265</v>
      </c>
      <c r="J1512" t="s">
        <v>242</v>
      </c>
      <c r="K1512" t="s">
        <v>243</v>
      </c>
      <c r="L1512" t="s">
        <v>244</v>
      </c>
      <c r="M1512">
        <v>0</v>
      </c>
      <c r="N1512">
        <v>2.6688000000000001</v>
      </c>
      <c r="O1512" t="s">
        <v>298</v>
      </c>
      <c r="P1512" t="s">
        <v>4466</v>
      </c>
      <c r="Q1512" t="s">
        <v>410</v>
      </c>
      <c r="R1512" t="s">
        <v>4467</v>
      </c>
      <c r="S1512" t="s">
        <v>270</v>
      </c>
      <c r="T1512" t="b">
        <v>1</v>
      </c>
    </row>
    <row r="1513" spans="1:20" x14ac:dyDescent="0.25">
      <c r="A1513" t="s">
        <v>259</v>
      </c>
      <c r="B1513" t="s">
        <v>382</v>
      </c>
      <c r="C1513" t="s">
        <v>237</v>
      </c>
      <c r="D1513" t="s">
        <v>1792</v>
      </c>
      <c r="E1513" t="s">
        <v>4468</v>
      </c>
      <c r="F1513" t="s">
        <v>4469</v>
      </c>
      <c r="G1513" t="s">
        <v>4469</v>
      </c>
      <c r="H1513">
        <v>0.46899999999999997</v>
      </c>
      <c r="I1513" t="s">
        <v>265</v>
      </c>
      <c r="J1513" t="s">
        <v>242</v>
      </c>
      <c r="K1513" t="s">
        <v>243</v>
      </c>
      <c r="L1513" t="s">
        <v>244</v>
      </c>
      <c r="M1513">
        <v>0</v>
      </c>
      <c r="N1513">
        <v>0.46899999999999997</v>
      </c>
      <c r="O1513" t="s">
        <v>386</v>
      </c>
      <c r="P1513" t="s">
        <v>4470</v>
      </c>
      <c r="Q1513" t="s">
        <v>1796</v>
      </c>
      <c r="R1513" t="s">
        <v>4471</v>
      </c>
      <c r="S1513" t="s">
        <v>390</v>
      </c>
      <c r="T1513" t="b">
        <v>1</v>
      </c>
    </row>
    <row r="1514" spans="1:20" x14ac:dyDescent="0.25">
      <c r="A1514" t="s">
        <v>259</v>
      </c>
      <c r="B1514" t="s">
        <v>382</v>
      </c>
      <c r="C1514" t="s">
        <v>294</v>
      </c>
      <c r="D1514" t="s">
        <v>1792</v>
      </c>
      <c r="E1514" t="s">
        <v>4468</v>
      </c>
      <c r="F1514" t="s">
        <v>4469</v>
      </c>
      <c r="G1514" t="s">
        <v>4469</v>
      </c>
      <c r="H1514">
        <v>0.14799999999999999</v>
      </c>
      <c r="I1514" t="s">
        <v>265</v>
      </c>
      <c r="J1514" t="s">
        <v>242</v>
      </c>
      <c r="K1514" t="s">
        <v>243</v>
      </c>
      <c r="L1514" t="s">
        <v>244</v>
      </c>
      <c r="M1514">
        <v>0</v>
      </c>
      <c r="N1514">
        <v>0.14799999999999999</v>
      </c>
      <c r="O1514" t="s">
        <v>391</v>
      </c>
      <c r="P1514" t="s">
        <v>4470</v>
      </c>
      <c r="Q1514" t="s">
        <v>1796</v>
      </c>
      <c r="R1514" t="s">
        <v>4471</v>
      </c>
      <c r="S1514" t="s">
        <v>390</v>
      </c>
      <c r="T1514" t="b">
        <v>1</v>
      </c>
    </row>
    <row r="1515" spans="1:20" x14ac:dyDescent="0.25">
      <c r="A1515" t="s">
        <v>259</v>
      </c>
      <c r="B1515" t="s">
        <v>260</v>
      </c>
      <c r="C1515" t="s">
        <v>237</v>
      </c>
      <c r="D1515" t="s">
        <v>796</v>
      </c>
      <c r="E1515" t="s">
        <v>4472</v>
      </c>
      <c r="F1515" t="s">
        <v>4473</v>
      </c>
      <c r="G1515" t="s">
        <v>4473</v>
      </c>
      <c r="H1515">
        <v>6.976</v>
      </c>
      <c r="I1515" t="s">
        <v>265</v>
      </c>
      <c r="J1515" t="s">
        <v>242</v>
      </c>
      <c r="K1515" t="s">
        <v>243</v>
      </c>
      <c r="L1515" t="s">
        <v>244</v>
      </c>
      <c r="M1515">
        <v>0</v>
      </c>
      <c r="N1515">
        <v>6.976</v>
      </c>
      <c r="O1515" t="s">
        <v>324</v>
      </c>
      <c r="P1515" t="s">
        <v>4474</v>
      </c>
      <c r="Q1515" t="s">
        <v>800</v>
      </c>
      <c r="R1515" t="s">
        <v>4475</v>
      </c>
      <c r="S1515" t="s">
        <v>270</v>
      </c>
      <c r="T1515" t="b">
        <v>1</v>
      </c>
    </row>
    <row r="1516" spans="1:20" x14ac:dyDescent="0.25">
      <c r="A1516" t="s">
        <v>259</v>
      </c>
      <c r="B1516" t="s">
        <v>260</v>
      </c>
      <c r="C1516" t="s">
        <v>294</v>
      </c>
      <c r="D1516" t="s">
        <v>796</v>
      </c>
      <c r="E1516" t="s">
        <v>4472</v>
      </c>
      <c r="F1516" t="s">
        <v>4473</v>
      </c>
      <c r="G1516" t="s">
        <v>4473</v>
      </c>
      <c r="H1516">
        <v>4.032</v>
      </c>
      <c r="I1516" t="s">
        <v>265</v>
      </c>
      <c r="J1516" t="s">
        <v>242</v>
      </c>
      <c r="K1516" t="s">
        <v>243</v>
      </c>
      <c r="L1516" t="s">
        <v>244</v>
      </c>
      <c r="M1516">
        <v>0</v>
      </c>
      <c r="N1516">
        <v>4.032</v>
      </c>
      <c r="O1516" t="s">
        <v>324</v>
      </c>
      <c r="P1516" t="s">
        <v>4474</v>
      </c>
      <c r="Q1516" t="s">
        <v>800</v>
      </c>
      <c r="R1516" t="s">
        <v>4475</v>
      </c>
      <c r="S1516" t="s">
        <v>270</v>
      </c>
      <c r="T1516" t="b">
        <v>1</v>
      </c>
    </row>
    <row r="1517" spans="1:20" x14ac:dyDescent="0.25">
      <c r="A1517" t="s">
        <v>236</v>
      </c>
      <c r="B1517" t="s">
        <v>236</v>
      </c>
      <c r="C1517" t="s">
        <v>237</v>
      </c>
      <c r="D1517" t="s">
        <v>238</v>
      </c>
      <c r="F1517" t="s">
        <v>1596</v>
      </c>
      <c r="G1517" t="s">
        <v>4476</v>
      </c>
      <c r="H1517">
        <v>2.99E-3</v>
      </c>
      <c r="I1517" t="s">
        <v>241</v>
      </c>
      <c r="J1517" t="s">
        <v>242</v>
      </c>
      <c r="K1517" t="s">
        <v>243</v>
      </c>
      <c r="L1517" t="s">
        <v>244</v>
      </c>
      <c r="M1517">
        <v>0</v>
      </c>
      <c r="N1517">
        <v>2.99E-3</v>
      </c>
      <c r="O1517" t="s">
        <v>486</v>
      </c>
      <c r="P1517" t="s">
        <v>4477</v>
      </c>
      <c r="Q1517" t="s">
        <v>247</v>
      </c>
      <c r="R1517" t="s">
        <v>1600</v>
      </c>
      <c r="S1517" t="s">
        <v>249</v>
      </c>
      <c r="T1517" t="b">
        <v>1</v>
      </c>
    </row>
    <row r="1518" spans="1:20" x14ac:dyDescent="0.25">
      <c r="A1518" t="s">
        <v>236</v>
      </c>
      <c r="B1518" t="s">
        <v>236</v>
      </c>
      <c r="C1518" t="s">
        <v>237</v>
      </c>
      <c r="D1518" t="s">
        <v>314</v>
      </c>
      <c r="E1518" t="s">
        <v>251</v>
      </c>
      <c r="F1518" t="s">
        <v>1520</v>
      </c>
      <c r="G1518" t="s">
        <v>4478</v>
      </c>
      <c r="H1518">
        <v>0.03</v>
      </c>
      <c r="I1518" t="s">
        <v>241</v>
      </c>
      <c r="J1518" t="s">
        <v>242</v>
      </c>
      <c r="K1518" t="s">
        <v>243</v>
      </c>
      <c r="L1518" t="s">
        <v>244</v>
      </c>
      <c r="M1518">
        <v>0</v>
      </c>
      <c r="N1518">
        <v>0.03</v>
      </c>
      <c r="O1518" t="s">
        <v>255</v>
      </c>
      <c r="P1518" t="s">
        <v>4479</v>
      </c>
      <c r="Q1518" t="s">
        <v>318</v>
      </c>
      <c r="R1518" t="s">
        <v>2182</v>
      </c>
      <c r="S1518" t="s">
        <v>249</v>
      </c>
      <c r="T1518" t="b">
        <v>1</v>
      </c>
    </row>
    <row r="1519" spans="1:20" x14ac:dyDescent="0.25">
      <c r="A1519" t="s">
        <v>259</v>
      </c>
      <c r="B1519" t="s">
        <v>260</v>
      </c>
      <c r="C1519" t="s">
        <v>237</v>
      </c>
      <c r="D1519" t="s">
        <v>3088</v>
      </c>
      <c r="E1519" t="s">
        <v>4480</v>
      </c>
      <c r="F1519" t="s">
        <v>4480</v>
      </c>
      <c r="G1519" t="s">
        <v>4481</v>
      </c>
      <c r="H1519">
        <v>4.6079999999999997</v>
      </c>
      <c r="I1519" t="s">
        <v>265</v>
      </c>
      <c r="J1519" t="s">
        <v>242</v>
      </c>
      <c r="K1519" t="s">
        <v>243</v>
      </c>
      <c r="L1519" t="s">
        <v>244</v>
      </c>
      <c r="M1519">
        <v>0</v>
      </c>
      <c r="N1519">
        <v>4.6079999999999997</v>
      </c>
      <c r="O1519" t="s">
        <v>324</v>
      </c>
      <c r="P1519" t="s">
        <v>4482</v>
      </c>
      <c r="Q1519" t="s">
        <v>3092</v>
      </c>
      <c r="R1519" t="s">
        <v>4483</v>
      </c>
      <c r="S1519" t="s">
        <v>270</v>
      </c>
      <c r="T1519" t="b">
        <v>1</v>
      </c>
    </row>
    <row r="1520" spans="1:20" x14ac:dyDescent="0.25">
      <c r="A1520" t="s">
        <v>259</v>
      </c>
      <c r="B1520" t="s">
        <v>260</v>
      </c>
      <c r="C1520" t="s">
        <v>336</v>
      </c>
      <c r="D1520" t="s">
        <v>3088</v>
      </c>
      <c r="E1520" t="s">
        <v>4480</v>
      </c>
      <c r="F1520" t="s">
        <v>4480</v>
      </c>
      <c r="G1520" t="s">
        <v>4481</v>
      </c>
      <c r="H1520">
        <v>23816</v>
      </c>
      <c r="I1520" t="s">
        <v>265</v>
      </c>
      <c r="J1520" t="s">
        <v>242</v>
      </c>
      <c r="K1520" t="s">
        <v>243</v>
      </c>
      <c r="L1520" t="s">
        <v>244</v>
      </c>
      <c r="M1520">
        <v>0</v>
      </c>
      <c r="N1520">
        <v>23816</v>
      </c>
      <c r="O1520" t="s">
        <v>324</v>
      </c>
      <c r="P1520" t="s">
        <v>4482</v>
      </c>
      <c r="Q1520" t="s">
        <v>3092</v>
      </c>
      <c r="R1520" t="s">
        <v>4484</v>
      </c>
      <c r="S1520" t="s">
        <v>270</v>
      </c>
      <c r="T1520" t="b">
        <v>1</v>
      </c>
    </row>
    <row r="1521" spans="1:20" x14ac:dyDescent="0.25">
      <c r="A1521" t="s">
        <v>259</v>
      </c>
      <c r="B1521" t="s">
        <v>260</v>
      </c>
      <c r="C1521" t="s">
        <v>336</v>
      </c>
      <c r="D1521" t="s">
        <v>3088</v>
      </c>
      <c r="E1521" t="s">
        <v>4480</v>
      </c>
      <c r="F1521" t="s">
        <v>4480</v>
      </c>
      <c r="G1521" t="s">
        <v>4481</v>
      </c>
      <c r="H1521">
        <v>46017</v>
      </c>
      <c r="I1521" t="s">
        <v>265</v>
      </c>
      <c r="J1521" t="s">
        <v>242</v>
      </c>
      <c r="K1521" t="s">
        <v>243</v>
      </c>
      <c r="L1521" t="s">
        <v>244</v>
      </c>
      <c r="M1521">
        <v>0</v>
      </c>
      <c r="N1521">
        <v>46017</v>
      </c>
      <c r="O1521" t="s">
        <v>324</v>
      </c>
      <c r="P1521" t="s">
        <v>4482</v>
      </c>
      <c r="Q1521" t="s">
        <v>3092</v>
      </c>
      <c r="R1521" t="s">
        <v>4485</v>
      </c>
      <c r="S1521" t="s">
        <v>270</v>
      </c>
      <c r="T1521" t="b">
        <v>1</v>
      </c>
    </row>
    <row r="1522" spans="1:20" x14ac:dyDescent="0.25">
      <c r="A1522" t="s">
        <v>236</v>
      </c>
      <c r="B1522" t="s">
        <v>236</v>
      </c>
      <c r="C1522" t="s">
        <v>237</v>
      </c>
      <c r="D1522" t="s">
        <v>238</v>
      </c>
      <c r="E1522" t="s">
        <v>251</v>
      </c>
      <c r="F1522" t="s">
        <v>252</v>
      </c>
      <c r="G1522" t="s">
        <v>4486</v>
      </c>
      <c r="H1522">
        <v>2.5000000000000001E-2</v>
      </c>
      <c r="I1522" t="s">
        <v>561</v>
      </c>
      <c r="J1522" t="s">
        <v>242</v>
      </c>
      <c r="K1522" t="s">
        <v>243</v>
      </c>
      <c r="L1522" t="s">
        <v>244</v>
      </c>
      <c r="M1522">
        <v>0</v>
      </c>
      <c r="N1522">
        <v>2.5000000000000001E-2</v>
      </c>
      <c r="O1522" t="s">
        <v>255</v>
      </c>
      <c r="P1522" t="s">
        <v>4487</v>
      </c>
      <c r="Q1522" t="s">
        <v>247</v>
      </c>
      <c r="R1522" t="s">
        <v>1612</v>
      </c>
      <c r="S1522" t="s">
        <v>249</v>
      </c>
      <c r="T1522" t="b">
        <v>1</v>
      </c>
    </row>
    <row r="1523" spans="1:20" x14ac:dyDescent="0.25">
      <c r="A1523" t="s">
        <v>259</v>
      </c>
      <c r="B1523" t="s">
        <v>260</v>
      </c>
      <c r="C1523" t="s">
        <v>237</v>
      </c>
      <c r="D1523" t="s">
        <v>956</v>
      </c>
      <c r="E1523" t="s">
        <v>4488</v>
      </c>
      <c r="F1523" t="s">
        <v>4489</v>
      </c>
      <c r="G1523" t="s">
        <v>4489</v>
      </c>
      <c r="H1523">
        <v>3.0209999999999999</v>
      </c>
      <c r="I1523" t="s">
        <v>265</v>
      </c>
      <c r="J1523" t="s">
        <v>242</v>
      </c>
      <c r="K1523" t="s">
        <v>243</v>
      </c>
      <c r="L1523" t="s">
        <v>244</v>
      </c>
      <c r="M1523">
        <v>0</v>
      </c>
      <c r="N1523">
        <v>3.0209999999999999</v>
      </c>
      <c r="O1523" t="s">
        <v>324</v>
      </c>
      <c r="P1523" t="s">
        <v>4490</v>
      </c>
      <c r="Q1523" t="s">
        <v>960</v>
      </c>
      <c r="R1523" t="s">
        <v>4491</v>
      </c>
      <c r="S1523" t="s">
        <v>270</v>
      </c>
      <c r="T1523" t="b">
        <v>1</v>
      </c>
    </row>
    <row r="1524" spans="1:20" x14ac:dyDescent="0.25">
      <c r="A1524" t="s">
        <v>259</v>
      </c>
      <c r="B1524" t="s">
        <v>260</v>
      </c>
      <c r="C1524" t="s">
        <v>294</v>
      </c>
      <c r="D1524" t="s">
        <v>956</v>
      </c>
      <c r="E1524" t="s">
        <v>4488</v>
      </c>
      <c r="F1524" t="s">
        <v>4489</v>
      </c>
      <c r="G1524" t="s">
        <v>4489</v>
      </c>
      <c r="H1524">
        <v>0.92200000000000004</v>
      </c>
      <c r="I1524" t="s">
        <v>265</v>
      </c>
      <c r="J1524" t="s">
        <v>242</v>
      </c>
      <c r="K1524" t="s">
        <v>243</v>
      </c>
      <c r="L1524" t="s">
        <v>244</v>
      </c>
      <c r="M1524">
        <v>0</v>
      </c>
      <c r="N1524">
        <v>0.92200000000000004</v>
      </c>
      <c r="O1524" t="s">
        <v>324</v>
      </c>
      <c r="P1524" t="s">
        <v>4490</v>
      </c>
      <c r="Q1524" t="s">
        <v>960</v>
      </c>
      <c r="R1524" t="s">
        <v>4491</v>
      </c>
      <c r="S1524" t="s">
        <v>270</v>
      </c>
      <c r="T1524" t="b">
        <v>1</v>
      </c>
    </row>
    <row r="1525" spans="1:20" x14ac:dyDescent="0.25">
      <c r="A1525" t="s">
        <v>259</v>
      </c>
      <c r="B1525" t="s">
        <v>260</v>
      </c>
      <c r="C1525" t="s">
        <v>237</v>
      </c>
      <c r="D1525" t="s">
        <v>2434</v>
      </c>
      <c r="E1525" t="s">
        <v>4492</v>
      </c>
      <c r="F1525" t="s">
        <v>4493</v>
      </c>
      <c r="G1525" t="s">
        <v>4494</v>
      </c>
      <c r="H1525">
        <v>0.20599999999999999</v>
      </c>
      <c r="I1525" t="s">
        <v>265</v>
      </c>
      <c r="J1525" t="s">
        <v>242</v>
      </c>
      <c r="K1525" t="s">
        <v>243</v>
      </c>
      <c r="L1525" t="s">
        <v>244</v>
      </c>
      <c r="M1525">
        <v>0</v>
      </c>
      <c r="N1525">
        <v>0.20599999999999999</v>
      </c>
      <c r="O1525" t="s">
        <v>446</v>
      </c>
      <c r="P1525" t="s">
        <v>4495</v>
      </c>
      <c r="Q1525" t="s">
        <v>2438</v>
      </c>
      <c r="R1525" t="s">
        <v>4496</v>
      </c>
      <c r="S1525" t="s">
        <v>270</v>
      </c>
      <c r="T1525" t="b">
        <v>1</v>
      </c>
    </row>
    <row r="1526" spans="1:20" x14ac:dyDescent="0.25">
      <c r="A1526" t="s">
        <v>236</v>
      </c>
      <c r="B1526" t="s">
        <v>236</v>
      </c>
      <c r="C1526" t="s">
        <v>237</v>
      </c>
      <c r="D1526" t="s">
        <v>362</v>
      </c>
      <c r="F1526" t="s">
        <v>600</v>
      </c>
      <c r="G1526" t="s">
        <v>2254</v>
      </c>
      <c r="H1526">
        <v>3.6000000000000002E-4</v>
      </c>
      <c r="I1526" t="s">
        <v>254</v>
      </c>
      <c r="J1526" t="s">
        <v>242</v>
      </c>
      <c r="K1526" t="s">
        <v>243</v>
      </c>
      <c r="L1526" t="s">
        <v>244</v>
      </c>
      <c r="M1526">
        <v>0</v>
      </c>
      <c r="N1526">
        <v>3.6000000000000002E-4</v>
      </c>
      <c r="O1526" t="s">
        <v>365</v>
      </c>
      <c r="P1526" t="s">
        <v>2255</v>
      </c>
      <c r="Q1526" t="s">
        <v>367</v>
      </c>
      <c r="R1526" t="s">
        <v>2894</v>
      </c>
      <c r="S1526" t="s">
        <v>249</v>
      </c>
      <c r="T1526" t="b">
        <v>0</v>
      </c>
    </row>
    <row r="1527" spans="1:20" x14ac:dyDescent="0.25">
      <c r="A1527" t="s">
        <v>259</v>
      </c>
      <c r="B1527" t="s">
        <v>260</v>
      </c>
      <c r="C1527" t="s">
        <v>237</v>
      </c>
      <c r="D1527" t="s">
        <v>1097</v>
      </c>
      <c r="E1527" t="s">
        <v>2363</v>
      </c>
      <c r="F1527" t="s">
        <v>2364</v>
      </c>
      <c r="G1527" t="s">
        <v>2364</v>
      </c>
      <c r="H1527">
        <v>0.66600000000000004</v>
      </c>
      <c r="I1527" t="s">
        <v>265</v>
      </c>
      <c r="J1527" t="s">
        <v>242</v>
      </c>
      <c r="K1527" t="s">
        <v>243</v>
      </c>
      <c r="L1527" t="s">
        <v>244</v>
      </c>
      <c r="M1527">
        <v>0</v>
      </c>
      <c r="N1527">
        <v>0.66600000000000004</v>
      </c>
      <c r="O1527" t="s">
        <v>446</v>
      </c>
      <c r="P1527" t="s">
        <v>4497</v>
      </c>
      <c r="Q1527" t="s">
        <v>1101</v>
      </c>
      <c r="R1527" t="s">
        <v>4498</v>
      </c>
      <c r="S1527" t="s">
        <v>270</v>
      </c>
      <c r="T1527" t="b">
        <v>1</v>
      </c>
    </row>
    <row r="1528" spans="1:20" x14ac:dyDescent="0.25">
      <c r="A1528" t="s">
        <v>259</v>
      </c>
      <c r="B1528" t="s">
        <v>260</v>
      </c>
      <c r="C1528" t="s">
        <v>336</v>
      </c>
      <c r="D1528" t="s">
        <v>1097</v>
      </c>
      <c r="E1528" t="s">
        <v>2363</v>
      </c>
      <c r="F1528" t="s">
        <v>2364</v>
      </c>
      <c r="G1528" t="s">
        <v>2364</v>
      </c>
      <c r="H1528">
        <v>3440</v>
      </c>
      <c r="I1528" t="s">
        <v>265</v>
      </c>
      <c r="J1528" t="s">
        <v>242</v>
      </c>
      <c r="K1528" t="s">
        <v>243</v>
      </c>
      <c r="L1528" t="s">
        <v>244</v>
      </c>
      <c r="M1528">
        <v>0</v>
      </c>
      <c r="N1528">
        <v>3440</v>
      </c>
      <c r="O1528" t="s">
        <v>446</v>
      </c>
      <c r="P1528" t="s">
        <v>4497</v>
      </c>
      <c r="Q1528" t="s">
        <v>1101</v>
      </c>
      <c r="R1528" t="s">
        <v>4499</v>
      </c>
      <c r="S1528" t="s">
        <v>270</v>
      </c>
      <c r="T1528" t="b">
        <v>1</v>
      </c>
    </row>
    <row r="1529" spans="1:20" x14ac:dyDescent="0.25">
      <c r="A1529" t="s">
        <v>259</v>
      </c>
      <c r="B1529" t="s">
        <v>260</v>
      </c>
      <c r="C1529" t="s">
        <v>336</v>
      </c>
      <c r="D1529" t="s">
        <v>1097</v>
      </c>
      <c r="E1529" t="s">
        <v>2363</v>
      </c>
      <c r="F1529" t="s">
        <v>2364</v>
      </c>
      <c r="G1529" t="s">
        <v>2364</v>
      </c>
      <c r="H1529">
        <v>6647</v>
      </c>
      <c r="I1529" t="s">
        <v>265</v>
      </c>
      <c r="J1529" t="s">
        <v>242</v>
      </c>
      <c r="K1529" t="s">
        <v>243</v>
      </c>
      <c r="L1529" t="s">
        <v>244</v>
      </c>
      <c r="M1529">
        <v>0</v>
      </c>
      <c r="N1529">
        <v>6647</v>
      </c>
      <c r="O1529" t="s">
        <v>446</v>
      </c>
      <c r="P1529" t="s">
        <v>4497</v>
      </c>
      <c r="Q1529" t="s">
        <v>1101</v>
      </c>
      <c r="R1529" t="s">
        <v>4500</v>
      </c>
      <c r="S1529" t="s">
        <v>270</v>
      </c>
      <c r="T1529" t="b">
        <v>1</v>
      </c>
    </row>
    <row r="1530" spans="1:20" x14ac:dyDescent="0.25">
      <c r="A1530" t="s">
        <v>259</v>
      </c>
      <c r="B1530" t="s">
        <v>260</v>
      </c>
      <c r="C1530" t="s">
        <v>336</v>
      </c>
      <c r="D1530" t="s">
        <v>1097</v>
      </c>
      <c r="E1530" t="s">
        <v>2363</v>
      </c>
      <c r="F1530" t="s">
        <v>2364</v>
      </c>
      <c r="G1530" t="s">
        <v>2364</v>
      </c>
      <c r="H1530">
        <v>29153</v>
      </c>
      <c r="I1530" t="s">
        <v>265</v>
      </c>
      <c r="J1530" t="s">
        <v>242</v>
      </c>
      <c r="K1530" t="s">
        <v>243</v>
      </c>
      <c r="L1530" t="s">
        <v>244</v>
      </c>
      <c r="M1530">
        <v>0</v>
      </c>
      <c r="N1530">
        <v>29153</v>
      </c>
      <c r="O1530" t="s">
        <v>446</v>
      </c>
      <c r="P1530" t="s">
        <v>4497</v>
      </c>
      <c r="Q1530" t="s">
        <v>1101</v>
      </c>
      <c r="R1530" t="s">
        <v>4501</v>
      </c>
      <c r="S1530" t="s">
        <v>270</v>
      </c>
      <c r="T1530" t="b">
        <v>1</v>
      </c>
    </row>
    <row r="1531" spans="1:20" x14ac:dyDescent="0.25">
      <c r="A1531" t="s">
        <v>236</v>
      </c>
      <c r="B1531" t="s">
        <v>236</v>
      </c>
      <c r="C1531" t="s">
        <v>237</v>
      </c>
      <c r="D1531" t="s">
        <v>693</v>
      </c>
      <c r="E1531" t="s">
        <v>4502</v>
      </c>
      <c r="F1531" t="s">
        <v>4503</v>
      </c>
      <c r="G1531" t="s">
        <v>4504</v>
      </c>
      <c r="H1531">
        <v>0</v>
      </c>
      <c r="I1531" t="s">
        <v>492</v>
      </c>
      <c r="J1531" t="s">
        <v>242</v>
      </c>
      <c r="K1531" t="s">
        <v>243</v>
      </c>
      <c r="L1531" t="s">
        <v>244</v>
      </c>
      <c r="M1531">
        <v>0</v>
      </c>
      <c r="N1531">
        <v>0</v>
      </c>
      <c r="O1531" t="s">
        <v>350</v>
      </c>
      <c r="P1531" t="s">
        <v>4505</v>
      </c>
      <c r="Q1531" t="s">
        <v>699</v>
      </c>
      <c r="R1531" t="s">
        <v>4506</v>
      </c>
      <c r="S1531" t="s">
        <v>249</v>
      </c>
      <c r="T1531" t="b">
        <v>0</v>
      </c>
    </row>
    <row r="1532" spans="1:20" x14ac:dyDescent="0.25">
      <c r="A1532" t="s">
        <v>259</v>
      </c>
      <c r="B1532" t="s">
        <v>260</v>
      </c>
      <c r="C1532" t="s">
        <v>237</v>
      </c>
      <c r="D1532" t="s">
        <v>664</v>
      </c>
      <c r="E1532" t="s">
        <v>665</v>
      </c>
      <c r="F1532" t="s">
        <v>4507</v>
      </c>
      <c r="G1532" t="s">
        <v>4507</v>
      </c>
      <c r="H1532">
        <v>0.37440000000000001</v>
      </c>
      <c r="I1532" t="s">
        <v>265</v>
      </c>
      <c r="J1532" t="s">
        <v>242</v>
      </c>
      <c r="K1532" t="s">
        <v>243</v>
      </c>
      <c r="L1532" t="s">
        <v>244</v>
      </c>
      <c r="M1532">
        <v>0</v>
      </c>
      <c r="N1532">
        <v>0.37440000000000001</v>
      </c>
      <c r="O1532" t="s">
        <v>298</v>
      </c>
      <c r="P1532" t="s">
        <v>4508</v>
      </c>
      <c r="Q1532" t="s">
        <v>668</v>
      </c>
      <c r="R1532" t="s">
        <v>4509</v>
      </c>
      <c r="S1532" t="s">
        <v>270</v>
      </c>
      <c r="T1532" t="b">
        <v>1</v>
      </c>
    </row>
    <row r="1533" spans="1:20" x14ac:dyDescent="0.25">
      <c r="A1533" t="s">
        <v>259</v>
      </c>
      <c r="B1533" t="s">
        <v>260</v>
      </c>
      <c r="C1533" t="s">
        <v>237</v>
      </c>
      <c r="D1533" t="s">
        <v>1501</v>
      </c>
      <c r="E1533" t="s">
        <v>1502</v>
      </c>
      <c r="F1533" t="s">
        <v>4510</v>
      </c>
      <c r="G1533" t="s">
        <v>4510</v>
      </c>
      <c r="H1533">
        <v>3.024</v>
      </c>
      <c r="I1533" t="s">
        <v>265</v>
      </c>
      <c r="J1533" t="s">
        <v>242</v>
      </c>
      <c r="K1533" t="s">
        <v>243</v>
      </c>
      <c r="L1533" t="s">
        <v>244</v>
      </c>
      <c r="M1533">
        <v>0</v>
      </c>
      <c r="N1533">
        <v>3.024</v>
      </c>
      <c r="O1533" t="s">
        <v>486</v>
      </c>
      <c r="P1533" t="s">
        <v>4511</v>
      </c>
      <c r="Q1533" t="s">
        <v>1505</v>
      </c>
      <c r="R1533" t="s">
        <v>4512</v>
      </c>
      <c r="S1533" t="s">
        <v>270</v>
      </c>
      <c r="T1533" t="b">
        <v>0</v>
      </c>
    </row>
    <row r="1534" spans="1:20" x14ac:dyDescent="0.25">
      <c r="A1534" t="s">
        <v>259</v>
      </c>
      <c r="B1534" t="s">
        <v>260</v>
      </c>
      <c r="C1534" t="s">
        <v>336</v>
      </c>
      <c r="D1534" t="s">
        <v>1501</v>
      </c>
      <c r="E1534" t="s">
        <v>1502</v>
      </c>
      <c r="F1534" t="s">
        <v>4510</v>
      </c>
      <c r="G1534" t="s">
        <v>4510</v>
      </c>
      <c r="H1534">
        <v>15576</v>
      </c>
      <c r="I1534" t="s">
        <v>265</v>
      </c>
      <c r="J1534" t="s">
        <v>242</v>
      </c>
      <c r="K1534" t="s">
        <v>243</v>
      </c>
      <c r="L1534" t="s">
        <v>244</v>
      </c>
      <c r="M1534">
        <v>0</v>
      </c>
      <c r="N1534">
        <v>15576</v>
      </c>
      <c r="O1534" t="s">
        <v>4513</v>
      </c>
      <c r="P1534" t="s">
        <v>4511</v>
      </c>
      <c r="Q1534" t="s">
        <v>1505</v>
      </c>
      <c r="R1534" t="s">
        <v>4514</v>
      </c>
      <c r="S1534" t="s">
        <v>270</v>
      </c>
      <c r="T1534" t="b">
        <v>0</v>
      </c>
    </row>
    <row r="1535" spans="1:20" x14ac:dyDescent="0.25">
      <c r="A1535" t="s">
        <v>259</v>
      </c>
      <c r="B1535" t="s">
        <v>260</v>
      </c>
      <c r="C1535" t="s">
        <v>336</v>
      </c>
      <c r="D1535" t="s">
        <v>1501</v>
      </c>
      <c r="E1535" t="s">
        <v>1502</v>
      </c>
      <c r="F1535" t="s">
        <v>4510</v>
      </c>
      <c r="G1535" t="s">
        <v>4510</v>
      </c>
      <c r="H1535">
        <v>31375</v>
      </c>
      <c r="I1535" t="s">
        <v>265</v>
      </c>
      <c r="J1535" t="s">
        <v>242</v>
      </c>
      <c r="K1535" t="s">
        <v>243</v>
      </c>
      <c r="L1535" t="s">
        <v>244</v>
      </c>
      <c r="M1535">
        <v>0</v>
      </c>
      <c r="N1535">
        <v>31375</v>
      </c>
      <c r="O1535" t="s">
        <v>4513</v>
      </c>
      <c r="P1535" t="s">
        <v>4511</v>
      </c>
      <c r="Q1535" t="s">
        <v>1505</v>
      </c>
      <c r="R1535" t="s">
        <v>4515</v>
      </c>
      <c r="S1535" t="s">
        <v>270</v>
      </c>
      <c r="T1535" t="b">
        <v>0</v>
      </c>
    </row>
    <row r="1536" spans="1:20" x14ac:dyDescent="0.25">
      <c r="A1536" t="s">
        <v>259</v>
      </c>
      <c r="B1536" t="s">
        <v>260</v>
      </c>
      <c r="C1536" t="s">
        <v>237</v>
      </c>
      <c r="D1536" t="s">
        <v>1982</v>
      </c>
      <c r="E1536" t="s">
        <v>1983</v>
      </c>
      <c r="F1536" t="s">
        <v>4516</v>
      </c>
      <c r="G1536" t="s">
        <v>4517</v>
      </c>
      <c r="H1536">
        <v>7.5416999999999998E-2</v>
      </c>
      <c r="I1536" t="s">
        <v>265</v>
      </c>
      <c r="J1536" t="s">
        <v>242</v>
      </c>
      <c r="K1536" t="s">
        <v>243</v>
      </c>
      <c r="L1536" t="s">
        <v>244</v>
      </c>
      <c r="M1536">
        <v>0</v>
      </c>
      <c r="N1536">
        <v>7.5416999999999998E-2</v>
      </c>
      <c r="O1536" t="s">
        <v>372</v>
      </c>
      <c r="P1536" t="s">
        <v>4518</v>
      </c>
      <c r="Q1536" t="s">
        <v>1987</v>
      </c>
      <c r="R1536" t="s">
        <v>4519</v>
      </c>
      <c r="S1536" t="s">
        <v>270</v>
      </c>
      <c r="T1536" t="b">
        <v>1</v>
      </c>
    </row>
    <row r="1537" spans="1:20" x14ac:dyDescent="0.25">
      <c r="A1537" t="s">
        <v>259</v>
      </c>
      <c r="B1537" t="s">
        <v>260</v>
      </c>
      <c r="C1537" t="s">
        <v>237</v>
      </c>
      <c r="D1537" t="s">
        <v>470</v>
      </c>
      <c r="E1537" t="s">
        <v>4520</v>
      </c>
      <c r="F1537" t="s">
        <v>4521</v>
      </c>
      <c r="G1537" t="s">
        <v>4521</v>
      </c>
      <c r="H1537">
        <v>8.9239999999999995</v>
      </c>
      <c r="I1537" t="s">
        <v>265</v>
      </c>
      <c r="J1537" t="s">
        <v>242</v>
      </c>
      <c r="K1537" t="s">
        <v>243</v>
      </c>
      <c r="L1537" t="s">
        <v>244</v>
      </c>
      <c r="M1537">
        <v>0</v>
      </c>
      <c r="N1537">
        <v>8.9239999999999995</v>
      </c>
      <c r="O1537" t="s">
        <v>283</v>
      </c>
      <c r="P1537" t="s">
        <v>3123</v>
      </c>
      <c r="Q1537" t="s">
        <v>474</v>
      </c>
      <c r="R1537" t="s">
        <v>4522</v>
      </c>
      <c r="S1537" t="s">
        <v>270</v>
      </c>
      <c r="T1537" t="b">
        <v>0</v>
      </c>
    </row>
    <row r="1538" spans="1:20" x14ac:dyDescent="0.25">
      <c r="A1538" t="s">
        <v>236</v>
      </c>
      <c r="B1538" t="s">
        <v>236</v>
      </c>
      <c r="C1538" t="s">
        <v>237</v>
      </c>
      <c r="D1538" t="s">
        <v>250</v>
      </c>
      <c r="E1538" t="s">
        <v>251</v>
      </c>
      <c r="F1538" t="s">
        <v>1520</v>
      </c>
      <c r="G1538" t="s">
        <v>4523</v>
      </c>
      <c r="H1538">
        <v>0</v>
      </c>
      <c r="I1538" t="s">
        <v>241</v>
      </c>
      <c r="J1538" t="s">
        <v>242</v>
      </c>
      <c r="K1538" t="s">
        <v>243</v>
      </c>
      <c r="L1538" t="s">
        <v>244</v>
      </c>
      <c r="M1538">
        <v>0</v>
      </c>
      <c r="N1538">
        <v>0</v>
      </c>
      <c r="O1538" t="s">
        <v>255</v>
      </c>
      <c r="P1538" t="s">
        <v>4524</v>
      </c>
      <c r="Q1538" t="s">
        <v>257</v>
      </c>
      <c r="R1538" t="s">
        <v>1523</v>
      </c>
      <c r="S1538" t="s">
        <v>249</v>
      </c>
      <c r="T1538" t="b">
        <v>1</v>
      </c>
    </row>
    <row r="1539" spans="1:20" x14ac:dyDescent="0.25">
      <c r="A1539" t="s">
        <v>259</v>
      </c>
      <c r="B1539" t="s">
        <v>260</v>
      </c>
      <c r="C1539" t="s">
        <v>237</v>
      </c>
      <c r="D1539" t="s">
        <v>746</v>
      </c>
      <c r="E1539" t="s">
        <v>747</v>
      </c>
      <c r="F1539" t="s">
        <v>4525</v>
      </c>
      <c r="G1539" t="s">
        <v>4526</v>
      </c>
      <c r="H1539">
        <v>0.308</v>
      </c>
      <c r="I1539" t="s">
        <v>265</v>
      </c>
      <c r="J1539" t="s">
        <v>242</v>
      </c>
      <c r="K1539" t="s">
        <v>243</v>
      </c>
      <c r="L1539" t="s">
        <v>244</v>
      </c>
      <c r="M1539">
        <v>0</v>
      </c>
      <c r="N1539">
        <v>0.308</v>
      </c>
      <c r="O1539" t="s">
        <v>2659</v>
      </c>
      <c r="P1539" t="s">
        <v>4527</v>
      </c>
      <c r="Q1539" t="s">
        <v>751</v>
      </c>
      <c r="R1539" t="s">
        <v>4528</v>
      </c>
      <c r="S1539" t="s">
        <v>270</v>
      </c>
      <c r="T1539" t="b">
        <v>1</v>
      </c>
    </row>
    <row r="1540" spans="1:20" x14ac:dyDescent="0.25">
      <c r="A1540" t="s">
        <v>259</v>
      </c>
      <c r="B1540" t="s">
        <v>260</v>
      </c>
      <c r="C1540" t="s">
        <v>336</v>
      </c>
      <c r="D1540" t="s">
        <v>746</v>
      </c>
      <c r="E1540" t="s">
        <v>747</v>
      </c>
      <c r="F1540" t="s">
        <v>4525</v>
      </c>
      <c r="G1540" t="s">
        <v>4526</v>
      </c>
      <c r="H1540">
        <v>1428</v>
      </c>
      <c r="I1540" t="s">
        <v>265</v>
      </c>
      <c r="J1540" t="s">
        <v>242</v>
      </c>
      <c r="K1540" t="s">
        <v>243</v>
      </c>
      <c r="L1540" t="s">
        <v>244</v>
      </c>
      <c r="M1540">
        <v>0</v>
      </c>
      <c r="N1540">
        <v>1428</v>
      </c>
      <c r="O1540" t="s">
        <v>1212</v>
      </c>
      <c r="P1540" t="s">
        <v>4527</v>
      </c>
      <c r="Q1540" t="s">
        <v>751</v>
      </c>
      <c r="R1540" t="s">
        <v>4529</v>
      </c>
      <c r="S1540" t="s">
        <v>270</v>
      </c>
      <c r="T1540" t="b">
        <v>1</v>
      </c>
    </row>
    <row r="1541" spans="1:20" x14ac:dyDescent="0.25">
      <c r="A1541" t="s">
        <v>259</v>
      </c>
      <c r="B1541" t="s">
        <v>260</v>
      </c>
      <c r="C1541" t="s">
        <v>336</v>
      </c>
      <c r="D1541" t="s">
        <v>746</v>
      </c>
      <c r="E1541" t="s">
        <v>747</v>
      </c>
      <c r="F1541" t="s">
        <v>4525</v>
      </c>
      <c r="G1541" t="s">
        <v>4526</v>
      </c>
      <c r="H1541">
        <v>2746</v>
      </c>
      <c r="I1541" t="s">
        <v>265</v>
      </c>
      <c r="J1541" t="s">
        <v>242</v>
      </c>
      <c r="K1541" t="s">
        <v>243</v>
      </c>
      <c r="L1541" t="s">
        <v>244</v>
      </c>
      <c r="M1541">
        <v>0</v>
      </c>
      <c r="N1541">
        <v>2746</v>
      </c>
      <c r="O1541" t="s">
        <v>1212</v>
      </c>
      <c r="P1541" t="s">
        <v>4527</v>
      </c>
      <c r="Q1541" t="s">
        <v>751</v>
      </c>
      <c r="R1541" t="s">
        <v>4530</v>
      </c>
      <c r="S1541" t="s">
        <v>270</v>
      </c>
      <c r="T1541" t="b">
        <v>1</v>
      </c>
    </row>
    <row r="1542" spans="1:20" x14ac:dyDescent="0.25">
      <c r="A1542" t="s">
        <v>259</v>
      </c>
      <c r="B1542" t="s">
        <v>260</v>
      </c>
      <c r="C1542" t="s">
        <v>237</v>
      </c>
      <c r="D1542" t="s">
        <v>1711</v>
      </c>
      <c r="E1542" t="s">
        <v>4531</v>
      </c>
      <c r="F1542" t="s">
        <v>4531</v>
      </c>
      <c r="G1542" t="s">
        <v>4532</v>
      </c>
      <c r="H1542">
        <v>1.504</v>
      </c>
      <c r="I1542" t="s">
        <v>265</v>
      </c>
      <c r="J1542" t="s">
        <v>242</v>
      </c>
      <c r="K1542" t="s">
        <v>243</v>
      </c>
      <c r="L1542" t="s">
        <v>244</v>
      </c>
      <c r="M1542">
        <v>0</v>
      </c>
      <c r="N1542">
        <v>1.504</v>
      </c>
      <c r="O1542" t="s">
        <v>324</v>
      </c>
      <c r="P1542" t="s">
        <v>4533</v>
      </c>
      <c r="Q1542" t="s">
        <v>1716</v>
      </c>
      <c r="R1542" t="s">
        <v>4534</v>
      </c>
      <c r="S1542" t="s">
        <v>270</v>
      </c>
      <c r="T1542" t="b">
        <v>1</v>
      </c>
    </row>
    <row r="1543" spans="1:20" x14ac:dyDescent="0.25">
      <c r="A1543" t="s">
        <v>259</v>
      </c>
      <c r="B1543" t="s">
        <v>260</v>
      </c>
      <c r="C1543" t="s">
        <v>294</v>
      </c>
      <c r="D1543" t="s">
        <v>1711</v>
      </c>
      <c r="E1543" t="s">
        <v>4531</v>
      </c>
      <c r="F1543" t="s">
        <v>4531</v>
      </c>
      <c r="G1543" t="s">
        <v>4532</v>
      </c>
      <c r="H1543">
        <v>0.76800000000000002</v>
      </c>
      <c r="I1543" t="s">
        <v>265</v>
      </c>
      <c r="J1543" t="s">
        <v>242</v>
      </c>
      <c r="K1543" t="s">
        <v>243</v>
      </c>
      <c r="L1543" t="s">
        <v>244</v>
      </c>
      <c r="M1543">
        <v>0</v>
      </c>
      <c r="N1543">
        <v>0.76800000000000002</v>
      </c>
      <c r="O1543" t="s">
        <v>324</v>
      </c>
      <c r="P1543" t="s">
        <v>4533</v>
      </c>
      <c r="Q1543" t="s">
        <v>1716</v>
      </c>
      <c r="R1543" t="s">
        <v>4534</v>
      </c>
      <c r="S1543" t="s">
        <v>270</v>
      </c>
      <c r="T1543" t="b">
        <v>1</v>
      </c>
    </row>
    <row r="1544" spans="1:20" x14ac:dyDescent="0.25">
      <c r="A1544" t="s">
        <v>236</v>
      </c>
      <c r="B1544" t="s">
        <v>236</v>
      </c>
      <c r="C1544" t="s">
        <v>237</v>
      </c>
      <c r="D1544" t="s">
        <v>566</v>
      </c>
      <c r="F1544" t="s">
        <v>791</v>
      </c>
      <c r="G1544" t="s">
        <v>1215</v>
      </c>
      <c r="H1544">
        <v>0.13</v>
      </c>
      <c r="I1544" t="s">
        <v>254</v>
      </c>
      <c r="J1544" t="s">
        <v>242</v>
      </c>
      <c r="K1544" t="s">
        <v>243</v>
      </c>
      <c r="L1544" t="s">
        <v>244</v>
      </c>
      <c r="M1544">
        <v>0</v>
      </c>
      <c r="N1544">
        <v>0.13</v>
      </c>
      <c r="O1544" t="s">
        <v>569</v>
      </c>
      <c r="P1544" t="s">
        <v>4535</v>
      </c>
      <c r="Q1544" t="s">
        <v>571</v>
      </c>
      <c r="R1544" t="s">
        <v>908</v>
      </c>
      <c r="S1544" t="s">
        <v>249</v>
      </c>
      <c r="T1544" t="b">
        <v>0</v>
      </c>
    </row>
    <row r="1545" spans="1:20" x14ac:dyDescent="0.25">
      <c r="A1545" t="s">
        <v>259</v>
      </c>
      <c r="B1545" t="s">
        <v>260</v>
      </c>
      <c r="C1545" t="s">
        <v>237</v>
      </c>
      <c r="D1545" t="s">
        <v>524</v>
      </c>
      <c r="E1545" t="s">
        <v>4536</v>
      </c>
      <c r="F1545" t="s">
        <v>4537</v>
      </c>
      <c r="G1545" t="s">
        <v>4538</v>
      </c>
      <c r="H1545">
        <v>6.5500000000000003E-2</v>
      </c>
      <c r="I1545" t="s">
        <v>265</v>
      </c>
      <c r="J1545" t="s">
        <v>242</v>
      </c>
      <c r="K1545" t="s">
        <v>243</v>
      </c>
      <c r="L1545" t="s">
        <v>244</v>
      </c>
      <c r="M1545">
        <v>0</v>
      </c>
      <c r="N1545">
        <v>6.5500000000000003E-2</v>
      </c>
      <c r="O1545" t="s">
        <v>446</v>
      </c>
      <c r="P1545" t="s">
        <v>4539</v>
      </c>
      <c r="Q1545" t="s">
        <v>528</v>
      </c>
      <c r="R1545" t="s">
        <v>4540</v>
      </c>
      <c r="S1545" t="s">
        <v>270</v>
      </c>
      <c r="T1545" t="b">
        <v>1</v>
      </c>
    </row>
    <row r="1546" spans="1:20" x14ac:dyDescent="0.25">
      <c r="A1546" t="s">
        <v>236</v>
      </c>
      <c r="B1546" t="s">
        <v>236</v>
      </c>
      <c r="C1546" t="s">
        <v>237</v>
      </c>
      <c r="D1546" t="s">
        <v>1566</v>
      </c>
      <c r="F1546" t="s">
        <v>2164</v>
      </c>
      <c r="G1546" t="s">
        <v>4541</v>
      </c>
      <c r="H1546">
        <v>11.327999999999999</v>
      </c>
      <c r="I1546" t="s">
        <v>492</v>
      </c>
      <c r="J1546" t="s">
        <v>242</v>
      </c>
      <c r="K1546" t="s">
        <v>243</v>
      </c>
      <c r="L1546" t="s">
        <v>244</v>
      </c>
      <c r="M1546">
        <v>0</v>
      </c>
      <c r="N1546">
        <v>11.327999999999999</v>
      </c>
      <c r="O1546" t="s">
        <v>793</v>
      </c>
      <c r="P1546" t="s">
        <v>4542</v>
      </c>
      <c r="Q1546" t="s">
        <v>1570</v>
      </c>
      <c r="R1546" t="s">
        <v>2166</v>
      </c>
      <c r="S1546" t="s">
        <v>249</v>
      </c>
      <c r="T1546" t="b">
        <v>1</v>
      </c>
    </row>
    <row r="1547" spans="1:20" x14ac:dyDescent="0.25">
      <c r="A1547" t="s">
        <v>259</v>
      </c>
      <c r="B1547" t="s">
        <v>260</v>
      </c>
      <c r="C1547" t="s">
        <v>237</v>
      </c>
      <c r="D1547" t="s">
        <v>1982</v>
      </c>
      <c r="E1547" t="s">
        <v>4543</v>
      </c>
      <c r="F1547" t="s">
        <v>4544</v>
      </c>
      <c r="G1547" t="s">
        <v>4545</v>
      </c>
      <c r="H1547">
        <v>6.6799999999999998E-2</v>
      </c>
      <c r="I1547" t="s">
        <v>265</v>
      </c>
      <c r="J1547" t="s">
        <v>242</v>
      </c>
      <c r="K1547" t="s">
        <v>243</v>
      </c>
      <c r="L1547" t="s">
        <v>244</v>
      </c>
      <c r="M1547">
        <v>0</v>
      </c>
      <c r="N1547">
        <v>6.6799999999999998E-2</v>
      </c>
      <c r="O1547" t="s">
        <v>660</v>
      </c>
      <c r="P1547" t="s">
        <v>4546</v>
      </c>
      <c r="Q1547" t="s">
        <v>1987</v>
      </c>
      <c r="R1547" t="s">
        <v>4547</v>
      </c>
      <c r="S1547" t="s">
        <v>270</v>
      </c>
      <c r="T1547" t="b">
        <v>1</v>
      </c>
    </row>
    <row r="1548" spans="1:20" x14ac:dyDescent="0.25">
      <c r="A1548" t="s">
        <v>259</v>
      </c>
      <c r="B1548" t="s">
        <v>260</v>
      </c>
      <c r="C1548" t="s">
        <v>237</v>
      </c>
      <c r="D1548" t="s">
        <v>328</v>
      </c>
      <c r="E1548" t="s">
        <v>4190</v>
      </c>
      <c r="F1548" t="s">
        <v>4191</v>
      </c>
      <c r="G1548" t="s">
        <v>4191</v>
      </c>
      <c r="H1548">
        <v>1.085</v>
      </c>
      <c r="I1548" t="s">
        <v>265</v>
      </c>
      <c r="J1548" t="s">
        <v>242</v>
      </c>
      <c r="K1548" t="s">
        <v>243</v>
      </c>
      <c r="L1548" t="s">
        <v>244</v>
      </c>
      <c r="M1548">
        <v>0</v>
      </c>
      <c r="N1548">
        <v>1.085</v>
      </c>
      <c r="O1548" t="s">
        <v>331</v>
      </c>
      <c r="P1548" t="s">
        <v>4548</v>
      </c>
      <c r="Q1548" t="s">
        <v>333</v>
      </c>
      <c r="R1548" t="s">
        <v>4549</v>
      </c>
      <c r="S1548" t="s">
        <v>270</v>
      </c>
      <c r="T1548" t="b">
        <v>1</v>
      </c>
    </row>
    <row r="1549" spans="1:20" x14ac:dyDescent="0.25">
      <c r="A1549" t="s">
        <v>259</v>
      </c>
      <c r="B1549" t="s">
        <v>260</v>
      </c>
      <c r="C1549" t="s">
        <v>237</v>
      </c>
      <c r="D1549" t="s">
        <v>2640</v>
      </c>
      <c r="E1549" t="s">
        <v>1188</v>
      </c>
      <c r="F1549" t="s">
        <v>1188</v>
      </c>
      <c r="G1549" t="s">
        <v>4550</v>
      </c>
      <c r="H1549">
        <v>1.1299999999999999</v>
      </c>
      <c r="I1549" t="s">
        <v>265</v>
      </c>
      <c r="J1549" t="s">
        <v>242</v>
      </c>
      <c r="K1549" t="s">
        <v>243</v>
      </c>
      <c r="L1549" t="s">
        <v>244</v>
      </c>
      <c r="M1549">
        <v>0</v>
      </c>
      <c r="N1549">
        <v>1.1299999999999999</v>
      </c>
      <c r="O1549" t="s">
        <v>266</v>
      </c>
      <c r="P1549" t="s">
        <v>4551</v>
      </c>
      <c r="Q1549" t="s">
        <v>2644</v>
      </c>
      <c r="R1549" t="s">
        <v>4552</v>
      </c>
      <c r="S1549" t="s">
        <v>270</v>
      </c>
      <c r="T1549" t="b">
        <v>1</v>
      </c>
    </row>
    <row r="1550" spans="1:20" x14ac:dyDescent="0.25">
      <c r="A1550" t="s">
        <v>259</v>
      </c>
      <c r="B1550" t="s">
        <v>260</v>
      </c>
      <c r="C1550" t="s">
        <v>237</v>
      </c>
      <c r="D1550" t="s">
        <v>530</v>
      </c>
      <c r="E1550" t="s">
        <v>3942</v>
      </c>
      <c r="F1550" t="s">
        <v>4553</v>
      </c>
      <c r="G1550" t="s">
        <v>4554</v>
      </c>
      <c r="H1550">
        <v>0.29204200000000002</v>
      </c>
      <c r="I1550" t="s">
        <v>265</v>
      </c>
      <c r="J1550" t="s">
        <v>242</v>
      </c>
      <c r="K1550" t="s">
        <v>243</v>
      </c>
      <c r="L1550" t="s">
        <v>244</v>
      </c>
      <c r="M1550">
        <v>0</v>
      </c>
      <c r="N1550">
        <v>0.29204200000000002</v>
      </c>
      <c r="O1550" t="s">
        <v>372</v>
      </c>
      <c r="P1550" t="s">
        <v>4555</v>
      </c>
      <c r="Q1550" t="s">
        <v>534</v>
      </c>
      <c r="R1550" t="s">
        <v>4556</v>
      </c>
      <c r="S1550" t="s">
        <v>270</v>
      </c>
      <c r="T1550" t="b">
        <v>1</v>
      </c>
    </row>
    <row r="1551" spans="1:20" x14ac:dyDescent="0.25">
      <c r="A1551" t="s">
        <v>259</v>
      </c>
      <c r="B1551" t="s">
        <v>260</v>
      </c>
      <c r="C1551" t="s">
        <v>237</v>
      </c>
      <c r="D1551" t="s">
        <v>2258</v>
      </c>
      <c r="E1551" t="s">
        <v>4557</v>
      </c>
      <c r="F1551" t="s">
        <v>4558</v>
      </c>
      <c r="G1551" t="s">
        <v>4559</v>
      </c>
      <c r="H1551">
        <v>0.26400000000000001</v>
      </c>
      <c r="I1551" t="s">
        <v>265</v>
      </c>
      <c r="J1551" t="s">
        <v>242</v>
      </c>
      <c r="K1551" t="s">
        <v>243</v>
      </c>
      <c r="L1551" t="s">
        <v>244</v>
      </c>
      <c r="M1551">
        <v>0</v>
      </c>
      <c r="N1551">
        <v>0.26400000000000001</v>
      </c>
      <c r="O1551" t="s">
        <v>952</v>
      </c>
      <c r="P1551" t="s">
        <v>4560</v>
      </c>
      <c r="Q1551" t="s">
        <v>2263</v>
      </c>
      <c r="R1551" t="s">
        <v>4561</v>
      </c>
      <c r="S1551" t="s">
        <v>270</v>
      </c>
      <c r="T1551" t="b">
        <v>1</v>
      </c>
    </row>
    <row r="1552" spans="1:20" x14ac:dyDescent="0.25">
      <c r="A1552" t="s">
        <v>259</v>
      </c>
      <c r="B1552" t="s">
        <v>260</v>
      </c>
      <c r="C1552" t="s">
        <v>294</v>
      </c>
      <c r="D1552" t="s">
        <v>2258</v>
      </c>
      <c r="E1552" t="s">
        <v>4557</v>
      </c>
      <c r="F1552" t="s">
        <v>4558</v>
      </c>
      <c r="G1552" t="s">
        <v>4559</v>
      </c>
      <c r="H1552">
        <v>0.185</v>
      </c>
      <c r="I1552" t="s">
        <v>265</v>
      </c>
      <c r="J1552" t="s">
        <v>242</v>
      </c>
      <c r="K1552" t="s">
        <v>243</v>
      </c>
      <c r="L1552" t="s">
        <v>244</v>
      </c>
      <c r="M1552">
        <v>0</v>
      </c>
      <c r="N1552">
        <v>0.185</v>
      </c>
      <c r="O1552" t="s">
        <v>1364</v>
      </c>
      <c r="P1552" t="s">
        <v>4560</v>
      </c>
      <c r="Q1552" t="s">
        <v>2263</v>
      </c>
      <c r="R1552" t="s">
        <v>4561</v>
      </c>
      <c r="S1552" t="s">
        <v>270</v>
      </c>
      <c r="T1552" t="b">
        <v>1</v>
      </c>
    </row>
    <row r="1553" spans="1:20" x14ac:dyDescent="0.25">
      <c r="A1553" t="s">
        <v>259</v>
      </c>
      <c r="B1553" t="s">
        <v>260</v>
      </c>
      <c r="C1553" t="s">
        <v>237</v>
      </c>
      <c r="D1553" t="s">
        <v>4562</v>
      </c>
      <c r="E1553" t="s">
        <v>1396</v>
      </c>
      <c r="F1553" t="s">
        <v>1396</v>
      </c>
      <c r="G1553" t="s">
        <v>1397</v>
      </c>
      <c r="H1553">
        <v>1.2290000000000001</v>
      </c>
      <c r="I1553" t="s">
        <v>265</v>
      </c>
      <c r="J1553" t="s">
        <v>242</v>
      </c>
      <c r="K1553" t="s">
        <v>243</v>
      </c>
      <c r="L1553" t="s">
        <v>244</v>
      </c>
      <c r="M1553">
        <v>0</v>
      </c>
      <c r="N1553">
        <v>1.2290000000000001</v>
      </c>
      <c r="O1553" t="s">
        <v>2901</v>
      </c>
      <c r="P1553" t="s">
        <v>4563</v>
      </c>
      <c r="Q1553" t="s">
        <v>4564</v>
      </c>
      <c r="R1553" t="s">
        <v>4565</v>
      </c>
      <c r="S1553" t="s">
        <v>270</v>
      </c>
      <c r="T1553" t="b">
        <v>1</v>
      </c>
    </row>
    <row r="1554" spans="1:20" x14ac:dyDescent="0.25">
      <c r="A1554" t="s">
        <v>259</v>
      </c>
      <c r="B1554" t="s">
        <v>260</v>
      </c>
      <c r="C1554" t="s">
        <v>336</v>
      </c>
      <c r="D1554" t="s">
        <v>4562</v>
      </c>
      <c r="E1554" t="s">
        <v>1396</v>
      </c>
      <c r="F1554" t="s">
        <v>1396</v>
      </c>
      <c r="G1554" t="s">
        <v>1397</v>
      </c>
      <c r="H1554">
        <v>6351</v>
      </c>
      <c r="I1554" t="s">
        <v>265</v>
      </c>
      <c r="J1554" t="s">
        <v>242</v>
      </c>
      <c r="K1554" t="s">
        <v>243</v>
      </c>
      <c r="L1554" t="s">
        <v>244</v>
      </c>
      <c r="M1554">
        <v>0</v>
      </c>
      <c r="N1554">
        <v>6351</v>
      </c>
      <c r="O1554" t="s">
        <v>2901</v>
      </c>
      <c r="P1554" t="s">
        <v>4563</v>
      </c>
      <c r="Q1554" t="s">
        <v>4564</v>
      </c>
      <c r="R1554" t="s">
        <v>4566</v>
      </c>
      <c r="S1554" t="s">
        <v>270</v>
      </c>
      <c r="T1554" t="b">
        <v>1</v>
      </c>
    </row>
    <row r="1555" spans="1:20" x14ac:dyDescent="0.25">
      <c r="A1555" t="s">
        <v>259</v>
      </c>
      <c r="B1555" t="s">
        <v>260</v>
      </c>
      <c r="C1555" t="s">
        <v>336</v>
      </c>
      <c r="D1555" t="s">
        <v>4562</v>
      </c>
      <c r="E1555" t="s">
        <v>1396</v>
      </c>
      <c r="F1555" t="s">
        <v>1396</v>
      </c>
      <c r="G1555" t="s">
        <v>1397</v>
      </c>
      <c r="H1555">
        <v>12271</v>
      </c>
      <c r="I1555" t="s">
        <v>265</v>
      </c>
      <c r="J1555" t="s">
        <v>242</v>
      </c>
      <c r="K1555" t="s">
        <v>243</v>
      </c>
      <c r="L1555" t="s">
        <v>244</v>
      </c>
      <c r="M1555">
        <v>0</v>
      </c>
      <c r="N1555">
        <v>12271</v>
      </c>
      <c r="O1555" t="s">
        <v>2901</v>
      </c>
      <c r="P1555" t="s">
        <v>4563</v>
      </c>
      <c r="Q1555" t="s">
        <v>4564</v>
      </c>
      <c r="R1555" t="s">
        <v>4567</v>
      </c>
      <c r="S1555" t="s">
        <v>270</v>
      </c>
      <c r="T1555" t="b">
        <v>1</v>
      </c>
    </row>
    <row r="1556" spans="1:20" x14ac:dyDescent="0.25">
      <c r="A1556" t="s">
        <v>259</v>
      </c>
      <c r="B1556" t="s">
        <v>260</v>
      </c>
      <c r="C1556" t="s">
        <v>237</v>
      </c>
      <c r="D1556" t="s">
        <v>1740</v>
      </c>
      <c r="E1556" t="s">
        <v>1004</v>
      </c>
      <c r="F1556" t="s">
        <v>4568</v>
      </c>
      <c r="G1556" t="s">
        <v>4568</v>
      </c>
      <c r="H1556">
        <v>0.22800000000000001</v>
      </c>
      <c r="I1556" t="s">
        <v>265</v>
      </c>
      <c r="J1556" t="s">
        <v>242</v>
      </c>
      <c r="K1556" t="s">
        <v>243</v>
      </c>
      <c r="L1556" t="s">
        <v>244</v>
      </c>
      <c r="M1556">
        <v>0</v>
      </c>
      <c r="N1556">
        <v>0.22800000000000001</v>
      </c>
      <c r="O1556" t="s">
        <v>255</v>
      </c>
      <c r="P1556" t="s">
        <v>4569</v>
      </c>
      <c r="Q1556" t="s">
        <v>1744</v>
      </c>
      <c r="R1556" t="s">
        <v>4570</v>
      </c>
      <c r="S1556" t="s">
        <v>270</v>
      </c>
      <c r="T1556" t="b">
        <v>1</v>
      </c>
    </row>
    <row r="1557" spans="1:20" x14ac:dyDescent="0.25">
      <c r="A1557" t="s">
        <v>259</v>
      </c>
      <c r="B1557" t="s">
        <v>260</v>
      </c>
      <c r="C1557" t="s">
        <v>237</v>
      </c>
      <c r="D1557" t="s">
        <v>3256</v>
      </c>
      <c r="E1557" t="s">
        <v>3379</v>
      </c>
      <c r="F1557" t="s">
        <v>3379</v>
      </c>
      <c r="G1557" t="s">
        <v>3380</v>
      </c>
      <c r="H1557">
        <v>0.35599999999999998</v>
      </c>
      <c r="I1557" t="s">
        <v>265</v>
      </c>
      <c r="J1557" t="s">
        <v>242</v>
      </c>
      <c r="K1557" t="s">
        <v>243</v>
      </c>
      <c r="L1557" t="s">
        <v>244</v>
      </c>
      <c r="M1557">
        <v>0</v>
      </c>
      <c r="N1557">
        <v>0.35599999999999998</v>
      </c>
      <c r="O1557" t="s">
        <v>266</v>
      </c>
      <c r="P1557" t="s">
        <v>4571</v>
      </c>
      <c r="Q1557" t="s">
        <v>3260</v>
      </c>
      <c r="R1557" t="s">
        <v>4572</v>
      </c>
      <c r="S1557" t="s">
        <v>270</v>
      </c>
      <c r="T1557" t="b">
        <v>1</v>
      </c>
    </row>
    <row r="1558" spans="1:20" x14ac:dyDescent="0.25">
      <c r="A1558" t="s">
        <v>259</v>
      </c>
      <c r="B1558" t="s">
        <v>260</v>
      </c>
      <c r="C1558" t="s">
        <v>294</v>
      </c>
      <c r="D1558" t="s">
        <v>3256</v>
      </c>
      <c r="E1558" t="s">
        <v>3379</v>
      </c>
      <c r="F1558" t="s">
        <v>3379</v>
      </c>
      <c r="G1558" t="s">
        <v>3380</v>
      </c>
      <c r="H1558">
        <v>0.17199999999999999</v>
      </c>
      <c r="I1558" t="s">
        <v>265</v>
      </c>
      <c r="J1558" t="s">
        <v>242</v>
      </c>
      <c r="K1558" t="s">
        <v>243</v>
      </c>
      <c r="L1558" t="s">
        <v>244</v>
      </c>
      <c r="M1558">
        <v>0</v>
      </c>
      <c r="N1558">
        <v>0.17199999999999999</v>
      </c>
      <c r="O1558" t="s">
        <v>266</v>
      </c>
      <c r="P1558" t="s">
        <v>4571</v>
      </c>
      <c r="Q1558" t="s">
        <v>3260</v>
      </c>
      <c r="R1558" t="s">
        <v>4572</v>
      </c>
      <c r="S1558" t="s">
        <v>270</v>
      </c>
      <c r="T1558" t="b">
        <v>1</v>
      </c>
    </row>
    <row r="1559" spans="1:20" x14ac:dyDescent="0.25">
      <c r="A1559" t="s">
        <v>236</v>
      </c>
      <c r="B1559" t="s">
        <v>236</v>
      </c>
      <c r="C1559" t="s">
        <v>237</v>
      </c>
      <c r="D1559" t="s">
        <v>693</v>
      </c>
      <c r="E1559" t="s">
        <v>4573</v>
      </c>
      <c r="F1559" t="s">
        <v>4574</v>
      </c>
      <c r="G1559" t="s">
        <v>4575</v>
      </c>
      <c r="H1559">
        <v>57.018000000000001</v>
      </c>
      <c r="I1559" t="s">
        <v>492</v>
      </c>
      <c r="J1559" t="s">
        <v>242</v>
      </c>
      <c r="K1559" t="s">
        <v>243</v>
      </c>
      <c r="L1559" t="s">
        <v>244</v>
      </c>
      <c r="M1559">
        <v>0</v>
      </c>
      <c r="N1559">
        <v>57.018000000000001</v>
      </c>
      <c r="O1559" t="s">
        <v>298</v>
      </c>
      <c r="P1559" t="s">
        <v>4576</v>
      </c>
      <c r="Q1559" t="s">
        <v>699</v>
      </c>
      <c r="R1559" t="s">
        <v>4577</v>
      </c>
      <c r="S1559" t="s">
        <v>249</v>
      </c>
      <c r="T1559" t="b">
        <v>1</v>
      </c>
    </row>
    <row r="1560" spans="1:20" x14ac:dyDescent="0.25">
      <c r="A1560" t="s">
        <v>259</v>
      </c>
      <c r="B1560" t="s">
        <v>260</v>
      </c>
      <c r="C1560" t="s">
        <v>237</v>
      </c>
      <c r="D1560" t="s">
        <v>1033</v>
      </c>
      <c r="E1560" t="s">
        <v>4578</v>
      </c>
      <c r="F1560" t="s">
        <v>4579</v>
      </c>
      <c r="G1560" t="s">
        <v>4579</v>
      </c>
      <c r="H1560">
        <v>4.92</v>
      </c>
      <c r="I1560" t="s">
        <v>265</v>
      </c>
      <c r="J1560" t="s">
        <v>242</v>
      </c>
      <c r="K1560" t="s">
        <v>243</v>
      </c>
      <c r="L1560" t="s">
        <v>244</v>
      </c>
      <c r="M1560">
        <v>0</v>
      </c>
      <c r="N1560">
        <v>4.92</v>
      </c>
      <c r="O1560" t="s">
        <v>324</v>
      </c>
      <c r="P1560" s="18" t="s">
        <v>4580</v>
      </c>
      <c r="Q1560" t="s">
        <v>1037</v>
      </c>
      <c r="R1560" t="s">
        <v>4581</v>
      </c>
      <c r="S1560" t="s">
        <v>270</v>
      </c>
      <c r="T1560" t="b">
        <v>1</v>
      </c>
    </row>
    <row r="1561" spans="1:20" x14ac:dyDescent="0.25">
      <c r="A1561" t="s">
        <v>259</v>
      </c>
      <c r="B1561" t="s">
        <v>260</v>
      </c>
      <c r="C1561" t="s">
        <v>294</v>
      </c>
      <c r="D1561" t="s">
        <v>1033</v>
      </c>
      <c r="E1561" t="s">
        <v>4578</v>
      </c>
      <c r="F1561" t="s">
        <v>4579</v>
      </c>
      <c r="G1561" t="s">
        <v>4579</v>
      </c>
      <c r="H1561">
        <v>2.7120000000000002</v>
      </c>
      <c r="I1561" t="s">
        <v>265</v>
      </c>
      <c r="J1561" t="s">
        <v>242</v>
      </c>
      <c r="K1561" t="s">
        <v>243</v>
      </c>
      <c r="L1561" t="s">
        <v>244</v>
      </c>
      <c r="M1561">
        <v>0</v>
      </c>
      <c r="N1561">
        <v>2.7120000000000002</v>
      </c>
      <c r="O1561" t="s">
        <v>324</v>
      </c>
      <c r="P1561" s="18" t="s">
        <v>4580</v>
      </c>
      <c r="Q1561" t="s">
        <v>1037</v>
      </c>
      <c r="R1561" t="s">
        <v>4581</v>
      </c>
      <c r="S1561" t="s">
        <v>270</v>
      </c>
      <c r="T1561" t="b">
        <v>1</v>
      </c>
    </row>
    <row r="1562" spans="1:20" x14ac:dyDescent="0.25">
      <c r="A1562" t="s">
        <v>236</v>
      </c>
      <c r="B1562" t="s">
        <v>236</v>
      </c>
      <c r="C1562" t="s">
        <v>237</v>
      </c>
      <c r="D1562" t="s">
        <v>392</v>
      </c>
      <c r="F1562" t="s">
        <v>2718</v>
      </c>
      <c r="G1562" t="s">
        <v>4582</v>
      </c>
      <c r="H1562">
        <v>0.11749999999999999</v>
      </c>
      <c r="I1562" t="s">
        <v>254</v>
      </c>
      <c r="J1562" t="s">
        <v>242</v>
      </c>
      <c r="K1562" t="s">
        <v>243</v>
      </c>
      <c r="L1562" t="s">
        <v>244</v>
      </c>
      <c r="M1562">
        <v>0</v>
      </c>
      <c r="N1562">
        <v>0.11749999999999999</v>
      </c>
      <c r="O1562" t="s">
        <v>690</v>
      </c>
      <c r="P1562" t="s">
        <v>4583</v>
      </c>
      <c r="Q1562" t="s">
        <v>397</v>
      </c>
      <c r="R1562" t="s">
        <v>3672</v>
      </c>
      <c r="S1562" t="s">
        <v>249</v>
      </c>
      <c r="T1562" t="b">
        <v>0</v>
      </c>
    </row>
    <row r="1563" spans="1:20" x14ac:dyDescent="0.25">
      <c r="A1563" t="s">
        <v>236</v>
      </c>
      <c r="B1563" t="s">
        <v>236</v>
      </c>
      <c r="C1563" t="s">
        <v>237</v>
      </c>
      <c r="D1563" t="s">
        <v>250</v>
      </c>
      <c r="F1563" t="s">
        <v>672</v>
      </c>
      <c r="G1563" t="s">
        <v>2256</v>
      </c>
      <c r="H1563">
        <v>4.5999999999999999E-2</v>
      </c>
      <c r="I1563" t="s">
        <v>341</v>
      </c>
      <c r="J1563" t="s">
        <v>242</v>
      </c>
      <c r="K1563" t="s">
        <v>243</v>
      </c>
      <c r="L1563" t="s">
        <v>244</v>
      </c>
      <c r="M1563">
        <v>0</v>
      </c>
      <c r="N1563">
        <v>4.5999999999999999E-2</v>
      </c>
      <c r="O1563" t="s">
        <v>546</v>
      </c>
      <c r="P1563" t="s">
        <v>4584</v>
      </c>
      <c r="Q1563" t="s">
        <v>257</v>
      </c>
      <c r="R1563" t="s">
        <v>2648</v>
      </c>
      <c r="S1563" t="s">
        <v>249</v>
      </c>
      <c r="T1563" t="b">
        <v>1</v>
      </c>
    </row>
    <row r="1564" spans="1:20" x14ac:dyDescent="0.25">
      <c r="A1564" t="s">
        <v>236</v>
      </c>
      <c r="B1564" t="s">
        <v>236</v>
      </c>
      <c r="C1564" t="s">
        <v>237</v>
      </c>
      <c r="D1564" t="s">
        <v>250</v>
      </c>
      <c r="F1564" t="s">
        <v>672</v>
      </c>
      <c r="G1564" t="s">
        <v>2256</v>
      </c>
      <c r="H1564">
        <v>4.4200000000000003E-2</v>
      </c>
      <c r="I1564" t="s">
        <v>341</v>
      </c>
      <c r="J1564" t="s">
        <v>242</v>
      </c>
      <c r="K1564" t="s">
        <v>243</v>
      </c>
      <c r="L1564" t="s">
        <v>244</v>
      </c>
      <c r="M1564">
        <v>51200</v>
      </c>
      <c r="N1564">
        <v>4.4200000000000003E-2</v>
      </c>
      <c r="O1564" t="s">
        <v>546</v>
      </c>
      <c r="P1564" t="s">
        <v>4584</v>
      </c>
      <c r="Q1564" t="s">
        <v>257</v>
      </c>
      <c r="R1564" t="s">
        <v>2648</v>
      </c>
      <c r="S1564" t="s">
        <v>249</v>
      </c>
      <c r="T1564" t="b">
        <v>1</v>
      </c>
    </row>
    <row r="1565" spans="1:20" x14ac:dyDescent="0.25">
      <c r="A1565" t="s">
        <v>236</v>
      </c>
      <c r="B1565" t="s">
        <v>236</v>
      </c>
      <c r="C1565" t="s">
        <v>237</v>
      </c>
      <c r="D1565" t="s">
        <v>250</v>
      </c>
      <c r="F1565" t="s">
        <v>672</v>
      </c>
      <c r="G1565" t="s">
        <v>2256</v>
      </c>
      <c r="H1565">
        <v>4.2299999999999997E-2</v>
      </c>
      <c r="I1565" t="s">
        <v>341</v>
      </c>
      <c r="J1565" t="s">
        <v>242</v>
      </c>
      <c r="K1565" t="s">
        <v>243</v>
      </c>
      <c r="L1565" t="s">
        <v>244</v>
      </c>
      <c r="M1565">
        <v>512000</v>
      </c>
      <c r="N1565">
        <v>4.2299999999999997E-2</v>
      </c>
      <c r="O1565" t="s">
        <v>546</v>
      </c>
      <c r="P1565" t="s">
        <v>4584</v>
      </c>
      <c r="Q1565" t="s">
        <v>257</v>
      </c>
      <c r="R1565" t="s">
        <v>2648</v>
      </c>
      <c r="S1565" t="s">
        <v>249</v>
      </c>
      <c r="T1565" t="b">
        <v>1</v>
      </c>
    </row>
    <row r="1566" spans="1:20" x14ac:dyDescent="0.25">
      <c r="A1566" t="s">
        <v>259</v>
      </c>
      <c r="B1566" t="s">
        <v>382</v>
      </c>
      <c r="C1566" t="s">
        <v>237</v>
      </c>
      <c r="D1566" t="s">
        <v>1792</v>
      </c>
      <c r="E1566" t="s">
        <v>2801</v>
      </c>
      <c r="F1566" t="s">
        <v>4166</v>
      </c>
      <c r="G1566" t="s">
        <v>4166</v>
      </c>
      <c r="H1566">
        <v>2.6389999999999998</v>
      </c>
      <c r="I1566" t="s">
        <v>265</v>
      </c>
      <c r="J1566" t="s">
        <v>242</v>
      </c>
      <c r="K1566" t="s">
        <v>243</v>
      </c>
      <c r="L1566" t="s">
        <v>244</v>
      </c>
      <c r="M1566">
        <v>0</v>
      </c>
      <c r="N1566">
        <v>2.6389999999999998</v>
      </c>
      <c r="O1566" t="s">
        <v>4168</v>
      </c>
      <c r="P1566" s="18" t="s">
        <v>4585</v>
      </c>
      <c r="Q1566" t="s">
        <v>1796</v>
      </c>
      <c r="R1566" t="s">
        <v>4586</v>
      </c>
      <c r="S1566" t="s">
        <v>390</v>
      </c>
      <c r="T1566" t="b">
        <v>1</v>
      </c>
    </row>
    <row r="1567" spans="1:20" x14ac:dyDescent="0.25">
      <c r="A1567" t="s">
        <v>259</v>
      </c>
      <c r="B1567" t="s">
        <v>382</v>
      </c>
      <c r="C1567" t="s">
        <v>294</v>
      </c>
      <c r="D1567" t="s">
        <v>1792</v>
      </c>
      <c r="E1567" t="s">
        <v>2801</v>
      </c>
      <c r="F1567" t="s">
        <v>4166</v>
      </c>
      <c r="G1567" t="s">
        <v>4166</v>
      </c>
      <c r="H1567">
        <v>1.853</v>
      </c>
      <c r="I1567" t="s">
        <v>265</v>
      </c>
      <c r="J1567" t="s">
        <v>242</v>
      </c>
      <c r="K1567" t="s">
        <v>243</v>
      </c>
      <c r="L1567" t="s">
        <v>244</v>
      </c>
      <c r="M1567">
        <v>0</v>
      </c>
      <c r="N1567">
        <v>1.853</v>
      </c>
      <c r="O1567" t="s">
        <v>4168</v>
      </c>
      <c r="P1567" s="18" t="s">
        <v>4585</v>
      </c>
      <c r="Q1567" t="s">
        <v>1796</v>
      </c>
      <c r="R1567" t="s">
        <v>4586</v>
      </c>
      <c r="S1567" t="s">
        <v>390</v>
      </c>
      <c r="T1567" t="b">
        <v>1</v>
      </c>
    </row>
    <row r="1568" spans="1:20" x14ac:dyDescent="0.25">
      <c r="A1568" t="s">
        <v>259</v>
      </c>
      <c r="B1568" t="s">
        <v>260</v>
      </c>
      <c r="C1568" t="s">
        <v>237</v>
      </c>
      <c r="D1568" t="s">
        <v>838</v>
      </c>
      <c r="E1568" t="s">
        <v>2572</v>
      </c>
      <c r="F1568" t="s">
        <v>4587</v>
      </c>
      <c r="G1568" t="s">
        <v>4587</v>
      </c>
      <c r="H1568">
        <v>0.39700000000000002</v>
      </c>
      <c r="I1568" t="s">
        <v>265</v>
      </c>
      <c r="J1568" t="s">
        <v>242</v>
      </c>
      <c r="K1568" t="s">
        <v>243</v>
      </c>
      <c r="L1568" t="s">
        <v>244</v>
      </c>
      <c r="M1568">
        <v>0</v>
      </c>
      <c r="N1568">
        <v>0.39700000000000002</v>
      </c>
      <c r="O1568" t="s">
        <v>324</v>
      </c>
      <c r="P1568" t="s">
        <v>4588</v>
      </c>
      <c r="Q1568" t="s">
        <v>840</v>
      </c>
      <c r="R1568" t="s">
        <v>4589</v>
      </c>
      <c r="S1568" t="s">
        <v>270</v>
      </c>
      <c r="T1568" t="b">
        <v>1</v>
      </c>
    </row>
    <row r="1569" spans="1:20" x14ac:dyDescent="0.25">
      <c r="A1569" t="s">
        <v>259</v>
      </c>
      <c r="B1569" t="s">
        <v>260</v>
      </c>
      <c r="C1569" t="s">
        <v>294</v>
      </c>
      <c r="D1569" t="s">
        <v>838</v>
      </c>
      <c r="E1569" t="s">
        <v>2572</v>
      </c>
      <c r="F1569" t="s">
        <v>4587</v>
      </c>
      <c r="G1569" t="s">
        <v>4587</v>
      </c>
      <c r="H1569">
        <v>0.125</v>
      </c>
      <c r="I1569" t="s">
        <v>265</v>
      </c>
      <c r="J1569" t="s">
        <v>242</v>
      </c>
      <c r="K1569" t="s">
        <v>243</v>
      </c>
      <c r="L1569" t="s">
        <v>244</v>
      </c>
      <c r="M1569">
        <v>0</v>
      </c>
      <c r="N1569">
        <v>0.125</v>
      </c>
      <c r="O1569" t="s">
        <v>324</v>
      </c>
      <c r="P1569" t="s">
        <v>4588</v>
      </c>
      <c r="Q1569" t="s">
        <v>840</v>
      </c>
      <c r="R1569" t="s">
        <v>4589</v>
      </c>
      <c r="S1569" t="s">
        <v>270</v>
      </c>
      <c r="T1569" t="b">
        <v>1</v>
      </c>
    </row>
    <row r="1570" spans="1:20" x14ac:dyDescent="0.25">
      <c r="A1570" t="s">
        <v>259</v>
      </c>
      <c r="B1570" t="s">
        <v>260</v>
      </c>
      <c r="C1570" t="s">
        <v>237</v>
      </c>
      <c r="D1570" t="s">
        <v>502</v>
      </c>
      <c r="E1570" t="s">
        <v>4590</v>
      </c>
      <c r="F1570" t="s">
        <v>4590</v>
      </c>
      <c r="G1570" t="s">
        <v>4591</v>
      </c>
      <c r="H1570">
        <v>0.16900000000000001</v>
      </c>
      <c r="I1570" t="s">
        <v>265</v>
      </c>
      <c r="J1570" t="s">
        <v>242</v>
      </c>
      <c r="K1570" t="s">
        <v>243</v>
      </c>
      <c r="L1570" t="s">
        <v>244</v>
      </c>
      <c r="M1570">
        <v>0</v>
      </c>
      <c r="N1570">
        <v>0.16900000000000001</v>
      </c>
      <c r="O1570" t="s">
        <v>310</v>
      </c>
      <c r="P1570" t="s">
        <v>4592</v>
      </c>
      <c r="Q1570" t="s">
        <v>507</v>
      </c>
      <c r="R1570" t="s">
        <v>4593</v>
      </c>
      <c r="S1570" t="s">
        <v>270</v>
      </c>
      <c r="T1570" t="b">
        <v>1</v>
      </c>
    </row>
    <row r="1571" spans="1:20" x14ac:dyDescent="0.25">
      <c r="A1571" t="s">
        <v>259</v>
      </c>
      <c r="B1571" t="s">
        <v>260</v>
      </c>
      <c r="C1571" t="s">
        <v>294</v>
      </c>
      <c r="D1571" t="s">
        <v>502</v>
      </c>
      <c r="E1571" t="s">
        <v>4590</v>
      </c>
      <c r="F1571" t="s">
        <v>4590</v>
      </c>
      <c r="G1571" t="s">
        <v>4591</v>
      </c>
      <c r="H1571">
        <v>7.6799999999999993E-2</v>
      </c>
      <c r="I1571" t="s">
        <v>265</v>
      </c>
      <c r="J1571" t="s">
        <v>242</v>
      </c>
      <c r="K1571" t="s">
        <v>243</v>
      </c>
      <c r="L1571" t="s">
        <v>244</v>
      </c>
      <c r="M1571">
        <v>0</v>
      </c>
      <c r="N1571">
        <v>7.6799999999999993E-2</v>
      </c>
      <c r="O1571" t="s">
        <v>310</v>
      </c>
      <c r="P1571" t="s">
        <v>4592</v>
      </c>
      <c r="Q1571" t="s">
        <v>507</v>
      </c>
      <c r="R1571" t="s">
        <v>4593</v>
      </c>
      <c r="S1571" t="s">
        <v>270</v>
      </c>
      <c r="T1571" t="b">
        <v>1</v>
      </c>
    </row>
    <row r="1572" spans="1:20" x14ac:dyDescent="0.25">
      <c r="A1572" t="s">
        <v>236</v>
      </c>
      <c r="B1572" t="s">
        <v>236</v>
      </c>
      <c r="C1572" t="s">
        <v>237</v>
      </c>
      <c r="D1572" t="s">
        <v>362</v>
      </c>
      <c r="F1572" t="s">
        <v>1819</v>
      </c>
      <c r="G1572" t="s">
        <v>4594</v>
      </c>
      <c r="H1572">
        <v>3.6000000000000002E-4</v>
      </c>
      <c r="I1572" t="s">
        <v>254</v>
      </c>
      <c r="J1572" t="s">
        <v>242</v>
      </c>
      <c r="K1572" t="s">
        <v>243</v>
      </c>
      <c r="L1572" t="s">
        <v>244</v>
      </c>
      <c r="M1572">
        <v>0</v>
      </c>
      <c r="N1572">
        <v>3.6000000000000002E-4</v>
      </c>
      <c r="O1572" t="s">
        <v>365</v>
      </c>
      <c r="P1572" t="s">
        <v>4595</v>
      </c>
      <c r="Q1572" t="s">
        <v>367</v>
      </c>
      <c r="R1572" t="s">
        <v>1821</v>
      </c>
      <c r="S1572" t="s">
        <v>249</v>
      </c>
      <c r="T1572" t="b">
        <v>0</v>
      </c>
    </row>
    <row r="1573" spans="1:20" x14ac:dyDescent="0.25">
      <c r="A1573" t="s">
        <v>259</v>
      </c>
      <c r="B1573" t="s">
        <v>260</v>
      </c>
      <c r="C1573" t="s">
        <v>237</v>
      </c>
      <c r="D1573" t="s">
        <v>962</v>
      </c>
      <c r="E1573" t="s">
        <v>4596</v>
      </c>
      <c r="F1573" t="s">
        <v>4596</v>
      </c>
      <c r="G1573" t="s">
        <v>4597</v>
      </c>
      <c r="H1573">
        <v>0.26200000000000001</v>
      </c>
      <c r="I1573" t="s">
        <v>265</v>
      </c>
      <c r="J1573" t="s">
        <v>242</v>
      </c>
      <c r="K1573" t="s">
        <v>243</v>
      </c>
      <c r="L1573" t="s">
        <v>244</v>
      </c>
      <c r="M1573">
        <v>0</v>
      </c>
      <c r="N1573">
        <v>0.26200000000000001</v>
      </c>
      <c r="O1573" t="s">
        <v>266</v>
      </c>
      <c r="P1573" t="s">
        <v>4598</v>
      </c>
      <c r="Q1573" t="s">
        <v>967</v>
      </c>
      <c r="R1573" t="s">
        <v>4599</v>
      </c>
      <c r="S1573" t="s">
        <v>270</v>
      </c>
      <c r="T1573" t="b">
        <v>1</v>
      </c>
    </row>
    <row r="1574" spans="1:20" x14ac:dyDescent="0.25">
      <c r="A1574" t="s">
        <v>259</v>
      </c>
      <c r="B1574" t="s">
        <v>260</v>
      </c>
      <c r="C1574" t="s">
        <v>336</v>
      </c>
      <c r="D1574" t="s">
        <v>962</v>
      </c>
      <c r="E1574" t="s">
        <v>4596</v>
      </c>
      <c r="F1574" t="s">
        <v>4596</v>
      </c>
      <c r="G1574" t="s">
        <v>4597</v>
      </c>
      <c r="H1574">
        <v>1836</v>
      </c>
      <c r="I1574" t="s">
        <v>265</v>
      </c>
      <c r="J1574" t="s">
        <v>242</v>
      </c>
      <c r="K1574" t="s">
        <v>243</v>
      </c>
      <c r="L1574" t="s">
        <v>244</v>
      </c>
      <c r="M1574">
        <v>0</v>
      </c>
      <c r="N1574">
        <v>1836</v>
      </c>
      <c r="O1574" t="s">
        <v>266</v>
      </c>
      <c r="P1574" t="s">
        <v>4598</v>
      </c>
      <c r="Q1574" t="s">
        <v>967</v>
      </c>
      <c r="R1574" t="s">
        <v>4600</v>
      </c>
      <c r="S1574" t="s">
        <v>270</v>
      </c>
      <c r="T1574" t="b">
        <v>1</v>
      </c>
    </row>
    <row r="1575" spans="1:20" x14ac:dyDescent="0.25">
      <c r="A1575" t="s">
        <v>259</v>
      </c>
      <c r="B1575" t="s">
        <v>260</v>
      </c>
      <c r="C1575" t="s">
        <v>336</v>
      </c>
      <c r="D1575" t="s">
        <v>962</v>
      </c>
      <c r="E1575" t="s">
        <v>4596</v>
      </c>
      <c r="F1575" t="s">
        <v>4596</v>
      </c>
      <c r="G1575" t="s">
        <v>4597</v>
      </c>
      <c r="H1575">
        <v>4131</v>
      </c>
      <c r="I1575" t="s">
        <v>265</v>
      </c>
      <c r="J1575" t="s">
        <v>242</v>
      </c>
      <c r="K1575" t="s">
        <v>243</v>
      </c>
      <c r="L1575" t="s">
        <v>244</v>
      </c>
      <c r="M1575">
        <v>0</v>
      </c>
      <c r="N1575">
        <v>4131</v>
      </c>
      <c r="O1575" t="s">
        <v>266</v>
      </c>
      <c r="P1575" t="s">
        <v>4598</v>
      </c>
      <c r="Q1575" t="s">
        <v>967</v>
      </c>
      <c r="R1575" t="s">
        <v>4601</v>
      </c>
      <c r="S1575" t="s">
        <v>270</v>
      </c>
      <c r="T1575" t="b">
        <v>1</v>
      </c>
    </row>
    <row r="1576" spans="1:20" x14ac:dyDescent="0.25">
      <c r="A1576" t="s">
        <v>259</v>
      </c>
      <c r="B1576" t="s">
        <v>260</v>
      </c>
      <c r="C1576" t="s">
        <v>237</v>
      </c>
      <c r="D1576" t="s">
        <v>4602</v>
      </c>
      <c r="E1576" t="s">
        <v>4603</v>
      </c>
      <c r="F1576" t="s">
        <v>4603</v>
      </c>
      <c r="G1576" t="s">
        <v>4603</v>
      </c>
      <c r="H1576">
        <v>5.069</v>
      </c>
      <c r="I1576" t="s">
        <v>265</v>
      </c>
      <c r="J1576" t="s">
        <v>242</v>
      </c>
      <c r="K1576" t="s">
        <v>243</v>
      </c>
      <c r="L1576" t="s">
        <v>244</v>
      </c>
      <c r="M1576">
        <v>0</v>
      </c>
      <c r="N1576">
        <v>5.069</v>
      </c>
      <c r="O1576" t="s">
        <v>518</v>
      </c>
      <c r="P1576" t="s">
        <v>4604</v>
      </c>
      <c r="Q1576" t="s">
        <v>4605</v>
      </c>
      <c r="R1576" t="s">
        <v>4606</v>
      </c>
      <c r="S1576" t="s">
        <v>270</v>
      </c>
      <c r="T1576" t="b">
        <v>1</v>
      </c>
    </row>
    <row r="1577" spans="1:20" x14ac:dyDescent="0.25">
      <c r="A1577" t="s">
        <v>259</v>
      </c>
      <c r="B1577" t="s">
        <v>260</v>
      </c>
      <c r="C1577" t="s">
        <v>336</v>
      </c>
      <c r="D1577" t="s">
        <v>4602</v>
      </c>
      <c r="E1577" t="s">
        <v>4603</v>
      </c>
      <c r="F1577" t="s">
        <v>4603</v>
      </c>
      <c r="G1577" t="s">
        <v>4603</v>
      </c>
      <c r="H1577">
        <v>35522</v>
      </c>
      <c r="I1577" t="s">
        <v>265</v>
      </c>
      <c r="J1577" t="s">
        <v>242</v>
      </c>
      <c r="K1577" t="s">
        <v>243</v>
      </c>
      <c r="L1577" t="s">
        <v>244</v>
      </c>
      <c r="M1577">
        <v>0</v>
      </c>
      <c r="N1577">
        <v>35522</v>
      </c>
      <c r="O1577" t="s">
        <v>342</v>
      </c>
      <c r="P1577" t="s">
        <v>4604</v>
      </c>
      <c r="Q1577" t="s">
        <v>4605</v>
      </c>
      <c r="R1577" t="s">
        <v>4607</v>
      </c>
      <c r="S1577" t="s">
        <v>270</v>
      </c>
      <c r="T1577" t="b">
        <v>1</v>
      </c>
    </row>
    <row r="1578" spans="1:20" x14ac:dyDescent="0.25">
      <c r="A1578" t="s">
        <v>259</v>
      </c>
      <c r="B1578" t="s">
        <v>260</v>
      </c>
      <c r="C1578" t="s">
        <v>336</v>
      </c>
      <c r="D1578" t="s">
        <v>4602</v>
      </c>
      <c r="E1578" t="s">
        <v>4603</v>
      </c>
      <c r="F1578" t="s">
        <v>4603</v>
      </c>
      <c r="G1578" t="s">
        <v>4603</v>
      </c>
      <c r="H1578">
        <v>79925</v>
      </c>
      <c r="I1578" t="s">
        <v>265</v>
      </c>
      <c r="J1578" t="s">
        <v>242</v>
      </c>
      <c r="K1578" t="s">
        <v>243</v>
      </c>
      <c r="L1578" t="s">
        <v>244</v>
      </c>
      <c r="M1578">
        <v>0</v>
      </c>
      <c r="N1578">
        <v>79925</v>
      </c>
      <c r="O1578" t="s">
        <v>342</v>
      </c>
      <c r="P1578" t="s">
        <v>4604</v>
      </c>
      <c r="Q1578" t="s">
        <v>4605</v>
      </c>
      <c r="R1578" t="s">
        <v>4608</v>
      </c>
      <c r="S1578" t="s">
        <v>270</v>
      </c>
      <c r="T1578" t="b">
        <v>1</v>
      </c>
    </row>
    <row r="1579" spans="1:20" x14ac:dyDescent="0.25">
      <c r="A1579" t="s">
        <v>236</v>
      </c>
      <c r="B1579" t="s">
        <v>236</v>
      </c>
      <c r="C1579" t="s">
        <v>237</v>
      </c>
      <c r="D1579" t="s">
        <v>1111</v>
      </c>
      <c r="F1579" t="s">
        <v>4503</v>
      </c>
      <c r="G1579" t="s">
        <v>4609</v>
      </c>
      <c r="H1579">
        <v>10.207000000000001</v>
      </c>
      <c r="I1579" t="s">
        <v>492</v>
      </c>
      <c r="J1579" t="s">
        <v>242</v>
      </c>
      <c r="K1579" t="s">
        <v>243</v>
      </c>
      <c r="L1579" t="s">
        <v>244</v>
      </c>
      <c r="M1579">
        <v>0</v>
      </c>
      <c r="N1579">
        <v>10.207000000000001</v>
      </c>
      <c r="O1579" t="s">
        <v>4225</v>
      </c>
      <c r="P1579" t="s">
        <v>4610</v>
      </c>
      <c r="Q1579" t="s">
        <v>1116</v>
      </c>
      <c r="R1579" t="s">
        <v>4611</v>
      </c>
      <c r="S1579" t="s">
        <v>249</v>
      </c>
      <c r="T1579" t="b">
        <v>1</v>
      </c>
    </row>
    <row r="1580" spans="1:20" x14ac:dyDescent="0.25">
      <c r="A1580" t="s">
        <v>259</v>
      </c>
      <c r="B1580" t="s">
        <v>382</v>
      </c>
      <c r="C1580" t="s">
        <v>237</v>
      </c>
      <c r="D1580" t="s">
        <v>2597</v>
      </c>
      <c r="E1580" t="s">
        <v>1332</v>
      </c>
      <c r="F1580" t="s">
        <v>1333</v>
      </c>
      <c r="G1580" t="s">
        <v>1333</v>
      </c>
      <c r="H1580">
        <v>2.5999999999999999E-2</v>
      </c>
      <c r="I1580" t="s">
        <v>265</v>
      </c>
      <c r="J1580" t="s">
        <v>242</v>
      </c>
      <c r="K1580" t="s">
        <v>243</v>
      </c>
      <c r="L1580" t="s">
        <v>244</v>
      </c>
      <c r="M1580">
        <v>0</v>
      </c>
      <c r="N1580">
        <v>2.5999999999999999E-2</v>
      </c>
      <c r="O1580" t="s">
        <v>386</v>
      </c>
      <c r="P1580" t="s">
        <v>4612</v>
      </c>
      <c r="Q1580" t="s">
        <v>2602</v>
      </c>
      <c r="R1580" t="s">
        <v>4613</v>
      </c>
      <c r="S1580" t="s">
        <v>390</v>
      </c>
      <c r="T1580" t="b">
        <v>1</v>
      </c>
    </row>
    <row r="1581" spans="1:20" x14ac:dyDescent="0.25">
      <c r="A1581" t="s">
        <v>259</v>
      </c>
      <c r="B1581" t="s">
        <v>382</v>
      </c>
      <c r="C1581" t="s">
        <v>294</v>
      </c>
      <c r="D1581" t="s">
        <v>2597</v>
      </c>
      <c r="E1581" t="s">
        <v>1332</v>
      </c>
      <c r="F1581" t="s">
        <v>1333</v>
      </c>
      <c r="G1581" t="s">
        <v>1333</v>
      </c>
      <c r="H1581">
        <v>1.7000000000000001E-2</v>
      </c>
      <c r="I1581" t="s">
        <v>265</v>
      </c>
      <c r="J1581" t="s">
        <v>242</v>
      </c>
      <c r="K1581" t="s">
        <v>243</v>
      </c>
      <c r="L1581" t="s">
        <v>244</v>
      </c>
      <c r="M1581">
        <v>0</v>
      </c>
      <c r="N1581">
        <v>1.7000000000000001E-2</v>
      </c>
      <c r="O1581" t="s">
        <v>386</v>
      </c>
      <c r="P1581" t="s">
        <v>4612</v>
      </c>
      <c r="Q1581" t="s">
        <v>2602</v>
      </c>
      <c r="R1581" t="s">
        <v>4613</v>
      </c>
      <c r="S1581" t="s">
        <v>390</v>
      </c>
      <c r="T1581" t="b">
        <v>1</v>
      </c>
    </row>
    <row r="1582" spans="1:20" x14ac:dyDescent="0.25">
      <c r="A1582" t="s">
        <v>236</v>
      </c>
      <c r="B1582" t="s">
        <v>236</v>
      </c>
      <c r="C1582" t="s">
        <v>237</v>
      </c>
      <c r="D1582" t="s">
        <v>250</v>
      </c>
      <c r="F1582" t="s">
        <v>393</v>
      </c>
      <c r="G1582" t="s">
        <v>1421</v>
      </c>
      <c r="H1582">
        <v>5.0000000000000001E-3</v>
      </c>
      <c r="I1582" t="s">
        <v>254</v>
      </c>
      <c r="J1582" t="s">
        <v>242</v>
      </c>
      <c r="K1582" t="s">
        <v>243</v>
      </c>
      <c r="L1582" t="s">
        <v>244</v>
      </c>
      <c r="M1582">
        <v>0</v>
      </c>
      <c r="N1582">
        <v>5.0000000000000001E-3</v>
      </c>
      <c r="O1582" t="s">
        <v>546</v>
      </c>
      <c r="P1582" t="s">
        <v>4614</v>
      </c>
      <c r="Q1582" t="s">
        <v>257</v>
      </c>
      <c r="R1582" t="s">
        <v>434</v>
      </c>
      <c r="S1582" t="s">
        <v>249</v>
      </c>
      <c r="T1582" t="b">
        <v>0</v>
      </c>
    </row>
    <row r="1583" spans="1:20" x14ac:dyDescent="0.25">
      <c r="A1583" t="s">
        <v>259</v>
      </c>
      <c r="B1583" t="s">
        <v>260</v>
      </c>
      <c r="C1583" t="s">
        <v>237</v>
      </c>
      <c r="D1583" t="s">
        <v>3163</v>
      </c>
      <c r="E1583" t="s">
        <v>970</v>
      </c>
      <c r="F1583" t="s">
        <v>4615</v>
      </c>
      <c r="G1583" t="s">
        <v>4615</v>
      </c>
      <c r="H1583">
        <v>0.16300000000000001</v>
      </c>
      <c r="I1583" t="s">
        <v>265</v>
      </c>
      <c r="J1583" t="s">
        <v>242</v>
      </c>
      <c r="K1583" t="s">
        <v>243</v>
      </c>
      <c r="L1583" t="s">
        <v>244</v>
      </c>
      <c r="M1583">
        <v>0</v>
      </c>
      <c r="N1583">
        <v>0.16300000000000001</v>
      </c>
      <c r="O1583" t="s">
        <v>324</v>
      </c>
      <c r="P1583" t="s">
        <v>4616</v>
      </c>
      <c r="Q1583" t="s">
        <v>3167</v>
      </c>
      <c r="R1583" t="s">
        <v>4617</v>
      </c>
      <c r="S1583" t="s">
        <v>270</v>
      </c>
      <c r="T1583" t="b">
        <v>1</v>
      </c>
    </row>
    <row r="1584" spans="1:20" x14ac:dyDescent="0.25">
      <c r="A1584" t="s">
        <v>259</v>
      </c>
      <c r="B1584" t="s">
        <v>260</v>
      </c>
      <c r="C1584" t="s">
        <v>294</v>
      </c>
      <c r="D1584" t="s">
        <v>3163</v>
      </c>
      <c r="E1584" t="s">
        <v>970</v>
      </c>
      <c r="F1584" t="s">
        <v>4615</v>
      </c>
      <c r="G1584" t="s">
        <v>4615</v>
      </c>
      <c r="H1584">
        <v>8.4599999999999995E-2</v>
      </c>
      <c r="I1584" t="s">
        <v>265</v>
      </c>
      <c r="J1584" t="s">
        <v>242</v>
      </c>
      <c r="K1584" t="s">
        <v>243</v>
      </c>
      <c r="L1584" t="s">
        <v>244</v>
      </c>
      <c r="M1584">
        <v>0</v>
      </c>
      <c r="N1584">
        <v>8.4599999999999995E-2</v>
      </c>
      <c r="O1584" t="s">
        <v>324</v>
      </c>
      <c r="P1584" t="s">
        <v>4616</v>
      </c>
      <c r="Q1584" t="s">
        <v>3167</v>
      </c>
      <c r="R1584" t="s">
        <v>4617</v>
      </c>
      <c r="S1584" t="s">
        <v>270</v>
      </c>
      <c r="T1584" t="b">
        <v>1</v>
      </c>
    </row>
    <row r="1585" spans="1:20" x14ac:dyDescent="0.25">
      <c r="A1585" t="s">
        <v>236</v>
      </c>
      <c r="B1585" t="s">
        <v>236</v>
      </c>
      <c r="C1585" t="s">
        <v>237</v>
      </c>
      <c r="D1585" t="s">
        <v>238</v>
      </c>
      <c r="F1585" t="s">
        <v>484</v>
      </c>
      <c r="G1585" t="s">
        <v>1989</v>
      </c>
      <c r="H1585">
        <v>0.1</v>
      </c>
      <c r="I1585" t="s">
        <v>254</v>
      </c>
      <c r="J1585" t="s">
        <v>242</v>
      </c>
      <c r="K1585" t="s">
        <v>243</v>
      </c>
      <c r="L1585" t="s">
        <v>244</v>
      </c>
      <c r="M1585">
        <v>0</v>
      </c>
      <c r="N1585">
        <v>0.1</v>
      </c>
      <c r="O1585" t="s">
        <v>1313</v>
      </c>
      <c r="P1585" t="s">
        <v>4618</v>
      </c>
      <c r="Q1585" t="s">
        <v>247</v>
      </c>
      <c r="R1585" t="s">
        <v>4619</v>
      </c>
      <c r="S1585" t="s">
        <v>249</v>
      </c>
      <c r="T1585" t="b">
        <v>0</v>
      </c>
    </row>
    <row r="1586" spans="1:20" x14ac:dyDescent="0.25">
      <c r="A1586" t="s">
        <v>259</v>
      </c>
      <c r="B1586" t="s">
        <v>260</v>
      </c>
      <c r="C1586" t="s">
        <v>237</v>
      </c>
      <c r="D1586" t="s">
        <v>4620</v>
      </c>
      <c r="E1586" t="s">
        <v>4621</v>
      </c>
      <c r="F1586" t="s">
        <v>4621</v>
      </c>
      <c r="G1586" t="s">
        <v>4621</v>
      </c>
      <c r="H1586">
        <v>5.9660000000000002</v>
      </c>
      <c r="I1586" t="s">
        <v>265</v>
      </c>
      <c r="J1586" t="s">
        <v>242</v>
      </c>
      <c r="K1586" t="s">
        <v>243</v>
      </c>
      <c r="L1586" t="s">
        <v>244</v>
      </c>
      <c r="M1586">
        <v>0</v>
      </c>
      <c r="N1586">
        <v>5.9660000000000002</v>
      </c>
      <c r="O1586" t="s">
        <v>518</v>
      </c>
      <c r="P1586" t="s">
        <v>4622</v>
      </c>
      <c r="Q1586" t="s">
        <v>4623</v>
      </c>
      <c r="R1586" t="s">
        <v>4624</v>
      </c>
      <c r="S1586" t="s">
        <v>270</v>
      </c>
      <c r="T1586" t="b">
        <v>1</v>
      </c>
    </row>
    <row r="1587" spans="1:20" x14ac:dyDescent="0.25">
      <c r="A1587" t="s">
        <v>259</v>
      </c>
      <c r="B1587" t="s">
        <v>260</v>
      </c>
      <c r="C1587" t="s">
        <v>336</v>
      </c>
      <c r="D1587" t="s">
        <v>4620</v>
      </c>
      <c r="E1587" t="s">
        <v>4621</v>
      </c>
      <c r="F1587" t="s">
        <v>4621</v>
      </c>
      <c r="G1587" t="s">
        <v>4621</v>
      </c>
      <c r="H1587">
        <v>41813</v>
      </c>
      <c r="I1587" t="s">
        <v>265</v>
      </c>
      <c r="J1587" t="s">
        <v>242</v>
      </c>
      <c r="K1587" t="s">
        <v>243</v>
      </c>
      <c r="L1587" t="s">
        <v>244</v>
      </c>
      <c r="M1587">
        <v>0</v>
      </c>
      <c r="N1587">
        <v>41813</v>
      </c>
      <c r="O1587" t="s">
        <v>518</v>
      </c>
      <c r="P1587" t="s">
        <v>4622</v>
      </c>
      <c r="Q1587" t="s">
        <v>4623</v>
      </c>
      <c r="R1587" t="s">
        <v>4625</v>
      </c>
      <c r="S1587" t="s">
        <v>270</v>
      </c>
      <c r="T1587" t="b">
        <v>1</v>
      </c>
    </row>
    <row r="1588" spans="1:20" x14ac:dyDescent="0.25">
      <c r="A1588" t="s">
        <v>259</v>
      </c>
      <c r="B1588" t="s">
        <v>260</v>
      </c>
      <c r="C1588" t="s">
        <v>336</v>
      </c>
      <c r="D1588" t="s">
        <v>4620</v>
      </c>
      <c r="E1588" t="s">
        <v>4621</v>
      </c>
      <c r="F1588" t="s">
        <v>4621</v>
      </c>
      <c r="G1588" t="s">
        <v>4621</v>
      </c>
      <c r="H1588">
        <v>94078</v>
      </c>
      <c r="I1588" t="s">
        <v>265</v>
      </c>
      <c r="J1588" t="s">
        <v>242</v>
      </c>
      <c r="K1588" t="s">
        <v>243</v>
      </c>
      <c r="L1588" t="s">
        <v>244</v>
      </c>
      <c r="M1588">
        <v>0</v>
      </c>
      <c r="N1588">
        <v>94078</v>
      </c>
      <c r="O1588" t="s">
        <v>518</v>
      </c>
      <c r="P1588" t="s">
        <v>4622</v>
      </c>
      <c r="Q1588" t="s">
        <v>4623</v>
      </c>
      <c r="R1588" t="s">
        <v>4626</v>
      </c>
      <c r="S1588" t="s">
        <v>270</v>
      </c>
      <c r="T1588" t="b">
        <v>1</v>
      </c>
    </row>
    <row r="1589" spans="1:20" x14ac:dyDescent="0.25">
      <c r="A1589" t="s">
        <v>236</v>
      </c>
      <c r="B1589" t="s">
        <v>236</v>
      </c>
      <c r="C1589" t="s">
        <v>237</v>
      </c>
      <c r="D1589" t="s">
        <v>250</v>
      </c>
      <c r="F1589" t="s">
        <v>1126</v>
      </c>
      <c r="G1589" t="s">
        <v>4361</v>
      </c>
      <c r="H1589">
        <v>3.2499999999999999E-3</v>
      </c>
      <c r="I1589" t="s">
        <v>561</v>
      </c>
      <c r="J1589" t="s">
        <v>242</v>
      </c>
      <c r="K1589" t="s">
        <v>243</v>
      </c>
      <c r="L1589" t="s">
        <v>244</v>
      </c>
      <c r="M1589">
        <v>0</v>
      </c>
      <c r="N1589">
        <v>3.2499999999999999E-3</v>
      </c>
      <c r="O1589" t="s">
        <v>432</v>
      </c>
      <c r="P1589" t="s">
        <v>4627</v>
      </c>
      <c r="Q1589" t="s">
        <v>257</v>
      </c>
      <c r="R1589" t="s">
        <v>4628</v>
      </c>
      <c r="S1589" t="s">
        <v>249</v>
      </c>
      <c r="T1589" t="b">
        <v>1</v>
      </c>
    </row>
    <row r="1590" spans="1:20" x14ac:dyDescent="0.25">
      <c r="A1590" t="s">
        <v>236</v>
      </c>
      <c r="B1590" t="s">
        <v>236</v>
      </c>
      <c r="C1590" t="s">
        <v>237</v>
      </c>
      <c r="D1590" t="s">
        <v>392</v>
      </c>
      <c r="E1590" t="s">
        <v>251</v>
      </c>
      <c r="F1590" t="s">
        <v>479</v>
      </c>
      <c r="G1590" t="s">
        <v>4629</v>
      </c>
      <c r="H1590">
        <v>0.03</v>
      </c>
      <c r="I1590" t="s">
        <v>241</v>
      </c>
      <c r="J1590" t="s">
        <v>242</v>
      </c>
      <c r="K1590" t="s">
        <v>243</v>
      </c>
      <c r="L1590" t="s">
        <v>244</v>
      </c>
      <c r="M1590">
        <v>0</v>
      </c>
      <c r="N1590">
        <v>0.03</v>
      </c>
      <c r="O1590" t="s">
        <v>255</v>
      </c>
      <c r="P1590" t="s">
        <v>4630</v>
      </c>
      <c r="Q1590" t="s">
        <v>397</v>
      </c>
      <c r="R1590" t="s">
        <v>4631</v>
      </c>
      <c r="S1590" t="s">
        <v>249</v>
      </c>
      <c r="T1590" t="b">
        <v>1</v>
      </c>
    </row>
    <row r="1591" spans="1:20" x14ac:dyDescent="0.25">
      <c r="A1591" t="s">
        <v>236</v>
      </c>
      <c r="B1591" t="s">
        <v>236</v>
      </c>
      <c r="C1591" t="s">
        <v>237</v>
      </c>
      <c r="D1591" t="s">
        <v>355</v>
      </c>
      <c r="F1591" t="s">
        <v>1819</v>
      </c>
      <c r="G1591" t="s">
        <v>357</v>
      </c>
      <c r="H1591">
        <v>8.0000000000000002E-3</v>
      </c>
      <c r="I1591" t="s">
        <v>254</v>
      </c>
      <c r="J1591" t="s">
        <v>242</v>
      </c>
      <c r="K1591" t="s">
        <v>243</v>
      </c>
      <c r="L1591" t="s">
        <v>244</v>
      </c>
      <c r="M1591">
        <v>0</v>
      </c>
      <c r="N1591">
        <v>8.0000000000000002E-3</v>
      </c>
      <c r="O1591" t="s">
        <v>358</v>
      </c>
      <c r="P1591" t="s">
        <v>359</v>
      </c>
      <c r="Q1591" t="s">
        <v>360</v>
      </c>
      <c r="R1591" t="s">
        <v>4632</v>
      </c>
      <c r="S1591" t="s">
        <v>249</v>
      </c>
      <c r="T1591" t="b">
        <v>1</v>
      </c>
    </row>
    <row r="1592" spans="1:20" x14ac:dyDescent="0.25">
      <c r="A1592" t="s">
        <v>236</v>
      </c>
      <c r="B1592" t="s">
        <v>236</v>
      </c>
      <c r="C1592" t="s">
        <v>237</v>
      </c>
      <c r="D1592" t="s">
        <v>509</v>
      </c>
      <c r="F1592" t="s">
        <v>356</v>
      </c>
      <c r="G1592" t="s">
        <v>2563</v>
      </c>
      <c r="H1592">
        <v>0</v>
      </c>
      <c r="I1592" t="s">
        <v>254</v>
      </c>
      <c r="J1592" t="s">
        <v>242</v>
      </c>
      <c r="K1592" t="s">
        <v>243</v>
      </c>
      <c r="L1592" t="s">
        <v>244</v>
      </c>
      <c r="M1592">
        <v>0</v>
      </c>
      <c r="N1592">
        <v>0</v>
      </c>
      <c r="O1592" t="s">
        <v>365</v>
      </c>
      <c r="P1592" t="s">
        <v>2564</v>
      </c>
      <c r="Q1592" t="s">
        <v>512</v>
      </c>
      <c r="R1592" t="s">
        <v>513</v>
      </c>
      <c r="S1592" t="s">
        <v>249</v>
      </c>
      <c r="T1592" t="b">
        <v>0</v>
      </c>
    </row>
    <row r="1593" spans="1:20" x14ac:dyDescent="0.25">
      <c r="A1593" t="s">
        <v>259</v>
      </c>
      <c r="B1593" t="s">
        <v>260</v>
      </c>
      <c r="C1593" t="s">
        <v>237</v>
      </c>
      <c r="D1593" t="s">
        <v>1687</v>
      </c>
      <c r="E1593" t="s">
        <v>4633</v>
      </c>
      <c r="F1593" t="s">
        <v>4634</v>
      </c>
      <c r="G1593" t="s">
        <v>4635</v>
      </c>
      <c r="H1593">
        <v>0.1668</v>
      </c>
      <c r="I1593" t="s">
        <v>265</v>
      </c>
      <c r="J1593" t="s">
        <v>242</v>
      </c>
      <c r="K1593" t="s">
        <v>243</v>
      </c>
      <c r="L1593" t="s">
        <v>244</v>
      </c>
      <c r="M1593">
        <v>0</v>
      </c>
      <c r="N1593">
        <v>0.1668</v>
      </c>
      <c r="O1593" t="s">
        <v>372</v>
      </c>
      <c r="P1593" t="s">
        <v>4636</v>
      </c>
      <c r="Q1593" t="s">
        <v>1692</v>
      </c>
      <c r="R1593" t="s">
        <v>4637</v>
      </c>
      <c r="S1593" t="s">
        <v>270</v>
      </c>
      <c r="T1593" t="b">
        <v>1</v>
      </c>
    </row>
    <row r="1594" spans="1:20" x14ac:dyDescent="0.25">
      <c r="A1594" t="s">
        <v>259</v>
      </c>
      <c r="B1594" t="s">
        <v>260</v>
      </c>
      <c r="C1594" t="s">
        <v>294</v>
      </c>
      <c r="D1594" t="s">
        <v>1687</v>
      </c>
      <c r="E1594" t="s">
        <v>4633</v>
      </c>
      <c r="F1594" t="s">
        <v>4634</v>
      </c>
      <c r="G1594" t="s">
        <v>4635</v>
      </c>
      <c r="H1594">
        <v>0.11204600000000001</v>
      </c>
      <c r="I1594" t="s">
        <v>265</v>
      </c>
      <c r="J1594" t="s">
        <v>242</v>
      </c>
      <c r="K1594" t="s">
        <v>243</v>
      </c>
      <c r="L1594" t="s">
        <v>244</v>
      </c>
      <c r="M1594">
        <v>0</v>
      </c>
      <c r="N1594">
        <v>0.11204600000000001</v>
      </c>
      <c r="O1594" t="s">
        <v>266</v>
      </c>
      <c r="P1594" t="s">
        <v>4636</v>
      </c>
      <c r="Q1594" t="s">
        <v>1692</v>
      </c>
      <c r="R1594" t="s">
        <v>4637</v>
      </c>
      <c r="S1594" t="s">
        <v>270</v>
      </c>
      <c r="T1594" t="b">
        <v>1</v>
      </c>
    </row>
    <row r="1595" spans="1:20" x14ac:dyDescent="0.25">
      <c r="A1595" t="s">
        <v>236</v>
      </c>
      <c r="B1595" t="s">
        <v>236</v>
      </c>
      <c r="C1595" t="s">
        <v>237</v>
      </c>
      <c r="D1595" t="s">
        <v>314</v>
      </c>
      <c r="F1595" t="s">
        <v>302</v>
      </c>
      <c r="G1595" t="s">
        <v>1421</v>
      </c>
      <c r="H1595">
        <v>4.0000000000000001E-3</v>
      </c>
      <c r="I1595" t="s">
        <v>254</v>
      </c>
      <c r="J1595" t="s">
        <v>242</v>
      </c>
      <c r="K1595" t="s">
        <v>243</v>
      </c>
      <c r="L1595" t="s">
        <v>244</v>
      </c>
      <c r="M1595">
        <v>0</v>
      </c>
      <c r="N1595">
        <v>4.0000000000000001E-3</v>
      </c>
      <c r="O1595" t="s">
        <v>569</v>
      </c>
      <c r="P1595" t="s">
        <v>1478</v>
      </c>
      <c r="Q1595" t="s">
        <v>318</v>
      </c>
      <c r="R1595" t="s">
        <v>319</v>
      </c>
      <c r="S1595" t="s">
        <v>249</v>
      </c>
      <c r="T1595" t="b">
        <v>1</v>
      </c>
    </row>
    <row r="1596" spans="1:20" x14ac:dyDescent="0.25">
      <c r="A1596" t="s">
        <v>236</v>
      </c>
      <c r="B1596" t="s">
        <v>236</v>
      </c>
      <c r="C1596" t="s">
        <v>237</v>
      </c>
      <c r="D1596" t="s">
        <v>509</v>
      </c>
      <c r="F1596" t="s">
        <v>356</v>
      </c>
      <c r="G1596" t="s">
        <v>3773</v>
      </c>
      <c r="H1596">
        <v>3.6000000000000002E-4</v>
      </c>
      <c r="I1596" t="s">
        <v>254</v>
      </c>
      <c r="J1596" t="s">
        <v>242</v>
      </c>
      <c r="K1596" t="s">
        <v>243</v>
      </c>
      <c r="L1596" t="s">
        <v>244</v>
      </c>
      <c r="M1596">
        <v>0</v>
      </c>
      <c r="N1596">
        <v>3.6000000000000002E-4</v>
      </c>
      <c r="O1596" t="s">
        <v>365</v>
      </c>
      <c r="P1596" t="s">
        <v>4638</v>
      </c>
      <c r="Q1596" t="s">
        <v>512</v>
      </c>
      <c r="R1596" t="s">
        <v>513</v>
      </c>
      <c r="S1596" t="s">
        <v>249</v>
      </c>
      <c r="T1596" t="b">
        <v>0</v>
      </c>
    </row>
    <row r="1597" spans="1:20" x14ac:dyDescent="0.25">
      <c r="A1597" t="s">
        <v>259</v>
      </c>
      <c r="B1597" t="s">
        <v>260</v>
      </c>
      <c r="C1597" t="s">
        <v>237</v>
      </c>
      <c r="D1597" t="s">
        <v>3572</v>
      </c>
      <c r="E1597" t="s">
        <v>4639</v>
      </c>
      <c r="F1597" t="s">
        <v>4640</v>
      </c>
      <c r="G1597" t="s">
        <v>4640</v>
      </c>
      <c r="H1597">
        <v>7.4999999999999997E-2</v>
      </c>
      <c r="I1597" t="s">
        <v>265</v>
      </c>
      <c r="J1597" t="s">
        <v>242</v>
      </c>
      <c r="K1597" t="s">
        <v>243</v>
      </c>
      <c r="L1597" t="s">
        <v>244</v>
      </c>
      <c r="M1597">
        <v>0</v>
      </c>
      <c r="N1597">
        <v>7.4999999999999997E-2</v>
      </c>
      <c r="O1597" t="s">
        <v>952</v>
      </c>
      <c r="P1597" t="s">
        <v>4641</v>
      </c>
      <c r="Q1597" t="s">
        <v>3576</v>
      </c>
      <c r="R1597" t="s">
        <v>4642</v>
      </c>
      <c r="S1597" t="s">
        <v>270</v>
      </c>
      <c r="T1597" t="b">
        <v>0</v>
      </c>
    </row>
    <row r="1598" spans="1:20" x14ac:dyDescent="0.25">
      <c r="A1598" t="s">
        <v>259</v>
      </c>
      <c r="B1598" t="s">
        <v>260</v>
      </c>
      <c r="C1598" t="s">
        <v>294</v>
      </c>
      <c r="D1598" t="s">
        <v>3572</v>
      </c>
      <c r="E1598" t="s">
        <v>4639</v>
      </c>
      <c r="F1598" t="s">
        <v>4640</v>
      </c>
      <c r="G1598" t="s">
        <v>4640</v>
      </c>
      <c r="H1598">
        <v>1.9E-2</v>
      </c>
      <c r="I1598" t="s">
        <v>265</v>
      </c>
      <c r="J1598" t="s">
        <v>242</v>
      </c>
      <c r="K1598" t="s">
        <v>243</v>
      </c>
      <c r="L1598" t="s">
        <v>244</v>
      </c>
      <c r="M1598">
        <v>0</v>
      </c>
      <c r="N1598">
        <v>1.9E-2</v>
      </c>
      <c r="O1598" t="s">
        <v>952</v>
      </c>
      <c r="P1598" t="s">
        <v>4641</v>
      </c>
      <c r="Q1598" t="s">
        <v>3576</v>
      </c>
      <c r="R1598" t="s">
        <v>4642</v>
      </c>
      <c r="S1598" t="s">
        <v>270</v>
      </c>
      <c r="T1598" t="b">
        <v>0</v>
      </c>
    </row>
    <row r="1599" spans="1:20" x14ac:dyDescent="0.25">
      <c r="A1599" t="s">
        <v>236</v>
      </c>
      <c r="B1599" t="s">
        <v>236</v>
      </c>
      <c r="C1599" t="s">
        <v>237</v>
      </c>
      <c r="D1599" t="s">
        <v>250</v>
      </c>
      <c r="E1599" t="s">
        <v>251</v>
      </c>
      <c r="F1599" t="s">
        <v>479</v>
      </c>
      <c r="G1599" t="s">
        <v>4629</v>
      </c>
      <c r="H1599">
        <v>0.03</v>
      </c>
      <c r="I1599" t="s">
        <v>241</v>
      </c>
      <c r="J1599" t="s">
        <v>242</v>
      </c>
      <c r="K1599" t="s">
        <v>243</v>
      </c>
      <c r="L1599" t="s">
        <v>244</v>
      </c>
      <c r="M1599">
        <v>0</v>
      </c>
      <c r="N1599">
        <v>0.03</v>
      </c>
      <c r="O1599" t="s">
        <v>255</v>
      </c>
      <c r="P1599" t="s">
        <v>4643</v>
      </c>
      <c r="Q1599" t="s">
        <v>257</v>
      </c>
      <c r="R1599" t="s">
        <v>4230</v>
      </c>
      <c r="S1599" t="s">
        <v>249</v>
      </c>
      <c r="T1599" t="b">
        <v>1</v>
      </c>
    </row>
    <row r="1600" spans="1:20" x14ac:dyDescent="0.25">
      <c r="A1600" t="s">
        <v>236</v>
      </c>
      <c r="B1600" t="s">
        <v>236</v>
      </c>
      <c r="C1600" t="s">
        <v>237</v>
      </c>
      <c r="D1600" t="s">
        <v>392</v>
      </c>
      <c r="E1600" t="s">
        <v>251</v>
      </c>
      <c r="F1600" t="s">
        <v>459</v>
      </c>
      <c r="G1600" t="s">
        <v>831</v>
      </c>
      <c r="H1600">
        <v>0.1</v>
      </c>
      <c r="I1600" t="s">
        <v>254</v>
      </c>
      <c r="J1600" t="s">
        <v>242</v>
      </c>
      <c r="K1600" t="s">
        <v>243</v>
      </c>
      <c r="L1600" t="s">
        <v>244</v>
      </c>
      <c r="M1600">
        <v>0</v>
      </c>
      <c r="N1600">
        <v>0.1</v>
      </c>
      <c r="O1600" t="s">
        <v>255</v>
      </c>
      <c r="P1600" t="s">
        <v>4644</v>
      </c>
      <c r="Q1600" t="s">
        <v>397</v>
      </c>
      <c r="R1600" t="s">
        <v>462</v>
      </c>
      <c r="S1600" t="s">
        <v>249</v>
      </c>
      <c r="T1600" t="b">
        <v>1</v>
      </c>
    </row>
    <row r="1601" spans="1:20" x14ac:dyDescent="0.25">
      <c r="A1601" t="s">
        <v>259</v>
      </c>
      <c r="B1601" t="s">
        <v>260</v>
      </c>
      <c r="C1601" t="s">
        <v>237</v>
      </c>
      <c r="D1601" t="s">
        <v>2696</v>
      </c>
      <c r="E1601" t="s">
        <v>797</v>
      </c>
      <c r="F1601" t="s">
        <v>798</v>
      </c>
      <c r="G1601" t="s">
        <v>798</v>
      </c>
      <c r="H1601">
        <v>0.10100000000000001</v>
      </c>
      <c r="I1601" t="s">
        <v>265</v>
      </c>
      <c r="J1601" t="s">
        <v>242</v>
      </c>
      <c r="K1601" t="s">
        <v>243</v>
      </c>
      <c r="L1601" t="s">
        <v>244</v>
      </c>
      <c r="M1601">
        <v>0</v>
      </c>
      <c r="N1601">
        <v>0.10100000000000001</v>
      </c>
      <c r="O1601" t="s">
        <v>324</v>
      </c>
      <c r="P1601" t="s">
        <v>4645</v>
      </c>
      <c r="Q1601" t="s">
        <v>2700</v>
      </c>
      <c r="R1601" t="s">
        <v>4646</v>
      </c>
      <c r="S1601" t="s">
        <v>270</v>
      </c>
      <c r="T1601" t="b">
        <v>1</v>
      </c>
    </row>
    <row r="1602" spans="1:20" x14ac:dyDescent="0.25">
      <c r="A1602" t="s">
        <v>236</v>
      </c>
      <c r="B1602" t="s">
        <v>236</v>
      </c>
      <c r="C1602" t="s">
        <v>237</v>
      </c>
      <c r="D1602" t="s">
        <v>250</v>
      </c>
      <c r="F1602" t="s">
        <v>239</v>
      </c>
      <c r="G1602" t="s">
        <v>4647</v>
      </c>
      <c r="H1602">
        <v>3.2499999999999999E-3</v>
      </c>
      <c r="I1602" t="s">
        <v>561</v>
      </c>
      <c r="J1602" t="s">
        <v>242</v>
      </c>
      <c r="K1602" t="s">
        <v>243</v>
      </c>
      <c r="L1602" t="s">
        <v>244</v>
      </c>
      <c r="M1602">
        <v>0</v>
      </c>
      <c r="N1602">
        <v>3.2499999999999999E-3</v>
      </c>
      <c r="O1602" t="s">
        <v>432</v>
      </c>
      <c r="P1602" t="s">
        <v>4648</v>
      </c>
      <c r="Q1602" t="s">
        <v>257</v>
      </c>
      <c r="R1602" t="s">
        <v>4649</v>
      </c>
      <c r="S1602" t="s">
        <v>249</v>
      </c>
      <c r="T1602" t="b">
        <v>1</v>
      </c>
    </row>
    <row r="1603" spans="1:20" x14ac:dyDescent="0.25">
      <c r="A1603" t="s">
        <v>259</v>
      </c>
      <c r="B1603" t="s">
        <v>260</v>
      </c>
      <c r="C1603" t="s">
        <v>237</v>
      </c>
      <c r="D1603" t="s">
        <v>899</v>
      </c>
      <c r="E1603" t="s">
        <v>384</v>
      </c>
      <c r="F1603" t="s">
        <v>4650</v>
      </c>
      <c r="G1603" t="s">
        <v>4651</v>
      </c>
      <c r="H1603">
        <v>2.8000000000000001E-2</v>
      </c>
      <c r="I1603" t="s">
        <v>265</v>
      </c>
      <c r="J1603" t="s">
        <v>242</v>
      </c>
      <c r="K1603" t="s">
        <v>243</v>
      </c>
      <c r="L1603" t="s">
        <v>244</v>
      </c>
      <c r="M1603">
        <v>0</v>
      </c>
      <c r="N1603">
        <v>2.8000000000000001E-2</v>
      </c>
      <c r="O1603" t="s">
        <v>372</v>
      </c>
      <c r="P1603" t="s">
        <v>4652</v>
      </c>
      <c r="Q1603" t="s">
        <v>904</v>
      </c>
      <c r="R1603" t="s">
        <v>4653</v>
      </c>
      <c r="S1603" t="s">
        <v>270</v>
      </c>
      <c r="T1603" t="b">
        <v>1</v>
      </c>
    </row>
    <row r="1604" spans="1:20" x14ac:dyDescent="0.25">
      <c r="A1604" t="s">
        <v>259</v>
      </c>
      <c r="B1604" t="s">
        <v>260</v>
      </c>
      <c r="C1604" t="s">
        <v>294</v>
      </c>
      <c r="D1604" t="s">
        <v>899</v>
      </c>
      <c r="E1604" t="s">
        <v>384</v>
      </c>
      <c r="F1604" t="s">
        <v>4650</v>
      </c>
      <c r="G1604" t="s">
        <v>4651</v>
      </c>
      <c r="H1604">
        <v>1.54E-2</v>
      </c>
      <c r="I1604" t="s">
        <v>265</v>
      </c>
      <c r="J1604" t="s">
        <v>242</v>
      </c>
      <c r="K1604" t="s">
        <v>243</v>
      </c>
      <c r="L1604" t="s">
        <v>244</v>
      </c>
      <c r="M1604">
        <v>0</v>
      </c>
      <c r="N1604">
        <v>1.54E-2</v>
      </c>
      <c r="O1604" t="s">
        <v>446</v>
      </c>
      <c r="P1604" t="s">
        <v>4652</v>
      </c>
      <c r="Q1604" t="s">
        <v>904</v>
      </c>
      <c r="R1604" t="s">
        <v>4653</v>
      </c>
      <c r="S1604" t="s">
        <v>270</v>
      </c>
      <c r="T1604" t="b">
        <v>1</v>
      </c>
    </row>
    <row r="1605" spans="1:20" x14ac:dyDescent="0.25">
      <c r="A1605" t="s">
        <v>236</v>
      </c>
      <c r="B1605" t="s">
        <v>236</v>
      </c>
      <c r="C1605" t="s">
        <v>237</v>
      </c>
      <c r="D1605" t="s">
        <v>566</v>
      </c>
      <c r="F1605" t="s">
        <v>544</v>
      </c>
      <c r="G1605" t="s">
        <v>3310</v>
      </c>
      <c r="H1605">
        <v>6.9999999999999999E-4</v>
      </c>
      <c r="I1605" t="s">
        <v>241</v>
      </c>
      <c r="J1605" t="s">
        <v>242</v>
      </c>
      <c r="K1605" t="s">
        <v>243</v>
      </c>
      <c r="L1605" t="s">
        <v>244</v>
      </c>
      <c r="M1605">
        <v>0</v>
      </c>
      <c r="N1605">
        <v>6.9999999999999999E-4</v>
      </c>
      <c r="O1605" t="s">
        <v>2720</v>
      </c>
      <c r="P1605" s="18" t="s">
        <v>4654</v>
      </c>
      <c r="Q1605" t="s">
        <v>571</v>
      </c>
      <c r="R1605" t="s">
        <v>4333</v>
      </c>
      <c r="S1605" t="s">
        <v>249</v>
      </c>
      <c r="T1605" t="b">
        <v>0</v>
      </c>
    </row>
    <row r="1606" spans="1:20" x14ac:dyDescent="0.25">
      <c r="A1606" t="s">
        <v>259</v>
      </c>
      <c r="B1606" t="s">
        <v>260</v>
      </c>
      <c r="C1606" t="s">
        <v>237</v>
      </c>
      <c r="D1606" t="s">
        <v>2311</v>
      </c>
      <c r="E1606" t="s">
        <v>2132</v>
      </c>
      <c r="F1606" t="s">
        <v>2132</v>
      </c>
      <c r="G1606" t="s">
        <v>4655</v>
      </c>
      <c r="H1606">
        <v>0.22600000000000001</v>
      </c>
      <c r="I1606" t="s">
        <v>265</v>
      </c>
      <c r="J1606" t="s">
        <v>242</v>
      </c>
      <c r="K1606" t="s">
        <v>243</v>
      </c>
      <c r="L1606" t="s">
        <v>244</v>
      </c>
      <c r="M1606">
        <v>0</v>
      </c>
      <c r="N1606">
        <v>0.22600000000000001</v>
      </c>
      <c r="O1606" t="s">
        <v>324</v>
      </c>
      <c r="P1606" t="s">
        <v>4656</v>
      </c>
      <c r="Q1606" t="s">
        <v>2316</v>
      </c>
      <c r="R1606" t="s">
        <v>4657</v>
      </c>
      <c r="S1606" t="s">
        <v>270</v>
      </c>
      <c r="T1606" t="b">
        <v>1</v>
      </c>
    </row>
    <row r="1607" spans="1:20" x14ac:dyDescent="0.25">
      <c r="A1607" t="s">
        <v>259</v>
      </c>
      <c r="B1607" t="s">
        <v>260</v>
      </c>
      <c r="C1607" t="s">
        <v>336</v>
      </c>
      <c r="D1607" t="s">
        <v>2311</v>
      </c>
      <c r="E1607" t="s">
        <v>2132</v>
      </c>
      <c r="F1607" t="s">
        <v>2132</v>
      </c>
      <c r="G1607" t="s">
        <v>4655</v>
      </c>
      <c r="H1607">
        <v>1168</v>
      </c>
      <c r="I1607" t="s">
        <v>265</v>
      </c>
      <c r="J1607" t="s">
        <v>242</v>
      </c>
      <c r="K1607" t="s">
        <v>243</v>
      </c>
      <c r="L1607" t="s">
        <v>244</v>
      </c>
      <c r="M1607">
        <v>0</v>
      </c>
      <c r="N1607">
        <v>1168</v>
      </c>
      <c r="O1607" t="s">
        <v>324</v>
      </c>
      <c r="P1607" t="s">
        <v>4656</v>
      </c>
      <c r="Q1607" t="s">
        <v>2316</v>
      </c>
      <c r="R1607" t="s">
        <v>4658</v>
      </c>
      <c r="S1607" t="s">
        <v>270</v>
      </c>
      <c r="T1607" t="b">
        <v>1</v>
      </c>
    </row>
    <row r="1608" spans="1:20" x14ac:dyDescent="0.25">
      <c r="A1608" t="s">
        <v>259</v>
      </c>
      <c r="B1608" t="s">
        <v>260</v>
      </c>
      <c r="C1608" t="s">
        <v>336</v>
      </c>
      <c r="D1608" t="s">
        <v>2311</v>
      </c>
      <c r="E1608" t="s">
        <v>2132</v>
      </c>
      <c r="F1608" t="s">
        <v>2132</v>
      </c>
      <c r="G1608" t="s">
        <v>4655</v>
      </c>
      <c r="H1608">
        <v>2257</v>
      </c>
      <c r="I1608" t="s">
        <v>265</v>
      </c>
      <c r="J1608" t="s">
        <v>242</v>
      </c>
      <c r="K1608" t="s">
        <v>243</v>
      </c>
      <c r="L1608" t="s">
        <v>244</v>
      </c>
      <c r="M1608">
        <v>0</v>
      </c>
      <c r="N1608">
        <v>2257</v>
      </c>
      <c r="O1608" t="s">
        <v>324</v>
      </c>
      <c r="P1608" t="s">
        <v>4656</v>
      </c>
      <c r="Q1608" t="s">
        <v>2316</v>
      </c>
      <c r="R1608" t="s">
        <v>4659</v>
      </c>
      <c r="S1608" t="s">
        <v>270</v>
      </c>
      <c r="T1608" t="b">
        <v>1</v>
      </c>
    </row>
    <row r="1609" spans="1:20" x14ac:dyDescent="0.25">
      <c r="A1609" t="s">
        <v>259</v>
      </c>
      <c r="B1609" t="s">
        <v>260</v>
      </c>
      <c r="C1609" t="s">
        <v>237</v>
      </c>
      <c r="D1609" t="s">
        <v>4660</v>
      </c>
      <c r="E1609" t="s">
        <v>4661</v>
      </c>
      <c r="F1609" t="s">
        <v>4662</v>
      </c>
      <c r="G1609" t="s">
        <v>4662</v>
      </c>
      <c r="H1609">
        <v>7.6900649999999997</v>
      </c>
      <c r="I1609" t="s">
        <v>265</v>
      </c>
      <c r="J1609" t="s">
        <v>242</v>
      </c>
      <c r="K1609" t="s">
        <v>243</v>
      </c>
      <c r="L1609" t="s">
        <v>244</v>
      </c>
      <c r="M1609">
        <v>0</v>
      </c>
      <c r="N1609">
        <v>7.6900649999999997</v>
      </c>
      <c r="O1609" t="s">
        <v>372</v>
      </c>
      <c r="P1609" t="s">
        <v>4663</v>
      </c>
      <c r="Q1609" t="s">
        <v>4664</v>
      </c>
      <c r="R1609" t="s">
        <v>4665</v>
      </c>
      <c r="S1609" t="s">
        <v>270</v>
      </c>
      <c r="T1609" t="b">
        <v>1</v>
      </c>
    </row>
    <row r="1610" spans="1:20" x14ac:dyDescent="0.25">
      <c r="A1610" t="s">
        <v>259</v>
      </c>
      <c r="B1610" t="s">
        <v>260</v>
      </c>
      <c r="C1610" t="s">
        <v>294</v>
      </c>
      <c r="D1610" t="s">
        <v>4660</v>
      </c>
      <c r="E1610" t="s">
        <v>4661</v>
      </c>
      <c r="F1610" t="s">
        <v>4662</v>
      </c>
      <c r="G1610" t="s">
        <v>4662</v>
      </c>
      <c r="H1610">
        <v>6.5540000000000003</v>
      </c>
      <c r="I1610" t="s">
        <v>265</v>
      </c>
      <c r="J1610" t="s">
        <v>242</v>
      </c>
      <c r="K1610" t="s">
        <v>243</v>
      </c>
      <c r="L1610" t="s">
        <v>244</v>
      </c>
      <c r="M1610">
        <v>0</v>
      </c>
      <c r="N1610">
        <v>6.5540000000000003</v>
      </c>
      <c r="O1610" t="s">
        <v>372</v>
      </c>
      <c r="P1610" t="s">
        <v>4663</v>
      </c>
      <c r="Q1610" t="s">
        <v>4664</v>
      </c>
      <c r="R1610" t="s">
        <v>4665</v>
      </c>
      <c r="S1610" t="s">
        <v>270</v>
      </c>
      <c r="T1610" t="b">
        <v>1</v>
      </c>
    </row>
    <row r="1611" spans="1:20" x14ac:dyDescent="0.25">
      <c r="A1611" t="s">
        <v>259</v>
      </c>
      <c r="B1611" t="s">
        <v>260</v>
      </c>
      <c r="C1611" t="s">
        <v>237</v>
      </c>
      <c r="D1611" t="s">
        <v>2086</v>
      </c>
      <c r="E1611" t="s">
        <v>4440</v>
      </c>
      <c r="F1611" t="s">
        <v>4666</v>
      </c>
      <c r="G1611" t="s">
        <v>4667</v>
      </c>
      <c r="H1611">
        <v>3.61</v>
      </c>
      <c r="I1611" t="s">
        <v>265</v>
      </c>
      <c r="J1611" t="s">
        <v>242</v>
      </c>
      <c r="K1611" t="s">
        <v>243</v>
      </c>
      <c r="L1611" t="s">
        <v>244</v>
      </c>
      <c r="M1611">
        <v>0</v>
      </c>
      <c r="N1611">
        <v>3.61</v>
      </c>
      <c r="O1611" t="s">
        <v>324</v>
      </c>
      <c r="P1611" t="s">
        <v>4668</v>
      </c>
      <c r="Q1611" t="s">
        <v>2091</v>
      </c>
      <c r="R1611" t="s">
        <v>4669</v>
      </c>
      <c r="S1611" t="s">
        <v>270</v>
      </c>
      <c r="T1611" t="b">
        <v>1</v>
      </c>
    </row>
    <row r="1612" spans="1:20" x14ac:dyDescent="0.25">
      <c r="A1612" t="s">
        <v>259</v>
      </c>
      <c r="B1612" t="s">
        <v>260</v>
      </c>
      <c r="C1612" t="s">
        <v>294</v>
      </c>
      <c r="D1612" t="s">
        <v>2086</v>
      </c>
      <c r="E1612" t="s">
        <v>4440</v>
      </c>
      <c r="F1612" t="s">
        <v>4666</v>
      </c>
      <c r="G1612" t="s">
        <v>4667</v>
      </c>
      <c r="H1612">
        <v>0.92200000000000004</v>
      </c>
      <c r="I1612" t="s">
        <v>265</v>
      </c>
      <c r="J1612" t="s">
        <v>242</v>
      </c>
      <c r="K1612" t="s">
        <v>243</v>
      </c>
      <c r="L1612" t="s">
        <v>244</v>
      </c>
      <c r="M1612">
        <v>0</v>
      </c>
      <c r="N1612">
        <v>0.92200000000000004</v>
      </c>
      <c r="O1612" t="s">
        <v>324</v>
      </c>
      <c r="P1612" t="s">
        <v>4668</v>
      </c>
      <c r="Q1612" t="s">
        <v>2091</v>
      </c>
      <c r="R1612" t="s">
        <v>4669</v>
      </c>
      <c r="S1612" t="s">
        <v>270</v>
      </c>
      <c r="T1612" t="b">
        <v>1</v>
      </c>
    </row>
    <row r="1613" spans="1:20" x14ac:dyDescent="0.25">
      <c r="A1613" t="s">
        <v>236</v>
      </c>
      <c r="B1613" t="s">
        <v>236</v>
      </c>
      <c r="C1613" t="s">
        <v>237</v>
      </c>
      <c r="D1613" t="s">
        <v>1198</v>
      </c>
      <c r="F1613" t="s">
        <v>363</v>
      </c>
      <c r="G1613" t="s">
        <v>1053</v>
      </c>
      <c r="H1613">
        <v>0</v>
      </c>
      <c r="I1613" t="s">
        <v>254</v>
      </c>
      <c r="J1613" t="s">
        <v>242</v>
      </c>
      <c r="K1613" t="s">
        <v>243</v>
      </c>
      <c r="L1613" t="s">
        <v>244</v>
      </c>
      <c r="M1613">
        <v>0</v>
      </c>
      <c r="N1613">
        <v>0</v>
      </c>
      <c r="O1613" t="s">
        <v>358</v>
      </c>
      <c r="P1613" t="s">
        <v>4670</v>
      </c>
      <c r="Q1613" t="s">
        <v>1201</v>
      </c>
      <c r="R1613" t="s">
        <v>4671</v>
      </c>
      <c r="S1613" t="s">
        <v>249</v>
      </c>
      <c r="T1613" t="b">
        <v>0</v>
      </c>
    </row>
    <row r="1614" spans="1:20" x14ac:dyDescent="0.25">
      <c r="A1614" t="s">
        <v>236</v>
      </c>
      <c r="B1614" t="s">
        <v>236</v>
      </c>
      <c r="C1614" t="s">
        <v>237</v>
      </c>
      <c r="D1614" t="s">
        <v>693</v>
      </c>
      <c r="F1614" t="s">
        <v>4672</v>
      </c>
      <c r="G1614" t="s">
        <v>4673</v>
      </c>
      <c r="H1614">
        <v>0.6</v>
      </c>
      <c r="I1614" t="s">
        <v>492</v>
      </c>
      <c r="J1614" t="s">
        <v>242</v>
      </c>
      <c r="K1614" t="s">
        <v>243</v>
      </c>
      <c r="L1614" t="s">
        <v>244</v>
      </c>
      <c r="M1614">
        <v>0</v>
      </c>
      <c r="N1614">
        <v>0.6</v>
      </c>
      <c r="O1614" t="s">
        <v>2865</v>
      </c>
      <c r="P1614" t="s">
        <v>4674</v>
      </c>
      <c r="Q1614" t="s">
        <v>699</v>
      </c>
      <c r="R1614" t="s">
        <v>4675</v>
      </c>
      <c r="S1614" t="s">
        <v>249</v>
      </c>
      <c r="T1614" t="b">
        <v>1</v>
      </c>
    </row>
    <row r="1615" spans="1:20" x14ac:dyDescent="0.25">
      <c r="A1615" t="s">
        <v>236</v>
      </c>
      <c r="B1615" t="s">
        <v>236</v>
      </c>
      <c r="C1615" t="s">
        <v>237</v>
      </c>
      <c r="D1615" t="s">
        <v>238</v>
      </c>
      <c r="E1615" t="s">
        <v>251</v>
      </c>
      <c r="F1615" t="s">
        <v>773</v>
      </c>
      <c r="G1615" t="s">
        <v>3299</v>
      </c>
      <c r="H1615">
        <v>1.01E-2</v>
      </c>
      <c r="I1615" t="s">
        <v>341</v>
      </c>
      <c r="J1615" t="s">
        <v>242</v>
      </c>
      <c r="K1615" t="s">
        <v>243</v>
      </c>
      <c r="L1615" t="s">
        <v>244</v>
      </c>
      <c r="M1615">
        <v>0</v>
      </c>
      <c r="N1615">
        <v>1.01E-2</v>
      </c>
      <c r="O1615" t="s">
        <v>255</v>
      </c>
      <c r="P1615" t="s">
        <v>4676</v>
      </c>
      <c r="Q1615" t="s">
        <v>247</v>
      </c>
      <c r="R1615" t="s">
        <v>1351</v>
      </c>
      <c r="S1615" t="s">
        <v>249</v>
      </c>
      <c r="T1615" t="b">
        <v>1</v>
      </c>
    </row>
    <row r="1616" spans="1:20" x14ac:dyDescent="0.25">
      <c r="A1616" t="s">
        <v>259</v>
      </c>
      <c r="B1616" t="s">
        <v>260</v>
      </c>
      <c r="C1616" t="s">
        <v>237</v>
      </c>
      <c r="D1616" t="s">
        <v>1400</v>
      </c>
      <c r="E1616" t="s">
        <v>2367</v>
      </c>
      <c r="F1616" t="s">
        <v>4677</v>
      </c>
      <c r="G1616" t="s">
        <v>4677</v>
      </c>
      <c r="H1616">
        <v>3.008</v>
      </c>
      <c r="I1616" t="s">
        <v>265</v>
      </c>
      <c r="J1616" t="s">
        <v>242</v>
      </c>
      <c r="K1616" t="s">
        <v>243</v>
      </c>
      <c r="L1616" t="s">
        <v>244</v>
      </c>
      <c r="M1616">
        <v>0</v>
      </c>
      <c r="N1616">
        <v>3.008</v>
      </c>
      <c r="O1616" t="s">
        <v>324</v>
      </c>
      <c r="P1616" t="s">
        <v>4678</v>
      </c>
      <c r="Q1616" t="s">
        <v>1404</v>
      </c>
      <c r="R1616" t="s">
        <v>4679</v>
      </c>
      <c r="S1616" t="s">
        <v>270</v>
      </c>
      <c r="T1616" t="b">
        <v>1</v>
      </c>
    </row>
    <row r="1617" spans="1:20" x14ac:dyDescent="0.25">
      <c r="A1617" t="s">
        <v>259</v>
      </c>
      <c r="B1617" t="s">
        <v>260</v>
      </c>
      <c r="C1617" t="s">
        <v>294</v>
      </c>
      <c r="D1617" t="s">
        <v>1400</v>
      </c>
      <c r="E1617" t="s">
        <v>2367</v>
      </c>
      <c r="F1617" t="s">
        <v>4677</v>
      </c>
      <c r="G1617" t="s">
        <v>4677</v>
      </c>
      <c r="H1617">
        <v>1.536</v>
      </c>
      <c r="I1617" t="s">
        <v>265</v>
      </c>
      <c r="J1617" t="s">
        <v>242</v>
      </c>
      <c r="K1617" t="s">
        <v>243</v>
      </c>
      <c r="L1617" t="s">
        <v>244</v>
      </c>
      <c r="M1617">
        <v>0</v>
      </c>
      <c r="N1617">
        <v>1.536</v>
      </c>
      <c r="O1617" t="s">
        <v>324</v>
      </c>
      <c r="P1617" t="s">
        <v>4678</v>
      </c>
      <c r="Q1617" t="s">
        <v>1404</v>
      </c>
      <c r="R1617" t="s">
        <v>4679</v>
      </c>
      <c r="S1617" t="s">
        <v>270</v>
      </c>
      <c r="T1617" t="b">
        <v>1</v>
      </c>
    </row>
    <row r="1618" spans="1:20" x14ac:dyDescent="0.25">
      <c r="A1618" t="s">
        <v>259</v>
      </c>
      <c r="B1618" t="s">
        <v>260</v>
      </c>
      <c r="C1618" t="s">
        <v>237</v>
      </c>
      <c r="D1618" t="s">
        <v>502</v>
      </c>
      <c r="E1618" t="s">
        <v>1804</v>
      </c>
      <c r="F1618" t="s">
        <v>1804</v>
      </c>
      <c r="G1618" t="s">
        <v>4680</v>
      </c>
      <c r="H1618">
        <v>5.4020000000000001</v>
      </c>
      <c r="I1618" t="s">
        <v>265</v>
      </c>
      <c r="J1618" t="s">
        <v>242</v>
      </c>
      <c r="K1618" t="s">
        <v>243</v>
      </c>
      <c r="L1618" t="s">
        <v>244</v>
      </c>
      <c r="M1618">
        <v>0</v>
      </c>
      <c r="N1618">
        <v>5.4020000000000001</v>
      </c>
      <c r="O1618" t="s">
        <v>310</v>
      </c>
      <c r="P1618" t="s">
        <v>4681</v>
      </c>
      <c r="Q1618" t="s">
        <v>507</v>
      </c>
      <c r="R1618" t="s">
        <v>4682</v>
      </c>
      <c r="S1618" t="s">
        <v>270</v>
      </c>
      <c r="T1618" t="b">
        <v>1</v>
      </c>
    </row>
    <row r="1619" spans="1:20" x14ac:dyDescent="0.25">
      <c r="A1619" t="s">
        <v>259</v>
      </c>
      <c r="B1619" t="s">
        <v>260</v>
      </c>
      <c r="C1619" t="s">
        <v>294</v>
      </c>
      <c r="D1619" t="s">
        <v>502</v>
      </c>
      <c r="E1619" t="s">
        <v>1804</v>
      </c>
      <c r="F1619" t="s">
        <v>1804</v>
      </c>
      <c r="G1619" t="s">
        <v>4680</v>
      </c>
      <c r="H1619">
        <v>2.4580000000000002</v>
      </c>
      <c r="I1619" t="s">
        <v>265</v>
      </c>
      <c r="J1619" t="s">
        <v>242</v>
      </c>
      <c r="K1619" t="s">
        <v>243</v>
      </c>
      <c r="L1619" t="s">
        <v>244</v>
      </c>
      <c r="M1619">
        <v>0</v>
      </c>
      <c r="N1619">
        <v>2.4580000000000002</v>
      </c>
      <c r="O1619" t="s">
        <v>310</v>
      </c>
      <c r="P1619" t="s">
        <v>4681</v>
      </c>
      <c r="Q1619" t="s">
        <v>507</v>
      </c>
      <c r="R1619" t="s">
        <v>4682</v>
      </c>
      <c r="S1619" t="s">
        <v>270</v>
      </c>
      <c r="T1619" t="b">
        <v>1</v>
      </c>
    </row>
    <row r="1620" spans="1:20" x14ac:dyDescent="0.25">
      <c r="A1620" t="s">
        <v>259</v>
      </c>
      <c r="B1620" t="s">
        <v>260</v>
      </c>
      <c r="C1620" t="s">
        <v>237</v>
      </c>
      <c r="D1620" t="s">
        <v>1173</v>
      </c>
      <c r="E1620" t="s">
        <v>4683</v>
      </c>
      <c r="F1620" t="s">
        <v>4684</v>
      </c>
      <c r="G1620" t="s">
        <v>4685</v>
      </c>
      <c r="H1620">
        <v>0.49399999999999999</v>
      </c>
      <c r="I1620" t="s">
        <v>265</v>
      </c>
      <c r="J1620" t="s">
        <v>242</v>
      </c>
      <c r="K1620" t="s">
        <v>243</v>
      </c>
      <c r="L1620" t="s">
        <v>244</v>
      </c>
      <c r="M1620">
        <v>0</v>
      </c>
      <c r="N1620">
        <v>0.49399999999999999</v>
      </c>
      <c r="O1620" t="s">
        <v>331</v>
      </c>
      <c r="P1620" t="s">
        <v>4686</v>
      </c>
      <c r="Q1620" t="s">
        <v>1177</v>
      </c>
      <c r="R1620" t="s">
        <v>4687</v>
      </c>
      <c r="S1620" t="s">
        <v>270</v>
      </c>
      <c r="T1620" t="b">
        <v>1</v>
      </c>
    </row>
    <row r="1621" spans="1:20" x14ac:dyDescent="0.25">
      <c r="A1621" t="s">
        <v>259</v>
      </c>
      <c r="B1621" t="s">
        <v>260</v>
      </c>
      <c r="C1621" t="s">
        <v>237</v>
      </c>
      <c r="D1621" t="s">
        <v>2086</v>
      </c>
      <c r="E1621" t="s">
        <v>464</v>
      </c>
      <c r="F1621" t="s">
        <v>935</v>
      </c>
      <c r="G1621" t="s">
        <v>936</v>
      </c>
      <c r="H1621">
        <v>1.8800000000000001E-2</v>
      </c>
      <c r="I1621" t="s">
        <v>265</v>
      </c>
      <c r="J1621" t="s">
        <v>242</v>
      </c>
      <c r="K1621" t="s">
        <v>243</v>
      </c>
      <c r="L1621" t="s">
        <v>244</v>
      </c>
      <c r="M1621">
        <v>0</v>
      </c>
      <c r="N1621">
        <v>1.8800000000000001E-2</v>
      </c>
      <c r="O1621" t="s">
        <v>446</v>
      </c>
      <c r="P1621" t="s">
        <v>4688</v>
      </c>
      <c r="Q1621" t="s">
        <v>2091</v>
      </c>
      <c r="R1621" t="s">
        <v>4689</v>
      </c>
      <c r="S1621" t="s">
        <v>270</v>
      </c>
      <c r="T1621" t="b">
        <v>1</v>
      </c>
    </row>
    <row r="1622" spans="1:20" x14ac:dyDescent="0.25">
      <c r="A1622" t="s">
        <v>259</v>
      </c>
      <c r="B1622" t="s">
        <v>260</v>
      </c>
      <c r="C1622" t="s">
        <v>294</v>
      </c>
      <c r="D1622" t="s">
        <v>2086</v>
      </c>
      <c r="E1622" t="s">
        <v>464</v>
      </c>
      <c r="F1622" t="s">
        <v>935</v>
      </c>
      <c r="G1622" t="s">
        <v>936</v>
      </c>
      <c r="H1622">
        <v>9.5999999999999992E-3</v>
      </c>
      <c r="I1622" t="s">
        <v>265</v>
      </c>
      <c r="J1622" t="s">
        <v>242</v>
      </c>
      <c r="K1622" t="s">
        <v>243</v>
      </c>
      <c r="L1622" t="s">
        <v>244</v>
      </c>
      <c r="M1622">
        <v>0</v>
      </c>
      <c r="N1622">
        <v>9.5999999999999992E-3</v>
      </c>
      <c r="O1622" t="s">
        <v>310</v>
      </c>
      <c r="P1622" t="s">
        <v>4688</v>
      </c>
      <c r="Q1622" t="s">
        <v>2091</v>
      </c>
      <c r="R1622" t="s">
        <v>4689</v>
      </c>
      <c r="S1622" t="s">
        <v>270</v>
      </c>
      <c r="T1622" t="b">
        <v>1</v>
      </c>
    </row>
    <row r="1623" spans="1:20" x14ac:dyDescent="0.25">
      <c r="A1623" t="s">
        <v>236</v>
      </c>
      <c r="B1623" t="s">
        <v>236</v>
      </c>
      <c r="C1623" t="s">
        <v>237</v>
      </c>
      <c r="D1623" t="s">
        <v>392</v>
      </c>
      <c r="E1623" t="s">
        <v>251</v>
      </c>
      <c r="F1623" t="s">
        <v>459</v>
      </c>
      <c r="G1623" t="s">
        <v>4690</v>
      </c>
      <c r="H1623">
        <v>0.121</v>
      </c>
      <c r="I1623" t="s">
        <v>254</v>
      </c>
      <c r="J1623" t="s">
        <v>242</v>
      </c>
      <c r="K1623" t="s">
        <v>243</v>
      </c>
      <c r="L1623" t="s">
        <v>244</v>
      </c>
      <c r="M1623">
        <v>0</v>
      </c>
      <c r="N1623">
        <v>0.121</v>
      </c>
      <c r="O1623" t="s">
        <v>255</v>
      </c>
      <c r="P1623" t="s">
        <v>4691</v>
      </c>
      <c r="Q1623" t="s">
        <v>397</v>
      </c>
      <c r="R1623" t="s">
        <v>462</v>
      </c>
      <c r="S1623" t="s">
        <v>249</v>
      </c>
      <c r="T1623" t="b">
        <v>1</v>
      </c>
    </row>
    <row r="1624" spans="1:20" x14ac:dyDescent="0.25">
      <c r="A1624" t="s">
        <v>259</v>
      </c>
      <c r="B1624" t="s">
        <v>260</v>
      </c>
      <c r="C1624" t="s">
        <v>237</v>
      </c>
      <c r="D1624" t="s">
        <v>1173</v>
      </c>
      <c r="E1624" t="s">
        <v>4692</v>
      </c>
      <c r="F1624" t="s">
        <v>4693</v>
      </c>
      <c r="G1624" t="s">
        <v>4694</v>
      </c>
      <c r="H1624">
        <v>0.65900000000000003</v>
      </c>
      <c r="I1624" t="s">
        <v>265</v>
      </c>
      <c r="J1624" t="s">
        <v>242</v>
      </c>
      <c r="K1624" t="s">
        <v>243</v>
      </c>
      <c r="L1624" t="s">
        <v>244</v>
      </c>
      <c r="M1624">
        <v>0</v>
      </c>
      <c r="N1624">
        <v>0.65900000000000003</v>
      </c>
      <c r="O1624" t="s">
        <v>331</v>
      </c>
      <c r="P1624" t="s">
        <v>4695</v>
      </c>
      <c r="Q1624" t="s">
        <v>1177</v>
      </c>
      <c r="R1624" t="s">
        <v>4696</v>
      </c>
      <c r="S1624" t="s">
        <v>270</v>
      </c>
      <c r="T1624" t="b">
        <v>1</v>
      </c>
    </row>
    <row r="1625" spans="1:20" x14ac:dyDescent="0.25">
      <c r="A1625" t="s">
        <v>259</v>
      </c>
      <c r="B1625" t="s">
        <v>382</v>
      </c>
      <c r="C1625" t="s">
        <v>237</v>
      </c>
      <c r="D1625" t="s">
        <v>2188</v>
      </c>
      <c r="F1625" t="s">
        <v>4615</v>
      </c>
      <c r="G1625" t="s">
        <v>4615</v>
      </c>
      <c r="H1625">
        <v>0.16300000000000001</v>
      </c>
      <c r="I1625" t="s">
        <v>265</v>
      </c>
      <c r="J1625" t="s">
        <v>242</v>
      </c>
      <c r="K1625" t="s">
        <v>243</v>
      </c>
      <c r="L1625" t="s">
        <v>244</v>
      </c>
      <c r="M1625">
        <v>0</v>
      </c>
      <c r="N1625">
        <v>0.16300000000000001</v>
      </c>
      <c r="O1625" t="s">
        <v>324</v>
      </c>
      <c r="P1625" t="s">
        <v>4697</v>
      </c>
      <c r="Q1625" t="s">
        <v>2191</v>
      </c>
      <c r="R1625" t="s">
        <v>4698</v>
      </c>
      <c r="S1625" t="s">
        <v>390</v>
      </c>
      <c r="T1625" t="b">
        <v>1</v>
      </c>
    </row>
    <row r="1626" spans="1:20" x14ac:dyDescent="0.25">
      <c r="A1626" t="s">
        <v>259</v>
      </c>
      <c r="B1626" t="s">
        <v>382</v>
      </c>
      <c r="C1626" t="s">
        <v>294</v>
      </c>
      <c r="D1626" t="s">
        <v>2188</v>
      </c>
      <c r="F1626" t="s">
        <v>4615</v>
      </c>
      <c r="G1626" t="s">
        <v>4615</v>
      </c>
      <c r="H1626">
        <v>8.4599999999999995E-2</v>
      </c>
      <c r="I1626" t="s">
        <v>265</v>
      </c>
      <c r="J1626" t="s">
        <v>242</v>
      </c>
      <c r="K1626" t="s">
        <v>243</v>
      </c>
      <c r="L1626" t="s">
        <v>244</v>
      </c>
      <c r="M1626">
        <v>0</v>
      </c>
      <c r="N1626">
        <v>8.4599999999999995E-2</v>
      </c>
      <c r="O1626" t="s">
        <v>324</v>
      </c>
      <c r="P1626" t="s">
        <v>4697</v>
      </c>
      <c r="Q1626" t="s">
        <v>2191</v>
      </c>
      <c r="R1626" t="s">
        <v>4698</v>
      </c>
      <c r="S1626" t="s">
        <v>390</v>
      </c>
      <c r="T1626" t="b">
        <v>1</v>
      </c>
    </row>
    <row r="1627" spans="1:20" x14ac:dyDescent="0.25">
      <c r="A1627" t="s">
        <v>259</v>
      </c>
      <c r="B1627" t="s">
        <v>260</v>
      </c>
      <c r="C1627" t="s">
        <v>237</v>
      </c>
      <c r="D1627" t="s">
        <v>707</v>
      </c>
      <c r="E1627" t="s">
        <v>4699</v>
      </c>
      <c r="F1627" t="s">
        <v>4700</v>
      </c>
      <c r="G1627" t="s">
        <v>4700</v>
      </c>
      <c r="H1627">
        <v>7.2999999999999995E-2</v>
      </c>
      <c r="I1627" t="s">
        <v>265</v>
      </c>
      <c r="J1627" t="s">
        <v>242</v>
      </c>
      <c r="K1627" t="s">
        <v>243</v>
      </c>
      <c r="L1627" t="s">
        <v>244</v>
      </c>
      <c r="M1627">
        <v>0</v>
      </c>
      <c r="N1627">
        <v>7.2999999999999995E-2</v>
      </c>
      <c r="O1627" t="s">
        <v>1364</v>
      </c>
      <c r="P1627" t="s">
        <v>4701</v>
      </c>
      <c r="Q1627" t="s">
        <v>713</v>
      </c>
      <c r="R1627" t="s">
        <v>4702</v>
      </c>
      <c r="S1627" t="s">
        <v>270</v>
      </c>
      <c r="T1627" t="b">
        <v>0</v>
      </c>
    </row>
    <row r="1628" spans="1:20" x14ac:dyDescent="0.25">
      <c r="A1628" t="s">
        <v>259</v>
      </c>
      <c r="B1628" t="s">
        <v>260</v>
      </c>
      <c r="C1628" t="s">
        <v>336</v>
      </c>
      <c r="D1628" t="s">
        <v>707</v>
      </c>
      <c r="E1628" t="s">
        <v>4699</v>
      </c>
      <c r="F1628" t="s">
        <v>4700</v>
      </c>
      <c r="G1628" t="s">
        <v>4700</v>
      </c>
      <c r="H1628">
        <v>270</v>
      </c>
      <c r="I1628" t="s">
        <v>265</v>
      </c>
      <c r="J1628" t="s">
        <v>242</v>
      </c>
      <c r="K1628" t="s">
        <v>243</v>
      </c>
      <c r="L1628" t="s">
        <v>244</v>
      </c>
      <c r="M1628">
        <v>0</v>
      </c>
      <c r="N1628">
        <v>270</v>
      </c>
      <c r="O1628" t="s">
        <v>1212</v>
      </c>
      <c r="P1628" t="s">
        <v>4701</v>
      </c>
      <c r="Q1628" t="s">
        <v>713</v>
      </c>
      <c r="R1628" t="s">
        <v>4703</v>
      </c>
      <c r="S1628" t="s">
        <v>270</v>
      </c>
      <c r="T1628" t="b">
        <v>0</v>
      </c>
    </row>
    <row r="1629" spans="1:20" x14ac:dyDescent="0.25">
      <c r="A1629" t="s">
        <v>259</v>
      </c>
      <c r="B1629" t="s">
        <v>260</v>
      </c>
      <c r="C1629" t="s">
        <v>336</v>
      </c>
      <c r="D1629" t="s">
        <v>707</v>
      </c>
      <c r="E1629" t="s">
        <v>4699</v>
      </c>
      <c r="F1629" t="s">
        <v>4700</v>
      </c>
      <c r="G1629" t="s">
        <v>4700</v>
      </c>
      <c r="H1629">
        <v>531</v>
      </c>
      <c r="I1629" t="s">
        <v>265</v>
      </c>
      <c r="J1629" t="s">
        <v>242</v>
      </c>
      <c r="K1629" t="s">
        <v>243</v>
      </c>
      <c r="L1629" t="s">
        <v>244</v>
      </c>
      <c r="M1629">
        <v>0</v>
      </c>
      <c r="N1629">
        <v>531</v>
      </c>
      <c r="O1629" t="s">
        <v>1212</v>
      </c>
      <c r="P1629" t="s">
        <v>4701</v>
      </c>
      <c r="Q1629" t="s">
        <v>713</v>
      </c>
      <c r="R1629" t="s">
        <v>4704</v>
      </c>
      <c r="S1629" t="s">
        <v>270</v>
      </c>
      <c r="T1629" t="b">
        <v>0</v>
      </c>
    </row>
    <row r="1630" spans="1:20" x14ac:dyDescent="0.25">
      <c r="A1630" t="s">
        <v>259</v>
      </c>
      <c r="B1630" t="s">
        <v>260</v>
      </c>
      <c r="C1630" t="s">
        <v>237</v>
      </c>
      <c r="D1630" t="s">
        <v>643</v>
      </c>
      <c r="E1630" t="s">
        <v>944</v>
      </c>
      <c r="F1630" t="s">
        <v>4705</v>
      </c>
      <c r="G1630" t="s">
        <v>4705</v>
      </c>
      <c r="H1630">
        <v>7.2069999999999999</v>
      </c>
      <c r="I1630" t="s">
        <v>265</v>
      </c>
      <c r="J1630" t="s">
        <v>242</v>
      </c>
      <c r="K1630" t="s">
        <v>243</v>
      </c>
      <c r="L1630" t="s">
        <v>244</v>
      </c>
      <c r="M1630">
        <v>0</v>
      </c>
      <c r="N1630">
        <v>7.2069999999999999</v>
      </c>
      <c r="O1630" t="s">
        <v>324</v>
      </c>
      <c r="P1630" t="s">
        <v>4706</v>
      </c>
      <c r="Q1630" t="s">
        <v>647</v>
      </c>
      <c r="R1630" t="s">
        <v>4707</v>
      </c>
      <c r="S1630" t="s">
        <v>270</v>
      </c>
      <c r="T1630" t="b">
        <v>1</v>
      </c>
    </row>
    <row r="1631" spans="1:20" x14ac:dyDescent="0.25">
      <c r="A1631" t="s">
        <v>259</v>
      </c>
      <c r="B1631" t="s">
        <v>260</v>
      </c>
      <c r="C1631" t="s">
        <v>336</v>
      </c>
      <c r="D1631" t="s">
        <v>643</v>
      </c>
      <c r="E1631" t="s">
        <v>944</v>
      </c>
      <c r="F1631" t="s">
        <v>4705</v>
      </c>
      <c r="G1631" t="s">
        <v>4705</v>
      </c>
      <c r="H1631">
        <v>37250</v>
      </c>
      <c r="I1631" t="s">
        <v>265</v>
      </c>
      <c r="J1631" t="s">
        <v>242</v>
      </c>
      <c r="K1631" t="s">
        <v>243</v>
      </c>
      <c r="L1631" t="s">
        <v>244</v>
      </c>
      <c r="M1631">
        <v>0</v>
      </c>
      <c r="N1631">
        <v>37250</v>
      </c>
      <c r="O1631" t="s">
        <v>324</v>
      </c>
      <c r="P1631" t="s">
        <v>4706</v>
      </c>
      <c r="Q1631" t="s">
        <v>647</v>
      </c>
      <c r="R1631" t="s">
        <v>4708</v>
      </c>
      <c r="S1631" t="s">
        <v>270</v>
      </c>
      <c r="T1631" t="b">
        <v>1</v>
      </c>
    </row>
    <row r="1632" spans="1:20" x14ac:dyDescent="0.25">
      <c r="A1632" t="s">
        <v>259</v>
      </c>
      <c r="B1632" t="s">
        <v>260</v>
      </c>
      <c r="C1632" t="s">
        <v>336</v>
      </c>
      <c r="D1632" t="s">
        <v>643</v>
      </c>
      <c r="E1632" t="s">
        <v>944</v>
      </c>
      <c r="F1632" t="s">
        <v>4705</v>
      </c>
      <c r="G1632" t="s">
        <v>4705</v>
      </c>
      <c r="H1632">
        <v>71974</v>
      </c>
      <c r="I1632" t="s">
        <v>265</v>
      </c>
      <c r="J1632" t="s">
        <v>242</v>
      </c>
      <c r="K1632" t="s">
        <v>243</v>
      </c>
      <c r="L1632" t="s">
        <v>244</v>
      </c>
      <c r="M1632">
        <v>0</v>
      </c>
      <c r="N1632">
        <v>71974</v>
      </c>
      <c r="O1632" t="s">
        <v>324</v>
      </c>
      <c r="P1632" t="s">
        <v>4706</v>
      </c>
      <c r="Q1632" t="s">
        <v>647</v>
      </c>
      <c r="R1632" t="s">
        <v>4709</v>
      </c>
      <c r="S1632" t="s">
        <v>270</v>
      </c>
      <c r="T1632" t="b">
        <v>1</v>
      </c>
    </row>
    <row r="1633" spans="1:20" x14ac:dyDescent="0.25">
      <c r="A1633" t="s">
        <v>259</v>
      </c>
      <c r="B1633" t="s">
        <v>260</v>
      </c>
      <c r="C1633" t="s">
        <v>237</v>
      </c>
      <c r="D1633" t="s">
        <v>943</v>
      </c>
      <c r="E1633" t="s">
        <v>1798</v>
      </c>
      <c r="F1633" t="s">
        <v>1799</v>
      </c>
      <c r="G1633" t="s">
        <v>1799</v>
      </c>
      <c r="H1633">
        <v>5.2320000000000002</v>
      </c>
      <c r="I1633" t="s">
        <v>265</v>
      </c>
      <c r="J1633" t="s">
        <v>242</v>
      </c>
      <c r="K1633" t="s">
        <v>243</v>
      </c>
      <c r="L1633" t="s">
        <v>244</v>
      </c>
      <c r="M1633">
        <v>0</v>
      </c>
      <c r="N1633">
        <v>5.2320000000000002</v>
      </c>
      <c r="O1633" t="s">
        <v>324</v>
      </c>
      <c r="P1633" t="s">
        <v>4710</v>
      </c>
      <c r="Q1633" t="s">
        <v>947</v>
      </c>
      <c r="R1633" t="s">
        <v>4711</v>
      </c>
      <c r="S1633" t="s">
        <v>270</v>
      </c>
      <c r="T1633" t="b">
        <v>1</v>
      </c>
    </row>
    <row r="1634" spans="1:20" x14ac:dyDescent="0.25">
      <c r="A1634" t="s">
        <v>259</v>
      </c>
      <c r="B1634" t="s">
        <v>260</v>
      </c>
      <c r="C1634" t="s">
        <v>294</v>
      </c>
      <c r="D1634" t="s">
        <v>943</v>
      </c>
      <c r="E1634" t="s">
        <v>1798</v>
      </c>
      <c r="F1634" t="s">
        <v>1799</v>
      </c>
      <c r="G1634" t="s">
        <v>1799</v>
      </c>
      <c r="H1634">
        <v>3.024</v>
      </c>
      <c r="I1634" t="s">
        <v>265</v>
      </c>
      <c r="J1634" t="s">
        <v>242</v>
      </c>
      <c r="K1634" t="s">
        <v>243</v>
      </c>
      <c r="L1634" t="s">
        <v>244</v>
      </c>
      <c r="M1634">
        <v>0</v>
      </c>
      <c r="N1634">
        <v>3.024</v>
      </c>
      <c r="O1634" t="s">
        <v>324</v>
      </c>
      <c r="P1634" t="s">
        <v>4710</v>
      </c>
      <c r="Q1634" t="s">
        <v>947</v>
      </c>
      <c r="R1634" t="s">
        <v>4711</v>
      </c>
      <c r="S1634" t="s">
        <v>270</v>
      </c>
      <c r="T1634" t="b">
        <v>1</v>
      </c>
    </row>
    <row r="1635" spans="1:20" x14ac:dyDescent="0.25">
      <c r="A1635" t="s">
        <v>259</v>
      </c>
      <c r="B1635" t="s">
        <v>260</v>
      </c>
      <c r="C1635" t="s">
        <v>237</v>
      </c>
      <c r="D1635" t="s">
        <v>643</v>
      </c>
      <c r="E1635" t="s">
        <v>4712</v>
      </c>
      <c r="F1635" t="s">
        <v>4713</v>
      </c>
      <c r="G1635" t="s">
        <v>4713</v>
      </c>
      <c r="H1635">
        <v>0.252</v>
      </c>
      <c r="I1635" t="s">
        <v>265</v>
      </c>
      <c r="J1635" t="s">
        <v>242</v>
      </c>
      <c r="K1635" t="s">
        <v>243</v>
      </c>
      <c r="L1635" t="s">
        <v>244</v>
      </c>
      <c r="M1635">
        <v>0</v>
      </c>
      <c r="N1635">
        <v>0.252</v>
      </c>
      <c r="O1635" t="s">
        <v>324</v>
      </c>
      <c r="P1635" t="s">
        <v>4714</v>
      </c>
      <c r="Q1635" t="s">
        <v>647</v>
      </c>
      <c r="R1635" t="s">
        <v>4715</v>
      </c>
      <c r="S1635" t="s">
        <v>270</v>
      </c>
      <c r="T1635" t="b">
        <v>1</v>
      </c>
    </row>
    <row r="1636" spans="1:20" x14ac:dyDescent="0.25">
      <c r="A1636" t="s">
        <v>259</v>
      </c>
      <c r="B1636" t="s">
        <v>260</v>
      </c>
      <c r="C1636" t="s">
        <v>237</v>
      </c>
      <c r="D1636" t="s">
        <v>1832</v>
      </c>
      <c r="E1636" t="s">
        <v>4716</v>
      </c>
      <c r="F1636" t="s">
        <v>4717</v>
      </c>
      <c r="G1636" t="s">
        <v>4718</v>
      </c>
      <c r="H1636">
        <v>3.0529999999999999</v>
      </c>
      <c r="I1636" t="s">
        <v>265</v>
      </c>
      <c r="J1636" t="s">
        <v>242</v>
      </c>
      <c r="K1636" t="s">
        <v>243</v>
      </c>
      <c r="L1636" t="s">
        <v>244</v>
      </c>
      <c r="M1636">
        <v>0</v>
      </c>
      <c r="N1636">
        <v>3.0529999999999999</v>
      </c>
      <c r="O1636" t="s">
        <v>518</v>
      </c>
      <c r="P1636" t="s">
        <v>4719</v>
      </c>
      <c r="Q1636" t="s">
        <v>1836</v>
      </c>
      <c r="R1636" t="s">
        <v>4720</v>
      </c>
      <c r="S1636" t="s">
        <v>270</v>
      </c>
      <c r="T1636" t="b">
        <v>1</v>
      </c>
    </row>
    <row r="1637" spans="1:20" x14ac:dyDescent="0.25">
      <c r="A1637" t="s">
        <v>259</v>
      </c>
      <c r="B1637" t="s">
        <v>260</v>
      </c>
      <c r="C1637" t="s">
        <v>294</v>
      </c>
      <c r="D1637" t="s">
        <v>1832</v>
      </c>
      <c r="E1637" t="s">
        <v>4716</v>
      </c>
      <c r="F1637" t="s">
        <v>4717</v>
      </c>
      <c r="G1637" t="s">
        <v>4718</v>
      </c>
      <c r="H1637">
        <v>1.085</v>
      </c>
      <c r="I1637" t="s">
        <v>265</v>
      </c>
      <c r="J1637" t="s">
        <v>242</v>
      </c>
      <c r="K1637" t="s">
        <v>243</v>
      </c>
      <c r="L1637" t="s">
        <v>244</v>
      </c>
      <c r="M1637">
        <v>0</v>
      </c>
      <c r="N1637">
        <v>1.085</v>
      </c>
      <c r="O1637" t="s">
        <v>518</v>
      </c>
      <c r="P1637" t="s">
        <v>4719</v>
      </c>
      <c r="Q1637" t="s">
        <v>1836</v>
      </c>
      <c r="R1637" t="s">
        <v>4720</v>
      </c>
      <c r="S1637" t="s">
        <v>270</v>
      </c>
      <c r="T1637" t="b">
        <v>1</v>
      </c>
    </row>
    <row r="1638" spans="1:20" x14ac:dyDescent="0.25">
      <c r="A1638" t="s">
        <v>236</v>
      </c>
      <c r="B1638" t="s">
        <v>236</v>
      </c>
      <c r="C1638" t="s">
        <v>237</v>
      </c>
      <c r="D1638" t="s">
        <v>362</v>
      </c>
      <c r="F1638" t="s">
        <v>4721</v>
      </c>
      <c r="G1638" t="s">
        <v>4722</v>
      </c>
      <c r="H1638">
        <v>2.5000000000000001E-2</v>
      </c>
      <c r="I1638" t="s">
        <v>254</v>
      </c>
      <c r="J1638" t="s">
        <v>242</v>
      </c>
      <c r="K1638" t="s">
        <v>243</v>
      </c>
      <c r="L1638" t="s">
        <v>244</v>
      </c>
      <c r="M1638">
        <v>0</v>
      </c>
      <c r="N1638">
        <v>2.5000000000000001E-2</v>
      </c>
      <c r="O1638" t="s">
        <v>927</v>
      </c>
      <c r="P1638" t="s">
        <v>4723</v>
      </c>
      <c r="Q1638" t="s">
        <v>367</v>
      </c>
      <c r="R1638" t="s">
        <v>4724</v>
      </c>
      <c r="S1638" t="s">
        <v>249</v>
      </c>
      <c r="T1638" t="b">
        <v>1</v>
      </c>
    </row>
    <row r="1639" spans="1:20" x14ac:dyDescent="0.25">
      <c r="A1639" t="s">
        <v>259</v>
      </c>
      <c r="B1639" t="s">
        <v>260</v>
      </c>
      <c r="C1639" t="s">
        <v>237</v>
      </c>
      <c r="D1639" t="s">
        <v>1428</v>
      </c>
      <c r="E1639" t="s">
        <v>4725</v>
      </c>
      <c r="F1639" t="s">
        <v>4726</v>
      </c>
      <c r="G1639" t="s">
        <v>4726</v>
      </c>
      <c r="H1639">
        <v>6.5730000000000004</v>
      </c>
      <c r="I1639" t="s">
        <v>265</v>
      </c>
      <c r="J1639" t="s">
        <v>242</v>
      </c>
      <c r="K1639" t="s">
        <v>243</v>
      </c>
      <c r="L1639" t="s">
        <v>244</v>
      </c>
      <c r="M1639">
        <v>0</v>
      </c>
      <c r="N1639">
        <v>6.5730000000000004</v>
      </c>
      <c r="O1639" t="s">
        <v>1309</v>
      </c>
      <c r="P1639" t="s">
        <v>1882</v>
      </c>
      <c r="Q1639" t="s">
        <v>1432</v>
      </c>
      <c r="R1639" t="s">
        <v>4727</v>
      </c>
      <c r="S1639" t="s">
        <v>270</v>
      </c>
      <c r="T1639" t="b">
        <v>0</v>
      </c>
    </row>
    <row r="1640" spans="1:20" x14ac:dyDescent="0.25">
      <c r="A1640" t="s">
        <v>259</v>
      </c>
      <c r="B1640" t="s">
        <v>260</v>
      </c>
      <c r="C1640" t="s">
        <v>294</v>
      </c>
      <c r="D1640" t="s">
        <v>1428</v>
      </c>
      <c r="E1640" t="s">
        <v>4725</v>
      </c>
      <c r="F1640" t="s">
        <v>4726</v>
      </c>
      <c r="G1640" t="s">
        <v>4726</v>
      </c>
      <c r="H1640">
        <v>3.629</v>
      </c>
      <c r="I1640" t="s">
        <v>265</v>
      </c>
      <c r="J1640" t="s">
        <v>242</v>
      </c>
      <c r="K1640" t="s">
        <v>243</v>
      </c>
      <c r="L1640" t="s">
        <v>244</v>
      </c>
      <c r="M1640">
        <v>0</v>
      </c>
      <c r="N1640">
        <v>3.629</v>
      </c>
      <c r="O1640" t="s">
        <v>1309</v>
      </c>
      <c r="P1640" t="s">
        <v>1882</v>
      </c>
      <c r="Q1640" t="s">
        <v>1432</v>
      </c>
      <c r="R1640" t="s">
        <v>4727</v>
      </c>
      <c r="S1640" t="s">
        <v>270</v>
      </c>
      <c r="T1640" t="b">
        <v>0</v>
      </c>
    </row>
    <row r="1641" spans="1:20" x14ac:dyDescent="0.25">
      <c r="A1641" t="s">
        <v>259</v>
      </c>
      <c r="B1641" t="s">
        <v>260</v>
      </c>
      <c r="C1641" t="s">
        <v>237</v>
      </c>
      <c r="D1641" t="s">
        <v>1982</v>
      </c>
      <c r="E1641" t="s">
        <v>4728</v>
      </c>
      <c r="F1641" t="s">
        <v>4729</v>
      </c>
      <c r="G1641" t="s">
        <v>4730</v>
      </c>
      <c r="H1641">
        <v>3.3399999999999999E-2</v>
      </c>
      <c r="I1641" t="s">
        <v>265</v>
      </c>
      <c r="J1641" t="s">
        <v>242</v>
      </c>
      <c r="K1641" t="s">
        <v>243</v>
      </c>
      <c r="L1641" t="s">
        <v>244</v>
      </c>
      <c r="M1641">
        <v>0</v>
      </c>
      <c r="N1641">
        <v>3.3399999999999999E-2</v>
      </c>
      <c r="O1641" t="s">
        <v>660</v>
      </c>
      <c r="P1641" t="s">
        <v>4731</v>
      </c>
      <c r="Q1641" t="s">
        <v>1987</v>
      </c>
      <c r="R1641" t="s">
        <v>4732</v>
      </c>
      <c r="S1641" t="s">
        <v>270</v>
      </c>
      <c r="T1641" t="b">
        <v>1</v>
      </c>
    </row>
    <row r="1642" spans="1:20" x14ac:dyDescent="0.25">
      <c r="A1642" t="s">
        <v>259</v>
      </c>
      <c r="B1642" t="s">
        <v>260</v>
      </c>
      <c r="C1642" t="s">
        <v>237</v>
      </c>
      <c r="D1642" t="s">
        <v>2897</v>
      </c>
      <c r="E1642" t="s">
        <v>4262</v>
      </c>
      <c r="F1642" t="s">
        <v>4733</v>
      </c>
      <c r="G1642" t="s">
        <v>4734</v>
      </c>
      <c r="H1642">
        <v>2.0199999999999999E-2</v>
      </c>
      <c r="I1642" t="s">
        <v>265</v>
      </c>
      <c r="J1642" t="s">
        <v>242</v>
      </c>
      <c r="K1642" t="s">
        <v>243</v>
      </c>
      <c r="L1642" t="s">
        <v>244</v>
      </c>
      <c r="M1642">
        <v>0</v>
      </c>
      <c r="N1642">
        <v>2.0199999999999999E-2</v>
      </c>
      <c r="O1642" t="s">
        <v>2901</v>
      </c>
      <c r="P1642" t="s">
        <v>4735</v>
      </c>
      <c r="Q1642" t="s">
        <v>2903</v>
      </c>
      <c r="R1642" t="s">
        <v>4736</v>
      </c>
      <c r="S1642" t="s">
        <v>270</v>
      </c>
      <c r="T1642" t="b">
        <v>1</v>
      </c>
    </row>
    <row r="1643" spans="1:20" x14ac:dyDescent="0.25">
      <c r="A1643" t="s">
        <v>236</v>
      </c>
      <c r="B1643" t="s">
        <v>236</v>
      </c>
      <c r="C1643" t="s">
        <v>237</v>
      </c>
      <c r="D1643" t="s">
        <v>599</v>
      </c>
      <c r="F1643" t="s">
        <v>1819</v>
      </c>
      <c r="G1643" t="s">
        <v>4737</v>
      </c>
      <c r="H1643">
        <v>1.5E-3</v>
      </c>
      <c r="I1643" t="s">
        <v>254</v>
      </c>
      <c r="J1643" t="s">
        <v>242</v>
      </c>
      <c r="K1643" t="s">
        <v>243</v>
      </c>
      <c r="L1643" t="s">
        <v>244</v>
      </c>
      <c r="M1643">
        <v>0</v>
      </c>
      <c r="N1643">
        <v>1.5E-3</v>
      </c>
      <c r="O1643" t="s">
        <v>1054</v>
      </c>
      <c r="P1643" t="s">
        <v>4738</v>
      </c>
      <c r="Q1643" t="s">
        <v>604</v>
      </c>
      <c r="R1643" t="s">
        <v>4739</v>
      </c>
      <c r="S1643" t="s">
        <v>249</v>
      </c>
      <c r="T1643" t="b">
        <v>0</v>
      </c>
    </row>
    <row r="1644" spans="1:20" x14ac:dyDescent="0.25">
      <c r="A1644" t="s">
        <v>259</v>
      </c>
      <c r="B1644" t="s">
        <v>260</v>
      </c>
      <c r="C1644" t="s">
        <v>237</v>
      </c>
      <c r="D1644" t="s">
        <v>1582</v>
      </c>
      <c r="E1644" t="s">
        <v>4353</v>
      </c>
      <c r="F1644" t="s">
        <v>4353</v>
      </c>
      <c r="G1644" t="s">
        <v>4740</v>
      </c>
      <c r="H1644">
        <v>0.94399999999999995</v>
      </c>
      <c r="I1644" t="s">
        <v>265</v>
      </c>
      <c r="J1644" t="s">
        <v>242</v>
      </c>
      <c r="K1644" t="s">
        <v>243</v>
      </c>
      <c r="L1644" t="s">
        <v>244</v>
      </c>
      <c r="M1644">
        <v>0</v>
      </c>
      <c r="N1644">
        <v>0.94399999999999995</v>
      </c>
      <c r="O1644" t="s">
        <v>324</v>
      </c>
      <c r="P1644" t="s">
        <v>4741</v>
      </c>
      <c r="Q1644" t="s">
        <v>1586</v>
      </c>
      <c r="R1644" t="s">
        <v>4742</v>
      </c>
      <c r="S1644" t="s">
        <v>270</v>
      </c>
      <c r="T1644" t="b">
        <v>1</v>
      </c>
    </row>
    <row r="1645" spans="1:20" x14ac:dyDescent="0.25">
      <c r="A1645" t="s">
        <v>259</v>
      </c>
      <c r="B1645" t="s">
        <v>260</v>
      </c>
      <c r="C1645" t="s">
        <v>294</v>
      </c>
      <c r="D1645" t="s">
        <v>1582</v>
      </c>
      <c r="E1645" t="s">
        <v>4353</v>
      </c>
      <c r="F1645" t="s">
        <v>4353</v>
      </c>
      <c r="G1645" t="s">
        <v>4740</v>
      </c>
      <c r="H1645">
        <v>0.57599999999999996</v>
      </c>
      <c r="I1645" t="s">
        <v>265</v>
      </c>
      <c r="J1645" t="s">
        <v>242</v>
      </c>
      <c r="K1645" t="s">
        <v>243</v>
      </c>
      <c r="L1645" t="s">
        <v>244</v>
      </c>
      <c r="M1645">
        <v>0</v>
      </c>
      <c r="N1645">
        <v>0.57599999999999996</v>
      </c>
      <c r="O1645" t="s">
        <v>324</v>
      </c>
      <c r="P1645" t="s">
        <v>4741</v>
      </c>
      <c r="Q1645" t="s">
        <v>1586</v>
      </c>
      <c r="R1645" t="s">
        <v>4742</v>
      </c>
      <c r="S1645" t="s">
        <v>270</v>
      </c>
      <c r="T1645" t="b">
        <v>1</v>
      </c>
    </row>
    <row r="1646" spans="1:20" x14ac:dyDescent="0.25">
      <c r="A1646" t="s">
        <v>259</v>
      </c>
      <c r="B1646" t="s">
        <v>260</v>
      </c>
      <c r="C1646" t="s">
        <v>237</v>
      </c>
      <c r="D1646" t="s">
        <v>677</v>
      </c>
      <c r="E1646" t="s">
        <v>4743</v>
      </c>
      <c r="F1646" t="s">
        <v>4744</v>
      </c>
      <c r="G1646" t="s">
        <v>4744</v>
      </c>
      <c r="H1646">
        <v>0.1744</v>
      </c>
      <c r="I1646" t="s">
        <v>265</v>
      </c>
      <c r="J1646" t="s">
        <v>242</v>
      </c>
      <c r="K1646" t="s">
        <v>243</v>
      </c>
      <c r="L1646" t="s">
        <v>244</v>
      </c>
      <c r="M1646">
        <v>0</v>
      </c>
      <c r="N1646">
        <v>0.1744</v>
      </c>
      <c r="O1646" t="s">
        <v>446</v>
      </c>
      <c r="P1646" t="s">
        <v>4745</v>
      </c>
      <c r="Q1646" t="s">
        <v>681</v>
      </c>
      <c r="R1646" t="s">
        <v>4746</v>
      </c>
      <c r="S1646" t="s">
        <v>270</v>
      </c>
      <c r="T1646" t="b">
        <v>1</v>
      </c>
    </row>
    <row r="1647" spans="1:20" x14ac:dyDescent="0.25">
      <c r="A1647" t="s">
        <v>259</v>
      </c>
      <c r="B1647" t="s">
        <v>260</v>
      </c>
      <c r="C1647" t="s">
        <v>294</v>
      </c>
      <c r="D1647" t="s">
        <v>677</v>
      </c>
      <c r="E1647" t="s">
        <v>4743</v>
      </c>
      <c r="F1647" t="s">
        <v>4744</v>
      </c>
      <c r="G1647" t="s">
        <v>4744</v>
      </c>
      <c r="H1647">
        <v>0.1008</v>
      </c>
      <c r="I1647" t="s">
        <v>265</v>
      </c>
      <c r="J1647" t="s">
        <v>242</v>
      </c>
      <c r="K1647" t="s">
        <v>243</v>
      </c>
      <c r="L1647" t="s">
        <v>244</v>
      </c>
      <c r="M1647">
        <v>0</v>
      </c>
      <c r="N1647">
        <v>0.1008</v>
      </c>
      <c r="O1647" t="s">
        <v>310</v>
      </c>
      <c r="P1647" t="s">
        <v>4745</v>
      </c>
      <c r="Q1647" t="s">
        <v>681</v>
      </c>
      <c r="R1647" t="s">
        <v>4746</v>
      </c>
      <c r="S1647" t="s">
        <v>270</v>
      </c>
      <c r="T1647" t="b">
        <v>1</v>
      </c>
    </row>
    <row r="1648" spans="1:20" x14ac:dyDescent="0.25">
      <c r="A1648" t="s">
        <v>259</v>
      </c>
      <c r="B1648" t="s">
        <v>260</v>
      </c>
      <c r="C1648" t="s">
        <v>237</v>
      </c>
      <c r="D1648" t="s">
        <v>295</v>
      </c>
      <c r="E1648" t="s">
        <v>2977</v>
      </c>
      <c r="F1648" t="s">
        <v>3962</v>
      </c>
      <c r="G1648" t="s">
        <v>3962</v>
      </c>
      <c r="H1648">
        <v>0.61460000000000004</v>
      </c>
      <c r="I1648" t="s">
        <v>265</v>
      </c>
      <c r="J1648" t="s">
        <v>242</v>
      </c>
      <c r="K1648" t="s">
        <v>243</v>
      </c>
      <c r="L1648" t="s">
        <v>244</v>
      </c>
      <c r="M1648">
        <v>0</v>
      </c>
      <c r="N1648">
        <v>0.61460000000000004</v>
      </c>
      <c r="O1648" t="s">
        <v>350</v>
      </c>
      <c r="P1648" t="s">
        <v>4747</v>
      </c>
      <c r="Q1648" t="s">
        <v>300</v>
      </c>
      <c r="R1648" t="s">
        <v>4748</v>
      </c>
      <c r="S1648" t="s">
        <v>270</v>
      </c>
      <c r="T1648" t="b">
        <v>0</v>
      </c>
    </row>
    <row r="1649" spans="1:20" x14ac:dyDescent="0.25">
      <c r="A1649" t="s">
        <v>259</v>
      </c>
      <c r="B1649" t="s">
        <v>260</v>
      </c>
      <c r="C1649" t="s">
        <v>237</v>
      </c>
      <c r="D1649" t="s">
        <v>306</v>
      </c>
      <c r="E1649" t="s">
        <v>1861</v>
      </c>
      <c r="F1649" t="s">
        <v>4749</v>
      </c>
      <c r="G1649" t="s">
        <v>4750</v>
      </c>
      <c r="H1649">
        <v>0.1008</v>
      </c>
      <c r="I1649" t="s">
        <v>265</v>
      </c>
      <c r="J1649" t="s">
        <v>242</v>
      </c>
      <c r="K1649" t="s">
        <v>243</v>
      </c>
      <c r="L1649" t="s">
        <v>244</v>
      </c>
      <c r="M1649">
        <v>0</v>
      </c>
      <c r="N1649">
        <v>0.1008</v>
      </c>
      <c r="O1649" t="s">
        <v>310</v>
      </c>
      <c r="P1649" s="18" t="s">
        <v>4751</v>
      </c>
      <c r="Q1649" t="s">
        <v>312</v>
      </c>
      <c r="R1649" t="s">
        <v>4752</v>
      </c>
      <c r="S1649" t="s">
        <v>270</v>
      </c>
      <c r="T1649" t="b">
        <v>1</v>
      </c>
    </row>
    <row r="1650" spans="1:20" x14ac:dyDescent="0.25">
      <c r="A1650" t="s">
        <v>259</v>
      </c>
      <c r="B1650" t="s">
        <v>260</v>
      </c>
      <c r="C1650" t="s">
        <v>237</v>
      </c>
      <c r="D1650" t="s">
        <v>3279</v>
      </c>
      <c r="E1650" t="s">
        <v>3280</v>
      </c>
      <c r="F1650" t="s">
        <v>4753</v>
      </c>
      <c r="G1650" t="s">
        <v>4753</v>
      </c>
      <c r="H1650">
        <v>0.48619800000000002</v>
      </c>
      <c r="I1650" t="s">
        <v>265</v>
      </c>
      <c r="J1650" t="s">
        <v>242</v>
      </c>
      <c r="K1650" t="s">
        <v>243</v>
      </c>
      <c r="L1650" t="s">
        <v>244</v>
      </c>
      <c r="M1650">
        <v>0</v>
      </c>
      <c r="N1650">
        <v>0.48619800000000002</v>
      </c>
      <c r="O1650" t="s">
        <v>266</v>
      </c>
      <c r="P1650" t="s">
        <v>4754</v>
      </c>
      <c r="Q1650" t="s">
        <v>3283</v>
      </c>
      <c r="R1650" t="s">
        <v>4755</v>
      </c>
      <c r="S1650" t="s">
        <v>270</v>
      </c>
      <c r="T1650" t="b">
        <v>1</v>
      </c>
    </row>
    <row r="1651" spans="1:20" x14ac:dyDescent="0.25">
      <c r="A1651" t="s">
        <v>259</v>
      </c>
      <c r="B1651" t="s">
        <v>260</v>
      </c>
      <c r="C1651" t="s">
        <v>294</v>
      </c>
      <c r="D1651" t="s">
        <v>3279</v>
      </c>
      <c r="E1651" t="s">
        <v>3280</v>
      </c>
      <c r="F1651" t="s">
        <v>4753</v>
      </c>
      <c r="G1651" t="s">
        <v>4753</v>
      </c>
      <c r="H1651">
        <v>0.33200000000000002</v>
      </c>
      <c r="I1651" t="s">
        <v>265</v>
      </c>
      <c r="J1651" t="s">
        <v>242</v>
      </c>
      <c r="K1651" t="s">
        <v>243</v>
      </c>
      <c r="L1651" t="s">
        <v>244</v>
      </c>
      <c r="M1651">
        <v>0</v>
      </c>
      <c r="N1651">
        <v>0.33200000000000002</v>
      </c>
      <c r="O1651" t="s">
        <v>4756</v>
      </c>
      <c r="P1651" t="s">
        <v>4754</v>
      </c>
      <c r="Q1651" t="s">
        <v>3283</v>
      </c>
      <c r="R1651" t="s">
        <v>4755</v>
      </c>
      <c r="S1651" t="s">
        <v>270</v>
      </c>
      <c r="T1651" t="b">
        <v>1</v>
      </c>
    </row>
    <row r="1652" spans="1:20" x14ac:dyDescent="0.25">
      <c r="A1652" t="s">
        <v>259</v>
      </c>
      <c r="B1652" t="s">
        <v>260</v>
      </c>
      <c r="C1652" t="s">
        <v>237</v>
      </c>
      <c r="D1652" t="s">
        <v>3572</v>
      </c>
      <c r="E1652" t="s">
        <v>4757</v>
      </c>
      <c r="F1652" t="s">
        <v>4758</v>
      </c>
      <c r="G1652" t="s">
        <v>4758</v>
      </c>
      <c r="H1652">
        <v>0.752</v>
      </c>
      <c r="I1652" t="s">
        <v>265</v>
      </c>
      <c r="J1652" t="s">
        <v>242</v>
      </c>
      <c r="K1652" t="s">
        <v>243</v>
      </c>
      <c r="L1652" t="s">
        <v>244</v>
      </c>
      <c r="M1652">
        <v>0</v>
      </c>
      <c r="N1652">
        <v>0.752</v>
      </c>
      <c r="O1652" t="s">
        <v>652</v>
      </c>
      <c r="P1652" t="s">
        <v>4759</v>
      </c>
      <c r="Q1652" t="s">
        <v>3576</v>
      </c>
      <c r="R1652" t="s">
        <v>4760</v>
      </c>
      <c r="S1652" t="s">
        <v>270</v>
      </c>
      <c r="T1652" t="b">
        <v>0</v>
      </c>
    </row>
    <row r="1653" spans="1:20" x14ac:dyDescent="0.25">
      <c r="A1653" t="s">
        <v>259</v>
      </c>
      <c r="B1653" t="s">
        <v>260</v>
      </c>
      <c r="C1653" t="s">
        <v>294</v>
      </c>
      <c r="D1653" t="s">
        <v>3572</v>
      </c>
      <c r="E1653" t="s">
        <v>4757</v>
      </c>
      <c r="F1653" t="s">
        <v>4758</v>
      </c>
      <c r="G1653" t="s">
        <v>4758</v>
      </c>
      <c r="H1653">
        <v>0.38400000000000001</v>
      </c>
      <c r="I1653" t="s">
        <v>265</v>
      </c>
      <c r="J1653" t="s">
        <v>242</v>
      </c>
      <c r="K1653" t="s">
        <v>243</v>
      </c>
      <c r="L1653" t="s">
        <v>244</v>
      </c>
      <c r="M1653">
        <v>0</v>
      </c>
      <c r="N1653">
        <v>0.38400000000000001</v>
      </c>
      <c r="O1653" t="s">
        <v>652</v>
      </c>
      <c r="P1653" t="s">
        <v>4759</v>
      </c>
      <c r="Q1653" t="s">
        <v>3576</v>
      </c>
      <c r="R1653" t="s">
        <v>4760</v>
      </c>
      <c r="S1653" t="s">
        <v>270</v>
      </c>
      <c r="T1653" t="b">
        <v>0</v>
      </c>
    </row>
    <row r="1654" spans="1:20" x14ac:dyDescent="0.25">
      <c r="A1654" t="s">
        <v>259</v>
      </c>
      <c r="B1654" t="s">
        <v>260</v>
      </c>
      <c r="C1654" t="s">
        <v>237</v>
      </c>
      <c r="D1654" t="s">
        <v>1621</v>
      </c>
      <c r="E1654" t="s">
        <v>3867</v>
      </c>
      <c r="F1654" t="s">
        <v>3868</v>
      </c>
      <c r="G1654" t="s">
        <v>3868</v>
      </c>
      <c r="H1654">
        <v>7.8399999999999997E-3</v>
      </c>
      <c r="I1654" t="s">
        <v>265</v>
      </c>
      <c r="J1654" t="s">
        <v>242</v>
      </c>
      <c r="K1654" t="s">
        <v>243</v>
      </c>
      <c r="L1654" t="s">
        <v>244</v>
      </c>
      <c r="M1654">
        <v>0</v>
      </c>
      <c r="N1654">
        <v>7.8399999999999997E-3</v>
      </c>
      <c r="O1654" t="s">
        <v>446</v>
      </c>
      <c r="P1654" t="s">
        <v>4761</v>
      </c>
      <c r="Q1654" t="s">
        <v>1625</v>
      </c>
      <c r="R1654" t="s">
        <v>4762</v>
      </c>
      <c r="S1654" t="s">
        <v>270</v>
      </c>
      <c r="T1654" t="b">
        <v>1</v>
      </c>
    </row>
    <row r="1655" spans="1:20" x14ac:dyDescent="0.25">
      <c r="A1655" t="s">
        <v>259</v>
      </c>
      <c r="B1655" t="s">
        <v>260</v>
      </c>
      <c r="C1655" t="s">
        <v>294</v>
      </c>
      <c r="D1655" t="s">
        <v>1621</v>
      </c>
      <c r="E1655" t="s">
        <v>3867</v>
      </c>
      <c r="F1655" t="s">
        <v>3868</v>
      </c>
      <c r="G1655" t="s">
        <v>3868</v>
      </c>
      <c r="H1655">
        <v>2.0799999999999998E-3</v>
      </c>
      <c r="I1655" t="s">
        <v>265</v>
      </c>
      <c r="J1655" t="s">
        <v>242</v>
      </c>
      <c r="K1655" t="s">
        <v>243</v>
      </c>
      <c r="L1655" t="s">
        <v>244</v>
      </c>
      <c r="M1655">
        <v>0</v>
      </c>
      <c r="N1655">
        <v>2.0799999999999998E-3</v>
      </c>
      <c r="O1655" t="s">
        <v>446</v>
      </c>
      <c r="P1655" t="s">
        <v>4761</v>
      </c>
      <c r="Q1655" t="s">
        <v>1625</v>
      </c>
      <c r="R1655" t="s">
        <v>4762</v>
      </c>
      <c r="S1655" t="s">
        <v>270</v>
      </c>
      <c r="T1655" t="b">
        <v>1</v>
      </c>
    </row>
    <row r="1656" spans="1:20" x14ac:dyDescent="0.25">
      <c r="A1656" t="s">
        <v>259</v>
      </c>
      <c r="B1656" t="s">
        <v>260</v>
      </c>
      <c r="C1656" t="s">
        <v>237</v>
      </c>
      <c r="D1656" t="s">
        <v>470</v>
      </c>
      <c r="E1656" t="s">
        <v>471</v>
      </c>
      <c r="F1656" t="s">
        <v>4763</v>
      </c>
      <c r="G1656" t="s">
        <v>4763</v>
      </c>
      <c r="H1656">
        <v>2.6269</v>
      </c>
      <c r="I1656" t="s">
        <v>265</v>
      </c>
      <c r="J1656" t="s">
        <v>242</v>
      </c>
      <c r="K1656" t="s">
        <v>243</v>
      </c>
      <c r="L1656" t="s">
        <v>244</v>
      </c>
      <c r="M1656">
        <v>0</v>
      </c>
      <c r="N1656">
        <v>2.6269</v>
      </c>
      <c r="O1656" t="s">
        <v>298</v>
      </c>
      <c r="P1656" t="s">
        <v>4764</v>
      </c>
      <c r="Q1656" t="s">
        <v>474</v>
      </c>
      <c r="R1656" t="s">
        <v>4765</v>
      </c>
      <c r="S1656" t="s">
        <v>270</v>
      </c>
      <c r="T1656" t="b">
        <v>1</v>
      </c>
    </row>
    <row r="1657" spans="1:20" x14ac:dyDescent="0.25">
      <c r="A1657" t="s">
        <v>259</v>
      </c>
      <c r="B1657" t="s">
        <v>260</v>
      </c>
      <c r="C1657" t="s">
        <v>237</v>
      </c>
      <c r="D1657" t="s">
        <v>1316</v>
      </c>
      <c r="E1657" t="s">
        <v>2801</v>
      </c>
      <c r="F1657" t="s">
        <v>4166</v>
      </c>
      <c r="G1657" t="s">
        <v>4167</v>
      </c>
      <c r="H1657">
        <v>1.853</v>
      </c>
      <c r="I1657" t="s">
        <v>265</v>
      </c>
      <c r="J1657" t="s">
        <v>242</v>
      </c>
      <c r="K1657" t="s">
        <v>243</v>
      </c>
      <c r="L1657" t="s">
        <v>244</v>
      </c>
      <c r="M1657">
        <v>0</v>
      </c>
      <c r="N1657">
        <v>1.853</v>
      </c>
      <c r="O1657" t="s">
        <v>4168</v>
      </c>
      <c r="P1657" t="s">
        <v>4766</v>
      </c>
      <c r="Q1657" t="s">
        <v>1321</v>
      </c>
      <c r="R1657" t="s">
        <v>4767</v>
      </c>
      <c r="S1657" t="s">
        <v>270</v>
      </c>
      <c r="T1657" t="b">
        <v>1</v>
      </c>
    </row>
    <row r="1658" spans="1:20" x14ac:dyDescent="0.25">
      <c r="A1658" t="s">
        <v>236</v>
      </c>
      <c r="B1658" t="s">
        <v>236</v>
      </c>
      <c r="C1658" t="s">
        <v>237</v>
      </c>
      <c r="D1658" t="s">
        <v>314</v>
      </c>
      <c r="F1658" t="s">
        <v>791</v>
      </c>
      <c r="G1658" t="s">
        <v>1406</v>
      </c>
      <c r="H1658">
        <v>1E-3</v>
      </c>
      <c r="I1658" t="s">
        <v>241</v>
      </c>
      <c r="J1658" t="s">
        <v>242</v>
      </c>
      <c r="K1658" t="s">
        <v>243</v>
      </c>
      <c r="L1658" t="s">
        <v>244</v>
      </c>
      <c r="M1658">
        <v>0</v>
      </c>
      <c r="N1658">
        <v>1E-3</v>
      </c>
      <c r="O1658" t="s">
        <v>1407</v>
      </c>
      <c r="P1658" t="s">
        <v>1408</v>
      </c>
      <c r="Q1658" t="s">
        <v>318</v>
      </c>
      <c r="R1658" t="s">
        <v>1217</v>
      </c>
      <c r="S1658" t="s">
        <v>249</v>
      </c>
      <c r="T1658" t="b">
        <v>0</v>
      </c>
    </row>
    <row r="1659" spans="1:20" x14ac:dyDescent="0.25">
      <c r="A1659" t="s">
        <v>259</v>
      </c>
      <c r="B1659" t="s">
        <v>260</v>
      </c>
      <c r="C1659" t="s">
        <v>237</v>
      </c>
      <c r="D1659" t="s">
        <v>3071</v>
      </c>
      <c r="E1659" t="s">
        <v>4768</v>
      </c>
      <c r="F1659" t="s">
        <v>4769</v>
      </c>
      <c r="G1659" t="s">
        <v>4769</v>
      </c>
      <c r="H1659">
        <v>9.5699999999999993E-2</v>
      </c>
      <c r="I1659" t="s">
        <v>265</v>
      </c>
      <c r="J1659" t="s">
        <v>242</v>
      </c>
      <c r="K1659" t="s">
        <v>243</v>
      </c>
      <c r="L1659" t="s">
        <v>244</v>
      </c>
      <c r="M1659">
        <v>0</v>
      </c>
      <c r="N1659">
        <v>9.5699999999999993E-2</v>
      </c>
      <c r="O1659" t="s">
        <v>391</v>
      </c>
      <c r="P1659" t="s">
        <v>4770</v>
      </c>
      <c r="Q1659" t="s">
        <v>3076</v>
      </c>
      <c r="R1659" t="s">
        <v>4771</v>
      </c>
      <c r="S1659" t="s">
        <v>270</v>
      </c>
      <c r="T1659" t="b">
        <v>0</v>
      </c>
    </row>
    <row r="1660" spans="1:20" x14ac:dyDescent="0.25">
      <c r="A1660" t="s">
        <v>259</v>
      </c>
      <c r="B1660" t="s">
        <v>260</v>
      </c>
      <c r="C1660" t="s">
        <v>294</v>
      </c>
      <c r="D1660" t="s">
        <v>3071</v>
      </c>
      <c r="E1660" t="s">
        <v>4768</v>
      </c>
      <c r="F1660" t="s">
        <v>4769</v>
      </c>
      <c r="G1660" t="s">
        <v>4769</v>
      </c>
      <c r="H1660">
        <v>4.9700000000000001E-2</v>
      </c>
      <c r="I1660" t="s">
        <v>265</v>
      </c>
      <c r="J1660" t="s">
        <v>242</v>
      </c>
      <c r="K1660" t="s">
        <v>243</v>
      </c>
      <c r="L1660" t="s">
        <v>244</v>
      </c>
      <c r="M1660">
        <v>0</v>
      </c>
      <c r="N1660">
        <v>4.9700000000000001E-2</v>
      </c>
      <c r="O1660" t="s">
        <v>391</v>
      </c>
      <c r="P1660" t="s">
        <v>4770</v>
      </c>
      <c r="Q1660" t="s">
        <v>3076</v>
      </c>
      <c r="R1660" t="s">
        <v>4771</v>
      </c>
      <c r="S1660" t="s">
        <v>270</v>
      </c>
      <c r="T1660" t="b">
        <v>0</v>
      </c>
    </row>
    <row r="1661" spans="1:20" x14ac:dyDescent="0.25">
      <c r="A1661" t="s">
        <v>259</v>
      </c>
      <c r="B1661" t="s">
        <v>260</v>
      </c>
      <c r="C1661" t="s">
        <v>237</v>
      </c>
      <c r="D1661" t="s">
        <v>4772</v>
      </c>
      <c r="E1661" t="s">
        <v>1627</v>
      </c>
      <c r="F1661" t="s">
        <v>4773</v>
      </c>
      <c r="G1661" t="s">
        <v>4773</v>
      </c>
      <c r="H1661">
        <v>6.1184000000000003</v>
      </c>
      <c r="I1661" t="s">
        <v>265</v>
      </c>
      <c r="J1661" t="s">
        <v>242</v>
      </c>
      <c r="K1661" t="s">
        <v>243</v>
      </c>
      <c r="L1661" t="s">
        <v>244</v>
      </c>
      <c r="M1661">
        <v>0</v>
      </c>
      <c r="N1661">
        <v>6.1184000000000003</v>
      </c>
      <c r="O1661" t="s">
        <v>290</v>
      </c>
      <c r="P1661" t="s">
        <v>4774</v>
      </c>
      <c r="Q1661" t="s">
        <v>4775</v>
      </c>
      <c r="R1661" t="s">
        <v>4776</v>
      </c>
      <c r="S1661" t="s">
        <v>270</v>
      </c>
      <c r="T1661" t="b">
        <v>1</v>
      </c>
    </row>
    <row r="1662" spans="1:20" x14ac:dyDescent="0.25">
      <c r="A1662" t="s">
        <v>259</v>
      </c>
      <c r="B1662" t="s">
        <v>260</v>
      </c>
      <c r="C1662" t="s">
        <v>294</v>
      </c>
      <c r="D1662" t="s">
        <v>4772</v>
      </c>
      <c r="E1662" t="s">
        <v>1627</v>
      </c>
      <c r="F1662" t="s">
        <v>4773</v>
      </c>
      <c r="G1662" t="s">
        <v>4773</v>
      </c>
      <c r="H1662">
        <v>2.88</v>
      </c>
      <c r="I1662" t="s">
        <v>265</v>
      </c>
      <c r="J1662" t="s">
        <v>242</v>
      </c>
      <c r="K1662" t="s">
        <v>243</v>
      </c>
      <c r="L1662" t="s">
        <v>244</v>
      </c>
      <c r="M1662">
        <v>0</v>
      </c>
      <c r="N1662">
        <v>2.88</v>
      </c>
      <c r="O1662" t="s">
        <v>290</v>
      </c>
      <c r="P1662" t="s">
        <v>4774</v>
      </c>
      <c r="Q1662" t="s">
        <v>4775</v>
      </c>
      <c r="R1662" t="s">
        <v>4776</v>
      </c>
      <c r="S1662" t="s">
        <v>270</v>
      </c>
      <c r="T1662" t="b">
        <v>1</v>
      </c>
    </row>
    <row r="1663" spans="1:20" x14ac:dyDescent="0.25">
      <c r="A1663" t="s">
        <v>259</v>
      </c>
      <c r="B1663" t="s">
        <v>260</v>
      </c>
      <c r="C1663" t="s">
        <v>237</v>
      </c>
      <c r="D1663" t="s">
        <v>2468</v>
      </c>
      <c r="E1663" t="s">
        <v>3724</v>
      </c>
      <c r="F1663" t="s">
        <v>4777</v>
      </c>
      <c r="G1663" t="s">
        <v>4778</v>
      </c>
      <c r="H1663">
        <v>1.1493420000000001</v>
      </c>
      <c r="I1663" t="s">
        <v>265</v>
      </c>
      <c r="J1663" t="s">
        <v>242</v>
      </c>
      <c r="K1663" t="s">
        <v>243</v>
      </c>
      <c r="L1663" t="s">
        <v>244</v>
      </c>
      <c r="M1663">
        <v>0</v>
      </c>
      <c r="N1663">
        <v>1.1493420000000001</v>
      </c>
      <c r="O1663" t="s">
        <v>372</v>
      </c>
      <c r="P1663" t="s">
        <v>4779</v>
      </c>
      <c r="Q1663" t="s">
        <v>2473</v>
      </c>
      <c r="R1663" t="s">
        <v>4780</v>
      </c>
      <c r="S1663" t="s">
        <v>270</v>
      </c>
      <c r="T1663" t="b">
        <v>1</v>
      </c>
    </row>
    <row r="1664" spans="1:20" x14ac:dyDescent="0.25">
      <c r="A1664" t="s">
        <v>259</v>
      </c>
      <c r="B1664" t="s">
        <v>260</v>
      </c>
      <c r="C1664" t="s">
        <v>294</v>
      </c>
      <c r="D1664" t="s">
        <v>2468</v>
      </c>
      <c r="E1664" t="s">
        <v>3724</v>
      </c>
      <c r="F1664" t="s">
        <v>4777</v>
      </c>
      <c r="G1664" t="s">
        <v>4778</v>
      </c>
      <c r="H1664">
        <v>0.67517400000000005</v>
      </c>
      <c r="I1664" t="s">
        <v>265</v>
      </c>
      <c r="J1664" t="s">
        <v>242</v>
      </c>
      <c r="K1664" t="s">
        <v>243</v>
      </c>
      <c r="L1664" t="s">
        <v>244</v>
      </c>
      <c r="M1664">
        <v>0</v>
      </c>
      <c r="N1664">
        <v>0.67517400000000005</v>
      </c>
      <c r="O1664" t="s">
        <v>372</v>
      </c>
      <c r="P1664" t="s">
        <v>4779</v>
      </c>
      <c r="Q1664" t="s">
        <v>2473</v>
      </c>
      <c r="R1664" t="s">
        <v>4780</v>
      </c>
      <c r="S1664" t="s">
        <v>270</v>
      </c>
      <c r="T1664" t="b">
        <v>1</v>
      </c>
    </row>
    <row r="1665" spans="1:20" x14ac:dyDescent="0.25">
      <c r="A1665" t="s">
        <v>259</v>
      </c>
      <c r="B1665" t="s">
        <v>260</v>
      </c>
      <c r="C1665" t="s">
        <v>237</v>
      </c>
      <c r="D1665" t="s">
        <v>4781</v>
      </c>
      <c r="E1665" t="s">
        <v>4782</v>
      </c>
      <c r="F1665" t="s">
        <v>4782</v>
      </c>
      <c r="G1665" t="s">
        <v>4782</v>
      </c>
      <c r="H1665">
        <v>5.298</v>
      </c>
      <c r="I1665" t="s">
        <v>265</v>
      </c>
      <c r="J1665" t="s">
        <v>242</v>
      </c>
      <c r="K1665" t="s">
        <v>243</v>
      </c>
      <c r="L1665" t="s">
        <v>244</v>
      </c>
      <c r="M1665">
        <v>0</v>
      </c>
      <c r="N1665">
        <v>5.298</v>
      </c>
      <c r="O1665" t="s">
        <v>266</v>
      </c>
      <c r="P1665" t="s">
        <v>4783</v>
      </c>
      <c r="Q1665" t="s">
        <v>4784</v>
      </c>
      <c r="R1665" t="s">
        <v>4785</v>
      </c>
      <c r="S1665" t="s">
        <v>270</v>
      </c>
      <c r="T1665" t="b">
        <v>1</v>
      </c>
    </row>
    <row r="1666" spans="1:20" x14ac:dyDescent="0.25">
      <c r="A1666" t="s">
        <v>259</v>
      </c>
      <c r="B1666" t="s">
        <v>260</v>
      </c>
      <c r="C1666" t="s">
        <v>336</v>
      </c>
      <c r="D1666" t="s">
        <v>4781</v>
      </c>
      <c r="E1666" t="s">
        <v>4782</v>
      </c>
      <c r="F1666" t="s">
        <v>4782</v>
      </c>
      <c r="G1666" t="s">
        <v>4782</v>
      </c>
      <c r="H1666">
        <v>37126</v>
      </c>
      <c r="I1666" t="s">
        <v>265</v>
      </c>
      <c r="J1666" t="s">
        <v>242</v>
      </c>
      <c r="K1666" t="s">
        <v>243</v>
      </c>
      <c r="L1666" t="s">
        <v>244</v>
      </c>
      <c r="M1666">
        <v>0</v>
      </c>
      <c r="N1666">
        <v>37126</v>
      </c>
      <c r="O1666" t="s">
        <v>266</v>
      </c>
      <c r="P1666" t="s">
        <v>4783</v>
      </c>
      <c r="Q1666" t="s">
        <v>4784</v>
      </c>
      <c r="R1666" t="s">
        <v>4786</v>
      </c>
      <c r="S1666" t="s">
        <v>270</v>
      </c>
      <c r="T1666" t="b">
        <v>1</v>
      </c>
    </row>
    <row r="1667" spans="1:20" x14ac:dyDescent="0.25">
      <c r="A1667" t="s">
        <v>259</v>
      </c>
      <c r="B1667" t="s">
        <v>260</v>
      </c>
      <c r="C1667" t="s">
        <v>336</v>
      </c>
      <c r="D1667" t="s">
        <v>4781</v>
      </c>
      <c r="E1667" t="s">
        <v>4782</v>
      </c>
      <c r="F1667" t="s">
        <v>4782</v>
      </c>
      <c r="G1667" t="s">
        <v>4782</v>
      </c>
      <c r="H1667">
        <v>83533</v>
      </c>
      <c r="I1667" t="s">
        <v>265</v>
      </c>
      <c r="J1667" t="s">
        <v>242</v>
      </c>
      <c r="K1667" t="s">
        <v>243</v>
      </c>
      <c r="L1667" t="s">
        <v>244</v>
      </c>
      <c r="M1667">
        <v>0</v>
      </c>
      <c r="N1667">
        <v>83533</v>
      </c>
      <c r="O1667" t="s">
        <v>266</v>
      </c>
      <c r="P1667" t="s">
        <v>4783</v>
      </c>
      <c r="Q1667" t="s">
        <v>4784</v>
      </c>
      <c r="R1667" t="s">
        <v>4787</v>
      </c>
      <c r="S1667" t="s">
        <v>270</v>
      </c>
      <c r="T1667" t="b">
        <v>1</v>
      </c>
    </row>
    <row r="1668" spans="1:20" x14ac:dyDescent="0.25">
      <c r="A1668" t="s">
        <v>259</v>
      </c>
      <c r="B1668" t="s">
        <v>260</v>
      </c>
      <c r="C1668" t="s">
        <v>237</v>
      </c>
      <c r="D1668" t="s">
        <v>853</v>
      </c>
      <c r="E1668" t="s">
        <v>4788</v>
      </c>
      <c r="F1668" t="s">
        <v>4789</v>
      </c>
      <c r="G1668" t="s">
        <v>4790</v>
      </c>
      <c r="H1668">
        <v>0.192</v>
      </c>
      <c r="I1668" t="s">
        <v>265</v>
      </c>
      <c r="J1668" t="s">
        <v>242</v>
      </c>
      <c r="K1668" t="s">
        <v>243</v>
      </c>
      <c r="L1668" t="s">
        <v>244</v>
      </c>
      <c r="M1668">
        <v>0</v>
      </c>
      <c r="N1668">
        <v>0.192</v>
      </c>
      <c r="O1668" t="s">
        <v>518</v>
      </c>
      <c r="P1668" t="s">
        <v>4791</v>
      </c>
      <c r="Q1668" t="s">
        <v>858</v>
      </c>
      <c r="R1668" t="s">
        <v>4792</v>
      </c>
      <c r="S1668" t="s">
        <v>270</v>
      </c>
      <c r="T1668" t="b">
        <v>1</v>
      </c>
    </row>
    <row r="1669" spans="1:20" x14ac:dyDescent="0.25">
      <c r="A1669" t="s">
        <v>259</v>
      </c>
      <c r="B1669" t="s">
        <v>260</v>
      </c>
      <c r="C1669" t="s">
        <v>336</v>
      </c>
      <c r="D1669" t="s">
        <v>853</v>
      </c>
      <c r="E1669" t="s">
        <v>4788</v>
      </c>
      <c r="F1669" t="s">
        <v>4789</v>
      </c>
      <c r="G1669" t="s">
        <v>4790</v>
      </c>
      <c r="H1669">
        <v>1346</v>
      </c>
      <c r="I1669" t="s">
        <v>265</v>
      </c>
      <c r="J1669" t="s">
        <v>242</v>
      </c>
      <c r="K1669" t="s">
        <v>243</v>
      </c>
      <c r="L1669" t="s">
        <v>244</v>
      </c>
      <c r="M1669">
        <v>0</v>
      </c>
      <c r="N1669">
        <v>1346</v>
      </c>
      <c r="O1669" t="s">
        <v>518</v>
      </c>
      <c r="P1669" t="s">
        <v>4791</v>
      </c>
      <c r="Q1669" t="s">
        <v>858</v>
      </c>
      <c r="R1669" t="s">
        <v>4793</v>
      </c>
      <c r="S1669" t="s">
        <v>270</v>
      </c>
      <c r="T1669" t="b">
        <v>1</v>
      </c>
    </row>
    <row r="1670" spans="1:20" x14ac:dyDescent="0.25">
      <c r="A1670" t="s">
        <v>259</v>
      </c>
      <c r="B1670" t="s">
        <v>260</v>
      </c>
      <c r="C1670" t="s">
        <v>336</v>
      </c>
      <c r="D1670" t="s">
        <v>853</v>
      </c>
      <c r="E1670" t="s">
        <v>4788</v>
      </c>
      <c r="F1670" t="s">
        <v>4789</v>
      </c>
      <c r="G1670" t="s">
        <v>4790</v>
      </c>
      <c r="H1670">
        <v>3027</v>
      </c>
      <c r="I1670" t="s">
        <v>265</v>
      </c>
      <c r="J1670" t="s">
        <v>242</v>
      </c>
      <c r="K1670" t="s">
        <v>243</v>
      </c>
      <c r="L1670" t="s">
        <v>244</v>
      </c>
      <c r="M1670">
        <v>0</v>
      </c>
      <c r="N1670">
        <v>3027</v>
      </c>
      <c r="O1670" t="s">
        <v>518</v>
      </c>
      <c r="P1670" t="s">
        <v>4791</v>
      </c>
      <c r="Q1670" t="s">
        <v>858</v>
      </c>
      <c r="R1670" t="s">
        <v>4794</v>
      </c>
      <c r="S1670" t="s">
        <v>270</v>
      </c>
      <c r="T1670" t="b">
        <v>1</v>
      </c>
    </row>
    <row r="1671" spans="1:20" x14ac:dyDescent="0.25">
      <c r="A1671" t="s">
        <v>236</v>
      </c>
      <c r="B1671" t="s">
        <v>236</v>
      </c>
      <c r="C1671" t="s">
        <v>237</v>
      </c>
      <c r="D1671" t="s">
        <v>250</v>
      </c>
      <c r="F1671" t="s">
        <v>544</v>
      </c>
      <c r="G1671" t="s">
        <v>906</v>
      </c>
      <c r="H1671">
        <v>5.0000000000000001E-3</v>
      </c>
      <c r="I1671" t="s">
        <v>254</v>
      </c>
      <c r="J1671" t="s">
        <v>242</v>
      </c>
      <c r="K1671" t="s">
        <v>243</v>
      </c>
      <c r="L1671" t="s">
        <v>244</v>
      </c>
      <c r="M1671">
        <v>0</v>
      </c>
      <c r="N1671">
        <v>5.0000000000000001E-3</v>
      </c>
      <c r="O1671" t="s">
        <v>546</v>
      </c>
      <c r="P1671" t="s">
        <v>4795</v>
      </c>
      <c r="Q1671" t="s">
        <v>257</v>
      </c>
      <c r="R1671" t="s">
        <v>548</v>
      </c>
      <c r="S1671" t="s">
        <v>249</v>
      </c>
      <c r="T1671" t="b">
        <v>0</v>
      </c>
    </row>
    <row r="1672" spans="1:20" x14ac:dyDescent="0.25">
      <c r="A1672" t="s">
        <v>236</v>
      </c>
      <c r="B1672" t="s">
        <v>236</v>
      </c>
      <c r="C1672" t="s">
        <v>237</v>
      </c>
      <c r="D1672" t="s">
        <v>238</v>
      </c>
      <c r="F1672" t="s">
        <v>925</v>
      </c>
      <c r="G1672" t="s">
        <v>3612</v>
      </c>
      <c r="H1672">
        <v>0.05</v>
      </c>
      <c r="I1672" t="s">
        <v>254</v>
      </c>
      <c r="J1672" t="s">
        <v>242</v>
      </c>
      <c r="K1672" t="s">
        <v>243</v>
      </c>
      <c r="L1672" t="s">
        <v>244</v>
      </c>
      <c r="M1672">
        <v>0</v>
      </c>
      <c r="N1672">
        <v>0.05</v>
      </c>
      <c r="O1672" t="s">
        <v>1313</v>
      </c>
      <c r="P1672" t="s">
        <v>4796</v>
      </c>
      <c r="Q1672" t="s">
        <v>247</v>
      </c>
      <c r="R1672" t="s">
        <v>4797</v>
      </c>
      <c r="S1672" t="s">
        <v>249</v>
      </c>
      <c r="T1672" t="b">
        <v>0</v>
      </c>
    </row>
    <row r="1673" spans="1:20" x14ac:dyDescent="0.25">
      <c r="A1673" t="s">
        <v>236</v>
      </c>
      <c r="B1673" t="s">
        <v>236</v>
      </c>
      <c r="C1673" t="s">
        <v>237</v>
      </c>
      <c r="D1673" t="s">
        <v>392</v>
      </c>
      <c r="F1673" t="s">
        <v>757</v>
      </c>
      <c r="G1673" t="s">
        <v>1989</v>
      </c>
      <c r="H1673">
        <v>0.1</v>
      </c>
      <c r="I1673" t="s">
        <v>254</v>
      </c>
      <c r="J1673" t="s">
        <v>242</v>
      </c>
      <c r="K1673" t="s">
        <v>243</v>
      </c>
      <c r="L1673" t="s">
        <v>244</v>
      </c>
      <c r="M1673">
        <v>0</v>
      </c>
      <c r="N1673">
        <v>0.1</v>
      </c>
      <c r="O1673" t="s">
        <v>245</v>
      </c>
      <c r="P1673" t="s">
        <v>1990</v>
      </c>
      <c r="Q1673" t="s">
        <v>397</v>
      </c>
      <c r="R1673" t="s">
        <v>3976</v>
      </c>
      <c r="S1673" t="s">
        <v>249</v>
      </c>
      <c r="T1673" t="b">
        <v>0</v>
      </c>
    </row>
    <row r="1674" spans="1:20" x14ac:dyDescent="0.25">
      <c r="A1674" t="s">
        <v>259</v>
      </c>
      <c r="B1674" t="s">
        <v>260</v>
      </c>
      <c r="C1674" t="s">
        <v>237</v>
      </c>
      <c r="D1674" t="s">
        <v>4798</v>
      </c>
      <c r="E1674" t="s">
        <v>4757</v>
      </c>
      <c r="F1674" t="s">
        <v>4758</v>
      </c>
      <c r="G1674" t="s">
        <v>4758</v>
      </c>
      <c r="H1674">
        <v>0.38400000000000001</v>
      </c>
      <c r="I1674" t="s">
        <v>265</v>
      </c>
      <c r="J1674" t="s">
        <v>242</v>
      </c>
      <c r="K1674" t="s">
        <v>243</v>
      </c>
      <c r="L1674" t="s">
        <v>244</v>
      </c>
      <c r="M1674">
        <v>0</v>
      </c>
      <c r="N1674">
        <v>0.38400000000000001</v>
      </c>
      <c r="O1674" t="s">
        <v>652</v>
      </c>
      <c r="P1674" t="s">
        <v>4799</v>
      </c>
      <c r="Q1674" t="s">
        <v>4800</v>
      </c>
      <c r="R1674" t="s">
        <v>4801</v>
      </c>
      <c r="S1674" t="s">
        <v>270</v>
      </c>
      <c r="T1674" t="b">
        <v>0</v>
      </c>
    </row>
    <row r="1675" spans="1:20" x14ac:dyDescent="0.25">
      <c r="A1675" t="s">
        <v>259</v>
      </c>
      <c r="B1675" t="s">
        <v>260</v>
      </c>
      <c r="C1675" t="s">
        <v>336</v>
      </c>
      <c r="D1675" t="s">
        <v>4798</v>
      </c>
      <c r="E1675" t="s">
        <v>4757</v>
      </c>
      <c r="F1675" t="s">
        <v>4758</v>
      </c>
      <c r="G1675" t="s">
        <v>4758</v>
      </c>
      <c r="H1675">
        <v>2006</v>
      </c>
      <c r="I1675" t="s">
        <v>265</v>
      </c>
      <c r="J1675" t="s">
        <v>242</v>
      </c>
      <c r="K1675" t="s">
        <v>243</v>
      </c>
      <c r="L1675" t="s">
        <v>244</v>
      </c>
      <c r="M1675">
        <v>0</v>
      </c>
      <c r="N1675">
        <v>2006</v>
      </c>
      <c r="O1675" t="s">
        <v>652</v>
      </c>
      <c r="P1675" t="s">
        <v>4799</v>
      </c>
      <c r="Q1675" t="s">
        <v>4800</v>
      </c>
      <c r="R1675" t="s">
        <v>4802</v>
      </c>
      <c r="S1675" t="s">
        <v>270</v>
      </c>
      <c r="T1675" t="b">
        <v>0</v>
      </c>
    </row>
    <row r="1676" spans="1:20" x14ac:dyDescent="0.25">
      <c r="A1676" t="s">
        <v>259</v>
      </c>
      <c r="B1676" t="s">
        <v>260</v>
      </c>
      <c r="C1676" t="s">
        <v>336</v>
      </c>
      <c r="D1676" t="s">
        <v>4798</v>
      </c>
      <c r="E1676" t="s">
        <v>4757</v>
      </c>
      <c r="F1676" t="s">
        <v>4758</v>
      </c>
      <c r="G1676" t="s">
        <v>4758</v>
      </c>
      <c r="H1676">
        <v>3873</v>
      </c>
      <c r="I1676" t="s">
        <v>265</v>
      </c>
      <c r="J1676" t="s">
        <v>242</v>
      </c>
      <c r="K1676" t="s">
        <v>243</v>
      </c>
      <c r="L1676" t="s">
        <v>244</v>
      </c>
      <c r="M1676">
        <v>0</v>
      </c>
      <c r="N1676">
        <v>3873</v>
      </c>
      <c r="O1676" t="s">
        <v>652</v>
      </c>
      <c r="P1676" t="s">
        <v>4799</v>
      </c>
      <c r="Q1676" t="s">
        <v>4800</v>
      </c>
      <c r="R1676" t="s">
        <v>4803</v>
      </c>
      <c r="S1676" t="s">
        <v>270</v>
      </c>
      <c r="T1676" t="b">
        <v>0</v>
      </c>
    </row>
    <row r="1677" spans="1:20" x14ac:dyDescent="0.25">
      <c r="A1677" t="s">
        <v>259</v>
      </c>
      <c r="B1677" t="s">
        <v>260</v>
      </c>
      <c r="C1677" t="s">
        <v>237</v>
      </c>
      <c r="D1677" t="s">
        <v>1535</v>
      </c>
      <c r="E1677" t="s">
        <v>4804</v>
      </c>
      <c r="F1677" t="s">
        <v>4805</v>
      </c>
      <c r="G1677" t="s">
        <v>4805</v>
      </c>
      <c r="H1677">
        <v>3.0209999999999999</v>
      </c>
      <c r="I1677" t="s">
        <v>265</v>
      </c>
      <c r="J1677" t="s">
        <v>242</v>
      </c>
      <c r="K1677" t="s">
        <v>243</v>
      </c>
      <c r="L1677" t="s">
        <v>244</v>
      </c>
      <c r="M1677">
        <v>0</v>
      </c>
      <c r="N1677">
        <v>3.0209999999999999</v>
      </c>
      <c r="O1677" t="s">
        <v>324</v>
      </c>
      <c r="P1677" t="s">
        <v>4806</v>
      </c>
      <c r="Q1677" t="s">
        <v>1539</v>
      </c>
      <c r="R1677" t="s">
        <v>4807</v>
      </c>
      <c r="S1677" t="s">
        <v>270</v>
      </c>
      <c r="T1677" t="b">
        <v>1</v>
      </c>
    </row>
    <row r="1678" spans="1:20" x14ac:dyDescent="0.25">
      <c r="A1678" t="s">
        <v>259</v>
      </c>
      <c r="B1678" t="s">
        <v>260</v>
      </c>
      <c r="C1678" t="s">
        <v>294</v>
      </c>
      <c r="D1678" t="s">
        <v>1535</v>
      </c>
      <c r="E1678" t="s">
        <v>4804</v>
      </c>
      <c r="F1678" t="s">
        <v>4805</v>
      </c>
      <c r="G1678" t="s">
        <v>4805</v>
      </c>
      <c r="H1678">
        <v>0.92200000000000004</v>
      </c>
      <c r="I1678" t="s">
        <v>265</v>
      </c>
      <c r="J1678" t="s">
        <v>242</v>
      </c>
      <c r="K1678" t="s">
        <v>243</v>
      </c>
      <c r="L1678" t="s">
        <v>244</v>
      </c>
      <c r="M1678">
        <v>0</v>
      </c>
      <c r="N1678">
        <v>0.92200000000000004</v>
      </c>
      <c r="O1678" t="s">
        <v>324</v>
      </c>
      <c r="P1678" t="s">
        <v>4806</v>
      </c>
      <c r="Q1678" t="s">
        <v>1539</v>
      </c>
      <c r="R1678" t="s">
        <v>4807</v>
      </c>
      <c r="S1678" t="s">
        <v>270</v>
      </c>
      <c r="T1678" t="b">
        <v>1</v>
      </c>
    </row>
    <row r="1679" spans="1:20" x14ac:dyDescent="0.25">
      <c r="A1679" t="s">
        <v>259</v>
      </c>
      <c r="B1679" t="s">
        <v>260</v>
      </c>
      <c r="C1679" t="s">
        <v>237</v>
      </c>
      <c r="D1679" t="s">
        <v>376</v>
      </c>
      <c r="E1679" t="s">
        <v>4808</v>
      </c>
      <c r="F1679" t="s">
        <v>4809</v>
      </c>
      <c r="G1679" t="s">
        <v>4809</v>
      </c>
      <c r="H1679">
        <v>0.18099999999999999</v>
      </c>
      <c r="I1679" t="s">
        <v>265</v>
      </c>
      <c r="J1679" t="s">
        <v>242</v>
      </c>
      <c r="K1679" t="s">
        <v>243</v>
      </c>
      <c r="L1679" t="s">
        <v>244</v>
      </c>
      <c r="M1679">
        <v>0</v>
      </c>
      <c r="N1679">
        <v>0.18099999999999999</v>
      </c>
      <c r="O1679" t="s">
        <v>324</v>
      </c>
      <c r="P1679" t="s">
        <v>4810</v>
      </c>
      <c r="Q1679" t="s">
        <v>380</v>
      </c>
      <c r="R1679" t="s">
        <v>4811</v>
      </c>
      <c r="S1679" t="s">
        <v>270</v>
      </c>
      <c r="T1679" t="b">
        <v>1</v>
      </c>
    </row>
    <row r="1680" spans="1:20" x14ac:dyDescent="0.25">
      <c r="A1680" t="s">
        <v>236</v>
      </c>
      <c r="B1680" t="s">
        <v>236</v>
      </c>
      <c r="C1680" t="s">
        <v>237</v>
      </c>
      <c r="D1680" t="s">
        <v>355</v>
      </c>
      <c r="F1680" t="s">
        <v>1438</v>
      </c>
      <c r="G1680" t="s">
        <v>4812</v>
      </c>
      <c r="H1680">
        <v>4.0000000000000001E-3</v>
      </c>
      <c r="I1680" t="s">
        <v>254</v>
      </c>
      <c r="J1680" t="s">
        <v>242</v>
      </c>
      <c r="K1680" t="s">
        <v>243</v>
      </c>
      <c r="L1680" t="s">
        <v>244</v>
      </c>
      <c r="M1680">
        <v>0</v>
      </c>
      <c r="N1680">
        <v>4.0000000000000001E-3</v>
      </c>
      <c r="O1680" t="s">
        <v>395</v>
      </c>
      <c r="P1680" t="s">
        <v>4813</v>
      </c>
      <c r="Q1680" t="s">
        <v>360</v>
      </c>
      <c r="R1680" t="s">
        <v>4120</v>
      </c>
      <c r="S1680" t="s">
        <v>249</v>
      </c>
      <c r="T1680" t="b">
        <v>1</v>
      </c>
    </row>
    <row r="1681" spans="1:20" x14ac:dyDescent="0.25">
      <c r="A1681" t="s">
        <v>259</v>
      </c>
      <c r="B1681" t="s">
        <v>260</v>
      </c>
      <c r="C1681" t="s">
        <v>237</v>
      </c>
      <c r="D1681" t="s">
        <v>2206</v>
      </c>
      <c r="E1681" t="s">
        <v>4814</v>
      </c>
      <c r="F1681" t="s">
        <v>4815</v>
      </c>
      <c r="G1681" t="s">
        <v>4815</v>
      </c>
      <c r="H1681">
        <v>0.61399999999999999</v>
      </c>
      <c r="I1681" t="s">
        <v>265</v>
      </c>
      <c r="J1681" t="s">
        <v>242</v>
      </c>
      <c r="K1681" t="s">
        <v>243</v>
      </c>
      <c r="L1681" t="s">
        <v>244</v>
      </c>
      <c r="M1681">
        <v>0</v>
      </c>
      <c r="N1681">
        <v>0.61399999999999999</v>
      </c>
      <c r="O1681" t="s">
        <v>324</v>
      </c>
      <c r="P1681" t="s">
        <v>4816</v>
      </c>
      <c r="Q1681" t="s">
        <v>2210</v>
      </c>
      <c r="R1681" t="s">
        <v>4817</v>
      </c>
      <c r="S1681" t="s">
        <v>270</v>
      </c>
      <c r="T1681" t="b">
        <v>0</v>
      </c>
    </row>
    <row r="1682" spans="1:20" x14ac:dyDescent="0.25">
      <c r="A1682" t="s">
        <v>259</v>
      </c>
      <c r="B1682" t="s">
        <v>260</v>
      </c>
      <c r="C1682" t="s">
        <v>237</v>
      </c>
      <c r="D1682" t="s">
        <v>4818</v>
      </c>
      <c r="E1682" t="s">
        <v>854</v>
      </c>
      <c r="F1682" t="s">
        <v>855</v>
      </c>
      <c r="G1682" t="s">
        <v>856</v>
      </c>
      <c r="H1682">
        <v>0.14199999999999999</v>
      </c>
      <c r="I1682" t="s">
        <v>265</v>
      </c>
      <c r="J1682" t="s">
        <v>242</v>
      </c>
      <c r="K1682" t="s">
        <v>243</v>
      </c>
      <c r="L1682" t="s">
        <v>244</v>
      </c>
      <c r="M1682">
        <v>0</v>
      </c>
      <c r="N1682">
        <v>0.14199999999999999</v>
      </c>
      <c r="O1682" t="s">
        <v>518</v>
      </c>
      <c r="P1682" t="s">
        <v>4819</v>
      </c>
      <c r="Q1682" t="s">
        <v>4820</v>
      </c>
      <c r="R1682" t="s">
        <v>4821</v>
      </c>
      <c r="S1682" t="s">
        <v>270</v>
      </c>
      <c r="T1682" t="b">
        <v>1</v>
      </c>
    </row>
    <row r="1683" spans="1:20" x14ac:dyDescent="0.25">
      <c r="A1683" t="s">
        <v>259</v>
      </c>
      <c r="B1683" t="s">
        <v>260</v>
      </c>
      <c r="C1683" t="s">
        <v>294</v>
      </c>
      <c r="D1683" t="s">
        <v>4818</v>
      </c>
      <c r="E1683" t="s">
        <v>854</v>
      </c>
      <c r="F1683" t="s">
        <v>855</v>
      </c>
      <c r="G1683" t="s">
        <v>856</v>
      </c>
      <c r="H1683">
        <v>9.6000000000000002E-2</v>
      </c>
      <c r="I1683" t="s">
        <v>265</v>
      </c>
      <c r="J1683" t="s">
        <v>242</v>
      </c>
      <c r="K1683" t="s">
        <v>243</v>
      </c>
      <c r="L1683" t="s">
        <v>244</v>
      </c>
      <c r="M1683">
        <v>0</v>
      </c>
      <c r="N1683">
        <v>9.6000000000000002E-2</v>
      </c>
      <c r="O1683" t="s">
        <v>518</v>
      </c>
      <c r="P1683" t="s">
        <v>4819</v>
      </c>
      <c r="Q1683" t="s">
        <v>4820</v>
      </c>
      <c r="R1683" t="s">
        <v>4821</v>
      </c>
      <c r="S1683" t="s">
        <v>270</v>
      </c>
      <c r="T1683" t="b">
        <v>1</v>
      </c>
    </row>
    <row r="1684" spans="1:20" x14ac:dyDescent="0.25">
      <c r="A1684" t="s">
        <v>259</v>
      </c>
      <c r="B1684" t="s">
        <v>260</v>
      </c>
      <c r="C1684" t="s">
        <v>237</v>
      </c>
      <c r="D1684" t="s">
        <v>4822</v>
      </c>
      <c r="E1684" t="s">
        <v>975</v>
      </c>
      <c r="F1684" t="s">
        <v>976</v>
      </c>
      <c r="G1684" t="s">
        <v>977</v>
      </c>
      <c r="H1684">
        <v>2.278</v>
      </c>
      <c r="I1684" t="s">
        <v>265</v>
      </c>
      <c r="J1684" t="s">
        <v>242</v>
      </c>
      <c r="K1684" t="s">
        <v>243</v>
      </c>
      <c r="L1684" t="s">
        <v>244</v>
      </c>
      <c r="M1684">
        <v>0</v>
      </c>
      <c r="N1684">
        <v>2.278</v>
      </c>
      <c r="O1684" t="s">
        <v>331</v>
      </c>
      <c r="P1684" t="s">
        <v>4823</v>
      </c>
      <c r="Q1684" t="s">
        <v>4824</v>
      </c>
      <c r="R1684" t="s">
        <v>4825</v>
      </c>
      <c r="S1684" t="s">
        <v>270</v>
      </c>
      <c r="T1684" t="b">
        <v>1</v>
      </c>
    </row>
    <row r="1685" spans="1:20" x14ac:dyDescent="0.25">
      <c r="A1685" t="s">
        <v>259</v>
      </c>
      <c r="B1685" t="s">
        <v>260</v>
      </c>
      <c r="C1685" t="s">
        <v>294</v>
      </c>
      <c r="D1685" t="s">
        <v>4822</v>
      </c>
      <c r="E1685" t="s">
        <v>975</v>
      </c>
      <c r="F1685" t="s">
        <v>976</v>
      </c>
      <c r="G1685" t="s">
        <v>977</v>
      </c>
      <c r="H1685">
        <v>0.55000000000000004</v>
      </c>
      <c r="I1685" t="s">
        <v>265</v>
      </c>
      <c r="J1685" t="s">
        <v>242</v>
      </c>
      <c r="K1685" t="s">
        <v>243</v>
      </c>
      <c r="L1685" t="s">
        <v>244</v>
      </c>
      <c r="M1685">
        <v>0</v>
      </c>
      <c r="N1685">
        <v>0.55000000000000004</v>
      </c>
      <c r="O1685" t="s">
        <v>331</v>
      </c>
      <c r="P1685" t="s">
        <v>4823</v>
      </c>
      <c r="Q1685" t="s">
        <v>4824</v>
      </c>
      <c r="R1685" t="s">
        <v>4825</v>
      </c>
      <c r="S1685" t="s">
        <v>270</v>
      </c>
      <c r="T1685" t="b">
        <v>1</v>
      </c>
    </row>
    <row r="1686" spans="1:20" x14ac:dyDescent="0.25">
      <c r="A1686" t="s">
        <v>259</v>
      </c>
      <c r="B1686" t="s">
        <v>260</v>
      </c>
      <c r="C1686" t="s">
        <v>237</v>
      </c>
      <c r="D1686" t="s">
        <v>746</v>
      </c>
      <c r="E1686" t="s">
        <v>4299</v>
      </c>
      <c r="F1686" t="s">
        <v>4826</v>
      </c>
      <c r="G1686" t="s">
        <v>4827</v>
      </c>
      <c r="H1686">
        <v>0.77100000000000002</v>
      </c>
      <c r="I1686" t="s">
        <v>265</v>
      </c>
      <c r="J1686" t="s">
        <v>242</v>
      </c>
      <c r="K1686" t="s">
        <v>243</v>
      </c>
      <c r="L1686" t="s">
        <v>244</v>
      </c>
      <c r="M1686">
        <v>0</v>
      </c>
      <c r="N1686">
        <v>0.77100000000000002</v>
      </c>
      <c r="O1686" t="s">
        <v>952</v>
      </c>
      <c r="P1686" t="s">
        <v>4828</v>
      </c>
      <c r="Q1686" t="s">
        <v>751</v>
      </c>
      <c r="R1686" t="s">
        <v>4829</v>
      </c>
      <c r="S1686" t="s">
        <v>270</v>
      </c>
      <c r="T1686" t="b">
        <v>1</v>
      </c>
    </row>
    <row r="1687" spans="1:20" x14ac:dyDescent="0.25">
      <c r="A1687" t="s">
        <v>259</v>
      </c>
      <c r="B1687" t="s">
        <v>260</v>
      </c>
      <c r="C1687" t="s">
        <v>336</v>
      </c>
      <c r="D1687" t="s">
        <v>746</v>
      </c>
      <c r="E1687" t="s">
        <v>4299</v>
      </c>
      <c r="F1687" t="s">
        <v>4826</v>
      </c>
      <c r="G1687" t="s">
        <v>4827</v>
      </c>
      <c r="H1687">
        <v>4069</v>
      </c>
      <c r="I1687" t="s">
        <v>265</v>
      </c>
      <c r="J1687" t="s">
        <v>242</v>
      </c>
      <c r="K1687" t="s">
        <v>243</v>
      </c>
      <c r="L1687" t="s">
        <v>244</v>
      </c>
      <c r="M1687">
        <v>0</v>
      </c>
      <c r="N1687">
        <v>4069</v>
      </c>
      <c r="O1687" t="s">
        <v>1212</v>
      </c>
      <c r="P1687" t="s">
        <v>4828</v>
      </c>
      <c r="Q1687" t="s">
        <v>751</v>
      </c>
      <c r="R1687" t="s">
        <v>4830</v>
      </c>
      <c r="S1687" t="s">
        <v>270</v>
      </c>
      <c r="T1687" t="b">
        <v>1</v>
      </c>
    </row>
    <row r="1688" spans="1:20" x14ac:dyDescent="0.25">
      <c r="A1688" t="s">
        <v>259</v>
      </c>
      <c r="B1688" t="s">
        <v>260</v>
      </c>
      <c r="C1688" t="s">
        <v>336</v>
      </c>
      <c r="D1688" t="s">
        <v>746</v>
      </c>
      <c r="E1688" t="s">
        <v>4299</v>
      </c>
      <c r="F1688" t="s">
        <v>4826</v>
      </c>
      <c r="G1688" t="s">
        <v>4827</v>
      </c>
      <c r="H1688">
        <v>7837</v>
      </c>
      <c r="I1688" t="s">
        <v>265</v>
      </c>
      <c r="J1688" t="s">
        <v>242</v>
      </c>
      <c r="K1688" t="s">
        <v>243</v>
      </c>
      <c r="L1688" t="s">
        <v>244</v>
      </c>
      <c r="M1688">
        <v>0</v>
      </c>
      <c r="N1688">
        <v>7837</v>
      </c>
      <c r="O1688" t="s">
        <v>1212</v>
      </c>
      <c r="P1688" t="s">
        <v>4828</v>
      </c>
      <c r="Q1688" t="s">
        <v>751</v>
      </c>
      <c r="R1688" t="s">
        <v>4831</v>
      </c>
      <c r="S1688" t="s">
        <v>270</v>
      </c>
      <c r="T1688" t="b">
        <v>1</v>
      </c>
    </row>
    <row r="1689" spans="1:20" x14ac:dyDescent="0.25">
      <c r="A1689" t="s">
        <v>259</v>
      </c>
      <c r="B1689" t="s">
        <v>271</v>
      </c>
      <c r="C1689" t="s">
        <v>237</v>
      </c>
      <c r="D1689" t="s">
        <v>4832</v>
      </c>
      <c r="F1689" t="s">
        <v>4833</v>
      </c>
      <c r="G1689" t="s">
        <v>4834</v>
      </c>
      <c r="H1689">
        <v>1.2</v>
      </c>
      <c r="I1689" t="s">
        <v>265</v>
      </c>
      <c r="J1689" t="s">
        <v>242</v>
      </c>
      <c r="K1689" t="s">
        <v>243</v>
      </c>
      <c r="L1689" t="s">
        <v>244</v>
      </c>
      <c r="M1689">
        <v>0</v>
      </c>
      <c r="N1689">
        <v>1.2</v>
      </c>
      <c r="O1689" t="s">
        <v>4835</v>
      </c>
      <c r="P1689" t="s">
        <v>4836</v>
      </c>
      <c r="Q1689" t="s">
        <v>4837</v>
      </c>
      <c r="R1689" t="s">
        <v>4838</v>
      </c>
      <c r="S1689" t="s">
        <v>279</v>
      </c>
      <c r="T1689" t="b">
        <v>0</v>
      </c>
    </row>
    <row r="1690" spans="1:20" x14ac:dyDescent="0.25">
      <c r="A1690" t="s">
        <v>236</v>
      </c>
      <c r="B1690" t="s">
        <v>236</v>
      </c>
      <c r="C1690" t="s">
        <v>237</v>
      </c>
      <c r="D1690" t="s">
        <v>425</v>
      </c>
      <c r="F1690" t="s">
        <v>426</v>
      </c>
      <c r="G1690" t="s">
        <v>2590</v>
      </c>
      <c r="H1690">
        <v>0.1348</v>
      </c>
      <c r="I1690" t="s">
        <v>241</v>
      </c>
      <c r="J1690" t="s">
        <v>242</v>
      </c>
      <c r="K1690" t="s">
        <v>243</v>
      </c>
      <c r="L1690" t="s">
        <v>244</v>
      </c>
      <c r="M1690">
        <v>0</v>
      </c>
      <c r="N1690">
        <v>0.1348</v>
      </c>
      <c r="O1690" t="s">
        <v>1044</v>
      </c>
      <c r="P1690" t="s">
        <v>4839</v>
      </c>
      <c r="Q1690" t="s">
        <v>430</v>
      </c>
      <c r="R1690" t="s">
        <v>431</v>
      </c>
      <c r="S1690" t="s">
        <v>249</v>
      </c>
      <c r="T1690" t="b">
        <v>1</v>
      </c>
    </row>
    <row r="1691" spans="1:20" x14ac:dyDescent="0.25">
      <c r="A1691" t="s">
        <v>259</v>
      </c>
      <c r="B1691" t="s">
        <v>260</v>
      </c>
      <c r="C1691" t="s">
        <v>237</v>
      </c>
      <c r="D1691" t="s">
        <v>450</v>
      </c>
      <c r="E1691" t="s">
        <v>281</v>
      </c>
      <c r="F1691" t="s">
        <v>4840</v>
      </c>
      <c r="G1691" t="s">
        <v>4840</v>
      </c>
      <c r="H1691">
        <v>1.361866</v>
      </c>
      <c r="I1691" t="s">
        <v>265</v>
      </c>
      <c r="J1691" t="s">
        <v>242</v>
      </c>
      <c r="K1691" t="s">
        <v>243</v>
      </c>
      <c r="L1691" t="s">
        <v>244</v>
      </c>
      <c r="M1691">
        <v>0</v>
      </c>
      <c r="N1691">
        <v>1.361866</v>
      </c>
      <c r="O1691" t="s">
        <v>372</v>
      </c>
      <c r="P1691" t="s">
        <v>4841</v>
      </c>
      <c r="Q1691" t="s">
        <v>453</v>
      </c>
      <c r="R1691" t="s">
        <v>4842</v>
      </c>
      <c r="S1691" t="s">
        <v>270</v>
      </c>
      <c r="T1691" t="b">
        <v>1</v>
      </c>
    </row>
    <row r="1692" spans="1:20" x14ac:dyDescent="0.25">
      <c r="A1692" t="s">
        <v>259</v>
      </c>
      <c r="B1692" t="s">
        <v>260</v>
      </c>
      <c r="C1692" t="s">
        <v>294</v>
      </c>
      <c r="D1692" t="s">
        <v>450</v>
      </c>
      <c r="E1692" t="s">
        <v>281</v>
      </c>
      <c r="F1692" t="s">
        <v>4840</v>
      </c>
      <c r="G1692" t="s">
        <v>4840</v>
      </c>
      <c r="H1692">
        <v>0.80700000000000005</v>
      </c>
      <c r="I1692" t="s">
        <v>265</v>
      </c>
      <c r="J1692" t="s">
        <v>242</v>
      </c>
      <c r="K1692" t="s">
        <v>243</v>
      </c>
      <c r="L1692" t="s">
        <v>244</v>
      </c>
      <c r="M1692">
        <v>0</v>
      </c>
      <c r="N1692">
        <v>0.80700000000000005</v>
      </c>
      <c r="O1692" t="s">
        <v>1258</v>
      </c>
      <c r="P1692" t="s">
        <v>4841</v>
      </c>
      <c r="Q1692" t="s">
        <v>453</v>
      </c>
      <c r="R1692" t="s">
        <v>4842</v>
      </c>
      <c r="S1692" t="s">
        <v>270</v>
      </c>
      <c r="T1692" t="b">
        <v>1</v>
      </c>
    </row>
    <row r="1693" spans="1:20" x14ac:dyDescent="0.25">
      <c r="A1693" t="s">
        <v>259</v>
      </c>
      <c r="B1693" t="s">
        <v>260</v>
      </c>
      <c r="C1693" t="s">
        <v>237</v>
      </c>
      <c r="D1693" t="s">
        <v>470</v>
      </c>
      <c r="E1693" t="s">
        <v>876</v>
      </c>
      <c r="F1693" t="s">
        <v>4843</v>
      </c>
      <c r="G1693" t="s">
        <v>4843</v>
      </c>
      <c r="H1693">
        <v>2.2309999999999999</v>
      </c>
      <c r="I1693" t="s">
        <v>265</v>
      </c>
      <c r="J1693" t="s">
        <v>242</v>
      </c>
      <c r="K1693" t="s">
        <v>243</v>
      </c>
      <c r="L1693" t="s">
        <v>244</v>
      </c>
      <c r="M1693">
        <v>0</v>
      </c>
      <c r="N1693">
        <v>2.2309999999999999</v>
      </c>
      <c r="O1693" t="s">
        <v>298</v>
      </c>
      <c r="P1693" t="s">
        <v>4844</v>
      </c>
      <c r="Q1693" t="s">
        <v>474</v>
      </c>
      <c r="R1693" t="s">
        <v>4845</v>
      </c>
      <c r="S1693" t="s">
        <v>270</v>
      </c>
      <c r="T1693" t="b">
        <v>1</v>
      </c>
    </row>
    <row r="1694" spans="1:20" x14ac:dyDescent="0.25">
      <c r="A1694" t="s">
        <v>259</v>
      </c>
      <c r="B1694" t="s">
        <v>260</v>
      </c>
      <c r="C1694" t="s">
        <v>237</v>
      </c>
      <c r="D1694" t="s">
        <v>1003</v>
      </c>
      <c r="E1694" t="s">
        <v>1741</v>
      </c>
      <c r="F1694" t="s">
        <v>4846</v>
      </c>
      <c r="G1694" t="s">
        <v>4846</v>
      </c>
      <c r="H1694">
        <v>2.016</v>
      </c>
      <c r="I1694" t="s">
        <v>265</v>
      </c>
      <c r="J1694" t="s">
        <v>242</v>
      </c>
      <c r="K1694" t="s">
        <v>243</v>
      </c>
      <c r="L1694" t="s">
        <v>244</v>
      </c>
      <c r="M1694">
        <v>0</v>
      </c>
      <c r="N1694">
        <v>2.016</v>
      </c>
      <c r="O1694" t="s">
        <v>562</v>
      </c>
      <c r="P1694" t="s">
        <v>4847</v>
      </c>
      <c r="Q1694" t="s">
        <v>1007</v>
      </c>
      <c r="R1694" t="s">
        <v>4848</v>
      </c>
      <c r="S1694" t="s">
        <v>270</v>
      </c>
      <c r="T1694" t="b">
        <v>1</v>
      </c>
    </row>
    <row r="1695" spans="1:20" x14ac:dyDescent="0.25">
      <c r="A1695" t="s">
        <v>259</v>
      </c>
      <c r="B1695" t="s">
        <v>260</v>
      </c>
      <c r="C1695" t="s">
        <v>294</v>
      </c>
      <c r="D1695" t="s">
        <v>1003</v>
      </c>
      <c r="E1695" t="s">
        <v>1741</v>
      </c>
      <c r="F1695" t="s">
        <v>4846</v>
      </c>
      <c r="G1695" t="s">
        <v>4846</v>
      </c>
      <c r="H1695">
        <v>0.45600000000000002</v>
      </c>
      <c r="I1695" t="s">
        <v>265</v>
      </c>
      <c r="J1695" t="s">
        <v>242</v>
      </c>
      <c r="K1695" t="s">
        <v>243</v>
      </c>
      <c r="L1695" t="s">
        <v>244</v>
      </c>
      <c r="M1695">
        <v>0</v>
      </c>
      <c r="N1695">
        <v>0.45600000000000002</v>
      </c>
      <c r="O1695" t="s">
        <v>562</v>
      </c>
      <c r="P1695" t="s">
        <v>4847</v>
      </c>
      <c r="Q1695" t="s">
        <v>1007</v>
      </c>
      <c r="R1695" t="s">
        <v>4848</v>
      </c>
      <c r="S1695" t="s">
        <v>270</v>
      </c>
      <c r="T1695" t="b">
        <v>1</v>
      </c>
    </row>
    <row r="1696" spans="1:20" x14ac:dyDescent="0.25">
      <c r="A1696" t="s">
        <v>259</v>
      </c>
      <c r="B1696" t="s">
        <v>271</v>
      </c>
      <c r="C1696" t="s">
        <v>237</v>
      </c>
      <c r="D1696" t="s">
        <v>2282</v>
      </c>
      <c r="E1696" t="s">
        <v>4849</v>
      </c>
      <c r="F1696" t="s">
        <v>4850</v>
      </c>
      <c r="G1696" t="s">
        <v>4851</v>
      </c>
      <c r="H1696">
        <v>0.315</v>
      </c>
      <c r="I1696" t="s">
        <v>265</v>
      </c>
      <c r="J1696" t="s">
        <v>242</v>
      </c>
      <c r="K1696" t="s">
        <v>243</v>
      </c>
      <c r="L1696" t="s">
        <v>244</v>
      </c>
      <c r="M1696">
        <v>0</v>
      </c>
      <c r="N1696">
        <v>0.315</v>
      </c>
      <c r="O1696" t="s">
        <v>2286</v>
      </c>
      <c r="P1696" t="s">
        <v>4852</v>
      </c>
      <c r="Q1696" t="s">
        <v>2288</v>
      </c>
      <c r="R1696" t="s">
        <v>4853</v>
      </c>
      <c r="S1696" t="s">
        <v>279</v>
      </c>
      <c r="T1696" t="b">
        <v>1</v>
      </c>
    </row>
    <row r="1697" spans="1:20" x14ac:dyDescent="0.25">
      <c r="A1697" t="s">
        <v>259</v>
      </c>
      <c r="B1697" t="s">
        <v>271</v>
      </c>
      <c r="C1697" t="s">
        <v>294</v>
      </c>
      <c r="D1697" t="s">
        <v>2282</v>
      </c>
      <c r="E1697" t="s">
        <v>4849</v>
      </c>
      <c r="F1697" t="s">
        <v>4850</v>
      </c>
      <c r="G1697" t="s">
        <v>4851</v>
      </c>
      <c r="H1697">
        <v>0.113</v>
      </c>
      <c r="I1697" t="s">
        <v>265</v>
      </c>
      <c r="J1697" t="s">
        <v>242</v>
      </c>
      <c r="K1697" t="s">
        <v>243</v>
      </c>
      <c r="L1697" t="s">
        <v>244</v>
      </c>
      <c r="M1697">
        <v>0</v>
      </c>
      <c r="N1697">
        <v>0.113</v>
      </c>
      <c r="O1697" t="s">
        <v>2286</v>
      </c>
      <c r="P1697" t="s">
        <v>4852</v>
      </c>
      <c r="Q1697" t="s">
        <v>2288</v>
      </c>
      <c r="R1697" t="s">
        <v>4853</v>
      </c>
      <c r="S1697" t="s">
        <v>279</v>
      </c>
      <c r="T1697" t="b">
        <v>1</v>
      </c>
    </row>
    <row r="1698" spans="1:20" x14ac:dyDescent="0.25">
      <c r="A1698" t="s">
        <v>259</v>
      </c>
      <c r="B1698" t="s">
        <v>271</v>
      </c>
      <c r="C1698" t="s">
        <v>336</v>
      </c>
      <c r="D1698" t="s">
        <v>2282</v>
      </c>
      <c r="E1698" t="s">
        <v>4849</v>
      </c>
      <c r="F1698" t="s">
        <v>4850</v>
      </c>
      <c r="G1698" t="s">
        <v>4851</v>
      </c>
      <c r="H1698">
        <v>2076</v>
      </c>
      <c r="I1698" t="s">
        <v>265</v>
      </c>
      <c r="J1698" t="s">
        <v>242</v>
      </c>
      <c r="K1698" t="s">
        <v>243</v>
      </c>
      <c r="L1698" t="s">
        <v>244</v>
      </c>
      <c r="M1698">
        <v>0</v>
      </c>
      <c r="N1698">
        <v>2076</v>
      </c>
      <c r="O1698" t="s">
        <v>881</v>
      </c>
      <c r="P1698" t="s">
        <v>4852</v>
      </c>
      <c r="Q1698" t="s">
        <v>2288</v>
      </c>
      <c r="R1698" t="s">
        <v>4854</v>
      </c>
      <c r="S1698" t="s">
        <v>279</v>
      </c>
      <c r="T1698" t="b">
        <v>1</v>
      </c>
    </row>
    <row r="1699" spans="1:20" x14ac:dyDescent="0.25">
      <c r="A1699" t="s">
        <v>259</v>
      </c>
      <c r="B1699" t="s">
        <v>271</v>
      </c>
      <c r="C1699" t="s">
        <v>336</v>
      </c>
      <c r="D1699" t="s">
        <v>2282</v>
      </c>
      <c r="E1699" t="s">
        <v>4849</v>
      </c>
      <c r="F1699" t="s">
        <v>4850</v>
      </c>
      <c r="G1699" t="s">
        <v>4851</v>
      </c>
      <c r="H1699">
        <v>5073</v>
      </c>
      <c r="I1699" t="s">
        <v>265</v>
      </c>
      <c r="J1699" t="s">
        <v>242</v>
      </c>
      <c r="K1699" t="s">
        <v>243</v>
      </c>
      <c r="L1699" t="s">
        <v>244</v>
      </c>
      <c r="M1699">
        <v>0</v>
      </c>
      <c r="N1699">
        <v>5073</v>
      </c>
      <c r="O1699" t="s">
        <v>881</v>
      </c>
      <c r="P1699" t="s">
        <v>4852</v>
      </c>
      <c r="Q1699" t="s">
        <v>2288</v>
      </c>
      <c r="R1699" t="s">
        <v>4855</v>
      </c>
      <c r="S1699" t="s">
        <v>279</v>
      </c>
      <c r="T1699" t="b">
        <v>1</v>
      </c>
    </row>
    <row r="1700" spans="1:20" x14ac:dyDescent="0.25">
      <c r="A1700" t="s">
        <v>259</v>
      </c>
      <c r="B1700" t="s">
        <v>260</v>
      </c>
      <c r="C1700" t="s">
        <v>237</v>
      </c>
      <c r="D1700" t="s">
        <v>1187</v>
      </c>
      <c r="E1700" t="s">
        <v>4856</v>
      </c>
      <c r="F1700" t="s">
        <v>4856</v>
      </c>
      <c r="G1700" t="s">
        <v>4857</v>
      </c>
      <c r="H1700">
        <v>9.84</v>
      </c>
      <c r="I1700" t="s">
        <v>265</v>
      </c>
      <c r="J1700" t="s">
        <v>242</v>
      </c>
      <c r="K1700" t="s">
        <v>243</v>
      </c>
      <c r="L1700" t="s">
        <v>244</v>
      </c>
      <c r="M1700">
        <v>0</v>
      </c>
      <c r="N1700">
        <v>9.84</v>
      </c>
      <c r="O1700" t="s">
        <v>266</v>
      </c>
      <c r="P1700" t="s">
        <v>4858</v>
      </c>
      <c r="Q1700" t="s">
        <v>1192</v>
      </c>
      <c r="R1700" t="s">
        <v>4859</v>
      </c>
      <c r="S1700" t="s">
        <v>270</v>
      </c>
      <c r="T1700" t="b">
        <v>1</v>
      </c>
    </row>
    <row r="1701" spans="1:20" x14ac:dyDescent="0.25">
      <c r="A1701" t="s">
        <v>259</v>
      </c>
      <c r="B1701" t="s">
        <v>260</v>
      </c>
      <c r="C1701" t="s">
        <v>294</v>
      </c>
      <c r="D1701" t="s">
        <v>1187</v>
      </c>
      <c r="E1701" t="s">
        <v>4856</v>
      </c>
      <c r="F1701" t="s">
        <v>4856</v>
      </c>
      <c r="G1701" t="s">
        <v>4857</v>
      </c>
      <c r="H1701">
        <v>5.4240000000000004</v>
      </c>
      <c r="I1701" t="s">
        <v>265</v>
      </c>
      <c r="J1701" t="s">
        <v>242</v>
      </c>
      <c r="K1701" t="s">
        <v>243</v>
      </c>
      <c r="L1701" t="s">
        <v>244</v>
      </c>
      <c r="M1701">
        <v>0</v>
      </c>
      <c r="N1701">
        <v>5.4240000000000004</v>
      </c>
      <c r="O1701" t="s">
        <v>266</v>
      </c>
      <c r="P1701" t="s">
        <v>4858</v>
      </c>
      <c r="Q1701" t="s">
        <v>1192</v>
      </c>
      <c r="R1701" t="s">
        <v>4859</v>
      </c>
      <c r="S1701" t="s">
        <v>270</v>
      </c>
      <c r="T1701" t="b">
        <v>1</v>
      </c>
    </row>
    <row r="1702" spans="1:20" x14ac:dyDescent="0.25">
      <c r="A1702" t="s">
        <v>259</v>
      </c>
      <c r="B1702" t="s">
        <v>260</v>
      </c>
      <c r="C1702" t="s">
        <v>237</v>
      </c>
      <c r="D1702" t="s">
        <v>4822</v>
      </c>
      <c r="E1702" t="s">
        <v>2381</v>
      </c>
      <c r="F1702" t="s">
        <v>4860</v>
      </c>
      <c r="G1702" t="s">
        <v>4861</v>
      </c>
      <c r="H1702">
        <v>0.28499999999999998</v>
      </c>
      <c r="I1702" t="s">
        <v>265</v>
      </c>
      <c r="J1702" t="s">
        <v>242</v>
      </c>
      <c r="K1702" t="s">
        <v>243</v>
      </c>
      <c r="L1702" t="s">
        <v>244</v>
      </c>
      <c r="M1702">
        <v>0</v>
      </c>
      <c r="N1702">
        <v>0.28499999999999998</v>
      </c>
      <c r="O1702" t="s">
        <v>331</v>
      </c>
      <c r="P1702" t="s">
        <v>4862</v>
      </c>
      <c r="Q1702" t="s">
        <v>4824</v>
      </c>
      <c r="R1702" t="s">
        <v>4863</v>
      </c>
      <c r="S1702" t="s">
        <v>270</v>
      </c>
      <c r="T1702" t="b">
        <v>1</v>
      </c>
    </row>
    <row r="1703" spans="1:20" x14ac:dyDescent="0.25">
      <c r="A1703" t="s">
        <v>259</v>
      </c>
      <c r="B1703" t="s">
        <v>260</v>
      </c>
      <c r="C1703" t="s">
        <v>294</v>
      </c>
      <c r="D1703" t="s">
        <v>4822</v>
      </c>
      <c r="E1703" t="s">
        <v>2381</v>
      </c>
      <c r="F1703" t="s">
        <v>4860</v>
      </c>
      <c r="G1703" t="s">
        <v>4861</v>
      </c>
      <c r="H1703">
        <v>6.88E-2</v>
      </c>
      <c r="I1703" t="s">
        <v>265</v>
      </c>
      <c r="J1703" t="s">
        <v>242</v>
      </c>
      <c r="K1703" t="s">
        <v>243</v>
      </c>
      <c r="L1703" t="s">
        <v>244</v>
      </c>
      <c r="M1703">
        <v>0</v>
      </c>
      <c r="N1703">
        <v>6.88E-2</v>
      </c>
      <c r="O1703" t="s">
        <v>331</v>
      </c>
      <c r="P1703" t="s">
        <v>4862</v>
      </c>
      <c r="Q1703" t="s">
        <v>4824</v>
      </c>
      <c r="R1703" t="s">
        <v>4863</v>
      </c>
      <c r="S1703" t="s">
        <v>270</v>
      </c>
      <c r="T1703" t="b">
        <v>1</v>
      </c>
    </row>
    <row r="1704" spans="1:20" x14ac:dyDescent="0.25">
      <c r="A1704" t="s">
        <v>259</v>
      </c>
      <c r="B1704" t="s">
        <v>260</v>
      </c>
      <c r="C1704" t="s">
        <v>237</v>
      </c>
      <c r="D1704" t="s">
        <v>1535</v>
      </c>
      <c r="E1704" t="s">
        <v>3796</v>
      </c>
      <c r="F1704" t="s">
        <v>4864</v>
      </c>
      <c r="G1704" t="s">
        <v>4864</v>
      </c>
      <c r="H1704">
        <v>0.30415700000000001</v>
      </c>
      <c r="I1704" t="s">
        <v>265</v>
      </c>
      <c r="J1704" t="s">
        <v>242</v>
      </c>
      <c r="K1704" t="s">
        <v>243</v>
      </c>
      <c r="L1704" t="s">
        <v>244</v>
      </c>
      <c r="M1704">
        <v>0</v>
      </c>
      <c r="N1704">
        <v>0.30415700000000001</v>
      </c>
      <c r="O1704" t="s">
        <v>372</v>
      </c>
      <c r="P1704" t="s">
        <v>4865</v>
      </c>
      <c r="Q1704" t="s">
        <v>1539</v>
      </c>
      <c r="R1704" t="s">
        <v>4866</v>
      </c>
      <c r="S1704" t="s">
        <v>270</v>
      </c>
      <c r="T1704" t="b">
        <v>1</v>
      </c>
    </row>
    <row r="1705" spans="1:20" x14ac:dyDescent="0.25">
      <c r="A1705" t="s">
        <v>259</v>
      </c>
      <c r="B1705" t="s">
        <v>260</v>
      </c>
      <c r="C1705" t="s">
        <v>294</v>
      </c>
      <c r="D1705" t="s">
        <v>1535</v>
      </c>
      <c r="E1705" t="s">
        <v>3796</v>
      </c>
      <c r="F1705" t="s">
        <v>4864</v>
      </c>
      <c r="G1705" t="s">
        <v>4864</v>
      </c>
      <c r="H1705">
        <v>0.13006100000000001</v>
      </c>
      <c r="I1705" t="s">
        <v>265</v>
      </c>
      <c r="J1705" t="s">
        <v>242</v>
      </c>
      <c r="K1705" t="s">
        <v>243</v>
      </c>
      <c r="L1705" t="s">
        <v>244</v>
      </c>
      <c r="M1705">
        <v>0</v>
      </c>
      <c r="N1705">
        <v>0.13006100000000001</v>
      </c>
      <c r="O1705" t="s">
        <v>372</v>
      </c>
      <c r="P1705" t="s">
        <v>4865</v>
      </c>
      <c r="Q1705" t="s">
        <v>1539</v>
      </c>
      <c r="R1705" t="s">
        <v>4866</v>
      </c>
      <c r="S1705" t="s">
        <v>270</v>
      </c>
      <c r="T1705" t="b">
        <v>1</v>
      </c>
    </row>
    <row r="1706" spans="1:20" x14ac:dyDescent="0.25">
      <c r="A1706" t="s">
        <v>259</v>
      </c>
      <c r="B1706" t="s">
        <v>260</v>
      </c>
      <c r="C1706" t="s">
        <v>237</v>
      </c>
      <c r="D1706" t="s">
        <v>853</v>
      </c>
      <c r="E1706" t="s">
        <v>4867</v>
      </c>
      <c r="F1706" t="s">
        <v>4868</v>
      </c>
      <c r="G1706" t="s">
        <v>4869</v>
      </c>
      <c r="H1706">
        <v>0.46100000000000002</v>
      </c>
      <c r="I1706" t="s">
        <v>265</v>
      </c>
      <c r="J1706" t="s">
        <v>242</v>
      </c>
      <c r="K1706" t="s">
        <v>243</v>
      </c>
      <c r="L1706" t="s">
        <v>244</v>
      </c>
      <c r="M1706">
        <v>0</v>
      </c>
      <c r="N1706">
        <v>0.46100000000000002</v>
      </c>
      <c r="O1706" t="s">
        <v>518</v>
      </c>
      <c r="P1706" t="s">
        <v>4870</v>
      </c>
      <c r="Q1706" t="s">
        <v>858</v>
      </c>
      <c r="R1706" t="s">
        <v>4871</v>
      </c>
      <c r="S1706" t="s">
        <v>270</v>
      </c>
      <c r="T1706" t="b">
        <v>1</v>
      </c>
    </row>
    <row r="1707" spans="1:20" x14ac:dyDescent="0.25">
      <c r="A1707" t="s">
        <v>259</v>
      </c>
      <c r="B1707" t="s">
        <v>260</v>
      </c>
      <c r="C1707" t="s">
        <v>237</v>
      </c>
      <c r="D1707" t="s">
        <v>847</v>
      </c>
      <c r="E1707" t="s">
        <v>4422</v>
      </c>
      <c r="F1707" t="s">
        <v>4872</v>
      </c>
      <c r="G1707" t="s">
        <v>4872</v>
      </c>
      <c r="H1707">
        <v>0.30599999999999999</v>
      </c>
      <c r="I1707" t="s">
        <v>265</v>
      </c>
      <c r="J1707" t="s">
        <v>242</v>
      </c>
      <c r="K1707" t="s">
        <v>243</v>
      </c>
      <c r="L1707" t="s">
        <v>244</v>
      </c>
      <c r="M1707">
        <v>0</v>
      </c>
      <c r="N1707">
        <v>0.30599999999999999</v>
      </c>
      <c r="O1707" t="s">
        <v>446</v>
      </c>
      <c r="P1707" t="s">
        <v>4873</v>
      </c>
      <c r="Q1707" t="s">
        <v>851</v>
      </c>
      <c r="R1707" t="s">
        <v>4874</v>
      </c>
      <c r="S1707" t="s">
        <v>270</v>
      </c>
      <c r="T1707" t="b">
        <v>1</v>
      </c>
    </row>
    <row r="1708" spans="1:20" x14ac:dyDescent="0.25">
      <c r="A1708" t="s">
        <v>259</v>
      </c>
      <c r="B1708" t="s">
        <v>260</v>
      </c>
      <c r="C1708" t="s">
        <v>237</v>
      </c>
      <c r="D1708" t="s">
        <v>1535</v>
      </c>
      <c r="E1708" t="s">
        <v>4875</v>
      </c>
      <c r="F1708" t="s">
        <v>4876</v>
      </c>
      <c r="G1708" t="s">
        <v>4876</v>
      </c>
      <c r="H1708">
        <v>3.7759999999999998</v>
      </c>
      <c r="I1708" t="s">
        <v>265</v>
      </c>
      <c r="J1708" t="s">
        <v>242</v>
      </c>
      <c r="K1708" t="s">
        <v>243</v>
      </c>
      <c r="L1708" t="s">
        <v>244</v>
      </c>
      <c r="M1708">
        <v>0</v>
      </c>
      <c r="N1708">
        <v>3.7759999999999998</v>
      </c>
      <c r="O1708" t="s">
        <v>324</v>
      </c>
      <c r="P1708" t="s">
        <v>4877</v>
      </c>
      <c r="Q1708" t="s">
        <v>1539</v>
      </c>
      <c r="R1708" t="s">
        <v>4878</v>
      </c>
      <c r="S1708" t="s">
        <v>270</v>
      </c>
      <c r="T1708" t="b">
        <v>0</v>
      </c>
    </row>
    <row r="1709" spans="1:20" x14ac:dyDescent="0.25">
      <c r="A1709" t="s">
        <v>259</v>
      </c>
      <c r="B1709" t="s">
        <v>260</v>
      </c>
      <c r="C1709" t="s">
        <v>294</v>
      </c>
      <c r="D1709" t="s">
        <v>1535</v>
      </c>
      <c r="E1709" t="s">
        <v>4875</v>
      </c>
      <c r="F1709" t="s">
        <v>4876</v>
      </c>
      <c r="G1709" t="s">
        <v>4876</v>
      </c>
      <c r="H1709">
        <v>2.3039999999999998</v>
      </c>
      <c r="I1709" t="s">
        <v>265</v>
      </c>
      <c r="J1709" t="s">
        <v>242</v>
      </c>
      <c r="K1709" t="s">
        <v>243</v>
      </c>
      <c r="L1709" t="s">
        <v>244</v>
      </c>
      <c r="M1709">
        <v>0</v>
      </c>
      <c r="N1709">
        <v>2.3039999999999998</v>
      </c>
      <c r="O1709" t="s">
        <v>324</v>
      </c>
      <c r="P1709" t="s">
        <v>4877</v>
      </c>
      <c r="Q1709" t="s">
        <v>1539</v>
      </c>
      <c r="R1709" t="s">
        <v>4878</v>
      </c>
      <c r="S1709" t="s">
        <v>270</v>
      </c>
      <c r="T1709" t="b">
        <v>0</v>
      </c>
    </row>
    <row r="1710" spans="1:20" x14ac:dyDescent="0.25">
      <c r="A1710" t="s">
        <v>236</v>
      </c>
      <c r="B1710" t="s">
        <v>236</v>
      </c>
      <c r="C1710" t="s">
        <v>237</v>
      </c>
      <c r="D1710" t="s">
        <v>599</v>
      </c>
      <c r="F1710" t="s">
        <v>600</v>
      </c>
      <c r="G1710" t="s">
        <v>1066</v>
      </c>
      <c r="H1710">
        <v>1.4999999999999999E-2</v>
      </c>
      <c r="I1710" t="s">
        <v>254</v>
      </c>
      <c r="J1710" t="s">
        <v>242</v>
      </c>
      <c r="K1710" t="s">
        <v>243</v>
      </c>
      <c r="L1710" t="s">
        <v>244</v>
      </c>
      <c r="M1710">
        <v>0</v>
      </c>
      <c r="N1710">
        <v>1.4999999999999999E-2</v>
      </c>
      <c r="O1710" t="s">
        <v>1054</v>
      </c>
      <c r="P1710" t="s">
        <v>2361</v>
      </c>
      <c r="Q1710" t="s">
        <v>604</v>
      </c>
      <c r="R1710" t="s">
        <v>605</v>
      </c>
      <c r="S1710" t="s">
        <v>249</v>
      </c>
      <c r="T1710" t="b">
        <v>0</v>
      </c>
    </row>
    <row r="1711" spans="1:20" x14ac:dyDescent="0.25">
      <c r="A1711" t="s">
        <v>259</v>
      </c>
      <c r="B1711" t="s">
        <v>260</v>
      </c>
      <c r="C1711" t="s">
        <v>237</v>
      </c>
      <c r="D1711" t="s">
        <v>1343</v>
      </c>
      <c r="E1711" t="s">
        <v>497</v>
      </c>
      <c r="F1711" t="s">
        <v>4879</v>
      </c>
      <c r="G1711" t="s">
        <v>4879</v>
      </c>
      <c r="H1711">
        <v>0.1515</v>
      </c>
      <c r="I1711" t="s">
        <v>265</v>
      </c>
      <c r="J1711" t="s">
        <v>242</v>
      </c>
      <c r="K1711" t="s">
        <v>243</v>
      </c>
      <c r="L1711" t="s">
        <v>244</v>
      </c>
      <c r="M1711">
        <v>0</v>
      </c>
      <c r="N1711">
        <v>0.1515</v>
      </c>
      <c r="O1711" t="s">
        <v>446</v>
      </c>
      <c r="P1711" t="s">
        <v>4880</v>
      </c>
      <c r="Q1711" t="s">
        <v>1347</v>
      </c>
      <c r="R1711" t="s">
        <v>4881</v>
      </c>
      <c r="S1711" t="s">
        <v>270</v>
      </c>
      <c r="T1711" t="b">
        <v>1</v>
      </c>
    </row>
    <row r="1712" spans="1:20" x14ac:dyDescent="0.25">
      <c r="A1712" t="s">
        <v>259</v>
      </c>
      <c r="B1712" t="s">
        <v>260</v>
      </c>
      <c r="C1712" t="s">
        <v>294</v>
      </c>
      <c r="D1712" t="s">
        <v>1343</v>
      </c>
      <c r="E1712" t="s">
        <v>497</v>
      </c>
      <c r="F1712" t="s">
        <v>4879</v>
      </c>
      <c r="G1712" t="s">
        <v>4879</v>
      </c>
      <c r="H1712">
        <v>0.13325000000000001</v>
      </c>
      <c r="I1712" t="s">
        <v>265</v>
      </c>
      <c r="J1712" t="s">
        <v>242</v>
      </c>
      <c r="K1712" t="s">
        <v>243</v>
      </c>
      <c r="L1712" t="s">
        <v>244</v>
      </c>
      <c r="M1712">
        <v>0</v>
      </c>
      <c r="N1712">
        <v>0.13325000000000001</v>
      </c>
      <c r="O1712" t="s">
        <v>446</v>
      </c>
      <c r="P1712" t="s">
        <v>4880</v>
      </c>
      <c r="Q1712" t="s">
        <v>1347</v>
      </c>
      <c r="R1712" t="s">
        <v>4881</v>
      </c>
      <c r="S1712" t="s">
        <v>270</v>
      </c>
      <c r="T1712" t="b">
        <v>1</v>
      </c>
    </row>
    <row r="1713" spans="1:20" x14ac:dyDescent="0.25">
      <c r="A1713" t="s">
        <v>236</v>
      </c>
      <c r="B1713" t="s">
        <v>236</v>
      </c>
      <c r="C1713" t="s">
        <v>237</v>
      </c>
      <c r="D1713" t="s">
        <v>392</v>
      </c>
      <c r="F1713" t="s">
        <v>302</v>
      </c>
      <c r="G1713" t="s">
        <v>303</v>
      </c>
      <c r="H1713">
        <v>0.01</v>
      </c>
      <c r="I1713" t="s">
        <v>254</v>
      </c>
      <c r="J1713" t="s">
        <v>242</v>
      </c>
      <c r="K1713" t="s">
        <v>243</v>
      </c>
      <c r="L1713" t="s">
        <v>244</v>
      </c>
      <c r="M1713">
        <v>0</v>
      </c>
      <c r="N1713">
        <v>0.01</v>
      </c>
      <c r="O1713" t="s">
        <v>245</v>
      </c>
      <c r="P1713" t="s">
        <v>304</v>
      </c>
      <c r="Q1713" t="s">
        <v>397</v>
      </c>
      <c r="R1713" t="s">
        <v>2158</v>
      </c>
      <c r="S1713" t="s">
        <v>249</v>
      </c>
      <c r="T1713" t="b">
        <v>0</v>
      </c>
    </row>
    <row r="1714" spans="1:20" x14ac:dyDescent="0.25">
      <c r="A1714" t="s">
        <v>236</v>
      </c>
      <c r="B1714" t="s">
        <v>236</v>
      </c>
      <c r="C1714" t="s">
        <v>237</v>
      </c>
      <c r="D1714" t="s">
        <v>392</v>
      </c>
      <c r="F1714" t="s">
        <v>484</v>
      </c>
      <c r="G1714" t="s">
        <v>485</v>
      </c>
      <c r="H1714">
        <v>0.2</v>
      </c>
      <c r="I1714" t="s">
        <v>254</v>
      </c>
      <c r="J1714" t="s">
        <v>242</v>
      </c>
      <c r="K1714" t="s">
        <v>243</v>
      </c>
      <c r="L1714" t="s">
        <v>244</v>
      </c>
      <c r="M1714">
        <v>0</v>
      </c>
      <c r="N1714">
        <v>0.2</v>
      </c>
      <c r="O1714" t="s">
        <v>245</v>
      </c>
      <c r="P1714" t="s">
        <v>4882</v>
      </c>
      <c r="Q1714" t="s">
        <v>397</v>
      </c>
      <c r="R1714" t="s">
        <v>4883</v>
      </c>
      <c r="S1714" t="s">
        <v>249</v>
      </c>
      <c r="T1714" t="b">
        <v>0</v>
      </c>
    </row>
    <row r="1715" spans="1:20" x14ac:dyDescent="0.25">
      <c r="A1715" t="s">
        <v>259</v>
      </c>
      <c r="B1715" t="s">
        <v>260</v>
      </c>
      <c r="C1715" t="s">
        <v>237</v>
      </c>
      <c r="D1715" t="s">
        <v>1424</v>
      </c>
      <c r="E1715" t="s">
        <v>3607</v>
      </c>
      <c r="F1715" t="s">
        <v>4884</v>
      </c>
      <c r="G1715" t="s">
        <v>4885</v>
      </c>
      <c r="H1715">
        <v>1.911</v>
      </c>
      <c r="I1715" t="s">
        <v>265</v>
      </c>
      <c r="J1715" t="s">
        <v>242</v>
      </c>
      <c r="K1715" t="s">
        <v>243</v>
      </c>
      <c r="L1715" t="s">
        <v>244</v>
      </c>
      <c r="M1715">
        <v>0</v>
      </c>
      <c r="N1715">
        <v>1.911</v>
      </c>
      <c r="O1715" t="s">
        <v>518</v>
      </c>
      <c r="P1715" t="s">
        <v>4886</v>
      </c>
      <c r="Q1715" t="s">
        <v>1426</v>
      </c>
      <c r="R1715" t="s">
        <v>4887</v>
      </c>
      <c r="S1715" t="s">
        <v>270</v>
      </c>
      <c r="T1715" t="b">
        <v>1</v>
      </c>
    </row>
    <row r="1716" spans="1:20" x14ac:dyDescent="0.25">
      <c r="A1716" t="s">
        <v>259</v>
      </c>
      <c r="B1716" t="s">
        <v>260</v>
      </c>
      <c r="C1716" t="s">
        <v>294</v>
      </c>
      <c r="D1716" t="s">
        <v>1424</v>
      </c>
      <c r="E1716" t="s">
        <v>3607</v>
      </c>
      <c r="F1716" t="s">
        <v>4884</v>
      </c>
      <c r="G1716" t="s">
        <v>4885</v>
      </c>
      <c r="H1716">
        <v>0.73499999999999999</v>
      </c>
      <c r="I1716" t="s">
        <v>265</v>
      </c>
      <c r="J1716" t="s">
        <v>242</v>
      </c>
      <c r="K1716" t="s">
        <v>243</v>
      </c>
      <c r="L1716" t="s">
        <v>244</v>
      </c>
      <c r="M1716">
        <v>0</v>
      </c>
      <c r="N1716">
        <v>0.73499999999999999</v>
      </c>
      <c r="O1716" t="s">
        <v>518</v>
      </c>
      <c r="P1716" t="s">
        <v>4886</v>
      </c>
      <c r="Q1716" t="s">
        <v>1426</v>
      </c>
      <c r="R1716" t="s">
        <v>4887</v>
      </c>
      <c r="S1716" t="s">
        <v>270</v>
      </c>
      <c r="T1716" t="b">
        <v>1</v>
      </c>
    </row>
    <row r="1717" spans="1:20" x14ac:dyDescent="0.25">
      <c r="A1717" t="s">
        <v>236</v>
      </c>
      <c r="B1717" t="s">
        <v>236</v>
      </c>
      <c r="C1717" t="s">
        <v>237</v>
      </c>
      <c r="D1717" t="s">
        <v>599</v>
      </c>
      <c r="F1717" t="s">
        <v>1819</v>
      </c>
      <c r="G1717" t="s">
        <v>4594</v>
      </c>
      <c r="H1717">
        <v>0.03</v>
      </c>
      <c r="I1717" t="s">
        <v>254</v>
      </c>
      <c r="J1717" t="s">
        <v>242</v>
      </c>
      <c r="K1717" t="s">
        <v>243</v>
      </c>
      <c r="L1717" t="s">
        <v>244</v>
      </c>
      <c r="M1717">
        <v>0</v>
      </c>
      <c r="N1717">
        <v>0.03</v>
      </c>
      <c r="O1717" t="s">
        <v>1054</v>
      </c>
      <c r="P1717" t="s">
        <v>4888</v>
      </c>
      <c r="Q1717" t="s">
        <v>604</v>
      </c>
      <c r="R1717" t="s">
        <v>4739</v>
      </c>
      <c r="S1717" t="s">
        <v>249</v>
      </c>
      <c r="T1717" t="b">
        <v>0</v>
      </c>
    </row>
    <row r="1718" spans="1:20" x14ac:dyDescent="0.25">
      <c r="A1718" t="s">
        <v>259</v>
      </c>
      <c r="B1718" t="s">
        <v>260</v>
      </c>
      <c r="C1718" t="s">
        <v>237</v>
      </c>
      <c r="D1718" t="s">
        <v>875</v>
      </c>
      <c r="E1718" t="s">
        <v>2003</v>
      </c>
      <c r="F1718" t="s">
        <v>4889</v>
      </c>
      <c r="G1718" t="s">
        <v>4889</v>
      </c>
      <c r="H1718">
        <v>68.715999999999994</v>
      </c>
      <c r="I1718" t="s">
        <v>265</v>
      </c>
      <c r="J1718" t="s">
        <v>242</v>
      </c>
      <c r="K1718" t="s">
        <v>243</v>
      </c>
      <c r="L1718" t="s">
        <v>244</v>
      </c>
      <c r="M1718">
        <v>0</v>
      </c>
      <c r="N1718">
        <v>68.715999999999994</v>
      </c>
      <c r="O1718" t="s">
        <v>283</v>
      </c>
      <c r="P1718" t="s">
        <v>4890</v>
      </c>
      <c r="Q1718" t="s">
        <v>879</v>
      </c>
      <c r="R1718" t="s">
        <v>4891</v>
      </c>
      <c r="S1718" t="s">
        <v>270</v>
      </c>
      <c r="T1718" t="b">
        <v>0</v>
      </c>
    </row>
    <row r="1719" spans="1:20" x14ac:dyDescent="0.25">
      <c r="A1719" t="s">
        <v>259</v>
      </c>
      <c r="B1719" t="s">
        <v>260</v>
      </c>
      <c r="C1719" t="s">
        <v>294</v>
      </c>
      <c r="D1719" t="s">
        <v>875</v>
      </c>
      <c r="E1719" t="s">
        <v>2003</v>
      </c>
      <c r="F1719" t="s">
        <v>4889</v>
      </c>
      <c r="G1719" t="s">
        <v>4889</v>
      </c>
      <c r="H1719">
        <v>49.58</v>
      </c>
      <c r="I1719" t="s">
        <v>265</v>
      </c>
      <c r="J1719" t="s">
        <v>242</v>
      </c>
      <c r="K1719" t="s">
        <v>243</v>
      </c>
      <c r="L1719" t="s">
        <v>244</v>
      </c>
      <c r="M1719">
        <v>0</v>
      </c>
      <c r="N1719">
        <v>49.58</v>
      </c>
      <c r="O1719" t="s">
        <v>283</v>
      </c>
      <c r="P1719" t="s">
        <v>4890</v>
      </c>
      <c r="Q1719" t="s">
        <v>879</v>
      </c>
      <c r="R1719" t="s">
        <v>4891</v>
      </c>
      <c r="S1719" t="s">
        <v>270</v>
      </c>
      <c r="T1719" t="b">
        <v>0</v>
      </c>
    </row>
    <row r="1720" spans="1:20" x14ac:dyDescent="0.25">
      <c r="A1720" t="s">
        <v>259</v>
      </c>
      <c r="B1720" t="s">
        <v>260</v>
      </c>
      <c r="C1720" t="s">
        <v>237</v>
      </c>
      <c r="D1720" t="s">
        <v>1428</v>
      </c>
      <c r="E1720" t="s">
        <v>2475</v>
      </c>
      <c r="F1720" t="s">
        <v>4892</v>
      </c>
      <c r="G1720" t="s">
        <v>4892</v>
      </c>
      <c r="H1720">
        <v>9.2868000000000006E-2</v>
      </c>
      <c r="I1720" t="s">
        <v>265</v>
      </c>
      <c r="J1720" t="s">
        <v>242</v>
      </c>
      <c r="K1720" t="s">
        <v>243</v>
      </c>
      <c r="L1720" t="s">
        <v>244</v>
      </c>
      <c r="M1720">
        <v>0</v>
      </c>
      <c r="N1720">
        <v>9.2868000000000006E-2</v>
      </c>
      <c r="O1720" t="s">
        <v>372</v>
      </c>
      <c r="P1720" t="s">
        <v>4893</v>
      </c>
      <c r="Q1720" t="s">
        <v>1432</v>
      </c>
      <c r="R1720" t="s">
        <v>4894</v>
      </c>
      <c r="S1720" t="s">
        <v>270</v>
      </c>
      <c r="T1720" t="b">
        <v>1</v>
      </c>
    </row>
    <row r="1721" spans="1:20" x14ac:dyDescent="0.25">
      <c r="A1721" t="s">
        <v>259</v>
      </c>
      <c r="B1721" t="s">
        <v>260</v>
      </c>
      <c r="C1721" t="s">
        <v>294</v>
      </c>
      <c r="D1721" t="s">
        <v>1428</v>
      </c>
      <c r="E1721" t="s">
        <v>2475</v>
      </c>
      <c r="F1721" t="s">
        <v>4892</v>
      </c>
      <c r="G1721" t="s">
        <v>4892</v>
      </c>
      <c r="H1721">
        <v>4.7123999999999999E-2</v>
      </c>
      <c r="I1721" t="s">
        <v>265</v>
      </c>
      <c r="J1721" t="s">
        <v>242</v>
      </c>
      <c r="K1721" t="s">
        <v>243</v>
      </c>
      <c r="L1721" t="s">
        <v>244</v>
      </c>
      <c r="M1721">
        <v>0</v>
      </c>
      <c r="N1721">
        <v>4.7123999999999999E-2</v>
      </c>
      <c r="O1721" t="s">
        <v>372</v>
      </c>
      <c r="P1721" t="s">
        <v>4893</v>
      </c>
      <c r="Q1721" t="s">
        <v>1432</v>
      </c>
      <c r="R1721" t="s">
        <v>4894</v>
      </c>
      <c r="S1721" t="s">
        <v>270</v>
      </c>
      <c r="T1721" t="b">
        <v>1</v>
      </c>
    </row>
    <row r="1722" spans="1:20" x14ac:dyDescent="0.25">
      <c r="A1722" t="s">
        <v>236</v>
      </c>
      <c r="B1722" t="s">
        <v>236</v>
      </c>
      <c r="C1722" t="s">
        <v>237</v>
      </c>
      <c r="D1722" t="s">
        <v>314</v>
      </c>
      <c r="F1722" t="s">
        <v>484</v>
      </c>
      <c r="G1722" t="s">
        <v>303</v>
      </c>
      <c r="H1722">
        <v>0.01</v>
      </c>
      <c r="I1722" t="s">
        <v>254</v>
      </c>
      <c r="J1722" t="s">
        <v>242</v>
      </c>
      <c r="K1722" t="s">
        <v>243</v>
      </c>
      <c r="L1722" t="s">
        <v>244</v>
      </c>
      <c r="M1722">
        <v>0</v>
      </c>
      <c r="N1722">
        <v>0.01</v>
      </c>
      <c r="O1722" t="s">
        <v>569</v>
      </c>
      <c r="P1722" t="s">
        <v>4895</v>
      </c>
      <c r="Q1722" t="s">
        <v>318</v>
      </c>
      <c r="R1722" t="s">
        <v>1479</v>
      </c>
      <c r="S1722" t="s">
        <v>249</v>
      </c>
      <c r="T1722" t="b">
        <v>0</v>
      </c>
    </row>
    <row r="1723" spans="1:20" x14ac:dyDescent="0.25">
      <c r="A1723" t="s">
        <v>236</v>
      </c>
      <c r="B1723" t="s">
        <v>236</v>
      </c>
      <c r="C1723" t="s">
        <v>237</v>
      </c>
      <c r="D1723" t="s">
        <v>392</v>
      </c>
      <c r="F1723" t="s">
        <v>757</v>
      </c>
      <c r="G1723" t="s">
        <v>4896</v>
      </c>
      <c r="H1723">
        <v>5</v>
      </c>
      <c r="I1723" t="s">
        <v>254</v>
      </c>
      <c r="J1723" t="s">
        <v>242</v>
      </c>
      <c r="K1723" t="s">
        <v>243</v>
      </c>
      <c r="L1723" t="s">
        <v>244</v>
      </c>
      <c r="M1723">
        <v>0</v>
      </c>
      <c r="N1723">
        <v>5</v>
      </c>
      <c r="O1723" t="s">
        <v>1598</v>
      </c>
      <c r="P1723" t="s">
        <v>4897</v>
      </c>
      <c r="Q1723" t="s">
        <v>397</v>
      </c>
      <c r="R1723" t="s">
        <v>3976</v>
      </c>
      <c r="S1723" t="s">
        <v>249</v>
      </c>
      <c r="T1723" t="b">
        <v>0</v>
      </c>
    </row>
    <row r="1724" spans="1:20" x14ac:dyDescent="0.25">
      <c r="A1724" t="s">
        <v>259</v>
      </c>
      <c r="B1724" t="s">
        <v>260</v>
      </c>
      <c r="C1724" t="s">
        <v>237</v>
      </c>
      <c r="D1724" t="s">
        <v>1953</v>
      </c>
      <c r="E1724" t="s">
        <v>4898</v>
      </c>
      <c r="F1724" t="s">
        <v>4899</v>
      </c>
      <c r="G1724" t="s">
        <v>4899</v>
      </c>
      <c r="H1724">
        <v>3.9359999999999999</v>
      </c>
      <c r="I1724" t="s">
        <v>265</v>
      </c>
      <c r="J1724" t="s">
        <v>242</v>
      </c>
      <c r="K1724" t="s">
        <v>243</v>
      </c>
      <c r="L1724" t="s">
        <v>244</v>
      </c>
      <c r="M1724">
        <v>0</v>
      </c>
      <c r="N1724">
        <v>3.9359999999999999</v>
      </c>
      <c r="O1724" t="s">
        <v>331</v>
      </c>
      <c r="P1724" t="s">
        <v>4900</v>
      </c>
      <c r="Q1724" t="s">
        <v>1957</v>
      </c>
      <c r="R1724" t="s">
        <v>4901</v>
      </c>
      <c r="S1724" t="s">
        <v>270</v>
      </c>
      <c r="T1724" t="b">
        <v>1</v>
      </c>
    </row>
    <row r="1725" spans="1:20" x14ac:dyDescent="0.25">
      <c r="A1725" t="s">
        <v>259</v>
      </c>
      <c r="B1725" t="s">
        <v>260</v>
      </c>
      <c r="C1725" t="s">
        <v>294</v>
      </c>
      <c r="D1725" t="s">
        <v>1953</v>
      </c>
      <c r="E1725" t="s">
        <v>4898</v>
      </c>
      <c r="F1725" t="s">
        <v>4899</v>
      </c>
      <c r="G1725" t="s">
        <v>4899</v>
      </c>
      <c r="H1725">
        <v>1.085</v>
      </c>
      <c r="I1725" t="s">
        <v>265</v>
      </c>
      <c r="J1725" t="s">
        <v>242</v>
      </c>
      <c r="K1725" t="s">
        <v>243</v>
      </c>
      <c r="L1725" t="s">
        <v>244</v>
      </c>
      <c r="M1725">
        <v>0</v>
      </c>
      <c r="N1725">
        <v>1.085</v>
      </c>
      <c r="O1725" t="s">
        <v>324</v>
      </c>
      <c r="P1725" t="s">
        <v>4900</v>
      </c>
      <c r="Q1725" t="s">
        <v>1957</v>
      </c>
      <c r="R1725" t="s">
        <v>4901</v>
      </c>
      <c r="S1725" t="s">
        <v>270</v>
      </c>
      <c r="T1725" t="b">
        <v>1</v>
      </c>
    </row>
    <row r="1726" spans="1:20" x14ac:dyDescent="0.25">
      <c r="A1726" t="s">
        <v>259</v>
      </c>
      <c r="B1726" t="s">
        <v>260</v>
      </c>
      <c r="C1726" t="s">
        <v>237</v>
      </c>
      <c r="D1726" t="s">
        <v>1535</v>
      </c>
      <c r="E1726" t="s">
        <v>4902</v>
      </c>
      <c r="F1726" t="s">
        <v>4903</v>
      </c>
      <c r="G1726" t="s">
        <v>4903</v>
      </c>
      <c r="H1726">
        <v>11.327999999999999</v>
      </c>
      <c r="I1726" t="s">
        <v>265</v>
      </c>
      <c r="J1726" t="s">
        <v>242</v>
      </c>
      <c r="K1726" t="s">
        <v>243</v>
      </c>
      <c r="L1726" t="s">
        <v>244</v>
      </c>
      <c r="M1726">
        <v>0</v>
      </c>
      <c r="N1726">
        <v>11.327999999999999</v>
      </c>
      <c r="O1726" t="s">
        <v>324</v>
      </c>
      <c r="P1726" t="s">
        <v>4389</v>
      </c>
      <c r="Q1726" t="s">
        <v>1539</v>
      </c>
      <c r="R1726" t="s">
        <v>4904</v>
      </c>
      <c r="S1726" t="s">
        <v>270</v>
      </c>
      <c r="T1726" t="b">
        <v>0</v>
      </c>
    </row>
    <row r="1727" spans="1:20" x14ac:dyDescent="0.25">
      <c r="A1727" t="s">
        <v>259</v>
      </c>
      <c r="B1727" t="s">
        <v>260</v>
      </c>
      <c r="C1727" t="s">
        <v>294</v>
      </c>
      <c r="D1727" t="s">
        <v>1535</v>
      </c>
      <c r="E1727" t="s">
        <v>4902</v>
      </c>
      <c r="F1727" t="s">
        <v>4903</v>
      </c>
      <c r="G1727" t="s">
        <v>4903</v>
      </c>
      <c r="H1727">
        <v>6.9119999999999999</v>
      </c>
      <c r="I1727" t="s">
        <v>265</v>
      </c>
      <c r="J1727" t="s">
        <v>242</v>
      </c>
      <c r="K1727" t="s">
        <v>243</v>
      </c>
      <c r="L1727" t="s">
        <v>244</v>
      </c>
      <c r="M1727">
        <v>0</v>
      </c>
      <c r="N1727">
        <v>6.9119999999999999</v>
      </c>
      <c r="O1727" t="s">
        <v>324</v>
      </c>
      <c r="P1727" t="s">
        <v>4389</v>
      </c>
      <c r="Q1727" t="s">
        <v>1539</v>
      </c>
      <c r="R1727" t="s">
        <v>4904</v>
      </c>
      <c r="S1727" t="s">
        <v>270</v>
      </c>
      <c r="T1727" t="b">
        <v>0</v>
      </c>
    </row>
    <row r="1728" spans="1:20" x14ac:dyDescent="0.25">
      <c r="A1728" t="s">
        <v>259</v>
      </c>
      <c r="B1728" t="s">
        <v>260</v>
      </c>
      <c r="C1728" t="s">
        <v>237</v>
      </c>
      <c r="D1728" t="s">
        <v>1938</v>
      </c>
      <c r="E1728" t="s">
        <v>4905</v>
      </c>
      <c r="F1728" t="s">
        <v>4906</v>
      </c>
      <c r="G1728" t="s">
        <v>4906</v>
      </c>
      <c r="H1728">
        <v>0.1008</v>
      </c>
      <c r="I1728" t="s">
        <v>265</v>
      </c>
      <c r="J1728" t="s">
        <v>242</v>
      </c>
      <c r="K1728" t="s">
        <v>243</v>
      </c>
      <c r="L1728" t="s">
        <v>244</v>
      </c>
      <c r="M1728">
        <v>0</v>
      </c>
      <c r="N1728">
        <v>0.1008</v>
      </c>
      <c r="O1728" t="s">
        <v>310</v>
      </c>
      <c r="P1728" t="s">
        <v>4907</v>
      </c>
      <c r="Q1728" t="s">
        <v>1942</v>
      </c>
      <c r="R1728" t="s">
        <v>4908</v>
      </c>
      <c r="S1728" t="s">
        <v>270</v>
      </c>
      <c r="T1728" t="b">
        <v>1</v>
      </c>
    </row>
    <row r="1729" spans="1:20" x14ac:dyDescent="0.25">
      <c r="A1729" t="s">
        <v>236</v>
      </c>
      <c r="B1729" t="s">
        <v>236</v>
      </c>
      <c r="C1729" t="s">
        <v>237</v>
      </c>
      <c r="D1729" t="s">
        <v>4909</v>
      </c>
      <c r="F1729" t="s">
        <v>356</v>
      </c>
      <c r="G1729" t="s">
        <v>340</v>
      </c>
      <c r="H1729">
        <v>6.0999999999999999E-2</v>
      </c>
      <c r="I1729" t="s">
        <v>341</v>
      </c>
      <c r="J1729" t="s">
        <v>242</v>
      </c>
      <c r="K1729" t="s">
        <v>243</v>
      </c>
      <c r="L1729" t="s">
        <v>244</v>
      </c>
      <c r="M1729">
        <v>0</v>
      </c>
      <c r="N1729">
        <v>6.0999999999999999E-2</v>
      </c>
      <c r="O1729" t="s">
        <v>4910</v>
      </c>
      <c r="P1729" t="s">
        <v>4911</v>
      </c>
      <c r="Q1729" t="s">
        <v>4912</v>
      </c>
      <c r="R1729" t="s">
        <v>4913</v>
      </c>
      <c r="S1729" t="s">
        <v>249</v>
      </c>
      <c r="T1729" t="b">
        <v>0</v>
      </c>
    </row>
    <row r="1730" spans="1:20" x14ac:dyDescent="0.25">
      <c r="A1730" t="s">
        <v>236</v>
      </c>
      <c r="B1730" t="s">
        <v>236</v>
      </c>
      <c r="C1730" t="s">
        <v>237</v>
      </c>
      <c r="D1730" t="s">
        <v>4909</v>
      </c>
      <c r="F1730" t="s">
        <v>356</v>
      </c>
      <c r="G1730" t="s">
        <v>340</v>
      </c>
      <c r="H1730">
        <v>5.9900000000000002E-2</v>
      </c>
      <c r="I1730" t="s">
        <v>341</v>
      </c>
      <c r="J1730" t="s">
        <v>242</v>
      </c>
      <c r="K1730" t="s">
        <v>243</v>
      </c>
      <c r="L1730" t="s">
        <v>244</v>
      </c>
      <c r="M1730">
        <v>1024</v>
      </c>
      <c r="N1730">
        <v>5.9900000000000002E-2</v>
      </c>
      <c r="O1730" t="s">
        <v>4910</v>
      </c>
      <c r="P1730" t="s">
        <v>4911</v>
      </c>
      <c r="Q1730" t="s">
        <v>4912</v>
      </c>
      <c r="R1730" t="s">
        <v>4913</v>
      </c>
      <c r="S1730" t="s">
        <v>249</v>
      </c>
      <c r="T1730" t="b">
        <v>0</v>
      </c>
    </row>
    <row r="1731" spans="1:20" x14ac:dyDescent="0.25">
      <c r="A1731" t="s">
        <v>236</v>
      </c>
      <c r="B1731" t="s">
        <v>236</v>
      </c>
      <c r="C1731" t="s">
        <v>237</v>
      </c>
      <c r="D1731" t="s">
        <v>4909</v>
      </c>
      <c r="F1731" t="s">
        <v>356</v>
      </c>
      <c r="G1731" t="s">
        <v>340</v>
      </c>
      <c r="H1731">
        <v>5.6899999999999999E-2</v>
      </c>
      <c r="I1731" t="s">
        <v>341</v>
      </c>
      <c r="J1731" t="s">
        <v>242</v>
      </c>
      <c r="K1731" t="s">
        <v>243</v>
      </c>
      <c r="L1731" t="s">
        <v>244</v>
      </c>
      <c r="M1731">
        <v>1024000</v>
      </c>
      <c r="N1731">
        <v>5.6899999999999999E-2</v>
      </c>
      <c r="O1731" t="s">
        <v>4910</v>
      </c>
      <c r="P1731" t="s">
        <v>4911</v>
      </c>
      <c r="Q1731" t="s">
        <v>4912</v>
      </c>
      <c r="R1731" t="s">
        <v>4913</v>
      </c>
      <c r="S1731" t="s">
        <v>249</v>
      </c>
      <c r="T1731" t="b">
        <v>0</v>
      </c>
    </row>
    <row r="1732" spans="1:20" x14ac:dyDescent="0.25">
      <c r="A1732" t="s">
        <v>236</v>
      </c>
      <c r="B1732" t="s">
        <v>236</v>
      </c>
      <c r="C1732" t="s">
        <v>237</v>
      </c>
      <c r="D1732" t="s">
        <v>4909</v>
      </c>
      <c r="F1732" t="s">
        <v>356</v>
      </c>
      <c r="G1732" t="s">
        <v>340</v>
      </c>
      <c r="H1732">
        <v>5.8900000000000001E-2</v>
      </c>
      <c r="I1732" t="s">
        <v>341</v>
      </c>
      <c r="J1732" t="s">
        <v>242</v>
      </c>
      <c r="K1732" t="s">
        <v>243</v>
      </c>
      <c r="L1732" t="s">
        <v>244</v>
      </c>
      <c r="M1732">
        <v>51200</v>
      </c>
      <c r="N1732">
        <v>5.8900000000000001E-2</v>
      </c>
      <c r="O1732" t="s">
        <v>4910</v>
      </c>
      <c r="P1732" t="s">
        <v>4911</v>
      </c>
      <c r="Q1732" t="s">
        <v>4912</v>
      </c>
      <c r="R1732" t="s">
        <v>4913</v>
      </c>
      <c r="S1732" t="s">
        <v>249</v>
      </c>
      <c r="T1732" t="b">
        <v>0</v>
      </c>
    </row>
    <row r="1733" spans="1:20" x14ac:dyDescent="0.25">
      <c r="A1733" t="s">
        <v>236</v>
      </c>
      <c r="B1733" t="s">
        <v>236</v>
      </c>
      <c r="C1733" t="s">
        <v>237</v>
      </c>
      <c r="D1733" t="s">
        <v>4909</v>
      </c>
      <c r="F1733" t="s">
        <v>356</v>
      </c>
      <c r="G1733" t="s">
        <v>340</v>
      </c>
      <c r="H1733">
        <v>5.79E-2</v>
      </c>
      <c r="I1733" t="s">
        <v>341</v>
      </c>
      <c r="J1733" t="s">
        <v>242</v>
      </c>
      <c r="K1733" t="s">
        <v>243</v>
      </c>
      <c r="L1733" t="s">
        <v>244</v>
      </c>
      <c r="M1733">
        <v>512000</v>
      </c>
      <c r="N1733">
        <v>5.79E-2</v>
      </c>
      <c r="O1733" t="s">
        <v>4910</v>
      </c>
      <c r="P1733" t="s">
        <v>4911</v>
      </c>
      <c r="Q1733" t="s">
        <v>4912</v>
      </c>
      <c r="R1733" t="s">
        <v>4913</v>
      </c>
      <c r="S1733" t="s">
        <v>249</v>
      </c>
      <c r="T1733" t="b">
        <v>0</v>
      </c>
    </row>
    <row r="1734" spans="1:20" x14ac:dyDescent="0.25">
      <c r="A1734" t="s">
        <v>236</v>
      </c>
      <c r="B1734" t="s">
        <v>236</v>
      </c>
      <c r="C1734" t="s">
        <v>237</v>
      </c>
      <c r="D1734" t="s">
        <v>4909</v>
      </c>
      <c r="F1734" t="s">
        <v>356</v>
      </c>
      <c r="G1734" t="s">
        <v>340</v>
      </c>
      <c r="H1734">
        <v>5.6899999999999999E-2</v>
      </c>
      <c r="I1734" t="s">
        <v>341</v>
      </c>
      <c r="J1734" t="s">
        <v>242</v>
      </c>
      <c r="K1734" t="s">
        <v>243</v>
      </c>
      <c r="L1734" t="s">
        <v>244</v>
      </c>
      <c r="M1734">
        <v>5120000</v>
      </c>
      <c r="N1734">
        <v>5.6899999999999999E-2</v>
      </c>
      <c r="O1734" t="s">
        <v>4910</v>
      </c>
      <c r="P1734" t="s">
        <v>4911</v>
      </c>
      <c r="Q1734" t="s">
        <v>4912</v>
      </c>
      <c r="R1734" t="s">
        <v>4913</v>
      </c>
      <c r="S1734" t="s">
        <v>249</v>
      </c>
      <c r="T1734" t="b">
        <v>0</v>
      </c>
    </row>
    <row r="1735" spans="1:20" x14ac:dyDescent="0.25">
      <c r="A1735" t="s">
        <v>259</v>
      </c>
      <c r="B1735" t="s">
        <v>260</v>
      </c>
      <c r="C1735" t="s">
        <v>237</v>
      </c>
      <c r="D1735" t="s">
        <v>2258</v>
      </c>
      <c r="E1735" t="s">
        <v>1793</v>
      </c>
      <c r="F1735" t="s">
        <v>1794</v>
      </c>
      <c r="G1735" t="s">
        <v>2441</v>
      </c>
      <c r="H1735">
        <v>0.10100000000000001</v>
      </c>
      <c r="I1735" t="s">
        <v>265</v>
      </c>
      <c r="J1735" t="s">
        <v>242</v>
      </c>
      <c r="K1735" t="s">
        <v>243</v>
      </c>
      <c r="L1735" t="s">
        <v>244</v>
      </c>
      <c r="M1735">
        <v>0</v>
      </c>
      <c r="N1735">
        <v>0.10100000000000001</v>
      </c>
      <c r="O1735" t="s">
        <v>952</v>
      </c>
      <c r="P1735" s="18" t="s">
        <v>4914</v>
      </c>
      <c r="Q1735" t="s">
        <v>2263</v>
      </c>
      <c r="R1735" t="s">
        <v>4915</v>
      </c>
      <c r="S1735" t="s">
        <v>270</v>
      </c>
      <c r="T1735" t="b">
        <v>1</v>
      </c>
    </row>
    <row r="1736" spans="1:20" x14ac:dyDescent="0.25">
      <c r="A1736" t="s">
        <v>259</v>
      </c>
      <c r="B1736" t="s">
        <v>260</v>
      </c>
      <c r="C1736" t="s">
        <v>294</v>
      </c>
      <c r="D1736" t="s">
        <v>2258</v>
      </c>
      <c r="E1736" t="s">
        <v>1793</v>
      </c>
      <c r="F1736" t="s">
        <v>1794</v>
      </c>
      <c r="G1736" t="s">
        <v>2441</v>
      </c>
      <c r="H1736">
        <v>2.9000000000000001E-2</v>
      </c>
      <c r="I1736" t="s">
        <v>265</v>
      </c>
      <c r="J1736" t="s">
        <v>242</v>
      </c>
      <c r="K1736" t="s">
        <v>243</v>
      </c>
      <c r="L1736" t="s">
        <v>244</v>
      </c>
      <c r="M1736">
        <v>0</v>
      </c>
      <c r="N1736">
        <v>2.9000000000000001E-2</v>
      </c>
      <c r="O1736" t="s">
        <v>952</v>
      </c>
      <c r="P1736" s="18" t="s">
        <v>4914</v>
      </c>
      <c r="Q1736" t="s">
        <v>2263</v>
      </c>
      <c r="R1736" t="s">
        <v>4915</v>
      </c>
      <c r="S1736" t="s">
        <v>270</v>
      </c>
      <c r="T1736" t="b">
        <v>1</v>
      </c>
    </row>
    <row r="1737" spans="1:20" x14ac:dyDescent="0.25">
      <c r="A1737" t="s">
        <v>236</v>
      </c>
      <c r="B1737" t="s">
        <v>236</v>
      </c>
      <c r="C1737" t="s">
        <v>237</v>
      </c>
      <c r="D1737" t="s">
        <v>250</v>
      </c>
      <c r="F1737" t="s">
        <v>393</v>
      </c>
      <c r="G1737" t="s">
        <v>4346</v>
      </c>
      <c r="H1737">
        <v>3.2499999999999999E-3</v>
      </c>
      <c r="I1737" t="s">
        <v>561</v>
      </c>
      <c r="J1737" t="s">
        <v>242</v>
      </c>
      <c r="K1737" t="s">
        <v>243</v>
      </c>
      <c r="L1737" t="s">
        <v>244</v>
      </c>
      <c r="M1737">
        <v>0</v>
      </c>
      <c r="N1737">
        <v>3.2499999999999999E-3</v>
      </c>
      <c r="O1737" t="s">
        <v>432</v>
      </c>
      <c r="P1737" t="s">
        <v>4916</v>
      </c>
      <c r="Q1737" t="s">
        <v>257</v>
      </c>
      <c r="R1737" t="s">
        <v>434</v>
      </c>
      <c r="S1737" t="s">
        <v>249</v>
      </c>
      <c r="T1737" t="b">
        <v>1</v>
      </c>
    </row>
    <row r="1738" spans="1:20" x14ac:dyDescent="0.25">
      <c r="A1738" t="s">
        <v>259</v>
      </c>
      <c r="B1738" t="s">
        <v>260</v>
      </c>
      <c r="C1738" t="s">
        <v>237</v>
      </c>
      <c r="D1738" t="s">
        <v>3619</v>
      </c>
      <c r="E1738" t="s">
        <v>4917</v>
      </c>
      <c r="F1738" t="s">
        <v>4918</v>
      </c>
      <c r="G1738" t="s">
        <v>4918</v>
      </c>
      <c r="H1738">
        <v>0.45600000000000002</v>
      </c>
      <c r="I1738" t="s">
        <v>265</v>
      </c>
      <c r="J1738" t="s">
        <v>242</v>
      </c>
      <c r="K1738" t="s">
        <v>243</v>
      </c>
      <c r="L1738" t="s">
        <v>244</v>
      </c>
      <c r="M1738">
        <v>0</v>
      </c>
      <c r="N1738">
        <v>0.45600000000000002</v>
      </c>
      <c r="O1738" t="s">
        <v>4919</v>
      </c>
      <c r="P1738" t="s">
        <v>4920</v>
      </c>
      <c r="Q1738" t="s">
        <v>3623</v>
      </c>
      <c r="R1738" t="s">
        <v>4921</v>
      </c>
      <c r="S1738" t="s">
        <v>270</v>
      </c>
      <c r="T1738" t="b">
        <v>1</v>
      </c>
    </row>
    <row r="1739" spans="1:20" x14ac:dyDescent="0.25">
      <c r="A1739" t="s">
        <v>259</v>
      </c>
      <c r="B1739" t="s">
        <v>271</v>
      </c>
      <c r="C1739" t="s">
        <v>237</v>
      </c>
      <c r="D1739" t="s">
        <v>4922</v>
      </c>
      <c r="F1739" t="s">
        <v>4923</v>
      </c>
      <c r="G1739" t="s">
        <v>4924</v>
      </c>
      <c r="H1739">
        <v>0.4</v>
      </c>
      <c r="I1739" t="s">
        <v>265</v>
      </c>
      <c r="J1739" t="s">
        <v>242</v>
      </c>
      <c r="K1739" t="s">
        <v>243</v>
      </c>
      <c r="L1739" t="s">
        <v>244</v>
      </c>
      <c r="M1739">
        <v>0</v>
      </c>
      <c r="N1739">
        <v>0.4</v>
      </c>
      <c r="O1739" t="s">
        <v>350</v>
      </c>
      <c r="P1739" t="s">
        <v>4925</v>
      </c>
      <c r="Q1739" t="s">
        <v>4926</v>
      </c>
      <c r="R1739" t="s">
        <v>4927</v>
      </c>
      <c r="S1739" t="s">
        <v>279</v>
      </c>
      <c r="T1739" t="b">
        <v>1</v>
      </c>
    </row>
    <row r="1740" spans="1:20" x14ac:dyDescent="0.25">
      <c r="A1740" t="s">
        <v>259</v>
      </c>
      <c r="B1740" t="s">
        <v>271</v>
      </c>
      <c r="C1740" t="s">
        <v>294</v>
      </c>
      <c r="D1740" t="s">
        <v>4922</v>
      </c>
      <c r="F1740" t="s">
        <v>4923</v>
      </c>
      <c r="G1740" t="s">
        <v>4924</v>
      </c>
      <c r="H1740">
        <v>0.14599999999999999</v>
      </c>
      <c r="I1740" t="s">
        <v>265</v>
      </c>
      <c r="J1740" t="s">
        <v>242</v>
      </c>
      <c r="K1740" t="s">
        <v>243</v>
      </c>
      <c r="L1740" t="s">
        <v>244</v>
      </c>
      <c r="M1740">
        <v>0</v>
      </c>
      <c r="N1740">
        <v>0.14599999999999999</v>
      </c>
      <c r="O1740" t="s">
        <v>881</v>
      </c>
      <c r="P1740" t="s">
        <v>4925</v>
      </c>
      <c r="Q1740" t="s">
        <v>4926</v>
      </c>
      <c r="R1740" t="s">
        <v>4927</v>
      </c>
      <c r="S1740" t="s">
        <v>279</v>
      </c>
      <c r="T1740" t="b">
        <v>1</v>
      </c>
    </row>
    <row r="1741" spans="1:20" x14ac:dyDescent="0.25">
      <c r="A1741" t="s">
        <v>259</v>
      </c>
      <c r="B1741" t="s">
        <v>260</v>
      </c>
      <c r="C1741" t="s">
        <v>237</v>
      </c>
      <c r="D1741" t="s">
        <v>406</v>
      </c>
      <c r="E1741" t="s">
        <v>834</v>
      </c>
      <c r="F1741" t="s">
        <v>3615</v>
      </c>
      <c r="G1741" t="s">
        <v>3615</v>
      </c>
      <c r="H1741">
        <v>2.1069</v>
      </c>
      <c r="I1741" t="s">
        <v>265</v>
      </c>
      <c r="J1741" t="s">
        <v>242</v>
      </c>
      <c r="K1741" t="s">
        <v>243</v>
      </c>
      <c r="L1741" t="s">
        <v>244</v>
      </c>
      <c r="M1741">
        <v>0</v>
      </c>
      <c r="N1741">
        <v>2.1069</v>
      </c>
      <c r="O1741" t="s">
        <v>350</v>
      </c>
      <c r="P1741" t="s">
        <v>3605</v>
      </c>
      <c r="Q1741" t="s">
        <v>410</v>
      </c>
      <c r="R1741" t="s">
        <v>4928</v>
      </c>
      <c r="S1741" t="s">
        <v>270</v>
      </c>
      <c r="T1741" t="b">
        <v>0</v>
      </c>
    </row>
    <row r="1742" spans="1:20" x14ac:dyDescent="0.25">
      <c r="A1742" t="s">
        <v>259</v>
      </c>
      <c r="B1742" t="s">
        <v>260</v>
      </c>
      <c r="C1742" t="s">
        <v>294</v>
      </c>
      <c r="D1742" t="s">
        <v>406</v>
      </c>
      <c r="E1742" t="s">
        <v>834</v>
      </c>
      <c r="F1742" t="s">
        <v>3615</v>
      </c>
      <c r="G1742" t="s">
        <v>3615</v>
      </c>
      <c r="H1742">
        <v>1.5365</v>
      </c>
      <c r="I1742" t="s">
        <v>265</v>
      </c>
      <c r="J1742" t="s">
        <v>242</v>
      </c>
      <c r="K1742" t="s">
        <v>243</v>
      </c>
      <c r="L1742" t="s">
        <v>244</v>
      </c>
      <c r="M1742">
        <v>0</v>
      </c>
      <c r="N1742">
        <v>1.5365</v>
      </c>
      <c r="O1742" t="s">
        <v>350</v>
      </c>
      <c r="P1742" t="s">
        <v>3605</v>
      </c>
      <c r="Q1742" t="s">
        <v>410</v>
      </c>
      <c r="R1742" t="s">
        <v>4928</v>
      </c>
      <c r="S1742" t="s">
        <v>270</v>
      </c>
      <c r="T1742" t="b">
        <v>0</v>
      </c>
    </row>
    <row r="1743" spans="1:20" x14ac:dyDescent="0.25">
      <c r="A1743" t="s">
        <v>259</v>
      </c>
      <c r="B1743" t="s">
        <v>260</v>
      </c>
      <c r="C1743" t="s">
        <v>237</v>
      </c>
      <c r="D1743" t="s">
        <v>1236</v>
      </c>
      <c r="E1743" t="s">
        <v>4340</v>
      </c>
      <c r="F1743" t="s">
        <v>4341</v>
      </c>
      <c r="G1743" t="s">
        <v>4341</v>
      </c>
      <c r="H1743">
        <v>0.56799999999999995</v>
      </c>
      <c r="I1743" t="s">
        <v>265</v>
      </c>
      <c r="J1743" t="s">
        <v>242</v>
      </c>
      <c r="K1743" t="s">
        <v>243</v>
      </c>
      <c r="L1743" t="s">
        <v>244</v>
      </c>
      <c r="M1743">
        <v>0</v>
      </c>
      <c r="N1743">
        <v>0.56799999999999995</v>
      </c>
      <c r="O1743" t="s">
        <v>283</v>
      </c>
      <c r="P1743" t="s">
        <v>4929</v>
      </c>
      <c r="Q1743" t="s">
        <v>1240</v>
      </c>
      <c r="R1743" t="s">
        <v>4930</v>
      </c>
      <c r="S1743" t="s">
        <v>270</v>
      </c>
      <c r="T1743" t="b">
        <v>1</v>
      </c>
    </row>
    <row r="1744" spans="1:20" x14ac:dyDescent="0.25">
      <c r="A1744" t="s">
        <v>259</v>
      </c>
      <c r="B1744" t="s">
        <v>260</v>
      </c>
      <c r="C1744" t="s">
        <v>294</v>
      </c>
      <c r="D1744" t="s">
        <v>1236</v>
      </c>
      <c r="E1744" t="s">
        <v>4340</v>
      </c>
      <c r="F1744" t="s">
        <v>4341</v>
      </c>
      <c r="G1744" t="s">
        <v>4341</v>
      </c>
      <c r="H1744">
        <v>0.38400000000000001</v>
      </c>
      <c r="I1744" t="s">
        <v>265</v>
      </c>
      <c r="J1744" t="s">
        <v>242</v>
      </c>
      <c r="K1744" t="s">
        <v>243</v>
      </c>
      <c r="L1744" t="s">
        <v>244</v>
      </c>
      <c r="M1744">
        <v>0</v>
      </c>
      <c r="N1744">
        <v>0.38400000000000001</v>
      </c>
      <c r="O1744" t="s">
        <v>283</v>
      </c>
      <c r="P1744" t="s">
        <v>4929</v>
      </c>
      <c r="Q1744" t="s">
        <v>1240</v>
      </c>
      <c r="R1744" t="s">
        <v>4930</v>
      </c>
      <c r="S1744" t="s">
        <v>270</v>
      </c>
      <c r="T1744" t="b">
        <v>1</v>
      </c>
    </row>
    <row r="1745" spans="1:20" x14ac:dyDescent="0.25">
      <c r="A1745" t="s">
        <v>259</v>
      </c>
      <c r="B1745" t="s">
        <v>260</v>
      </c>
      <c r="C1745" t="s">
        <v>237</v>
      </c>
      <c r="D1745" t="s">
        <v>677</v>
      </c>
      <c r="E1745" t="s">
        <v>4743</v>
      </c>
      <c r="F1745" t="s">
        <v>4931</v>
      </c>
      <c r="G1745" t="s">
        <v>4931</v>
      </c>
      <c r="H1745">
        <v>1.744</v>
      </c>
      <c r="I1745" t="s">
        <v>265</v>
      </c>
      <c r="J1745" t="s">
        <v>242</v>
      </c>
      <c r="K1745" t="s">
        <v>243</v>
      </c>
      <c r="L1745" t="s">
        <v>244</v>
      </c>
      <c r="M1745">
        <v>0</v>
      </c>
      <c r="N1745">
        <v>1.744</v>
      </c>
      <c r="O1745" t="s">
        <v>324</v>
      </c>
      <c r="P1745" t="s">
        <v>4932</v>
      </c>
      <c r="Q1745" t="s">
        <v>681</v>
      </c>
      <c r="R1745" t="s">
        <v>4933</v>
      </c>
      <c r="S1745" t="s">
        <v>270</v>
      </c>
      <c r="T1745" t="b">
        <v>0</v>
      </c>
    </row>
    <row r="1746" spans="1:20" x14ac:dyDescent="0.25">
      <c r="A1746" t="s">
        <v>259</v>
      </c>
      <c r="B1746" t="s">
        <v>260</v>
      </c>
      <c r="C1746" t="s">
        <v>294</v>
      </c>
      <c r="D1746" t="s">
        <v>677</v>
      </c>
      <c r="E1746" t="s">
        <v>4743</v>
      </c>
      <c r="F1746" t="s">
        <v>4931</v>
      </c>
      <c r="G1746" t="s">
        <v>4931</v>
      </c>
      <c r="H1746">
        <v>1.008</v>
      </c>
      <c r="I1746" t="s">
        <v>265</v>
      </c>
      <c r="J1746" t="s">
        <v>242</v>
      </c>
      <c r="K1746" t="s">
        <v>243</v>
      </c>
      <c r="L1746" t="s">
        <v>244</v>
      </c>
      <c r="M1746">
        <v>0</v>
      </c>
      <c r="N1746">
        <v>1.008</v>
      </c>
      <c r="O1746" t="s">
        <v>324</v>
      </c>
      <c r="P1746" t="s">
        <v>4932</v>
      </c>
      <c r="Q1746" t="s">
        <v>681</v>
      </c>
      <c r="R1746" t="s">
        <v>4933</v>
      </c>
      <c r="S1746" t="s">
        <v>270</v>
      </c>
      <c r="T1746" t="b">
        <v>0</v>
      </c>
    </row>
    <row r="1747" spans="1:20" x14ac:dyDescent="0.25">
      <c r="A1747" t="s">
        <v>259</v>
      </c>
      <c r="B1747" t="s">
        <v>260</v>
      </c>
      <c r="C1747" t="s">
        <v>237</v>
      </c>
      <c r="D1747" t="s">
        <v>4934</v>
      </c>
      <c r="E1747" t="s">
        <v>4935</v>
      </c>
      <c r="F1747" t="s">
        <v>4936</v>
      </c>
      <c r="G1747" t="s">
        <v>4937</v>
      </c>
      <c r="H1747">
        <v>0.37440000000000001</v>
      </c>
      <c r="I1747" t="s">
        <v>265</v>
      </c>
      <c r="J1747" t="s">
        <v>242</v>
      </c>
      <c r="K1747" t="s">
        <v>243</v>
      </c>
      <c r="L1747" t="s">
        <v>244</v>
      </c>
      <c r="M1747">
        <v>0</v>
      </c>
      <c r="N1747">
        <v>0.37440000000000001</v>
      </c>
      <c r="O1747" t="s">
        <v>266</v>
      </c>
      <c r="P1747" t="s">
        <v>4938</v>
      </c>
      <c r="Q1747" t="s">
        <v>4939</v>
      </c>
      <c r="R1747" t="s">
        <v>4940</v>
      </c>
      <c r="S1747" t="s">
        <v>270</v>
      </c>
      <c r="T1747" t="b">
        <v>1</v>
      </c>
    </row>
    <row r="1748" spans="1:20" x14ac:dyDescent="0.25">
      <c r="A1748" t="s">
        <v>236</v>
      </c>
      <c r="B1748" t="s">
        <v>615</v>
      </c>
      <c r="C1748" t="s">
        <v>336</v>
      </c>
      <c r="D1748" t="s">
        <v>4941</v>
      </c>
      <c r="E1748" t="s">
        <v>4942</v>
      </c>
      <c r="F1748" t="s">
        <v>4943</v>
      </c>
      <c r="G1748" t="s">
        <v>4944</v>
      </c>
      <c r="H1748">
        <v>1472202</v>
      </c>
      <c r="I1748" t="s">
        <v>618</v>
      </c>
      <c r="J1748" t="s">
        <v>242</v>
      </c>
      <c r="K1748" t="s">
        <v>243</v>
      </c>
      <c r="L1748" t="s">
        <v>244</v>
      </c>
      <c r="M1748">
        <v>0</v>
      </c>
      <c r="N1748">
        <v>1472202</v>
      </c>
      <c r="O1748" t="s">
        <v>844</v>
      </c>
      <c r="P1748" t="s">
        <v>4945</v>
      </c>
      <c r="Q1748" t="s">
        <v>4946</v>
      </c>
      <c r="R1748" t="s">
        <v>4947</v>
      </c>
      <c r="S1748" t="s">
        <v>623</v>
      </c>
      <c r="T1748" t="b">
        <v>0</v>
      </c>
    </row>
    <row r="1749" spans="1:20" x14ac:dyDescent="0.25">
      <c r="A1749" t="s">
        <v>236</v>
      </c>
      <c r="B1749" t="s">
        <v>236</v>
      </c>
      <c r="C1749" t="s">
        <v>237</v>
      </c>
      <c r="D1749" t="s">
        <v>483</v>
      </c>
      <c r="F1749" t="s">
        <v>1438</v>
      </c>
      <c r="G1749" t="s">
        <v>4948</v>
      </c>
      <c r="H1749">
        <v>1.8749999999999999E-2</v>
      </c>
      <c r="I1749" t="s">
        <v>254</v>
      </c>
      <c r="J1749" t="s">
        <v>242</v>
      </c>
      <c r="K1749" t="s">
        <v>243</v>
      </c>
      <c r="L1749" t="s">
        <v>244</v>
      </c>
      <c r="M1749">
        <v>0</v>
      </c>
      <c r="N1749">
        <v>1.8749999999999999E-2</v>
      </c>
      <c r="O1749" t="s">
        <v>395</v>
      </c>
      <c r="P1749" t="s">
        <v>4949</v>
      </c>
      <c r="Q1749" t="s">
        <v>488</v>
      </c>
      <c r="R1749" t="s">
        <v>1441</v>
      </c>
      <c r="S1749" t="s">
        <v>249</v>
      </c>
      <c r="T1749" t="b">
        <v>1</v>
      </c>
    </row>
    <row r="1750" spans="1:20" x14ac:dyDescent="0.25">
      <c r="A1750" t="s">
        <v>259</v>
      </c>
      <c r="B1750" t="s">
        <v>260</v>
      </c>
      <c r="C1750" t="s">
        <v>237</v>
      </c>
      <c r="D1750" t="s">
        <v>1424</v>
      </c>
      <c r="E1750" t="s">
        <v>607</v>
      </c>
      <c r="F1750" t="s">
        <v>607</v>
      </c>
      <c r="G1750" t="s">
        <v>4950</v>
      </c>
      <c r="H1750">
        <v>9.5540000000000003</v>
      </c>
      <c r="I1750" t="s">
        <v>265</v>
      </c>
      <c r="J1750" t="s">
        <v>242</v>
      </c>
      <c r="K1750" t="s">
        <v>243</v>
      </c>
      <c r="L1750" t="s">
        <v>244</v>
      </c>
      <c r="M1750">
        <v>0</v>
      </c>
      <c r="N1750">
        <v>9.5540000000000003</v>
      </c>
      <c r="O1750" t="s">
        <v>518</v>
      </c>
      <c r="P1750" t="s">
        <v>4951</v>
      </c>
      <c r="Q1750" t="s">
        <v>1426</v>
      </c>
      <c r="R1750" t="s">
        <v>4952</v>
      </c>
      <c r="S1750" t="s">
        <v>270</v>
      </c>
      <c r="T1750" t="b">
        <v>1</v>
      </c>
    </row>
    <row r="1751" spans="1:20" x14ac:dyDescent="0.25">
      <c r="A1751" t="s">
        <v>259</v>
      </c>
      <c r="B1751" t="s">
        <v>260</v>
      </c>
      <c r="C1751" t="s">
        <v>294</v>
      </c>
      <c r="D1751" t="s">
        <v>1424</v>
      </c>
      <c r="E1751" t="s">
        <v>607</v>
      </c>
      <c r="F1751" t="s">
        <v>607</v>
      </c>
      <c r="G1751" t="s">
        <v>4950</v>
      </c>
      <c r="H1751">
        <v>7.3460000000000001</v>
      </c>
      <c r="I1751" t="s">
        <v>265</v>
      </c>
      <c r="J1751" t="s">
        <v>242</v>
      </c>
      <c r="K1751" t="s">
        <v>243</v>
      </c>
      <c r="L1751" t="s">
        <v>244</v>
      </c>
      <c r="M1751">
        <v>0</v>
      </c>
      <c r="N1751">
        <v>7.3460000000000001</v>
      </c>
      <c r="O1751" t="s">
        <v>518</v>
      </c>
      <c r="P1751" t="s">
        <v>4951</v>
      </c>
      <c r="Q1751" t="s">
        <v>1426</v>
      </c>
      <c r="R1751" t="s">
        <v>4952</v>
      </c>
      <c r="S1751" t="s">
        <v>270</v>
      </c>
      <c r="T1751" t="b">
        <v>1</v>
      </c>
    </row>
    <row r="1752" spans="1:20" x14ac:dyDescent="0.25">
      <c r="A1752" t="s">
        <v>236</v>
      </c>
      <c r="B1752" t="s">
        <v>236</v>
      </c>
      <c r="C1752" t="s">
        <v>237</v>
      </c>
      <c r="D1752" t="s">
        <v>566</v>
      </c>
      <c r="F1752" t="s">
        <v>1596</v>
      </c>
      <c r="G1752" t="s">
        <v>4953</v>
      </c>
      <c r="H1752">
        <v>65</v>
      </c>
      <c r="I1752" t="s">
        <v>254</v>
      </c>
      <c r="J1752" t="s">
        <v>242</v>
      </c>
      <c r="K1752" t="s">
        <v>243</v>
      </c>
      <c r="L1752" t="s">
        <v>244</v>
      </c>
      <c r="M1752">
        <v>0</v>
      </c>
      <c r="N1752">
        <v>65</v>
      </c>
      <c r="O1752" t="s">
        <v>1044</v>
      </c>
      <c r="P1752" t="s">
        <v>4954</v>
      </c>
      <c r="Q1752" t="s">
        <v>571</v>
      </c>
      <c r="R1752" t="s">
        <v>3289</v>
      </c>
      <c r="S1752" t="s">
        <v>249</v>
      </c>
      <c r="T1752" t="b">
        <v>1</v>
      </c>
    </row>
    <row r="1753" spans="1:20" x14ac:dyDescent="0.25">
      <c r="A1753" t="s">
        <v>236</v>
      </c>
      <c r="B1753" t="s">
        <v>236</v>
      </c>
      <c r="C1753" t="s">
        <v>336</v>
      </c>
      <c r="D1753" t="s">
        <v>3096</v>
      </c>
      <c r="E1753" t="s">
        <v>4955</v>
      </c>
      <c r="F1753" t="s">
        <v>4956</v>
      </c>
      <c r="G1753" t="s">
        <v>4957</v>
      </c>
      <c r="H1753">
        <v>15316</v>
      </c>
      <c r="I1753" t="s">
        <v>341</v>
      </c>
      <c r="J1753" t="s">
        <v>242</v>
      </c>
      <c r="K1753" t="s">
        <v>243</v>
      </c>
      <c r="L1753" t="s">
        <v>244</v>
      </c>
      <c r="M1753">
        <v>0</v>
      </c>
      <c r="N1753">
        <v>15316</v>
      </c>
      <c r="O1753" t="s">
        <v>316</v>
      </c>
      <c r="P1753" t="s">
        <v>4958</v>
      </c>
      <c r="Q1753" t="s">
        <v>3101</v>
      </c>
      <c r="R1753" t="s">
        <v>4959</v>
      </c>
      <c r="S1753" t="s">
        <v>249</v>
      </c>
      <c r="T1753" t="b">
        <v>0</v>
      </c>
    </row>
    <row r="1754" spans="1:20" x14ac:dyDescent="0.25">
      <c r="A1754" t="s">
        <v>236</v>
      </c>
      <c r="B1754" t="s">
        <v>236</v>
      </c>
      <c r="C1754" t="s">
        <v>336</v>
      </c>
      <c r="D1754" t="s">
        <v>3096</v>
      </c>
      <c r="E1754" t="s">
        <v>4955</v>
      </c>
      <c r="F1754" t="s">
        <v>4956</v>
      </c>
      <c r="G1754" t="s">
        <v>4957</v>
      </c>
      <c r="H1754">
        <v>36982</v>
      </c>
      <c r="I1754" t="s">
        <v>341</v>
      </c>
      <c r="J1754" t="s">
        <v>242</v>
      </c>
      <c r="K1754" t="s">
        <v>243</v>
      </c>
      <c r="L1754" t="s">
        <v>244</v>
      </c>
      <c r="M1754">
        <v>0</v>
      </c>
      <c r="N1754">
        <v>36982</v>
      </c>
      <c r="O1754" t="s">
        <v>316</v>
      </c>
      <c r="P1754" t="s">
        <v>4958</v>
      </c>
      <c r="Q1754" t="s">
        <v>3101</v>
      </c>
      <c r="R1754" t="s">
        <v>4960</v>
      </c>
      <c r="S1754" t="s">
        <v>249</v>
      </c>
      <c r="T1754" t="b">
        <v>0</v>
      </c>
    </row>
    <row r="1755" spans="1:20" x14ac:dyDescent="0.25">
      <c r="A1755" t="s">
        <v>259</v>
      </c>
      <c r="B1755" t="s">
        <v>260</v>
      </c>
      <c r="C1755" t="s">
        <v>237</v>
      </c>
      <c r="D1755" t="s">
        <v>1343</v>
      </c>
      <c r="E1755" t="s">
        <v>1926</v>
      </c>
      <c r="F1755" t="s">
        <v>1927</v>
      </c>
      <c r="G1755" t="s">
        <v>1927</v>
      </c>
      <c r="H1755">
        <v>3.7999999999999999E-2</v>
      </c>
      <c r="I1755" t="s">
        <v>265</v>
      </c>
      <c r="J1755" t="s">
        <v>242</v>
      </c>
      <c r="K1755" t="s">
        <v>243</v>
      </c>
      <c r="L1755" t="s">
        <v>244</v>
      </c>
      <c r="M1755">
        <v>0</v>
      </c>
      <c r="N1755">
        <v>3.7999999999999999E-2</v>
      </c>
      <c r="O1755" t="s">
        <v>446</v>
      </c>
      <c r="P1755" t="s">
        <v>4961</v>
      </c>
      <c r="Q1755" t="s">
        <v>1347</v>
      </c>
      <c r="R1755" t="s">
        <v>4962</v>
      </c>
      <c r="S1755" t="s">
        <v>270</v>
      </c>
      <c r="T1755" t="b">
        <v>1</v>
      </c>
    </row>
    <row r="1756" spans="1:20" x14ac:dyDescent="0.25">
      <c r="A1756" t="s">
        <v>259</v>
      </c>
      <c r="B1756" t="s">
        <v>260</v>
      </c>
      <c r="C1756" t="s">
        <v>294</v>
      </c>
      <c r="D1756" t="s">
        <v>1343</v>
      </c>
      <c r="E1756" t="s">
        <v>1926</v>
      </c>
      <c r="F1756" t="s">
        <v>1927</v>
      </c>
      <c r="G1756" t="s">
        <v>1927</v>
      </c>
      <c r="H1756">
        <v>3.3250000000000002E-2</v>
      </c>
      <c r="I1756" t="s">
        <v>265</v>
      </c>
      <c r="J1756" t="s">
        <v>242</v>
      </c>
      <c r="K1756" t="s">
        <v>243</v>
      </c>
      <c r="L1756" t="s">
        <v>244</v>
      </c>
      <c r="M1756">
        <v>0</v>
      </c>
      <c r="N1756">
        <v>3.3250000000000002E-2</v>
      </c>
      <c r="O1756" t="s">
        <v>446</v>
      </c>
      <c r="P1756" t="s">
        <v>4961</v>
      </c>
      <c r="Q1756" t="s">
        <v>1347</v>
      </c>
      <c r="R1756" t="s">
        <v>4962</v>
      </c>
      <c r="S1756" t="s">
        <v>270</v>
      </c>
      <c r="T1756" t="b">
        <v>1</v>
      </c>
    </row>
    <row r="1757" spans="1:20" x14ac:dyDescent="0.25">
      <c r="A1757" t="s">
        <v>259</v>
      </c>
      <c r="B1757" t="s">
        <v>260</v>
      </c>
      <c r="C1757" t="s">
        <v>237</v>
      </c>
      <c r="D1757" t="s">
        <v>2506</v>
      </c>
      <c r="E1757" t="s">
        <v>4963</v>
      </c>
      <c r="F1757" t="s">
        <v>4964</v>
      </c>
      <c r="G1757" t="s">
        <v>4964</v>
      </c>
      <c r="H1757">
        <v>1.7999999999999999E-2</v>
      </c>
      <c r="I1757" t="s">
        <v>265</v>
      </c>
      <c r="J1757" t="s">
        <v>242</v>
      </c>
      <c r="K1757" t="s">
        <v>243</v>
      </c>
      <c r="L1757" t="s">
        <v>244</v>
      </c>
      <c r="M1757">
        <v>0</v>
      </c>
      <c r="N1757">
        <v>1.7999999999999999E-2</v>
      </c>
      <c r="O1757" t="s">
        <v>990</v>
      </c>
      <c r="P1757" t="s">
        <v>4965</v>
      </c>
      <c r="Q1757" t="s">
        <v>2510</v>
      </c>
      <c r="R1757" t="s">
        <v>4966</v>
      </c>
      <c r="S1757" t="s">
        <v>270</v>
      </c>
      <c r="T1757" t="b">
        <v>1</v>
      </c>
    </row>
    <row r="1758" spans="1:20" x14ac:dyDescent="0.25">
      <c r="A1758" t="s">
        <v>259</v>
      </c>
      <c r="B1758" t="s">
        <v>260</v>
      </c>
      <c r="C1758" t="s">
        <v>294</v>
      </c>
      <c r="D1758" t="s">
        <v>2506</v>
      </c>
      <c r="E1758" t="s">
        <v>4963</v>
      </c>
      <c r="F1758" t="s">
        <v>4964</v>
      </c>
      <c r="G1758" t="s">
        <v>4964</v>
      </c>
      <c r="H1758">
        <v>1.7999999999999999E-2</v>
      </c>
      <c r="I1758" t="s">
        <v>265</v>
      </c>
      <c r="J1758" t="s">
        <v>242</v>
      </c>
      <c r="K1758" t="s">
        <v>243</v>
      </c>
      <c r="L1758" t="s">
        <v>244</v>
      </c>
      <c r="M1758">
        <v>0</v>
      </c>
      <c r="N1758">
        <v>1.7999999999999999E-2</v>
      </c>
      <c r="O1758" t="s">
        <v>990</v>
      </c>
      <c r="P1758" t="s">
        <v>4965</v>
      </c>
      <c r="Q1758" t="s">
        <v>2510</v>
      </c>
      <c r="R1758" t="s">
        <v>4966</v>
      </c>
      <c r="S1758" t="s">
        <v>270</v>
      </c>
      <c r="T1758" t="b">
        <v>1</v>
      </c>
    </row>
    <row r="1759" spans="1:20" x14ac:dyDescent="0.25">
      <c r="A1759" t="s">
        <v>236</v>
      </c>
      <c r="B1759" t="s">
        <v>236</v>
      </c>
      <c r="C1759" t="s">
        <v>237</v>
      </c>
      <c r="D1759" t="s">
        <v>392</v>
      </c>
      <c r="F1759" t="s">
        <v>925</v>
      </c>
      <c r="G1759" t="s">
        <v>843</v>
      </c>
      <c r="H1759">
        <v>9.8999999999999999E-4</v>
      </c>
      <c r="I1759" t="s">
        <v>341</v>
      </c>
      <c r="J1759" t="s">
        <v>242</v>
      </c>
      <c r="K1759" t="s">
        <v>243</v>
      </c>
      <c r="L1759" t="s">
        <v>244</v>
      </c>
      <c r="M1759">
        <v>0</v>
      </c>
      <c r="N1759">
        <v>9.8999999999999999E-4</v>
      </c>
      <c r="O1759" t="s">
        <v>486</v>
      </c>
      <c r="P1759" t="s">
        <v>4967</v>
      </c>
      <c r="Q1759" t="s">
        <v>397</v>
      </c>
      <c r="R1759" t="s">
        <v>2867</v>
      </c>
      <c r="S1759" t="s">
        <v>249</v>
      </c>
      <c r="T1759" t="b">
        <v>0</v>
      </c>
    </row>
    <row r="1760" spans="1:20" x14ac:dyDescent="0.25">
      <c r="A1760" t="s">
        <v>259</v>
      </c>
      <c r="B1760" t="s">
        <v>260</v>
      </c>
      <c r="C1760" t="s">
        <v>237</v>
      </c>
      <c r="D1760" t="s">
        <v>677</v>
      </c>
      <c r="E1760" t="s">
        <v>4090</v>
      </c>
      <c r="F1760" t="s">
        <v>4968</v>
      </c>
      <c r="G1760" t="s">
        <v>4968</v>
      </c>
      <c r="H1760">
        <v>1.744</v>
      </c>
      <c r="I1760" t="s">
        <v>265</v>
      </c>
      <c r="J1760" t="s">
        <v>242</v>
      </c>
      <c r="K1760" t="s">
        <v>243</v>
      </c>
      <c r="L1760" t="s">
        <v>244</v>
      </c>
      <c r="M1760">
        <v>0</v>
      </c>
      <c r="N1760">
        <v>1.744</v>
      </c>
      <c r="O1760" t="s">
        <v>324</v>
      </c>
      <c r="P1760" t="s">
        <v>4969</v>
      </c>
      <c r="Q1760" t="s">
        <v>681</v>
      </c>
      <c r="R1760" t="s">
        <v>4970</v>
      </c>
      <c r="S1760" t="s">
        <v>270</v>
      </c>
      <c r="T1760" t="b">
        <v>1</v>
      </c>
    </row>
    <row r="1761" spans="1:20" x14ac:dyDescent="0.25">
      <c r="A1761" t="s">
        <v>259</v>
      </c>
      <c r="B1761" t="s">
        <v>260</v>
      </c>
      <c r="C1761" t="s">
        <v>294</v>
      </c>
      <c r="D1761" t="s">
        <v>677</v>
      </c>
      <c r="E1761" t="s">
        <v>4090</v>
      </c>
      <c r="F1761" t="s">
        <v>4968</v>
      </c>
      <c r="G1761" t="s">
        <v>4968</v>
      </c>
      <c r="H1761">
        <v>1.008</v>
      </c>
      <c r="I1761" t="s">
        <v>265</v>
      </c>
      <c r="J1761" t="s">
        <v>242</v>
      </c>
      <c r="K1761" t="s">
        <v>243</v>
      </c>
      <c r="L1761" t="s">
        <v>244</v>
      </c>
      <c r="M1761">
        <v>0</v>
      </c>
      <c r="N1761">
        <v>1.008</v>
      </c>
      <c r="O1761" t="s">
        <v>324</v>
      </c>
      <c r="P1761" t="s">
        <v>4969</v>
      </c>
      <c r="Q1761" t="s">
        <v>681</v>
      </c>
      <c r="R1761" t="s">
        <v>4970</v>
      </c>
      <c r="S1761" t="s">
        <v>270</v>
      </c>
      <c r="T1761" t="b">
        <v>1</v>
      </c>
    </row>
    <row r="1762" spans="1:20" x14ac:dyDescent="0.25">
      <c r="A1762" t="s">
        <v>259</v>
      </c>
      <c r="B1762" t="s">
        <v>260</v>
      </c>
      <c r="C1762" t="s">
        <v>237</v>
      </c>
      <c r="D1762" t="s">
        <v>1097</v>
      </c>
      <c r="E1762" t="s">
        <v>2104</v>
      </c>
      <c r="F1762" t="s">
        <v>4971</v>
      </c>
      <c r="G1762" t="s">
        <v>4971</v>
      </c>
      <c r="H1762">
        <v>1.179</v>
      </c>
      <c r="I1762" t="s">
        <v>265</v>
      </c>
      <c r="J1762" t="s">
        <v>242</v>
      </c>
      <c r="K1762" t="s">
        <v>243</v>
      </c>
      <c r="L1762" t="s">
        <v>244</v>
      </c>
      <c r="M1762">
        <v>0</v>
      </c>
      <c r="N1762">
        <v>1.179</v>
      </c>
      <c r="O1762" t="s">
        <v>446</v>
      </c>
      <c r="P1762" t="s">
        <v>4972</v>
      </c>
      <c r="Q1762" t="s">
        <v>1101</v>
      </c>
      <c r="R1762" t="s">
        <v>4973</v>
      </c>
      <c r="S1762" t="s">
        <v>270</v>
      </c>
      <c r="T1762" t="b">
        <v>1</v>
      </c>
    </row>
    <row r="1763" spans="1:20" x14ac:dyDescent="0.25">
      <c r="A1763" t="s">
        <v>259</v>
      </c>
      <c r="B1763" t="s">
        <v>260</v>
      </c>
      <c r="C1763" t="s">
        <v>336</v>
      </c>
      <c r="D1763" t="s">
        <v>1097</v>
      </c>
      <c r="E1763" t="s">
        <v>2104</v>
      </c>
      <c r="F1763" t="s">
        <v>4971</v>
      </c>
      <c r="G1763" t="s">
        <v>4971</v>
      </c>
      <c r="H1763">
        <v>6092</v>
      </c>
      <c r="I1763" t="s">
        <v>265</v>
      </c>
      <c r="J1763" t="s">
        <v>242</v>
      </c>
      <c r="K1763" t="s">
        <v>243</v>
      </c>
      <c r="L1763" t="s">
        <v>244</v>
      </c>
      <c r="M1763">
        <v>0</v>
      </c>
      <c r="N1763">
        <v>6092</v>
      </c>
      <c r="O1763" t="s">
        <v>446</v>
      </c>
      <c r="P1763" t="s">
        <v>4972</v>
      </c>
      <c r="Q1763" t="s">
        <v>1101</v>
      </c>
      <c r="R1763" t="s">
        <v>4974</v>
      </c>
      <c r="S1763" t="s">
        <v>270</v>
      </c>
      <c r="T1763" t="b">
        <v>1</v>
      </c>
    </row>
    <row r="1764" spans="1:20" x14ac:dyDescent="0.25">
      <c r="A1764" t="s">
        <v>259</v>
      </c>
      <c r="B1764" t="s">
        <v>260</v>
      </c>
      <c r="C1764" t="s">
        <v>336</v>
      </c>
      <c r="D1764" t="s">
        <v>1097</v>
      </c>
      <c r="E1764" t="s">
        <v>2104</v>
      </c>
      <c r="F1764" t="s">
        <v>4971</v>
      </c>
      <c r="G1764" t="s">
        <v>4971</v>
      </c>
      <c r="H1764">
        <v>11772</v>
      </c>
      <c r="I1764" t="s">
        <v>265</v>
      </c>
      <c r="J1764" t="s">
        <v>242</v>
      </c>
      <c r="K1764" t="s">
        <v>243</v>
      </c>
      <c r="L1764" t="s">
        <v>244</v>
      </c>
      <c r="M1764">
        <v>0</v>
      </c>
      <c r="N1764">
        <v>11772</v>
      </c>
      <c r="O1764" t="s">
        <v>446</v>
      </c>
      <c r="P1764" t="s">
        <v>4972</v>
      </c>
      <c r="Q1764" t="s">
        <v>1101</v>
      </c>
      <c r="R1764" t="s">
        <v>4975</v>
      </c>
      <c r="S1764" t="s">
        <v>270</v>
      </c>
      <c r="T1764" t="b">
        <v>1</v>
      </c>
    </row>
    <row r="1765" spans="1:20" x14ac:dyDescent="0.25">
      <c r="A1765" t="s">
        <v>259</v>
      </c>
      <c r="B1765" t="s">
        <v>260</v>
      </c>
      <c r="C1765" t="s">
        <v>336</v>
      </c>
      <c r="D1765" t="s">
        <v>1097</v>
      </c>
      <c r="E1765" t="s">
        <v>2104</v>
      </c>
      <c r="F1765" t="s">
        <v>4971</v>
      </c>
      <c r="G1765" t="s">
        <v>4971</v>
      </c>
      <c r="H1765">
        <v>51630</v>
      </c>
      <c r="I1765" t="s">
        <v>265</v>
      </c>
      <c r="J1765" t="s">
        <v>242</v>
      </c>
      <c r="K1765" t="s">
        <v>243</v>
      </c>
      <c r="L1765" t="s">
        <v>244</v>
      </c>
      <c r="M1765">
        <v>0</v>
      </c>
      <c r="N1765">
        <v>51630</v>
      </c>
      <c r="O1765" t="s">
        <v>446</v>
      </c>
      <c r="P1765" t="s">
        <v>4972</v>
      </c>
      <c r="Q1765" t="s">
        <v>1101</v>
      </c>
      <c r="R1765" t="s">
        <v>4976</v>
      </c>
      <c r="S1765" t="s">
        <v>270</v>
      </c>
      <c r="T1765" t="b">
        <v>1</v>
      </c>
    </row>
    <row r="1766" spans="1:20" x14ac:dyDescent="0.25">
      <c r="A1766" t="s">
        <v>259</v>
      </c>
      <c r="B1766" t="s">
        <v>260</v>
      </c>
      <c r="C1766" t="s">
        <v>237</v>
      </c>
      <c r="D1766" t="s">
        <v>2086</v>
      </c>
      <c r="E1766" t="s">
        <v>464</v>
      </c>
      <c r="F1766" t="s">
        <v>4977</v>
      </c>
      <c r="G1766" t="s">
        <v>4978</v>
      </c>
      <c r="H1766">
        <v>0.188</v>
      </c>
      <c r="I1766" t="s">
        <v>265</v>
      </c>
      <c r="J1766" t="s">
        <v>242</v>
      </c>
      <c r="K1766" t="s">
        <v>243</v>
      </c>
      <c r="L1766" t="s">
        <v>244</v>
      </c>
      <c r="M1766">
        <v>0</v>
      </c>
      <c r="N1766">
        <v>0.188</v>
      </c>
      <c r="O1766" t="s">
        <v>324</v>
      </c>
      <c r="P1766" t="s">
        <v>4979</v>
      </c>
      <c r="Q1766" t="s">
        <v>2091</v>
      </c>
      <c r="R1766" t="s">
        <v>4980</v>
      </c>
      <c r="S1766" t="s">
        <v>270</v>
      </c>
      <c r="T1766" t="b">
        <v>1</v>
      </c>
    </row>
    <row r="1767" spans="1:20" x14ac:dyDescent="0.25">
      <c r="A1767" t="s">
        <v>259</v>
      </c>
      <c r="B1767" t="s">
        <v>260</v>
      </c>
      <c r="C1767" t="s">
        <v>294</v>
      </c>
      <c r="D1767" t="s">
        <v>2086</v>
      </c>
      <c r="E1767" t="s">
        <v>464</v>
      </c>
      <c r="F1767" t="s">
        <v>4977</v>
      </c>
      <c r="G1767" t="s">
        <v>4978</v>
      </c>
      <c r="H1767">
        <v>9.6000000000000002E-2</v>
      </c>
      <c r="I1767" t="s">
        <v>265</v>
      </c>
      <c r="J1767" t="s">
        <v>242</v>
      </c>
      <c r="K1767" t="s">
        <v>243</v>
      </c>
      <c r="L1767" t="s">
        <v>244</v>
      </c>
      <c r="M1767">
        <v>0</v>
      </c>
      <c r="N1767">
        <v>9.6000000000000002E-2</v>
      </c>
      <c r="O1767" t="s">
        <v>324</v>
      </c>
      <c r="P1767" t="s">
        <v>4979</v>
      </c>
      <c r="Q1767" t="s">
        <v>2091</v>
      </c>
      <c r="R1767" t="s">
        <v>4980</v>
      </c>
      <c r="S1767" t="s">
        <v>270</v>
      </c>
      <c r="T1767" t="b">
        <v>1</v>
      </c>
    </row>
    <row r="1768" spans="1:20" x14ac:dyDescent="0.25">
      <c r="A1768" t="s">
        <v>259</v>
      </c>
      <c r="B1768" t="s">
        <v>260</v>
      </c>
      <c r="C1768" t="s">
        <v>237</v>
      </c>
      <c r="D1768" t="s">
        <v>1236</v>
      </c>
      <c r="E1768" t="s">
        <v>1237</v>
      </c>
      <c r="F1768" t="s">
        <v>4981</v>
      </c>
      <c r="G1768" t="s">
        <v>4981</v>
      </c>
      <c r="H1768">
        <v>1.4200000000000001E-2</v>
      </c>
      <c r="I1768" t="s">
        <v>265</v>
      </c>
      <c r="J1768" t="s">
        <v>242</v>
      </c>
      <c r="K1768" t="s">
        <v>243</v>
      </c>
      <c r="L1768" t="s">
        <v>244</v>
      </c>
      <c r="M1768">
        <v>0</v>
      </c>
      <c r="N1768">
        <v>1.4200000000000001E-2</v>
      </c>
      <c r="O1768" t="s">
        <v>446</v>
      </c>
      <c r="P1768" t="s">
        <v>4982</v>
      </c>
      <c r="Q1768" t="s">
        <v>1240</v>
      </c>
      <c r="R1768" t="s">
        <v>4983</v>
      </c>
      <c r="S1768" t="s">
        <v>270</v>
      </c>
      <c r="T1768" t="b">
        <v>1</v>
      </c>
    </row>
    <row r="1769" spans="1:20" x14ac:dyDescent="0.25">
      <c r="A1769" t="s">
        <v>259</v>
      </c>
      <c r="B1769" t="s">
        <v>260</v>
      </c>
      <c r="C1769" t="s">
        <v>294</v>
      </c>
      <c r="D1769" t="s">
        <v>1236</v>
      </c>
      <c r="E1769" t="s">
        <v>1237</v>
      </c>
      <c r="F1769" t="s">
        <v>4981</v>
      </c>
      <c r="G1769" t="s">
        <v>4981</v>
      </c>
      <c r="H1769">
        <v>9.5999999999999992E-3</v>
      </c>
      <c r="I1769" t="s">
        <v>265</v>
      </c>
      <c r="J1769" t="s">
        <v>242</v>
      </c>
      <c r="K1769" t="s">
        <v>243</v>
      </c>
      <c r="L1769" t="s">
        <v>244</v>
      </c>
      <c r="M1769">
        <v>0</v>
      </c>
      <c r="N1769">
        <v>9.5999999999999992E-3</v>
      </c>
      <c r="O1769" t="s">
        <v>1122</v>
      </c>
      <c r="P1769" t="s">
        <v>4982</v>
      </c>
      <c r="Q1769" t="s">
        <v>1240</v>
      </c>
      <c r="R1769" t="s">
        <v>4983</v>
      </c>
      <c r="S1769" t="s">
        <v>270</v>
      </c>
      <c r="T1769" t="b">
        <v>1</v>
      </c>
    </row>
    <row r="1770" spans="1:20" x14ac:dyDescent="0.25">
      <c r="A1770" t="s">
        <v>259</v>
      </c>
      <c r="B1770" t="s">
        <v>271</v>
      </c>
      <c r="C1770" t="s">
        <v>237</v>
      </c>
      <c r="D1770" t="s">
        <v>4984</v>
      </c>
      <c r="F1770" t="s">
        <v>4985</v>
      </c>
      <c r="G1770" t="s">
        <v>4986</v>
      </c>
      <c r="H1770">
        <v>0.56999999999999995</v>
      </c>
      <c r="I1770" t="s">
        <v>265</v>
      </c>
      <c r="J1770" t="s">
        <v>242</v>
      </c>
      <c r="K1770" t="s">
        <v>243</v>
      </c>
      <c r="L1770" t="s">
        <v>244</v>
      </c>
      <c r="M1770">
        <v>0</v>
      </c>
      <c r="N1770">
        <v>0.56999999999999995</v>
      </c>
      <c r="O1770" t="s">
        <v>1313</v>
      </c>
      <c r="P1770" t="s">
        <v>4987</v>
      </c>
      <c r="Q1770" t="s">
        <v>4988</v>
      </c>
      <c r="R1770" t="s">
        <v>4989</v>
      </c>
      <c r="S1770" t="s">
        <v>279</v>
      </c>
      <c r="T1770" t="b">
        <v>1</v>
      </c>
    </row>
    <row r="1771" spans="1:20" x14ac:dyDescent="0.25">
      <c r="A1771" t="s">
        <v>259</v>
      </c>
      <c r="B1771" t="s">
        <v>260</v>
      </c>
      <c r="C1771" t="s">
        <v>237</v>
      </c>
      <c r="D1771" t="s">
        <v>450</v>
      </c>
      <c r="E1771" t="s">
        <v>4990</v>
      </c>
      <c r="F1771" t="s">
        <v>4991</v>
      </c>
      <c r="G1771" t="s">
        <v>4991</v>
      </c>
      <c r="H1771">
        <v>7.1360000000000001</v>
      </c>
      <c r="I1771" t="s">
        <v>265</v>
      </c>
      <c r="J1771" t="s">
        <v>242</v>
      </c>
      <c r="K1771" t="s">
        <v>243</v>
      </c>
      <c r="L1771" t="s">
        <v>244</v>
      </c>
      <c r="M1771">
        <v>0</v>
      </c>
      <c r="N1771">
        <v>7.1360000000000001</v>
      </c>
      <c r="O1771" t="s">
        <v>331</v>
      </c>
      <c r="P1771" t="s">
        <v>4992</v>
      </c>
      <c r="Q1771" t="s">
        <v>453</v>
      </c>
      <c r="R1771" t="s">
        <v>4993</v>
      </c>
      <c r="S1771" t="s">
        <v>270</v>
      </c>
      <c r="T1771" t="b">
        <v>1</v>
      </c>
    </row>
    <row r="1772" spans="1:20" x14ac:dyDescent="0.25">
      <c r="A1772" t="s">
        <v>259</v>
      </c>
      <c r="B1772" t="s">
        <v>260</v>
      </c>
      <c r="C1772" t="s">
        <v>294</v>
      </c>
      <c r="D1772" t="s">
        <v>450</v>
      </c>
      <c r="E1772" t="s">
        <v>4990</v>
      </c>
      <c r="F1772" t="s">
        <v>4991</v>
      </c>
      <c r="G1772" t="s">
        <v>4991</v>
      </c>
      <c r="H1772">
        <v>4.1920000000000002</v>
      </c>
      <c r="I1772" t="s">
        <v>265</v>
      </c>
      <c r="J1772" t="s">
        <v>242</v>
      </c>
      <c r="K1772" t="s">
        <v>243</v>
      </c>
      <c r="L1772" t="s">
        <v>244</v>
      </c>
      <c r="M1772">
        <v>0</v>
      </c>
      <c r="N1772">
        <v>4.1920000000000002</v>
      </c>
      <c r="O1772" t="s">
        <v>331</v>
      </c>
      <c r="P1772" t="s">
        <v>4992</v>
      </c>
      <c r="Q1772" t="s">
        <v>453</v>
      </c>
      <c r="R1772" t="s">
        <v>4993</v>
      </c>
      <c r="S1772" t="s">
        <v>270</v>
      </c>
      <c r="T1772" t="b">
        <v>1</v>
      </c>
    </row>
    <row r="1773" spans="1:20" x14ac:dyDescent="0.25">
      <c r="A1773" t="s">
        <v>236</v>
      </c>
      <c r="B1773" t="s">
        <v>236</v>
      </c>
      <c r="C1773" t="s">
        <v>237</v>
      </c>
      <c r="D1773" t="s">
        <v>392</v>
      </c>
      <c r="F1773" t="s">
        <v>567</v>
      </c>
      <c r="G1773" t="s">
        <v>792</v>
      </c>
      <c r="H1773">
        <v>4.0000000000000001E-3</v>
      </c>
      <c r="I1773" t="s">
        <v>254</v>
      </c>
      <c r="J1773" t="s">
        <v>242</v>
      </c>
      <c r="K1773" t="s">
        <v>243</v>
      </c>
      <c r="L1773" t="s">
        <v>244</v>
      </c>
      <c r="M1773">
        <v>0</v>
      </c>
      <c r="N1773">
        <v>4.0000000000000001E-3</v>
      </c>
      <c r="O1773" t="s">
        <v>793</v>
      </c>
      <c r="P1773" t="s">
        <v>794</v>
      </c>
      <c r="Q1773" t="s">
        <v>397</v>
      </c>
      <c r="R1773" t="s">
        <v>2337</v>
      </c>
      <c r="S1773" t="s">
        <v>249</v>
      </c>
      <c r="T1773" t="b">
        <v>0</v>
      </c>
    </row>
    <row r="1774" spans="1:20" x14ac:dyDescent="0.25">
      <c r="A1774" t="s">
        <v>259</v>
      </c>
      <c r="B1774" t="s">
        <v>260</v>
      </c>
      <c r="C1774" t="s">
        <v>237</v>
      </c>
      <c r="D1774" t="s">
        <v>728</v>
      </c>
      <c r="E1774" t="s">
        <v>4994</v>
      </c>
      <c r="F1774" t="s">
        <v>4995</v>
      </c>
      <c r="G1774" t="s">
        <v>4995</v>
      </c>
      <c r="H1774">
        <v>0.376</v>
      </c>
      <c r="I1774" t="s">
        <v>265</v>
      </c>
      <c r="J1774" t="s">
        <v>242</v>
      </c>
      <c r="K1774" t="s">
        <v>243</v>
      </c>
      <c r="L1774" t="s">
        <v>244</v>
      </c>
      <c r="M1774">
        <v>0</v>
      </c>
      <c r="N1774">
        <v>0.376</v>
      </c>
      <c r="O1774" t="s">
        <v>324</v>
      </c>
      <c r="P1774" t="s">
        <v>4996</v>
      </c>
      <c r="Q1774" t="s">
        <v>732</v>
      </c>
      <c r="R1774" t="s">
        <v>4997</v>
      </c>
      <c r="S1774" t="s">
        <v>270</v>
      </c>
      <c r="T1774" t="b">
        <v>0</v>
      </c>
    </row>
    <row r="1775" spans="1:20" x14ac:dyDescent="0.25">
      <c r="A1775" t="s">
        <v>259</v>
      </c>
      <c r="B1775" t="s">
        <v>260</v>
      </c>
      <c r="C1775" t="s">
        <v>294</v>
      </c>
      <c r="D1775" t="s">
        <v>728</v>
      </c>
      <c r="E1775" t="s">
        <v>4994</v>
      </c>
      <c r="F1775" t="s">
        <v>4995</v>
      </c>
      <c r="G1775" t="s">
        <v>4995</v>
      </c>
      <c r="H1775">
        <v>0.192</v>
      </c>
      <c r="I1775" t="s">
        <v>265</v>
      </c>
      <c r="J1775" t="s">
        <v>242</v>
      </c>
      <c r="K1775" t="s">
        <v>243</v>
      </c>
      <c r="L1775" t="s">
        <v>244</v>
      </c>
      <c r="M1775">
        <v>0</v>
      </c>
      <c r="N1775">
        <v>0.192</v>
      </c>
      <c r="O1775" t="s">
        <v>324</v>
      </c>
      <c r="P1775" t="s">
        <v>4996</v>
      </c>
      <c r="Q1775" t="s">
        <v>732</v>
      </c>
      <c r="R1775" t="s">
        <v>4997</v>
      </c>
      <c r="S1775" t="s">
        <v>270</v>
      </c>
      <c r="T1775" t="b">
        <v>0</v>
      </c>
    </row>
    <row r="1776" spans="1:20" x14ac:dyDescent="0.25">
      <c r="A1776" t="s">
        <v>236</v>
      </c>
      <c r="B1776" t="s">
        <v>236</v>
      </c>
      <c r="C1776" t="s">
        <v>237</v>
      </c>
      <c r="D1776" t="s">
        <v>392</v>
      </c>
      <c r="E1776" t="s">
        <v>251</v>
      </c>
      <c r="F1776" t="s">
        <v>773</v>
      </c>
      <c r="G1776" t="s">
        <v>4998</v>
      </c>
      <c r="H1776">
        <v>2.5000000000000001E-2</v>
      </c>
      <c r="I1776" t="s">
        <v>561</v>
      </c>
      <c r="J1776" t="s">
        <v>242</v>
      </c>
      <c r="K1776" t="s">
        <v>243</v>
      </c>
      <c r="L1776" t="s">
        <v>244</v>
      </c>
      <c r="M1776">
        <v>0</v>
      </c>
      <c r="N1776">
        <v>2.5000000000000001E-2</v>
      </c>
      <c r="O1776" t="s">
        <v>255</v>
      </c>
      <c r="P1776" t="s">
        <v>4999</v>
      </c>
      <c r="Q1776" t="s">
        <v>397</v>
      </c>
      <c r="R1776" t="s">
        <v>5000</v>
      </c>
      <c r="S1776" t="s">
        <v>249</v>
      </c>
      <c r="T1776" t="b">
        <v>1</v>
      </c>
    </row>
    <row r="1777" spans="1:20" x14ac:dyDescent="0.25">
      <c r="A1777" t="s">
        <v>259</v>
      </c>
      <c r="B1777" t="s">
        <v>260</v>
      </c>
      <c r="C1777" t="s">
        <v>237</v>
      </c>
      <c r="D1777" t="s">
        <v>821</v>
      </c>
      <c r="E1777" t="s">
        <v>5001</v>
      </c>
      <c r="F1777" t="s">
        <v>5002</v>
      </c>
      <c r="G1777" t="s">
        <v>5002</v>
      </c>
      <c r="H1777">
        <v>2.6920000000000002</v>
      </c>
      <c r="I1777" t="s">
        <v>265</v>
      </c>
      <c r="J1777" t="s">
        <v>242</v>
      </c>
      <c r="K1777" t="s">
        <v>243</v>
      </c>
      <c r="L1777" t="s">
        <v>244</v>
      </c>
      <c r="M1777">
        <v>0</v>
      </c>
      <c r="N1777">
        <v>2.6920000000000002</v>
      </c>
      <c r="O1777" t="s">
        <v>324</v>
      </c>
      <c r="P1777" t="s">
        <v>5003</v>
      </c>
      <c r="Q1777" t="s">
        <v>825</v>
      </c>
      <c r="R1777" t="s">
        <v>5004</v>
      </c>
      <c r="S1777" t="s">
        <v>270</v>
      </c>
      <c r="T1777" t="b">
        <v>1</v>
      </c>
    </row>
    <row r="1778" spans="1:20" x14ac:dyDescent="0.25">
      <c r="A1778" t="s">
        <v>236</v>
      </c>
      <c r="B1778" t="s">
        <v>236</v>
      </c>
      <c r="C1778" t="s">
        <v>237</v>
      </c>
      <c r="D1778" t="s">
        <v>566</v>
      </c>
      <c r="E1778" t="s">
        <v>251</v>
      </c>
      <c r="F1778" t="s">
        <v>479</v>
      </c>
      <c r="G1778" t="s">
        <v>5005</v>
      </c>
      <c r="H1778">
        <v>0.03</v>
      </c>
      <c r="I1778" t="s">
        <v>759</v>
      </c>
      <c r="J1778" t="s">
        <v>242</v>
      </c>
      <c r="K1778" t="s">
        <v>243</v>
      </c>
      <c r="L1778" t="s">
        <v>244</v>
      </c>
      <c r="M1778">
        <v>0</v>
      </c>
      <c r="N1778">
        <v>0.03</v>
      </c>
      <c r="O1778" t="s">
        <v>255</v>
      </c>
      <c r="P1778" t="s">
        <v>5006</v>
      </c>
      <c r="Q1778" t="s">
        <v>571</v>
      </c>
      <c r="R1778" t="s">
        <v>3571</v>
      </c>
      <c r="S1778" t="s">
        <v>249</v>
      </c>
      <c r="T1778" t="b">
        <v>1</v>
      </c>
    </row>
    <row r="1779" spans="1:20" x14ac:dyDescent="0.25">
      <c r="A1779" t="s">
        <v>259</v>
      </c>
      <c r="B1779" t="s">
        <v>260</v>
      </c>
      <c r="C1779" t="s">
        <v>237</v>
      </c>
      <c r="D1779" t="s">
        <v>573</v>
      </c>
      <c r="E1779" t="s">
        <v>2649</v>
      </c>
      <c r="F1779" t="s">
        <v>5007</v>
      </c>
      <c r="G1779" t="s">
        <v>5007</v>
      </c>
      <c r="H1779">
        <v>0.33</v>
      </c>
      <c r="I1779" t="s">
        <v>265</v>
      </c>
      <c r="J1779" t="s">
        <v>242</v>
      </c>
      <c r="K1779" t="s">
        <v>243</v>
      </c>
      <c r="L1779" t="s">
        <v>244</v>
      </c>
      <c r="M1779">
        <v>0</v>
      </c>
      <c r="N1779">
        <v>0.33</v>
      </c>
      <c r="O1779" t="s">
        <v>5008</v>
      </c>
      <c r="P1779" t="s">
        <v>5009</v>
      </c>
      <c r="Q1779" t="s">
        <v>578</v>
      </c>
      <c r="R1779" t="s">
        <v>5010</v>
      </c>
      <c r="S1779" t="s">
        <v>270</v>
      </c>
      <c r="T1779" t="b">
        <v>1</v>
      </c>
    </row>
    <row r="1780" spans="1:20" x14ac:dyDescent="0.25">
      <c r="A1780" t="s">
        <v>259</v>
      </c>
      <c r="B1780" t="s">
        <v>260</v>
      </c>
      <c r="C1780" t="s">
        <v>237</v>
      </c>
      <c r="D1780" t="s">
        <v>1352</v>
      </c>
      <c r="E1780" t="s">
        <v>1353</v>
      </c>
      <c r="F1780" t="s">
        <v>5011</v>
      </c>
      <c r="G1780" t="s">
        <v>5011</v>
      </c>
      <c r="H1780">
        <v>0.13400000000000001</v>
      </c>
      <c r="I1780" t="s">
        <v>265</v>
      </c>
      <c r="J1780" t="s">
        <v>242</v>
      </c>
      <c r="K1780" t="s">
        <v>243</v>
      </c>
      <c r="L1780" t="s">
        <v>244</v>
      </c>
      <c r="M1780">
        <v>0</v>
      </c>
      <c r="N1780">
        <v>0.13400000000000001</v>
      </c>
      <c r="O1780" t="s">
        <v>446</v>
      </c>
      <c r="P1780" t="s">
        <v>5012</v>
      </c>
      <c r="Q1780" t="s">
        <v>1356</v>
      </c>
      <c r="R1780" t="s">
        <v>5013</v>
      </c>
      <c r="S1780" t="s">
        <v>270</v>
      </c>
      <c r="T1780" t="b">
        <v>1</v>
      </c>
    </row>
    <row r="1781" spans="1:20" x14ac:dyDescent="0.25">
      <c r="A1781" t="s">
        <v>259</v>
      </c>
      <c r="B1781" t="s">
        <v>260</v>
      </c>
      <c r="C1781" t="s">
        <v>336</v>
      </c>
      <c r="D1781" t="s">
        <v>1352</v>
      </c>
      <c r="E1781" t="s">
        <v>1353</v>
      </c>
      <c r="F1781" t="s">
        <v>5011</v>
      </c>
      <c r="G1781" t="s">
        <v>5011</v>
      </c>
      <c r="H1781">
        <v>695</v>
      </c>
      <c r="I1781" t="s">
        <v>265</v>
      </c>
      <c r="J1781" t="s">
        <v>242</v>
      </c>
      <c r="K1781" t="s">
        <v>243</v>
      </c>
      <c r="L1781" t="s">
        <v>244</v>
      </c>
      <c r="M1781">
        <v>0</v>
      </c>
      <c r="N1781">
        <v>695</v>
      </c>
      <c r="O1781" t="s">
        <v>446</v>
      </c>
      <c r="P1781" t="s">
        <v>5012</v>
      </c>
      <c r="Q1781" t="s">
        <v>1356</v>
      </c>
      <c r="R1781" t="s">
        <v>5014</v>
      </c>
      <c r="S1781" t="s">
        <v>270</v>
      </c>
      <c r="T1781" t="b">
        <v>1</v>
      </c>
    </row>
    <row r="1782" spans="1:20" x14ac:dyDescent="0.25">
      <c r="A1782" t="s">
        <v>259</v>
      </c>
      <c r="B1782" t="s">
        <v>260</v>
      </c>
      <c r="C1782" t="s">
        <v>336</v>
      </c>
      <c r="D1782" t="s">
        <v>1352</v>
      </c>
      <c r="E1782" t="s">
        <v>1353</v>
      </c>
      <c r="F1782" t="s">
        <v>5011</v>
      </c>
      <c r="G1782" t="s">
        <v>5011</v>
      </c>
      <c r="H1782">
        <v>1342</v>
      </c>
      <c r="I1782" t="s">
        <v>265</v>
      </c>
      <c r="J1782" t="s">
        <v>242</v>
      </c>
      <c r="K1782" t="s">
        <v>243</v>
      </c>
      <c r="L1782" t="s">
        <v>244</v>
      </c>
      <c r="M1782">
        <v>0</v>
      </c>
      <c r="N1782">
        <v>1342</v>
      </c>
      <c r="O1782" t="s">
        <v>446</v>
      </c>
      <c r="P1782" t="s">
        <v>5012</v>
      </c>
      <c r="Q1782" t="s">
        <v>1356</v>
      </c>
      <c r="R1782" t="s">
        <v>5015</v>
      </c>
      <c r="S1782" t="s">
        <v>270</v>
      </c>
      <c r="T1782" t="b">
        <v>1</v>
      </c>
    </row>
    <row r="1783" spans="1:20" x14ac:dyDescent="0.25">
      <c r="A1783" t="s">
        <v>259</v>
      </c>
      <c r="B1783" t="s">
        <v>260</v>
      </c>
      <c r="C1783" t="s">
        <v>237</v>
      </c>
      <c r="D1783" t="s">
        <v>1718</v>
      </c>
      <c r="E1783" t="s">
        <v>2007</v>
      </c>
      <c r="F1783" t="s">
        <v>5016</v>
      </c>
      <c r="G1783" t="s">
        <v>5017</v>
      </c>
      <c r="H1783">
        <v>0.100503</v>
      </c>
      <c r="I1783" t="s">
        <v>265</v>
      </c>
      <c r="J1783" t="s">
        <v>242</v>
      </c>
      <c r="K1783" t="s">
        <v>243</v>
      </c>
      <c r="L1783" t="s">
        <v>244</v>
      </c>
      <c r="M1783">
        <v>0</v>
      </c>
      <c r="N1783">
        <v>0.100503</v>
      </c>
      <c r="O1783" t="s">
        <v>372</v>
      </c>
      <c r="P1783" t="s">
        <v>5018</v>
      </c>
      <c r="Q1783" t="s">
        <v>1722</v>
      </c>
      <c r="R1783" t="s">
        <v>5019</v>
      </c>
      <c r="S1783" t="s">
        <v>270</v>
      </c>
      <c r="T1783" t="b">
        <v>1</v>
      </c>
    </row>
    <row r="1784" spans="1:20" x14ac:dyDescent="0.25">
      <c r="A1784" t="s">
        <v>259</v>
      </c>
      <c r="B1784" t="s">
        <v>260</v>
      </c>
      <c r="C1784" t="s">
        <v>294</v>
      </c>
      <c r="D1784" t="s">
        <v>1718</v>
      </c>
      <c r="E1784" t="s">
        <v>2007</v>
      </c>
      <c r="F1784" t="s">
        <v>5016</v>
      </c>
      <c r="G1784" t="s">
        <v>5017</v>
      </c>
      <c r="H1784">
        <v>5.3086000000000001E-2</v>
      </c>
      <c r="I1784" t="s">
        <v>265</v>
      </c>
      <c r="J1784" t="s">
        <v>242</v>
      </c>
      <c r="K1784" t="s">
        <v>243</v>
      </c>
      <c r="L1784" t="s">
        <v>244</v>
      </c>
      <c r="M1784">
        <v>0</v>
      </c>
      <c r="N1784">
        <v>5.3086000000000001E-2</v>
      </c>
      <c r="O1784" t="s">
        <v>372</v>
      </c>
      <c r="P1784" t="s">
        <v>5018</v>
      </c>
      <c r="Q1784" t="s">
        <v>1722</v>
      </c>
      <c r="R1784" t="s">
        <v>5019</v>
      </c>
      <c r="S1784" t="s">
        <v>270</v>
      </c>
      <c r="T1784" t="b">
        <v>1</v>
      </c>
    </row>
    <row r="1785" spans="1:20" x14ac:dyDescent="0.25">
      <c r="A1785" t="s">
        <v>259</v>
      </c>
      <c r="B1785" t="s">
        <v>260</v>
      </c>
      <c r="C1785" t="s">
        <v>237</v>
      </c>
      <c r="D1785" t="s">
        <v>2696</v>
      </c>
      <c r="E1785" t="s">
        <v>4472</v>
      </c>
      <c r="F1785" t="s">
        <v>5020</v>
      </c>
      <c r="G1785" t="s">
        <v>5020</v>
      </c>
      <c r="H1785">
        <v>0.4032</v>
      </c>
      <c r="I1785" t="s">
        <v>265</v>
      </c>
      <c r="J1785" t="s">
        <v>242</v>
      </c>
      <c r="K1785" t="s">
        <v>243</v>
      </c>
      <c r="L1785" t="s">
        <v>244</v>
      </c>
      <c r="M1785">
        <v>0</v>
      </c>
      <c r="N1785">
        <v>0.4032</v>
      </c>
      <c r="O1785" t="s">
        <v>372</v>
      </c>
      <c r="P1785" t="s">
        <v>5021</v>
      </c>
      <c r="Q1785" t="s">
        <v>2700</v>
      </c>
      <c r="R1785" t="s">
        <v>5022</v>
      </c>
      <c r="S1785" t="s">
        <v>270</v>
      </c>
      <c r="T1785" t="b">
        <v>1</v>
      </c>
    </row>
    <row r="1786" spans="1:20" x14ac:dyDescent="0.25">
      <c r="A1786" t="s">
        <v>259</v>
      </c>
      <c r="B1786" t="s">
        <v>260</v>
      </c>
      <c r="C1786" t="s">
        <v>237</v>
      </c>
      <c r="D1786" t="s">
        <v>3572</v>
      </c>
      <c r="E1786" t="s">
        <v>5023</v>
      </c>
      <c r="F1786" t="s">
        <v>5024</v>
      </c>
      <c r="G1786" t="s">
        <v>5024</v>
      </c>
      <c r="H1786">
        <v>0.64070400000000005</v>
      </c>
      <c r="I1786" t="s">
        <v>265</v>
      </c>
      <c r="J1786" t="s">
        <v>242</v>
      </c>
      <c r="K1786" t="s">
        <v>243</v>
      </c>
      <c r="L1786" t="s">
        <v>244</v>
      </c>
      <c r="M1786">
        <v>0</v>
      </c>
      <c r="N1786">
        <v>0.64070400000000005</v>
      </c>
      <c r="O1786" t="s">
        <v>372</v>
      </c>
      <c r="P1786" t="s">
        <v>5025</v>
      </c>
      <c r="Q1786" t="s">
        <v>3576</v>
      </c>
      <c r="R1786" t="s">
        <v>5026</v>
      </c>
      <c r="S1786" t="s">
        <v>270</v>
      </c>
      <c r="T1786" t="b">
        <v>1</v>
      </c>
    </row>
    <row r="1787" spans="1:20" x14ac:dyDescent="0.25">
      <c r="A1787" t="s">
        <v>259</v>
      </c>
      <c r="B1787" t="s">
        <v>260</v>
      </c>
      <c r="C1787" t="s">
        <v>294</v>
      </c>
      <c r="D1787" t="s">
        <v>3572</v>
      </c>
      <c r="E1787" t="s">
        <v>5023</v>
      </c>
      <c r="F1787" t="s">
        <v>5024</v>
      </c>
      <c r="G1787" t="s">
        <v>5024</v>
      </c>
      <c r="H1787">
        <v>0.28723199999999999</v>
      </c>
      <c r="I1787" t="s">
        <v>265</v>
      </c>
      <c r="J1787" t="s">
        <v>242</v>
      </c>
      <c r="K1787" t="s">
        <v>243</v>
      </c>
      <c r="L1787" t="s">
        <v>244</v>
      </c>
      <c r="M1787">
        <v>0</v>
      </c>
      <c r="N1787">
        <v>0.28723199999999999</v>
      </c>
      <c r="O1787" t="s">
        <v>372</v>
      </c>
      <c r="P1787" t="s">
        <v>5025</v>
      </c>
      <c r="Q1787" t="s">
        <v>3576</v>
      </c>
      <c r="R1787" t="s">
        <v>5026</v>
      </c>
      <c r="S1787" t="s">
        <v>270</v>
      </c>
      <c r="T1787" t="b">
        <v>1</v>
      </c>
    </row>
    <row r="1788" spans="1:20" x14ac:dyDescent="0.25">
      <c r="A1788" t="s">
        <v>259</v>
      </c>
      <c r="B1788" t="s">
        <v>260</v>
      </c>
      <c r="C1788" t="s">
        <v>237</v>
      </c>
      <c r="D1788" t="s">
        <v>369</v>
      </c>
      <c r="E1788" t="s">
        <v>5027</v>
      </c>
      <c r="F1788" t="s">
        <v>5028</v>
      </c>
      <c r="G1788" t="s">
        <v>5028</v>
      </c>
      <c r="H1788">
        <v>0.80600000000000005</v>
      </c>
      <c r="I1788" t="s">
        <v>265</v>
      </c>
      <c r="J1788" t="s">
        <v>242</v>
      </c>
      <c r="K1788" t="s">
        <v>243</v>
      </c>
      <c r="L1788" t="s">
        <v>244</v>
      </c>
      <c r="M1788">
        <v>0</v>
      </c>
      <c r="N1788">
        <v>0.80600000000000005</v>
      </c>
      <c r="O1788" t="s">
        <v>324</v>
      </c>
      <c r="P1788" t="s">
        <v>5029</v>
      </c>
      <c r="Q1788" t="s">
        <v>374</v>
      </c>
      <c r="R1788" t="s">
        <v>5030</v>
      </c>
      <c r="S1788" t="s">
        <v>270</v>
      </c>
      <c r="T1788" t="b">
        <v>1</v>
      </c>
    </row>
    <row r="1789" spans="1:20" x14ac:dyDescent="0.25">
      <c r="A1789" t="s">
        <v>259</v>
      </c>
      <c r="B1789" t="s">
        <v>1086</v>
      </c>
      <c r="C1789" t="s">
        <v>237</v>
      </c>
      <c r="D1789" t="s">
        <v>5031</v>
      </c>
      <c r="E1789" t="s">
        <v>5032</v>
      </c>
      <c r="F1789" t="s">
        <v>5033</v>
      </c>
      <c r="G1789" t="s">
        <v>5034</v>
      </c>
      <c r="H1789">
        <v>9.2050000000000001</v>
      </c>
      <c r="I1789" t="s">
        <v>265</v>
      </c>
      <c r="J1789" t="s">
        <v>242</v>
      </c>
      <c r="K1789" t="s">
        <v>243</v>
      </c>
      <c r="L1789" t="s">
        <v>244</v>
      </c>
      <c r="M1789">
        <v>0</v>
      </c>
      <c r="N1789">
        <v>9.2050000000000001</v>
      </c>
      <c r="O1789" t="s">
        <v>1782</v>
      </c>
      <c r="P1789" t="s">
        <v>5035</v>
      </c>
      <c r="Q1789" t="s">
        <v>5036</v>
      </c>
      <c r="R1789" t="s">
        <v>5037</v>
      </c>
      <c r="S1789" t="s">
        <v>1094</v>
      </c>
      <c r="T1789" t="b">
        <v>1</v>
      </c>
    </row>
    <row r="1790" spans="1:20" x14ac:dyDescent="0.25">
      <c r="A1790" t="s">
        <v>236</v>
      </c>
      <c r="B1790" t="s">
        <v>236</v>
      </c>
      <c r="C1790" t="s">
        <v>237</v>
      </c>
      <c r="D1790" t="s">
        <v>362</v>
      </c>
      <c r="F1790" t="s">
        <v>3972</v>
      </c>
      <c r="G1790" t="s">
        <v>5038</v>
      </c>
      <c r="H1790">
        <v>5.0000000000000001E-3</v>
      </c>
      <c r="I1790" t="s">
        <v>254</v>
      </c>
      <c r="J1790" t="s">
        <v>242</v>
      </c>
      <c r="K1790" t="s">
        <v>243</v>
      </c>
      <c r="L1790" t="s">
        <v>244</v>
      </c>
      <c r="M1790">
        <v>0</v>
      </c>
      <c r="N1790">
        <v>5.0000000000000001E-3</v>
      </c>
      <c r="O1790" t="s">
        <v>927</v>
      </c>
      <c r="P1790" t="s">
        <v>5039</v>
      </c>
      <c r="Q1790" t="s">
        <v>367</v>
      </c>
      <c r="R1790" t="s">
        <v>3975</v>
      </c>
      <c r="S1790" t="s">
        <v>249</v>
      </c>
      <c r="T1790" t="b">
        <v>0</v>
      </c>
    </row>
    <row r="1791" spans="1:20" x14ac:dyDescent="0.25">
      <c r="A1791" t="s">
        <v>259</v>
      </c>
      <c r="B1791" t="s">
        <v>260</v>
      </c>
      <c r="C1791" t="s">
        <v>237</v>
      </c>
      <c r="D1791" t="s">
        <v>1343</v>
      </c>
      <c r="E1791" t="s">
        <v>3863</v>
      </c>
      <c r="F1791" t="s">
        <v>5040</v>
      </c>
      <c r="G1791" t="s">
        <v>5040</v>
      </c>
      <c r="H1791">
        <v>4.2250000000000003E-2</v>
      </c>
      <c r="I1791" t="s">
        <v>265</v>
      </c>
      <c r="J1791" t="s">
        <v>242</v>
      </c>
      <c r="K1791" t="s">
        <v>243</v>
      </c>
      <c r="L1791" t="s">
        <v>244</v>
      </c>
      <c r="M1791">
        <v>0</v>
      </c>
      <c r="N1791">
        <v>4.2250000000000003E-2</v>
      </c>
      <c r="O1791" t="s">
        <v>446</v>
      </c>
      <c r="P1791" t="s">
        <v>5041</v>
      </c>
      <c r="Q1791" t="s">
        <v>1347</v>
      </c>
      <c r="R1791" t="s">
        <v>5042</v>
      </c>
      <c r="S1791" t="s">
        <v>270</v>
      </c>
      <c r="T1791" t="b">
        <v>1</v>
      </c>
    </row>
    <row r="1792" spans="1:20" x14ac:dyDescent="0.25">
      <c r="A1792" t="s">
        <v>259</v>
      </c>
      <c r="B1792" t="s">
        <v>260</v>
      </c>
      <c r="C1792" t="s">
        <v>294</v>
      </c>
      <c r="D1792" t="s">
        <v>1343</v>
      </c>
      <c r="E1792" t="s">
        <v>3863</v>
      </c>
      <c r="F1792" t="s">
        <v>5040</v>
      </c>
      <c r="G1792" t="s">
        <v>5040</v>
      </c>
      <c r="H1792">
        <v>3.7499999999999999E-2</v>
      </c>
      <c r="I1792" t="s">
        <v>265</v>
      </c>
      <c r="J1792" t="s">
        <v>242</v>
      </c>
      <c r="K1792" t="s">
        <v>243</v>
      </c>
      <c r="L1792" t="s">
        <v>244</v>
      </c>
      <c r="M1792">
        <v>0</v>
      </c>
      <c r="N1792">
        <v>3.7499999999999999E-2</v>
      </c>
      <c r="O1792" t="s">
        <v>446</v>
      </c>
      <c r="P1792" t="s">
        <v>5041</v>
      </c>
      <c r="Q1792" t="s">
        <v>1347</v>
      </c>
      <c r="R1792" t="s">
        <v>5042</v>
      </c>
      <c r="S1792" t="s">
        <v>270</v>
      </c>
      <c r="T1792" t="b">
        <v>1</v>
      </c>
    </row>
    <row r="1793" spans="1:20" x14ac:dyDescent="0.25">
      <c r="A1793" t="s">
        <v>236</v>
      </c>
      <c r="B1793" t="s">
        <v>236</v>
      </c>
      <c r="C1793" t="s">
        <v>237</v>
      </c>
      <c r="D1793" t="s">
        <v>5043</v>
      </c>
      <c r="E1793" t="s">
        <v>5044</v>
      </c>
      <c r="F1793" t="s">
        <v>5044</v>
      </c>
      <c r="G1793" t="s">
        <v>5045</v>
      </c>
      <c r="H1793">
        <v>2.8699999999999998E-4</v>
      </c>
      <c r="I1793" t="s">
        <v>618</v>
      </c>
      <c r="J1793" t="s">
        <v>242</v>
      </c>
      <c r="K1793" t="s">
        <v>243</v>
      </c>
      <c r="L1793" t="s">
        <v>244</v>
      </c>
      <c r="M1793">
        <v>0</v>
      </c>
      <c r="N1793">
        <v>2.8699999999999998E-4</v>
      </c>
      <c r="O1793" t="s">
        <v>266</v>
      </c>
      <c r="P1793" t="s">
        <v>5046</v>
      </c>
      <c r="Q1793" t="s">
        <v>5047</v>
      </c>
      <c r="R1793" t="s">
        <v>5048</v>
      </c>
      <c r="S1793" t="s">
        <v>249</v>
      </c>
      <c r="T1793" t="b">
        <v>1</v>
      </c>
    </row>
    <row r="1794" spans="1:20" x14ac:dyDescent="0.25">
      <c r="A1794" t="s">
        <v>236</v>
      </c>
      <c r="B1794" t="s">
        <v>236</v>
      </c>
      <c r="C1794" t="s">
        <v>237</v>
      </c>
      <c r="D1794" t="s">
        <v>2924</v>
      </c>
      <c r="F1794" t="s">
        <v>559</v>
      </c>
      <c r="G1794" t="s">
        <v>5049</v>
      </c>
      <c r="H1794">
        <v>0.2</v>
      </c>
      <c r="I1794" t="s">
        <v>341</v>
      </c>
      <c r="J1794" t="s">
        <v>242</v>
      </c>
      <c r="K1794" t="s">
        <v>243</v>
      </c>
      <c r="L1794" t="s">
        <v>244</v>
      </c>
      <c r="M1794">
        <v>0</v>
      </c>
      <c r="N1794">
        <v>0.2</v>
      </c>
      <c r="O1794" t="s">
        <v>1910</v>
      </c>
      <c r="P1794" t="s">
        <v>5050</v>
      </c>
      <c r="Q1794" t="s">
        <v>2927</v>
      </c>
      <c r="R1794" t="s">
        <v>5051</v>
      </c>
      <c r="S1794" t="s">
        <v>249</v>
      </c>
      <c r="T1794" t="b">
        <v>1</v>
      </c>
    </row>
    <row r="1795" spans="1:20" x14ac:dyDescent="0.25">
      <c r="A1795" t="s">
        <v>259</v>
      </c>
      <c r="B1795" t="s">
        <v>260</v>
      </c>
      <c r="C1795" t="s">
        <v>237</v>
      </c>
      <c r="D1795" t="s">
        <v>1718</v>
      </c>
      <c r="E1795" t="s">
        <v>5052</v>
      </c>
      <c r="F1795" t="s">
        <v>5053</v>
      </c>
      <c r="G1795" t="s">
        <v>5054</v>
      </c>
      <c r="H1795">
        <v>0.312</v>
      </c>
      <c r="I1795" t="s">
        <v>265</v>
      </c>
      <c r="J1795" t="s">
        <v>242</v>
      </c>
      <c r="K1795" t="s">
        <v>243</v>
      </c>
      <c r="L1795" t="s">
        <v>244</v>
      </c>
      <c r="M1795">
        <v>0</v>
      </c>
      <c r="N1795">
        <v>0.312</v>
      </c>
      <c r="O1795" t="s">
        <v>266</v>
      </c>
      <c r="P1795" t="s">
        <v>5055</v>
      </c>
      <c r="Q1795" t="s">
        <v>1722</v>
      </c>
      <c r="R1795" t="s">
        <v>5056</v>
      </c>
      <c r="S1795" t="s">
        <v>270</v>
      </c>
      <c r="T1795" t="b">
        <v>1</v>
      </c>
    </row>
    <row r="1796" spans="1:20" x14ac:dyDescent="0.25">
      <c r="A1796" t="s">
        <v>259</v>
      </c>
      <c r="B1796" t="s">
        <v>260</v>
      </c>
      <c r="C1796" t="s">
        <v>294</v>
      </c>
      <c r="D1796" t="s">
        <v>1718</v>
      </c>
      <c r="E1796" t="s">
        <v>5052</v>
      </c>
      <c r="F1796" t="s">
        <v>5053</v>
      </c>
      <c r="G1796" t="s">
        <v>5054</v>
      </c>
      <c r="H1796">
        <v>8.2400000000000001E-2</v>
      </c>
      <c r="I1796" t="s">
        <v>265</v>
      </c>
      <c r="J1796" t="s">
        <v>242</v>
      </c>
      <c r="K1796" t="s">
        <v>243</v>
      </c>
      <c r="L1796" t="s">
        <v>244</v>
      </c>
      <c r="M1796">
        <v>0</v>
      </c>
      <c r="N1796">
        <v>8.2400000000000001E-2</v>
      </c>
      <c r="O1796" t="s">
        <v>266</v>
      </c>
      <c r="P1796" t="s">
        <v>5055</v>
      </c>
      <c r="Q1796" t="s">
        <v>1722</v>
      </c>
      <c r="R1796" t="s">
        <v>5056</v>
      </c>
      <c r="S1796" t="s">
        <v>270</v>
      </c>
      <c r="T1796" t="b">
        <v>1</v>
      </c>
    </row>
    <row r="1797" spans="1:20" x14ac:dyDescent="0.25">
      <c r="A1797" t="s">
        <v>259</v>
      </c>
      <c r="B1797" t="s">
        <v>260</v>
      </c>
      <c r="C1797" t="s">
        <v>237</v>
      </c>
      <c r="D1797" t="s">
        <v>2258</v>
      </c>
      <c r="E1797" t="s">
        <v>3957</v>
      </c>
      <c r="F1797" t="s">
        <v>5057</v>
      </c>
      <c r="G1797" t="s">
        <v>5058</v>
      </c>
      <c r="H1797">
        <v>0.160272</v>
      </c>
      <c r="I1797" t="s">
        <v>265</v>
      </c>
      <c r="J1797" t="s">
        <v>242</v>
      </c>
      <c r="K1797" t="s">
        <v>243</v>
      </c>
      <c r="L1797" t="s">
        <v>244</v>
      </c>
      <c r="M1797">
        <v>0</v>
      </c>
      <c r="N1797">
        <v>0.160272</v>
      </c>
      <c r="O1797" t="s">
        <v>372</v>
      </c>
      <c r="P1797" t="s">
        <v>5059</v>
      </c>
      <c r="Q1797" t="s">
        <v>2263</v>
      </c>
      <c r="R1797" t="s">
        <v>5060</v>
      </c>
      <c r="S1797" t="s">
        <v>270</v>
      </c>
      <c r="T1797" t="b">
        <v>1</v>
      </c>
    </row>
    <row r="1798" spans="1:20" x14ac:dyDescent="0.25">
      <c r="A1798" t="s">
        <v>259</v>
      </c>
      <c r="B1798" t="s">
        <v>260</v>
      </c>
      <c r="C1798" t="s">
        <v>294</v>
      </c>
      <c r="D1798" t="s">
        <v>2258</v>
      </c>
      <c r="E1798" t="s">
        <v>3957</v>
      </c>
      <c r="F1798" t="s">
        <v>5057</v>
      </c>
      <c r="G1798" t="s">
        <v>5058</v>
      </c>
      <c r="H1798">
        <v>7.2898000000000004E-2</v>
      </c>
      <c r="I1798" t="s">
        <v>265</v>
      </c>
      <c r="J1798" t="s">
        <v>242</v>
      </c>
      <c r="K1798" t="s">
        <v>243</v>
      </c>
      <c r="L1798" t="s">
        <v>244</v>
      </c>
      <c r="M1798">
        <v>0</v>
      </c>
      <c r="N1798">
        <v>7.2898000000000004E-2</v>
      </c>
      <c r="O1798" t="s">
        <v>372</v>
      </c>
      <c r="P1798" t="s">
        <v>5059</v>
      </c>
      <c r="Q1798" t="s">
        <v>2263</v>
      </c>
      <c r="R1798" t="s">
        <v>5060</v>
      </c>
      <c r="S1798" t="s">
        <v>270</v>
      </c>
      <c r="T1798" t="b">
        <v>1</v>
      </c>
    </row>
    <row r="1799" spans="1:20" x14ac:dyDescent="0.25">
      <c r="A1799" t="s">
        <v>259</v>
      </c>
      <c r="B1799" t="s">
        <v>260</v>
      </c>
      <c r="C1799" t="s">
        <v>237</v>
      </c>
      <c r="D1799" t="s">
        <v>2110</v>
      </c>
      <c r="E1799" t="s">
        <v>3072</v>
      </c>
      <c r="F1799" t="s">
        <v>3996</v>
      </c>
      <c r="G1799" t="s">
        <v>3996</v>
      </c>
      <c r="H1799">
        <v>0.39800000000000002</v>
      </c>
      <c r="I1799" t="s">
        <v>265</v>
      </c>
      <c r="J1799" t="s">
        <v>242</v>
      </c>
      <c r="K1799" t="s">
        <v>243</v>
      </c>
      <c r="L1799" t="s">
        <v>244</v>
      </c>
      <c r="M1799">
        <v>0</v>
      </c>
      <c r="N1799">
        <v>0.39800000000000002</v>
      </c>
      <c r="O1799" t="s">
        <v>1919</v>
      </c>
      <c r="P1799" t="s">
        <v>5061</v>
      </c>
      <c r="Q1799" t="s">
        <v>2114</v>
      </c>
      <c r="R1799" t="s">
        <v>5062</v>
      </c>
      <c r="S1799" t="s">
        <v>270</v>
      </c>
      <c r="T1799" t="b">
        <v>0</v>
      </c>
    </row>
    <row r="1800" spans="1:20" x14ac:dyDescent="0.25">
      <c r="A1800" t="s">
        <v>259</v>
      </c>
      <c r="B1800" t="s">
        <v>260</v>
      </c>
      <c r="C1800" t="s">
        <v>336</v>
      </c>
      <c r="D1800" t="s">
        <v>2110</v>
      </c>
      <c r="E1800" t="s">
        <v>3072</v>
      </c>
      <c r="F1800" t="s">
        <v>3996</v>
      </c>
      <c r="G1800" t="s">
        <v>3996</v>
      </c>
      <c r="H1800">
        <v>2170</v>
      </c>
      <c r="I1800" t="s">
        <v>265</v>
      </c>
      <c r="J1800" t="s">
        <v>242</v>
      </c>
      <c r="K1800" t="s">
        <v>243</v>
      </c>
      <c r="L1800" t="s">
        <v>244</v>
      </c>
      <c r="M1800">
        <v>0</v>
      </c>
      <c r="N1800">
        <v>2170</v>
      </c>
      <c r="O1800" t="s">
        <v>1212</v>
      </c>
      <c r="P1800" t="s">
        <v>5061</v>
      </c>
      <c r="Q1800" t="s">
        <v>2114</v>
      </c>
      <c r="R1800" t="s">
        <v>5063</v>
      </c>
      <c r="S1800" t="s">
        <v>270</v>
      </c>
      <c r="T1800" t="b">
        <v>0</v>
      </c>
    </row>
    <row r="1801" spans="1:20" x14ac:dyDescent="0.25">
      <c r="A1801" t="s">
        <v>259</v>
      </c>
      <c r="B1801" t="s">
        <v>260</v>
      </c>
      <c r="C1801" t="s">
        <v>336</v>
      </c>
      <c r="D1801" t="s">
        <v>2110</v>
      </c>
      <c r="E1801" t="s">
        <v>3072</v>
      </c>
      <c r="F1801" t="s">
        <v>3996</v>
      </c>
      <c r="G1801" t="s">
        <v>3996</v>
      </c>
      <c r="H1801">
        <v>4132</v>
      </c>
      <c r="I1801" t="s">
        <v>265</v>
      </c>
      <c r="J1801" t="s">
        <v>242</v>
      </c>
      <c r="K1801" t="s">
        <v>243</v>
      </c>
      <c r="L1801" t="s">
        <v>244</v>
      </c>
      <c r="M1801">
        <v>0</v>
      </c>
      <c r="N1801">
        <v>4132</v>
      </c>
      <c r="O1801" t="s">
        <v>1212</v>
      </c>
      <c r="P1801" t="s">
        <v>5061</v>
      </c>
      <c r="Q1801" t="s">
        <v>2114</v>
      </c>
      <c r="R1801" t="s">
        <v>5064</v>
      </c>
      <c r="S1801" t="s">
        <v>270</v>
      </c>
      <c r="T1801" t="b">
        <v>0</v>
      </c>
    </row>
    <row r="1802" spans="1:20" x14ac:dyDescent="0.25">
      <c r="A1802" t="s">
        <v>236</v>
      </c>
      <c r="B1802" t="s">
        <v>236</v>
      </c>
      <c r="C1802" t="s">
        <v>237</v>
      </c>
      <c r="D1802" t="s">
        <v>314</v>
      </c>
      <c r="F1802" t="s">
        <v>757</v>
      </c>
      <c r="G1802" t="s">
        <v>2543</v>
      </c>
      <c r="H1802">
        <v>2.99E-3</v>
      </c>
      <c r="I1802" t="s">
        <v>341</v>
      </c>
      <c r="J1802" t="s">
        <v>242</v>
      </c>
      <c r="K1802" t="s">
        <v>243</v>
      </c>
      <c r="L1802" t="s">
        <v>244</v>
      </c>
      <c r="M1802">
        <v>0</v>
      </c>
      <c r="N1802">
        <v>2.99E-3</v>
      </c>
      <c r="O1802" t="s">
        <v>2934</v>
      </c>
      <c r="P1802" t="s">
        <v>5065</v>
      </c>
      <c r="Q1802" t="s">
        <v>318</v>
      </c>
      <c r="R1802" t="s">
        <v>3555</v>
      </c>
      <c r="S1802" t="s">
        <v>249</v>
      </c>
      <c r="T1802" t="b">
        <v>1</v>
      </c>
    </row>
    <row r="1803" spans="1:20" x14ac:dyDescent="0.25">
      <c r="A1803" t="s">
        <v>259</v>
      </c>
      <c r="B1803" t="s">
        <v>260</v>
      </c>
      <c r="C1803" t="s">
        <v>237</v>
      </c>
      <c r="D1803" t="s">
        <v>320</v>
      </c>
      <c r="E1803" t="s">
        <v>321</v>
      </c>
      <c r="F1803" t="s">
        <v>5066</v>
      </c>
      <c r="G1803" t="s">
        <v>5067</v>
      </c>
      <c r="H1803">
        <v>5.6902000000000001E-2</v>
      </c>
      <c r="I1803" t="s">
        <v>265</v>
      </c>
      <c r="J1803" t="s">
        <v>242</v>
      </c>
      <c r="K1803" t="s">
        <v>243</v>
      </c>
      <c r="L1803" t="s">
        <v>244</v>
      </c>
      <c r="M1803">
        <v>0</v>
      </c>
      <c r="N1803">
        <v>5.6902000000000001E-2</v>
      </c>
      <c r="O1803" t="s">
        <v>372</v>
      </c>
      <c r="P1803" t="s">
        <v>5068</v>
      </c>
      <c r="Q1803" t="s">
        <v>326</v>
      </c>
      <c r="R1803" t="s">
        <v>5069</v>
      </c>
      <c r="S1803" t="s">
        <v>270</v>
      </c>
      <c r="T1803" t="b">
        <v>1</v>
      </c>
    </row>
    <row r="1804" spans="1:20" x14ac:dyDescent="0.25">
      <c r="A1804" t="s">
        <v>259</v>
      </c>
      <c r="B1804" t="s">
        <v>260</v>
      </c>
      <c r="C1804" t="s">
        <v>237</v>
      </c>
      <c r="D1804" t="s">
        <v>1652</v>
      </c>
      <c r="E1804" t="s">
        <v>3301</v>
      </c>
      <c r="F1804" t="s">
        <v>5070</v>
      </c>
      <c r="G1804" t="s">
        <v>5070</v>
      </c>
      <c r="H1804">
        <v>9.0399999999999994E-2</v>
      </c>
      <c r="I1804" t="s">
        <v>265</v>
      </c>
      <c r="J1804" t="s">
        <v>242</v>
      </c>
      <c r="K1804" t="s">
        <v>243</v>
      </c>
      <c r="L1804" t="s">
        <v>244</v>
      </c>
      <c r="M1804">
        <v>0</v>
      </c>
      <c r="N1804">
        <v>9.0399999999999994E-2</v>
      </c>
      <c r="O1804" t="s">
        <v>372</v>
      </c>
      <c r="P1804" t="s">
        <v>5071</v>
      </c>
      <c r="Q1804" t="s">
        <v>1656</v>
      </c>
      <c r="R1804" t="s">
        <v>5072</v>
      </c>
      <c r="S1804" t="s">
        <v>270</v>
      </c>
      <c r="T1804" t="b">
        <v>1</v>
      </c>
    </row>
    <row r="1805" spans="1:20" x14ac:dyDescent="0.25">
      <c r="A1805" t="s">
        <v>236</v>
      </c>
      <c r="B1805" t="s">
        <v>236</v>
      </c>
      <c r="C1805" t="s">
        <v>237</v>
      </c>
      <c r="D1805" t="s">
        <v>238</v>
      </c>
      <c r="F1805" t="s">
        <v>567</v>
      </c>
      <c r="G1805" t="s">
        <v>5073</v>
      </c>
      <c r="H1805">
        <v>2.0799999999999999E-2</v>
      </c>
      <c r="I1805" t="s">
        <v>341</v>
      </c>
      <c r="J1805" t="s">
        <v>242</v>
      </c>
      <c r="K1805" t="s">
        <v>243</v>
      </c>
      <c r="L1805" t="s">
        <v>244</v>
      </c>
      <c r="M1805">
        <v>0</v>
      </c>
      <c r="N1805">
        <v>2.0799999999999999E-2</v>
      </c>
      <c r="O1805" t="s">
        <v>5074</v>
      </c>
      <c r="P1805" t="s">
        <v>5075</v>
      </c>
      <c r="Q1805" t="s">
        <v>247</v>
      </c>
      <c r="R1805" t="s">
        <v>1392</v>
      </c>
      <c r="S1805" t="s">
        <v>249</v>
      </c>
      <c r="T1805" t="b">
        <v>1</v>
      </c>
    </row>
    <row r="1806" spans="1:20" x14ac:dyDescent="0.25">
      <c r="A1806" t="s">
        <v>236</v>
      </c>
      <c r="B1806" t="s">
        <v>236</v>
      </c>
      <c r="C1806" t="s">
        <v>237</v>
      </c>
      <c r="D1806" t="s">
        <v>238</v>
      </c>
      <c r="F1806" t="s">
        <v>567</v>
      </c>
      <c r="G1806" t="s">
        <v>5073</v>
      </c>
      <c r="H1806">
        <v>1.9968E-2</v>
      </c>
      <c r="I1806" t="s">
        <v>341</v>
      </c>
      <c r="J1806" t="s">
        <v>242</v>
      </c>
      <c r="K1806" t="s">
        <v>243</v>
      </c>
      <c r="L1806" t="s">
        <v>244</v>
      </c>
      <c r="M1806">
        <v>51200</v>
      </c>
      <c r="N1806">
        <v>1.9968E-2</v>
      </c>
      <c r="O1806" t="s">
        <v>5074</v>
      </c>
      <c r="P1806" t="s">
        <v>5075</v>
      </c>
      <c r="Q1806" t="s">
        <v>247</v>
      </c>
      <c r="R1806" t="s">
        <v>1392</v>
      </c>
      <c r="S1806" t="s">
        <v>249</v>
      </c>
      <c r="T1806" t="b">
        <v>1</v>
      </c>
    </row>
    <row r="1807" spans="1:20" x14ac:dyDescent="0.25">
      <c r="A1807" t="s">
        <v>236</v>
      </c>
      <c r="B1807" t="s">
        <v>236</v>
      </c>
      <c r="C1807" t="s">
        <v>237</v>
      </c>
      <c r="D1807" t="s">
        <v>238</v>
      </c>
      <c r="F1807" t="s">
        <v>567</v>
      </c>
      <c r="G1807" t="s">
        <v>5073</v>
      </c>
      <c r="H1807">
        <v>1.9136E-2</v>
      </c>
      <c r="I1807" t="s">
        <v>341</v>
      </c>
      <c r="J1807" t="s">
        <v>242</v>
      </c>
      <c r="K1807" t="s">
        <v>243</v>
      </c>
      <c r="L1807" t="s">
        <v>244</v>
      </c>
      <c r="M1807">
        <v>512000</v>
      </c>
      <c r="N1807">
        <v>1.9136E-2</v>
      </c>
      <c r="O1807" t="s">
        <v>5074</v>
      </c>
      <c r="P1807" t="s">
        <v>5075</v>
      </c>
      <c r="Q1807" t="s">
        <v>247</v>
      </c>
      <c r="R1807" t="s">
        <v>1392</v>
      </c>
      <c r="S1807" t="s">
        <v>249</v>
      </c>
      <c r="T1807" t="b">
        <v>1</v>
      </c>
    </row>
    <row r="1808" spans="1:20" x14ac:dyDescent="0.25">
      <c r="A1808" t="s">
        <v>259</v>
      </c>
      <c r="B1808" t="s">
        <v>260</v>
      </c>
      <c r="C1808" t="s">
        <v>237</v>
      </c>
      <c r="D1808" t="s">
        <v>4798</v>
      </c>
      <c r="E1808" t="s">
        <v>4639</v>
      </c>
      <c r="F1808" t="s">
        <v>4640</v>
      </c>
      <c r="G1808" t="s">
        <v>4640</v>
      </c>
      <c r="H1808">
        <v>1.9E-2</v>
      </c>
      <c r="I1808" t="s">
        <v>265</v>
      </c>
      <c r="J1808" t="s">
        <v>242</v>
      </c>
      <c r="K1808" t="s">
        <v>243</v>
      </c>
      <c r="L1808" t="s">
        <v>244</v>
      </c>
      <c r="M1808">
        <v>0</v>
      </c>
      <c r="N1808">
        <v>1.9E-2</v>
      </c>
      <c r="O1808" t="s">
        <v>952</v>
      </c>
      <c r="P1808" t="s">
        <v>5076</v>
      </c>
      <c r="Q1808" t="s">
        <v>4800</v>
      </c>
      <c r="R1808" t="s">
        <v>5077</v>
      </c>
      <c r="S1808" t="s">
        <v>270</v>
      </c>
      <c r="T1808" t="b">
        <v>0</v>
      </c>
    </row>
    <row r="1809" spans="1:20" x14ac:dyDescent="0.25">
      <c r="A1809" t="s">
        <v>259</v>
      </c>
      <c r="B1809" t="s">
        <v>260</v>
      </c>
      <c r="C1809" t="s">
        <v>237</v>
      </c>
      <c r="D1809" t="s">
        <v>715</v>
      </c>
      <c r="E1809" t="s">
        <v>3711</v>
      </c>
      <c r="F1809" t="s">
        <v>3933</v>
      </c>
      <c r="G1809" t="s">
        <v>3934</v>
      </c>
      <c r="H1809">
        <v>0.89200000000000002</v>
      </c>
      <c r="I1809" t="s">
        <v>265</v>
      </c>
      <c r="J1809" t="s">
        <v>242</v>
      </c>
      <c r="K1809" t="s">
        <v>243</v>
      </c>
      <c r="L1809" t="s">
        <v>244</v>
      </c>
      <c r="M1809">
        <v>0</v>
      </c>
      <c r="N1809">
        <v>0.89200000000000002</v>
      </c>
      <c r="O1809" t="s">
        <v>446</v>
      </c>
      <c r="P1809" t="s">
        <v>5078</v>
      </c>
      <c r="Q1809" t="s">
        <v>717</v>
      </c>
      <c r="R1809" t="s">
        <v>5079</v>
      </c>
      <c r="S1809" t="s">
        <v>270</v>
      </c>
      <c r="T1809" t="b">
        <v>1</v>
      </c>
    </row>
    <row r="1810" spans="1:20" x14ac:dyDescent="0.25">
      <c r="A1810" t="s">
        <v>259</v>
      </c>
      <c r="B1810" t="s">
        <v>260</v>
      </c>
      <c r="C1810" t="s">
        <v>294</v>
      </c>
      <c r="D1810" t="s">
        <v>715</v>
      </c>
      <c r="E1810" t="s">
        <v>3711</v>
      </c>
      <c r="F1810" t="s">
        <v>3933</v>
      </c>
      <c r="G1810" t="s">
        <v>3934</v>
      </c>
      <c r="H1810">
        <v>0.52400000000000002</v>
      </c>
      <c r="I1810" t="s">
        <v>265</v>
      </c>
      <c r="J1810" t="s">
        <v>242</v>
      </c>
      <c r="K1810" t="s">
        <v>243</v>
      </c>
      <c r="L1810" t="s">
        <v>244</v>
      </c>
      <c r="M1810">
        <v>0</v>
      </c>
      <c r="N1810">
        <v>0.52400000000000002</v>
      </c>
      <c r="O1810" t="s">
        <v>446</v>
      </c>
      <c r="P1810" t="s">
        <v>5078</v>
      </c>
      <c r="Q1810" t="s">
        <v>717</v>
      </c>
      <c r="R1810" t="s">
        <v>5079</v>
      </c>
      <c r="S1810" t="s">
        <v>270</v>
      </c>
      <c r="T1810" t="b">
        <v>1</v>
      </c>
    </row>
    <row r="1811" spans="1:20" x14ac:dyDescent="0.25">
      <c r="A1811" t="s">
        <v>236</v>
      </c>
      <c r="B1811" t="s">
        <v>236</v>
      </c>
      <c r="C1811" t="s">
        <v>237</v>
      </c>
      <c r="D1811" t="s">
        <v>483</v>
      </c>
      <c r="F1811" t="s">
        <v>393</v>
      </c>
      <c r="G1811" t="s">
        <v>1421</v>
      </c>
      <c r="H1811">
        <v>5.1999999999999998E-3</v>
      </c>
      <c r="I1811" t="s">
        <v>254</v>
      </c>
      <c r="J1811" t="s">
        <v>242</v>
      </c>
      <c r="K1811" t="s">
        <v>243</v>
      </c>
      <c r="L1811" t="s">
        <v>244</v>
      </c>
      <c r="M1811">
        <v>0</v>
      </c>
      <c r="N1811">
        <v>5.1999999999999998E-3</v>
      </c>
      <c r="O1811" t="s">
        <v>486</v>
      </c>
      <c r="P1811" t="s">
        <v>5080</v>
      </c>
      <c r="Q1811" t="s">
        <v>488</v>
      </c>
      <c r="R1811" t="s">
        <v>1764</v>
      </c>
      <c r="S1811" t="s">
        <v>249</v>
      </c>
      <c r="T1811" t="b">
        <v>0</v>
      </c>
    </row>
    <row r="1812" spans="1:20" x14ac:dyDescent="0.25">
      <c r="A1812" t="s">
        <v>259</v>
      </c>
      <c r="B1812" t="s">
        <v>260</v>
      </c>
      <c r="C1812" t="s">
        <v>237</v>
      </c>
      <c r="D1812" t="s">
        <v>943</v>
      </c>
      <c r="E1812" t="s">
        <v>1252</v>
      </c>
      <c r="F1812" t="s">
        <v>5081</v>
      </c>
      <c r="G1812" t="s">
        <v>5081</v>
      </c>
      <c r="H1812">
        <v>0.872</v>
      </c>
      <c r="I1812" t="s">
        <v>265</v>
      </c>
      <c r="J1812" t="s">
        <v>242</v>
      </c>
      <c r="K1812" t="s">
        <v>243</v>
      </c>
      <c r="L1812" t="s">
        <v>244</v>
      </c>
      <c r="M1812">
        <v>0</v>
      </c>
      <c r="N1812">
        <v>0.872</v>
      </c>
      <c r="O1812" t="s">
        <v>324</v>
      </c>
      <c r="P1812" t="s">
        <v>5082</v>
      </c>
      <c r="Q1812" t="s">
        <v>947</v>
      </c>
      <c r="R1812" t="s">
        <v>5083</v>
      </c>
      <c r="S1812" t="s">
        <v>270</v>
      </c>
      <c r="T1812" t="b">
        <v>0</v>
      </c>
    </row>
    <row r="1813" spans="1:20" x14ac:dyDescent="0.25">
      <c r="A1813" t="s">
        <v>259</v>
      </c>
      <c r="B1813" t="s">
        <v>260</v>
      </c>
      <c r="C1813" t="s">
        <v>294</v>
      </c>
      <c r="D1813" t="s">
        <v>943</v>
      </c>
      <c r="E1813" t="s">
        <v>1252</v>
      </c>
      <c r="F1813" t="s">
        <v>5081</v>
      </c>
      <c r="G1813" t="s">
        <v>5081</v>
      </c>
      <c r="H1813">
        <v>0.504</v>
      </c>
      <c r="I1813" t="s">
        <v>265</v>
      </c>
      <c r="J1813" t="s">
        <v>242</v>
      </c>
      <c r="K1813" t="s">
        <v>243</v>
      </c>
      <c r="L1813" t="s">
        <v>244</v>
      </c>
      <c r="M1813">
        <v>0</v>
      </c>
      <c r="N1813">
        <v>0.504</v>
      </c>
      <c r="O1813" t="s">
        <v>324</v>
      </c>
      <c r="P1813" t="s">
        <v>5082</v>
      </c>
      <c r="Q1813" t="s">
        <v>947</v>
      </c>
      <c r="R1813" t="s">
        <v>5083</v>
      </c>
      <c r="S1813" t="s">
        <v>270</v>
      </c>
      <c r="T1813" t="b">
        <v>0</v>
      </c>
    </row>
    <row r="1814" spans="1:20" x14ac:dyDescent="0.25">
      <c r="A1814" t="s">
        <v>236</v>
      </c>
      <c r="B1814" t="s">
        <v>236</v>
      </c>
      <c r="C1814" t="s">
        <v>237</v>
      </c>
      <c r="D1814" t="s">
        <v>5084</v>
      </c>
      <c r="F1814" t="s">
        <v>1368</v>
      </c>
      <c r="G1814" t="s">
        <v>5085</v>
      </c>
      <c r="H1814">
        <v>0</v>
      </c>
      <c r="I1814" t="s">
        <v>492</v>
      </c>
      <c r="J1814" t="s">
        <v>242</v>
      </c>
      <c r="K1814" t="s">
        <v>243</v>
      </c>
      <c r="L1814" t="s">
        <v>244</v>
      </c>
      <c r="M1814">
        <v>0</v>
      </c>
      <c r="N1814">
        <v>0</v>
      </c>
      <c r="O1814" t="s">
        <v>5086</v>
      </c>
      <c r="P1814" t="s">
        <v>5087</v>
      </c>
      <c r="Q1814" t="s">
        <v>5088</v>
      </c>
      <c r="R1814" t="s">
        <v>5089</v>
      </c>
      <c r="S1814" t="s">
        <v>249</v>
      </c>
      <c r="T1814" t="b">
        <v>1</v>
      </c>
    </row>
    <row r="1815" spans="1:20" x14ac:dyDescent="0.25">
      <c r="A1815" t="s">
        <v>259</v>
      </c>
      <c r="B1815" t="s">
        <v>260</v>
      </c>
      <c r="C1815" t="s">
        <v>237</v>
      </c>
      <c r="D1815" t="s">
        <v>1047</v>
      </c>
      <c r="E1815" t="s">
        <v>1048</v>
      </c>
      <c r="F1815" t="s">
        <v>5090</v>
      </c>
      <c r="G1815" t="s">
        <v>5090</v>
      </c>
      <c r="H1815">
        <v>0.6</v>
      </c>
      <c r="I1815" t="s">
        <v>265</v>
      </c>
      <c r="J1815" t="s">
        <v>242</v>
      </c>
      <c r="K1815" t="s">
        <v>243</v>
      </c>
      <c r="L1815" t="s">
        <v>244</v>
      </c>
      <c r="M1815">
        <v>0</v>
      </c>
      <c r="N1815">
        <v>0.6</v>
      </c>
      <c r="O1815" t="s">
        <v>245</v>
      </c>
      <c r="P1815" t="s">
        <v>5091</v>
      </c>
      <c r="Q1815" t="s">
        <v>1051</v>
      </c>
      <c r="R1815" t="s">
        <v>5092</v>
      </c>
      <c r="S1815" t="s">
        <v>270</v>
      </c>
      <c r="T1815" t="b">
        <v>1</v>
      </c>
    </row>
    <row r="1816" spans="1:20" x14ac:dyDescent="0.25">
      <c r="A1816" t="s">
        <v>259</v>
      </c>
      <c r="B1816" t="s">
        <v>260</v>
      </c>
      <c r="C1816" t="s">
        <v>294</v>
      </c>
      <c r="D1816" t="s">
        <v>1047</v>
      </c>
      <c r="E1816" t="s">
        <v>1048</v>
      </c>
      <c r="F1816" t="s">
        <v>5090</v>
      </c>
      <c r="G1816" t="s">
        <v>5090</v>
      </c>
      <c r="H1816">
        <v>0.4</v>
      </c>
      <c r="I1816" t="s">
        <v>265</v>
      </c>
      <c r="J1816" t="s">
        <v>242</v>
      </c>
      <c r="K1816" t="s">
        <v>243</v>
      </c>
      <c r="L1816" t="s">
        <v>244</v>
      </c>
      <c r="M1816">
        <v>0</v>
      </c>
      <c r="N1816">
        <v>0.4</v>
      </c>
      <c r="O1816" t="s">
        <v>245</v>
      </c>
      <c r="P1816" t="s">
        <v>5091</v>
      </c>
      <c r="Q1816" t="s">
        <v>1051</v>
      </c>
      <c r="R1816" t="s">
        <v>5092</v>
      </c>
      <c r="S1816" t="s">
        <v>270</v>
      </c>
      <c r="T1816" t="b">
        <v>1</v>
      </c>
    </row>
    <row r="1817" spans="1:20" x14ac:dyDescent="0.25">
      <c r="A1817" t="s">
        <v>259</v>
      </c>
      <c r="B1817" t="s">
        <v>260</v>
      </c>
      <c r="C1817" t="s">
        <v>237</v>
      </c>
      <c r="D1817" t="s">
        <v>664</v>
      </c>
      <c r="E1817" t="s">
        <v>3016</v>
      </c>
      <c r="F1817" t="s">
        <v>5093</v>
      </c>
      <c r="G1817" t="s">
        <v>5093</v>
      </c>
      <c r="H1817">
        <v>0.624</v>
      </c>
      <c r="I1817" t="s">
        <v>265</v>
      </c>
      <c r="J1817" t="s">
        <v>242</v>
      </c>
      <c r="K1817" t="s">
        <v>243</v>
      </c>
      <c r="L1817" t="s">
        <v>244</v>
      </c>
      <c r="M1817">
        <v>0</v>
      </c>
      <c r="N1817">
        <v>0.624</v>
      </c>
      <c r="O1817" t="s">
        <v>298</v>
      </c>
      <c r="P1817" s="18" t="s">
        <v>5094</v>
      </c>
      <c r="Q1817" t="s">
        <v>668</v>
      </c>
      <c r="R1817" t="s">
        <v>5095</v>
      </c>
      <c r="S1817" t="s">
        <v>270</v>
      </c>
      <c r="T1817" t="b">
        <v>1</v>
      </c>
    </row>
    <row r="1818" spans="1:20" x14ac:dyDescent="0.25">
      <c r="A1818" t="s">
        <v>259</v>
      </c>
      <c r="B1818" t="s">
        <v>260</v>
      </c>
      <c r="C1818" t="s">
        <v>237</v>
      </c>
      <c r="D1818" t="s">
        <v>802</v>
      </c>
      <c r="E1818" t="s">
        <v>892</v>
      </c>
      <c r="F1818" t="s">
        <v>892</v>
      </c>
      <c r="G1818" t="s">
        <v>893</v>
      </c>
      <c r="H1818">
        <v>1.64</v>
      </c>
      <c r="I1818" t="s">
        <v>265</v>
      </c>
      <c r="J1818" t="s">
        <v>242</v>
      </c>
      <c r="K1818" t="s">
        <v>243</v>
      </c>
      <c r="L1818" t="s">
        <v>244</v>
      </c>
      <c r="M1818">
        <v>0</v>
      </c>
      <c r="N1818">
        <v>1.64</v>
      </c>
      <c r="O1818" t="s">
        <v>324</v>
      </c>
      <c r="P1818" t="s">
        <v>5096</v>
      </c>
      <c r="Q1818" t="s">
        <v>806</v>
      </c>
      <c r="R1818" t="s">
        <v>5097</v>
      </c>
      <c r="S1818" t="s">
        <v>270</v>
      </c>
      <c r="T1818" t="b">
        <v>1</v>
      </c>
    </row>
    <row r="1819" spans="1:20" x14ac:dyDescent="0.25">
      <c r="A1819" t="s">
        <v>259</v>
      </c>
      <c r="B1819" t="s">
        <v>260</v>
      </c>
      <c r="C1819" t="s">
        <v>294</v>
      </c>
      <c r="D1819" t="s">
        <v>802</v>
      </c>
      <c r="E1819" t="s">
        <v>892</v>
      </c>
      <c r="F1819" t="s">
        <v>892</v>
      </c>
      <c r="G1819" t="s">
        <v>893</v>
      </c>
      <c r="H1819">
        <v>0.90400000000000003</v>
      </c>
      <c r="I1819" t="s">
        <v>265</v>
      </c>
      <c r="J1819" t="s">
        <v>242</v>
      </c>
      <c r="K1819" t="s">
        <v>243</v>
      </c>
      <c r="L1819" t="s">
        <v>244</v>
      </c>
      <c r="M1819">
        <v>0</v>
      </c>
      <c r="N1819">
        <v>0.90400000000000003</v>
      </c>
      <c r="O1819" t="s">
        <v>324</v>
      </c>
      <c r="P1819" t="s">
        <v>5096</v>
      </c>
      <c r="Q1819" t="s">
        <v>806</v>
      </c>
      <c r="R1819" t="s">
        <v>5097</v>
      </c>
      <c r="S1819" t="s">
        <v>270</v>
      </c>
      <c r="T1819" t="b">
        <v>1</v>
      </c>
    </row>
    <row r="1820" spans="1:20" x14ac:dyDescent="0.25">
      <c r="A1820" t="s">
        <v>259</v>
      </c>
      <c r="B1820" t="s">
        <v>260</v>
      </c>
      <c r="C1820" t="s">
        <v>237</v>
      </c>
      <c r="D1820" t="s">
        <v>1786</v>
      </c>
      <c r="E1820" t="s">
        <v>4027</v>
      </c>
      <c r="F1820" t="s">
        <v>5098</v>
      </c>
      <c r="G1820" t="s">
        <v>5098</v>
      </c>
      <c r="H1820">
        <v>6.976</v>
      </c>
      <c r="I1820" t="s">
        <v>265</v>
      </c>
      <c r="J1820" t="s">
        <v>242</v>
      </c>
      <c r="K1820" t="s">
        <v>243</v>
      </c>
      <c r="L1820" t="s">
        <v>244</v>
      </c>
      <c r="M1820">
        <v>0</v>
      </c>
      <c r="N1820">
        <v>6.976</v>
      </c>
      <c r="O1820" t="s">
        <v>324</v>
      </c>
      <c r="P1820" t="s">
        <v>5099</v>
      </c>
      <c r="Q1820" t="s">
        <v>1790</v>
      </c>
      <c r="R1820" t="s">
        <v>5100</v>
      </c>
      <c r="S1820" t="s">
        <v>270</v>
      </c>
      <c r="T1820" t="b">
        <v>1</v>
      </c>
    </row>
    <row r="1821" spans="1:20" x14ac:dyDescent="0.25">
      <c r="A1821" t="s">
        <v>259</v>
      </c>
      <c r="B1821" t="s">
        <v>260</v>
      </c>
      <c r="C1821" t="s">
        <v>294</v>
      </c>
      <c r="D1821" t="s">
        <v>1786</v>
      </c>
      <c r="E1821" t="s">
        <v>4027</v>
      </c>
      <c r="F1821" t="s">
        <v>5098</v>
      </c>
      <c r="G1821" t="s">
        <v>5098</v>
      </c>
      <c r="H1821">
        <v>4.032</v>
      </c>
      <c r="I1821" t="s">
        <v>265</v>
      </c>
      <c r="J1821" t="s">
        <v>242</v>
      </c>
      <c r="K1821" t="s">
        <v>243</v>
      </c>
      <c r="L1821" t="s">
        <v>244</v>
      </c>
      <c r="M1821">
        <v>0</v>
      </c>
      <c r="N1821">
        <v>4.032</v>
      </c>
      <c r="O1821" t="s">
        <v>324</v>
      </c>
      <c r="P1821" t="s">
        <v>5099</v>
      </c>
      <c r="Q1821" t="s">
        <v>1790</v>
      </c>
      <c r="R1821" t="s">
        <v>5100</v>
      </c>
      <c r="S1821" t="s">
        <v>270</v>
      </c>
      <c r="T1821" t="b">
        <v>1</v>
      </c>
    </row>
    <row r="1822" spans="1:20" x14ac:dyDescent="0.25">
      <c r="A1822" t="s">
        <v>236</v>
      </c>
      <c r="B1822" t="s">
        <v>236</v>
      </c>
      <c r="C1822" t="s">
        <v>237</v>
      </c>
      <c r="D1822" t="s">
        <v>5043</v>
      </c>
      <c r="E1822" t="s">
        <v>5101</v>
      </c>
      <c r="F1822" t="s">
        <v>5101</v>
      </c>
      <c r="G1822" t="s">
        <v>5045</v>
      </c>
      <c r="H1822">
        <v>4.66E-4</v>
      </c>
      <c r="I1822" t="s">
        <v>618</v>
      </c>
      <c r="J1822" t="s">
        <v>242</v>
      </c>
      <c r="K1822" t="s">
        <v>243</v>
      </c>
      <c r="L1822" t="s">
        <v>244</v>
      </c>
      <c r="M1822">
        <v>0</v>
      </c>
      <c r="N1822">
        <v>4.66E-4</v>
      </c>
      <c r="O1822" t="s">
        <v>266</v>
      </c>
      <c r="P1822" t="s">
        <v>5102</v>
      </c>
      <c r="Q1822" t="s">
        <v>5047</v>
      </c>
      <c r="R1822" t="s">
        <v>5103</v>
      </c>
      <c r="S1822" t="s">
        <v>249</v>
      </c>
      <c r="T1822" t="b">
        <v>1</v>
      </c>
    </row>
    <row r="1823" spans="1:20" x14ac:dyDescent="0.25">
      <c r="A1823" t="s">
        <v>259</v>
      </c>
      <c r="B1823" t="s">
        <v>260</v>
      </c>
      <c r="C1823" t="s">
        <v>237</v>
      </c>
      <c r="D1823" t="s">
        <v>875</v>
      </c>
      <c r="E1823" t="s">
        <v>5104</v>
      </c>
      <c r="F1823" t="s">
        <v>5105</v>
      </c>
      <c r="G1823" t="s">
        <v>5105</v>
      </c>
      <c r="H1823">
        <v>7.5129999999999999</v>
      </c>
      <c r="I1823" t="s">
        <v>265</v>
      </c>
      <c r="J1823" t="s">
        <v>242</v>
      </c>
      <c r="K1823" t="s">
        <v>243</v>
      </c>
      <c r="L1823" t="s">
        <v>244</v>
      </c>
      <c r="M1823">
        <v>0</v>
      </c>
      <c r="N1823">
        <v>7.5129999999999999</v>
      </c>
      <c r="O1823" t="s">
        <v>283</v>
      </c>
      <c r="P1823" t="s">
        <v>5106</v>
      </c>
      <c r="Q1823" t="s">
        <v>879</v>
      </c>
      <c r="R1823" t="s">
        <v>5107</v>
      </c>
      <c r="S1823" t="s">
        <v>270</v>
      </c>
      <c r="T1823" t="b">
        <v>1</v>
      </c>
    </row>
    <row r="1824" spans="1:20" x14ac:dyDescent="0.25">
      <c r="A1824" t="s">
        <v>259</v>
      </c>
      <c r="B1824" t="s">
        <v>260</v>
      </c>
      <c r="C1824" t="s">
        <v>294</v>
      </c>
      <c r="D1824" t="s">
        <v>875</v>
      </c>
      <c r="E1824" t="s">
        <v>5104</v>
      </c>
      <c r="F1824" t="s">
        <v>5105</v>
      </c>
      <c r="G1824" t="s">
        <v>5105</v>
      </c>
      <c r="H1824">
        <v>6.0410000000000004</v>
      </c>
      <c r="I1824" t="s">
        <v>265</v>
      </c>
      <c r="J1824" t="s">
        <v>242</v>
      </c>
      <c r="K1824" t="s">
        <v>243</v>
      </c>
      <c r="L1824" t="s">
        <v>244</v>
      </c>
      <c r="M1824">
        <v>0</v>
      </c>
      <c r="N1824">
        <v>6.0410000000000004</v>
      </c>
      <c r="O1824" t="s">
        <v>283</v>
      </c>
      <c r="P1824" t="s">
        <v>5106</v>
      </c>
      <c r="Q1824" t="s">
        <v>879</v>
      </c>
      <c r="R1824" t="s">
        <v>5107</v>
      </c>
      <c r="S1824" t="s">
        <v>270</v>
      </c>
      <c r="T1824" t="b">
        <v>1</v>
      </c>
    </row>
    <row r="1825" spans="1:20" x14ac:dyDescent="0.25">
      <c r="A1825" t="s">
        <v>236</v>
      </c>
      <c r="B1825" t="s">
        <v>236</v>
      </c>
      <c r="C1825" t="s">
        <v>237</v>
      </c>
      <c r="D1825" t="s">
        <v>1198</v>
      </c>
      <c r="F1825" t="s">
        <v>1819</v>
      </c>
      <c r="G1825" t="s">
        <v>5108</v>
      </c>
      <c r="H1825">
        <v>4.6600000000000001E-3</v>
      </c>
      <c r="I1825" t="s">
        <v>254</v>
      </c>
      <c r="J1825" t="s">
        <v>242</v>
      </c>
      <c r="K1825" t="s">
        <v>243</v>
      </c>
      <c r="L1825" t="s">
        <v>244</v>
      </c>
      <c r="M1825">
        <v>0</v>
      </c>
      <c r="N1825">
        <v>4.6600000000000001E-3</v>
      </c>
      <c r="O1825" t="s">
        <v>358</v>
      </c>
      <c r="P1825" t="s">
        <v>5109</v>
      </c>
      <c r="Q1825" t="s">
        <v>1201</v>
      </c>
      <c r="R1825" t="s">
        <v>4446</v>
      </c>
      <c r="S1825" t="s">
        <v>249</v>
      </c>
      <c r="T1825" t="b">
        <v>1</v>
      </c>
    </row>
    <row r="1826" spans="1:20" x14ac:dyDescent="0.25">
      <c r="A1826" t="s">
        <v>259</v>
      </c>
      <c r="B1826" t="s">
        <v>260</v>
      </c>
      <c r="C1826" t="s">
        <v>237</v>
      </c>
      <c r="D1826" t="s">
        <v>1142</v>
      </c>
      <c r="E1826" t="s">
        <v>2492</v>
      </c>
      <c r="F1826" t="s">
        <v>5110</v>
      </c>
      <c r="G1826" t="s">
        <v>5110</v>
      </c>
      <c r="H1826">
        <v>2.3039999999999998</v>
      </c>
      <c r="I1826" t="s">
        <v>265</v>
      </c>
      <c r="J1826" t="s">
        <v>242</v>
      </c>
      <c r="K1826" t="s">
        <v>243</v>
      </c>
      <c r="L1826" t="s">
        <v>244</v>
      </c>
      <c r="M1826">
        <v>0</v>
      </c>
      <c r="N1826">
        <v>2.3039999999999998</v>
      </c>
      <c r="O1826" t="s">
        <v>324</v>
      </c>
      <c r="P1826" t="s">
        <v>5111</v>
      </c>
      <c r="Q1826" t="s">
        <v>1146</v>
      </c>
      <c r="R1826" t="s">
        <v>5112</v>
      </c>
      <c r="S1826" t="s">
        <v>270</v>
      </c>
      <c r="T1826" t="b">
        <v>1</v>
      </c>
    </row>
    <row r="1827" spans="1:20" x14ac:dyDescent="0.25">
      <c r="A1827" t="s">
        <v>259</v>
      </c>
      <c r="B1827" t="s">
        <v>260</v>
      </c>
      <c r="C1827" t="s">
        <v>336</v>
      </c>
      <c r="D1827" t="s">
        <v>1142</v>
      </c>
      <c r="E1827" t="s">
        <v>2492</v>
      </c>
      <c r="F1827" t="s">
        <v>5110</v>
      </c>
      <c r="G1827" t="s">
        <v>5110</v>
      </c>
      <c r="H1827">
        <v>11908</v>
      </c>
      <c r="I1827" t="s">
        <v>265</v>
      </c>
      <c r="J1827" t="s">
        <v>242</v>
      </c>
      <c r="K1827" t="s">
        <v>243</v>
      </c>
      <c r="L1827" t="s">
        <v>244</v>
      </c>
      <c r="M1827">
        <v>0</v>
      </c>
      <c r="N1827">
        <v>11908</v>
      </c>
      <c r="O1827" t="s">
        <v>674</v>
      </c>
      <c r="P1827" t="s">
        <v>5111</v>
      </c>
      <c r="Q1827" t="s">
        <v>1146</v>
      </c>
      <c r="R1827" t="s">
        <v>5113</v>
      </c>
      <c r="S1827" t="s">
        <v>270</v>
      </c>
      <c r="T1827" t="b">
        <v>1</v>
      </c>
    </row>
    <row r="1828" spans="1:20" x14ac:dyDescent="0.25">
      <c r="A1828" t="s">
        <v>259</v>
      </c>
      <c r="B1828" t="s">
        <v>260</v>
      </c>
      <c r="C1828" t="s">
        <v>336</v>
      </c>
      <c r="D1828" t="s">
        <v>1142</v>
      </c>
      <c r="E1828" t="s">
        <v>2492</v>
      </c>
      <c r="F1828" t="s">
        <v>5110</v>
      </c>
      <c r="G1828" t="s">
        <v>5110</v>
      </c>
      <c r="H1828">
        <v>23009</v>
      </c>
      <c r="I1828" t="s">
        <v>265</v>
      </c>
      <c r="J1828" t="s">
        <v>242</v>
      </c>
      <c r="K1828" t="s">
        <v>243</v>
      </c>
      <c r="L1828" t="s">
        <v>244</v>
      </c>
      <c r="M1828">
        <v>0</v>
      </c>
      <c r="N1828">
        <v>23009</v>
      </c>
      <c r="O1828" t="s">
        <v>674</v>
      </c>
      <c r="P1828" t="s">
        <v>5111</v>
      </c>
      <c r="Q1828" t="s">
        <v>1146</v>
      </c>
      <c r="R1828" t="s">
        <v>5114</v>
      </c>
      <c r="S1828" t="s">
        <v>270</v>
      </c>
      <c r="T1828" t="b">
        <v>1</v>
      </c>
    </row>
    <row r="1829" spans="1:20" x14ac:dyDescent="0.25">
      <c r="A1829" t="s">
        <v>236</v>
      </c>
      <c r="B1829" t="s">
        <v>236</v>
      </c>
      <c r="C1829" t="s">
        <v>237</v>
      </c>
      <c r="D1829" t="s">
        <v>314</v>
      </c>
      <c r="F1829" t="s">
        <v>393</v>
      </c>
      <c r="G1829" t="s">
        <v>2992</v>
      </c>
      <c r="H1829">
        <v>5.0000000000000001E-3</v>
      </c>
      <c r="I1829" t="s">
        <v>241</v>
      </c>
      <c r="J1829" t="s">
        <v>242</v>
      </c>
      <c r="K1829" t="s">
        <v>243</v>
      </c>
      <c r="L1829" t="s">
        <v>244</v>
      </c>
      <c r="M1829">
        <v>0</v>
      </c>
      <c r="N1829">
        <v>5.0000000000000001E-3</v>
      </c>
      <c r="O1829" t="s">
        <v>1407</v>
      </c>
      <c r="P1829" t="s">
        <v>2993</v>
      </c>
      <c r="Q1829" t="s">
        <v>318</v>
      </c>
      <c r="R1829" t="s">
        <v>3322</v>
      </c>
      <c r="S1829" t="s">
        <v>249</v>
      </c>
      <c r="T1829" t="b">
        <v>0</v>
      </c>
    </row>
    <row r="1830" spans="1:20" x14ac:dyDescent="0.25">
      <c r="A1830" t="s">
        <v>236</v>
      </c>
      <c r="B1830" t="s">
        <v>236</v>
      </c>
      <c r="C1830" t="s">
        <v>237</v>
      </c>
      <c r="D1830" t="s">
        <v>483</v>
      </c>
      <c r="F1830" t="s">
        <v>567</v>
      </c>
      <c r="G1830" t="s">
        <v>3752</v>
      </c>
      <c r="H1830">
        <v>5.1999999999999998E-3</v>
      </c>
      <c r="I1830" t="s">
        <v>254</v>
      </c>
      <c r="J1830" t="s">
        <v>242</v>
      </c>
      <c r="K1830" t="s">
        <v>243</v>
      </c>
      <c r="L1830" t="s">
        <v>244</v>
      </c>
      <c r="M1830">
        <v>0</v>
      </c>
      <c r="N1830">
        <v>5.1999999999999998E-3</v>
      </c>
      <c r="O1830" t="s">
        <v>486</v>
      </c>
      <c r="P1830" t="s">
        <v>5115</v>
      </c>
      <c r="Q1830" t="s">
        <v>488</v>
      </c>
      <c r="R1830" t="s">
        <v>5116</v>
      </c>
      <c r="S1830" t="s">
        <v>249</v>
      </c>
      <c r="T1830" t="b">
        <v>1</v>
      </c>
    </row>
    <row r="1831" spans="1:20" x14ac:dyDescent="0.25">
      <c r="A1831" t="s">
        <v>259</v>
      </c>
      <c r="B1831" t="s">
        <v>260</v>
      </c>
      <c r="C1831" t="s">
        <v>237</v>
      </c>
      <c r="D1831" t="s">
        <v>1428</v>
      </c>
      <c r="E1831" t="s">
        <v>5117</v>
      </c>
      <c r="F1831" t="s">
        <v>5118</v>
      </c>
      <c r="G1831" t="s">
        <v>5118</v>
      </c>
      <c r="H1831">
        <v>0.46433999999999997</v>
      </c>
      <c r="I1831" t="s">
        <v>265</v>
      </c>
      <c r="J1831" t="s">
        <v>242</v>
      </c>
      <c r="K1831" t="s">
        <v>243</v>
      </c>
      <c r="L1831" t="s">
        <v>244</v>
      </c>
      <c r="M1831">
        <v>0</v>
      </c>
      <c r="N1831">
        <v>0.46433999999999997</v>
      </c>
      <c r="O1831" t="s">
        <v>372</v>
      </c>
      <c r="P1831" t="s">
        <v>5119</v>
      </c>
      <c r="Q1831" t="s">
        <v>1432</v>
      </c>
      <c r="R1831" t="s">
        <v>5120</v>
      </c>
      <c r="S1831" t="s">
        <v>270</v>
      </c>
      <c r="T1831" t="b">
        <v>1</v>
      </c>
    </row>
    <row r="1832" spans="1:20" x14ac:dyDescent="0.25">
      <c r="A1832" t="s">
        <v>259</v>
      </c>
      <c r="B1832" t="s">
        <v>260</v>
      </c>
      <c r="C1832" t="s">
        <v>294</v>
      </c>
      <c r="D1832" t="s">
        <v>1428</v>
      </c>
      <c r="E1832" t="s">
        <v>5117</v>
      </c>
      <c r="F1832" t="s">
        <v>5118</v>
      </c>
      <c r="G1832" t="s">
        <v>5118</v>
      </c>
      <c r="H1832">
        <v>0.23562</v>
      </c>
      <c r="I1832" t="s">
        <v>265</v>
      </c>
      <c r="J1832" t="s">
        <v>242</v>
      </c>
      <c r="K1832" t="s">
        <v>243</v>
      </c>
      <c r="L1832" t="s">
        <v>244</v>
      </c>
      <c r="M1832">
        <v>0</v>
      </c>
      <c r="N1832">
        <v>0.23562</v>
      </c>
      <c r="O1832" t="s">
        <v>372</v>
      </c>
      <c r="P1832" t="s">
        <v>5119</v>
      </c>
      <c r="Q1832" t="s">
        <v>1432</v>
      </c>
      <c r="R1832" t="s">
        <v>5120</v>
      </c>
      <c r="S1832" t="s">
        <v>270</v>
      </c>
      <c r="T1832" t="b">
        <v>1</v>
      </c>
    </row>
    <row r="1833" spans="1:20" x14ac:dyDescent="0.25">
      <c r="A1833" t="s">
        <v>259</v>
      </c>
      <c r="B1833" t="s">
        <v>260</v>
      </c>
      <c r="C1833" t="s">
        <v>237</v>
      </c>
      <c r="D1833" t="s">
        <v>1938</v>
      </c>
      <c r="E1833" t="s">
        <v>678</v>
      </c>
      <c r="F1833" t="s">
        <v>2968</v>
      </c>
      <c r="G1833" t="s">
        <v>2968</v>
      </c>
      <c r="H1833">
        <v>1.26E-2</v>
      </c>
      <c r="I1833" t="s">
        <v>265</v>
      </c>
      <c r="J1833" t="s">
        <v>242</v>
      </c>
      <c r="K1833" t="s">
        <v>243</v>
      </c>
      <c r="L1833" t="s">
        <v>244</v>
      </c>
      <c r="M1833">
        <v>0</v>
      </c>
      <c r="N1833">
        <v>1.26E-2</v>
      </c>
      <c r="O1833" t="s">
        <v>310</v>
      </c>
      <c r="P1833" t="s">
        <v>5121</v>
      </c>
      <c r="Q1833" t="s">
        <v>1942</v>
      </c>
      <c r="R1833" t="s">
        <v>5122</v>
      </c>
      <c r="S1833" t="s">
        <v>270</v>
      </c>
      <c r="T1833" t="b">
        <v>1</v>
      </c>
    </row>
    <row r="1834" spans="1:20" x14ac:dyDescent="0.25">
      <c r="A1834" t="s">
        <v>259</v>
      </c>
      <c r="B1834" t="s">
        <v>260</v>
      </c>
      <c r="C1834" t="s">
        <v>237</v>
      </c>
      <c r="D1834" t="s">
        <v>1687</v>
      </c>
      <c r="E1834" t="s">
        <v>1688</v>
      </c>
      <c r="F1834" t="s">
        <v>5123</v>
      </c>
      <c r="G1834" t="s">
        <v>5124</v>
      </c>
      <c r="H1834">
        <v>1.3340000000000001</v>
      </c>
      <c r="I1834" t="s">
        <v>265</v>
      </c>
      <c r="J1834" t="s">
        <v>242</v>
      </c>
      <c r="K1834" t="s">
        <v>243</v>
      </c>
      <c r="L1834" t="s">
        <v>244</v>
      </c>
      <c r="M1834">
        <v>0</v>
      </c>
      <c r="N1834">
        <v>1.3340000000000001</v>
      </c>
      <c r="O1834" t="s">
        <v>1690</v>
      </c>
      <c r="P1834" t="s">
        <v>5125</v>
      </c>
      <c r="Q1834" t="s">
        <v>1692</v>
      </c>
      <c r="R1834" t="s">
        <v>5126</v>
      </c>
      <c r="S1834" t="s">
        <v>270</v>
      </c>
      <c r="T1834" t="b">
        <v>1</v>
      </c>
    </row>
    <row r="1835" spans="1:20" x14ac:dyDescent="0.25">
      <c r="A1835" t="s">
        <v>259</v>
      </c>
      <c r="B1835" t="s">
        <v>260</v>
      </c>
      <c r="C1835" t="s">
        <v>294</v>
      </c>
      <c r="D1835" t="s">
        <v>1687</v>
      </c>
      <c r="E1835" t="s">
        <v>1688</v>
      </c>
      <c r="F1835" t="s">
        <v>5123</v>
      </c>
      <c r="G1835" t="s">
        <v>5124</v>
      </c>
      <c r="H1835">
        <v>0.44600000000000001</v>
      </c>
      <c r="I1835" t="s">
        <v>265</v>
      </c>
      <c r="J1835" t="s">
        <v>242</v>
      </c>
      <c r="K1835" t="s">
        <v>243</v>
      </c>
      <c r="L1835" t="s">
        <v>244</v>
      </c>
      <c r="M1835">
        <v>0</v>
      </c>
      <c r="N1835">
        <v>0.44600000000000001</v>
      </c>
      <c r="O1835" t="s">
        <v>1690</v>
      </c>
      <c r="P1835" t="s">
        <v>5125</v>
      </c>
      <c r="Q1835" t="s">
        <v>1692</v>
      </c>
      <c r="R1835" t="s">
        <v>5126</v>
      </c>
      <c r="S1835" t="s">
        <v>270</v>
      </c>
      <c r="T1835" t="b">
        <v>1</v>
      </c>
    </row>
    <row r="1836" spans="1:20" x14ac:dyDescent="0.25">
      <c r="A1836" t="s">
        <v>259</v>
      </c>
      <c r="B1836" t="s">
        <v>260</v>
      </c>
      <c r="C1836" t="s">
        <v>237</v>
      </c>
      <c r="D1836" t="s">
        <v>4822</v>
      </c>
      <c r="E1836" t="s">
        <v>4363</v>
      </c>
      <c r="F1836" t="s">
        <v>5127</v>
      </c>
      <c r="G1836" t="s">
        <v>5128</v>
      </c>
      <c r="H1836">
        <v>3.4180000000000001</v>
      </c>
      <c r="I1836" t="s">
        <v>265</v>
      </c>
      <c r="J1836" t="s">
        <v>242</v>
      </c>
      <c r="K1836" t="s">
        <v>243</v>
      </c>
      <c r="L1836" t="s">
        <v>244</v>
      </c>
      <c r="M1836">
        <v>0</v>
      </c>
      <c r="N1836">
        <v>3.4180000000000001</v>
      </c>
      <c r="O1836" t="s">
        <v>331</v>
      </c>
      <c r="P1836" t="s">
        <v>5129</v>
      </c>
      <c r="Q1836" t="s">
        <v>4824</v>
      </c>
      <c r="R1836" t="s">
        <v>5130</v>
      </c>
      <c r="S1836" t="s">
        <v>270</v>
      </c>
      <c r="T1836" t="b">
        <v>1</v>
      </c>
    </row>
    <row r="1837" spans="1:20" x14ac:dyDescent="0.25">
      <c r="A1837" t="s">
        <v>259</v>
      </c>
      <c r="B1837" t="s">
        <v>260</v>
      </c>
      <c r="C1837" t="s">
        <v>294</v>
      </c>
      <c r="D1837" t="s">
        <v>4822</v>
      </c>
      <c r="E1837" t="s">
        <v>4363</v>
      </c>
      <c r="F1837" t="s">
        <v>5127</v>
      </c>
      <c r="G1837" t="s">
        <v>5128</v>
      </c>
      <c r="H1837">
        <v>0.82599999999999996</v>
      </c>
      <c r="I1837" t="s">
        <v>265</v>
      </c>
      <c r="J1837" t="s">
        <v>242</v>
      </c>
      <c r="K1837" t="s">
        <v>243</v>
      </c>
      <c r="L1837" t="s">
        <v>244</v>
      </c>
      <c r="M1837">
        <v>0</v>
      </c>
      <c r="N1837">
        <v>0.82599999999999996</v>
      </c>
      <c r="O1837" t="s">
        <v>331</v>
      </c>
      <c r="P1837" t="s">
        <v>5129</v>
      </c>
      <c r="Q1837" t="s">
        <v>4824</v>
      </c>
      <c r="R1837" t="s">
        <v>5130</v>
      </c>
      <c r="S1837" t="s">
        <v>270</v>
      </c>
      <c r="T1837" t="b">
        <v>1</v>
      </c>
    </row>
    <row r="1838" spans="1:20" x14ac:dyDescent="0.25">
      <c r="A1838" t="s">
        <v>259</v>
      </c>
      <c r="B1838" t="s">
        <v>260</v>
      </c>
      <c r="C1838" t="s">
        <v>237</v>
      </c>
      <c r="D1838" t="s">
        <v>899</v>
      </c>
      <c r="E1838" t="s">
        <v>1207</v>
      </c>
      <c r="F1838" t="s">
        <v>5131</v>
      </c>
      <c r="G1838" t="s">
        <v>5132</v>
      </c>
      <c r="H1838">
        <v>2.64E-2</v>
      </c>
      <c r="I1838" t="s">
        <v>265</v>
      </c>
      <c r="J1838" t="s">
        <v>242</v>
      </c>
      <c r="K1838" t="s">
        <v>243</v>
      </c>
      <c r="L1838" t="s">
        <v>244</v>
      </c>
      <c r="M1838">
        <v>0</v>
      </c>
      <c r="N1838">
        <v>2.64E-2</v>
      </c>
      <c r="O1838" t="s">
        <v>372</v>
      </c>
      <c r="P1838" t="s">
        <v>5133</v>
      </c>
      <c r="Q1838" t="s">
        <v>904</v>
      </c>
      <c r="R1838" t="s">
        <v>5134</v>
      </c>
      <c r="S1838" t="s">
        <v>270</v>
      </c>
      <c r="T1838" t="b">
        <v>1</v>
      </c>
    </row>
    <row r="1839" spans="1:20" x14ac:dyDescent="0.25">
      <c r="A1839" t="s">
        <v>259</v>
      </c>
      <c r="B1839" t="s">
        <v>260</v>
      </c>
      <c r="C1839" t="s">
        <v>294</v>
      </c>
      <c r="D1839" t="s">
        <v>899</v>
      </c>
      <c r="E1839" t="s">
        <v>1207</v>
      </c>
      <c r="F1839" t="s">
        <v>5131</v>
      </c>
      <c r="G1839" t="s">
        <v>5132</v>
      </c>
      <c r="H1839">
        <v>1.9300000000000001E-2</v>
      </c>
      <c r="I1839" t="s">
        <v>265</v>
      </c>
      <c r="J1839" t="s">
        <v>242</v>
      </c>
      <c r="K1839" t="s">
        <v>243</v>
      </c>
      <c r="L1839" t="s">
        <v>244</v>
      </c>
      <c r="M1839">
        <v>0</v>
      </c>
      <c r="N1839">
        <v>1.9300000000000001E-2</v>
      </c>
      <c r="O1839" t="s">
        <v>446</v>
      </c>
      <c r="P1839" t="s">
        <v>5133</v>
      </c>
      <c r="Q1839" t="s">
        <v>904</v>
      </c>
      <c r="R1839" t="s">
        <v>5134</v>
      </c>
      <c r="S1839" t="s">
        <v>270</v>
      </c>
      <c r="T1839" t="b">
        <v>1</v>
      </c>
    </row>
    <row r="1840" spans="1:20" x14ac:dyDescent="0.25">
      <c r="A1840" t="s">
        <v>236</v>
      </c>
      <c r="B1840" t="s">
        <v>236</v>
      </c>
      <c r="C1840" t="s">
        <v>237</v>
      </c>
      <c r="D1840" t="s">
        <v>314</v>
      </c>
      <c r="E1840" t="s">
        <v>251</v>
      </c>
      <c r="F1840" t="s">
        <v>459</v>
      </c>
      <c r="G1840" t="s">
        <v>5135</v>
      </c>
      <c r="H1840">
        <v>1.25</v>
      </c>
      <c r="I1840" t="s">
        <v>492</v>
      </c>
      <c r="J1840" t="s">
        <v>242</v>
      </c>
      <c r="K1840" t="s">
        <v>243</v>
      </c>
      <c r="L1840" t="s">
        <v>244</v>
      </c>
      <c r="M1840">
        <v>0</v>
      </c>
      <c r="N1840">
        <v>1.25</v>
      </c>
      <c r="O1840" t="s">
        <v>255</v>
      </c>
      <c r="P1840" t="s">
        <v>5136</v>
      </c>
      <c r="Q1840" t="s">
        <v>318</v>
      </c>
      <c r="R1840" t="s">
        <v>833</v>
      </c>
      <c r="S1840" t="s">
        <v>249</v>
      </c>
      <c r="T1840" t="b">
        <v>1</v>
      </c>
    </row>
    <row r="1841" spans="1:20" x14ac:dyDescent="0.25">
      <c r="A1841" t="s">
        <v>259</v>
      </c>
      <c r="B1841" t="s">
        <v>260</v>
      </c>
      <c r="C1841" t="s">
        <v>237</v>
      </c>
      <c r="D1841" t="s">
        <v>3347</v>
      </c>
      <c r="E1841" t="s">
        <v>3823</v>
      </c>
      <c r="F1841" t="s">
        <v>5137</v>
      </c>
      <c r="G1841" t="s">
        <v>5137</v>
      </c>
      <c r="H1841">
        <v>27.196999999999999</v>
      </c>
      <c r="I1841" t="s">
        <v>265</v>
      </c>
      <c r="J1841" t="s">
        <v>242</v>
      </c>
      <c r="K1841" t="s">
        <v>243</v>
      </c>
      <c r="L1841" t="s">
        <v>244</v>
      </c>
      <c r="M1841">
        <v>0</v>
      </c>
      <c r="N1841">
        <v>27.196999999999999</v>
      </c>
      <c r="O1841" t="s">
        <v>3825</v>
      </c>
      <c r="P1841" t="s">
        <v>5138</v>
      </c>
      <c r="Q1841" t="s">
        <v>3350</v>
      </c>
      <c r="R1841" t="s">
        <v>5139</v>
      </c>
      <c r="S1841" t="s">
        <v>270</v>
      </c>
      <c r="T1841" t="b">
        <v>1</v>
      </c>
    </row>
    <row r="1842" spans="1:20" x14ac:dyDescent="0.25">
      <c r="A1842" t="s">
        <v>259</v>
      </c>
      <c r="B1842" t="s">
        <v>260</v>
      </c>
      <c r="C1842" t="s">
        <v>336</v>
      </c>
      <c r="D1842" t="s">
        <v>3347</v>
      </c>
      <c r="E1842" t="s">
        <v>3823</v>
      </c>
      <c r="F1842" t="s">
        <v>5137</v>
      </c>
      <c r="G1842" t="s">
        <v>5137</v>
      </c>
      <c r="H1842">
        <v>164936</v>
      </c>
      <c r="I1842" t="s">
        <v>265</v>
      </c>
      <c r="J1842" t="s">
        <v>242</v>
      </c>
      <c r="K1842" t="s">
        <v>243</v>
      </c>
      <c r="L1842" t="s">
        <v>244</v>
      </c>
      <c r="M1842">
        <v>0</v>
      </c>
      <c r="N1842">
        <v>164936</v>
      </c>
      <c r="O1842" t="s">
        <v>3825</v>
      </c>
      <c r="P1842" t="s">
        <v>5138</v>
      </c>
      <c r="Q1842" t="s">
        <v>3350</v>
      </c>
      <c r="R1842" t="s">
        <v>5140</v>
      </c>
      <c r="S1842" t="s">
        <v>270</v>
      </c>
      <c r="T1842" t="b">
        <v>1</v>
      </c>
    </row>
    <row r="1843" spans="1:20" x14ac:dyDescent="0.25">
      <c r="A1843" t="s">
        <v>259</v>
      </c>
      <c r="B1843" t="s">
        <v>260</v>
      </c>
      <c r="C1843" t="s">
        <v>336</v>
      </c>
      <c r="D1843" t="s">
        <v>3347</v>
      </c>
      <c r="E1843" t="s">
        <v>3823</v>
      </c>
      <c r="F1843" t="s">
        <v>5137</v>
      </c>
      <c r="G1843" t="s">
        <v>5137</v>
      </c>
      <c r="H1843">
        <v>285893</v>
      </c>
      <c r="I1843" t="s">
        <v>265</v>
      </c>
      <c r="J1843" t="s">
        <v>242</v>
      </c>
      <c r="K1843" t="s">
        <v>243</v>
      </c>
      <c r="L1843" t="s">
        <v>244</v>
      </c>
      <c r="M1843">
        <v>0</v>
      </c>
      <c r="N1843">
        <v>285893</v>
      </c>
      <c r="O1843" t="s">
        <v>3825</v>
      </c>
      <c r="P1843" t="s">
        <v>5138</v>
      </c>
      <c r="Q1843" t="s">
        <v>3350</v>
      </c>
      <c r="R1843" t="s">
        <v>5141</v>
      </c>
      <c r="S1843" t="s">
        <v>270</v>
      </c>
      <c r="T1843" t="b">
        <v>1</v>
      </c>
    </row>
    <row r="1844" spans="1:20" x14ac:dyDescent="0.25">
      <c r="A1844" t="s">
        <v>259</v>
      </c>
      <c r="B1844" t="s">
        <v>260</v>
      </c>
      <c r="C1844" t="s">
        <v>237</v>
      </c>
      <c r="D1844" t="s">
        <v>2549</v>
      </c>
      <c r="E1844" t="s">
        <v>5142</v>
      </c>
      <c r="F1844" t="s">
        <v>5142</v>
      </c>
      <c r="G1844" t="s">
        <v>5143</v>
      </c>
      <c r="H1844">
        <v>1.536</v>
      </c>
      <c r="I1844" t="s">
        <v>265</v>
      </c>
      <c r="J1844" t="s">
        <v>242</v>
      </c>
      <c r="K1844" t="s">
        <v>243</v>
      </c>
      <c r="L1844" t="s">
        <v>244</v>
      </c>
      <c r="M1844">
        <v>0</v>
      </c>
      <c r="N1844">
        <v>1.536</v>
      </c>
      <c r="O1844" t="s">
        <v>324</v>
      </c>
      <c r="P1844" t="s">
        <v>5144</v>
      </c>
      <c r="Q1844" t="s">
        <v>2554</v>
      </c>
      <c r="R1844" t="s">
        <v>5145</v>
      </c>
      <c r="S1844" t="s">
        <v>270</v>
      </c>
      <c r="T1844" t="b">
        <v>1</v>
      </c>
    </row>
    <row r="1845" spans="1:20" x14ac:dyDescent="0.25">
      <c r="A1845" t="s">
        <v>259</v>
      </c>
      <c r="B1845" t="s">
        <v>260</v>
      </c>
      <c r="C1845" t="s">
        <v>336</v>
      </c>
      <c r="D1845" t="s">
        <v>2549</v>
      </c>
      <c r="E1845" t="s">
        <v>5142</v>
      </c>
      <c r="F1845" t="s">
        <v>5142</v>
      </c>
      <c r="G1845" t="s">
        <v>5143</v>
      </c>
      <c r="H1845">
        <v>7939</v>
      </c>
      <c r="I1845" t="s">
        <v>265</v>
      </c>
      <c r="J1845" t="s">
        <v>242</v>
      </c>
      <c r="K1845" t="s">
        <v>243</v>
      </c>
      <c r="L1845" t="s">
        <v>244</v>
      </c>
      <c r="M1845">
        <v>0</v>
      </c>
      <c r="N1845">
        <v>7939</v>
      </c>
      <c r="O1845" t="s">
        <v>324</v>
      </c>
      <c r="P1845" t="s">
        <v>5144</v>
      </c>
      <c r="Q1845" t="s">
        <v>2554</v>
      </c>
      <c r="R1845" t="s">
        <v>5146</v>
      </c>
      <c r="S1845" t="s">
        <v>270</v>
      </c>
      <c r="T1845" t="b">
        <v>1</v>
      </c>
    </row>
    <row r="1846" spans="1:20" x14ac:dyDescent="0.25">
      <c r="A1846" t="s">
        <v>259</v>
      </c>
      <c r="B1846" t="s">
        <v>260</v>
      </c>
      <c r="C1846" t="s">
        <v>336</v>
      </c>
      <c r="D1846" t="s">
        <v>2549</v>
      </c>
      <c r="E1846" t="s">
        <v>5142</v>
      </c>
      <c r="F1846" t="s">
        <v>5142</v>
      </c>
      <c r="G1846" t="s">
        <v>5143</v>
      </c>
      <c r="H1846">
        <v>15339</v>
      </c>
      <c r="I1846" t="s">
        <v>265</v>
      </c>
      <c r="J1846" t="s">
        <v>242</v>
      </c>
      <c r="K1846" t="s">
        <v>243</v>
      </c>
      <c r="L1846" t="s">
        <v>244</v>
      </c>
      <c r="M1846">
        <v>0</v>
      </c>
      <c r="N1846">
        <v>15339</v>
      </c>
      <c r="O1846" t="s">
        <v>324</v>
      </c>
      <c r="P1846" t="s">
        <v>5144</v>
      </c>
      <c r="Q1846" t="s">
        <v>2554</v>
      </c>
      <c r="R1846" t="s">
        <v>5147</v>
      </c>
      <c r="S1846" t="s">
        <v>270</v>
      </c>
      <c r="T1846" t="b">
        <v>1</v>
      </c>
    </row>
    <row r="1847" spans="1:20" x14ac:dyDescent="0.25">
      <c r="A1847" t="s">
        <v>236</v>
      </c>
      <c r="B1847" t="s">
        <v>236</v>
      </c>
      <c r="C1847" t="s">
        <v>237</v>
      </c>
      <c r="D1847" t="s">
        <v>250</v>
      </c>
      <c r="F1847" t="s">
        <v>925</v>
      </c>
      <c r="G1847" t="s">
        <v>5148</v>
      </c>
      <c r="H1847">
        <v>0.13</v>
      </c>
      <c r="I1847">
        <v>100</v>
      </c>
      <c r="J1847" t="s">
        <v>242</v>
      </c>
      <c r="K1847" t="s">
        <v>243</v>
      </c>
      <c r="L1847" t="s">
        <v>244</v>
      </c>
      <c r="M1847">
        <v>0</v>
      </c>
      <c r="N1847">
        <v>0.13</v>
      </c>
      <c r="O1847" t="s">
        <v>546</v>
      </c>
      <c r="P1847" t="s">
        <v>5149</v>
      </c>
      <c r="Q1847" t="s">
        <v>257</v>
      </c>
      <c r="R1847" t="s">
        <v>5150</v>
      </c>
      <c r="S1847" t="s">
        <v>249</v>
      </c>
      <c r="T1847" t="b">
        <v>1</v>
      </c>
    </row>
    <row r="1848" spans="1:20" x14ac:dyDescent="0.25">
      <c r="A1848" t="s">
        <v>259</v>
      </c>
      <c r="B1848" t="s">
        <v>260</v>
      </c>
      <c r="C1848" t="s">
        <v>237</v>
      </c>
      <c r="D1848" t="s">
        <v>470</v>
      </c>
      <c r="E1848" t="s">
        <v>5151</v>
      </c>
      <c r="F1848" t="s">
        <v>5152</v>
      </c>
      <c r="G1848" t="s">
        <v>5152</v>
      </c>
      <c r="H1848">
        <v>19.829999999999998</v>
      </c>
      <c r="I1848" t="s">
        <v>265</v>
      </c>
      <c r="J1848" t="s">
        <v>242</v>
      </c>
      <c r="K1848" t="s">
        <v>243</v>
      </c>
      <c r="L1848" t="s">
        <v>244</v>
      </c>
      <c r="M1848">
        <v>0</v>
      </c>
      <c r="N1848">
        <v>19.829999999999998</v>
      </c>
      <c r="O1848" t="s">
        <v>283</v>
      </c>
      <c r="P1848" t="s">
        <v>5153</v>
      </c>
      <c r="Q1848" t="s">
        <v>474</v>
      </c>
      <c r="R1848" t="s">
        <v>5154</v>
      </c>
      <c r="S1848" t="s">
        <v>270</v>
      </c>
      <c r="T1848" t="b">
        <v>0</v>
      </c>
    </row>
    <row r="1849" spans="1:20" x14ac:dyDescent="0.25">
      <c r="A1849" t="s">
        <v>259</v>
      </c>
      <c r="B1849" t="s">
        <v>260</v>
      </c>
      <c r="C1849" t="s">
        <v>237</v>
      </c>
      <c r="D1849" t="s">
        <v>280</v>
      </c>
      <c r="E1849" t="s">
        <v>5155</v>
      </c>
      <c r="F1849" t="s">
        <v>5156</v>
      </c>
      <c r="G1849" t="s">
        <v>5156</v>
      </c>
      <c r="H1849">
        <v>0.62880000000000003</v>
      </c>
      <c r="I1849" t="s">
        <v>265</v>
      </c>
      <c r="J1849" t="s">
        <v>242</v>
      </c>
      <c r="K1849" t="s">
        <v>243</v>
      </c>
      <c r="L1849" t="s">
        <v>244</v>
      </c>
      <c r="M1849">
        <v>0</v>
      </c>
      <c r="N1849">
        <v>0.62880000000000003</v>
      </c>
      <c r="O1849" t="s">
        <v>1258</v>
      </c>
      <c r="P1849" t="s">
        <v>5157</v>
      </c>
      <c r="Q1849" t="s">
        <v>285</v>
      </c>
      <c r="R1849" t="s">
        <v>5158</v>
      </c>
      <c r="S1849" t="s">
        <v>270</v>
      </c>
      <c r="T1849" t="b">
        <v>1</v>
      </c>
    </row>
    <row r="1850" spans="1:20" x14ac:dyDescent="0.25">
      <c r="A1850" t="s">
        <v>259</v>
      </c>
      <c r="B1850" t="s">
        <v>260</v>
      </c>
      <c r="C1850" t="s">
        <v>237</v>
      </c>
      <c r="D1850" t="s">
        <v>2245</v>
      </c>
      <c r="E1850" t="s">
        <v>2960</v>
      </c>
      <c r="F1850" t="s">
        <v>5159</v>
      </c>
      <c r="G1850" t="s">
        <v>5159</v>
      </c>
      <c r="H1850">
        <v>1.32</v>
      </c>
      <c r="I1850" t="s">
        <v>265</v>
      </c>
      <c r="J1850" t="s">
        <v>242</v>
      </c>
      <c r="K1850" t="s">
        <v>243</v>
      </c>
      <c r="L1850" t="s">
        <v>244</v>
      </c>
      <c r="M1850">
        <v>0</v>
      </c>
      <c r="N1850">
        <v>1.32</v>
      </c>
      <c r="O1850" t="s">
        <v>3893</v>
      </c>
      <c r="P1850" t="s">
        <v>5160</v>
      </c>
      <c r="Q1850" t="s">
        <v>2249</v>
      </c>
      <c r="R1850" t="s">
        <v>5161</v>
      </c>
      <c r="S1850" t="s">
        <v>270</v>
      </c>
      <c r="T1850" t="b">
        <v>1</v>
      </c>
    </row>
    <row r="1851" spans="1:20" x14ac:dyDescent="0.25">
      <c r="A1851" t="s">
        <v>259</v>
      </c>
      <c r="B1851" t="s">
        <v>260</v>
      </c>
      <c r="C1851" t="s">
        <v>294</v>
      </c>
      <c r="D1851" t="s">
        <v>2245</v>
      </c>
      <c r="E1851" t="s">
        <v>2960</v>
      </c>
      <c r="F1851" t="s">
        <v>5159</v>
      </c>
      <c r="G1851" t="s">
        <v>5159</v>
      </c>
      <c r="H1851">
        <v>1</v>
      </c>
      <c r="I1851" t="s">
        <v>265</v>
      </c>
      <c r="J1851" t="s">
        <v>242</v>
      </c>
      <c r="K1851" t="s">
        <v>243</v>
      </c>
      <c r="L1851" t="s">
        <v>244</v>
      </c>
      <c r="M1851">
        <v>0</v>
      </c>
      <c r="N1851">
        <v>1</v>
      </c>
      <c r="O1851" t="s">
        <v>3893</v>
      </c>
      <c r="P1851" t="s">
        <v>5160</v>
      </c>
      <c r="Q1851" t="s">
        <v>2249</v>
      </c>
      <c r="R1851" t="s">
        <v>5161</v>
      </c>
      <c r="S1851" t="s">
        <v>270</v>
      </c>
      <c r="T1851" t="b">
        <v>1</v>
      </c>
    </row>
    <row r="1852" spans="1:20" x14ac:dyDescent="0.25">
      <c r="A1852" t="s">
        <v>236</v>
      </c>
      <c r="B1852" t="s">
        <v>236</v>
      </c>
      <c r="C1852" t="s">
        <v>237</v>
      </c>
      <c r="D1852" t="s">
        <v>314</v>
      </c>
      <c r="F1852" t="s">
        <v>544</v>
      </c>
      <c r="G1852" t="s">
        <v>1914</v>
      </c>
      <c r="H1852">
        <v>0.1</v>
      </c>
      <c r="I1852" t="s">
        <v>254</v>
      </c>
      <c r="J1852" t="s">
        <v>242</v>
      </c>
      <c r="K1852" t="s">
        <v>243</v>
      </c>
      <c r="L1852" t="s">
        <v>244</v>
      </c>
      <c r="M1852">
        <v>0</v>
      </c>
      <c r="N1852">
        <v>0.1</v>
      </c>
      <c r="O1852" t="s">
        <v>569</v>
      </c>
      <c r="P1852" t="s">
        <v>5162</v>
      </c>
      <c r="Q1852" t="s">
        <v>318</v>
      </c>
      <c r="R1852" t="s">
        <v>1409</v>
      </c>
      <c r="S1852" t="s">
        <v>249</v>
      </c>
      <c r="T1852" t="b">
        <v>1</v>
      </c>
    </row>
    <row r="1853" spans="1:20" x14ac:dyDescent="0.25">
      <c r="A1853" t="s">
        <v>259</v>
      </c>
      <c r="B1853" t="s">
        <v>260</v>
      </c>
      <c r="C1853" t="s">
        <v>237</v>
      </c>
      <c r="D1853" t="s">
        <v>1173</v>
      </c>
      <c r="E1853" t="s">
        <v>3035</v>
      </c>
      <c r="F1853" t="s">
        <v>5163</v>
      </c>
      <c r="G1853" t="s">
        <v>5164</v>
      </c>
      <c r="H1853">
        <v>0.33</v>
      </c>
      <c r="I1853" t="s">
        <v>265</v>
      </c>
      <c r="J1853" t="s">
        <v>242</v>
      </c>
      <c r="K1853" t="s">
        <v>243</v>
      </c>
      <c r="L1853" t="s">
        <v>244</v>
      </c>
      <c r="M1853">
        <v>0</v>
      </c>
      <c r="N1853">
        <v>0.33</v>
      </c>
      <c r="O1853" t="s">
        <v>331</v>
      </c>
      <c r="P1853" t="s">
        <v>5165</v>
      </c>
      <c r="Q1853" t="s">
        <v>1177</v>
      </c>
      <c r="R1853" t="s">
        <v>5166</v>
      </c>
      <c r="S1853" t="s">
        <v>270</v>
      </c>
      <c r="T1853" t="b">
        <v>1</v>
      </c>
    </row>
    <row r="1854" spans="1:20" x14ac:dyDescent="0.25">
      <c r="A1854" t="s">
        <v>259</v>
      </c>
      <c r="B1854" t="s">
        <v>260</v>
      </c>
      <c r="C1854" t="s">
        <v>237</v>
      </c>
      <c r="D1854" t="s">
        <v>2690</v>
      </c>
      <c r="E1854" t="s">
        <v>5167</v>
      </c>
      <c r="F1854" t="s">
        <v>5168</v>
      </c>
      <c r="G1854" t="s">
        <v>5169</v>
      </c>
      <c r="H1854">
        <v>6.7599999999999993E-2</v>
      </c>
      <c r="I1854" t="s">
        <v>265</v>
      </c>
      <c r="J1854" t="s">
        <v>242</v>
      </c>
      <c r="K1854" t="s">
        <v>243</v>
      </c>
      <c r="L1854" t="s">
        <v>244</v>
      </c>
      <c r="M1854">
        <v>0</v>
      </c>
      <c r="N1854">
        <v>6.7599999999999993E-2</v>
      </c>
      <c r="O1854" t="s">
        <v>310</v>
      </c>
      <c r="P1854" t="s">
        <v>5170</v>
      </c>
      <c r="Q1854" t="s">
        <v>2694</v>
      </c>
      <c r="R1854" t="s">
        <v>5171</v>
      </c>
      <c r="S1854" t="s">
        <v>270</v>
      </c>
      <c r="T1854" t="b">
        <v>1</v>
      </c>
    </row>
    <row r="1855" spans="1:20" x14ac:dyDescent="0.25">
      <c r="A1855" t="s">
        <v>259</v>
      </c>
      <c r="B1855" t="s">
        <v>260</v>
      </c>
      <c r="C1855" t="s">
        <v>294</v>
      </c>
      <c r="D1855" t="s">
        <v>2690</v>
      </c>
      <c r="E1855" t="s">
        <v>5167</v>
      </c>
      <c r="F1855" t="s">
        <v>5168</v>
      </c>
      <c r="G1855" t="s">
        <v>5169</v>
      </c>
      <c r="H1855">
        <v>1.54E-2</v>
      </c>
      <c r="I1855" t="s">
        <v>265</v>
      </c>
      <c r="J1855" t="s">
        <v>242</v>
      </c>
      <c r="K1855" t="s">
        <v>243</v>
      </c>
      <c r="L1855" t="s">
        <v>244</v>
      </c>
      <c r="M1855">
        <v>0</v>
      </c>
      <c r="N1855">
        <v>1.54E-2</v>
      </c>
      <c r="O1855" t="s">
        <v>310</v>
      </c>
      <c r="P1855" t="s">
        <v>5170</v>
      </c>
      <c r="Q1855" t="s">
        <v>2694</v>
      </c>
      <c r="R1855" t="s">
        <v>5171</v>
      </c>
      <c r="S1855" t="s">
        <v>270</v>
      </c>
      <c r="T1855" t="b">
        <v>1</v>
      </c>
    </row>
    <row r="1856" spans="1:20" x14ac:dyDescent="0.25">
      <c r="A1856" t="s">
        <v>259</v>
      </c>
      <c r="B1856" t="s">
        <v>260</v>
      </c>
      <c r="C1856" t="s">
        <v>237</v>
      </c>
      <c r="D1856" t="s">
        <v>1832</v>
      </c>
      <c r="E1856" t="s">
        <v>5172</v>
      </c>
      <c r="F1856" t="s">
        <v>5173</v>
      </c>
      <c r="G1856" t="s">
        <v>5174</v>
      </c>
      <c r="H1856">
        <v>2.544</v>
      </c>
      <c r="I1856" t="s">
        <v>265</v>
      </c>
      <c r="J1856" t="s">
        <v>242</v>
      </c>
      <c r="K1856" t="s">
        <v>243</v>
      </c>
      <c r="L1856" t="s">
        <v>244</v>
      </c>
      <c r="M1856">
        <v>0</v>
      </c>
      <c r="N1856">
        <v>2.544</v>
      </c>
      <c r="O1856" t="s">
        <v>518</v>
      </c>
      <c r="P1856" t="s">
        <v>5175</v>
      </c>
      <c r="Q1856" t="s">
        <v>1836</v>
      </c>
      <c r="R1856" t="s">
        <v>5176</v>
      </c>
      <c r="S1856" t="s">
        <v>270</v>
      </c>
      <c r="T1856" t="b">
        <v>1</v>
      </c>
    </row>
    <row r="1857" spans="1:20" x14ac:dyDescent="0.25">
      <c r="A1857" t="s">
        <v>259</v>
      </c>
      <c r="B1857" t="s">
        <v>260</v>
      </c>
      <c r="C1857" t="s">
        <v>294</v>
      </c>
      <c r="D1857" t="s">
        <v>1832</v>
      </c>
      <c r="E1857" t="s">
        <v>5172</v>
      </c>
      <c r="F1857" t="s">
        <v>5173</v>
      </c>
      <c r="G1857" t="s">
        <v>5174</v>
      </c>
      <c r="H1857">
        <v>1.8080000000000001</v>
      </c>
      <c r="I1857" t="s">
        <v>265</v>
      </c>
      <c r="J1857" t="s">
        <v>242</v>
      </c>
      <c r="K1857" t="s">
        <v>243</v>
      </c>
      <c r="L1857" t="s">
        <v>244</v>
      </c>
      <c r="M1857">
        <v>0</v>
      </c>
      <c r="N1857">
        <v>1.8080000000000001</v>
      </c>
      <c r="O1857" t="s">
        <v>518</v>
      </c>
      <c r="P1857" t="s">
        <v>5175</v>
      </c>
      <c r="Q1857" t="s">
        <v>1836</v>
      </c>
      <c r="R1857" t="s">
        <v>5176</v>
      </c>
      <c r="S1857" t="s">
        <v>270</v>
      </c>
      <c r="T1857" t="b">
        <v>1</v>
      </c>
    </row>
    <row r="1858" spans="1:20" x14ac:dyDescent="0.25">
      <c r="A1858" t="s">
        <v>259</v>
      </c>
      <c r="B1858" t="s">
        <v>260</v>
      </c>
      <c r="C1858" t="s">
        <v>237</v>
      </c>
      <c r="D1858" t="s">
        <v>1703</v>
      </c>
      <c r="E1858" t="s">
        <v>5177</v>
      </c>
      <c r="F1858" t="s">
        <v>5178</v>
      </c>
      <c r="G1858" t="s">
        <v>5178</v>
      </c>
      <c r="H1858">
        <v>1.8879999999999999</v>
      </c>
      <c r="I1858" t="s">
        <v>265</v>
      </c>
      <c r="J1858" t="s">
        <v>242</v>
      </c>
      <c r="K1858" t="s">
        <v>243</v>
      </c>
      <c r="L1858" t="s">
        <v>244</v>
      </c>
      <c r="M1858">
        <v>0</v>
      </c>
      <c r="N1858">
        <v>1.8879999999999999</v>
      </c>
      <c r="O1858" t="s">
        <v>324</v>
      </c>
      <c r="P1858" t="s">
        <v>5179</v>
      </c>
      <c r="Q1858" t="s">
        <v>1707</v>
      </c>
      <c r="R1858" t="s">
        <v>5180</v>
      </c>
      <c r="S1858" t="s">
        <v>270</v>
      </c>
      <c r="T1858" t="b">
        <v>1</v>
      </c>
    </row>
    <row r="1859" spans="1:20" x14ac:dyDescent="0.25">
      <c r="A1859" t="s">
        <v>259</v>
      </c>
      <c r="B1859" t="s">
        <v>260</v>
      </c>
      <c r="C1859" t="s">
        <v>294</v>
      </c>
      <c r="D1859" t="s">
        <v>1703</v>
      </c>
      <c r="E1859" t="s">
        <v>5177</v>
      </c>
      <c r="F1859" t="s">
        <v>5178</v>
      </c>
      <c r="G1859" t="s">
        <v>5178</v>
      </c>
      <c r="H1859">
        <v>1.1519999999999999</v>
      </c>
      <c r="I1859" t="s">
        <v>265</v>
      </c>
      <c r="J1859" t="s">
        <v>242</v>
      </c>
      <c r="K1859" t="s">
        <v>243</v>
      </c>
      <c r="L1859" t="s">
        <v>244</v>
      </c>
      <c r="M1859">
        <v>0</v>
      </c>
      <c r="N1859">
        <v>1.1519999999999999</v>
      </c>
      <c r="O1859" t="s">
        <v>324</v>
      </c>
      <c r="P1859" t="s">
        <v>5179</v>
      </c>
      <c r="Q1859" t="s">
        <v>1707</v>
      </c>
      <c r="R1859" t="s">
        <v>5180</v>
      </c>
      <c r="S1859" t="s">
        <v>270</v>
      </c>
      <c r="T1859" t="b">
        <v>1</v>
      </c>
    </row>
    <row r="1860" spans="1:20" x14ac:dyDescent="0.25">
      <c r="A1860" t="s">
        <v>259</v>
      </c>
      <c r="B1860" t="s">
        <v>260</v>
      </c>
      <c r="C1860" t="s">
        <v>237</v>
      </c>
      <c r="D1860" t="s">
        <v>2696</v>
      </c>
      <c r="E1860" t="s">
        <v>5181</v>
      </c>
      <c r="F1860" t="s">
        <v>5182</v>
      </c>
      <c r="G1860" t="s">
        <v>5182</v>
      </c>
      <c r="H1860">
        <v>1.008</v>
      </c>
      <c r="I1860" t="s">
        <v>265</v>
      </c>
      <c r="J1860" t="s">
        <v>242</v>
      </c>
      <c r="K1860" t="s">
        <v>243</v>
      </c>
      <c r="L1860" t="s">
        <v>244</v>
      </c>
      <c r="M1860">
        <v>0</v>
      </c>
      <c r="N1860">
        <v>1.008</v>
      </c>
      <c r="O1860" t="s">
        <v>324</v>
      </c>
      <c r="P1860" t="s">
        <v>5183</v>
      </c>
      <c r="Q1860" t="s">
        <v>2700</v>
      </c>
      <c r="R1860" t="s">
        <v>5184</v>
      </c>
      <c r="S1860" t="s">
        <v>270</v>
      </c>
      <c r="T1860" t="b">
        <v>1</v>
      </c>
    </row>
    <row r="1861" spans="1:20" x14ac:dyDescent="0.25">
      <c r="A1861" t="s">
        <v>259</v>
      </c>
      <c r="B1861" t="s">
        <v>260</v>
      </c>
      <c r="C1861" t="s">
        <v>336</v>
      </c>
      <c r="D1861" t="s">
        <v>2696</v>
      </c>
      <c r="E1861" t="s">
        <v>5181</v>
      </c>
      <c r="F1861" t="s">
        <v>5182</v>
      </c>
      <c r="G1861" t="s">
        <v>5182</v>
      </c>
      <c r="H1861">
        <v>5192</v>
      </c>
      <c r="I1861" t="s">
        <v>265</v>
      </c>
      <c r="J1861" t="s">
        <v>242</v>
      </c>
      <c r="K1861" t="s">
        <v>243</v>
      </c>
      <c r="L1861" t="s">
        <v>244</v>
      </c>
      <c r="M1861">
        <v>0</v>
      </c>
      <c r="N1861">
        <v>5192</v>
      </c>
      <c r="O1861" t="s">
        <v>324</v>
      </c>
      <c r="P1861" t="s">
        <v>5183</v>
      </c>
      <c r="Q1861" t="s">
        <v>2700</v>
      </c>
      <c r="R1861" t="s">
        <v>5185</v>
      </c>
      <c r="S1861" t="s">
        <v>270</v>
      </c>
      <c r="T1861" t="b">
        <v>1</v>
      </c>
    </row>
    <row r="1862" spans="1:20" x14ac:dyDescent="0.25">
      <c r="A1862" t="s">
        <v>259</v>
      </c>
      <c r="B1862" t="s">
        <v>260</v>
      </c>
      <c r="C1862" t="s">
        <v>336</v>
      </c>
      <c r="D1862" t="s">
        <v>2696</v>
      </c>
      <c r="E1862" t="s">
        <v>5181</v>
      </c>
      <c r="F1862" t="s">
        <v>5182</v>
      </c>
      <c r="G1862" t="s">
        <v>5182</v>
      </c>
      <c r="H1862">
        <v>9960</v>
      </c>
      <c r="I1862" t="s">
        <v>265</v>
      </c>
      <c r="J1862" t="s">
        <v>242</v>
      </c>
      <c r="K1862" t="s">
        <v>243</v>
      </c>
      <c r="L1862" t="s">
        <v>244</v>
      </c>
      <c r="M1862">
        <v>0</v>
      </c>
      <c r="N1862">
        <v>9960</v>
      </c>
      <c r="O1862" t="s">
        <v>324</v>
      </c>
      <c r="P1862" t="s">
        <v>5183</v>
      </c>
      <c r="Q1862" t="s">
        <v>2700</v>
      </c>
      <c r="R1862" t="s">
        <v>5186</v>
      </c>
      <c r="S1862" t="s">
        <v>270</v>
      </c>
      <c r="T1862" t="b">
        <v>1</v>
      </c>
    </row>
    <row r="1863" spans="1:20" x14ac:dyDescent="0.25">
      <c r="A1863" t="s">
        <v>236</v>
      </c>
      <c r="B1863" t="s">
        <v>236</v>
      </c>
      <c r="C1863" t="s">
        <v>237</v>
      </c>
      <c r="D1863" t="s">
        <v>566</v>
      </c>
      <c r="F1863" t="s">
        <v>791</v>
      </c>
      <c r="G1863" t="s">
        <v>5187</v>
      </c>
      <c r="H1863">
        <v>5.8900000000000001E-2</v>
      </c>
      <c r="I1863" t="s">
        <v>341</v>
      </c>
      <c r="J1863" t="s">
        <v>242</v>
      </c>
      <c r="K1863" t="s">
        <v>243</v>
      </c>
      <c r="L1863" t="s">
        <v>244</v>
      </c>
      <c r="M1863">
        <v>0</v>
      </c>
      <c r="N1863">
        <v>5.8900000000000001E-2</v>
      </c>
      <c r="O1863" t="s">
        <v>569</v>
      </c>
      <c r="P1863" t="s">
        <v>5188</v>
      </c>
      <c r="Q1863" t="s">
        <v>571</v>
      </c>
      <c r="R1863" t="s">
        <v>908</v>
      </c>
      <c r="S1863" t="s">
        <v>249</v>
      </c>
      <c r="T1863" t="b">
        <v>1</v>
      </c>
    </row>
    <row r="1864" spans="1:20" x14ac:dyDescent="0.25">
      <c r="A1864" t="s">
        <v>236</v>
      </c>
      <c r="B1864" t="s">
        <v>236</v>
      </c>
      <c r="C1864" t="s">
        <v>237</v>
      </c>
      <c r="D1864" t="s">
        <v>566</v>
      </c>
      <c r="F1864" t="s">
        <v>791</v>
      </c>
      <c r="G1864" t="s">
        <v>5187</v>
      </c>
      <c r="H1864">
        <v>5.6500000000000002E-2</v>
      </c>
      <c r="I1864" t="s">
        <v>341</v>
      </c>
      <c r="J1864" t="s">
        <v>242</v>
      </c>
      <c r="K1864" t="s">
        <v>243</v>
      </c>
      <c r="L1864" t="s">
        <v>244</v>
      </c>
      <c r="M1864">
        <v>51200</v>
      </c>
      <c r="N1864">
        <v>5.6500000000000002E-2</v>
      </c>
      <c r="O1864" t="s">
        <v>569</v>
      </c>
      <c r="P1864" t="s">
        <v>5188</v>
      </c>
      <c r="Q1864" t="s">
        <v>571</v>
      </c>
      <c r="R1864" t="s">
        <v>908</v>
      </c>
      <c r="S1864" t="s">
        <v>249</v>
      </c>
      <c r="T1864" t="b">
        <v>1</v>
      </c>
    </row>
    <row r="1865" spans="1:20" x14ac:dyDescent="0.25">
      <c r="A1865" t="s">
        <v>236</v>
      </c>
      <c r="B1865" t="s">
        <v>236</v>
      </c>
      <c r="C1865" t="s">
        <v>237</v>
      </c>
      <c r="D1865" t="s">
        <v>566</v>
      </c>
      <c r="F1865" t="s">
        <v>791</v>
      </c>
      <c r="G1865" t="s">
        <v>5187</v>
      </c>
      <c r="H1865">
        <v>5.4199999999999998E-2</v>
      </c>
      <c r="I1865" t="s">
        <v>341</v>
      </c>
      <c r="J1865" t="s">
        <v>242</v>
      </c>
      <c r="K1865" t="s">
        <v>243</v>
      </c>
      <c r="L1865" t="s">
        <v>244</v>
      </c>
      <c r="M1865">
        <v>512000</v>
      </c>
      <c r="N1865">
        <v>5.4199999999999998E-2</v>
      </c>
      <c r="O1865" t="s">
        <v>569</v>
      </c>
      <c r="P1865" t="s">
        <v>5188</v>
      </c>
      <c r="Q1865" t="s">
        <v>571</v>
      </c>
      <c r="R1865" t="s">
        <v>908</v>
      </c>
      <c r="S1865" t="s">
        <v>249</v>
      </c>
      <c r="T1865" t="b">
        <v>1</v>
      </c>
    </row>
    <row r="1866" spans="1:20" x14ac:dyDescent="0.25">
      <c r="A1866" t="s">
        <v>259</v>
      </c>
      <c r="B1866" t="s">
        <v>260</v>
      </c>
      <c r="C1866" t="s">
        <v>237</v>
      </c>
      <c r="D1866" t="s">
        <v>5189</v>
      </c>
      <c r="E1866" t="s">
        <v>822</v>
      </c>
      <c r="F1866" t="s">
        <v>823</v>
      </c>
      <c r="G1866" t="s">
        <v>823</v>
      </c>
      <c r="H1866">
        <v>5.3380000000000001</v>
      </c>
      <c r="I1866" t="s">
        <v>265</v>
      </c>
      <c r="J1866" t="s">
        <v>242</v>
      </c>
      <c r="K1866" t="s">
        <v>243</v>
      </c>
      <c r="L1866" t="s">
        <v>244</v>
      </c>
      <c r="M1866">
        <v>0</v>
      </c>
      <c r="N1866">
        <v>5.3380000000000001</v>
      </c>
      <c r="O1866" t="s">
        <v>324</v>
      </c>
      <c r="P1866" t="s">
        <v>5190</v>
      </c>
      <c r="Q1866" t="s">
        <v>5191</v>
      </c>
      <c r="R1866" t="s">
        <v>5192</v>
      </c>
      <c r="S1866" t="s">
        <v>270</v>
      </c>
      <c r="T1866" t="b">
        <v>1</v>
      </c>
    </row>
    <row r="1867" spans="1:20" x14ac:dyDescent="0.25">
      <c r="A1867" t="s">
        <v>259</v>
      </c>
      <c r="B1867" t="s">
        <v>260</v>
      </c>
      <c r="C1867" t="s">
        <v>294</v>
      </c>
      <c r="D1867" t="s">
        <v>5189</v>
      </c>
      <c r="E1867" t="s">
        <v>822</v>
      </c>
      <c r="F1867" t="s">
        <v>823</v>
      </c>
      <c r="G1867" t="s">
        <v>823</v>
      </c>
      <c r="H1867">
        <v>2.448</v>
      </c>
      <c r="I1867" t="s">
        <v>265</v>
      </c>
      <c r="J1867" t="s">
        <v>242</v>
      </c>
      <c r="K1867" t="s">
        <v>243</v>
      </c>
      <c r="L1867" t="s">
        <v>244</v>
      </c>
      <c r="M1867">
        <v>0</v>
      </c>
      <c r="N1867">
        <v>2.448</v>
      </c>
      <c r="O1867" t="s">
        <v>324</v>
      </c>
      <c r="P1867" t="s">
        <v>5190</v>
      </c>
      <c r="Q1867" t="s">
        <v>5191</v>
      </c>
      <c r="R1867" t="s">
        <v>5192</v>
      </c>
      <c r="S1867" t="s">
        <v>270</v>
      </c>
      <c r="T1867" t="b">
        <v>1</v>
      </c>
    </row>
    <row r="1868" spans="1:20" x14ac:dyDescent="0.25">
      <c r="A1868" t="s">
        <v>259</v>
      </c>
      <c r="B1868" t="s">
        <v>260</v>
      </c>
      <c r="C1868" t="s">
        <v>237</v>
      </c>
      <c r="D1868" t="s">
        <v>1549</v>
      </c>
      <c r="E1868" t="s">
        <v>5193</v>
      </c>
      <c r="F1868" t="s">
        <v>5194</v>
      </c>
      <c r="G1868" t="s">
        <v>5195</v>
      </c>
      <c r="H1868">
        <v>2.18E-2</v>
      </c>
      <c r="I1868" t="s">
        <v>265</v>
      </c>
      <c r="J1868" t="s">
        <v>242</v>
      </c>
      <c r="K1868" t="s">
        <v>243</v>
      </c>
      <c r="L1868" t="s">
        <v>244</v>
      </c>
      <c r="M1868">
        <v>0</v>
      </c>
      <c r="N1868">
        <v>2.18E-2</v>
      </c>
      <c r="O1868" t="s">
        <v>446</v>
      </c>
      <c r="P1868" t="s">
        <v>5196</v>
      </c>
      <c r="Q1868" t="s">
        <v>1553</v>
      </c>
      <c r="R1868" t="s">
        <v>5197</v>
      </c>
      <c r="S1868" t="s">
        <v>270</v>
      </c>
      <c r="T1868" t="b">
        <v>1</v>
      </c>
    </row>
    <row r="1869" spans="1:20" x14ac:dyDescent="0.25">
      <c r="A1869" t="s">
        <v>259</v>
      </c>
      <c r="B1869" t="s">
        <v>260</v>
      </c>
      <c r="C1869" t="s">
        <v>294</v>
      </c>
      <c r="D1869" t="s">
        <v>1549</v>
      </c>
      <c r="E1869" t="s">
        <v>5193</v>
      </c>
      <c r="F1869" t="s">
        <v>5194</v>
      </c>
      <c r="G1869" t="s">
        <v>5195</v>
      </c>
      <c r="H1869">
        <v>1.26E-2</v>
      </c>
      <c r="I1869" t="s">
        <v>265</v>
      </c>
      <c r="J1869" t="s">
        <v>242</v>
      </c>
      <c r="K1869" t="s">
        <v>243</v>
      </c>
      <c r="L1869" t="s">
        <v>244</v>
      </c>
      <c r="M1869">
        <v>0</v>
      </c>
      <c r="N1869">
        <v>1.26E-2</v>
      </c>
      <c r="O1869" t="s">
        <v>310</v>
      </c>
      <c r="P1869" t="s">
        <v>5196</v>
      </c>
      <c r="Q1869" t="s">
        <v>1553</v>
      </c>
      <c r="R1869" t="s">
        <v>5197</v>
      </c>
      <c r="S1869" t="s">
        <v>270</v>
      </c>
      <c r="T1869" t="b">
        <v>1</v>
      </c>
    </row>
    <row r="1870" spans="1:20" x14ac:dyDescent="0.25">
      <c r="A1870" t="s">
        <v>259</v>
      </c>
      <c r="B1870" t="s">
        <v>260</v>
      </c>
      <c r="C1870" t="s">
        <v>237</v>
      </c>
      <c r="D1870" t="s">
        <v>3323</v>
      </c>
      <c r="E1870" t="s">
        <v>4661</v>
      </c>
      <c r="F1870" t="s">
        <v>5198</v>
      </c>
      <c r="G1870" t="s">
        <v>5198</v>
      </c>
      <c r="H1870">
        <v>32.770000000000003</v>
      </c>
      <c r="I1870" t="s">
        <v>265</v>
      </c>
      <c r="J1870" t="s">
        <v>242</v>
      </c>
      <c r="K1870" t="s">
        <v>243</v>
      </c>
      <c r="L1870" t="s">
        <v>244</v>
      </c>
      <c r="M1870">
        <v>0</v>
      </c>
      <c r="N1870">
        <v>32.770000000000003</v>
      </c>
      <c r="O1870" t="s">
        <v>446</v>
      </c>
      <c r="P1870" t="s">
        <v>5199</v>
      </c>
      <c r="Q1870" t="s">
        <v>3328</v>
      </c>
      <c r="R1870" t="s">
        <v>5200</v>
      </c>
      <c r="S1870" t="s">
        <v>270</v>
      </c>
      <c r="T1870" t="b">
        <v>1</v>
      </c>
    </row>
    <row r="1871" spans="1:20" x14ac:dyDescent="0.25">
      <c r="A1871" t="s">
        <v>259</v>
      </c>
      <c r="B1871" t="s">
        <v>260</v>
      </c>
      <c r="C1871" t="s">
        <v>336</v>
      </c>
      <c r="D1871" t="s">
        <v>3323</v>
      </c>
      <c r="E1871" t="s">
        <v>4661</v>
      </c>
      <c r="F1871" t="s">
        <v>5198</v>
      </c>
      <c r="G1871" t="s">
        <v>5198</v>
      </c>
      <c r="H1871">
        <v>183722</v>
      </c>
      <c r="I1871" t="s">
        <v>265</v>
      </c>
      <c r="J1871" t="s">
        <v>242</v>
      </c>
      <c r="K1871" t="s">
        <v>243</v>
      </c>
      <c r="L1871" t="s">
        <v>244</v>
      </c>
      <c r="M1871">
        <v>0</v>
      </c>
      <c r="N1871">
        <v>183722</v>
      </c>
      <c r="O1871" t="s">
        <v>446</v>
      </c>
      <c r="P1871" t="s">
        <v>5199</v>
      </c>
      <c r="Q1871" t="s">
        <v>3328</v>
      </c>
      <c r="R1871" t="s">
        <v>5201</v>
      </c>
      <c r="S1871" t="s">
        <v>270</v>
      </c>
      <c r="T1871" t="b">
        <v>1</v>
      </c>
    </row>
    <row r="1872" spans="1:20" x14ac:dyDescent="0.25">
      <c r="A1872" t="s">
        <v>259</v>
      </c>
      <c r="B1872" t="s">
        <v>260</v>
      </c>
      <c r="C1872" t="s">
        <v>336</v>
      </c>
      <c r="D1872" t="s">
        <v>3323</v>
      </c>
      <c r="E1872" t="s">
        <v>4661</v>
      </c>
      <c r="F1872" t="s">
        <v>5198</v>
      </c>
      <c r="G1872" t="s">
        <v>5198</v>
      </c>
      <c r="H1872">
        <v>378926</v>
      </c>
      <c r="I1872" t="s">
        <v>265</v>
      </c>
      <c r="J1872" t="s">
        <v>242</v>
      </c>
      <c r="K1872" t="s">
        <v>243</v>
      </c>
      <c r="L1872" t="s">
        <v>244</v>
      </c>
      <c r="M1872">
        <v>0</v>
      </c>
      <c r="N1872">
        <v>378926</v>
      </c>
      <c r="O1872" t="s">
        <v>446</v>
      </c>
      <c r="P1872" t="s">
        <v>5199</v>
      </c>
      <c r="Q1872" t="s">
        <v>3328</v>
      </c>
      <c r="R1872" t="s">
        <v>5202</v>
      </c>
      <c r="S1872" t="s">
        <v>270</v>
      </c>
      <c r="T1872" t="b">
        <v>1</v>
      </c>
    </row>
    <row r="1873" spans="1:20" x14ac:dyDescent="0.25">
      <c r="A1873" t="s">
        <v>259</v>
      </c>
      <c r="B1873" t="s">
        <v>260</v>
      </c>
      <c r="C1873" t="s">
        <v>237</v>
      </c>
      <c r="D1873" t="s">
        <v>3010</v>
      </c>
      <c r="E1873" t="s">
        <v>4422</v>
      </c>
      <c r="F1873" t="s">
        <v>5203</v>
      </c>
      <c r="G1873" t="s">
        <v>5203</v>
      </c>
      <c r="H1873">
        <v>7.6499999999999999E-2</v>
      </c>
      <c r="I1873" t="s">
        <v>265</v>
      </c>
      <c r="J1873" t="s">
        <v>242</v>
      </c>
      <c r="K1873" t="s">
        <v>243</v>
      </c>
      <c r="L1873" t="s">
        <v>244</v>
      </c>
      <c r="M1873">
        <v>0</v>
      </c>
      <c r="N1873">
        <v>7.6499999999999999E-2</v>
      </c>
      <c r="O1873" t="s">
        <v>446</v>
      </c>
      <c r="P1873" t="s">
        <v>5204</v>
      </c>
      <c r="Q1873" t="s">
        <v>3013</v>
      </c>
      <c r="R1873" t="s">
        <v>5205</v>
      </c>
      <c r="S1873" t="s">
        <v>270</v>
      </c>
      <c r="T1873" t="b">
        <v>1</v>
      </c>
    </row>
    <row r="1874" spans="1:20" x14ac:dyDescent="0.25">
      <c r="A1874" t="s">
        <v>259</v>
      </c>
      <c r="B1874" t="s">
        <v>260</v>
      </c>
      <c r="C1874" t="s">
        <v>294</v>
      </c>
      <c r="D1874" t="s">
        <v>3010</v>
      </c>
      <c r="E1874" t="s">
        <v>4422</v>
      </c>
      <c r="F1874" t="s">
        <v>5203</v>
      </c>
      <c r="G1874" t="s">
        <v>5203</v>
      </c>
      <c r="H1874">
        <v>6.7250000000000004E-2</v>
      </c>
      <c r="I1874" t="s">
        <v>265</v>
      </c>
      <c r="J1874" t="s">
        <v>242</v>
      </c>
      <c r="K1874" t="s">
        <v>243</v>
      </c>
      <c r="L1874" t="s">
        <v>244</v>
      </c>
      <c r="M1874">
        <v>0</v>
      </c>
      <c r="N1874">
        <v>6.7250000000000004E-2</v>
      </c>
      <c r="O1874" t="s">
        <v>446</v>
      </c>
      <c r="P1874" t="s">
        <v>5204</v>
      </c>
      <c r="Q1874" t="s">
        <v>3013</v>
      </c>
      <c r="R1874" t="s">
        <v>5205</v>
      </c>
      <c r="S1874" t="s">
        <v>270</v>
      </c>
      <c r="T1874" t="b">
        <v>1</v>
      </c>
    </row>
    <row r="1875" spans="1:20" x14ac:dyDescent="0.25">
      <c r="A1875" t="s">
        <v>259</v>
      </c>
      <c r="B1875" t="s">
        <v>382</v>
      </c>
      <c r="C1875" t="s">
        <v>237</v>
      </c>
      <c r="D1875" t="s">
        <v>1792</v>
      </c>
      <c r="E1875" t="s">
        <v>2259</v>
      </c>
      <c r="F1875" t="s">
        <v>5206</v>
      </c>
      <c r="G1875" t="s">
        <v>5206</v>
      </c>
      <c r="H1875">
        <v>0.44800000000000001</v>
      </c>
      <c r="I1875" t="s">
        <v>265</v>
      </c>
      <c r="J1875" t="s">
        <v>242</v>
      </c>
      <c r="K1875" t="s">
        <v>243</v>
      </c>
      <c r="L1875" t="s">
        <v>244</v>
      </c>
      <c r="M1875">
        <v>0</v>
      </c>
      <c r="N1875">
        <v>0.44800000000000001</v>
      </c>
      <c r="O1875" t="s">
        <v>386</v>
      </c>
      <c r="P1875" t="s">
        <v>5207</v>
      </c>
      <c r="Q1875" t="s">
        <v>1796</v>
      </c>
      <c r="R1875" t="s">
        <v>5208</v>
      </c>
      <c r="S1875" t="s">
        <v>390</v>
      </c>
      <c r="T1875" t="b">
        <v>1</v>
      </c>
    </row>
    <row r="1876" spans="1:20" x14ac:dyDescent="0.25">
      <c r="A1876" t="s">
        <v>259</v>
      </c>
      <c r="B1876" t="s">
        <v>382</v>
      </c>
      <c r="C1876" t="s">
        <v>294</v>
      </c>
      <c r="D1876" t="s">
        <v>1792</v>
      </c>
      <c r="E1876" t="s">
        <v>2259</v>
      </c>
      <c r="F1876" t="s">
        <v>5206</v>
      </c>
      <c r="G1876" t="s">
        <v>5206</v>
      </c>
      <c r="H1876">
        <v>0.11700000000000001</v>
      </c>
      <c r="I1876" t="s">
        <v>265</v>
      </c>
      <c r="J1876" t="s">
        <v>242</v>
      </c>
      <c r="K1876" t="s">
        <v>243</v>
      </c>
      <c r="L1876" t="s">
        <v>244</v>
      </c>
      <c r="M1876">
        <v>0</v>
      </c>
      <c r="N1876">
        <v>0.11700000000000001</v>
      </c>
      <c r="O1876" t="s">
        <v>391</v>
      </c>
      <c r="P1876" t="s">
        <v>5207</v>
      </c>
      <c r="Q1876" t="s">
        <v>1796</v>
      </c>
      <c r="R1876" t="s">
        <v>5208</v>
      </c>
      <c r="S1876" t="s">
        <v>390</v>
      </c>
      <c r="T1876" t="b">
        <v>1</v>
      </c>
    </row>
    <row r="1877" spans="1:20" x14ac:dyDescent="0.25">
      <c r="A1877" t="s">
        <v>259</v>
      </c>
      <c r="B1877" t="s">
        <v>260</v>
      </c>
      <c r="C1877" t="s">
        <v>237</v>
      </c>
      <c r="D1877" t="s">
        <v>450</v>
      </c>
      <c r="E1877" t="s">
        <v>2100</v>
      </c>
      <c r="F1877" t="s">
        <v>5209</v>
      </c>
      <c r="G1877" t="s">
        <v>5209</v>
      </c>
      <c r="H1877">
        <v>5.3520000000000003</v>
      </c>
      <c r="I1877" t="s">
        <v>265</v>
      </c>
      <c r="J1877" t="s">
        <v>242</v>
      </c>
      <c r="K1877" t="s">
        <v>243</v>
      </c>
      <c r="L1877" t="s">
        <v>244</v>
      </c>
      <c r="M1877">
        <v>0</v>
      </c>
      <c r="N1877">
        <v>5.3520000000000003</v>
      </c>
      <c r="O1877" t="s">
        <v>331</v>
      </c>
      <c r="P1877" t="s">
        <v>5210</v>
      </c>
      <c r="Q1877" t="s">
        <v>453</v>
      </c>
      <c r="R1877" t="s">
        <v>5211</v>
      </c>
      <c r="S1877" t="s">
        <v>270</v>
      </c>
      <c r="T1877" t="b">
        <v>1</v>
      </c>
    </row>
    <row r="1878" spans="1:20" x14ac:dyDescent="0.25">
      <c r="A1878" t="s">
        <v>259</v>
      </c>
      <c r="B1878" t="s">
        <v>260</v>
      </c>
      <c r="C1878" t="s">
        <v>294</v>
      </c>
      <c r="D1878" t="s">
        <v>450</v>
      </c>
      <c r="E1878" t="s">
        <v>2100</v>
      </c>
      <c r="F1878" t="s">
        <v>5209</v>
      </c>
      <c r="G1878" t="s">
        <v>5209</v>
      </c>
      <c r="H1878">
        <v>3.1440000000000001</v>
      </c>
      <c r="I1878" t="s">
        <v>265</v>
      </c>
      <c r="J1878" t="s">
        <v>242</v>
      </c>
      <c r="K1878" t="s">
        <v>243</v>
      </c>
      <c r="L1878" t="s">
        <v>244</v>
      </c>
      <c r="M1878">
        <v>0</v>
      </c>
      <c r="N1878">
        <v>3.1440000000000001</v>
      </c>
      <c r="O1878" t="s">
        <v>331</v>
      </c>
      <c r="P1878" t="s">
        <v>5210</v>
      </c>
      <c r="Q1878" t="s">
        <v>453</v>
      </c>
      <c r="R1878" t="s">
        <v>5211</v>
      </c>
      <c r="S1878" t="s">
        <v>270</v>
      </c>
      <c r="T1878" t="b">
        <v>1</v>
      </c>
    </row>
    <row r="1879" spans="1:20" x14ac:dyDescent="0.25">
      <c r="A1879" t="s">
        <v>259</v>
      </c>
      <c r="B1879" t="s">
        <v>260</v>
      </c>
      <c r="C1879" t="s">
        <v>237</v>
      </c>
      <c r="D1879" t="s">
        <v>734</v>
      </c>
      <c r="E1879" t="s">
        <v>735</v>
      </c>
      <c r="F1879" t="s">
        <v>5212</v>
      </c>
      <c r="G1879" t="s">
        <v>5212</v>
      </c>
      <c r="H1879">
        <v>7.3514999999999997E-2</v>
      </c>
      <c r="I1879" t="s">
        <v>265</v>
      </c>
      <c r="J1879" t="s">
        <v>242</v>
      </c>
      <c r="K1879" t="s">
        <v>243</v>
      </c>
      <c r="L1879" t="s">
        <v>244</v>
      </c>
      <c r="M1879">
        <v>0</v>
      </c>
      <c r="N1879">
        <v>7.3514999999999997E-2</v>
      </c>
      <c r="O1879" t="s">
        <v>372</v>
      </c>
      <c r="P1879" t="s">
        <v>5213</v>
      </c>
      <c r="Q1879" t="s">
        <v>738</v>
      </c>
      <c r="R1879" t="s">
        <v>5214</v>
      </c>
      <c r="S1879" t="s">
        <v>270</v>
      </c>
      <c r="T1879" t="b">
        <v>1</v>
      </c>
    </row>
    <row r="1880" spans="1:20" x14ac:dyDescent="0.25">
      <c r="A1880" t="s">
        <v>236</v>
      </c>
      <c r="B1880" t="s">
        <v>236</v>
      </c>
      <c r="C1880" t="s">
        <v>237</v>
      </c>
      <c r="D1880" t="s">
        <v>566</v>
      </c>
      <c r="E1880" t="s">
        <v>251</v>
      </c>
      <c r="F1880" t="s">
        <v>1520</v>
      </c>
      <c r="G1880" t="s">
        <v>4523</v>
      </c>
      <c r="H1880">
        <v>0</v>
      </c>
      <c r="I1880" t="s">
        <v>241</v>
      </c>
      <c r="J1880" t="s">
        <v>242</v>
      </c>
      <c r="K1880" t="s">
        <v>243</v>
      </c>
      <c r="L1880" t="s">
        <v>244</v>
      </c>
      <c r="M1880">
        <v>0</v>
      </c>
      <c r="N1880">
        <v>0</v>
      </c>
      <c r="O1880" t="s">
        <v>255</v>
      </c>
      <c r="P1880" t="s">
        <v>5215</v>
      </c>
      <c r="Q1880" t="s">
        <v>571</v>
      </c>
      <c r="R1880" t="s">
        <v>2161</v>
      </c>
      <c r="S1880" t="s">
        <v>249</v>
      </c>
      <c r="T1880" t="b">
        <v>1</v>
      </c>
    </row>
    <row r="1881" spans="1:20" x14ac:dyDescent="0.25">
      <c r="A1881" t="s">
        <v>259</v>
      </c>
      <c r="B1881" t="s">
        <v>260</v>
      </c>
      <c r="C1881" t="s">
        <v>237</v>
      </c>
      <c r="D1881" t="s">
        <v>4818</v>
      </c>
      <c r="E1881" t="s">
        <v>1074</v>
      </c>
      <c r="F1881" t="s">
        <v>5216</v>
      </c>
      <c r="G1881" t="s">
        <v>5217</v>
      </c>
      <c r="H1881">
        <v>0.45400000000000001</v>
      </c>
      <c r="I1881" t="s">
        <v>265</v>
      </c>
      <c r="J1881" t="s">
        <v>242</v>
      </c>
      <c r="K1881" t="s">
        <v>243</v>
      </c>
      <c r="L1881" t="s">
        <v>244</v>
      </c>
      <c r="M1881">
        <v>0</v>
      </c>
      <c r="N1881">
        <v>0.45400000000000001</v>
      </c>
      <c r="O1881" t="s">
        <v>518</v>
      </c>
      <c r="P1881" t="s">
        <v>5218</v>
      </c>
      <c r="Q1881" t="s">
        <v>4820</v>
      </c>
      <c r="R1881" t="s">
        <v>5219</v>
      </c>
      <c r="S1881" t="s">
        <v>270</v>
      </c>
      <c r="T1881" t="b">
        <v>1</v>
      </c>
    </row>
    <row r="1882" spans="1:20" x14ac:dyDescent="0.25">
      <c r="A1882" t="s">
        <v>259</v>
      </c>
      <c r="B1882" t="s">
        <v>260</v>
      </c>
      <c r="C1882" t="s">
        <v>294</v>
      </c>
      <c r="D1882" t="s">
        <v>4818</v>
      </c>
      <c r="E1882" t="s">
        <v>1074</v>
      </c>
      <c r="F1882" t="s">
        <v>5216</v>
      </c>
      <c r="G1882" t="s">
        <v>5217</v>
      </c>
      <c r="H1882">
        <v>0.154</v>
      </c>
      <c r="I1882" t="s">
        <v>265</v>
      </c>
      <c r="J1882" t="s">
        <v>242</v>
      </c>
      <c r="K1882" t="s">
        <v>243</v>
      </c>
      <c r="L1882" t="s">
        <v>244</v>
      </c>
      <c r="M1882">
        <v>0</v>
      </c>
      <c r="N1882">
        <v>0.154</v>
      </c>
      <c r="O1882" t="s">
        <v>518</v>
      </c>
      <c r="P1882" t="s">
        <v>5218</v>
      </c>
      <c r="Q1882" t="s">
        <v>4820</v>
      </c>
      <c r="R1882" t="s">
        <v>5219</v>
      </c>
      <c r="S1882" t="s">
        <v>270</v>
      </c>
      <c r="T1882" t="b">
        <v>1</v>
      </c>
    </row>
    <row r="1883" spans="1:20" x14ac:dyDescent="0.25">
      <c r="A1883" t="s">
        <v>259</v>
      </c>
      <c r="B1883" t="s">
        <v>260</v>
      </c>
      <c r="C1883" t="s">
        <v>237</v>
      </c>
      <c r="D1883" t="s">
        <v>643</v>
      </c>
      <c r="E1883" t="s">
        <v>3716</v>
      </c>
      <c r="F1883" t="s">
        <v>5220</v>
      </c>
      <c r="G1883" t="s">
        <v>5220</v>
      </c>
      <c r="H1883">
        <v>4.032</v>
      </c>
      <c r="I1883" t="s">
        <v>265</v>
      </c>
      <c r="J1883" t="s">
        <v>242</v>
      </c>
      <c r="K1883" t="s">
        <v>243</v>
      </c>
      <c r="L1883" t="s">
        <v>244</v>
      </c>
      <c r="M1883">
        <v>0</v>
      </c>
      <c r="N1883">
        <v>4.032</v>
      </c>
      <c r="O1883" t="s">
        <v>324</v>
      </c>
      <c r="P1883" t="s">
        <v>5221</v>
      </c>
      <c r="Q1883" t="s">
        <v>647</v>
      </c>
      <c r="R1883" t="s">
        <v>5222</v>
      </c>
      <c r="S1883" t="s">
        <v>270</v>
      </c>
      <c r="T1883" t="b">
        <v>1</v>
      </c>
    </row>
    <row r="1884" spans="1:20" x14ac:dyDescent="0.25">
      <c r="A1884" t="s">
        <v>259</v>
      </c>
      <c r="B1884" t="s">
        <v>260</v>
      </c>
      <c r="C1884" t="s">
        <v>336</v>
      </c>
      <c r="D1884" t="s">
        <v>643</v>
      </c>
      <c r="E1884" t="s">
        <v>3716</v>
      </c>
      <c r="F1884" t="s">
        <v>5220</v>
      </c>
      <c r="G1884" t="s">
        <v>5220</v>
      </c>
      <c r="H1884">
        <v>20839</v>
      </c>
      <c r="I1884" t="s">
        <v>265</v>
      </c>
      <c r="J1884" t="s">
        <v>242</v>
      </c>
      <c r="K1884" t="s">
        <v>243</v>
      </c>
      <c r="L1884" t="s">
        <v>244</v>
      </c>
      <c r="M1884">
        <v>0</v>
      </c>
      <c r="N1884">
        <v>20839</v>
      </c>
      <c r="O1884" t="s">
        <v>324</v>
      </c>
      <c r="P1884" t="s">
        <v>5221</v>
      </c>
      <c r="Q1884" t="s">
        <v>647</v>
      </c>
      <c r="R1884" t="s">
        <v>5223</v>
      </c>
      <c r="S1884" t="s">
        <v>270</v>
      </c>
      <c r="T1884" t="b">
        <v>1</v>
      </c>
    </row>
    <row r="1885" spans="1:20" x14ac:dyDescent="0.25">
      <c r="A1885" t="s">
        <v>259</v>
      </c>
      <c r="B1885" t="s">
        <v>260</v>
      </c>
      <c r="C1885" t="s">
        <v>336</v>
      </c>
      <c r="D1885" t="s">
        <v>643</v>
      </c>
      <c r="E1885" t="s">
        <v>3716</v>
      </c>
      <c r="F1885" t="s">
        <v>5220</v>
      </c>
      <c r="G1885" t="s">
        <v>5220</v>
      </c>
      <c r="H1885">
        <v>40265</v>
      </c>
      <c r="I1885" t="s">
        <v>265</v>
      </c>
      <c r="J1885" t="s">
        <v>242</v>
      </c>
      <c r="K1885" t="s">
        <v>243</v>
      </c>
      <c r="L1885" t="s">
        <v>244</v>
      </c>
      <c r="M1885">
        <v>0</v>
      </c>
      <c r="N1885">
        <v>40265</v>
      </c>
      <c r="O1885" t="s">
        <v>324</v>
      </c>
      <c r="P1885" t="s">
        <v>5221</v>
      </c>
      <c r="Q1885" t="s">
        <v>647</v>
      </c>
      <c r="R1885" t="s">
        <v>5224</v>
      </c>
      <c r="S1885" t="s">
        <v>270</v>
      </c>
      <c r="T1885" t="b">
        <v>1</v>
      </c>
    </row>
    <row r="1886" spans="1:20" x14ac:dyDescent="0.25">
      <c r="A1886" t="s">
        <v>236</v>
      </c>
      <c r="B1886" t="s">
        <v>236</v>
      </c>
      <c r="C1886" t="s">
        <v>237</v>
      </c>
      <c r="D1886" t="s">
        <v>250</v>
      </c>
      <c r="E1886" t="s">
        <v>251</v>
      </c>
      <c r="F1886" t="s">
        <v>1520</v>
      </c>
      <c r="G1886" t="s">
        <v>5225</v>
      </c>
      <c r="H1886">
        <v>0.03</v>
      </c>
      <c r="I1886" t="s">
        <v>759</v>
      </c>
      <c r="J1886" t="s">
        <v>242</v>
      </c>
      <c r="K1886" t="s">
        <v>243</v>
      </c>
      <c r="L1886" t="s">
        <v>244</v>
      </c>
      <c r="M1886">
        <v>0</v>
      </c>
      <c r="N1886">
        <v>0.03</v>
      </c>
      <c r="O1886" t="s">
        <v>255</v>
      </c>
      <c r="P1886" t="s">
        <v>5226</v>
      </c>
      <c r="Q1886" t="s">
        <v>257</v>
      </c>
      <c r="R1886" t="s">
        <v>1523</v>
      </c>
      <c r="S1886" t="s">
        <v>249</v>
      </c>
      <c r="T1886" t="b">
        <v>1</v>
      </c>
    </row>
    <row r="1887" spans="1:20" x14ac:dyDescent="0.25">
      <c r="A1887" t="s">
        <v>259</v>
      </c>
      <c r="B1887" t="s">
        <v>260</v>
      </c>
      <c r="C1887" t="s">
        <v>237</v>
      </c>
      <c r="D1887" t="s">
        <v>3581</v>
      </c>
      <c r="E1887" t="s">
        <v>5227</v>
      </c>
      <c r="F1887" t="s">
        <v>5227</v>
      </c>
      <c r="G1887" t="s">
        <v>5228</v>
      </c>
      <c r="H1887">
        <v>5.2320000000000002</v>
      </c>
      <c r="I1887" t="s">
        <v>265</v>
      </c>
      <c r="J1887" t="s">
        <v>242</v>
      </c>
      <c r="K1887" t="s">
        <v>243</v>
      </c>
      <c r="L1887" t="s">
        <v>244</v>
      </c>
      <c r="M1887">
        <v>0</v>
      </c>
      <c r="N1887">
        <v>5.2320000000000002</v>
      </c>
      <c r="O1887" t="s">
        <v>324</v>
      </c>
      <c r="P1887" t="s">
        <v>5229</v>
      </c>
      <c r="Q1887" t="s">
        <v>3586</v>
      </c>
      <c r="R1887" t="s">
        <v>5230</v>
      </c>
      <c r="S1887" t="s">
        <v>270</v>
      </c>
      <c r="T1887" t="b">
        <v>1</v>
      </c>
    </row>
    <row r="1888" spans="1:20" x14ac:dyDescent="0.25">
      <c r="A1888" t="s">
        <v>259</v>
      </c>
      <c r="B1888" t="s">
        <v>260</v>
      </c>
      <c r="C1888" t="s">
        <v>294</v>
      </c>
      <c r="D1888" t="s">
        <v>3581</v>
      </c>
      <c r="E1888" t="s">
        <v>5227</v>
      </c>
      <c r="F1888" t="s">
        <v>5227</v>
      </c>
      <c r="G1888" t="s">
        <v>5228</v>
      </c>
      <c r="H1888">
        <v>3.024</v>
      </c>
      <c r="I1888" t="s">
        <v>265</v>
      </c>
      <c r="J1888" t="s">
        <v>242</v>
      </c>
      <c r="K1888" t="s">
        <v>243</v>
      </c>
      <c r="L1888" t="s">
        <v>244</v>
      </c>
      <c r="M1888">
        <v>0</v>
      </c>
      <c r="N1888">
        <v>3.024</v>
      </c>
      <c r="O1888" t="s">
        <v>324</v>
      </c>
      <c r="P1888" t="s">
        <v>5229</v>
      </c>
      <c r="Q1888" t="s">
        <v>3586</v>
      </c>
      <c r="R1888" t="s">
        <v>5230</v>
      </c>
      <c r="S1888" t="s">
        <v>270</v>
      </c>
      <c r="T1888" t="b">
        <v>1</v>
      </c>
    </row>
    <row r="1889" spans="1:20" x14ac:dyDescent="0.25">
      <c r="A1889" t="s">
        <v>259</v>
      </c>
      <c r="B1889" t="s">
        <v>260</v>
      </c>
      <c r="C1889" t="s">
        <v>237</v>
      </c>
      <c r="D1889" t="s">
        <v>956</v>
      </c>
      <c r="E1889" t="s">
        <v>5231</v>
      </c>
      <c r="F1889" t="s">
        <v>5232</v>
      </c>
      <c r="G1889" t="s">
        <v>5232</v>
      </c>
      <c r="H1889">
        <v>1.8879999999999999</v>
      </c>
      <c r="I1889" t="s">
        <v>265</v>
      </c>
      <c r="J1889" t="s">
        <v>242</v>
      </c>
      <c r="K1889" t="s">
        <v>243</v>
      </c>
      <c r="L1889" t="s">
        <v>244</v>
      </c>
      <c r="M1889">
        <v>0</v>
      </c>
      <c r="N1889">
        <v>1.8879999999999999</v>
      </c>
      <c r="O1889" t="s">
        <v>324</v>
      </c>
      <c r="P1889" t="s">
        <v>5233</v>
      </c>
      <c r="Q1889" t="s">
        <v>960</v>
      </c>
      <c r="R1889" t="s">
        <v>5234</v>
      </c>
      <c r="S1889" t="s">
        <v>270</v>
      </c>
      <c r="T1889" t="b">
        <v>1</v>
      </c>
    </row>
    <row r="1890" spans="1:20" x14ac:dyDescent="0.25">
      <c r="A1890" t="s">
        <v>259</v>
      </c>
      <c r="B1890" t="s">
        <v>260</v>
      </c>
      <c r="C1890" t="s">
        <v>294</v>
      </c>
      <c r="D1890" t="s">
        <v>956</v>
      </c>
      <c r="E1890" t="s">
        <v>5231</v>
      </c>
      <c r="F1890" t="s">
        <v>5232</v>
      </c>
      <c r="G1890" t="s">
        <v>5232</v>
      </c>
      <c r="H1890">
        <v>1.1519999999999999</v>
      </c>
      <c r="I1890" t="s">
        <v>265</v>
      </c>
      <c r="J1890" t="s">
        <v>242</v>
      </c>
      <c r="K1890" t="s">
        <v>243</v>
      </c>
      <c r="L1890" t="s">
        <v>244</v>
      </c>
      <c r="M1890">
        <v>0</v>
      </c>
      <c r="N1890">
        <v>1.1519999999999999</v>
      </c>
      <c r="O1890" t="s">
        <v>324</v>
      </c>
      <c r="P1890" t="s">
        <v>5233</v>
      </c>
      <c r="Q1890" t="s">
        <v>960</v>
      </c>
      <c r="R1890" t="s">
        <v>5234</v>
      </c>
      <c r="S1890" t="s">
        <v>270</v>
      </c>
      <c r="T1890" t="b">
        <v>1</v>
      </c>
    </row>
    <row r="1891" spans="1:20" x14ac:dyDescent="0.25">
      <c r="A1891" t="s">
        <v>259</v>
      </c>
      <c r="B1891" t="s">
        <v>260</v>
      </c>
      <c r="C1891" t="s">
        <v>237</v>
      </c>
      <c r="D1891" t="s">
        <v>5235</v>
      </c>
      <c r="E1891" t="s">
        <v>5236</v>
      </c>
      <c r="F1891" t="s">
        <v>5237</v>
      </c>
      <c r="G1891" t="s">
        <v>5237</v>
      </c>
      <c r="H1891">
        <v>3.3759999999999999</v>
      </c>
      <c r="I1891" t="s">
        <v>265</v>
      </c>
      <c r="J1891" t="s">
        <v>242</v>
      </c>
      <c r="K1891" t="s">
        <v>243</v>
      </c>
      <c r="L1891" t="s">
        <v>244</v>
      </c>
      <c r="M1891">
        <v>0</v>
      </c>
      <c r="N1891">
        <v>3.3759999999999999</v>
      </c>
      <c r="O1891" t="s">
        <v>5008</v>
      </c>
      <c r="P1891" t="s">
        <v>5238</v>
      </c>
      <c r="Q1891" t="s">
        <v>5239</v>
      </c>
      <c r="R1891" t="s">
        <v>5240</v>
      </c>
      <c r="S1891" t="s">
        <v>270</v>
      </c>
      <c r="T1891" t="b">
        <v>1</v>
      </c>
    </row>
    <row r="1892" spans="1:20" x14ac:dyDescent="0.25">
      <c r="A1892" t="s">
        <v>259</v>
      </c>
      <c r="B1892" t="s">
        <v>260</v>
      </c>
      <c r="C1892" t="s">
        <v>294</v>
      </c>
      <c r="D1892" t="s">
        <v>5235</v>
      </c>
      <c r="E1892" t="s">
        <v>5236</v>
      </c>
      <c r="F1892" t="s">
        <v>5237</v>
      </c>
      <c r="G1892" t="s">
        <v>5237</v>
      </c>
      <c r="H1892">
        <v>1.32</v>
      </c>
      <c r="I1892" t="s">
        <v>265</v>
      </c>
      <c r="J1892" t="s">
        <v>242</v>
      </c>
      <c r="K1892" t="s">
        <v>243</v>
      </c>
      <c r="L1892" t="s">
        <v>244</v>
      </c>
      <c r="M1892">
        <v>0</v>
      </c>
      <c r="N1892">
        <v>1.32</v>
      </c>
      <c r="O1892" t="s">
        <v>5008</v>
      </c>
      <c r="P1892" t="s">
        <v>5238</v>
      </c>
      <c r="Q1892" t="s">
        <v>5239</v>
      </c>
      <c r="R1892" t="s">
        <v>5240</v>
      </c>
      <c r="S1892" t="s">
        <v>270</v>
      </c>
      <c r="T1892" t="b">
        <v>1</v>
      </c>
    </row>
    <row r="1893" spans="1:20" x14ac:dyDescent="0.25">
      <c r="A1893" t="s">
        <v>259</v>
      </c>
      <c r="B1893" t="s">
        <v>260</v>
      </c>
      <c r="C1893" t="s">
        <v>237</v>
      </c>
      <c r="D1893" t="s">
        <v>1015</v>
      </c>
      <c r="E1893" t="s">
        <v>4152</v>
      </c>
      <c r="F1893" t="s">
        <v>5241</v>
      </c>
      <c r="G1893" t="s">
        <v>5241</v>
      </c>
      <c r="H1893">
        <v>7.6999999999999999E-2</v>
      </c>
      <c r="I1893" t="s">
        <v>265</v>
      </c>
      <c r="J1893" t="s">
        <v>242</v>
      </c>
      <c r="K1893" t="s">
        <v>243</v>
      </c>
      <c r="L1893" t="s">
        <v>244</v>
      </c>
      <c r="M1893">
        <v>0</v>
      </c>
      <c r="N1893">
        <v>7.6999999999999999E-2</v>
      </c>
      <c r="O1893" t="s">
        <v>2659</v>
      </c>
      <c r="P1893" t="s">
        <v>3295</v>
      </c>
      <c r="Q1893" t="s">
        <v>1019</v>
      </c>
      <c r="R1893" t="s">
        <v>5242</v>
      </c>
      <c r="S1893" t="s">
        <v>270</v>
      </c>
      <c r="T1893" t="b">
        <v>0</v>
      </c>
    </row>
    <row r="1894" spans="1:20" x14ac:dyDescent="0.25">
      <c r="A1894" t="s">
        <v>259</v>
      </c>
      <c r="B1894" t="s">
        <v>260</v>
      </c>
      <c r="C1894" t="s">
        <v>336</v>
      </c>
      <c r="D1894" t="s">
        <v>1015</v>
      </c>
      <c r="E1894" t="s">
        <v>4152</v>
      </c>
      <c r="F1894" t="s">
        <v>5241</v>
      </c>
      <c r="G1894" t="s">
        <v>5241</v>
      </c>
      <c r="H1894">
        <v>353</v>
      </c>
      <c r="I1894" t="s">
        <v>265</v>
      </c>
      <c r="J1894" t="s">
        <v>242</v>
      </c>
      <c r="K1894" t="s">
        <v>243</v>
      </c>
      <c r="L1894" t="s">
        <v>244</v>
      </c>
      <c r="M1894">
        <v>0</v>
      </c>
      <c r="N1894">
        <v>353</v>
      </c>
      <c r="O1894" t="s">
        <v>1212</v>
      </c>
      <c r="P1894" t="s">
        <v>3295</v>
      </c>
      <c r="Q1894" t="s">
        <v>1019</v>
      </c>
      <c r="R1894" t="s">
        <v>5243</v>
      </c>
      <c r="S1894" t="s">
        <v>270</v>
      </c>
      <c r="T1894" t="b">
        <v>0</v>
      </c>
    </row>
    <row r="1895" spans="1:20" x14ac:dyDescent="0.25">
      <c r="A1895" t="s">
        <v>259</v>
      </c>
      <c r="B1895" t="s">
        <v>260</v>
      </c>
      <c r="C1895" t="s">
        <v>336</v>
      </c>
      <c r="D1895" t="s">
        <v>1015</v>
      </c>
      <c r="E1895" t="s">
        <v>4152</v>
      </c>
      <c r="F1895" t="s">
        <v>5241</v>
      </c>
      <c r="G1895" t="s">
        <v>5241</v>
      </c>
      <c r="H1895">
        <v>687</v>
      </c>
      <c r="I1895" t="s">
        <v>265</v>
      </c>
      <c r="J1895" t="s">
        <v>242</v>
      </c>
      <c r="K1895" t="s">
        <v>243</v>
      </c>
      <c r="L1895" t="s">
        <v>244</v>
      </c>
      <c r="M1895">
        <v>0</v>
      </c>
      <c r="N1895">
        <v>687</v>
      </c>
      <c r="O1895" t="s">
        <v>1212</v>
      </c>
      <c r="P1895" t="s">
        <v>3295</v>
      </c>
      <c r="Q1895" t="s">
        <v>1019</v>
      </c>
      <c r="R1895" t="s">
        <v>5244</v>
      </c>
      <c r="S1895" t="s">
        <v>270</v>
      </c>
      <c r="T1895" t="b">
        <v>0</v>
      </c>
    </row>
    <row r="1896" spans="1:20" x14ac:dyDescent="0.25">
      <c r="A1896" t="s">
        <v>259</v>
      </c>
      <c r="B1896" t="s">
        <v>260</v>
      </c>
      <c r="C1896" t="s">
        <v>237</v>
      </c>
      <c r="D1896" t="s">
        <v>875</v>
      </c>
      <c r="E1896" t="s">
        <v>5245</v>
      </c>
      <c r="F1896" t="s">
        <v>5246</v>
      </c>
      <c r="G1896" t="s">
        <v>5246</v>
      </c>
      <c r="H1896">
        <v>4.0476000000000001</v>
      </c>
      <c r="I1896" t="s">
        <v>265</v>
      </c>
      <c r="J1896" t="s">
        <v>242</v>
      </c>
      <c r="K1896" t="s">
        <v>243</v>
      </c>
      <c r="L1896" t="s">
        <v>244</v>
      </c>
      <c r="M1896">
        <v>0</v>
      </c>
      <c r="N1896">
        <v>4.0476000000000001</v>
      </c>
      <c r="O1896" t="s">
        <v>298</v>
      </c>
      <c r="P1896" t="s">
        <v>5247</v>
      </c>
      <c r="Q1896" t="s">
        <v>879</v>
      </c>
      <c r="R1896" t="s">
        <v>5248</v>
      </c>
      <c r="S1896" t="s">
        <v>270</v>
      </c>
      <c r="T1896" t="b">
        <v>1</v>
      </c>
    </row>
    <row r="1897" spans="1:20" x14ac:dyDescent="0.25">
      <c r="A1897" t="s">
        <v>259</v>
      </c>
      <c r="B1897" t="s">
        <v>260</v>
      </c>
      <c r="C1897" t="s">
        <v>294</v>
      </c>
      <c r="D1897" t="s">
        <v>875</v>
      </c>
      <c r="E1897" t="s">
        <v>5245</v>
      </c>
      <c r="F1897" t="s">
        <v>5246</v>
      </c>
      <c r="G1897" t="s">
        <v>5246</v>
      </c>
      <c r="H1897">
        <v>3.1642999999999999</v>
      </c>
      <c r="I1897" t="s">
        <v>265</v>
      </c>
      <c r="J1897" t="s">
        <v>242</v>
      </c>
      <c r="K1897" t="s">
        <v>243</v>
      </c>
      <c r="L1897" t="s">
        <v>244</v>
      </c>
      <c r="M1897">
        <v>0</v>
      </c>
      <c r="N1897">
        <v>3.1642999999999999</v>
      </c>
      <c r="O1897" t="s">
        <v>298</v>
      </c>
      <c r="P1897" t="s">
        <v>5247</v>
      </c>
      <c r="Q1897" t="s">
        <v>879</v>
      </c>
      <c r="R1897" t="s">
        <v>5248</v>
      </c>
      <c r="S1897" t="s">
        <v>270</v>
      </c>
      <c r="T1897" t="b">
        <v>1</v>
      </c>
    </row>
    <row r="1898" spans="1:20" x14ac:dyDescent="0.25">
      <c r="A1898" t="s">
        <v>259</v>
      </c>
      <c r="B1898" t="s">
        <v>260</v>
      </c>
      <c r="C1898" t="s">
        <v>237</v>
      </c>
      <c r="D1898" t="s">
        <v>643</v>
      </c>
      <c r="E1898" t="s">
        <v>3468</v>
      </c>
      <c r="F1898" t="s">
        <v>5249</v>
      </c>
      <c r="G1898" t="s">
        <v>5249</v>
      </c>
      <c r="H1898">
        <v>0.20200000000000001</v>
      </c>
      <c r="I1898" t="s">
        <v>265</v>
      </c>
      <c r="J1898" t="s">
        <v>242</v>
      </c>
      <c r="K1898" t="s">
        <v>243</v>
      </c>
      <c r="L1898" t="s">
        <v>244</v>
      </c>
      <c r="M1898">
        <v>0</v>
      </c>
      <c r="N1898">
        <v>0.20200000000000001</v>
      </c>
      <c r="O1898" t="s">
        <v>324</v>
      </c>
      <c r="P1898" t="s">
        <v>1360</v>
      </c>
      <c r="Q1898" t="s">
        <v>647</v>
      </c>
      <c r="R1898" t="s">
        <v>5250</v>
      </c>
      <c r="S1898" t="s">
        <v>270</v>
      </c>
      <c r="T1898" t="b">
        <v>1</v>
      </c>
    </row>
    <row r="1899" spans="1:20" x14ac:dyDescent="0.25">
      <c r="A1899" t="s">
        <v>259</v>
      </c>
      <c r="B1899" t="s">
        <v>260</v>
      </c>
      <c r="C1899" t="s">
        <v>237</v>
      </c>
      <c r="D1899" t="s">
        <v>2690</v>
      </c>
      <c r="E1899" t="s">
        <v>3169</v>
      </c>
      <c r="F1899" t="s">
        <v>5251</v>
      </c>
      <c r="G1899" t="s">
        <v>5252</v>
      </c>
      <c r="H1899">
        <v>0.56784000000000001</v>
      </c>
      <c r="I1899" t="s">
        <v>265</v>
      </c>
      <c r="J1899" t="s">
        <v>242</v>
      </c>
      <c r="K1899" t="s">
        <v>243</v>
      </c>
      <c r="L1899" t="s">
        <v>244</v>
      </c>
      <c r="M1899">
        <v>0</v>
      </c>
      <c r="N1899">
        <v>0.56784000000000001</v>
      </c>
      <c r="O1899" t="s">
        <v>372</v>
      </c>
      <c r="P1899" t="s">
        <v>5253</v>
      </c>
      <c r="Q1899" t="s">
        <v>2694</v>
      </c>
      <c r="R1899" t="s">
        <v>5254</v>
      </c>
      <c r="S1899" t="s">
        <v>270</v>
      </c>
      <c r="T1899" t="b">
        <v>1</v>
      </c>
    </row>
    <row r="1900" spans="1:20" x14ac:dyDescent="0.25">
      <c r="A1900" t="s">
        <v>259</v>
      </c>
      <c r="B1900" t="s">
        <v>260</v>
      </c>
      <c r="C1900" t="s">
        <v>294</v>
      </c>
      <c r="D1900" t="s">
        <v>2690</v>
      </c>
      <c r="E1900" t="s">
        <v>3169</v>
      </c>
      <c r="F1900" t="s">
        <v>5251</v>
      </c>
      <c r="G1900" t="s">
        <v>5252</v>
      </c>
      <c r="H1900">
        <v>0.24640000000000001</v>
      </c>
      <c r="I1900" t="s">
        <v>265</v>
      </c>
      <c r="J1900" t="s">
        <v>242</v>
      </c>
      <c r="K1900" t="s">
        <v>243</v>
      </c>
      <c r="L1900" t="s">
        <v>244</v>
      </c>
      <c r="M1900">
        <v>0</v>
      </c>
      <c r="N1900">
        <v>0.24640000000000001</v>
      </c>
      <c r="O1900" t="s">
        <v>290</v>
      </c>
      <c r="P1900" t="s">
        <v>5253</v>
      </c>
      <c r="Q1900" t="s">
        <v>2694</v>
      </c>
      <c r="R1900" t="s">
        <v>5254</v>
      </c>
      <c r="S1900" t="s">
        <v>270</v>
      </c>
      <c r="T1900" t="b">
        <v>1</v>
      </c>
    </row>
    <row r="1901" spans="1:20" x14ac:dyDescent="0.25">
      <c r="A1901" t="s">
        <v>259</v>
      </c>
      <c r="B1901" t="s">
        <v>260</v>
      </c>
      <c r="C1901" t="s">
        <v>237</v>
      </c>
      <c r="D1901" t="s">
        <v>635</v>
      </c>
      <c r="E1901" t="s">
        <v>5231</v>
      </c>
      <c r="F1901" t="s">
        <v>5255</v>
      </c>
      <c r="G1901" t="s">
        <v>5255</v>
      </c>
      <c r="H1901">
        <v>0.23</v>
      </c>
      <c r="I1901" t="s">
        <v>265</v>
      </c>
      <c r="J1901" t="s">
        <v>242</v>
      </c>
      <c r="K1901" t="s">
        <v>243</v>
      </c>
      <c r="L1901" t="s">
        <v>244</v>
      </c>
      <c r="M1901">
        <v>0</v>
      </c>
      <c r="N1901">
        <v>0.23</v>
      </c>
      <c r="O1901" t="s">
        <v>324</v>
      </c>
      <c r="P1901" t="s">
        <v>5256</v>
      </c>
      <c r="Q1901" t="s">
        <v>639</v>
      </c>
      <c r="R1901" t="s">
        <v>5257</v>
      </c>
      <c r="S1901" t="s">
        <v>270</v>
      </c>
      <c r="T1901" t="b">
        <v>1</v>
      </c>
    </row>
    <row r="1902" spans="1:20" x14ac:dyDescent="0.25">
      <c r="A1902" t="s">
        <v>259</v>
      </c>
      <c r="B1902" t="s">
        <v>260</v>
      </c>
      <c r="C1902" t="s">
        <v>237</v>
      </c>
      <c r="D1902" t="s">
        <v>949</v>
      </c>
      <c r="E1902" t="s">
        <v>5258</v>
      </c>
      <c r="F1902" t="s">
        <v>5259</v>
      </c>
      <c r="G1902" t="s">
        <v>5259</v>
      </c>
      <c r="H1902">
        <v>0.224</v>
      </c>
      <c r="I1902" t="s">
        <v>265</v>
      </c>
      <c r="J1902" t="s">
        <v>242</v>
      </c>
      <c r="K1902" t="s">
        <v>243</v>
      </c>
      <c r="L1902" t="s">
        <v>244</v>
      </c>
      <c r="M1902">
        <v>0</v>
      </c>
      <c r="N1902">
        <v>0.224</v>
      </c>
      <c r="O1902" t="s">
        <v>386</v>
      </c>
      <c r="P1902" t="s">
        <v>3539</v>
      </c>
      <c r="Q1902" t="s">
        <v>954</v>
      </c>
      <c r="R1902" t="s">
        <v>5260</v>
      </c>
      <c r="S1902" t="s">
        <v>270</v>
      </c>
      <c r="T1902" t="b">
        <v>0</v>
      </c>
    </row>
    <row r="1903" spans="1:20" x14ac:dyDescent="0.25">
      <c r="A1903" t="s">
        <v>259</v>
      </c>
      <c r="B1903" t="s">
        <v>260</v>
      </c>
      <c r="C1903" t="s">
        <v>294</v>
      </c>
      <c r="D1903" t="s">
        <v>949</v>
      </c>
      <c r="E1903" t="s">
        <v>5258</v>
      </c>
      <c r="F1903" t="s">
        <v>5259</v>
      </c>
      <c r="G1903" t="s">
        <v>5259</v>
      </c>
      <c r="H1903">
        <v>6.1600000000000002E-2</v>
      </c>
      <c r="I1903" t="s">
        <v>265</v>
      </c>
      <c r="J1903" t="s">
        <v>242</v>
      </c>
      <c r="K1903" t="s">
        <v>243</v>
      </c>
      <c r="L1903" t="s">
        <v>244</v>
      </c>
      <c r="M1903">
        <v>0</v>
      </c>
      <c r="N1903">
        <v>6.1600000000000002E-2</v>
      </c>
      <c r="O1903" t="s">
        <v>1161</v>
      </c>
      <c r="P1903" t="s">
        <v>3539</v>
      </c>
      <c r="Q1903" t="s">
        <v>954</v>
      </c>
      <c r="R1903" t="s">
        <v>5260</v>
      </c>
      <c r="S1903" t="s">
        <v>270</v>
      </c>
      <c r="T1903" t="b">
        <v>0</v>
      </c>
    </row>
    <row r="1904" spans="1:20" x14ac:dyDescent="0.25">
      <c r="A1904" t="s">
        <v>259</v>
      </c>
      <c r="B1904" t="s">
        <v>260</v>
      </c>
      <c r="C1904" t="s">
        <v>237</v>
      </c>
      <c r="D1904" t="s">
        <v>5261</v>
      </c>
      <c r="E1904" t="s">
        <v>3792</v>
      </c>
      <c r="F1904" t="s">
        <v>5262</v>
      </c>
      <c r="G1904" t="s">
        <v>5262</v>
      </c>
      <c r="H1904">
        <v>4.3879999999999999</v>
      </c>
      <c r="I1904" t="s">
        <v>265</v>
      </c>
      <c r="J1904" t="s">
        <v>242</v>
      </c>
      <c r="K1904" t="s">
        <v>243</v>
      </c>
      <c r="L1904" t="s">
        <v>244</v>
      </c>
      <c r="M1904">
        <v>0</v>
      </c>
      <c r="N1904">
        <v>4.3879999999999999</v>
      </c>
      <c r="O1904" t="s">
        <v>952</v>
      </c>
      <c r="P1904" t="s">
        <v>5263</v>
      </c>
      <c r="Q1904" t="s">
        <v>5264</v>
      </c>
      <c r="R1904" t="s">
        <v>5265</v>
      </c>
      <c r="S1904" t="s">
        <v>270</v>
      </c>
      <c r="T1904" t="b">
        <v>1</v>
      </c>
    </row>
    <row r="1905" spans="1:20" x14ac:dyDescent="0.25">
      <c r="A1905" t="s">
        <v>259</v>
      </c>
      <c r="B1905" t="s">
        <v>260</v>
      </c>
      <c r="C1905" t="s">
        <v>294</v>
      </c>
      <c r="D1905" t="s">
        <v>5261</v>
      </c>
      <c r="E1905" t="s">
        <v>3792</v>
      </c>
      <c r="F1905" t="s">
        <v>5262</v>
      </c>
      <c r="G1905" t="s">
        <v>5262</v>
      </c>
      <c r="H1905">
        <v>1.8216000000000001</v>
      </c>
      <c r="I1905" t="s">
        <v>265</v>
      </c>
      <c r="J1905" t="s">
        <v>242</v>
      </c>
      <c r="K1905" t="s">
        <v>243</v>
      </c>
      <c r="L1905" t="s">
        <v>244</v>
      </c>
      <c r="M1905">
        <v>0</v>
      </c>
      <c r="N1905">
        <v>1.8216000000000001</v>
      </c>
      <c r="O1905" t="s">
        <v>1598</v>
      </c>
      <c r="P1905" t="s">
        <v>5263</v>
      </c>
      <c r="Q1905" t="s">
        <v>5264</v>
      </c>
      <c r="R1905" t="s">
        <v>5265</v>
      </c>
      <c r="S1905" t="s">
        <v>270</v>
      </c>
      <c r="T1905" t="b">
        <v>1</v>
      </c>
    </row>
    <row r="1906" spans="1:20" x14ac:dyDescent="0.25">
      <c r="A1906" t="s">
        <v>236</v>
      </c>
      <c r="B1906" t="s">
        <v>236</v>
      </c>
      <c r="C1906" t="s">
        <v>237</v>
      </c>
      <c r="D1906" t="s">
        <v>238</v>
      </c>
      <c r="F1906" t="s">
        <v>484</v>
      </c>
      <c r="G1906" t="s">
        <v>240</v>
      </c>
      <c r="H1906">
        <v>0.01</v>
      </c>
      <c r="I1906" t="s">
        <v>241</v>
      </c>
      <c r="J1906" t="s">
        <v>242</v>
      </c>
      <c r="K1906" t="s">
        <v>243</v>
      </c>
      <c r="L1906" t="s">
        <v>244</v>
      </c>
      <c r="M1906">
        <v>0</v>
      </c>
      <c r="N1906">
        <v>0.01</v>
      </c>
      <c r="O1906" t="s">
        <v>245</v>
      </c>
      <c r="P1906" t="s">
        <v>246</v>
      </c>
      <c r="Q1906" t="s">
        <v>247</v>
      </c>
      <c r="R1906" t="s">
        <v>4619</v>
      </c>
      <c r="S1906" t="s">
        <v>249</v>
      </c>
      <c r="T1906" t="b">
        <v>0</v>
      </c>
    </row>
    <row r="1907" spans="1:20" x14ac:dyDescent="0.25">
      <c r="A1907" t="s">
        <v>259</v>
      </c>
      <c r="B1907" t="s">
        <v>260</v>
      </c>
      <c r="C1907" t="s">
        <v>237</v>
      </c>
      <c r="D1907" t="s">
        <v>943</v>
      </c>
      <c r="E1907" t="s">
        <v>4287</v>
      </c>
      <c r="F1907" t="s">
        <v>5266</v>
      </c>
      <c r="G1907" t="s">
        <v>5266</v>
      </c>
      <c r="H1907">
        <v>0.17399999999999999</v>
      </c>
      <c r="I1907" t="s">
        <v>265</v>
      </c>
      <c r="J1907" t="s">
        <v>242</v>
      </c>
      <c r="K1907" t="s">
        <v>243</v>
      </c>
      <c r="L1907" t="s">
        <v>244</v>
      </c>
      <c r="M1907">
        <v>0</v>
      </c>
      <c r="N1907">
        <v>0.17399999999999999</v>
      </c>
      <c r="O1907" t="s">
        <v>324</v>
      </c>
      <c r="P1907" t="s">
        <v>5267</v>
      </c>
      <c r="Q1907" t="s">
        <v>947</v>
      </c>
      <c r="R1907" t="s">
        <v>5268</v>
      </c>
      <c r="S1907" t="s">
        <v>270</v>
      </c>
      <c r="T1907" t="b">
        <v>0</v>
      </c>
    </row>
    <row r="1908" spans="1:20" x14ac:dyDescent="0.25">
      <c r="A1908" t="s">
        <v>259</v>
      </c>
      <c r="B1908" t="s">
        <v>260</v>
      </c>
      <c r="C1908" t="s">
        <v>294</v>
      </c>
      <c r="D1908" t="s">
        <v>943</v>
      </c>
      <c r="E1908" t="s">
        <v>4287</v>
      </c>
      <c r="F1908" t="s">
        <v>5266</v>
      </c>
      <c r="G1908" t="s">
        <v>5266</v>
      </c>
      <c r="H1908">
        <v>5.04E-2</v>
      </c>
      <c r="I1908" t="s">
        <v>265</v>
      </c>
      <c r="J1908" t="s">
        <v>242</v>
      </c>
      <c r="K1908" t="s">
        <v>243</v>
      </c>
      <c r="L1908" t="s">
        <v>244</v>
      </c>
      <c r="M1908">
        <v>0</v>
      </c>
      <c r="N1908">
        <v>5.04E-2</v>
      </c>
      <c r="O1908" t="s">
        <v>324</v>
      </c>
      <c r="P1908" t="s">
        <v>5267</v>
      </c>
      <c r="Q1908" t="s">
        <v>947</v>
      </c>
      <c r="R1908" t="s">
        <v>5268</v>
      </c>
      <c r="S1908" t="s">
        <v>270</v>
      </c>
      <c r="T1908" t="b">
        <v>0</v>
      </c>
    </row>
    <row r="1909" spans="1:20" x14ac:dyDescent="0.25">
      <c r="A1909" t="s">
        <v>259</v>
      </c>
      <c r="B1909" t="s">
        <v>260</v>
      </c>
      <c r="C1909" t="s">
        <v>237</v>
      </c>
      <c r="D1909" t="s">
        <v>3088</v>
      </c>
      <c r="E1909" t="s">
        <v>1583</v>
      </c>
      <c r="F1909" t="s">
        <v>5269</v>
      </c>
      <c r="G1909" t="s">
        <v>5270</v>
      </c>
      <c r="H1909">
        <v>0.162576</v>
      </c>
      <c r="I1909" t="s">
        <v>265</v>
      </c>
      <c r="J1909" t="s">
        <v>242</v>
      </c>
      <c r="K1909" t="s">
        <v>243</v>
      </c>
      <c r="L1909" t="s">
        <v>244</v>
      </c>
      <c r="M1909">
        <v>0</v>
      </c>
      <c r="N1909">
        <v>0.162576</v>
      </c>
      <c r="O1909" t="s">
        <v>372</v>
      </c>
      <c r="P1909" t="s">
        <v>5271</v>
      </c>
      <c r="Q1909" t="s">
        <v>3092</v>
      </c>
      <c r="R1909" t="s">
        <v>5272</v>
      </c>
      <c r="S1909" t="s">
        <v>270</v>
      </c>
      <c r="T1909" t="b">
        <v>1</v>
      </c>
    </row>
    <row r="1910" spans="1:20" x14ac:dyDescent="0.25">
      <c r="A1910" t="s">
        <v>236</v>
      </c>
      <c r="B1910" t="s">
        <v>236</v>
      </c>
      <c r="C1910" t="s">
        <v>237</v>
      </c>
      <c r="D1910" t="s">
        <v>392</v>
      </c>
      <c r="E1910" t="s">
        <v>251</v>
      </c>
      <c r="F1910" t="s">
        <v>1520</v>
      </c>
      <c r="G1910" t="s">
        <v>5273</v>
      </c>
      <c r="H1910">
        <v>0.38</v>
      </c>
      <c r="I1910" t="s">
        <v>254</v>
      </c>
      <c r="J1910" t="s">
        <v>242</v>
      </c>
      <c r="K1910" t="s">
        <v>243</v>
      </c>
      <c r="L1910" t="s">
        <v>244</v>
      </c>
      <c r="M1910">
        <v>0</v>
      </c>
      <c r="N1910">
        <v>0.38</v>
      </c>
      <c r="O1910" t="s">
        <v>255</v>
      </c>
      <c r="P1910" t="s">
        <v>5274</v>
      </c>
      <c r="Q1910" t="s">
        <v>397</v>
      </c>
      <c r="R1910" t="s">
        <v>3131</v>
      </c>
      <c r="S1910" t="s">
        <v>249</v>
      </c>
      <c r="T1910" t="b">
        <v>1</v>
      </c>
    </row>
    <row r="1911" spans="1:20" x14ac:dyDescent="0.25">
      <c r="A1911" t="s">
        <v>259</v>
      </c>
      <c r="B1911" t="s">
        <v>260</v>
      </c>
      <c r="C1911" t="s">
        <v>237</v>
      </c>
      <c r="D1911" t="s">
        <v>4238</v>
      </c>
      <c r="E1911" t="s">
        <v>4239</v>
      </c>
      <c r="F1911" t="s">
        <v>5275</v>
      </c>
      <c r="G1911" t="s">
        <v>5275</v>
      </c>
      <c r="H1911">
        <v>1.734</v>
      </c>
      <c r="I1911" t="s">
        <v>265</v>
      </c>
      <c r="J1911" t="s">
        <v>242</v>
      </c>
      <c r="K1911" t="s">
        <v>243</v>
      </c>
      <c r="L1911" t="s">
        <v>244</v>
      </c>
      <c r="M1911">
        <v>0</v>
      </c>
      <c r="N1911">
        <v>1.734</v>
      </c>
      <c r="O1911" t="s">
        <v>386</v>
      </c>
      <c r="P1911" t="s">
        <v>5276</v>
      </c>
      <c r="Q1911" t="s">
        <v>4242</v>
      </c>
      <c r="R1911" t="s">
        <v>5277</v>
      </c>
      <c r="S1911" t="s">
        <v>270</v>
      </c>
      <c r="T1911" t="b">
        <v>1</v>
      </c>
    </row>
    <row r="1912" spans="1:20" x14ac:dyDescent="0.25">
      <c r="A1912" t="s">
        <v>259</v>
      </c>
      <c r="B1912" t="s">
        <v>260</v>
      </c>
      <c r="C1912" t="s">
        <v>294</v>
      </c>
      <c r="D1912" t="s">
        <v>4238</v>
      </c>
      <c r="E1912" t="s">
        <v>4239</v>
      </c>
      <c r="F1912" t="s">
        <v>5275</v>
      </c>
      <c r="G1912" t="s">
        <v>5275</v>
      </c>
      <c r="H1912">
        <v>0.72</v>
      </c>
      <c r="I1912" t="s">
        <v>265</v>
      </c>
      <c r="J1912" t="s">
        <v>242</v>
      </c>
      <c r="K1912" t="s">
        <v>243</v>
      </c>
      <c r="L1912" t="s">
        <v>244</v>
      </c>
      <c r="M1912">
        <v>0</v>
      </c>
      <c r="N1912">
        <v>0.72</v>
      </c>
      <c r="O1912" t="s">
        <v>1336</v>
      </c>
      <c r="P1912" t="s">
        <v>5276</v>
      </c>
      <c r="Q1912" t="s">
        <v>4242</v>
      </c>
      <c r="R1912" t="s">
        <v>5277</v>
      </c>
      <c r="S1912" t="s">
        <v>270</v>
      </c>
      <c r="T1912" t="b">
        <v>1</v>
      </c>
    </row>
    <row r="1913" spans="1:20" x14ac:dyDescent="0.25">
      <c r="A1913" t="s">
        <v>259</v>
      </c>
      <c r="B1913" t="s">
        <v>260</v>
      </c>
      <c r="C1913" t="s">
        <v>237</v>
      </c>
      <c r="D1913" t="s">
        <v>1155</v>
      </c>
      <c r="E1913" t="s">
        <v>5278</v>
      </c>
      <c r="F1913" t="s">
        <v>5279</v>
      </c>
      <c r="G1913" t="s">
        <v>5279</v>
      </c>
      <c r="H1913">
        <v>0.80600000000000005</v>
      </c>
      <c r="I1913" t="s">
        <v>265</v>
      </c>
      <c r="J1913" t="s">
        <v>242</v>
      </c>
      <c r="K1913" t="s">
        <v>243</v>
      </c>
      <c r="L1913" t="s">
        <v>244</v>
      </c>
      <c r="M1913">
        <v>0</v>
      </c>
      <c r="N1913">
        <v>0.80600000000000005</v>
      </c>
      <c r="O1913" t="s">
        <v>386</v>
      </c>
      <c r="P1913" t="s">
        <v>3955</v>
      </c>
      <c r="Q1913" t="s">
        <v>1159</v>
      </c>
      <c r="R1913" t="s">
        <v>5280</v>
      </c>
      <c r="S1913" t="s">
        <v>270</v>
      </c>
      <c r="T1913" t="b">
        <v>0</v>
      </c>
    </row>
    <row r="1914" spans="1:20" x14ac:dyDescent="0.25">
      <c r="A1914" t="s">
        <v>259</v>
      </c>
      <c r="B1914" t="s">
        <v>260</v>
      </c>
      <c r="C1914" t="s">
        <v>294</v>
      </c>
      <c r="D1914" t="s">
        <v>1155</v>
      </c>
      <c r="E1914" t="s">
        <v>5278</v>
      </c>
      <c r="F1914" t="s">
        <v>5279</v>
      </c>
      <c r="G1914" t="s">
        <v>5279</v>
      </c>
      <c r="H1914">
        <v>0.23400000000000001</v>
      </c>
      <c r="I1914" t="s">
        <v>265</v>
      </c>
      <c r="J1914" t="s">
        <v>242</v>
      </c>
      <c r="K1914" t="s">
        <v>243</v>
      </c>
      <c r="L1914" t="s">
        <v>244</v>
      </c>
      <c r="M1914">
        <v>0</v>
      </c>
      <c r="N1914">
        <v>0.23400000000000001</v>
      </c>
      <c r="O1914" t="s">
        <v>1161</v>
      </c>
      <c r="P1914" t="s">
        <v>3955</v>
      </c>
      <c r="Q1914" t="s">
        <v>1159</v>
      </c>
      <c r="R1914" t="s">
        <v>5280</v>
      </c>
      <c r="S1914" t="s">
        <v>270</v>
      </c>
      <c r="T1914" t="b">
        <v>0</v>
      </c>
    </row>
    <row r="1915" spans="1:20" x14ac:dyDescent="0.25">
      <c r="A1915" t="s">
        <v>259</v>
      </c>
      <c r="B1915" t="s">
        <v>1261</v>
      </c>
      <c r="C1915" t="s">
        <v>237</v>
      </c>
      <c r="D1915" t="s">
        <v>1261</v>
      </c>
      <c r="F1915" t="s">
        <v>1368</v>
      </c>
      <c r="G1915" t="s">
        <v>5281</v>
      </c>
      <c r="H1915">
        <v>3.0000000000000001E-6</v>
      </c>
      <c r="I1915" t="s">
        <v>5282</v>
      </c>
      <c r="J1915" t="s">
        <v>242</v>
      </c>
      <c r="K1915" t="s">
        <v>243</v>
      </c>
      <c r="L1915" t="s">
        <v>244</v>
      </c>
      <c r="M1915">
        <v>0</v>
      </c>
      <c r="N1915">
        <v>3.0000000000000001E-6</v>
      </c>
      <c r="O1915" t="s">
        <v>518</v>
      </c>
      <c r="P1915" t="s">
        <v>5283</v>
      </c>
      <c r="Q1915" t="s">
        <v>1265</v>
      </c>
      <c r="R1915" t="s">
        <v>5284</v>
      </c>
      <c r="S1915" t="s">
        <v>1267</v>
      </c>
      <c r="T1915" t="b">
        <v>1</v>
      </c>
    </row>
    <row r="1916" spans="1:20" x14ac:dyDescent="0.25">
      <c r="A1916" t="s">
        <v>259</v>
      </c>
      <c r="B1916" t="s">
        <v>260</v>
      </c>
      <c r="C1916" t="s">
        <v>237</v>
      </c>
      <c r="D1916" t="s">
        <v>1148</v>
      </c>
      <c r="E1916" t="s">
        <v>4262</v>
      </c>
      <c r="F1916" t="s">
        <v>4262</v>
      </c>
      <c r="G1916" t="s">
        <v>5285</v>
      </c>
      <c r="H1916">
        <v>0.193</v>
      </c>
      <c r="I1916" t="s">
        <v>265</v>
      </c>
      <c r="J1916" t="s">
        <v>242</v>
      </c>
      <c r="K1916" t="s">
        <v>243</v>
      </c>
      <c r="L1916" t="s">
        <v>244</v>
      </c>
      <c r="M1916">
        <v>0</v>
      </c>
      <c r="N1916">
        <v>0.193</v>
      </c>
      <c r="O1916" t="s">
        <v>310</v>
      </c>
      <c r="P1916" t="s">
        <v>5286</v>
      </c>
      <c r="Q1916" t="s">
        <v>1153</v>
      </c>
      <c r="R1916" t="s">
        <v>5287</v>
      </c>
      <c r="S1916" t="s">
        <v>270</v>
      </c>
      <c r="T1916" t="b">
        <v>1</v>
      </c>
    </row>
    <row r="1917" spans="1:20" x14ac:dyDescent="0.25">
      <c r="A1917" t="s">
        <v>259</v>
      </c>
      <c r="B1917" t="s">
        <v>260</v>
      </c>
      <c r="C1917" t="s">
        <v>294</v>
      </c>
      <c r="D1917" t="s">
        <v>1148</v>
      </c>
      <c r="E1917" t="s">
        <v>4262</v>
      </c>
      <c r="F1917" t="s">
        <v>4262</v>
      </c>
      <c r="G1917" t="s">
        <v>5285</v>
      </c>
      <c r="H1917">
        <v>0.10100000000000001</v>
      </c>
      <c r="I1917" t="s">
        <v>265</v>
      </c>
      <c r="J1917" t="s">
        <v>242</v>
      </c>
      <c r="K1917" t="s">
        <v>243</v>
      </c>
      <c r="L1917" t="s">
        <v>244</v>
      </c>
      <c r="M1917">
        <v>0</v>
      </c>
      <c r="N1917">
        <v>0.10100000000000001</v>
      </c>
      <c r="O1917" t="s">
        <v>310</v>
      </c>
      <c r="P1917" t="s">
        <v>5286</v>
      </c>
      <c r="Q1917" t="s">
        <v>1153</v>
      </c>
      <c r="R1917" t="s">
        <v>5287</v>
      </c>
      <c r="S1917" t="s">
        <v>270</v>
      </c>
      <c r="T1917" t="b">
        <v>1</v>
      </c>
    </row>
    <row r="1918" spans="1:20" x14ac:dyDescent="0.25">
      <c r="A1918" t="s">
        <v>259</v>
      </c>
      <c r="B1918" t="s">
        <v>260</v>
      </c>
      <c r="C1918" t="s">
        <v>237</v>
      </c>
      <c r="D1918" t="s">
        <v>643</v>
      </c>
      <c r="E1918" t="s">
        <v>3781</v>
      </c>
      <c r="F1918" t="s">
        <v>4006</v>
      </c>
      <c r="G1918" t="s">
        <v>4006</v>
      </c>
      <c r="H1918">
        <v>0.40300000000000002</v>
      </c>
      <c r="I1918" t="s">
        <v>265</v>
      </c>
      <c r="J1918" t="s">
        <v>242</v>
      </c>
      <c r="K1918" t="s">
        <v>243</v>
      </c>
      <c r="L1918" t="s">
        <v>244</v>
      </c>
      <c r="M1918">
        <v>0</v>
      </c>
      <c r="N1918">
        <v>0.40300000000000002</v>
      </c>
      <c r="O1918" t="s">
        <v>324</v>
      </c>
      <c r="P1918" t="s">
        <v>5288</v>
      </c>
      <c r="Q1918" t="s">
        <v>647</v>
      </c>
      <c r="R1918" t="s">
        <v>5289</v>
      </c>
      <c r="S1918" t="s">
        <v>270</v>
      </c>
      <c r="T1918" t="b">
        <v>1</v>
      </c>
    </row>
    <row r="1919" spans="1:20" x14ac:dyDescent="0.25">
      <c r="A1919" t="s">
        <v>259</v>
      </c>
      <c r="B1919" t="s">
        <v>260</v>
      </c>
      <c r="C1919" t="s">
        <v>237</v>
      </c>
      <c r="D1919" t="s">
        <v>847</v>
      </c>
      <c r="E1919" t="s">
        <v>5290</v>
      </c>
      <c r="F1919" t="s">
        <v>5291</v>
      </c>
      <c r="G1919" t="s">
        <v>5291</v>
      </c>
      <c r="H1919">
        <v>0.22</v>
      </c>
      <c r="I1919" t="s">
        <v>265</v>
      </c>
      <c r="J1919" t="s">
        <v>242</v>
      </c>
      <c r="K1919" t="s">
        <v>243</v>
      </c>
      <c r="L1919" t="s">
        <v>244</v>
      </c>
      <c r="M1919">
        <v>0</v>
      </c>
      <c r="N1919">
        <v>0.22</v>
      </c>
      <c r="O1919" t="s">
        <v>446</v>
      </c>
      <c r="P1919" t="s">
        <v>5292</v>
      </c>
      <c r="Q1919" t="s">
        <v>851</v>
      </c>
      <c r="R1919" t="s">
        <v>5293</v>
      </c>
      <c r="S1919" t="s">
        <v>270</v>
      </c>
      <c r="T1919" t="b">
        <v>1</v>
      </c>
    </row>
    <row r="1920" spans="1:20" x14ac:dyDescent="0.25">
      <c r="A1920" t="s">
        <v>236</v>
      </c>
      <c r="B1920" t="s">
        <v>236</v>
      </c>
      <c r="C1920" t="s">
        <v>237</v>
      </c>
      <c r="D1920" t="s">
        <v>924</v>
      </c>
      <c r="F1920" t="s">
        <v>757</v>
      </c>
      <c r="G1920" t="s">
        <v>5294</v>
      </c>
      <c r="H1920">
        <v>1.5</v>
      </c>
      <c r="I1920" t="s">
        <v>492</v>
      </c>
      <c r="J1920" t="s">
        <v>242</v>
      </c>
      <c r="K1920" t="s">
        <v>243</v>
      </c>
      <c r="L1920" t="s">
        <v>244</v>
      </c>
      <c r="M1920">
        <v>0</v>
      </c>
      <c r="N1920">
        <v>1.5</v>
      </c>
      <c r="O1920" t="s">
        <v>927</v>
      </c>
      <c r="P1920" t="s">
        <v>5295</v>
      </c>
      <c r="Q1920" t="s">
        <v>929</v>
      </c>
      <c r="R1920" t="s">
        <v>5296</v>
      </c>
      <c r="S1920" t="s">
        <v>249</v>
      </c>
      <c r="T1920" t="b">
        <v>0</v>
      </c>
    </row>
    <row r="1921" spans="1:20" x14ac:dyDescent="0.25">
      <c r="A1921" t="s">
        <v>259</v>
      </c>
      <c r="B1921" t="s">
        <v>260</v>
      </c>
      <c r="C1921" t="s">
        <v>237</v>
      </c>
      <c r="D1921" t="s">
        <v>261</v>
      </c>
      <c r="E1921" t="s">
        <v>5297</v>
      </c>
      <c r="F1921" t="s">
        <v>5297</v>
      </c>
      <c r="G1921" t="s">
        <v>5298</v>
      </c>
      <c r="H1921">
        <v>2.0640000000000001</v>
      </c>
      <c r="I1921" t="s">
        <v>265</v>
      </c>
      <c r="J1921" t="s">
        <v>242</v>
      </c>
      <c r="K1921" t="s">
        <v>243</v>
      </c>
      <c r="L1921" t="s">
        <v>244</v>
      </c>
      <c r="M1921">
        <v>0</v>
      </c>
      <c r="N1921">
        <v>2.0640000000000001</v>
      </c>
      <c r="O1921" t="s">
        <v>266</v>
      </c>
      <c r="P1921" t="s">
        <v>5299</v>
      </c>
      <c r="Q1921" t="s">
        <v>268</v>
      </c>
      <c r="R1921" t="s">
        <v>5300</v>
      </c>
      <c r="S1921" t="s">
        <v>270</v>
      </c>
      <c r="T1921" t="b">
        <v>1</v>
      </c>
    </row>
    <row r="1922" spans="1:20" x14ac:dyDescent="0.25">
      <c r="A1922" t="s">
        <v>259</v>
      </c>
      <c r="B1922" t="s">
        <v>260</v>
      </c>
      <c r="C1922" t="s">
        <v>336</v>
      </c>
      <c r="D1922" t="s">
        <v>261</v>
      </c>
      <c r="E1922" t="s">
        <v>5297</v>
      </c>
      <c r="F1922" t="s">
        <v>5297</v>
      </c>
      <c r="G1922" t="s">
        <v>5298</v>
      </c>
      <c r="H1922">
        <v>14465</v>
      </c>
      <c r="I1922" t="s">
        <v>265</v>
      </c>
      <c r="J1922" t="s">
        <v>242</v>
      </c>
      <c r="K1922" t="s">
        <v>243</v>
      </c>
      <c r="L1922" t="s">
        <v>244</v>
      </c>
      <c r="M1922">
        <v>0</v>
      </c>
      <c r="N1922">
        <v>14465</v>
      </c>
      <c r="O1922" t="s">
        <v>266</v>
      </c>
      <c r="P1922" t="s">
        <v>5299</v>
      </c>
      <c r="Q1922" t="s">
        <v>268</v>
      </c>
      <c r="R1922" t="s">
        <v>5301</v>
      </c>
      <c r="S1922" t="s">
        <v>270</v>
      </c>
      <c r="T1922" t="b">
        <v>1</v>
      </c>
    </row>
    <row r="1923" spans="1:20" x14ac:dyDescent="0.25">
      <c r="A1923" t="s">
        <v>259</v>
      </c>
      <c r="B1923" t="s">
        <v>260</v>
      </c>
      <c r="C1923" t="s">
        <v>336</v>
      </c>
      <c r="D1923" t="s">
        <v>261</v>
      </c>
      <c r="E1923" t="s">
        <v>5297</v>
      </c>
      <c r="F1923" t="s">
        <v>5297</v>
      </c>
      <c r="G1923" t="s">
        <v>5298</v>
      </c>
      <c r="H1923">
        <v>32545</v>
      </c>
      <c r="I1923" t="s">
        <v>265</v>
      </c>
      <c r="J1923" t="s">
        <v>242</v>
      </c>
      <c r="K1923" t="s">
        <v>243</v>
      </c>
      <c r="L1923" t="s">
        <v>244</v>
      </c>
      <c r="M1923">
        <v>0</v>
      </c>
      <c r="N1923">
        <v>32545</v>
      </c>
      <c r="O1923" t="s">
        <v>266</v>
      </c>
      <c r="P1923" t="s">
        <v>5299</v>
      </c>
      <c r="Q1923" t="s">
        <v>268</v>
      </c>
      <c r="R1923" t="s">
        <v>5302</v>
      </c>
      <c r="S1923" t="s">
        <v>270</v>
      </c>
      <c r="T1923" t="b">
        <v>1</v>
      </c>
    </row>
    <row r="1924" spans="1:20" x14ac:dyDescent="0.25">
      <c r="A1924" t="s">
        <v>259</v>
      </c>
      <c r="B1924" t="s">
        <v>260</v>
      </c>
      <c r="C1924" t="s">
        <v>237</v>
      </c>
      <c r="D1924" t="s">
        <v>5303</v>
      </c>
      <c r="E1924" t="s">
        <v>650</v>
      </c>
      <c r="F1924" t="s">
        <v>5304</v>
      </c>
      <c r="G1924" t="s">
        <v>5305</v>
      </c>
      <c r="H1924">
        <v>3.5903999999999998E-2</v>
      </c>
      <c r="I1924" t="s">
        <v>265</v>
      </c>
      <c r="J1924" t="s">
        <v>242</v>
      </c>
      <c r="K1924" t="s">
        <v>243</v>
      </c>
      <c r="L1924" t="s">
        <v>244</v>
      </c>
      <c r="M1924">
        <v>0</v>
      </c>
      <c r="N1924">
        <v>3.5903999999999998E-2</v>
      </c>
      <c r="O1924" t="s">
        <v>372</v>
      </c>
      <c r="P1924" t="s">
        <v>5306</v>
      </c>
      <c r="Q1924" t="s">
        <v>5307</v>
      </c>
      <c r="R1924" t="s">
        <v>5308</v>
      </c>
      <c r="S1924" t="s">
        <v>270</v>
      </c>
      <c r="T1924" t="b">
        <v>1</v>
      </c>
    </row>
    <row r="1925" spans="1:20" x14ac:dyDescent="0.25">
      <c r="A1925" t="s">
        <v>236</v>
      </c>
      <c r="B1925" t="s">
        <v>236</v>
      </c>
      <c r="C1925" t="s">
        <v>237</v>
      </c>
      <c r="D1925" t="s">
        <v>392</v>
      </c>
      <c r="F1925" t="s">
        <v>239</v>
      </c>
      <c r="G1925" t="s">
        <v>240</v>
      </c>
      <c r="H1925">
        <v>0.01</v>
      </c>
      <c r="I1925" t="s">
        <v>241</v>
      </c>
      <c r="J1925" t="s">
        <v>242</v>
      </c>
      <c r="K1925" t="s">
        <v>243</v>
      </c>
      <c r="L1925" t="s">
        <v>244</v>
      </c>
      <c r="M1925">
        <v>0</v>
      </c>
      <c r="N1925">
        <v>0.01</v>
      </c>
      <c r="O1925" t="s">
        <v>245</v>
      </c>
      <c r="P1925" t="s">
        <v>246</v>
      </c>
      <c r="Q1925" t="s">
        <v>397</v>
      </c>
      <c r="R1925" t="s">
        <v>1991</v>
      </c>
      <c r="S1925" t="s">
        <v>249</v>
      </c>
      <c r="T1925" t="b">
        <v>0</v>
      </c>
    </row>
    <row r="1926" spans="1:20" x14ac:dyDescent="0.25">
      <c r="A1926" t="s">
        <v>259</v>
      </c>
      <c r="B1926" t="s">
        <v>260</v>
      </c>
      <c r="C1926" t="s">
        <v>237</v>
      </c>
      <c r="D1926" t="s">
        <v>728</v>
      </c>
      <c r="E1926" t="s">
        <v>4814</v>
      </c>
      <c r="F1926" t="s">
        <v>5309</v>
      </c>
      <c r="G1926" t="s">
        <v>5309</v>
      </c>
      <c r="H1926">
        <v>6.016</v>
      </c>
      <c r="I1926" t="s">
        <v>265</v>
      </c>
      <c r="J1926" t="s">
        <v>242</v>
      </c>
      <c r="K1926" t="s">
        <v>243</v>
      </c>
      <c r="L1926" t="s">
        <v>244</v>
      </c>
      <c r="M1926">
        <v>0</v>
      </c>
      <c r="N1926">
        <v>6.016</v>
      </c>
      <c r="O1926" t="s">
        <v>324</v>
      </c>
      <c r="P1926" t="s">
        <v>5310</v>
      </c>
      <c r="Q1926" t="s">
        <v>732</v>
      </c>
      <c r="R1926" t="s">
        <v>5311</v>
      </c>
      <c r="S1926" t="s">
        <v>270</v>
      </c>
      <c r="T1926" t="b">
        <v>0</v>
      </c>
    </row>
    <row r="1927" spans="1:20" x14ac:dyDescent="0.25">
      <c r="A1927" t="s">
        <v>259</v>
      </c>
      <c r="B1927" t="s">
        <v>260</v>
      </c>
      <c r="C1927" t="s">
        <v>294</v>
      </c>
      <c r="D1927" t="s">
        <v>728</v>
      </c>
      <c r="E1927" t="s">
        <v>4814</v>
      </c>
      <c r="F1927" t="s">
        <v>5309</v>
      </c>
      <c r="G1927" t="s">
        <v>5309</v>
      </c>
      <c r="H1927">
        <v>3.0720000000000001</v>
      </c>
      <c r="I1927" t="s">
        <v>265</v>
      </c>
      <c r="J1927" t="s">
        <v>242</v>
      </c>
      <c r="K1927" t="s">
        <v>243</v>
      </c>
      <c r="L1927" t="s">
        <v>244</v>
      </c>
      <c r="M1927">
        <v>0</v>
      </c>
      <c r="N1927">
        <v>3.0720000000000001</v>
      </c>
      <c r="O1927" t="s">
        <v>324</v>
      </c>
      <c r="P1927" t="s">
        <v>5310</v>
      </c>
      <c r="Q1927" t="s">
        <v>732</v>
      </c>
      <c r="R1927" t="s">
        <v>5311</v>
      </c>
      <c r="S1927" t="s">
        <v>270</v>
      </c>
      <c r="T1927" t="b">
        <v>0</v>
      </c>
    </row>
    <row r="1928" spans="1:20" x14ac:dyDescent="0.25">
      <c r="A1928" t="s">
        <v>259</v>
      </c>
      <c r="B1928" t="s">
        <v>260</v>
      </c>
      <c r="C1928" t="s">
        <v>237</v>
      </c>
      <c r="D1928" t="s">
        <v>1535</v>
      </c>
      <c r="E1928" t="s">
        <v>5312</v>
      </c>
      <c r="F1928" t="s">
        <v>5313</v>
      </c>
      <c r="G1928" t="s">
        <v>5313</v>
      </c>
      <c r="H1928">
        <v>0.15207799999999999</v>
      </c>
      <c r="I1928" t="s">
        <v>265</v>
      </c>
      <c r="J1928" t="s">
        <v>242</v>
      </c>
      <c r="K1928" t="s">
        <v>243</v>
      </c>
      <c r="L1928" t="s">
        <v>244</v>
      </c>
      <c r="M1928">
        <v>0</v>
      </c>
      <c r="N1928">
        <v>0.15207799999999999</v>
      </c>
      <c r="O1928" t="s">
        <v>372</v>
      </c>
      <c r="P1928" t="s">
        <v>5314</v>
      </c>
      <c r="Q1928" t="s">
        <v>1539</v>
      </c>
      <c r="R1928" t="s">
        <v>5315</v>
      </c>
      <c r="S1928" t="s">
        <v>270</v>
      </c>
      <c r="T1928" t="b">
        <v>1</v>
      </c>
    </row>
    <row r="1929" spans="1:20" x14ac:dyDescent="0.25">
      <c r="A1929" t="s">
        <v>259</v>
      </c>
      <c r="B1929" t="s">
        <v>260</v>
      </c>
      <c r="C1929" t="s">
        <v>294</v>
      </c>
      <c r="D1929" t="s">
        <v>1535</v>
      </c>
      <c r="E1929" t="s">
        <v>5312</v>
      </c>
      <c r="F1929" t="s">
        <v>5313</v>
      </c>
      <c r="G1929" t="s">
        <v>5313</v>
      </c>
      <c r="H1929">
        <v>6.5030000000000004E-2</v>
      </c>
      <c r="I1929" t="s">
        <v>265</v>
      </c>
      <c r="J1929" t="s">
        <v>242</v>
      </c>
      <c r="K1929" t="s">
        <v>243</v>
      </c>
      <c r="L1929" t="s">
        <v>244</v>
      </c>
      <c r="M1929">
        <v>0</v>
      </c>
      <c r="N1929">
        <v>6.5030000000000004E-2</v>
      </c>
      <c r="O1929" t="s">
        <v>372</v>
      </c>
      <c r="P1929" t="s">
        <v>5314</v>
      </c>
      <c r="Q1929" t="s">
        <v>1539</v>
      </c>
      <c r="R1929" t="s">
        <v>5315</v>
      </c>
      <c r="S1929" t="s">
        <v>270</v>
      </c>
      <c r="T1929" t="b">
        <v>1</v>
      </c>
    </row>
    <row r="1930" spans="1:20" x14ac:dyDescent="0.25">
      <c r="A1930" t="s">
        <v>259</v>
      </c>
      <c r="B1930" t="s">
        <v>260</v>
      </c>
      <c r="C1930" t="s">
        <v>237</v>
      </c>
      <c r="D1930" t="s">
        <v>5261</v>
      </c>
      <c r="E1930" t="s">
        <v>3792</v>
      </c>
      <c r="F1930" t="s">
        <v>5316</v>
      </c>
      <c r="G1930" t="s">
        <v>5316</v>
      </c>
      <c r="H1930">
        <v>1.1069739999999999</v>
      </c>
      <c r="I1930" t="s">
        <v>265</v>
      </c>
      <c r="J1930" t="s">
        <v>242</v>
      </c>
      <c r="K1930" t="s">
        <v>243</v>
      </c>
      <c r="L1930" t="s">
        <v>244</v>
      </c>
      <c r="M1930">
        <v>0</v>
      </c>
      <c r="N1930">
        <v>1.1069739999999999</v>
      </c>
      <c r="O1930" t="s">
        <v>266</v>
      </c>
      <c r="P1930" t="s">
        <v>5317</v>
      </c>
      <c r="Q1930" t="s">
        <v>5264</v>
      </c>
      <c r="R1930" t="s">
        <v>5318</v>
      </c>
      <c r="S1930" t="s">
        <v>270</v>
      </c>
      <c r="T1930" t="b">
        <v>1</v>
      </c>
    </row>
    <row r="1931" spans="1:20" x14ac:dyDescent="0.25">
      <c r="A1931" t="s">
        <v>259</v>
      </c>
      <c r="B1931" t="s">
        <v>260</v>
      </c>
      <c r="C1931" t="s">
        <v>294</v>
      </c>
      <c r="D1931" t="s">
        <v>5261</v>
      </c>
      <c r="E1931" t="s">
        <v>3792</v>
      </c>
      <c r="F1931" t="s">
        <v>5316</v>
      </c>
      <c r="G1931" t="s">
        <v>5316</v>
      </c>
      <c r="H1931">
        <v>0.91080000000000005</v>
      </c>
      <c r="I1931" t="s">
        <v>265</v>
      </c>
      <c r="J1931" t="s">
        <v>242</v>
      </c>
      <c r="K1931" t="s">
        <v>243</v>
      </c>
      <c r="L1931" t="s">
        <v>244</v>
      </c>
      <c r="M1931">
        <v>0</v>
      </c>
      <c r="N1931">
        <v>0.91080000000000005</v>
      </c>
      <c r="O1931" t="s">
        <v>576</v>
      </c>
      <c r="P1931" t="s">
        <v>5317</v>
      </c>
      <c r="Q1931" t="s">
        <v>5264</v>
      </c>
      <c r="R1931" t="s">
        <v>5318</v>
      </c>
      <c r="S1931" t="s">
        <v>270</v>
      </c>
      <c r="T1931" t="b">
        <v>1</v>
      </c>
    </row>
    <row r="1932" spans="1:20" x14ac:dyDescent="0.25">
      <c r="A1932" t="s">
        <v>236</v>
      </c>
      <c r="B1932" t="s">
        <v>236</v>
      </c>
      <c r="C1932" t="s">
        <v>237</v>
      </c>
      <c r="D1932" t="s">
        <v>1111</v>
      </c>
      <c r="F1932" t="s">
        <v>5319</v>
      </c>
      <c r="G1932" t="s">
        <v>5320</v>
      </c>
      <c r="H1932">
        <v>15.310499999999999</v>
      </c>
      <c r="I1932" t="s">
        <v>492</v>
      </c>
      <c r="J1932" t="s">
        <v>242</v>
      </c>
      <c r="K1932" t="s">
        <v>243</v>
      </c>
      <c r="L1932" t="s">
        <v>244</v>
      </c>
      <c r="M1932">
        <v>0</v>
      </c>
      <c r="N1932">
        <v>15.310499999999999</v>
      </c>
      <c r="O1932" t="s">
        <v>432</v>
      </c>
      <c r="P1932" t="s">
        <v>5321</v>
      </c>
      <c r="Q1932" t="s">
        <v>1116</v>
      </c>
      <c r="R1932" t="s">
        <v>5322</v>
      </c>
      <c r="S1932" t="s">
        <v>249</v>
      </c>
      <c r="T1932" t="b">
        <v>1</v>
      </c>
    </row>
    <row r="1933" spans="1:20" x14ac:dyDescent="0.25">
      <c r="A1933" t="s">
        <v>259</v>
      </c>
      <c r="B1933" t="s">
        <v>260</v>
      </c>
      <c r="C1933" t="s">
        <v>237</v>
      </c>
      <c r="D1933" t="s">
        <v>1838</v>
      </c>
      <c r="E1933" t="s">
        <v>2622</v>
      </c>
      <c r="F1933" t="s">
        <v>4101</v>
      </c>
      <c r="G1933" t="s">
        <v>4101</v>
      </c>
      <c r="H1933">
        <v>1.8069999999999999</v>
      </c>
      <c r="I1933" t="s">
        <v>265</v>
      </c>
      <c r="J1933" t="s">
        <v>242</v>
      </c>
      <c r="K1933" t="s">
        <v>243</v>
      </c>
      <c r="L1933" t="s">
        <v>244</v>
      </c>
      <c r="M1933">
        <v>0</v>
      </c>
      <c r="N1933">
        <v>1.8069999999999999</v>
      </c>
      <c r="O1933" t="s">
        <v>952</v>
      </c>
      <c r="P1933" t="s">
        <v>5323</v>
      </c>
      <c r="Q1933" t="s">
        <v>1842</v>
      </c>
      <c r="R1933" t="s">
        <v>5324</v>
      </c>
      <c r="S1933" t="s">
        <v>270</v>
      </c>
      <c r="T1933" t="b">
        <v>1</v>
      </c>
    </row>
    <row r="1934" spans="1:20" x14ac:dyDescent="0.25">
      <c r="A1934" t="s">
        <v>259</v>
      </c>
      <c r="B1934" t="s">
        <v>260</v>
      </c>
      <c r="C1934" t="s">
        <v>237</v>
      </c>
      <c r="D1934" t="s">
        <v>5325</v>
      </c>
      <c r="E1934" t="s">
        <v>5326</v>
      </c>
      <c r="F1934" t="s">
        <v>5327</v>
      </c>
      <c r="G1934" t="s">
        <v>5328</v>
      </c>
      <c r="H1934">
        <v>0.33613900000000002</v>
      </c>
      <c r="I1934" t="s">
        <v>265</v>
      </c>
      <c r="J1934" t="s">
        <v>242</v>
      </c>
      <c r="K1934" t="s">
        <v>243</v>
      </c>
      <c r="L1934" t="s">
        <v>244</v>
      </c>
      <c r="M1934">
        <v>0</v>
      </c>
      <c r="N1934">
        <v>0.33613900000000002</v>
      </c>
      <c r="O1934" t="s">
        <v>266</v>
      </c>
      <c r="P1934" t="s">
        <v>5329</v>
      </c>
      <c r="Q1934" t="s">
        <v>5330</v>
      </c>
      <c r="R1934" t="s">
        <v>5331</v>
      </c>
      <c r="S1934" t="s">
        <v>270</v>
      </c>
      <c r="T1934" t="b">
        <v>1</v>
      </c>
    </row>
    <row r="1935" spans="1:20" x14ac:dyDescent="0.25">
      <c r="A1935" t="s">
        <v>259</v>
      </c>
      <c r="B1935" t="s">
        <v>260</v>
      </c>
      <c r="C1935" t="s">
        <v>237</v>
      </c>
      <c r="D1935" t="s">
        <v>1410</v>
      </c>
      <c r="E1935" t="s">
        <v>3125</v>
      </c>
      <c r="F1935" t="s">
        <v>5332</v>
      </c>
      <c r="G1935" t="s">
        <v>5333</v>
      </c>
      <c r="H1935">
        <v>0.82899999999999996</v>
      </c>
      <c r="I1935" t="s">
        <v>265</v>
      </c>
      <c r="J1935" t="s">
        <v>242</v>
      </c>
      <c r="K1935" t="s">
        <v>243</v>
      </c>
      <c r="L1935" t="s">
        <v>244</v>
      </c>
      <c r="M1935">
        <v>0</v>
      </c>
      <c r="N1935">
        <v>0.82899999999999996</v>
      </c>
      <c r="O1935" t="s">
        <v>310</v>
      </c>
      <c r="P1935" t="s">
        <v>5334</v>
      </c>
      <c r="Q1935" t="s">
        <v>1415</v>
      </c>
      <c r="R1935" t="s">
        <v>5335</v>
      </c>
      <c r="S1935" t="s">
        <v>270</v>
      </c>
      <c r="T1935" t="b">
        <v>1</v>
      </c>
    </row>
    <row r="1936" spans="1:20" x14ac:dyDescent="0.25">
      <c r="A1936" t="s">
        <v>259</v>
      </c>
      <c r="B1936" t="s">
        <v>260</v>
      </c>
      <c r="C1936" t="s">
        <v>294</v>
      </c>
      <c r="D1936" t="s">
        <v>1410</v>
      </c>
      <c r="E1936" t="s">
        <v>3125</v>
      </c>
      <c r="F1936" t="s">
        <v>5332</v>
      </c>
      <c r="G1936" t="s">
        <v>5333</v>
      </c>
      <c r="H1936">
        <v>0.23</v>
      </c>
      <c r="I1936" t="s">
        <v>265</v>
      </c>
      <c r="J1936" t="s">
        <v>242</v>
      </c>
      <c r="K1936" t="s">
        <v>243</v>
      </c>
      <c r="L1936" t="s">
        <v>244</v>
      </c>
      <c r="M1936">
        <v>0</v>
      </c>
      <c r="N1936">
        <v>0.23</v>
      </c>
      <c r="O1936" t="s">
        <v>310</v>
      </c>
      <c r="P1936" t="s">
        <v>5334</v>
      </c>
      <c r="Q1936" t="s">
        <v>1415</v>
      </c>
      <c r="R1936" t="s">
        <v>5335</v>
      </c>
      <c r="S1936" t="s">
        <v>270</v>
      </c>
      <c r="T1936" t="b">
        <v>1</v>
      </c>
    </row>
    <row r="1937" spans="1:20" x14ac:dyDescent="0.25">
      <c r="A1937" t="s">
        <v>259</v>
      </c>
      <c r="B1937" t="s">
        <v>260</v>
      </c>
      <c r="C1937" t="s">
        <v>237</v>
      </c>
      <c r="D1937" t="s">
        <v>280</v>
      </c>
      <c r="E1937" t="s">
        <v>783</v>
      </c>
      <c r="F1937" t="s">
        <v>5336</v>
      </c>
      <c r="G1937" t="s">
        <v>5336</v>
      </c>
      <c r="H1937">
        <v>1.258</v>
      </c>
      <c r="I1937" t="s">
        <v>265</v>
      </c>
      <c r="J1937" t="s">
        <v>242</v>
      </c>
      <c r="K1937" t="s">
        <v>243</v>
      </c>
      <c r="L1937" t="s">
        <v>244</v>
      </c>
      <c r="M1937">
        <v>0</v>
      </c>
      <c r="N1937">
        <v>1.258</v>
      </c>
      <c r="O1937" t="s">
        <v>331</v>
      </c>
      <c r="P1937" t="s">
        <v>5337</v>
      </c>
      <c r="Q1937" t="s">
        <v>285</v>
      </c>
      <c r="R1937" t="s">
        <v>5338</v>
      </c>
      <c r="S1937" t="s">
        <v>270</v>
      </c>
      <c r="T1937" t="b">
        <v>1</v>
      </c>
    </row>
    <row r="1938" spans="1:20" x14ac:dyDescent="0.25">
      <c r="A1938" t="s">
        <v>259</v>
      </c>
      <c r="B1938" t="s">
        <v>260</v>
      </c>
      <c r="C1938" t="s">
        <v>237</v>
      </c>
      <c r="D1938" t="s">
        <v>1428</v>
      </c>
      <c r="E1938" t="s">
        <v>5339</v>
      </c>
      <c r="F1938" t="s">
        <v>5340</v>
      </c>
      <c r="G1938" t="s">
        <v>5340</v>
      </c>
      <c r="H1938">
        <v>8.72E-2</v>
      </c>
      <c r="I1938" t="s">
        <v>265</v>
      </c>
      <c r="J1938" t="s">
        <v>242</v>
      </c>
      <c r="K1938" t="s">
        <v>243</v>
      </c>
      <c r="L1938" t="s">
        <v>244</v>
      </c>
      <c r="M1938">
        <v>0</v>
      </c>
      <c r="N1938">
        <v>8.72E-2</v>
      </c>
      <c r="O1938" t="s">
        <v>1309</v>
      </c>
      <c r="P1938" t="s">
        <v>5341</v>
      </c>
      <c r="Q1938" t="s">
        <v>1432</v>
      </c>
      <c r="R1938" t="s">
        <v>5342</v>
      </c>
      <c r="S1938" t="s">
        <v>270</v>
      </c>
      <c r="T1938" t="b">
        <v>0</v>
      </c>
    </row>
    <row r="1939" spans="1:20" x14ac:dyDescent="0.25">
      <c r="A1939" t="s">
        <v>259</v>
      </c>
      <c r="B1939" t="s">
        <v>260</v>
      </c>
      <c r="C1939" t="s">
        <v>294</v>
      </c>
      <c r="D1939" t="s">
        <v>1428</v>
      </c>
      <c r="E1939" t="s">
        <v>5339</v>
      </c>
      <c r="F1939" t="s">
        <v>5340</v>
      </c>
      <c r="G1939" t="s">
        <v>5340</v>
      </c>
      <c r="H1939">
        <v>2.52E-2</v>
      </c>
      <c r="I1939" t="s">
        <v>265</v>
      </c>
      <c r="J1939" t="s">
        <v>242</v>
      </c>
      <c r="K1939" t="s">
        <v>243</v>
      </c>
      <c r="L1939" t="s">
        <v>244</v>
      </c>
      <c r="M1939">
        <v>0</v>
      </c>
      <c r="N1939">
        <v>2.52E-2</v>
      </c>
      <c r="O1939" t="s">
        <v>1309</v>
      </c>
      <c r="P1939" t="s">
        <v>5341</v>
      </c>
      <c r="Q1939" t="s">
        <v>1432</v>
      </c>
      <c r="R1939" t="s">
        <v>5342</v>
      </c>
      <c r="S1939" t="s">
        <v>270</v>
      </c>
      <c r="T1939" t="b">
        <v>0</v>
      </c>
    </row>
    <row r="1940" spans="1:20" x14ac:dyDescent="0.25">
      <c r="A1940" t="s">
        <v>259</v>
      </c>
      <c r="B1940" t="s">
        <v>260</v>
      </c>
      <c r="C1940" t="s">
        <v>237</v>
      </c>
      <c r="D1940" t="s">
        <v>1582</v>
      </c>
      <c r="E1940" t="s">
        <v>5343</v>
      </c>
      <c r="F1940" t="s">
        <v>5343</v>
      </c>
      <c r="G1940" t="s">
        <v>5344</v>
      </c>
      <c r="H1940">
        <v>0.23599999999999999</v>
      </c>
      <c r="I1940" t="s">
        <v>265</v>
      </c>
      <c r="J1940" t="s">
        <v>242</v>
      </c>
      <c r="K1940" t="s">
        <v>243</v>
      </c>
      <c r="L1940" t="s">
        <v>244</v>
      </c>
      <c r="M1940">
        <v>0</v>
      </c>
      <c r="N1940">
        <v>0.23599999999999999</v>
      </c>
      <c r="O1940" t="s">
        <v>324</v>
      </c>
      <c r="P1940" t="s">
        <v>5345</v>
      </c>
      <c r="Q1940" t="s">
        <v>1586</v>
      </c>
      <c r="R1940" t="s">
        <v>5346</v>
      </c>
      <c r="S1940" t="s">
        <v>270</v>
      </c>
      <c r="T1940" t="b">
        <v>1</v>
      </c>
    </row>
    <row r="1941" spans="1:20" x14ac:dyDescent="0.25">
      <c r="A1941" t="s">
        <v>259</v>
      </c>
      <c r="B1941" t="s">
        <v>260</v>
      </c>
      <c r="C1941" t="s">
        <v>294</v>
      </c>
      <c r="D1941" t="s">
        <v>1582</v>
      </c>
      <c r="E1941" t="s">
        <v>5343</v>
      </c>
      <c r="F1941" t="s">
        <v>5343</v>
      </c>
      <c r="G1941" t="s">
        <v>5344</v>
      </c>
      <c r="H1941">
        <v>0.14399999999999999</v>
      </c>
      <c r="I1941" t="s">
        <v>265</v>
      </c>
      <c r="J1941" t="s">
        <v>242</v>
      </c>
      <c r="K1941" t="s">
        <v>243</v>
      </c>
      <c r="L1941" t="s">
        <v>244</v>
      </c>
      <c r="M1941">
        <v>0</v>
      </c>
      <c r="N1941">
        <v>0.14399999999999999</v>
      </c>
      <c r="O1941" t="s">
        <v>324</v>
      </c>
      <c r="P1941" t="s">
        <v>5345</v>
      </c>
      <c r="Q1941" t="s">
        <v>1586</v>
      </c>
      <c r="R1941" t="s">
        <v>5346</v>
      </c>
      <c r="S1941" t="s">
        <v>270</v>
      </c>
      <c r="T1941" t="b">
        <v>1</v>
      </c>
    </row>
    <row r="1942" spans="1:20" x14ac:dyDescent="0.25">
      <c r="A1942" t="s">
        <v>236</v>
      </c>
      <c r="B1942" t="s">
        <v>236</v>
      </c>
      <c r="C1942" t="s">
        <v>237</v>
      </c>
      <c r="D1942" t="s">
        <v>552</v>
      </c>
      <c r="F1942" t="s">
        <v>5347</v>
      </c>
      <c r="G1942" t="s">
        <v>5348</v>
      </c>
      <c r="H1942">
        <v>0.9</v>
      </c>
      <c r="I1942" t="s">
        <v>492</v>
      </c>
      <c r="J1942" t="s">
        <v>242</v>
      </c>
      <c r="K1942" t="s">
        <v>243</v>
      </c>
      <c r="L1942" t="s">
        <v>244</v>
      </c>
      <c r="M1942">
        <v>0</v>
      </c>
      <c r="N1942">
        <v>0.9</v>
      </c>
      <c r="O1942" t="s">
        <v>255</v>
      </c>
      <c r="P1942" t="s">
        <v>5349</v>
      </c>
      <c r="Q1942" t="s">
        <v>556</v>
      </c>
      <c r="R1942" t="s">
        <v>5350</v>
      </c>
      <c r="S1942" t="s">
        <v>249</v>
      </c>
      <c r="T1942" t="b">
        <v>1</v>
      </c>
    </row>
    <row r="1943" spans="1:20" x14ac:dyDescent="0.25">
      <c r="A1943" t="s">
        <v>259</v>
      </c>
      <c r="B1943" t="s">
        <v>1086</v>
      </c>
      <c r="C1943" t="s">
        <v>237</v>
      </c>
      <c r="D1943" t="s">
        <v>1087</v>
      </c>
      <c r="E1943" t="s">
        <v>5351</v>
      </c>
      <c r="F1943" t="s">
        <v>5352</v>
      </c>
      <c r="G1943" t="s">
        <v>5353</v>
      </c>
      <c r="H1943">
        <v>29.62</v>
      </c>
      <c r="I1943" t="s">
        <v>265</v>
      </c>
      <c r="J1943" t="s">
        <v>242</v>
      </c>
      <c r="K1943" t="s">
        <v>243</v>
      </c>
      <c r="L1943" t="s">
        <v>244</v>
      </c>
      <c r="M1943">
        <v>0</v>
      </c>
      <c r="N1943">
        <v>29.62</v>
      </c>
      <c r="O1943" t="s">
        <v>2720</v>
      </c>
      <c r="P1943" t="s">
        <v>5354</v>
      </c>
      <c r="Q1943" t="s">
        <v>1092</v>
      </c>
      <c r="R1943" t="s">
        <v>5355</v>
      </c>
      <c r="S1943" t="s">
        <v>1094</v>
      </c>
      <c r="T1943" t="b">
        <v>1</v>
      </c>
    </row>
    <row r="1944" spans="1:20" x14ac:dyDescent="0.25">
      <c r="A1944" t="s">
        <v>259</v>
      </c>
      <c r="B1944" t="s">
        <v>1086</v>
      </c>
      <c r="C1944" t="s">
        <v>336</v>
      </c>
      <c r="D1944" t="s">
        <v>1087</v>
      </c>
      <c r="E1944" t="s">
        <v>5351</v>
      </c>
      <c r="F1944" t="s">
        <v>5352</v>
      </c>
      <c r="G1944" t="s">
        <v>5353</v>
      </c>
      <c r="H1944">
        <v>103788</v>
      </c>
      <c r="I1944" t="s">
        <v>265</v>
      </c>
      <c r="J1944" t="s">
        <v>242</v>
      </c>
      <c r="K1944" t="s">
        <v>243</v>
      </c>
      <c r="L1944" t="s">
        <v>244</v>
      </c>
      <c r="M1944">
        <v>0</v>
      </c>
      <c r="N1944">
        <v>103788</v>
      </c>
      <c r="O1944" t="s">
        <v>2720</v>
      </c>
      <c r="P1944" t="s">
        <v>5354</v>
      </c>
      <c r="Q1944" t="s">
        <v>1092</v>
      </c>
      <c r="R1944" t="s">
        <v>5356</v>
      </c>
      <c r="S1944" t="s">
        <v>1094</v>
      </c>
      <c r="T1944" t="b">
        <v>1</v>
      </c>
    </row>
    <row r="1945" spans="1:20" x14ac:dyDescent="0.25">
      <c r="A1945" t="s">
        <v>259</v>
      </c>
      <c r="B1945" t="s">
        <v>1086</v>
      </c>
      <c r="C1945" t="s">
        <v>336</v>
      </c>
      <c r="D1945" t="s">
        <v>1087</v>
      </c>
      <c r="E1945" t="s">
        <v>5351</v>
      </c>
      <c r="F1945" t="s">
        <v>5352</v>
      </c>
      <c r="G1945" t="s">
        <v>5353</v>
      </c>
      <c r="H1945">
        <v>155683</v>
      </c>
      <c r="I1945" t="s">
        <v>265</v>
      </c>
      <c r="J1945" t="s">
        <v>242</v>
      </c>
      <c r="K1945" t="s">
        <v>243</v>
      </c>
      <c r="L1945" t="s">
        <v>244</v>
      </c>
      <c r="M1945">
        <v>0</v>
      </c>
      <c r="N1945">
        <v>155683</v>
      </c>
      <c r="O1945" t="s">
        <v>2720</v>
      </c>
      <c r="P1945" t="s">
        <v>5354</v>
      </c>
      <c r="Q1945" t="s">
        <v>1092</v>
      </c>
      <c r="R1945" t="s">
        <v>5357</v>
      </c>
      <c r="S1945" t="s">
        <v>1094</v>
      </c>
      <c r="T1945" t="b">
        <v>1</v>
      </c>
    </row>
    <row r="1946" spans="1:20" x14ac:dyDescent="0.25">
      <c r="A1946" t="s">
        <v>259</v>
      </c>
      <c r="B1946" t="s">
        <v>271</v>
      </c>
      <c r="C1946" t="s">
        <v>237</v>
      </c>
      <c r="D1946" t="s">
        <v>272</v>
      </c>
      <c r="F1946" t="s">
        <v>5358</v>
      </c>
      <c r="G1946" t="s">
        <v>5359</v>
      </c>
      <c r="H1946">
        <v>0.16244600000000001</v>
      </c>
      <c r="I1946" t="s">
        <v>265</v>
      </c>
      <c r="J1946" t="s">
        <v>242</v>
      </c>
      <c r="K1946" t="s">
        <v>243</v>
      </c>
      <c r="L1946" t="s">
        <v>244</v>
      </c>
      <c r="M1946">
        <v>0</v>
      </c>
      <c r="N1946">
        <v>0.16244600000000001</v>
      </c>
      <c r="O1946" t="s">
        <v>275</v>
      </c>
      <c r="P1946" t="s">
        <v>5360</v>
      </c>
      <c r="Q1946" t="s">
        <v>277</v>
      </c>
      <c r="R1946" t="s">
        <v>5361</v>
      </c>
      <c r="S1946" t="s">
        <v>279</v>
      </c>
      <c r="T1946" t="b">
        <v>1</v>
      </c>
    </row>
    <row r="1947" spans="1:20" x14ac:dyDescent="0.25">
      <c r="A1947" t="s">
        <v>236</v>
      </c>
      <c r="B1947" t="s">
        <v>236</v>
      </c>
      <c r="C1947" t="s">
        <v>237</v>
      </c>
      <c r="D1947" t="s">
        <v>314</v>
      </c>
      <c r="F1947" t="s">
        <v>808</v>
      </c>
      <c r="G1947" t="s">
        <v>5362</v>
      </c>
      <c r="H1947">
        <v>0.05</v>
      </c>
      <c r="I1947" t="s">
        <v>254</v>
      </c>
      <c r="J1947" t="s">
        <v>242</v>
      </c>
      <c r="K1947" t="s">
        <v>243</v>
      </c>
      <c r="L1947" t="s">
        <v>244</v>
      </c>
      <c r="M1947">
        <v>0</v>
      </c>
      <c r="N1947">
        <v>0.05</v>
      </c>
      <c r="O1947" t="s">
        <v>810</v>
      </c>
      <c r="P1947" t="s">
        <v>5363</v>
      </c>
      <c r="Q1947" t="s">
        <v>318</v>
      </c>
      <c r="R1947" t="s">
        <v>812</v>
      </c>
      <c r="S1947" t="s">
        <v>249</v>
      </c>
      <c r="T1947" t="b">
        <v>1</v>
      </c>
    </row>
    <row r="1948" spans="1:20" x14ac:dyDescent="0.25">
      <c r="A1948" t="s">
        <v>259</v>
      </c>
      <c r="B1948" t="s">
        <v>260</v>
      </c>
      <c r="C1948" t="s">
        <v>237</v>
      </c>
      <c r="D1948" t="s">
        <v>5303</v>
      </c>
      <c r="E1948" t="s">
        <v>5364</v>
      </c>
      <c r="F1948" t="s">
        <v>5365</v>
      </c>
      <c r="G1948" t="s">
        <v>5366</v>
      </c>
      <c r="H1948">
        <v>7.1807999999999997E-2</v>
      </c>
      <c r="I1948" t="s">
        <v>265</v>
      </c>
      <c r="J1948" t="s">
        <v>242</v>
      </c>
      <c r="K1948" t="s">
        <v>243</v>
      </c>
      <c r="L1948" t="s">
        <v>244</v>
      </c>
      <c r="M1948">
        <v>0</v>
      </c>
      <c r="N1948">
        <v>7.1807999999999997E-2</v>
      </c>
      <c r="O1948" t="s">
        <v>372</v>
      </c>
      <c r="P1948" t="s">
        <v>5367</v>
      </c>
      <c r="Q1948" t="s">
        <v>5307</v>
      </c>
      <c r="R1948" t="s">
        <v>5368</v>
      </c>
      <c r="S1948" t="s">
        <v>270</v>
      </c>
      <c r="T1948" t="b">
        <v>1</v>
      </c>
    </row>
    <row r="1949" spans="1:20" x14ac:dyDescent="0.25">
      <c r="A1949" t="s">
        <v>259</v>
      </c>
      <c r="B1949" t="s">
        <v>260</v>
      </c>
      <c r="C1949" t="s">
        <v>237</v>
      </c>
      <c r="D1949" t="s">
        <v>962</v>
      </c>
      <c r="E1949" t="s">
        <v>3724</v>
      </c>
      <c r="F1949" t="s">
        <v>3724</v>
      </c>
      <c r="G1949" t="s">
        <v>5369</v>
      </c>
      <c r="H1949">
        <v>1.31</v>
      </c>
      <c r="I1949" t="s">
        <v>265</v>
      </c>
      <c r="J1949" t="s">
        <v>242</v>
      </c>
      <c r="K1949" t="s">
        <v>243</v>
      </c>
      <c r="L1949" t="s">
        <v>244</v>
      </c>
      <c r="M1949">
        <v>0</v>
      </c>
      <c r="N1949">
        <v>1.31</v>
      </c>
      <c r="O1949" t="s">
        <v>266</v>
      </c>
      <c r="P1949" t="s">
        <v>5370</v>
      </c>
      <c r="Q1949" t="s">
        <v>967</v>
      </c>
      <c r="R1949" t="s">
        <v>5371</v>
      </c>
      <c r="S1949" t="s">
        <v>270</v>
      </c>
      <c r="T1949" t="b">
        <v>1</v>
      </c>
    </row>
    <row r="1950" spans="1:20" x14ac:dyDescent="0.25">
      <c r="A1950" t="s">
        <v>259</v>
      </c>
      <c r="B1950" t="s">
        <v>260</v>
      </c>
      <c r="C1950" t="s">
        <v>336</v>
      </c>
      <c r="D1950" t="s">
        <v>962</v>
      </c>
      <c r="E1950" t="s">
        <v>3724</v>
      </c>
      <c r="F1950" t="s">
        <v>3724</v>
      </c>
      <c r="G1950" t="s">
        <v>5369</v>
      </c>
      <c r="H1950">
        <v>9180</v>
      </c>
      <c r="I1950" t="s">
        <v>265</v>
      </c>
      <c r="J1950" t="s">
        <v>242</v>
      </c>
      <c r="K1950" t="s">
        <v>243</v>
      </c>
      <c r="L1950" t="s">
        <v>244</v>
      </c>
      <c r="M1950">
        <v>0</v>
      </c>
      <c r="N1950">
        <v>9180</v>
      </c>
      <c r="O1950" t="s">
        <v>266</v>
      </c>
      <c r="P1950" t="s">
        <v>5370</v>
      </c>
      <c r="Q1950" t="s">
        <v>967</v>
      </c>
      <c r="R1950" t="s">
        <v>5372</v>
      </c>
      <c r="S1950" t="s">
        <v>270</v>
      </c>
      <c r="T1950" t="b">
        <v>1</v>
      </c>
    </row>
    <row r="1951" spans="1:20" x14ac:dyDescent="0.25">
      <c r="A1951" t="s">
        <v>259</v>
      </c>
      <c r="B1951" t="s">
        <v>260</v>
      </c>
      <c r="C1951" t="s">
        <v>336</v>
      </c>
      <c r="D1951" t="s">
        <v>962</v>
      </c>
      <c r="E1951" t="s">
        <v>3724</v>
      </c>
      <c r="F1951" t="s">
        <v>3724</v>
      </c>
      <c r="G1951" t="s">
        <v>5369</v>
      </c>
      <c r="H1951">
        <v>20656</v>
      </c>
      <c r="I1951" t="s">
        <v>265</v>
      </c>
      <c r="J1951" t="s">
        <v>242</v>
      </c>
      <c r="K1951" t="s">
        <v>243</v>
      </c>
      <c r="L1951" t="s">
        <v>244</v>
      </c>
      <c r="M1951">
        <v>0</v>
      </c>
      <c r="N1951">
        <v>20656</v>
      </c>
      <c r="O1951" t="s">
        <v>266</v>
      </c>
      <c r="P1951" t="s">
        <v>5370</v>
      </c>
      <c r="Q1951" t="s">
        <v>967</v>
      </c>
      <c r="R1951" t="s">
        <v>5373</v>
      </c>
      <c r="S1951" t="s">
        <v>270</v>
      </c>
      <c r="T1951" t="b">
        <v>1</v>
      </c>
    </row>
    <row r="1952" spans="1:20" x14ac:dyDescent="0.25">
      <c r="A1952" t="s">
        <v>259</v>
      </c>
      <c r="B1952" t="s">
        <v>260</v>
      </c>
      <c r="C1952" t="s">
        <v>237</v>
      </c>
      <c r="D1952" t="s">
        <v>1953</v>
      </c>
      <c r="E1952" t="s">
        <v>5374</v>
      </c>
      <c r="F1952" t="s">
        <v>5375</v>
      </c>
      <c r="G1952" t="s">
        <v>5375</v>
      </c>
      <c r="H1952">
        <v>6.56</v>
      </c>
      <c r="I1952" t="s">
        <v>265</v>
      </c>
      <c r="J1952" t="s">
        <v>242</v>
      </c>
      <c r="K1952" t="s">
        <v>243</v>
      </c>
      <c r="L1952" t="s">
        <v>244</v>
      </c>
      <c r="M1952">
        <v>0</v>
      </c>
      <c r="N1952">
        <v>6.56</v>
      </c>
      <c r="O1952" t="s">
        <v>331</v>
      </c>
      <c r="P1952" t="s">
        <v>5376</v>
      </c>
      <c r="Q1952" t="s">
        <v>1957</v>
      </c>
      <c r="R1952" t="s">
        <v>5377</v>
      </c>
      <c r="S1952" t="s">
        <v>270</v>
      </c>
      <c r="T1952" t="b">
        <v>1</v>
      </c>
    </row>
    <row r="1953" spans="1:20" x14ac:dyDescent="0.25">
      <c r="A1953" t="s">
        <v>259</v>
      </c>
      <c r="B1953" t="s">
        <v>260</v>
      </c>
      <c r="C1953" t="s">
        <v>294</v>
      </c>
      <c r="D1953" t="s">
        <v>1953</v>
      </c>
      <c r="E1953" t="s">
        <v>5374</v>
      </c>
      <c r="F1953" t="s">
        <v>5375</v>
      </c>
      <c r="G1953" t="s">
        <v>5375</v>
      </c>
      <c r="H1953">
        <v>3.6160000000000001</v>
      </c>
      <c r="I1953" t="s">
        <v>265</v>
      </c>
      <c r="J1953" t="s">
        <v>242</v>
      </c>
      <c r="K1953" t="s">
        <v>243</v>
      </c>
      <c r="L1953" t="s">
        <v>244</v>
      </c>
      <c r="M1953">
        <v>0</v>
      </c>
      <c r="N1953">
        <v>3.6160000000000001</v>
      </c>
      <c r="O1953" t="s">
        <v>331</v>
      </c>
      <c r="P1953" t="s">
        <v>5376</v>
      </c>
      <c r="Q1953" t="s">
        <v>1957</v>
      </c>
      <c r="R1953" t="s">
        <v>5377</v>
      </c>
      <c r="S1953" t="s">
        <v>270</v>
      </c>
      <c r="T1953" t="b">
        <v>1</v>
      </c>
    </row>
    <row r="1954" spans="1:20" x14ac:dyDescent="0.25">
      <c r="A1954" t="s">
        <v>259</v>
      </c>
      <c r="B1954" t="s">
        <v>382</v>
      </c>
      <c r="C1954" t="s">
        <v>237</v>
      </c>
      <c r="D1954" t="s">
        <v>2597</v>
      </c>
      <c r="E1954" t="s">
        <v>2350</v>
      </c>
      <c r="F1954" t="s">
        <v>2351</v>
      </c>
      <c r="G1954" t="s">
        <v>2351</v>
      </c>
      <c r="H1954">
        <v>0.18</v>
      </c>
      <c r="I1954" t="s">
        <v>265</v>
      </c>
      <c r="J1954" t="s">
        <v>242</v>
      </c>
      <c r="K1954" t="s">
        <v>243</v>
      </c>
      <c r="L1954" t="s">
        <v>244</v>
      </c>
      <c r="M1954">
        <v>0</v>
      </c>
      <c r="N1954">
        <v>0.18</v>
      </c>
      <c r="O1954" t="s">
        <v>2600</v>
      </c>
      <c r="P1954" t="s">
        <v>5378</v>
      </c>
      <c r="Q1954" t="s">
        <v>2602</v>
      </c>
      <c r="R1954" t="s">
        <v>5379</v>
      </c>
      <c r="S1954" t="s">
        <v>390</v>
      </c>
      <c r="T1954" t="b">
        <v>1</v>
      </c>
    </row>
    <row r="1955" spans="1:20" x14ac:dyDescent="0.25">
      <c r="A1955" t="s">
        <v>259</v>
      </c>
      <c r="B1955" t="s">
        <v>382</v>
      </c>
      <c r="C1955" t="s">
        <v>294</v>
      </c>
      <c r="D1955" t="s">
        <v>2597</v>
      </c>
      <c r="E1955" t="s">
        <v>2350</v>
      </c>
      <c r="F1955" t="s">
        <v>2351</v>
      </c>
      <c r="G1955" t="s">
        <v>2351</v>
      </c>
      <c r="H1955">
        <v>0.11899999999999999</v>
      </c>
      <c r="I1955" t="s">
        <v>265</v>
      </c>
      <c r="J1955" t="s">
        <v>242</v>
      </c>
      <c r="K1955" t="s">
        <v>243</v>
      </c>
      <c r="L1955" t="s">
        <v>244</v>
      </c>
      <c r="M1955">
        <v>0</v>
      </c>
      <c r="N1955">
        <v>0.11899999999999999</v>
      </c>
      <c r="O1955" t="s">
        <v>2600</v>
      </c>
      <c r="P1955" t="s">
        <v>5378</v>
      </c>
      <c r="Q1955" t="s">
        <v>2602</v>
      </c>
      <c r="R1955" t="s">
        <v>5379</v>
      </c>
      <c r="S1955" t="s">
        <v>390</v>
      </c>
      <c r="T1955" t="b">
        <v>1</v>
      </c>
    </row>
    <row r="1956" spans="1:20" x14ac:dyDescent="0.25">
      <c r="A1956" t="s">
        <v>259</v>
      </c>
      <c r="B1956" t="s">
        <v>260</v>
      </c>
      <c r="C1956" t="s">
        <v>237</v>
      </c>
      <c r="D1956" t="s">
        <v>418</v>
      </c>
      <c r="E1956" t="s">
        <v>4012</v>
      </c>
      <c r="F1956" t="s">
        <v>4012</v>
      </c>
      <c r="G1956" t="s">
        <v>5380</v>
      </c>
      <c r="H1956">
        <v>0.13600000000000001</v>
      </c>
      <c r="I1956" t="s">
        <v>265</v>
      </c>
      <c r="J1956" t="s">
        <v>242</v>
      </c>
      <c r="K1956" t="s">
        <v>243</v>
      </c>
      <c r="L1956" t="s">
        <v>244</v>
      </c>
      <c r="M1956">
        <v>0</v>
      </c>
      <c r="N1956">
        <v>0.13600000000000001</v>
      </c>
      <c r="O1956" t="s">
        <v>2901</v>
      </c>
      <c r="P1956" t="s">
        <v>5381</v>
      </c>
      <c r="Q1956" t="s">
        <v>423</v>
      </c>
      <c r="R1956" t="s">
        <v>5382</v>
      </c>
      <c r="S1956" t="s">
        <v>270</v>
      </c>
      <c r="T1956" t="b">
        <v>1</v>
      </c>
    </row>
    <row r="1957" spans="1:20" x14ac:dyDescent="0.25">
      <c r="A1957" t="s">
        <v>259</v>
      </c>
      <c r="B1957" t="s">
        <v>260</v>
      </c>
      <c r="C1957" t="s">
        <v>336</v>
      </c>
      <c r="D1957" t="s">
        <v>418</v>
      </c>
      <c r="E1957" t="s">
        <v>4012</v>
      </c>
      <c r="F1957" t="s">
        <v>4012</v>
      </c>
      <c r="G1957" t="s">
        <v>5380</v>
      </c>
      <c r="H1957">
        <v>703</v>
      </c>
      <c r="I1957" t="s">
        <v>265</v>
      </c>
      <c r="J1957" t="s">
        <v>242</v>
      </c>
      <c r="K1957" t="s">
        <v>243</v>
      </c>
      <c r="L1957" t="s">
        <v>244</v>
      </c>
      <c r="M1957">
        <v>0</v>
      </c>
      <c r="N1957">
        <v>703</v>
      </c>
      <c r="O1957" t="s">
        <v>2901</v>
      </c>
      <c r="P1957" t="s">
        <v>5381</v>
      </c>
      <c r="Q1957" t="s">
        <v>423</v>
      </c>
      <c r="R1957" t="s">
        <v>5383</v>
      </c>
      <c r="S1957" t="s">
        <v>270</v>
      </c>
      <c r="T1957" t="b">
        <v>1</v>
      </c>
    </row>
    <row r="1958" spans="1:20" x14ac:dyDescent="0.25">
      <c r="A1958" t="s">
        <v>259</v>
      </c>
      <c r="B1958" t="s">
        <v>260</v>
      </c>
      <c r="C1958" t="s">
        <v>336</v>
      </c>
      <c r="D1958" t="s">
        <v>418</v>
      </c>
      <c r="E1958" t="s">
        <v>4012</v>
      </c>
      <c r="F1958" t="s">
        <v>4012</v>
      </c>
      <c r="G1958" t="s">
        <v>5380</v>
      </c>
      <c r="H1958">
        <v>1358</v>
      </c>
      <c r="I1958" t="s">
        <v>265</v>
      </c>
      <c r="J1958" t="s">
        <v>242</v>
      </c>
      <c r="K1958" t="s">
        <v>243</v>
      </c>
      <c r="L1958" t="s">
        <v>244</v>
      </c>
      <c r="M1958">
        <v>0</v>
      </c>
      <c r="N1958">
        <v>1358</v>
      </c>
      <c r="O1958" t="s">
        <v>2901</v>
      </c>
      <c r="P1958" t="s">
        <v>5381</v>
      </c>
      <c r="Q1958" t="s">
        <v>423</v>
      </c>
      <c r="R1958" t="s">
        <v>5384</v>
      </c>
      <c r="S1958" t="s">
        <v>270</v>
      </c>
      <c r="T1958" t="b">
        <v>1</v>
      </c>
    </row>
    <row r="1959" spans="1:20" x14ac:dyDescent="0.25">
      <c r="A1959" t="s">
        <v>259</v>
      </c>
      <c r="B1959" t="s">
        <v>260</v>
      </c>
      <c r="C1959" t="s">
        <v>237</v>
      </c>
      <c r="D1959" t="s">
        <v>635</v>
      </c>
      <c r="E1959" t="s">
        <v>2630</v>
      </c>
      <c r="F1959" t="s">
        <v>2631</v>
      </c>
      <c r="G1959" t="s">
        <v>2631</v>
      </c>
      <c r="H1959">
        <v>0.92200000000000004</v>
      </c>
      <c r="I1959" t="s">
        <v>265</v>
      </c>
      <c r="J1959" t="s">
        <v>242</v>
      </c>
      <c r="K1959" t="s">
        <v>243</v>
      </c>
      <c r="L1959" t="s">
        <v>244</v>
      </c>
      <c r="M1959">
        <v>0</v>
      </c>
      <c r="N1959">
        <v>0.92200000000000004</v>
      </c>
      <c r="O1959" t="s">
        <v>324</v>
      </c>
      <c r="P1959" t="s">
        <v>5385</v>
      </c>
      <c r="Q1959" t="s">
        <v>639</v>
      </c>
      <c r="R1959" t="s">
        <v>5386</v>
      </c>
      <c r="S1959" t="s">
        <v>270</v>
      </c>
      <c r="T1959" t="b">
        <v>1</v>
      </c>
    </row>
    <row r="1960" spans="1:20" x14ac:dyDescent="0.25">
      <c r="A1960" t="s">
        <v>259</v>
      </c>
      <c r="B1960" t="s">
        <v>260</v>
      </c>
      <c r="C1960" t="s">
        <v>237</v>
      </c>
      <c r="D1960" t="s">
        <v>463</v>
      </c>
      <c r="E1960" t="s">
        <v>1992</v>
      </c>
      <c r="F1960" t="s">
        <v>5387</v>
      </c>
      <c r="G1960" t="s">
        <v>5388</v>
      </c>
      <c r="H1960">
        <v>0.46100000000000002</v>
      </c>
      <c r="I1960" t="s">
        <v>265</v>
      </c>
      <c r="J1960" t="s">
        <v>242</v>
      </c>
      <c r="K1960" t="s">
        <v>243</v>
      </c>
      <c r="L1960" t="s">
        <v>244</v>
      </c>
      <c r="M1960">
        <v>0</v>
      </c>
      <c r="N1960">
        <v>0.46100000000000002</v>
      </c>
      <c r="O1960" t="s">
        <v>324</v>
      </c>
      <c r="P1960" t="s">
        <v>5389</v>
      </c>
      <c r="Q1960" t="s">
        <v>468</v>
      </c>
      <c r="R1960" t="s">
        <v>5390</v>
      </c>
      <c r="S1960" t="s">
        <v>270</v>
      </c>
      <c r="T1960" t="b">
        <v>1</v>
      </c>
    </row>
    <row r="1961" spans="1:20" x14ac:dyDescent="0.25">
      <c r="A1961" t="s">
        <v>259</v>
      </c>
      <c r="B1961" t="s">
        <v>260</v>
      </c>
      <c r="C1961" t="s">
        <v>237</v>
      </c>
      <c r="D1961" t="s">
        <v>320</v>
      </c>
      <c r="E1961" t="s">
        <v>5391</v>
      </c>
      <c r="F1961" t="s">
        <v>5392</v>
      </c>
      <c r="G1961" t="s">
        <v>5393</v>
      </c>
      <c r="H1961">
        <v>5.04E-2</v>
      </c>
      <c r="I1961" t="s">
        <v>265</v>
      </c>
      <c r="J1961" t="s">
        <v>242</v>
      </c>
      <c r="K1961" t="s">
        <v>243</v>
      </c>
      <c r="L1961" t="s">
        <v>244</v>
      </c>
      <c r="M1961">
        <v>0</v>
      </c>
      <c r="N1961">
        <v>5.04E-2</v>
      </c>
      <c r="O1961" t="s">
        <v>324</v>
      </c>
      <c r="P1961" t="s">
        <v>5394</v>
      </c>
      <c r="Q1961" t="s">
        <v>326</v>
      </c>
      <c r="R1961" t="s">
        <v>5395</v>
      </c>
      <c r="S1961" t="s">
        <v>270</v>
      </c>
      <c r="T1961" t="b">
        <v>1</v>
      </c>
    </row>
    <row r="1962" spans="1:20" x14ac:dyDescent="0.25">
      <c r="A1962" t="s">
        <v>259</v>
      </c>
      <c r="B1962" t="s">
        <v>260</v>
      </c>
      <c r="C1962" t="s">
        <v>237</v>
      </c>
      <c r="D1962" t="s">
        <v>1652</v>
      </c>
      <c r="E1962" t="s">
        <v>5396</v>
      </c>
      <c r="F1962" t="s">
        <v>5397</v>
      </c>
      <c r="G1962" t="s">
        <v>5397</v>
      </c>
      <c r="H1962">
        <v>1.1299999999999999E-2</v>
      </c>
      <c r="I1962" t="s">
        <v>265</v>
      </c>
      <c r="J1962" t="s">
        <v>242</v>
      </c>
      <c r="K1962" t="s">
        <v>243</v>
      </c>
      <c r="L1962" t="s">
        <v>244</v>
      </c>
      <c r="M1962">
        <v>0</v>
      </c>
      <c r="N1962">
        <v>1.1299999999999999E-2</v>
      </c>
      <c r="O1962" t="s">
        <v>372</v>
      </c>
      <c r="P1962" t="s">
        <v>5398</v>
      </c>
      <c r="Q1962" t="s">
        <v>1656</v>
      </c>
      <c r="R1962" t="s">
        <v>5399</v>
      </c>
      <c r="S1962" t="s">
        <v>270</v>
      </c>
      <c r="T1962" t="b">
        <v>1</v>
      </c>
    </row>
    <row r="1963" spans="1:20" x14ac:dyDescent="0.25">
      <c r="A1963" t="s">
        <v>236</v>
      </c>
      <c r="B1963" t="s">
        <v>236</v>
      </c>
      <c r="C1963" t="s">
        <v>237</v>
      </c>
      <c r="D1963" t="s">
        <v>483</v>
      </c>
      <c r="F1963" t="s">
        <v>724</v>
      </c>
      <c r="G1963" t="s">
        <v>5400</v>
      </c>
      <c r="H1963">
        <v>3.7100000000000001E-2</v>
      </c>
      <c r="I1963" t="s">
        <v>341</v>
      </c>
      <c r="J1963" t="s">
        <v>242</v>
      </c>
      <c r="K1963" t="s">
        <v>243</v>
      </c>
      <c r="L1963" t="s">
        <v>244</v>
      </c>
      <c r="M1963">
        <v>0</v>
      </c>
      <c r="N1963">
        <v>3.7100000000000001E-2</v>
      </c>
      <c r="O1963" t="s">
        <v>1762</v>
      </c>
      <c r="P1963" t="s">
        <v>5401</v>
      </c>
      <c r="Q1963" t="s">
        <v>488</v>
      </c>
      <c r="R1963" t="s">
        <v>5402</v>
      </c>
      <c r="S1963" t="s">
        <v>249</v>
      </c>
      <c r="T1963" t="b">
        <v>1</v>
      </c>
    </row>
    <row r="1964" spans="1:20" x14ac:dyDescent="0.25">
      <c r="A1964" t="s">
        <v>236</v>
      </c>
      <c r="B1964" t="s">
        <v>236</v>
      </c>
      <c r="C1964" t="s">
        <v>336</v>
      </c>
      <c r="D1964" t="s">
        <v>1295</v>
      </c>
      <c r="E1964" t="s">
        <v>5403</v>
      </c>
      <c r="F1964" t="s">
        <v>5404</v>
      </c>
      <c r="G1964" t="s">
        <v>5405</v>
      </c>
      <c r="H1964">
        <v>34505</v>
      </c>
      <c r="I1964" t="s">
        <v>341</v>
      </c>
      <c r="J1964" t="s">
        <v>242</v>
      </c>
      <c r="K1964" t="s">
        <v>243</v>
      </c>
      <c r="L1964" t="s">
        <v>244</v>
      </c>
      <c r="M1964">
        <v>0</v>
      </c>
      <c r="N1964">
        <v>34505</v>
      </c>
      <c r="O1964" t="s">
        <v>476</v>
      </c>
      <c r="P1964" t="s">
        <v>5406</v>
      </c>
      <c r="Q1964" t="s">
        <v>1300</v>
      </c>
      <c r="R1964" t="s">
        <v>5407</v>
      </c>
      <c r="S1964" t="s">
        <v>249</v>
      </c>
      <c r="T1964" t="b">
        <v>0</v>
      </c>
    </row>
    <row r="1965" spans="1:20" x14ac:dyDescent="0.25">
      <c r="A1965" t="s">
        <v>236</v>
      </c>
      <c r="B1965" t="s">
        <v>236</v>
      </c>
      <c r="C1965" t="s">
        <v>336</v>
      </c>
      <c r="D1965" t="s">
        <v>1295</v>
      </c>
      <c r="E1965" t="s">
        <v>5403</v>
      </c>
      <c r="F1965" t="s">
        <v>5404</v>
      </c>
      <c r="G1965" t="s">
        <v>5405</v>
      </c>
      <c r="H1965">
        <v>84935</v>
      </c>
      <c r="I1965" t="s">
        <v>341</v>
      </c>
      <c r="J1965" t="s">
        <v>242</v>
      </c>
      <c r="K1965" t="s">
        <v>243</v>
      </c>
      <c r="L1965" t="s">
        <v>244</v>
      </c>
      <c r="M1965">
        <v>0</v>
      </c>
      <c r="N1965">
        <v>84935</v>
      </c>
      <c r="O1965" t="s">
        <v>476</v>
      </c>
      <c r="P1965" t="s">
        <v>5406</v>
      </c>
      <c r="Q1965" t="s">
        <v>1300</v>
      </c>
      <c r="R1965" t="s">
        <v>5408</v>
      </c>
      <c r="S1965" t="s">
        <v>249</v>
      </c>
      <c r="T1965" t="b">
        <v>0</v>
      </c>
    </row>
    <row r="1966" spans="1:20" x14ac:dyDescent="0.25">
      <c r="A1966" t="s">
        <v>259</v>
      </c>
      <c r="B1966" t="s">
        <v>260</v>
      </c>
      <c r="C1966" t="s">
        <v>237</v>
      </c>
      <c r="D1966" t="s">
        <v>1953</v>
      </c>
      <c r="E1966" t="s">
        <v>5374</v>
      </c>
      <c r="F1966" t="s">
        <v>5409</v>
      </c>
      <c r="G1966" t="s">
        <v>5409</v>
      </c>
      <c r="H1966">
        <v>0.67567999999999995</v>
      </c>
      <c r="I1966" t="s">
        <v>265</v>
      </c>
      <c r="J1966" t="s">
        <v>242</v>
      </c>
      <c r="K1966" t="s">
        <v>243</v>
      </c>
      <c r="L1966" t="s">
        <v>244</v>
      </c>
      <c r="M1966">
        <v>0</v>
      </c>
      <c r="N1966">
        <v>0.67567999999999995</v>
      </c>
      <c r="O1966" t="s">
        <v>372</v>
      </c>
      <c r="P1966" t="s">
        <v>5410</v>
      </c>
      <c r="Q1966" t="s">
        <v>1957</v>
      </c>
      <c r="R1966" t="s">
        <v>5411</v>
      </c>
      <c r="S1966" t="s">
        <v>270</v>
      </c>
      <c r="T1966" t="b">
        <v>1</v>
      </c>
    </row>
    <row r="1967" spans="1:20" x14ac:dyDescent="0.25">
      <c r="A1967" t="s">
        <v>259</v>
      </c>
      <c r="B1967" t="s">
        <v>260</v>
      </c>
      <c r="C1967" t="s">
        <v>294</v>
      </c>
      <c r="D1967" t="s">
        <v>1953</v>
      </c>
      <c r="E1967" t="s">
        <v>5374</v>
      </c>
      <c r="F1967" t="s">
        <v>5409</v>
      </c>
      <c r="G1967" t="s">
        <v>5409</v>
      </c>
      <c r="H1967">
        <v>0.36159999999999998</v>
      </c>
      <c r="I1967" t="s">
        <v>265</v>
      </c>
      <c r="J1967" t="s">
        <v>242</v>
      </c>
      <c r="K1967" t="s">
        <v>243</v>
      </c>
      <c r="L1967" t="s">
        <v>244</v>
      </c>
      <c r="M1967">
        <v>0</v>
      </c>
      <c r="N1967">
        <v>0.36159999999999998</v>
      </c>
      <c r="O1967" t="s">
        <v>1258</v>
      </c>
      <c r="P1967" t="s">
        <v>5410</v>
      </c>
      <c r="Q1967" t="s">
        <v>1957</v>
      </c>
      <c r="R1967" t="s">
        <v>5411</v>
      </c>
      <c r="S1967" t="s">
        <v>270</v>
      </c>
      <c r="T1967" t="b">
        <v>1</v>
      </c>
    </row>
    <row r="1968" spans="1:20" x14ac:dyDescent="0.25">
      <c r="A1968" t="s">
        <v>259</v>
      </c>
      <c r="B1968" t="s">
        <v>260</v>
      </c>
      <c r="C1968" t="s">
        <v>237</v>
      </c>
      <c r="D1968" t="s">
        <v>573</v>
      </c>
      <c r="E1968" t="s">
        <v>5236</v>
      </c>
      <c r="F1968" t="s">
        <v>5412</v>
      </c>
      <c r="G1968" t="s">
        <v>5412</v>
      </c>
      <c r="H1968">
        <v>0.66</v>
      </c>
      <c r="I1968" t="s">
        <v>265</v>
      </c>
      <c r="J1968" t="s">
        <v>242</v>
      </c>
      <c r="K1968" t="s">
        <v>243</v>
      </c>
      <c r="L1968" t="s">
        <v>244</v>
      </c>
      <c r="M1968">
        <v>0</v>
      </c>
      <c r="N1968">
        <v>0.66</v>
      </c>
      <c r="O1968" t="s">
        <v>576</v>
      </c>
      <c r="P1968" t="s">
        <v>5413</v>
      </c>
      <c r="Q1968" t="s">
        <v>578</v>
      </c>
      <c r="R1968" t="s">
        <v>5414</v>
      </c>
      <c r="S1968" t="s">
        <v>270</v>
      </c>
      <c r="T1968" t="b">
        <v>1</v>
      </c>
    </row>
    <row r="1969" spans="1:20" x14ac:dyDescent="0.25">
      <c r="A1969" t="s">
        <v>259</v>
      </c>
      <c r="B1969" t="s">
        <v>260</v>
      </c>
      <c r="C1969" t="s">
        <v>237</v>
      </c>
      <c r="D1969" t="s">
        <v>470</v>
      </c>
      <c r="E1969" t="s">
        <v>4520</v>
      </c>
      <c r="F1969" t="s">
        <v>5415</v>
      </c>
      <c r="G1969" t="s">
        <v>5415</v>
      </c>
      <c r="H1969">
        <v>44.62</v>
      </c>
      <c r="I1969" t="s">
        <v>265</v>
      </c>
      <c r="J1969" t="s">
        <v>242</v>
      </c>
      <c r="K1969" t="s">
        <v>243</v>
      </c>
      <c r="L1969" t="s">
        <v>244</v>
      </c>
      <c r="M1969">
        <v>0</v>
      </c>
      <c r="N1969">
        <v>44.62</v>
      </c>
      <c r="O1969" t="s">
        <v>283</v>
      </c>
      <c r="P1969" t="s">
        <v>5416</v>
      </c>
      <c r="Q1969" t="s">
        <v>474</v>
      </c>
      <c r="R1969" t="s">
        <v>5417</v>
      </c>
      <c r="S1969" t="s">
        <v>270</v>
      </c>
      <c r="T1969" t="b">
        <v>0</v>
      </c>
    </row>
    <row r="1970" spans="1:20" x14ac:dyDescent="0.25">
      <c r="A1970" t="s">
        <v>259</v>
      </c>
      <c r="B1970" t="s">
        <v>260</v>
      </c>
      <c r="C1970" t="s">
        <v>336</v>
      </c>
      <c r="D1970" t="s">
        <v>470</v>
      </c>
      <c r="E1970" t="s">
        <v>4520</v>
      </c>
      <c r="F1970" t="s">
        <v>5415</v>
      </c>
      <c r="G1970" t="s">
        <v>5415</v>
      </c>
      <c r="H1970">
        <v>227326</v>
      </c>
      <c r="I1970" t="s">
        <v>265</v>
      </c>
      <c r="J1970" t="s">
        <v>242</v>
      </c>
      <c r="K1970" t="s">
        <v>243</v>
      </c>
      <c r="L1970" t="s">
        <v>244</v>
      </c>
      <c r="M1970">
        <v>0</v>
      </c>
      <c r="N1970">
        <v>227326</v>
      </c>
      <c r="O1970" t="s">
        <v>881</v>
      </c>
      <c r="P1970" t="s">
        <v>5416</v>
      </c>
      <c r="Q1970" t="s">
        <v>474</v>
      </c>
      <c r="R1970" t="s">
        <v>5418</v>
      </c>
      <c r="S1970" t="s">
        <v>270</v>
      </c>
      <c r="T1970" t="b">
        <v>0</v>
      </c>
    </row>
    <row r="1971" spans="1:20" x14ac:dyDescent="0.25">
      <c r="A1971" t="s">
        <v>259</v>
      </c>
      <c r="B1971" t="s">
        <v>260</v>
      </c>
      <c r="C1971" t="s">
        <v>336</v>
      </c>
      <c r="D1971" t="s">
        <v>470</v>
      </c>
      <c r="E1971" t="s">
        <v>4520</v>
      </c>
      <c r="F1971" t="s">
        <v>5415</v>
      </c>
      <c r="G1971" t="s">
        <v>5415</v>
      </c>
      <c r="H1971">
        <v>329231</v>
      </c>
      <c r="I1971" t="s">
        <v>265</v>
      </c>
      <c r="J1971" t="s">
        <v>242</v>
      </c>
      <c r="K1971" t="s">
        <v>243</v>
      </c>
      <c r="L1971" t="s">
        <v>244</v>
      </c>
      <c r="M1971">
        <v>0</v>
      </c>
      <c r="N1971">
        <v>329231</v>
      </c>
      <c r="O1971" t="s">
        <v>881</v>
      </c>
      <c r="P1971" t="s">
        <v>5416</v>
      </c>
      <c r="Q1971" t="s">
        <v>474</v>
      </c>
      <c r="R1971" t="s">
        <v>5419</v>
      </c>
      <c r="S1971" t="s">
        <v>270</v>
      </c>
      <c r="T1971" t="b">
        <v>0</v>
      </c>
    </row>
    <row r="1972" spans="1:20" x14ac:dyDescent="0.25">
      <c r="A1972" t="s">
        <v>259</v>
      </c>
      <c r="B1972" t="s">
        <v>260</v>
      </c>
      <c r="C1972" t="s">
        <v>237</v>
      </c>
      <c r="D1972" t="s">
        <v>2897</v>
      </c>
      <c r="E1972" t="s">
        <v>5420</v>
      </c>
      <c r="F1972" t="s">
        <v>5421</v>
      </c>
      <c r="G1972" t="s">
        <v>5422</v>
      </c>
      <c r="H1972">
        <v>0.161</v>
      </c>
      <c r="I1972" t="s">
        <v>265</v>
      </c>
      <c r="J1972" t="s">
        <v>242</v>
      </c>
      <c r="K1972" t="s">
        <v>243</v>
      </c>
      <c r="L1972" t="s">
        <v>244</v>
      </c>
      <c r="M1972">
        <v>0</v>
      </c>
      <c r="N1972">
        <v>0.161</v>
      </c>
      <c r="O1972" t="s">
        <v>2901</v>
      </c>
      <c r="P1972" t="s">
        <v>5423</v>
      </c>
      <c r="Q1972" t="s">
        <v>2903</v>
      </c>
      <c r="R1972" t="s">
        <v>5424</v>
      </c>
      <c r="S1972" t="s">
        <v>270</v>
      </c>
      <c r="T1972" t="b">
        <v>1</v>
      </c>
    </row>
    <row r="1973" spans="1:20" x14ac:dyDescent="0.25">
      <c r="A1973" t="s">
        <v>259</v>
      </c>
      <c r="B1973" t="s">
        <v>260</v>
      </c>
      <c r="C1973" t="s">
        <v>237</v>
      </c>
      <c r="D1973" t="s">
        <v>1969</v>
      </c>
      <c r="E1973" t="s">
        <v>918</v>
      </c>
      <c r="F1973" t="s">
        <v>918</v>
      </c>
      <c r="G1973" t="s">
        <v>5425</v>
      </c>
      <c r="H1973">
        <v>9.36</v>
      </c>
      <c r="I1973" t="s">
        <v>265</v>
      </c>
      <c r="J1973" t="s">
        <v>242</v>
      </c>
      <c r="K1973" t="s">
        <v>243</v>
      </c>
      <c r="L1973" t="s">
        <v>244</v>
      </c>
      <c r="M1973">
        <v>0</v>
      </c>
      <c r="N1973">
        <v>9.36</v>
      </c>
      <c r="O1973" t="s">
        <v>372</v>
      </c>
      <c r="P1973" t="s">
        <v>5426</v>
      </c>
      <c r="Q1973" t="s">
        <v>1974</v>
      </c>
      <c r="R1973" t="s">
        <v>5427</v>
      </c>
      <c r="S1973" t="s">
        <v>270</v>
      </c>
      <c r="T1973" t="b">
        <v>1</v>
      </c>
    </row>
    <row r="1974" spans="1:20" x14ac:dyDescent="0.25">
      <c r="A1974" t="s">
        <v>259</v>
      </c>
      <c r="B1974" t="s">
        <v>260</v>
      </c>
      <c r="C1974" t="s">
        <v>237</v>
      </c>
      <c r="D1974" t="s">
        <v>1832</v>
      </c>
      <c r="E1974" t="s">
        <v>768</v>
      </c>
      <c r="F1974" t="s">
        <v>5428</v>
      </c>
      <c r="G1974" t="s">
        <v>5429</v>
      </c>
      <c r="H1974">
        <v>1.272</v>
      </c>
      <c r="I1974" t="s">
        <v>265</v>
      </c>
      <c r="J1974" t="s">
        <v>242</v>
      </c>
      <c r="K1974" t="s">
        <v>243</v>
      </c>
      <c r="L1974" t="s">
        <v>244</v>
      </c>
      <c r="M1974">
        <v>0</v>
      </c>
      <c r="N1974">
        <v>1.272</v>
      </c>
      <c r="O1974" t="s">
        <v>518</v>
      </c>
      <c r="P1974" t="s">
        <v>5430</v>
      </c>
      <c r="Q1974" t="s">
        <v>1836</v>
      </c>
      <c r="R1974" t="s">
        <v>5431</v>
      </c>
      <c r="S1974" t="s">
        <v>270</v>
      </c>
      <c r="T1974" t="b">
        <v>1</v>
      </c>
    </row>
    <row r="1975" spans="1:20" x14ac:dyDescent="0.25">
      <c r="A1975" t="s">
        <v>259</v>
      </c>
      <c r="B1975" t="s">
        <v>260</v>
      </c>
      <c r="C1975" t="s">
        <v>294</v>
      </c>
      <c r="D1975" t="s">
        <v>1832</v>
      </c>
      <c r="E1975" t="s">
        <v>768</v>
      </c>
      <c r="F1975" t="s">
        <v>5428</v>
      </c>
      <c r="G1975" t="s">
        <v>5429</v>
      </c>
      <c r="H1975">
        <v>0.90400000000000003</v>
      </c>
      <c r="I1975" t="s">
        <v>265</v>
      </c>
      <c r="J1975" t="s">
        <v>242</v>
      </c>
      <c r="K1975" t="s">
        <v>243</v>
      </c>
      <c r="L1975" t="s">
        <v>244</v>
      </c>
      <c r="M1975">
        <v>0</v>
      </c>
      <c r="N1975">
        <v>0.90400000000000003</v>
      </c>
      <c r="O1975" t="s">
        <v>518</v>
      </c>
      <c r="P1975" t="s">
        <v>5430</v>
      </c>
      <c r="Q1975" t="s">
        <v>1836</v>
      </c>
      <c r="R1975" t="s">
        <v>5431</v>
      </c>
      <c r="S1975" t="s">
        <v>270</v>
      </c>
      <c r="T1975" t="b">
        <v>1</v>
      </c>
    </row>
    <row r="1976" spans="1:20" x14ac:dyDescent="0.25">
      <c r="A1976" t="s">
        <v>259</v>
      </c>
      <c r="B1976" t="s">
        <v>260</v>
      </c>
      <c r="C1976" t="s">
        <v>237</v>
      </c>
      <c r="D1976" t="s">
        <v>5432</v>
      </c>
      <c r="E1976" t="s">
        <v>5433</v>
      </c>
      <c r="F1976" t="s">
        <v>5434</v>
      </c>
      <c r="G1976" t="s">
        <v>5434</v>
      </c>
      <c r="H1976">
        <v>29.363</v>
      </c>
      <c r="I1976" t="s">
        <v>265</v>
      </c>
      <c r="J1976" t="s">
        <v>242</v>
      </c>
      <c r="K1976" t="s">
        <v>243</v>
      </c>
      <c r="L1976" t="s">
        <v>244</v>
      </c>
      <c r="M1976">
        <v>0</v>
      </c>
      <c r="N1976">
        <v>29.363</v>
      </c>
      <c r="O1976" t="s">
        <v>619</v>
      </c>
      <c r="P1976" t="s">
        <v>5435</v>
      </c>
      <c r="Q1976" t="s">
        <v>5436</v>
      </c>
      <c r="R1976" t="s">
        <v>5437</v>
      </c>
      <c r="S1976" t="s">
        <v>270</v>
      </c>
      <c r="T1976" t="b">
        <v>1</v>
      </c>
    </row>
    <row r="1977" spans="1:20" x14ac:dyDescent="0.25">
      <c r="A1977" t="s">
        <v>259</v>
      </c>
      <c r="B1977" t="s">
        <v>260</v>
      </c>
      <c r="C1977" t="s">
        <v>336</v>
      </c>
      <c r="D1977" t="s">
        <v>5432</v>
      </c>
      <c r="E1977" t="s">
        <v>5433</v>
      </c>
      <c r="F1977" t="s">
        <v>5434</v>
      </c>
      <c r="G1977" t="s">
        <v>5434</v>
      </c>
      <c r="H1977">
        <v>149189</v>
      </c>
      <c r="I1977" t="s">
        <v>265</v>
      </c>
      <c r="J1977" t="s">
        <v>242</v>
      </c>
      <c r="K1977" t="s">
        <v>243</v>
      </c>
      <c r="L1977" t="s">
        <v>244</v>
      </c>
      <c r="M1977">
        <v>0</v>
      </c>
      <c r="N1977">
        <v>149189</v>
      </c>
      <c r="O1977" t="s">
        <v>619</v>
      </c>
      <c r="P1977" t="s">
        <v>5435</v>
      </c>
      <c r="Q1977" t="s">
        <v>5436</v>
      </c>
      <c r="R1977" t="s">
        <v>5438</v>
      </c>
      <c r="S1977" t="s">
        <v>270</v>
      </c>
      <c r="T1977" t="b">
        <v>1</v>
      </c>
    </row>
    <row r="1978" spans="1:20" x14ac:dyDescent="0.25">
      <c r="A1978" t="s">
        <v>259</v>
      </c>
      <c r="B1978" t="s">
        <v>260</v>
      </c>
      <c r="C1978" t="s">
        <v>336</v>
      </c>
      <c r="D1978" t="s">
        <v>5432</v>
      </c>
      <c r="E1978" t="s">
        <v>5433</v>
      </c>
      <c r="F1978" t="s">
        <v>5434</v>
      </c>
      <c r="G1978" t="s">
        <v>5434</v>
      </c>
      <c r="H1978">
        <v>216066</v>
      </c>
      <c r="I1978" t="s">
        <v>265</v>
      </c>
      <c r="J1978" t="s">
        <v>242</v>
      </c>
      <c r="K1978" t="s">
        <v>243</v>
      </c>
      <c r="L1978" t="s">
        <v>244</v>
      </c>
      <c r="M1978">
        <v>0</v>
      </c>
      <c r="N1978">
        <v>216066</v>
      </c>
      <c r="O1978" t="s">
        <v>619</v>
      </c>
      <c r="P1978" t="s">
        <v>5435</v>
      </c>
      <c r="Q1978" t="s">
        <v>5436</v>
      </c>
      <c r="R1978" t="s">
        <v>5439</v>
      </c>
      <c r="S1978" t="s">
        <v>270</v>
      </c>
      <c r="T1978" t="b">
        <v>1</v>
      </c>
    </row>
    <row r="1979" spans="1:20" x14ac:dyDescent="0.25">
      <c r="A1979" t="s">
        <v>236</v>
      </c>
      <c r="B1979" t="s">
        <v>236</v>
      </c>
      <c r="C1979" t="s">
        <v>237</v>
      </c>
      <c r="D1979" t="s">
        <v>599</v>
      </c>
      <c r="F1979" t="s">
        <v>600</v>
      </c>
      <c r="G1979" t="s">
        <v>364</v>
      </c>
      <c r="H1979">
        <v>1.4999999999999999E-2</v>
      </c>
      <c r="I1979" t="s">
        <v>254</v>
      </c>
      <c r="J1979" t="s">
        <v>242</v>
      </c>
      <c r="K1979" t="s">
        <v>243</v>
      </c>
      <c r="L1979" t="s">
        <v>244</v>
      </c>
      <c r="M1979">
        <v>0</v>
      </c>
      <c r="N1979">
        <v>1.4999999999999999E-2</v>
      </c>
      <c r="O1979" t="s">
        <v>1054</v>
      </c>
      <c r="P1979" t="s">
        <v>5440</v>
      </c>
      <c r="Q1979" t="s">
        <v>604</v>
      </c>
      <c r="R1979" t="s">
        <v>605</v>
      </c>
      <c r="S1979" t="s">
        <v>249</v>
      </c>
      <c r="T1979" t="b">
        <v>0</v>
      </c>
    </row>
    <row r="1980" spans="1:20" x14ac:dyDescent="0.25">
      <c r="A1980" t="s">
        <v>259</v>
      </c>
      <c r="B1980" t="s">
        <v>260</v>
      </c>
      <c r="C1980" t="s">
        <v>237</v>
      </c>
      <c r="D1980" t="s">
        <v>891</v>
      </c>
      <c r="E1980" t="s">
        <v>5441</v>
      </c>
      <c r="F1980" t="s">
        <v>5442</v>
      </c>
      <c r="G1980" t="s">
        <v>5443</v>
      </c>
      <c r="H1980">
        <v>9.0399999999999994E-2</v>
      </c>
      <c r="I1980" t="s">
        <v>265</v>
      </c>
      <c r="J1980" t="s">
        <v>242</v>
      </c>
      <c r="K1980" t="s">
        <v>243</v>
      </c>
      <c r="L1980" t="s">
        <v>244</v>
      </c>
      <c r="M1980">
        <v>0</v>
      </c>
      <c r="N1980">
        <v>9.0399999999999994E-2</v>
      </c>
      <c r="O1980" t="s">
        <v>324</v>
      </c>
      <c r="P1980" t="s">
        <v>5444</v>
      </c>
      <c r="Q1980" t="s">
        <v>895</v>
      </c>
      <c r="R1980" t="s">
        <v>5445</v>
      </c>
      <c r="S1980" t="s">
        <v>270</v>
      </c>
      <c r="T1980" t="b">
        <v>1</v>
      </c>
    </row>
    <row r="1981" spans="1:20" x14ac:dyDescent="0.25">
      <c r="A1981" t="s">
        <v>236</v>
      </c>
      <c r="B1981" t="s">
        <v>236</v>
      </c>
      <c r="C1981" t="s">
        <v>336</v>
      </c>
      <c r="D1981" t="s">
        <v>1295</v>
      </c>
      <c r="E1981" t="s">
        <v>5446</v>
      </c>
      <c r="F1981" t="s">
        <v>5447</v>
      </c>
      <c r="G1981" t="s">
        <v>5448</v>
      </c>
      <c r="H1981">
        <v>6368</v>
      </c>
      <c r="I1981" t="s">
        <v>341</v>
      </c>
      <c r="J1981" t="s">
        <v>242</v>
      </c>
      <c r="K1981" t="s">
        <v>243</v>
      </c>
      <c r="L1981" t="s">
        <v>244</v>
      </c>
      <c r="M1981">
        <v>0</v>
      </c>
      <c r="N1981">
        <v>6368</v>
      </c>
      <c r="O1981" t="s">
        <v>476</v>
      </c>
      <c r="P1981" t="s">
        <v>5449</v>
      </c>
      <c r="Q1981" t="s">
        <v>1300</v>
      </c>
      <c r="R1981" t="s">
        <v>5450</v>
      </c>
      <c r="S1981" t="s">
        <v>249</v>
      </c>
      <c r="T1981" t="b">
        <v>0</v>
      </c>
    </row>
    <row r="1982" spans="1:20" x14ac:dyDescent="0.25">
      <c r="A1982" t="s">
        <v>236</v>
      </c>
      <c r="B1982" t="s">
        <v>236</v>
      </c>
      <c r="C1982" t="s">
        <v>336</v>
      </c>
      <c r="D1982" t="s">
        <v>1295</v>
      </c>
      <c r="E1982" t="s">
        <v>5446</v>
      </c>
      <c r="F1982" t="s">
        <v>5447</v>
      </c>
      <c r="G1982" t="s">
        <v>5448</v>
      </c>
      <c r="H1982">
        <v>15377</v>
      </c>
      <c r="I1982" t="s">
        <v>341</v>
      </c>
      <c r="J1982" t="s">
        <v>242</v>
      </c>
      <c r="K1982" t="s">
        <v>243</v>
      </c>
      <c r="L1982" t="s">
        <v>244</v>
      </c>
      <c r="M1982">
        <v>0</v>
      </c>
      <c r="N1982">
        <v>15377</v>
      </c>
      <c r="O1982" t="s">
        <v>476</v>
      </c>
      <c r="P1982" t="s">
        <v>5449</v>
      </c>
      <c r="Q1982" t="s">
        <v>1300</v>
      </c>
      <c r="R1982" t="s">
        <v>5451</v>
      </c>
      <c r="S1982" t="s">
        <v>249</v>
      </c>
      <c r="T1982" t="b">
        <v>0</v>
      </c>
    </row>
    <row r="1983" spans="1:20" x14ac:dyDescent="0.25">
      <c r="A1983" t="s">
        <v>259</v>
      </c>
      <c r="B1983" t="s">
        <v>260</v>
      </c>
      <c r="C1983" t="s">
        <v>237</v>
      </c>
      <c r="D1983" t="s">
        <v>875</v>
      </c>
      <c r="E1983" t="s">
        <v>2814</v>
      </c>
      <c r="F1983" t="s">
        <v>5452</v>
      </c>
      <c r="G1983" t="s">
        <v>5452</v>
      </c>
      <c r="H1983">
        <v>24.443999999999999</v>
      </c>
      <c r="I1983" t="s">
        <v>265</v>
      </c>
      <c r="J1983" t="s">
        <v>242</v>
      </c>
      <c r="K1983" t="s">
        <v>243</v>
      </c>
      <c r="L1983" t="s">
        <v>244</v>
      </c>
      <c r="M1983">
        <v>0</v>
      </c>
      <c r="N1983">
        <v>24.443999999999999</v>
      </c>
      <c r="O1983" t="s">
        <v>283</v>
      </c>
      <c r="P1983" t="s">
        <v>5453</v>
      </c>
      <c r="Q1983" t="s">
        <v>879</v>
      </c>
      <c r="R1983" t="s">
        <v>5454</v>
      </c>
      <c r="S1983" t="s">
        <v>270</v>
      </c>
      <c r="T1983" t="b">
        <v>1</v>
      </c>
    </row>
    <row r="1984" spans="1:20" x14ac:dyDescent="0.25">
      <c r="A1984" t="s">
        <v>259</v>
      </c>
      <c r="B1984" t="s">
        <v>260</v>
      </c>
      <c r="C1984" t="s">
        <v>294</v>
      </c>
      <c r="D1984" t="s">
        <v>875</v>
      </c>
      <c r="E1984" t="s">
        <v>2814</v>
      </c>
      <c r="F1984" t="s">
        <v>5452</v>
      </c>
      <c r="G1984" t="s">
        <v>5452</v>
      </c>
      <c r="H1984">
        <v>15.611000000000001</v>
      </c>
      <c r="I1984" t="s">
        <v>265</v>
      </c>
      <c r="J1984" t="s">
        <v>242</v>
      </c>
      <c r="K1984" t="s">
        <v>243</v>
      </c>
      <c r="L1984" t="s">
        <v>244</v>
      </c>
      <c r="M1984">
        <v>0</v>
      </c>
      <c r="N1984">
        <v>15.611000000000001</v>
      </c>
      <c r="O1984" t="s">
        <v>283</v>
      </c>
      <c r="P1984" t="s">
        <v>5453</v>
      </c>
      <c r="Q1984" t="s">
        <v>879</v>
      </c>
      <c r="R1984" t="s">
        <v>5454</v>
      </c>
      <c r="S1984" t="s">
        <v>270</v>
      </c>
      <c r="T1984" t="b">
        <v>1</v>
      </c>
    </row>
    <row r="1985" spans="1:20" x14ac:dyDescent="0.25">
      <c r="A1985" t="s">
        <v>259</v>
      </c>
      <c r="B1985" t="s">
        <v>260</v>
      </c>
      <c r="C1985" t="s">
        <v>237</v>
      </c>
      <c r="D1985" t="s">
        <v>1382</v>
      </c>
      <c r="E1985" t="s">
        <v>5142</v>
      </c>
      <c r="F1985" t="s">
        <v>5142</v>
      </c>
      <c r="G1985" t="s">
        <v>5143</v>
      </c>
      <c r="H1985">
        <v>3.008</v>
      </c>
      <c r="I1985" t="s">
        <v>265</v>
      </c>
      <c r="J1985" t="s">
        <v>242</v>
      </c>
      <c r="K1985" t="s">
        <v>243</v>
      </c>
      <c r="L1985" t="s">
        <v>244</v>
      </c>
      <c r="M1985">
        <v>0</v>
      </c>
      <c r="N1985">
        <v>3.008</v>
      </c>
      <c r="O1985" t="s">
        <v>324</v>
      </c>
      <c r="P1985" t="s">
        <v>5455</v>
      </c>
      <c r="Q1985" t="s">
        <v>1387</v>
      </c>
      <c r="R1985" t="s">
        <v>5456</v>
      </c>
      <c r="S1985" t="s">
        <v>270</v>
      </c>
      <c r="T1985" t="b">
        <v>1</v>
      </c>
    </row>
    <row r="1986" spans="1:20" x14ac:dyDescent="0.25">
      <c r="A1986" t="s">
        <v>259</v>
      </c>
      <c r="B1986" t="s">
        <v>260</v>
      </c>
      <c r="C1986" t="s">
        <v>294</v>
      </c>
      <c r="D1986" t="s">
        <v>1382</v>
      </c>
      <c r="E1986" t="s">
        <v>5142</v>
      </c>
      <c r="F1986" t="s">
        <v>5142</v>
      </c>
      <c r="G1986" t="s">
        <v>5143</v>
      </c>
      <c r="H1986">
        <v>1.536</v>
      </c>
      <c r="I1986" t="s">
        <v>265</v>
      </c>
      <c r="J1986" t="s">
        <v>242</v>
      </c>
      <c r="K1986" t="s">
        <v>243</v>
      </c>
      <c r="L1986" t="s">
        <v>244</v>
      </c>
      <c r="M1986">
        <v>0</v>
      </c>
      <c r="N1986">
        <v>1.536</v>
      </c>
      <c r="O1986" t="s">
        <v>324</v>
      </c>
      <c r="P1986" t="s">
        <v>5455</v>
      </c>
      <c r="Q1986" t="s">
        <v>1387</v>
      </c>
      <c r="R1986" t="s">
        <v>5456</v>
      </c>
      <c r="S1986" t="s">
        <v>270</v>
      </c>
      <c r="T1986" t="b">
        <v>1</v>
      </c>
    </row>
    <row r="1987" spans="1:20" x14ac:dyDescent="0.25">
      <c r="A1987" t="s">
        <v>236</v>
      </c>
      <c r="B1987" t="s">
        <v>236</v>
      </c>
      <c r="C1987" t="s">
        <v>237</v>
      </c>
      <c r="D1987" t="s">
        <v>355</v>
      </c>
      <c r="F1987" t="s">
        <v>600</v>
      </c>
      <c r="G1987" t="s">
        <v>5457</v>
      </c>
      <c r="H1987">
        <v>4.0000000000000001E-3</v>
      </c>
      <c r="I1987" t="s">
        <v>254</v>
      </c>
      <c r="J1987" t="s">
        <v>242</v>
      </c>
      <c r="K1987" t="s">
        <v>243</v>
      </c>
      <c r="L1987" t="s">
        <v>244</v>
      </c>
      <c r="M1987">
        <v>0</v>
      </c>
      <c r="N1987">
        <v>4.0000000000000001E-3</v>
      </c>
      <c r="O1987" t="s">
        <v>1390</v>
      </c>
      <c r="P1987" t="s">
        <v>5458</v>
      </c>
      <c r="Q1987" t="s">
        <v>360</v>
      </c>
      <c r="R1987" t="s">
        <v>5459</v>
      </c>
      <c r="S1987" t="s">
        <v>249</v>
      </c>
      <c r="T1987" t="b">
        <v>1</v>
      </c>
    </row>
    <row r="1988" spans="1:20" x14ac:dyDescent="0.25">
      <c r="A1988" t="s">
        <v>259</v>
      </c>
      <c r="B1988" t="s">
        <v>260</v>
      </c>
      <c r="C1988" t="s">
        <v>237</v>
      </c>
      <c r="D1988" t="s">
        <v>627</v>
      </c>
      <c r="E1988" t="s">
        <v>5460</v>
      </c>
      <c r="F1988" t="s">
        <v>5461</v>
      </c>
      <c r="G1988" t="s">
        <v>5461</v>
      </c>
      <c r="H1988">
        <v>0.46100000000000002</v>
      </c>
      <c r="I1988" t="s">
        <v>265</v>
      </c>
      <c r="J1988" t="s">
        <v>242</v>
      </c>
      <c r="K1988" t="s">
        <v>243</v>
      </c>
      <c r="L1988" t="s">
        <v>244</v>
      </c>
      <c r="M1988">
        <v>0</v>
      </c>
      <c r="N1988">
        <v>0.46100000000000002</v>
      </c>
      <c r="O1988" t="s">
        <v>324</v>
      </c>
      <c r="P1988" t="s">
        <v>5462</v>
      </c>
      <c r="Q1988" t="s">
        <v>631</v>
      </c>
      <c r="R1988" t="s">
        <v>5463</v>
      </c>
      <c r="S1988" t="s">
        <v>270</v>
      </c>
      <c r="T1988" t="b">
        <v>0</v>
      </c>
    </row>
    <row r="1989" spans="1:20" x14ac:dyDescent="0.25">
      <c r="A1989" t="s">
        <v>259</v>
      </c>
      <c r="B1989" t="s">
        <v>260</v>
      </c>
      <c r="C1989" t="s">
        <v>237</v>
      </c>
      <c r="D1989" t="s">
        <v>1501</v>
      </c>
      <c r="E1989" t="s">
        <v>2475</v>
      </c>
      <c r="F1989" t="s">
        <v>4892</v>
      </c>
      <c r="G1989" t="s">
        <v>4892</v>
      </c>
      <c r="H1989">
        <v>4.7123999999999999E-2</v>
      </c>
      <c r="I1989" t="s">
        <v>265</v>
      </c>
      <c r="J1989" t="s">
        <v>242</v>
      </c>
      <c r="K1989" t="s">
        <v>243</v>
      </c>
      <c r="L1989" t="s">
        <v>244</v>
      </c>
      <c r="M1989">
        <v>0</v>
      </c>
      <c r="N1989">
        <v>4.7123999999999999E-2</v>
      </c>
      <c r="O1989" t="s">
        <v>372</v>
      </c>
      <c r="P1989" t="s">
        <v>5464</v>
      </c>
      <c r="Q1989" t="s">
        <v>1505</v>
      </c>
      <c r="R1989" t="s">
        <v>5465</v>
      </c>
      <c r="S1989" t="s">
        <v>270</v>
      </c>
      <c r="T1989" t="b">
        <v>1</v>
      </c>
    </row>
    <row r="1990" spans="1:20" x14ac:dyDescent="0.25">
      <c r="A1990" t="s">
        <v>236</v>
      </c>
      <c r="B1990" t="s">
        <v>236</v>
      </c>
      <c r="C1990" t="s">
        <v>237</v>
      </c>
      <c r="D1990" t="s">
        <v>392</v>
      </c>
      <c r="F1990" t="s">
        <v>724</v>
      </c>
      <c r="G1990" t="s">
        <v>5466</v>
      </c>
      <c r="H1990">
        <v>6.25E-2</v>
      </c>
      <c r="I1990" t="s">
        <v>254</v>
      </c>
      <c r="J1990" t="s">
        <v>242</v>
      </c>
      <c r="K1990" t="s">
        <v>243</v>
      </c>
      <c r="L1990" t="s">
        <v>244</v>
      </c>
      <c r="M1990">
        <v>0</v>
      </c>
      <c r="N1990">
        <v>6.25E-2</v>
      </c>
      <c r="O1990" t="s">
        <v>395</v>
      </c>
      <c r="P1990" t="s">
        <v>5467</v>
      </c>
      <c r="Q1990" t="s">
        <v>397</v>
      </c>
      <c r="R1990" t="s">
        <v>2440</v>
      </c>
      <c r="S1990" t="s">
        <v>249</v>
      </c>
      <c r="T1990" t="b">
        <v>0</v>
      </c>
    </row>
    <row r="1991" spans="1:20" x14ac:dyDescent="0.25">
      <c r="A1991" t="s">
        <v>259</v>
      </c>
      <c r="B1991" t="s">
        <v>382</v>
      </c>
      <c r="C1991" t="s">
        <v>237</v>
      </c>
      <c r="D1991" t="s">
        <v>1634</v>
      </c>
      <c r="E1991" t="s">
        <v>4185</v>
      </c>
      <c r="F1991" t="s">
        <v>5468</v>
      </c>
      <c r="G1991" t="s">
        <v>5468</v>
      </c>
      <c r="H1991">
        <v>0.17399999999999999</v>
      </c>
      <c r="I1991" t="s">
        <v>265</v>
      </c>
      <c r="J1991" t="s">
        <v>242</v>
      </c>
      <c r="K1991" t="s">
        <v>243</v>
      </c>
      <c r="L1991" t="s">
        <v>244</v>
      </c>
      <c r="M1991">
        <v>0</v>
      </c>
      <c r="N1991">
        <v>0.17399999999999999</v>
      </c>
      <c r="O1991" t="s">
        <v>1309</v>
      </c>
      <c r="P1991" t="s">
        <v>5469</v>
      </c>
      <c r="Q1991" t="s">
        <v>1638</v>
      </c>
      <c r="R1991" t="s">
        <v>5470</v>
      </c>
      <c r="S1991" t="s">
        <v>390</v>
      </c>
      <c r="T1991" t="b">
        <v>1</v>
      </c>
    </row>
    <row r="1992" spans="1:20" x14ac:dyDescent="0.25">
      <c r="A1992" t="s">
        <v>259</v>
      </c>
      <c r="B1992" t="s">
        <v>382</v>
      </c>
      <c r="C1992" t="s">
        <v>294</v>
      </c>
      <c r="D1992" t="s">
        <v>1634</v>
      </c>
      <c r="E1992" t="s">
        <v>4185</v>
      </c>
      <c r="F1992" t="s">
        <v>5468</v>
      </c>
      <c r="G1992" t="s">
        <v>5468</v>
      </c>
      <c r="H1992">
        <v>5.04E-2</v>
      </c>
      <c r="I1992" t="s">
        <v>265</v>
      </c>
      <c r="J1992" t="s">
        <v>242</v>
      </c>
      <c r="K1992" t="s">
        <v>243</v>
      </c>
      <c r="L1992" t="s">
        <v>244</v>
      </c>
      <c r="M1992">
        <v>0</v>
      </c>
      <c r="N1992">
        <v>5.04E-2</v>
      </c>
      <c r="O1992" t="s">
        <v>1309</v>
      </c>
      <c r="P1992" t="s">
        <v>5469</v>
      </c>
      <c r="Q1992" t="s">
        <v>1638</v>
      </c>
      <c r="R1992" t="s">
        <v>5470</v>
      </c>
      <c r="S1992" t="s">
        <v>390</v>
      </c>
      <c r="T1992" t="b">
        <v>1</v>
      </c>
    </row>
    <row r="1993" spans="1:20" x14ac:dyDescent="0.25">
      <c r="A1993" t="s">
        <v>236</v>
      </c>
      <c r="B1993" t="s">
        <v>236</v>
      </c>
      <c r="C1993" t="s">
        <v>237</v>
      </c>
      <c r="D1993" t="s">
        <v>1566</v>
      </c>
      <c r="F1993" t="s">
        <v>5471</v>
      </c>
      <c r="G1993" t="s">
        <v>1082</v>
      </c>
      <c r="H1993">
        <v>5.0000000000000001E-4</v>
      </c>
      <c r="I1993" t="s">
        <v>254</v>
      </c>
      <c r="J1993" t="s">
        <v>242</v>
      </c>
      <c r="K1993" t="s">
        <v>243</v>
      </c>
      <c r="L1993" t="s">
        <v>244</v>
      </c>
      <c r="M1993">
        <v>0</v>
      </c>
      <c r="N1993">
        <v>5.0000000000000001E-4</v>
      </c>
      <c r="O1993" t="s">
        <v>793</v>
      </c>
      <c r="P1993" t="s">
        <v>2165</v>
      </c>
      <c r="Q1993" t="s">
        <v>1570</v>
      </c>
      <c r="R1993" t="s">
        <v>5472</v>
      </c>
      <c r="S1993" t="s">
        <v>249</v>
      </c>
      <c r="T1993" t="b">
        <v>0</v>
      </c>
    </row>
    <row r="1994" spans="1:20" x14ac:dyDescent="0.25">
      <c r="A1994" t="s">
        <v>236</v>
      </c>
      <c r="B1994" t="s">
        <v>236</v>
      </c>
      <c r="C1994" t="s">
        <v>237</v>
      </c>
      <c r="D1994" t="s">
        <v>362</v>
      </c>
      <c r="F1994" t="s">
        <v>600</v>
      </c>
      <c r="G1994" t="s">
        <v>364</v>
      </c>
      <c r="H1994">
        <v>3.6000000000000002E-4</v>
      </c>
      <c r="I1994" t="s">
        <v>254</v>
      </c>
      <c r="J1994" t="s">
        <v>242</v>
      </c>
      <c r="K1994" t="s">
        <v>243</v>
      </c>
      <c r="L1994" t="s">
        <v>244</v>
      </c>
      <c r="M1994">
        <v>0</v>
      </c>
      <c r="N1994">
        <v>3.6000000000000002E-4</v>
      </c>
      <c r="O1994" t="s">
        <v>365</v>
      </c>
      <c r="P1994" t="s">
        <v>366</v>
      </c>
      <c r="Q1994" t="s">
        <v>367</v>
      </c>
      <c r="R1994" t="s">
        <v>2894</v>
      </c>
      <c r="S1994" t="s">
        <v>249</v>
      </c>
      <c r="T1994" t="b">
        <v>0</v>
      </c>
    </row>
    <row r="1995" spans="1:20" x14ac:dyDescent="0.25">
      <c r="A1995" t="s">
        <v>259</v>
      </c>
      <c r="B1995" t="s">
        <v>260</v>
      </c>
      <c r="C1995" t="s">
        <v>237</v>
      </c>
      <c r="D1995" t="s">
        <v>3256</v>
      </c>
      <c r="E1995" t="s">
        <v>5473</v>
      </c>
      <c r="F1995" t="s">
        <v>5474</v>
      </c>
      <c r="G1995" t="s">
        <v>5475</v>
      </c>
      <c r="H1995">
        <v>9.1741000000000003E-2</v>
      </c>
      <c r="I1995" t="s">
        <v>265</v>
      </c>
      <c r="J1995" t="s">
        <v>242</v>
      </c>
      <c r="K1995" t="s">
        <v>243</v>
      </c>
      <c r="L1995" t="s">
        <v>244</v>
      </c>
      <c r="M1995">
        <v>0</v>
      </c>
      <c r="N1995">
        <v>9.1741000000000003E-2</v>
      </c>
      <c r="O1995" t="s">
        <v>372</v>
      </c>
      <c r="P1995" t="s">
        <v>5476</v>
      </c>
      <c r="Q1995" t="s">
        <v>3260</v>
      </c>
      <c r="R1995" t="s">
        <v>5477</v>
      </c>
      <c r="S1995" t="s">
        <v>270</v>
      </c>
      <c r="T1995" t="b">
        <v>1</v>
      </c>
    </row>
    <row r="1996" spans="1:20" x14ac:dyDescent="0.25">
      <c r="A1996" t="s">
        <v>259</v>
      </c>
      <c r="B1996" t="s">
        <v>260</v>
      </c>
      <c r="C1996" t="s">
        <v>294</v>
      </c>
      <c r="D1996" t="s">
        <v>3256</v>
      </c>
      <c r="E1996" t="s">
        <v>5473</v>
      </c>
      <c r="F1996" t="s">
        <v>5474</v>
      </c>
      <c r="G1996" t="s">
        <v>5475</v>
      </c>
      <c r="H1996">
        <v>4.4324000000000002E-2</v>
      </c>
      <c r="I1996" t="s">
        <v>265</v>
      </c>
      <c r="J1996" t="s">
        <v>242</v>
      </c>
      <c r="K1996" t="s">
        <v>243</v>
      </c>
      <c r="L1996" t="s">
        <v>244</v>
      </c>
      <c r="M1996">
        <v>0</v>
      </c>
      <c r="N1996">
        <v>4.4324000000000002E-2</v>
      </c>
      <c r="O1996" t="s">
        <v>372</v>
      </c>
      <c r="P1996" t="s">
        <v>5476</v>
      </c>
      <c r="Q1996" t="s">
        <v>3260</v>
      </c>
      <c r="R1996" t="s">
        <v>5477</v>
      </c>
      <c r="S1996" t="s">
        <v>270</v>
      </c>
      <c r="T1996" t="b">
        <v>1</v>
      </c>
    </row>
    <row r="1997" spans="1:20" x14ac:dyDescent="0.25">
      <c r="A1997" t="s">
        <v>259</v>
      </c>
      <c r="B1997" t="s">
        <v>260</v>
      </c>
      <c r="C1997" t="s">
        <v>237</v>
      </c>
      <c r="D1997" t="s">
        <v>2093</v>
      </c>
      <c r="E1997" t="s">
        <v>4403</v>
      </c>
      <c r="F1997" t="s">
        <v>4404</v>
      </c>
      <c r="G1997" t="s">
        <v>5478</v>
      </c>
      <c r="H1997">
        <v>6.5730000000000004</v>
      </c>
      <c r="I1997" t="s">
        <v>265</v>
      </c>
      <c r="J1997" t="s">
        <v>242</v>
      </c>
      <c r="K1997" t="s">
        <v>243</v>
      </c>
      <c r="L1997" t="s">
        <v>244</v>
      </c>
      <c r="M1997">
        <v>0</v>
      </c>
      <c r="N1997">
        <v>6.5730000000000004</v>
      </c>
      <c r="O1997" t="s">
        <v>1309</v>
      </c>
      <c r="P1997" t="s">
        <v>1882</v>
      </c>
      <c r="Q1997" t="s">
        <v>2098</v>
      </c>
      <c r="R1997" t="s">
        <v>5479</v>
      </c>
      <c r="S1997" t="s">
        <v>270</v>
      </c>
      <c r="T1997" t="b">
        <v>1</v>
      </c>
    </row>
    <row r="1998" spans="1:20" x14ac:dyDescent="0.25">
      <c r="A1998" t="s">
        <v>259</v>
      </c>
      <c r="B1998" t="s">
        <v>260</v>
      </c>
      <c r="C1998" t="s">
        <v>294</v>
      </c>
      <c r="D1998" t="s">
        <v>2093</v>
      </c>
      <c r="E1998" t="s">
        <v>4403</v>
      </c>
      <c r="F1998" t="s">
        <v>4404</v>
      </c>
      <c r="G1998" t="s">
        <v>5478</v>
      </c>
      <c r="H1998">
        <v>3.629</v>
      </c>
      <c r="I1998" t="s">
        <v>265</v>
      </c>
      <c r="J1998" t="s">
        <v>242</v>
      </c>
      <c r="K1998" t="s">
        <v>243</v>
      </c>
      <c r="L1998" t="s">
        <v>244</v>
      </c>
      <c r="M1998">
        <v>0</v>
      </c>
      <c r="N1998">
        <v>3.629</v>
      </c>
      <c r="O1998" t="s">
        <v>1309</v>
      </c>
      <c r="P1998" t="s">
        <v>1882</v>
      </c>
      <c r="Q1998" t="s">
        <v>2098</v>
      </c>
      <c r="R1998" t="s">
        <v>5479</v>
      </c>
      <c r="S1998" t="s">
        <v>270</v>
      </c>
      <c r="T1998" t="b">
        <v>1</v>
      </c>
    </row>
    <row r="1999" spans="1:20" x14ac:dyDescent="0.25">
      <c r="A1999" t="s">
        <v>259</v>
      </c>
      <c r="B1999" t="s">
        <v>260</v>
      </c>
      <c r="C1999" t="s">
        <v>237</v>
      </c>
      <c r="D1999" t="s">
        <v>280</v>
      </c>
      <c r="E1999" t="s">
        <v>5155</v>
      </c>
      <c r="F1999" t="s">
        <v>5480</v>
      </c>
      <c r="G1999" t="s">
        <v>5480</v>
      </c>
      <c r="H1999">
        <v>1.258</v>
      </c>
      <c r="I1999" t="s">
        <v>265</v>
      </c>
      <c r="J1999" t="s">
        <v>242</v>
      </c>
      <c r="K1999" t="s">
        <v>243</v>
      </c>
      <c r="L1999" t="s">
        <v>244</v>
      </c>
      <c r="M1999">
        <v>0</v>
      </c>
      <c r="N1999">
        <v>1.258</v>
      </c>
      <c r="O1999" t="s">
        <v>331</v>
      </c>
      <c r="P1999" t="s">
        <v>5481</v>
      </c>
      <c r="Q1999" t="s">
        <v>285</v>
      </c>
      <c r="R1999" t="s">
        <v>5482</v>
      </c>
      <c r="S1999" t="s">
        <v>270</v>
      </c>
      <c r="T1999" t="b">
        <v>1</v>
      </c>
    </row>
    <row r="2000" spans="1:20" x14ac:dyDescent="0.25">
      <c r="A2000" t="s">
        <v>259</v>
      </c>
      <c r="B2000" t="s">
        <v>260</v>
      </c>
      <c r="C2000" t="s">
        <v>237</v>
      </c>
      <c r="D2000" t="s">
        <v>1400</v>
      </c>
      <c r="E2000" t="s">
        <v>2964</v>
      </c>
      <c r="F2000" t="s">
        <v>5483</v>
      </c>
      <c r="G2000" t="s">
        <v>5483</v>
      </c>
      <c r="H2000">
        <v>0.188</v>
      </c>
      <c r="I2000" t="s">
        <v>265</v>
      </c>
      <c r="J2000" t="s">
        <v>242</v>
      </c>
      <c r="K2000" t="s">
        <v>243</v>
      </c>
      <c r="L2000" t="s">
        <v>244</v>
      </c>
      <c r="M2000">
        <v>0</v>
      </c>
      <c r="N2000">
        <v>0.188</v>
      </c>
      <c r="O2000" t="s">
        <v>324</v>
      </c>
      <c r="P2000" t="s">
        <v>5484</v>
      </c>
      <c r="Q2000" t="s">
        <v>1404</v>
      </c>
      <c r="R2000" t="s">
        <v>5485</v>
      </c>
      <c r="S2000" t="s">
        <v>270</v>
      </c>
      <c r="T2000" t="b">
        <v>1</v>
      </c>
    </row>
    <row r="2001" spans="1:20" x14ac:dyDescent="0.25">
      <c r="A2001" t="s">
        <v>259</v>
      </c>
      <c r="B2001" t="s">
        <v>260</v>
      </c>
      <c r="C2001" t="s">
        <v>294</v>
      </c>
      <c r="D2001" t="s">
        <v>1400</v>
      </c>
      <c r="E2001" t="s">
        <v>2964</v>
      </c>
      <c r="F2001" t="s">
        <v>5483</v>
      </c>
      <c r="G2001" t="s">
        <v>5483</v>
      </c>
      <c r="H2001">
        <v>9.6000000000000002E-2</v>
      </c>
      <c r="I2001" t="s">
        <v>265</v>
      </c>
      <c r="J2001" t="s">
        <v>242</v>
      </c>
      <c r="K2001" t="s">
        <v>243</v>
      </c>
      <c r="L2001" t="s">
        <v>244</v>
      </c>
      <c r="M2001">
        <v>0</v>
      </c>
      <c r="N2001">
        <v>9.6000000000000002E-2</v>
      </c>
      <c r="O2001" t="s">
        <v>324</v>
      </c>
      <c r="P2001" t="s">
        <v>5484</v>
      </c>
      <c r="Q2001" t="s">
        <v>1404</v>
      </c>
      <c r="R2001" t="s">
        <v>5485</v>
      </c>
      <c r="S2001" t="s">
        <v>270</v>
      </c>
      <c r="T2001" t="b">
        <v>1</v>
      </c>
    </row>
    <row r="2002" spans="1:20" x14ac:dyDescent="0.25">
      <c r="A2002" t="s">
        <v>259</v>
      </c>
      <c r="B2002" t="s">
        <v>260</v>
      </c>
      <c r="C2002" t="s">
        <v>237</v>
      </c>
      <c r="D2002" t="s">
        <v>1679</v>
      </c>
      <c r="E2002" t="s">
        <v>1680</v>
      </c>
      <c r="F2002" t="s">
        <v>5486</v>
      </c>
      <c r="G2002" t="s">
        <v>5487</v>
      </c>
      <c r="H2002">
        <v>1.3120000000000001</v>
      </c>
      <c r="I2002" t="s">
        <v>265</v>
      </c>
      <c r="J2002" t="s">
        <v>242</v>
      </c>
      <c r="K2002" t="s">
        <v>243</v>
      </c>
      <c r="L2002" t="s">
        <v>244</v>
      </c>
      <c r="M2002">
        <v>0</v>
      </c>
      <c r="N2002">
        <v>1.3120000000000001</v>
      </c>
      <c r="O2002" t="s">
        <v>324</v>
      </c>
      <c r="P2002" t="s">
        <v>5488</v>
      </c>
      <c r="Q2002" t="s">
        <v>1683</v>
      </c>
      <c r="R2002" t="s">
        <v>5489</v>
      </c>
      <c r="S2002" t="s">
        <v>270</v>
      </c>
      <c r="T2002" t="b">
        <v>1</v>
      </c>
    </row>
    <row r="2003" spans="1:20" x14ac:dyDescent="0.25">
      <c r="A2003" t="s">
        <v>259</v>
      </c>
      <c r="B2003" t="s">
        <v>260</v>
      </c>
      <c r="C2003" t="s">
        <v>294</v>
      </c>
      <c r="D2003" t="s">
        <v>1679</v>
      </c>
      <c r="E2003" t="s">
        <v>1680</v>
      </c>
      <c r="F2003" t="s">
        <v>5486</v>
      </c>
      <c r="G2003" t="s">
        <v>5487</v>
      </c>
      <c r="H2003">
        <v>0.36199999999999999</v>
      </c>
      <c r="I2003" t="s">
        <v>265</v>
      </c>
      <c r="J2003" t="s">
        <v>242</v>
      </c>
      <c r="K2003" t="s">
        <v>243</v>
      </c>
      <c r="L2003" t="s">
        <v>244</v>
      </c>
      <c r="M2003">
        <v>0</v>
      </c>
      <c r="N2003">
        <v>0.36199999999999999</v>
      </c>
      <c r="O2003" t="s">
        <v>324</v>
      </c>
      <c r="P2003" t="s">
        <v>5488</v>
      </c>
      <c r="Q2003" t="s">
        <v>1683</v>
      </c>
      <c r="R2003" t="s">
        <v>5489</v>
      </c>
      <c r="S2003" t="s">
        <v>270</v>
      </c>
      <c r="T2003" t="b">
        <v>1</v>
      </c>
    </row>
    <row r="2004" spans="1:20" x14ac:dyDescent="0.25">
      <c r="A2004" t="s">
        <v>259</v>
      </c>
      <c r="B2004" t="s">
        <v>260</v>
      </c>
      <c r="C2004" t="s">
        <v>237</v>
      </c>
      <c r="D2004" t="s">
        <v>280</v>
      </c>
      <c r="E2004" t="s">
        <v>5490</v>
      </c>
      <c r="F2004" t="s">
        <v>5491</v>
      </c>
      <c r="G2004" t="s">
        <v>5491</v>
      </c>
      <c r="H2004">
        <v>2.6200000000000001E-2</v>
      </c>
      <c r="I2004" t="s">
        <v>265</v>
      </c>
      <c r="J2004" t="s">
        <v>242</v>
      </c>
      <c r="K2004" t="s">
        <v>243</v>
      </c>
      <c r="L2004" t="s">
        <v>244</v>
      </c>
      <c r="M2004">
        <v>0</v>
      </c>
      <c r="N2004">
        <v>2.6200000000000001E-2</v>
      </c>
      <c r="O2004" t="s">
        <v>1258</v>
      </c>
      <c r="P2004" t="s">
        <v>5492</v>
      </c>
      <c r="Q2004" t="s">
        <v>285</v>
      </c>
      <c r="R2004" t="s">
        <v>5493</v>
      </c>
      <c r="S2004" t="s">
        <v>270</v>
      </c>
      <c r="T2004" t="b">
        <v>1</v>
      </c>
    </row>
    <row r="2005" spans="1:20" x14ac:dyDescent="0.25">
      <c r="A2005" t="s">
        <v>236</v>
      </c>
      <c r="B2005" t="s">
        <v>236</v>
      </c>
      <c r="C2005" t="s">
        <v>237</v>
      </c>
      <c r="D2005" t="s">
        <v>392</v>
      </c>
      <c r="F2005" t="s">
        <v>393</v>
      </c>
      <c r="G2005" t="s">
        <v>1524</v>
      </c>
      <c r="H2005">
        <v>1.9E-2</v>
      </c>
      <c r="I2005" t="s">
        <v>341</v>
      </c>
      <c r="J2005" t="s">
        <v>242</v>
      </c>
      <c r="K2005" t="s">
        <v>243</v>
      </c>
      <c r="L2005" t="s">
        <v>244</v>
      </c>
      <c r="M2005">
        <v>0</v>
      </c>
      <c r="N2005">
        <v>1.9E-2</v>
      </c>
      <c r="O2005" t="s">
        <v>395</v>
      </c>
      <c r="P2005" t="s">
        <v>5494</v>
      </c>
      <c r="Q2005" t="s">
        <v>397</v>
      </c>
      <c r="R2005" t="s">
        <v>398</v>
      </c>
      <c r="S2005" t="s">
        <v>249</v>
      </c>
      <c r="T2005" t="b">
        <v>1</v>
      </c>
    </row>
    <row r="2006" spans="1:20" x14ac:dyDescent="0.25">
      <c r="A2006" t="s">
        <v>259</v>
      </c>
      <c r="B2006" t="s">
        <v>260</v>
      </c>
      <c r="C2006" t="s">
        <v>237</v>
      </c>
      <c r="D2006" t="s">
        <v>412</v>
      </c>
      <c r="E2006" t="s">
        <v>5495</v>
      </c>
      <c r="F2006" t="s">
        <v>5496</v>
      </c>
      <c r="G2006" t="s">
        <v>5496</v>
      </c>
      <c r="H2006">
        <v>2.1419999999999999</v>
      </c>
      <c r="I2006" t="s">
        <v>265</v>
      </c>
      <c r="J2006" t="s">
        <v>242</v>
      </c>
      <c r="K2006" t="s">
        <v>243</v>
      </c>
      <c r="L2006" t="s">
        <v>244</v>
      </c>
      <c r="M2006">
        <v>0</v>
      </c>
      <c r="N2006">
        <v>2.1419999999999999</v>
      </c>
      <c r="O2006" t="s">
        <v>372</v>
      </c>
      <c r="P2006" t="s">
        <v>5497</v>
      </c>
      <c r="Q2006" t="s">
        <v>416</v>
      </c>
      <c r="R2006" t="s">
        <v>5498</v>
      </c>
      <c r="S2006" t="s">
        <v>270</v>
      </c>
      <c r="T2006" t="b">
        <v>1</v>
      </c>
    </row>
    <row r="2007" spans="1:20" x14ac:dyDescent="0.25">
      <c r="A2007" t="s">
        <v>259</v>
      </c>
      <c r="B2007" t="s">
        <v>382</v>
      </c>
      <c r="C2007" t="s">
        <v>237</v>
      </c>
      <c r="D2007" t="s">
        <v>5499</v>
      </c>
      <c r="E2007" t="s">
        <v>5500</v>
      </c>
      <c r="F2007" t="s">
        <v>5501</v>
      </c>
      <c r="G2007" t="s">
        <v>5501</v>
      </c>
      <c r="H2007">
        <v>0.35</v>
      </c>
      <c r="I2007" t="s">
        <v>265</v>
      </c>
      <c r="J2007" t="s">
        <v>242</v>
      </c>
      <c r="K2007" t="s">
        <v>243</v>
      </c>
      <c r="L2007" t="s">
        <v>244</v>
      </c>
      <c r="M2007">
        <v>0</v>
      </c>
      <c r="N2007">
        <v>0.35</v>
      </c>
      <c r="O2007" t="s">
        <v>5502</v>
      </c>
      <c r="P2007" t="s">
        <v>5503</v>
      </c>
      <c r="Q2007" t="s">
        <v>5504</v>
      </c>
      <c r="R2007" t="s">
        <v>5505</v>
      </c>
      <c r="S2007" t="s">
        <v>390</v>
      </c>
      <c r="T2007" t="b">
        <v>1</v>
      </c>
    </row>
    <row r="2008" spans="1:20" x14ac:dyDescent="0.25">
      <c r="A2008" t="s">
        <v>259</v>
      </c>
      <c r="B2008" t="s">
        <v>260</v>
      </c>
      <c r="C2008" t="s">
        <v>237</v>
      </c>
      <c r="D2008" t="s">
        <v>1582</v>
      </c>
      <c r="E2008" t="s">
        <v>1583</v>
      </c>
      <c r="F2008" t="s">
        <v>5506</v>
      </c>
      <c r="G2008" t="s">
        <v>5507</v>
      </c>
      <c r="H2008">
        <v>0.94399999999999995</v>
      </c>
      <c r="I2008" t="s">
        <v>265</v>
      </c>
      <c r="J2008" t="s">
        <v>242</v>
      </c>
      <c r="K2008" t="s">
        <v>243</v>
      </c>
      <c r="L2008" t="s">
        <v>244</v>
      </c>
      <c r="M2008">
        <v>0</v>
      </c>
      <c r="N2008">
        <v>0.94399999999999995</v>
      </c>
      <c r="O2008" t="s">
        <v>324</v>
      </c>
      <c r="P2008" t="s">
        <v>5508</v>
      </c>
      <c r="Q2008" t="s">
        <v>1586</v>
      </c>
      <c r="R2008" t="s">
        <v>5509</v>
      </c>
      <c r="S2008" t="s">
        <v>270</v>
      </c>
      <c r="T2008" t="b">
        <v>1</v>
      </c>
    </row>
    <row r="2009" spans="1:20" x14ac:dyDescent="0.25">
      <c r="A2009" t="s">
        <v>259</v>
      </c>
      <c r="B2009" t="s">
        <v>260</v>
      </c>
      <c r="C2009" t="s">
        <v>294</v>
      </c>
      <c r="D2009" t="s">
        <v>1582</v>
      </c>
      <c r="E2009" t="s">
        <v>1583</v>
      </c>
      <c r="F2009" t="s">
        <v>5506</v>
      </c>
      <c r="G2009" t="s">
        <v>5507</v>
      </c>
      <c r="H2009">
        <v>0.28799999999999998</v>
      </c>
      <c r="I2009" t="s">
        <v>265</v>
      </c>
      <c r="J2009" t="s">
        <v>242</v>
      </c>
      <c r="K2009" t="s">
        <v>243</v>
      </c>
      <c r="L2009" t="s">
        <v>244</v>
      </c>
      <c r="M2009">
        <v>0</v>
      </c>
      <c r="N2009">
        <v>0.28799999999999998</v>
      </c>
      <c r="O2009" t="s">
        <v>324</v>
      </c>
      <c r="P2009" t="s">
        <v>5508</v>
      </c>
      <c r="Q2009" t="s">
        <v>1586</v>
      </c>
      <c r="R2009" t="s">
        <v>5509</v>
      </c>
      <c r="S2009" t="s">
        <v>270</v>
      </c>
      <c r="T2009" t="b">
        <v>1</v>
      </c>
    </row>
    <row r="2010" spans="1:20" x14ac:dyDescent="0.25">
      <c r="A2010" t="s">
        <v>259</v>
      </c>
      <c r="B2010" t="s">
        <v>260</v>
      </c>
      <c r="C2010" t="s">
        <v>237</v>
      </c>
      <c r="D2010" t="s">
        <v>1953</v>
      </c>
      <c r="E2010" t="s">
        <v>3544</v>
      </c>
      <c r="F2010" t="s">
        <v>5510</v>
      </c>
      <c r="G2010" t="s">
        <v>5510</v>
      </c>
      <c r="H2010">
        <v>8.4459999999999993E-2</v>
      </c>
      <c r="I2010" t="s">
        <v>265</v>
      </c>
      <c r="J2010" t="s">
        <v>242</v>
      </c>
      <c r="K2010" t="s">
        <v>243</v>
      </c>
      <c r="L2010" t="s">
        <v>244</v>
      </c>
      <c r="M2010">
        <v>0</v>
      </c>
      <c r="N2010">
        <v>8.4459999999999993E-2</v>
      </c>
      <c r="O2010" t="s">
        <v>372</v>
      </c>
      <c r="P2010" t="s">
        <v>5511</v>
      </c>
      <c r="Q2010" t="s">
        <v>1957</v>
      </c>
      <c r="R2010" t="s">
        <v>5512</v>
      </c>
      <c r="S2010" t="s">
        <v>270</v>
      </c>
      <c r="T2010" t="b">
        <v>1</v>
      </c>
    </row>
    <row r="2011" spans="1:20" x14ac:dyDescent="0.25">
      <c r="A2011" t="s">
        <v>259</v>
      </c>
      <c r="B2011" t="s">
        <v>260</v>
      </c>
      <c r="C2011" t="s">
        <v>294</v>
      </c>
      <c r="D2011" t="s">
        <v>1953</v>
      </c>
      <c r="E2011" t="s">
        <v>3544</v>
      </c>
      <c r="F2011" t="s">
        <v>5510</v>
      </c>
      <c r="G2011" t="s">
        <v>5510</v>
      </c>
      <c r="H2011">
        <v>4.5199999999999997E-2</v>
      </c>
      <c r="I2011" t="s">
        <v>265</v>
      </c>
      <c r="J2011" t="s">
        <v>242</v>
      </c>
      <c r="K2011" t="s">
        <v>243</v>
      </c>
      <c r="L2011" t="s">
        <v>244</v>
      </c>
      <c r="M2011">
        <v>0</v>
      </c>
      <c r="N2011">
        <v>4.5199999999999997E-2</v>
      </c>
      <c r="O2011" t="s">
        <v>1258</v>
      </c>
      <c r="P2011" t="s">
        <v>5511</v>
      </c>
      <c r="Q2011" t="s">
        <v>1957</v>
      </c>
      <c r="R2011" t="s">
        <v>5512</v>
      </c>
      <c r="S2011" t="s">
        <v>270</v>
      </c>
      <c r="T2011" t="b">
        <v>1</v>
      </c>
    </row>
    <row r="2012" spans="1:20" x14ac:dyDescent="0.25">
      <c r="A2012" t="s">
        <v>236</v>
      </c>
      <c r="B2012" t="s">
        <v>236</v>
      </c>
      <c r="C2012" t="s">
        <v>237</v>
      </c>
      <c r="D2012" t="s">
        <v>314</v>
      </c>
      <c r="F2012" t="s">
        <v>484</v>
      </c>
      <c r="G2012" t="s">
        <v>485</v>
      </c>
      <c r="H2012">
        <v>0.2</v>
      </c>
      <c r="I2012" t="s">
        <v>254</v>
      </c>
      <c r="J2012" t="s">
        <v>242</v>
      </c>
      <c r="K2012" t="s">
        <v>243</v>
      </c>
      <c r="L2012" t="s">
        <v>244</v>
      </c>
      <c r="M2012">
        <v>0</v>
      </c>
      <c r="N2012">
        <v>0.2</v>
      </c>
      <c r="O2012" t="s">
        <v>569</v>
      </c>
      <c r="P2012" t="s">
        <v>2653</v>
      </c>
      <c r="Q2012" t="s">
        <v>318</v>
      </c>
      <c r="R2012" t="s">
        <v>1479</v>
      </c>
      <c r="S2012" t="s">
        <v>249</v>
      </c>
      <c r="T2012" t="b">
        <v>1</v>
      </c>
    </row>
    <row r="2013" spans="1:20" x14ac:dyDescent="0.25">
      <c r="A2013" t="s">
        <v>259</v>
      </c>
      <c r="B2013" t="s">
        <v>260</v>
      </c>
      <c r="C2013" t="s">
        <v>237</v>
      </c>
      <c r="D2013" t="s">
        <v>2354</v>
      </c>
      <c r="E2013" t="s">
        <v>2355</v>
      </c>
      <c r="F2013" t="s">
        <v>5513</v>
      </c>
      <c r="G2013" t="s">
        <v>5514</v>
      </c>
      <c r="H2013">
        <v>1.587</v>
      </c>
      <c r="I2013" t="s">
        <v>265</v>
      </c>
      <c r="J2013" t="s">
        <v>242</v>
      </c>
      <c r="K2013" t="s">
        <v>243</v>
      </c>
      <c r="L2013" t="s">
        <v>244</v>
      </c>
      <c r="M2013">
        <v>0</v>
      </c>
      <c r="N2013">
        <v>1.587</v>
      </c>
      <c r="O2013" t="s">
        <v>518</v>
      </c>
      <c r="P2013" t="s">
        <v>5515</v>
      </c>
      <c r="Q2013" t="s">
        <v>2359</v>
      </c>
      <c r="R2013" t="s">
        <v>5516</v>
      </c>
      <c r="S2013" t="s">
        <v>270</v>
      </c>
      <c r="T2013" t="b">
        <v>1</v>
      </c>
    </row>
    <row r="2014" spans="1:20" x14ac:dyDescent="0.25">
      <c r="A2014" t="s">
        <v>259</v>
      </c>
      <c r="B2014" t="s">
        <v>260</v>
      </c>
      <c r="C2014" t="s">
        <v>294</v>
      </c>
      <c r="D2014" t="s">
        <v>2354</v>
      </c>
      <c r="E2014" t="s">
        <v>2355</v>
      </c>
      <c r="F2014" t="s">
        <v>5513</v>
      </c>
      <c r="G2014" t="s">
        <v>5514</v>
      </c>
      <c r="H2014">
        <v>0.499</v>
      </c>
      <c r="I2014" t="s">
        <v>265</v>
      </c>
      <c r="J2014" t="s">
        <v>242</v>
      </c>
      <c r="K2014" t="s">
        <v>243</v>
      </c>
      <c r="L2014" t="s">
        <v>244</v>
      </c>
      <c r="M2014">
        <v>0</v>
      </c>
      <c r="N2014">
        <v>0.499</v>
      </c>
      <c r="O2014" t="s">
        <v>518</v>
      </c>
      <c r="P2014" t="s">
        <v>5515</v>
      </c>
      <c r="Q2014" t="s">
        <v>2359</v>
      </c>
      <c r="R2014" t="s">
        <v>5516</v>
      </c>
      <c r="S2014" t="s">
        <v>270</v>
      </c>
      <c r="T2014" t="b">
        <v>1</v>
      </c>
    </row>
    <row r="2015" spans="1:20" x14ac:dyDescent="0.25">
      <c r="A2015" t="s">
        <v>259</v>
      </c>
      <c r="B2015" t="s">
        <v>260</v>
      </c>
      <c r="C2015" t="s">
        <v>237</v>
      </c>
      <c r="D2015" t="s">
        <v>1047</v>
      </c>
      <c r="E2015" t="s">
        <v>1048</v>
      </c>
      <c r="F2015" t="s">
        <v>5517</v>
      </c>
      <c r="G2015" t="s">
        <v>5517</v>
      </c>
      <c r="H2015">
        <v>0.24</v>
      </c>
      <c r="I2015" t="s">
        <v>265</v>
      </c>
      <c r="J2015" t="s">
        <v>242</v>
      </c>
      <c r="K2015" t="s">
        <v>243</v>
      </c>
      <c r="L2015" t="s">
        <v>244</v>
      </c>
      <c r="M2015">
        <v>0</v>
      </c>
      <c r="N2015">
        <v>0.24</v>
      </c>
      <c r="O2015" t="s">
        <v>386</v>
      </c>
      <c r="P2015" t="s">
        <v>5518</v>
      </c>
      <c r="Q2015" t="s">
        <v>1051</v>
      </c>
      <c r="R2015" t="s">
        <v>5519</v>
      </c>
      <c r="S2015" t="s">
        <v>270</v>
      </c>
      <c r="T2015" t="b">
        <v>1</v>
      </c>
    </row>
    <row r="2016" spans="1:20" x14ac:dyDescent="0.25">
      <c r="A2016" t="s">
        <v>259</v>
      </c>
      <c r="B2016" t="s">
        <v>260</v>
      </c>
      <c r="C2016" t="s">
        <v>294</v>
      </c>
      <c r="D2016" t="s">
        <v>1047</v>
      </c>
      <c r="E2016" t="s">
        <v>1048</v>
      </c>
      <c r="F2016" t="s">
        <v>5517</v>
      </c>
      <c r="G2016" t="s">
        <v>5517</v>
      </c>
      <c r="H2016">
        <v>0.08</v>
      </c>
      <c r="I2016" t="s">
        <v>265</v>
      </c>
      <c r="J2016" t="s">
        <v>242</v>
      </c>
      <c r="K2016" t="s">
        <v>243</v>
      </c>
      <c r="L2016" t="s">
        <v>244</v>
      </c>
      <c r="M2016">
        <v>0</v>
      </c>
      <c r="N2016">
        <v>0.08</v>
      </c>
      <c r="O2016" t="s">
        <v>1336</v>
      </c>
      <c r="P2016" t="s">
        <v>5518</v>
      </c>
      <c r="Q2016" t="s">
        <v>1051</v>
      </c>
      <c r="R2016" t="s">
        <v>5519</v>
      </c>
      <c r="S2016" t="s">
        <v>270</v>
      </c>
      <c r="T2016" t="b">
        <v>1</v>
      </c>
    </row>
    <row r="2017" spans="1:20" x14ac:dyDescent="0.25">
      <c r="A2017" t="s">
        <v>259</v>
      </c>
      <c r="B2017" t="s">
        <v>260</v>
      </c>
      <c r="C2017" t="s">
        <v>237</v>
      </c>
      <c r="D2017" t="s">
        <v>376</v>
      </c>
      <c r="E2017" t="s">
        <v>5520</v>
      </c>
      <c r="F2017" t="s">
        <v>5521</v>
      </c>
      <c r="G2017" t="s">
        <v>5521</v>
      </c>
      <c r="H2017">
        <v>2.2599999999999999E-2</v>
      </c>
      <c r="I2017" t="s">
        <v>265</v>
      </c>
      <c r="J2017" t="s">
        <v>242</v>
      </c>
      <c r="K2017" t="s">
        <v>243</v>
      </c>
      <c r="L2017" t="s">
        <v>244</v>
      </c>
      <c r="M2017">
        <v>0</v>
      </c>
      <c r="N2017">
        <v>2.2599999999999999E-2</v>
      </c>
      <c r="O2017" t="s">
        <v>324</v>
      </c>
      <c r="P2017" t="s">
        <v>5522</v>
      </c>
      <c r="Q2017" t="s">
        <v>380</v>
      </c>
      <c r="R2017" t="s">
        <v>5523</v>
      </c>
      <c r="S2017" t="s">
        <v>270</v>
      </c>
      <c r="T2017" t="b">
        <v>1</v>
      </c>
    </row>
    <row r="2018" spans="1:20" x14ac:dyDescent="0.25">
      <c r="A2018" t="s">
        <v>259</v>
      </c>
      <c r="B2018" t="s">
        <v>260</v>
      </c>
      <c r="C2018" t="s">
        <v>237</v>
      </c>
      <c r="D2018" t="s">
        <v>5303</v>
      </c>
      <c r="E2018" t="s">
        <v>2668</v>
      </c>
      <c r="F2018" t="s">
        <v>5524</v>
      </c>
      <c r="G2018" t="s">
        <v>5525</v>
      </c>
      <c r="H2018">
        <v>0.57446399999999997</v>
      </c>
      <c r="I2018" t="s">
        <v>265</v>
      </c>
      <c r="J2018" t="s">
        <v>242</v>
      </c>
      <c r="K2018" t="s">
        <v>243</v>
      </c>
      <c r="L2018" t="s">
        <v>244</v>
      </c>
      <c r="M2018">
        <v>0</v>
      </c>
      <c r="N2018">
        <v>0.57446399999999997</v>
      </c>
      <c r="O2018" t="s">
        <v>372</v>
      </c>
      <c r="P2018" t="s">
        <v>5526</v>
      </c>
      <c r="Q2018" t="s">
        <v>5307</v>
      </c>
      <c r="R2018" t="s">
        <v>5527</v>
      </c>
      <c r="S2018" t="s">
        <v>270</v>
      </c>
      <c r="T2018" t="b">
        <v>1</v>
      </c>
    </row>
    <row r="2019" spans="1:20" x14ac:dyDescent="0.25">
      <c r="A2019" t="s">
        <v>236</v>
      </c>
      <c r="B2019" t="s">
        <v>236</v>
      </c>
      <c r="C2019" t="s">
        <v>237</v>
      </c>
      <c r="D2019" t="s">
        <v>362</v>
      </c>
      <c r="F2019" t="s">
        <v>1438</v>
      </c>
      <c r="G2019" t="s">
        <v>1439</v>
      </c>
      <c r="H2019">
        <v>5.62E-2</v>
      </c>
      <c r="I2019" t="s">
        <v>341</v>
      </c>
      <c r="J2019" t="s">
        <v>242</v>
      </c>
      <c r="K2019" t="s">
        <v>243</v>
      </c>
      <c r="L2019" t="s">
        <v>244</v>
      </c>
      <c r="M2019">
        <v>0</v>
      </c>
      <c r="N2019">
        <v>5.62E-2</v>
      </c>
      <c r="O2019" t="s">
        <v>486</v>
      </c>
      <c r="P2019" t="s">
        <v>5528</v>
      </c>
      <c r="Q2019" t="s">
        <v>367</v>
      </c>
      <c r="R2019" t="s">
        <v>5529</v>
      </c>
      <c r="S2019" t="s">
        <v>249</v>
      </c>
      <c r="T2019" t="b">
        <v>1</v>
      </c>
    </row>
    <row r="2020" spans="1:20" x14ac:dyDescent="0.25">
      <c r="A2020" t="s">
        <v>259</v>
      </c>
      <c r="B2020" t="s">
        <v>260</v>
      </c>
      <c r="C2020" t="s">
        <v>237</v>
      </c>
      <c r="D2020" t="s">
        <v>1938</v>
      </c>
      <c r="E2020" t="s">
        <v>2168</v>
      </c>
      <c r="F2020" t="s">
        <v>5530</v>
      </c>
      <c r="G2020" t="s">
        <v>5530</v>
      </c>
      <c r="H2020">
        <v>1.26</v>
      </c>
      <c r="I2020" t="s">
        <v>265</v>
      </c>
      <c r="J2020" t="s">
        <v>242</v>
      </c>
      <c r="K2020" t="s">
        <v>243</v>
      </c>
      <c r="L2020" t="s">
        <v>244</v>
      </c>
      <c r="M2020">
        <v>0</v>
      </c>
      <c r="N2020">
        <v>1.26</v>
      </c>
      <c r="O2020" t="s">
        <v>324</v>
      </c>
      <c r="P2020" t="s">
        <v>5531</v>
      </c>
      <c r="Q2020" t="s">
        <v>1942</v>
      </c>
      <c r="R2020" t="s">
        <v>5532</v>
      </c>
      <c r="S2020" t="s">
        <v>270</v>
      </c>
      <c r="T2020" t="b">
        <v>0</v>
      </c>
    </row>
    <row r="2021" spans="1:20" x14ac:dyDescent="0.25">
      <c r="A2021" t="s">
        <v>259</v>
      </c>
      <c r="B2021" t="s">
        <v>260</v>
      </c>
      <c r="C2021" t="s">
        <v>336</v>
      </c>
      <c r="D2021" t="s">
        <v>1938</v>
      </c>
      <c r="E2021" t="s">
        <v>2168</v>
      </c>
      <c r="F2021" t="s">
        <v>5530</v>
      </c>
      <c r="G2021" t="s">
        <v>5530</v>
      </c>
      <c r="H2021">
        <v>6490</v>
      </c>
      <c r="I2021" t="s">
        <v>265</v>
      </c>
      <c r="J2021" t="s">
        <v>242</v>
      </c>
      <c r="K2021" t="s">
        <v>243</v>
      </c>
      <c r="L2021" t="s">
        <v>244</v>
      </c>
      <c r="M2021">
        <v>0</v>
      </c>
      <c r="N2021">
        <v>6490</v>
      </c>
      <c r="O2021" t="s">
        <v>1866</v>
      </c>
      <c r="P2021" t="s">
        <v>5531</v>
      </c>
      <c r="Q2021" t="s">
        <v>1942</v>
      </c>
      <c r="R2021" t="s">
        <v>5533</v>
      </c>
      <c r="S2021" t="s">
        <v>270</v>
      </c>
      <c r="T2021" t="b">
        <v>0</v>
      </c>
    </row>
    <row r="2022" spans="1:20" x14ac:dyDescent="0.25">
      <c r="A2022" t="s">
        <v>259</v>
      </c>
      <c r="B2022" t="s">
        <v>260</v>
      </c>
      <c r="C2022" t="s">
        <v>336</v>
      </c>
      <c r="D2022" t="s">
        <v>1938</v>
      </c>
      <c r="E2022" t="s">
        <v>2168</v>
      </c>
      <c r="F2022" t="s">
        <v>5530</v>
      </c>
      <c r="G2022" t="s">
        <v>5530</v>
      </c>
      <c r="H2022">
        <v>12450</v>
      </c>
      <c r="I2022" t="s">
        <v>265</v>
      </c>
      <c r="J2022" t="s">
        <v>242</v>
      </c>
      <c r="K2022" t="s">
        <v>243</v>
      </c>
      <c r="L2022" t="s">
        <v>244</v>
      </c>
      <c r="M2022">
        <v>0</v>
      </c>
      <c r="N2022">
        <v>12450</v>
      </c>
      <c r="O2022" t="s">
        <v>324</v>
      </c>
      <c r="P2022" t="s">
        <v>5531</v>
      </c>
      <c r="Q2022" t="s">
        <v>1942</v>
      </c>
      <c r="R2022" t="s">
        <v>5534</v>
      </c>
      <c r="S2022" t="s">
        <v>270</v>
      </c>
      <c r="T2022" t="b">
        <v>0</v>
      </c>
    </row>
    <row r="2023" spans="1:20" x14ac:dyDescent="0.25">
      <c r="A2023" t="s">
        <v>259</v>
      </c>
      <c r="B2023" t="s">
        <v>260</v>
      </c>
      <c r="C2023" t="s">
        <v>237</v>
      </c>
      <c r="D2023" t="s">
        <v>1588</v>
      </c>
      <c r="E2023" t="s">
        <v>1589</v>
      </c>
      <c r="F2023" t="s">
        <v>5535</v>
      </c>
      <c r="G2023" t="s">
        <v>5535</v>
      </c>
      <c r="H2023">
        <v>1.2290000000000001</v>
      </c>
      <c r="I2023" t="s">
        <v>265</v>
      </c>
      <c r="J2023" t="s">
        <v>242</v>
      </c>
      <c r="K2023" t="s">
        <v>243</v>
      </c>
      <c r="L2023" t="s">
        <v>244</v>
      </c>
      <c r="M2023">
        <v>0</v>
      </c>
      <c r="N2023">
        <v>1.2290000000000001</v>
      </c>
      <c r="O2023" t="s">
        <v>476</v>
      </c>
      <c r="P2023" t="s">
        <v>5536</v>
      </c>
      <c r="Q2023" t="s">
        <v>1592</v>
      </c>
      <c r="R2023" t="s">
        <v>5537</v>
      </c>
      <c r="S2023" t="s">
        <v>270</v>
      </c>
      <c r="T2023" t="b">
        <v>1</v>
      </c>
    </row>
    <row r="2024" spans="1:20" x14ac:dyDescent="0.25">
      <c r="A2024" t="s">
        <v>259</v>
      </c>
      <c r="B2024" t="s">
        <v>260</v>
      </c>
      <c r="C2024" t="s">
        <v>237</v>
      </c>
      <c r="D2024" t="s">
        <v>1679</v>
      </c>
      <c r="E2024" t="s">
        <v>3665</v>
      </c>
      <c r="F2024" t="s">
        <v>5538</v>
      </c>
      <c r="G2024" t="s">
        <v>5539</v>
      </c>
      <c r="H2024">
        <v>1.056816</v>
      </c>
      <c r="I2024" t="s">
        <v>265</v>
      </c>
      <c r="J2024" t="s">
        <v>242</v>
      </c>
      <c r="K2024" t="s">
        <v>243</v>
      </c>
      <c r="L2024" t="s">
        <v>244</v>
      </c>
      <c r="M2024">
        <v>0</v>
      </c>
      <c r="N2024">
        <v>1.056816</v>
      </c>
      <c r="O2024" t="s">
        <v>372</v>
      </c>
      <c r="P2024" t="s">
        <v>5540</v>
      </c>
      <c r="Q2024" t="s">
        <v>1683</v>
      </c>
      <c r="R2024" t="s">
        <v>5541</v>
      </c>
      <c r="S2024" t="s">
        <v>270</v>
      </c>
      <c r="T2024" t="b">
        <v>1</v>
      </c>
    </row>
    <row r="2025" spans="1:20" x14ac:dyDescent="0.25">
      <c r="A2025" t="s">
        <v>259</v>
      </c>
      <c r="B2025" t="s">
        <v>260</v>
      </c>
      <c r="C2025" t="s">
        <v>294</v>
      </c>
      <c r="D2025" t="s">
        <v>1679</v>
      </c>
      <c r="E2025" t="s">
        <v>3665</v>
      </c>
      <c r="F2025" t="s">
        <v>5538</v>
      </c>
      <c r="G2025" t="s">
        <v>5539</v>
      </c>
      <c r="H2025">
        <v>0.408246</v>
      </c>
      <c r="I2025" t="s">
        <v>265</v>
      </c>
      <c r="J2025" t="s">
        <v>242</v>
      </c>
      <c r="K2025" t="s">
        <v>243</v>
      </c>
      <c r="L2025" t="s">
        <v>244</v>
      </c>
      <c r="M2025">
        <v>0</v>
      </c>
      <c r="N2025">
        <v>0.408246</v>
      </c>
      <c r="O2025" t="s">
        <v>372</v>
      </c>
      <c r="P2025" t="s">
        <v>5540</v>
      </c>
      <c r="Q2025" t="s">
        <v>1683</v>
      </c>
      <c r="R2025" t="s">
        <v>5541</v>
      </c>
      <c r="S2025" t="s">
        <v>270</v>
      </c>
      <c r="T2025" t="b">
        <v>1</v>
      </c>
    </row>
    <row r="2026" spans="1:20" x14ac:dyDescent="0.25">
      <c r="A2026" t="s">
        <v>236</v>
      </c>
      <c r="B2026" t="s">
        <v>236</v>
      </c>
      <c r="C2026" t="s">
        <v>237</v>
      </c>
      <c r="D2026" t="s">
        <v>314</v>
      </c>
      <c r="E2026" t="s">
        <v>251</v>
      </c>
      <c r="F2026" t="s">
        <v>1520</v>
      </c>
      <c r="G2026" t="s">
        <v>3590</v>
      </c>
      <c r="H2026">
        <v>1</v>
      </c>
      <c r="I2026" t="s">
        <v>492</v>
      </c>
      <c r="J2026" t="s">
        <v>242</v>
      </c>
      <c r="K2026" t="s">
        <v>243</v>
      </c>
      <c r="L2026" t="s">
        <v>244</v>
      </c>
      <c r="M2026">
        <v>0</v>
      </c>
      <c r="N2026">
        <v>1</v>
      </c>
      <c r="O2026" t="s">
        <v>255</v>
      </c>
      <c r="P2026" t="s">
        <v>5542</v>
      </c>
      <c r="Q2026" t="s">
        <v>318</v>
      </c>
      <c r="R2026" t="s">
        <v>2182</v>
      </c>
      <c r="S2026" t="s">
        <v>249</v>
      </c>
      <c r="T2026" t="b">
        <v>1</v>
      </c>
    </row>
    <row r="2027" spans="1:20" x14ac:dyDescent="0.25">
      <c r="A2027" t="s">
        <v>259</v>
      </c>
      <c r="B2027" t="s">
        <v>260</v>
      </c>
      <c r="C2027" t="s">
        <v>237</v>
      </c>
      <c r="D2027" t="s">
        <v>1930</v>
      </c>
      <c r="E2027" t="s">
        <v>5543</v>
      </c>
      <c r="F2027" t="s">
        <v>5544</v>
      </c>
      <c r="G2027" t="s">
        <v>5544</v>
      </c>
      <c r="H2027">
        <v>4.1599999999999998E-2</v>
      </c>
      <c r="I2027" t="s">
        <v>265</v>
      </c>
      <c r="J2027" t="s">
        <v>242</v>
      </c>
      <c r="K2027" t="s">
        <v>243</v>
      </c>
      <c r="L2027" t="s">
        <v>244</v>
      </c>
      <c r="M2027">
        <v>0</v>
      </c>
      <c r="N2027">
        <v>4.1599999999999998E-2</v>
      </c>
      <c r="O2027" t="s">
        <v>324</v>
      </c>
      <c r="P2027" t="s">
        <v>5545</v>
      </c>
      <c r="Q2027" t="s">
        <v>1934</v>
      </c>
      <c r="R2027" t="s">
        <v>5546</v>
      </c>
      <c r="S2027" t="s">
        <v>270</v>
      </c>
      <c r="T2027" t="b">
        <v>1</v>
      </c>
    </row>
    <row r="2028" spans="1:20" x14ac:dyDescent="0.25">
      <c r="A2028" t="s">
        <v>259</v>
      </c>
      <c r="B2028" t="s">
        <v>260</v>
      </c>
      <c r="C2028" t="s">
        <v>336</v>
      </c>
      <c r="D2028" t="s">
        <v>1930</v>
      </c>
      <c r="E2028" t="s">
        <v>5543</v>
      </c>
      <c r="F2028" t="s">
        <v>5544</v>
      </c>
      <c r="G2028" t="s">
        <v>5544</v>
      </c>
      <c r="H2028">
        <v>213</v>
      </c>
      <c r="I2028" t="s">
        <v>265</v>
      </c>
      <c r="J2028" t="s">
        <v>242</v>
      </c>
      <c r="K2028" t="s">
        <v>243</v>
      </c>
      <c r="L2028" t="s">
        <v>244</v>
      </c>
      <c r="M2028">
        <v>0</v>
      </c>
      <c r="N2028">
        <v>213</v>
      </c>
      <c r="O2028" t="s">
        <v>1313</v>
      </c>
      <c r="P2028" t="s">
        <v>5545</v>
      </c>
      <c r="Q2028" t="s">
        <v>1934</v>
      </c>
      <c r="R2028" t="s">
        <v>5547</v>
      </c>
      <c r="S2028" t="s">
        <v>270</v>
      </c>
      <c r="T2028" t="b">
        <v>1</v>
      </c>
    </row>
    <row r="2029" spans="1:20" x14ac:dyDescent="0.25">
      <c r="A2029" t="s">
        <v>259</v>
      </c>
      <c r="B2029" t="s">
        <v>260</v>
      </c>
      <c r="C2029" t="s">
        <v>336</v>
      </c>
      <c r="D2029" t="s">
        <v>1930</v>
      </c>
      <c r="E2029" t="s">
        <v>5543</v>
      </c>
      <c r="F2029" t="s">
        <v>5544</v>
      </c>
      <c r="G2029" t="s">
        <v>5544</v>
      </c>
      <c r="H2029">
        <v>411</v>
      </c>
      <c r="I2029" t="s">
        <v>265</v>
      </c>
      <c r="J2029" t="s">
        <v>242</v>
      </c>
      <c r="K2029" t="s">
        <v>243</v>
      </c>
      <c r="L2029" t="s">
        <v>244</v>
      </c>
      <c r="M2029">
        <v>0</v>
      </c>
      <c r="N2029">
        <v>411</v>
      </c>
      <c r="O2029" t="s">
        <v>324</v>
      </c>
      <c r="P2029" t="s">
        <v>5545</v>
      </c>
      <c r="Q2029" t="s">
        <v>1934</v>
      </c>
      <c r="R2029" t="s">
        <v>5548</v>
      </c>
      <c r="S2029" t="s">
        <v>270</v>
      </c>
      <c r="T2029" t="b">
        <v>1</v>
      </c>
    </row>
    <row r="2030" spans="1:20" x14ac:dyDescent="0.25">
      <c r="A2030" t="s">
        <v>259</v>
      </c>
      <c r="B2030" t="s">
        <v>260</v>
      </c>
      <c r="C2030" t="s">
        <v>237</v>
      </c>
      <c r="D2030" t="s">
        <v>4065</v>
      </c>
      <c r="E2030" t="s">
        <v>4066</v>
      </c>
      <c r="F2030" t="s">
        <v>5549</v>
      </c>
      <c r="G2030" t="s">
        <v>5549</v>
      </c>
      <c r="H2030">
        <v>5.7599999999999998E-2</v>
      </c>
      <c r="I2030" t="s">
        <v>265</v>
      </c>
      <c r="J2030" t="s">
        <v>242</v>
      </c>
      <c r="K2030" t="s">
        <v>243</v>
      </c>
      <c r="L2030" t="s">
        <v>244</v>
      </c>
      <c r="M2030">
        <v>0</v>
      </c>
      <c r="N2030">
        <v>5.7599999999999998E-2</v>
      </c>
      <c r="O2030" t="s">
        <v>324</v>
      </c>
      <c r="P2030" t="s">
        <v>5550</v>
      </c>
      <c r="Q2030" t="s">
        <v>4069</v>
      </c>
      <c r="R2030" t="s">
        <v>5551</v>
      </c>
      <c r="S2030" t="s">
        <v>270</v>
      </c>
      <c r="T2030" t="b">
        <v>1</v>
      </c>
    </row>
    <row r="2031" spans="1:20" x14ac:dyDescent="0.25">
      <c r="A2031" t="s">
        <v>259</v>
      </c>
      <c r="B2031" t="s">
        <v>260</v>
      </c>
      <c r="C2031" t="s">
        <v>237</v>
      </c>
      <c r="D2031" t="s">
        <v>4407</v>
      </c>
      <c r="E2031" t="s">
        <v>5552</v>
      </c>
      <c r="F2031" t="s">
        <v>5553</v>
      </c>
      <c r="G2031" t="s">
        <v>5554</v>
      </c>
      <c r="H2031">
        <v>0.76600000000000001</v>
      </c>
      <c r="I2031" t="s">
        <v>265</v>
      </c>
      <c r="J2031" t="s">
        <v>242</v>
      </c>
      <c r="K2031" t="s">
        <v>243</v>
      </c>
      <c r="L2031" t="s">
        <v>244</v>
      </c>
      <c r="M2031">
        <v>0</v>
      </c>
      <c r="N2031">
        <v>0.76600000000000001</v>
      </c>
      <c r="O2031" t="s">
        <v>1919</v>
      </c>
      <c r="P2031" t="s">
        <v>3997</v>
      </c>
      <c r="Q2031" t="s">
        <v>4412</v>
      </c>
      <c r="R2031" t="s">
        <v>5555</v>
      </c>
      <c r="S2031" t="s">
        <v>270</v>
      </c>
      <c r="T2031" t="b">
        <v>1</v>
      </c>
    </row>
    <row r="2032" spans="1:20" x14ac:dyDescent="0.25">
      <c r="A2032" t="s">
        <v>259</v>
      </c>
      <c r="B2032" t="s">
        <v>260</v>
      </c>
      <c r="C2032" t="s">
        <v>294</v>
      </c>
      <c r="D2032" t="s">
        <v>4407</v>
      </c>
      <c r="E2032" t="s">
        <v>5552</v>
      </c>
      <c r="F2032" t="s">
        <v>5553</v>
      </c>
      <c r="G2032" t="s">
        <v>5554</v>
      </c>
      <c r="H2032">
        <v>0.39800000000000002</v>
      </c>
      <c r="I2032" t="s">
        <v>265</v>
      </c>
      <c r="J2032" t="s">
        <v>242</v>
      </c>
      <c r="K2032" t="s">
        <v>243</v>
      </c>
      <c r="L2032" t="s">
        <v>244</v>
      </c>
      <c r="M2032">
        <v>0</v>
      </c>
      <c r="N2032">
        <v>0.39800000000000002</v>
      </c>
      <c r="O2032" t="s">
        <v>1919</v>
      </c>
      <c r="P2032" t="s">
        <v>3997</v>
      </c>
      <c r="Q2032" t="s">
        <v>4412</v>
      </c>
      <c r="R2032" t="s">
        <v>5555</v>
      </c>
      <c r="S2032" t="s">
        <v>270</v>
      </c>
      <c r="T2032" t="b">
        <v>1</v>
      </c>
    </row>
    <row r="2033" spans="1:20" x14ac:dyDescent="0.25">
      <c r="A2033" t="s">
        <v>259</v>
      </c>
      <c r="B2033" t="s">
        <v>260</v>
      </c>
      <c r="C2033" t="s">
        <v>237</v>
      </c>
      <c r="D2033" t="s">
        <v>295</v>
      </c>
      <c r="E2033" t="s">
        <v>4358</v>
      </c>
      <c r="F2033" t="s">
        <v>4359</v>
      </c>
      <c r="G2033" t="s">
        <v>4359</v>
      </c>
      <c r="H2033">
        <v>0.61460000000000004</v>
      </c>
      <c r="I2033" t="s">
        <v>265</v>
      </c>
      <c r="J2033" t="s">
        <v>242</v>
      </c>
      <c r="K2033" t="s">
        <v>243</v>
      </c>
      <c r="L2033" t="s">
        <v>244</v>
      </c>
      <c r="M2033">
        <v>0</v>
      </c>
      <c r="N2033">
        <v>0.61460000000000004</v>
      </c>
      <c r="O2033" t="s">
        <v>350</v>
      </c>
      <c r="P2033" t="s">
        <v>4747</v>
      </c>
      <c r="Q2033" t="s">
        <v>300</v>
      </c>
      <c r="R2033" t="s">
        <v>5556</v>
      </c>
      <c r="S2033" t="s">
        <v>270</v>
      </c>
      <c r="T2033" t="b">
        <v>0</v>
      </c>
    </row>
    <row r="2034" spans="1:20" x14ac:dyDescent="0.25">
      <c r="A2034" t="s">
        <v>259</v>
      </c>
      <c r="B2034" t="s">
        <v>260</v>
      </c>
      <c r="C2034" t="s">
        <v>237</v>
      </c>
      <c r="D2034" t="s">
        <v>1187</v>
      </c>
      <c r="E2034" t="s">
        <v>3426</v>
      </c>
      <c r="F2034" t="s">
        <v>5557</v>
      </c>
      <c r="G2034" t="s">
        <v>5558</v>
      </c>
      <c r="H2034">
        <v>1.968</v>
      </c>
      <c r="I2034" t="s">
        <v>265</v>
      </c>
      <c r="J2034" t="s">
        <v>242</v>
      </c>
      <c r="K2034" t="s">
        <v>243</v>
      </c>
      <c r="L2034" t="s">
        <v>244</v>
      </c>
      <c r="M2034">
        <v>0</v>
      </c>
      <c r="N2034">
        <v>1.968</v>
      </c>
      <c r="O2034" t="s">
        <v>266</v>
      </c>
      <c r="P2034" t="s">
        <v>5559</v>
      </c>
      <c r="Q2034" t="s">
        <v>1192</v>
      </c>
      <c r="R2034" t="s">
        <v>5560</v>
      </c>
      <c r="S2034" t="s">
        <v>270</v>
      </c>
      <c r="T2034" t="b">
        <v>1</v>
      </c>
    </row>
    <row r="2035" spans="1:20" x14ac:dyDescent="0.25">
      <c r="A2035" t="s">
        <v>259</v>
      </c>
      <c r="B2035" t="s">
        <v>260</v>
      </c>
      <c r="C2035" t="s">
        <v>294</v>
      </c>
      <c r="D2035" t="s">
        <v>1187</v>
      </c>
      <c r="E2035" t="s">
        <v>3426</v>
      </c>
      <c r="F2035" t="s">
        <v>5557</v>
      </c>
      <c r="G2035" t="s">
        <v>5558</v>
      </c>
      <c r="H2035">
        <v>0.54200000000000004</v>
      </c>
      <c r="I2035" t="s">
        <v>265</v>
      </c>
      <c r="J2035" t="s">
        <v>242</v>
      </c>
      <c r="K2035" t="s">
        <v>243</v>
      </c>
      <c r="L2035" t="s">
        <v>244</v>
      </c>
      <c r="M2035">
        <v>0</v>
      </c>
      <c r="N2035">
        <v>0.54200000000000004</v>
      </c>
      <c r="O2035" t="s">
        <v>266</v>
      </c>
      <c r="P2035" t="s">
        <v>5559</v>
      </c>
      <c r="Q2035" t="s">
        <v>1192</v>
      </c>
      <c r="R2035" t="s">
        <v>5560</v>
      </c>
      <c r="S2035" t="s">
        <v>270</v>
      </c>
      <c r="T2035" t="b">
        <v>1</v>
      </c>
    </row>
    <row r="2036" spans="1:20" x14ac:dyDescent="0.25">
      <c r="A2036" t="s">
        <v>259</v>
      </c>
      <c r="B2036" t="s">
        <v>260</v>
      </c>
      <c r="C2036" t="s">
        <v>237</v>
      </c>
      <c r="D2036" t="s">
        <v>1442</v>
      </c>
      <c r="E2036" t="s">
        <v>2426</v>
      </c>
      <c r="F2036" t="s">
        <v>5561</v>
      </c>
      <c r="G2036" t="s">
        <v>5561</v>
      </c>
      <c r="H2036">
        <v>1.4999999999999999E-2</v>
      </c>
      <c r="I2036" t="s">
        <v>265</v>
      </c>
      <c r="J2036" t="s">
        <v>242</v>
      </c>
      <c r="K2036" t="s">
        <v>243</v>
      </c>
      <c r="L2036" t="s">
        <v>244</v>
      </c>
      <c r="M2036">
        <v>0</v>
      </c>
      <c r="N2036">
        <v>1.4999999999999999E-2</v>
      </c>
      <c r="O2036" t="s">
        <v>446</v>
      </c>
      <c r="P2036" t="s">
        <v>5562</v>
      </c>
      <c r="Q2036" t="s">
        <v>1446</v>
      </c>
      <c r="R2036" t="s">
        <v>5563</v>
      </c>
      <c r="S2036" t="s">
        <v>270</v>
      </c>
      <c r="T2036" t="b">
        <v>1</v>
      </c>
    </row>
    <row r="2037" spans="1:20" x14ac:dyDescent="0.25">
      <c r="A2037" t="s">
        <v>259</v>
      </c>
      <c r="B2037" t="s">
        <v>260</v>
      </c>
      <c r="C2037" t="s">
        <v>237</v>
      </c>
      <c r="D2037" t="s">
        <v>980</v>
      </c>
      <c r="E2037" t="s">
        <v>5564</v>
      </c>
      <c r="F2037" t="s">
        <v>5565</v>
      </c>
      <c r="G2037" t="s">
        <v>5566</v>
      </c>
      <c r="H2037">
        <v>7.4999999999999997E-2</v>
      </c>
      <c r="I2037" t="s">
        <v>265</v>
      </c>
      <c r="J2037" t="s">
        <v>242</v>
      </c>
      <c r="K2037" t="s">
        <v>243</v>
      </c>
      <c r="L2037" t="s">
        <v>244</v>
      </c>
      <c r="M2037">
        <v>0</v>
      </c>
      <c r="N2037">
        <v>7.4999999999999997E-2</v>
      </c>
      <c r="O2037" t="s">
        <v>952</v>
      </c>
      <c r="P2037" t="s">
        <v>4641</v>
      </c>
      <c r="Q2037" t="s">
        <v>985</v>
      </c>
      <c r="R2037" t="s">
        <v>5567</v>
      </c>
      <c r="S2037" t="s">
        <v>270</v>
      </c>
      <c r="T2037" t="b">
        <v>1</v>
      </c>
    </row>
    <row r="2038" spans="1:20" x14ac:dyDescent="0.25">
      <c r="A2038" t="s">
        <v>259</v>
      </c>
      <c r="B2038" t="s">
        <v>260</v>
      </c>
      <c r="C2038" t="s">
        <v>294</v>
      </c>
      <c r="D2038" t="s">
        <v>980</v>
      </c>
      <c r="E2038" t="s">
        <v>5564</v>
      </c>
      <c r="F2038" t="s">
        <v>5565</v>
      </c>
      <c r="G2038" t="s">
        <v>5566</v>
      </c>
      <c r="H2038">
        <v>1.9E-2</v>
      </c>
      <c r="I2038" t="s">
        <v>265</v>
      </c>
      <c r="J2038" t="s">
        <v>242</v>
      </c>
      <c r="K2038" t="s">
        <v>243</v>
      </c>
      <c r="L2038" t="s">
        <v>244</v>
      </c>
      <c r="M2038">
        <v>0</v>
      </c>
      <c r="N2038">
        <v>1.9E-2</v>
      </c>
      <c r="O2038" t="s">
        <v>952</v>
      </c>
      <c r="P2038" t="s">
        <v>4641</v>
      </c>
      <c r="Q2038" t="s">
        <v>985</v>
      </c>
      <c r="R2038" t="s">
        <v>5567</v>
      </c>
      <c r="S2038" t="s">
        <v>270</v>
      </c>
      <c r="T2038" t="b">
        <v>1</v>
      </c>
    </row>
    <row r="2039" spans="1:20" x14ac:dyDescent="0.25">
      <c r="A2039" t="s">
        <v>259</v>
      </c>
      <c r="B2039" t="s">
        <v>260</v>
      </c>
      <c r="C2039" t="s">
        <v>237</v>
      </c>
      <c r="D2039" t="s">
        <v>1938</v>
      </c>
      <c r="E2039" t="s">
        <v>4905</v>
      </c>
      <c r="F2039" t="s">
        <v>5568</v>
      </c>
      <c r="G2039" t="s">
        <v>5568</v>
      </c>
      <c r="H2039">
        <v>0.20200000000000001</v>
      </c>
      <c r="I2039" t="s">
        <v>265</v>
      </c>
      <c r="J2039" t="s">
        <v>242</v>
      </c>
      <c r="K2039" t="s">
        <v>243</v>
      </c>
      <c r="L2039" t="s">
        <v>244</v>
      </c>
      <c r="M2039">
        <v>0</v>
      </c>
      <c r="N2039">
        <v>0.20200000000000001</v>
      </c>
      <c r="O2039" t="s">
        <v>324</v>
      </c>
      <c r="P2039" t="s">
        <v>5569</v>
      </c>
      <c r="Q2039" t="s">
        <v>1942</v>
      </c>
      <c r="R2039" t="s">
        <v>5570</v>
      </c>
      <c r="S2039" t="s">
        <v>270</v>
      </c>
      <c r="T2039" t="b">
        <v>1</v>
      </c>
    </row>
    <row r="2040" spans="1:20" x14ac:dyDescent="0.25">
      <c r="A2040" t="s">
        <v>259</v>
      </c>
      <c r="B2040" t="s">
        <v>260</v>
      </c>
      <c r="C2040" t="s">
        <v>237</v>
      </c>
      <c r="D2040" t="s">
        <v>399</v>
      </c>
      <c r="E2040" t="s">
        <v>5571</v>
      </c>
      <c r="F2040" t="s">
        <v>5572</v>
      </c>
      <c r="G2040" t="s">
        <v>5573</v>
      </c>
      <c r="H2040">
        <v>0.23291600000000001</v>
      </c>
      <c r="I2040" t="s">
        <v>265</v>
      </c>
      <c r="J2040" t="s">
        <v>242</v>
      </c>
      <c r="K2040" t="s">
        <v>243</v>
      </c>
      <c r="L2040" t="s">
        <v>244</v>
      </c>
      <c r="M2040">
        <v>0</v>
      </c>
      <c r="N2040">
        <v>0.23291600000000001</v>
      </c>
      <c r="O2040" t="s">
        <v>372</v>
      </c>
      <c r="P2040" t="s">
        <v>5574</v>
      </c>
      <c r="Q2040" t="s">
        <v>404</v>
      </c>
      <c r="R2040" t="s">
        <v>5575</v>
      </c>
      <c r="S2040" t="s">
        <v>270</v>
      </c>
      <c r="T2040" t="b">
        <v>1</v>
      </c>
    </row>
    <row r="2041" spans="1:20" x14ac:dyDescent="0.25">
      <c r="A2041" t="s">
        <v>259</v>
      </c>
      <c r="B2041" t="s">
        <v>260</v>
      </c>
      <c r="C2041" t="s">
        <v>237</v>
      </c>
      <c r="D2041" t="s">
        <v>627</v>
      </c>
      <c r="E2041" t="s">
        <v>2714</v>
      </c>
      <c r="F2041" t="s">
        <v>5576</v>
      </c>
      <c r="G2041" t="s">
        <v>5576</v>
      </c>
      <c r="H2041">
        <v>6.9119999999999999</v>
      </c>
      <c r="I2041" t="s">
        <v>265</v>
      </c>
      <c r="J2041" t="s">
        <v>242</v>
      </c>
      <c r="K2041" t="s">
        <v>243</v>
      </c>
      <c r="L2041" t="s">
        <v>244</v>
      </c>
      <c r="M2041">
        <v>0</v>
      </c>
      <c r="N2041">
        <v>6.9119999999999999</v>
      </c>
      <c r="O2041" t="s">
        <v>324</v>
      </c>
      <c r="P2041" t="s">
        <v>630</v>
      </c>
      <c r="Q2041" t="s">
        <v>631</v>
      </c>
      <c r="R2041" t="s">
        <v>5577</v>
      </c>
      <c r="S2041" t="s">
        <v>270</v>
      </c>
      <c r="T2041" t="b">
        <v>1</v>
      </c>
    </row>
    <row r="2042" spans="1:20" x14ac:dyDescent="0.25">
      <c r="A2042" t="s">
        <v>259</v>
      </c>
      <c r="B2042" t="s">
        <v>260</v>
      </c>
      <c r="C2042" t="s">
        <v>336</v>
      </c>
      <c r="D2042" t="s">
        <v>627</v>
      </c>
      <c r="E2042" t="s">
        <v>2714</v>
      </c>
      <c r="F2042" t="s">
        <v>5576</v>
      </c>
      <c r="G2042" t="s">
        <v>5576</v>
      </c>
      <c r="H2042">
        <v>35724</v>
      </c>
      <c r="I2042" t="s">
        <v>265</v>
      </c>
      <c r="J2042" t="s">
        <v>242</v>
      </c>
      <c r="K2042" t="s">
        <v>243</v>
      </c>
      <c r="L2042" t="s">
        <v>244</v>
      </c>
      <c r="M2042">
        <v>0</v>
      </c>
      <c r="N2042">
        <v>35724</v>
      </c>
      <c r="O2042" t="s">
        <v>324</v>
      </c>
      <c r="P2042" t="s">
        <v>630</v>
      </c>
      <c r="Q2042" t="s">
        <v>631</v>
      </c>
      <c r="R2042" t="s">
        <v>5578</v>
      </c>
      <c r="S2042" t="s">
        <v>270</v>
      </c>
      <c r="T2042" t="b">
        <v>1</v>
      </c>
    </row>
    <row r="2043" spans="1:20" x14ac:dyDescent="0.25">
      <c r="A2043" t="s">
        <v>259</v>
      </c>
      <c r="B2043" t="s">
        <v>260</v>
      </c>
      <c r="C2043" t="s">
        <v>336</v>
      </c>
      <c r="D2043" t="s">
        <v>627</v>
      </c>
      <c r="E2043" t="s">
        <v>2714</v>
      </c>
      <c r="F2043" t="s">
        <v>5576</v>
      </c>
      <c r="G2043" t="s">
        <v>5576</v>
      </c>
      <c r="H2043">
        <v>69026</v>
      </c>
      <c r="I2043" t="s">
        <v>265</v>
      </c>
      <c r="J2043" t="s">
        <v>242</v>
      </c>
      <c r="K2043" t="s">
        <v>243</v>
      </c>
      <c r="L2043" t="s">
        <v>244</v>
      </c>
      <c r="M2043">
        <v>0</v>
      </c>
      <c r="N2043">
        <v>69026</v>
      </c>
      <c r="O2043" t="s">
        <v>324</v>
      </c>
      <c r="P2043" t="s">
        <v>630</v>
      </c>
      <c r="Q2043" t="s">
        <v>631</v>
      </c>
      <c r="R2043" t="s">
        <v>5579</v>
      </c>
      <c r="S2043" t="s">
        <v>270</v>
      </c>
      <c r="T2043" t="b">
        <v>1</v>
      </c>
    </row>
    <row r="2044" spans="1:20" x14ac:dyDescent="0.25">
      <c r="A2044" t="s">
        <v>259</v>
      </c>
      <c r="B2044" t="s">
        <v>260</v>
      </c>
      <c r="C2044" t="s">
        <v>237</v>
      </c>
      <c r="D2044" t="s">
        <v>406</v>
      </c>
      <c r="E2044" t="s">
        <v>939</v>
      </c>
      <c r="F2044" t="s">
        <v>5580</v>
      </c>
      <c r="G2044" t="s">
        <v>5580</v>
      </c>
      <c r="H2044">
        <v>3.5813999999999999</v>
      </c>
      <c r="I2044" t="s">
        <v>265</v>
      </c>
      <c r="J2044" t="s">
        <v>242</v>
      </c>
      <c r="K2044" t="s">
        <v>243</v>
      </c>
      <c r="L2044" t="s">
        <v>244</v>
      </c>
      <c r="M2044">
        <v>0</v>
      </c>
      <c r="N2044">
        <v>3.5813999999999999</v>
      </c>
      <c r="O2044" t="s">
        <v>298</v>
      </c>
      <c r="P2044" t="s">
        <v>5581</v>
      </c>
      <c r="Q2044" t="s">
        <v>410</v>
      </c>
      <c r="R2044" t="s">
        <v>5582</v>
      </c>
      <c r="S2044" t="s">
        <v>270</v>
      </c>
      <c r="T2044" t="b">
        <v>1</v>
      </c>
    </row>
    <row r="2045" spans="1:20" x14ac:dyDescent="0.25">
      <c r="A2045" t="s">
        <v>259</v>
      </c>
      <c r="B2045" t="s">
        <v>260</v>
      </c>
      <c r="C2045" t="s">
        <v>294</v>
      </c>
      <c r="D2045" t="s">
        <v>406</v>
      </c>
      <c r="E2045" t="s">
        <v>939</v>
      </c>
      <c r="F2045" t="s">
        <v>5580</v>
      </c>
      <c r="G2045" t="s">
        <v>5580</v>
      </c>
      <c r="H2045">
        <v>2.6688000000000001</v>
      </c>
      <c r="I2045" t="s">
        <v>265</v>
      </c>
      <c r="J2045" t="s">
        <v>242</v>
      </c>
      <c r="K2045" t="s">
        <v>243</v>
      </c>
      <c r="L2045" t="s">
        <v>244</v>
      </c>
      <c r="M2045">
        <v>0</v>
      </c>
      <c r="N2045">
        <v>2.6688000000000001</v>
      </c>
      <c r="O2045" t="s">
        <v>298</v>
      </c>
      <c r="P2045" t="s">
        <v>5581</v>
      </c>
      <c r="Q2045" t="s">
        <v>410</v>
      </c>
      <c r="R2045" t="s">
        <v>5582</v>
      </c>
      <c r="S2045" t="s">
        <v>270</v>
      </c>
      <c r="T2045" t="b">
        <v>1</v>
      </c>
    </row>
    <row r="2046" spans="1:20" x14ac:dyDescent="0.25">
      <c r="A2046" t="s">
        <v>259</v>
      </c>
      <c r="B2046" t="s">
        <v>260</v>
      </c>
      <c r="C2046" t="s">
        <v>237</v>
      </c>
      <c r="D2046" t="s">
        <v>1786</v>
      </c>
      <c r="E2046" t="s">
        <v>5583</v>
      </c>
      <c r="F2046" t="s">
        <v>5584</v>
      </c>
      <c r="G2046" t="s">
        <v>5584</v>
      </c>
      <c r="H2046">
        <v>0.69799999999999995</v>
      </c>
      <c r="I2046" t="s">
        <v>265</v>
      </c>
      <c r="J2046" t="s">
        <v>242</v>
      </c>
      <c r="K2046" t="s">
        <v>243</v>
      </c>
      <c r="L2046" t="s">
        <v>244</v>
      </c>
      <c r="M2046">
        <v>0</v>
      </c>
      <c r="N2046">
        <v>0.69799999999999995</v>
      </c>
      <c r="O2046" t="s">
        <v>324</v>
      </c>
      <c r="P2046" t="s">
        <v>5585</v>
      </c>
      <c r="Q2046" t="s">
        <v>1790</v>
      </c>
      <c r="R2046" t="s">
        <v>5586</v>
      </c>
      <c r="S2046" t="s">
        <v>270</v>
      </c>
      <c r="T2046" t="b">
        <v>1</v>
      </c>
    </row>
    <row r="2047" spans="1:20" x14ac:dyDescent="0.25">
      <c r="A2047" t="s">
        <v>259</v>
      </c>
      <c r="B2047" t="s">
        <v>260</v>
      </c>
      <c r="C2047" t="s">
        <v>294</v>
      </c>
      <c r="D2047" t="s">
        <v>1786</v>
      </c>
      <c r="E2047" t="s">
        <v>5583</v>
      </c>
      <c r="F2047" t="s">
        <v>5584</v>
      </c>
      <c r="G2047" t="s">
        <v>5584</v>
      </c>
      <c r="H2047">
        <v>0.20200000000000001</v>
      </c>
      <c r="I2047" t="s">
        <v>265</v>
      </c>
      <c r="J2047" t="s">
        <v>242</v>
      </c>
      <c r="K2047" t="s">
        <v>243</v>
      </c>
      <c r="L2047" t="s">
        <v>244</v>
      </c>
      <c r="M2047">
        <v>0</v>
      </c>
      <c r="N2047">
        <v>0.20200000000000001</v>
      </c>
      <c r="O2047" t="s">
        <v>324</v>
      </c>
      <c r="P2047" t="s">
        <v>5585</v>
      </c>
      <c r="Q2047" t="s">
        <v>1790</v>
      </c>
      <c r="R2047" t="s">
        <v>5586</v>
      </c>
      <c r="S2047" t="s">
        <v>270</v>
      </c>
      <c r="T2047" t="b">
        <v>1</v>
      </c>
    </row>
    <row r="2048" spans="1:20" x14ac:dyDescent="0.25">
      <c r="A2048" t="s">
        <v>259</v>
      </c>
      <c r="B2048" t="s">
        <v>260</v>
      </c>
      <c r="C2048" t="s">
        <v>237</v>
      </c>
      <c r="D2048" t="s">
        <v>280</v>
      </c>
      <c r="E2048" t="s">
        <v>5587</v>
      </c>
      <c r="F2048" t="s">
        <v>5588</v>
      </c>
      <c r="G2048" t="s">
        <v>5588</v>
      </c>
      <c r="H2048">
        <v>4.1920000000000002</v>
      </c>
      <c r="I2048" t="s">
        <v>265</v>
      </c>
      <c r="J2048" t="s">
        <v>242</v>
      </c>
      <c r="K2048" t="s">
        <v>243</v>
      </c>
      <c r="L2048" t="s">
        <v>244</v>
      </c>
      <c r="M2048">
        <v>0</v>
      </c>
      <c r="N2048">
        <v>4.1920000000000002</v>
      </c>
      <c r="O2048" t="s">
        <v>331</v>
      </c>
      <c r="P2048" t="s">
        <v>5589</v>
      </c>
      <c r="Q2048" t="s">
        <v>285</v>
      </c>
      <c r="R2048" t="s">
        <v>5590</v>
      </c>
      <c r="S2048" t="s">
        <v>270</v>
      </c>
      <c r="T2048" t="b">
        <v>1</v>
      </c>
    </row>
    <row r="2049" spans="1:20" x14ac:dyDescent="0.25">
      <c r="A2049" t="s">
        <v>259</v>
      </c>
      <c r="B2049" t="s">
        <v>260</v>
      </c>
      <c r="C2049" t="s">
        <v>336</v>
      </c>
      <c r="D2049" t="s">
        <v>280</v>
      </c>
      <c r="E2049" t="s">
        <v>5587</v>
      </c>
      <c r="F2049" t="s">
        <v>5588</v>
      </c>
      <c r="G2049" t="s">
        <v>5588</v>
      </c>
      <c r="H2049">
        <v>21666</v>
      </c>
      <c r="I2049" t="s">
        <v>265</v>
      </c>
      <c r="J2049" t="s">
        <v>242</v>
      </c>
      <c r="K2049" t="s">
        <v>243</v>
      </c>
      <c r="L2049" t="s">
        <v>244</v>
      </c>
      <c r="M2049">
        <v>0</v>
      </c>
      <c r="N2049">
        <v>21666</v>
      </c>
      <c r="O2049" t="s">
        <v>324</v>
      </c>
      <c r="P2049" t="s">
        <v>5589</v>
      </c>
      <c r="Q2049" t="s">
        <v>285</v>
      </c>
      <c r="R2049" t="s">
        <v>5591</v>
      </c>
      <c r="S2049" t="s">
        <v>270</v>
      </c>
      <c r="T2049" t="b">
        <v>1</v>
      </c>
    </row>
    <row r="2050" spans="1:20" x14ac:dyDescent="0.25">
      <c r="A2050" t="s">
        <v>259</v>
      </c>
      <c r="B2050" t="s">
        <v>260</v>
      </c>
      <c r="C2050" t="s">
        <v>336</v>
      </c>
      <c r="D2050" t="s">
        <v>280</v>
      </c>
      <c r="E2050" t="s">
        <v>5587</v>
      </c>
      <c r="F2050" t="s">
        <v>5588</v>
      </c>
      <c r="G2050" t="s">
        <v>5588</v>
      </c>
      <c r="H2050">
        <v>41863</v>
      </c>
      <c r="I2050" t="s">
        <v>265</v>
      </c>
      <c r="J2050" t="s">
        <v>242</v>
      </c>
      <c r="K2050" t="s">
        <v>243</v>
      </c>
      <c r="L2050" t="s">
        <v>244</v>
      </c>
      <c r="M2050">
        <v>0</v>
      </c>
      <c r="N2050">
        <v>41863</v>
      </c>
      <c r="O2050" t="s">
        <v>324</v>
      </c>
      <c r="P2050" t="s">
        <v>5589</v>
      </c>
      <c r="Q2050" t="s">
        <v>285</v>
      </c>
      <c r="R2050" t="s">
        <v>5592</v>
      </c>
      <c r="S2050" t="s">
        <v>270</v>
      </c>
      <c r="T2050" t="b">
        <v>1</v>
      </c>
    </row>
    <row r="2051" spans="1:20" x14ac:dyDescent="0.25">
      <c r="A2051" t="s">
        <v>259</v>
      </c>
      <c r="B2051" t="s">
        <v>260</v>
      </c>
      <c r="C2051" t="s">
        <v>237</v>
      </c>
      <c r="D2051" t="s">
        <v>949</v>
      </c>
      <c r="E2051" t="s">
        <v>4152</v>
      </c>
      <c r="F2051" t="s">
        <v>5593</v>
      </c>
      <c r="G2051" t="s">
        <v>5593</v>
      </c>
      <c r="H2051">
        <v>5.6000000000000001E-2</v>
      </c>
      <c r="I2051" t="s">
        <v>265</v>
      </c>
      <c r="J2051" t="s">
        <v>242</v>
      </c>
      <c r="K2051" t="s">
        <v>243</v>
      </c>
      <c r="L2051" t="s">
        <v>244</v>
      </c>
      <c r="M2051">
        <v>0</v>
      </c>
      <c r="N2051">
        <v>5.6000000000000001E-2</v>
      </c>
      <c r="O2051" t="s">
        <v>386</v>
      </c>
      <c r="P2051" t="s">
        <v>5594</v>
      </c>
      <c r="Q2051" t="s">
        <v>954</v>
      </c>
      <c r="R2051" t="s">
        <v>5595</v>
      </c>
      <c r="S2051" t="s">
        <v>270</v>
      </c>
      <c r="T2051" t="b">
        <v>0</v>
      </c>
    </row>
    <row r="2052" spans="1:20" x14ac:dyDescent="0.25">
      <c r="A2052" t="s">
        <v>259</v>
      </c>
      <c r="B2052" t="s">
        <v>260</v>
      </c>
      <c r="C2052" t="s">
        <v>294</v>
      </c>
      <c r="D2052" t="s">
        <v>949</v>
      </c>
      <c r="E2052" t="s">
        <v>4152</v>
      </c>
      <c r="F2052" t="s">
        <v>5593</v>
      </c>
      <c r="G2052" t="s">
        <v>5593</v>
      </c>
      <c r="H2052">
        <v>1.4999999999999999E-2</v>
      </c>
      <c r="I2052" t="s">
        <v>265</v>
      </c>
      <c r="J2052" t="s">
        <v>242</v>
      </c>
      <c r="K2052" t="s">
        <v>243</v>
      </c>
      <c r="L2052" t="s">
        <v>244</v>
      </c>
      <c r="M2052">
        <v>0</v>
      </c>
      <c r="N2052">
        <v>1.4999999999999999E-2</v>
      </c>
      <c r="O2052" t="s">
        <v>1161</v>
      </c>
      <c r="P2052" t="s">
        <v>5594</v>
      </c>
      <c r="Q2052" t="s">
        <v>954</v>
      </c>
      <c r="R2052" t="s">
        <v>5595</v>
      </c>
      <c r="S2052" t="s">
        <v>270</v>
      </c>
      <c r="T2052" t="b">
        <v>0</v>
      </c>
    </row>
    <row r="2053" spans="1:20" x14ac:dyDescent="0.25">
      <c r="A2053" t="s">
        <v>236</v>
      </c>
      <c r="B2053" t="s">
        <v>236</v>
      </c>
      <c r="C2053" t="s">
        <v>237</v>
      </c>
      <c r="D2053" t="s">
        <v>566</v>
      </c>
      <c r="F2053" t="s">
        <v>925</v>
      </c>
      <c r="G2053" t="s">
        <v>5596</v>
      </c>
      <c r="H2053">
        <v>9.8999999999999999E-4</v>
      </c>
      <c r="I2053" t="s">
        <v>241</v>
      </c>
      <c r="J2053" t="s">
        <v>242</v>
      </c>
      <c r="K2053" t="s">
        <v>243</v>
      </c>
      <c r="L2053" t="s">
        <v>244</v>
      </c>
      <c r="M2053">
        <v>0</v>
      </c>
      <c r="N2053">
        <v>9.8999999999999999E-4</v>
      </c>
      <c r="O2053" t="s">
        <v>1248</v>
      </c>
      <c r="P2053" t="s">
        <v>5597</v>
      </c>
      <c r="Q2053" t="s">
        <v>571</v>
      </c>
      <c r="R2053" t="s">
        <v>2143</v>
      </c>
      <c r="S2053" t="s">
        <v>249</v>
      </c>
      <c r="T2053" t="b">
        <v>1</v>
      </c>
    </row>
    <row r="2054" spans="1:20" x14ac:dyDescent="0.25">
      <c r="A2054" t="s">
        <v>259</v>
      </c>
      <c r="B2054" t="s">
        <v>260</v>
      </c>
      <c r="C2054" t="s">
        <v>237</v>
      </c>
      <c r="D2054" t="s">
        <v>406</v>
      </c>
      <c r="E2054" t="s">
        <v>3343</v>
      </c>
      <c r="F2054" t="s">
        <v>3344</v>
      </c>
      <c r="G2054" t="s">
        <v>3344</v>
      </c>
      <c r="H2054">
        <v>0.21068999999999999</v>
      </c>
      <c r="I2054" t="s">
        <v>265</v>
      </c>
      <c r="J2054" t="s">
        <v>242</v>
      </c>
      <c r="K2054" t="s">
        <v>243</v>
      </c>
      <c r="L2054" t="s">
        <v>244</v>
      </c>
      <c r="M2054">
        <v>0</v>
      </c>
      <c r="N2054">
        <v>0.21068999999999999</v>
      </c>
      <c r="O2054" t="s">
        <v>298</v>
      </c>
      <c r="P2054" t="s">
        <v>5598</v>
      </c>
      <c r="Q2054" t="s">
        <v>410</v>
      </c>
      <c r="R2054" t="s">
        <v>5599</v>
      </c>
      <c r="S2054" t="s">
        <v>270</v>
      </c>
      <c r="T2054" t="b">
        <v>1</v>
      </c>
    </row>
    <row r="2055" spans="1:20" x14ac:dyDescent="0.25">
      <c r="A2055" t="s">
        <v>259</v>
      </c>
      <c r="B2055" t="s">
        <v>260</v>
      </c>
      <c r="C2055" t="s">
        <v>294</v>
      </c>
      <c r="D2055" t="s">
        <v>406</v>
      </c>
      <c r="E2055" t="s">
        <v>3343</v>
      </c>
      <c r="F2055" t="s">
        <v>3344</v>
      </c>
      <c r="G2055" t="s">
        <v>3344</v>
      </c>
      <c r="H2055">
        <v>0.15365000000000001</v>
      </c>
      <c r="I2055" t="s">
        <v>265</v>
      </c>
      <c r="J2055" t="s">
        <v>242</v>
      </c>
      <c r="K2055" t="s">
        <v>243</v>
      </c>
      <c r="L2055" t="s">
        <v>244</v>
      </c>
      <c r="M2055">
        <v>0</v>
      </c>
      <c r="N2055">
        <v>0.15365000000000001</v>
      </c>
      <c r="O2055" t="s">
        <v>298</v>
      </c>
      <c r="P2055" t="s">
        <v>5598</v>
      </c>
      <c r="Q2055" t="s">
        <v>410</v>
      </c>
      <c r="R2055" t="s">
        <v>5599</v>
      </c>
      <c r="S2055" t="s">
        <v>270</v>
      </c>
      <c r="T2055" t="b">
        <v>1</v>
      </c>
    </row>
    <row r="2056" spans="1:20" x14ac:dyDescent="0.25">
      <c r="A2056" t="s">
        <v>259</v>
      </c>
      <c r="B2056" t="s">
        <v>260</v>
      </c>
      <c r="C2056" t="s">
        <v>237</v>
      </c>
      <c r="D2056" t="s">
        <v>1621</v>
      </c>
      <c r="E2056" t="s">
        <v>2214</v>
      </c>
      <c r="F2056" t="s">
        <v>4391</v>
      </c>
      <c r="G2056" t="s">
        <v>4391</v>
      </c>
      <c r="H2056">
        <v>4.1500000000000002E-2</v>
      </c>
      <c r="I2056" t="s">
        <v>265</v>
      </c>
      <c r="J2056" t="s">
        <v>242</v>
      </c>
      <c r="K2056" t="s">
        <v>243</v>
      </c>
      <c r="L2056" t="s">
        <v>244</v>
      </c>
      <c r="M2056">
        <v>0</v>
      </c>
      <c r="N2056">
        <v>4.1500000000000002E-2</v>
      </c>
      <c r="O2056" t="s">
        <v>446</v>
      </c>
      <c r="P2056" t="s">
        <v>5600</v>
      </c>
      <c r="Q2056" t="s">
        <v>1625</v>
      </c>
      <c r="R2056" t="s">
        <v>5601</v>
      </c>
      <c r="S2056" t="s">
        <v>270</v>
      </c>
      <c r="T2056" t="b">
        <v>1</v>
      </c>
    </row>
    <row r="2057" spans="1:20" x14ac:dyDescent="0.25">
      <c r="A2057" t="s">
        <v>259</v>
      </c>
      <c r="B2057" t="s">
        <v>260</v>
      </c>
      <c r="C2057" t="s">
        <v>294</v>
      </c>
      <c r="D2057" t="s">
        <v>1621</v>
      </c>
      <c r="E2057" t="s">
        <v>2214</v>
      </c>
      <c r="F2057" t="s">
        <v>4391</v>
      </c>
      <c r="G2057" t="s">
        <v>4391</v>
      </c>
      <c r="H2057">
        <v>3.6749999999999998E-2</v>
      </c>
      <c r="I2057" t="s">
        <v>265</v>
      </c>
      <c r="J2057" t="s">
        <v>242</v>
      </c>
      <c r="K2057" t="s">
        <v>243</v>
      </c>
      <c r="L2057" t="s">
        <v>244</v>
      </c>
      <c r="M2057">
        <v>0</v>
      </c>
      <c r="N2057">
        <v>3.6749999999999998E-2</v>
      </c>
      <c r="O2057" t="s">
        <v>446</v>
      </c>
      <c r="P2057" t="s">
        <v>5600</v>
      </c>
      <c r="Q2057" t="s">
        <v>1625</v>
      </c>
      <c r="R2057" t="s">
        <v>5601</v>
      </c>
      <c r="S2057" t="s">
        <v>270</v>
      </c>
      <c r="T2057" t="b">
        <v>1</v>
      </c>
    </row>
    <row r="2058" spans="1:20" x14ac:dyDescent="0.25">
      <c r="A2058" t="s">
        <v>259</v>
      </c>
      <c r="B2058" t="s">
        <v>260</v>
      </c>
      <c r="C2058" t="s">
        <v>237</v>
      </c>
      <c r="D2058" t="s">
        <v>295</v>
      </c>
      <c r="E2058" t="s">
        <v>5602</v>
      </c>
      <c r="F2058" t="s">
        <v>5603</v>
      </c>
      <c r="G2058" t="s">
        <v>5603</v>
      </c>
      <c r="H2058">
        <v>26.687999999999999</v>
      </c>
      <c r="I2058" t="s">
        <v>265</v>
      </c>
      <c r="J2058" t="s">
        <v>242</v>
      </c>
      <c r="K2058" t="s">
        <v>243</v>
      </c>
      <c r="L2058" t="s">
        <v>244</v>
      </c>
      <c r="M2058">
        <v>0</v>
      </c>
      <c r="N2058">
        <v>26.687999999999999</v>
      </c>
      <c r="O2058" t="s">
        <v>721</v>
      </c>
      <c r="P2058" t="s">
        <v>5604</v>
      </c>
      <c r="Q2058" t="s">
        <v>300</v>
      </c>
      <c r="R2058" t="s">
        <v>5605</v>
      </c>
      <c r="S2058" t="s">
        <v>270</v>
      </c>
      <c r="T2058" t="b">
        <v>0</v>
      </c>
    </row>
    <row r="2059" spans="1:20" x14ac:dyDescent="0.25">
      <c r="A2059" t="s">
        <v>259</v>
      </c>
      <c r="B2059" t="s">
        <v>260</v>
      </c>
      <c r="C2059" t="s">
        <v>336</v>
      </c>
      <c r="D2059" t="s">
        <v>295</v>
      </c>
      <c r="E2059" t="s">
        <v>5602</v>
      </c>
      <c r="F2059" t="s">
        <v>5603</v>
      </c>
      <c r="G2059" t="s">
        <v>5603</v>
      </c>
      <c r="H2059">
        <v>134081</v>
      </c>
      <c r="I2059" t="s">
        <v>265</v>
      </c>
      <c r="J2059" t="s">
        <v>242</v>
      </c>
      <c r="K2059" t="s">
        <v>243</v>
      </c>
      <c r="L2059" t="s">
        <v>244</v>
      </c>
      <c r="M2059">
        <v>0</v>
      </c>
      <c r="N2059">
        <v>134081</v>
      </c>
      <c r="O2059" t="s">
        <v>5606</v>
      </c>
      <c r="P2059" t="s">
        <v>5604</v>
      </c>
      <c r="Q2059" t="s">
        <v>300</v>
      </c>
      <c r="R2059" t="s">
        <v>5607</v>
      </c>
      <c r="S2059" t="s">
        <v>270</v>
      </c>
      <c r="T2059" t="b">
        <v>0</v>
      </c>
    </row>
    <row r="2060" spans="1:20" x14ac:dyDescent="0.25">
      <c r="A2060" t="s">
        <v>259</v>
      </c>
      <c r="B2060" t="s">
        <v>260</v>
      </c>
      <c r="C2060" t="s">
        <v>336</v>
      </c>
      <c r="D2060" t="s">
        <v>295</v>
      </c>
      <c r="E2060" t="s">
        <v>5602</v>
      </c>
      <c r="F2060" t="s">
        <v>5603</v>
      </c>
      <c r="G2060" t="s">
        <v>5603</v>
      </c>
      <c r="H2060">
        <v>195683</v>
      </c>
      <c r="I2060" t="s">
        <v>265</v>
      </c>
      <c r="J2060" t="s">
        <v>242</v>
      </c>
      <c r="K2060" t="s">
        <v>243</v>
      </c>
      <c r="L2060" t="s">
        <v>244</v>
      </c>
      <c r="M2060">
        <v>0</v>
      </c>
      <c r="N2060">
        <v>195683</v>
      </c>
      <c r="O2060" t="s">
        <v>5606</v>
      </c>
      <c r="P2060" t="s">
        <v>5604</v>
      </c>
      <c r="Q2060" t="s">
        <v>300</v>
      </c>
      <c r="R2060" t="s">
        <v>5608</v>
      </c>
      <c r="S2060" t="s">
        <v>270</v>
      </c>
      <c r="T2060" t="b">
        <v>0</v>
      </c>
    </row>
    <row r="2061" spans="1:20" x14ac:dyDescent="0.25">
      <c r="A2061" t="s">
        <v>236</v>
      </c>
      <c r="B2061" t="s">
        <v>236</v>
      </c>
      <c r="C2061" t="s">
        <v>237</v>
      </c>
      <c r="D2061" t="s">
        <v>392</v>
      </c>
      <c r="F2061" t="s">
        <v>1596</v>
      </c>
      <c r="G2061" t="s">
        <v>4476</v>
      </c>
      <c r="H2061">
        <v>2.99E-3</v>
      </c>
      <c r="I2061" t="s">
        <v>241</v>
      </c>
      <c r="J2061" t="s">
        <v>242</v>
      </c>
      <c r="K2061" t="s">
        <v>243</v>
      </c>
      <c r="L2061" t="s">
        <v>244</v>
      </c>
      <c r="M2061">
        <v>0</v>
      </c>
      <c r="N2061">
        <v>2.99E-3</v>
      </c>
      <c r="O2061" t="s">
        <v>486</v>
      </c>
      <c r="P2061" t="s">
        <v>4477</v>
      </c>
      <c r="Q2061" t="s">
        <v>397</v>
      </c>
      <c r="R2061" t="s">
        <v>2664</v>
      </c>
      <c r="S2061" t="s">
        <v>249</v>
      </c>
      <c r="T2061" t="b">
        <v>0</v>
      </c>
    </row>
    <row r="2062" spans="1:20" x14ac:dyDescent="0.25">
      <c r="A2062" t="s">
        <v>259</v>
      </c>
      <c r="B2062" t="s">
        <v>260</v>
      </c>
      <c r="C2062" t="s">
        <v>237</v>
      </c>
      <c r="D2062" t="s">
        <v>406</v>
      </c>
      <c r="E2062" t="s">
        <v>5609</v>
      </c>
      <c r="F2062" t="s">
        <v>5610</v>
      </c>
      <c r="G2062" t="s">
        <v>5610</v>
      </c>
      <c r="H2062">
        <v>1.4641</v>
      </c>
      <c r="I2062" t="s">
        <v>265</v>
      </c>
      <c r="J2062" t="s">
        <v>242</v>
      </c>
      <c r="K2062" t="s">
        <v>243</v>
      </c>
      <c r="L2062" t="s">
        <v>244</v>
      </c>
      <c r="M2062">
        <v>0</v>
      </c>
      <c r="N2062">
        <v>1.4641</v>
      </c>
      <c r="O2062" t="s">
        <v>298</v>
      </c>
      <c r="P2062" t="s">
        <v>5611</v>
      </c>
      <c r="Q2062" t="s">
        <v>410</v>
      </c>
      <c r="R2062" t="s">
        <v>5612</v>
      </c>
      <c r="S2062" t="s">
        <v>270</v>
      </c>
      <c r="T2062" t="b">
        <v>1</v>
      </c>
    </row>
    <row r="2063" spans="1:20" x14ac:dyDescent="0.25">
      <c r="A2063" t="s">
        <v>259</v>
      </c>
      <c r="B2063" t="s">
        <v>260</v>
      </c>
      <c r="C2063" t="s">
        <v>294</v>
      </c>
      <c r="D2063" t="s">
        <v>406</v>
      </c>
      <c r="E2063" t="s">
        <v>5609</v>
      </c>
      <c r="F2063" t="s">
        <v>5610</v>
      </c>
      <c r="G2063" t="s">
        <v>5610</v>
      </c>
      <c r="H2063">
        <v>1.0337000000000001</v>
      </c>
      <c r="I2063" t="s">
        <v>265</v>
      </c>
      <c r="J2063" t="s">
        <v>242</v>
      </c>
      <c r="K2063" t="s">
        <v>243</v>
      </c>
      <c r="L2063" t="s">
        <v>244</v>
      </c>
      <c r="M2063">
        <v>0</v>
      </c>
      <c r="N2063">
        <v>1.0337000000000001</v>
      </c>
      <c r="O2063" t="s">
        <v>298</v>
      </c>
      <c r="P2063" t="s">
        <v>5611</v>
      </c>
      <c r="Q2063" t="s">
        <v>410</v>
      </c>
      <c r="R2063" t="s">
        <v>5612</v>
      </c>
      <c r="S2063" t="s">
        <v>270</v>
      </c>
      <c r="T2063" t="b">
        <v>1</v>
      </c>
    </row>
    <row r="2064" spans="1:20" x14ac:dyDescent="0.25">
      <c r="A2064" t="s">
        <v>259</v>
      </c>
      <c r="B2064" t="s">
        <v>260</v>
      </c>
      <c r="C2064" t="s">
        <v>237</v>
      </c>
      <c r="D2064" t="s">
        <v>1969</v>
      </c>
      <c r="E2064" t="s">
        <v>4683</v>
      </c>
      <c r="F2064" t="s">
        <v>4684</v>
      </c>
      <c r="G2064" t="s">
        <v>4685</v>
      </c>
      <c r="H2064">
        <v>1.8720000000000001</v>
      </c>
      <c r="I2064" t="s">
        <v>265</v>
      </c>
      <c r="J2064" t="s">
        <v>242</v>
      </c>
      <c r="K2064" t="s">
        <v>243</v>
      </c>
      <c r="L2064" t="s">
        <v>244</v>
      </c>
      <c r="M2064">
        <v>0</v>
      </c>
      <c r="N2064">
        <v>1.8720000000000001</v>
      </c>
      <c r="O2064" t="s">
        <v>372</v>
      </c>
      <c r="P2064" t="s">
        <v>5613</v>
      </c>
      <c r="Q2064" t="s">
        <v>1974</v>
      </c>
      <c r="R2064" t="s">
        <v>5614</v>
      </c>
      <c r="S2064" t="s">
        <v>270</v>
      </c>
      <c r="T2064" t="b">
        <v>1</v>
      </c>
    </row>
    <row r="2065" spans="1:20" x14ac:dyDescent="0.25">
      <c r="A2065" t="s">
        <v>259</v>
      </c>
      <c r="B2065" t="s">
        <v>260</v>
      </c>
      <c r="C2065" t="s">
        <v>237</v>
      </c>
      <c r="D2065" t="s">
        <v>3163</v>
      </c>
      <c r="E2065" t="s">
        <v>2672</v>
      </c>
      <c r="F2065" t="s">
        <v>2673</v>
      </c>
      <c r="G2065" t="s">
        <v>2673</v>
      </c>
      <c r="H2065">
        <v>2.0840000000000001</v>
      </c>
      <c r="I2065" t="s">
        <v>265</v>
      </c>
      <c r="J2065" t="s">
        <v>242</v>
      </c>
      <c r="K2065" t="s">
        <v>243</v>
      </c>
      <c r="L2065" t="s">
        <v>244</v>
      </c>
      <c r="M2065">
        <v>0</v>
      </c>
      <c r="N2065">
        <v>2.0840000000000001</v>
      </c>
      <c r="O2065" t="s">
        <v>324</v>
      </c>
      <c r="P2065" t="s">
        <v>5615</v>
      </c>
      <c r="Q2065" t="s">
        <v>3167</v>
      </c>
      <c r="R2065" t="s">
        <v>5616</v>
      </c>
      <c r="S2065" t="s">
        <v>270</v>
      </c>
      <c r="T2065" t="b">
        <v>1</v>
      </c>
    </row>
    <row r="2066" spans="1:20" x14ac:dyDescent="0.25">
      <c r="A2066" t="s">
        <v>259</v>
      </c>
      <c r="B2066" t="s">
        <v>260</v>
      </c>
      <c r="C2066" t="s">
        <v>294</v>
      </c>
      <c r="D2066" t="s">
        <v>3163</v>
      </c>
      <c r="E2066" t="s">
        <v>2672</v>
      </c>
      <c r="F2066" t="s">
        <v>2673</v>
      </c>
      <c r="G2066" t="s">
        <v>2673</v>
      </c>
      <c r="H2066">
        <v>0.54100000000000004</v>
      </c>
      <c r="I2066" t="s">
        <v>265</v>
      </c>
      <c r="J2066" t="s">
        <v>242</v>
      </c>
      <c r="K2066" t="s">
        <v>243</v>
      </c>
      <c r="L2066" t="s">
        <v>244</v>
      </c>
      <c r="M2066">
        <v>0</v>
      </c>
      <c r="N2066">
        <v>0.54100000000000004</v>
      </c>
      <c r="O2066" t="s">
        <v>324</v>
      </c>
      <c r="P2066" t="s">
        <v>5615</v>
      </c>
      <c r="Q2066" t="s">
        <v>3167</v>
      </c>
      <c r="R2066" t="s">
        <v>5616</v>
      </c>
      <c r="S2066" t="s">
        <v>270</v>
      </c>
      <c r="T2066" t="b">
        <v>1</v>
      </c>
    </row>
    <row r="2067" spans="1:20" x14ac:dyDescent="0.25">
      <c r="A2067" t="s">
        <v>259</v>
      </c>
      <c r="B2067" t="s">
        <v>260</v>
      </c>
      <c r="C2067" t="s">
        <v>237</v>
      </c>
      <c r="D2067" t="s">
        <v>956</v>
      </c>
      <c r="E2067" t="s">
        <v>2299</v>
      </c>
      <c r="F2067" t="s">
        <v>5617</v>
      </c>
      <c r="G2067" t="s">
        <v>5617</v>
      </c>
      <c r="H2067">
        <v>3.7759999999999998</v>
      </c>
      <c r="I2067" t="s">
        <v>265</v>
      </c>
      <c r="J2067" t="s">
        <v>242</v>
      </c>
      <c r="K2067" t="s">
        <v>243</v>
      </c>
      <c r="L2067" t="s">
        <v>244</v>
      </c>
      <c r="M2067">
        <v>0</v>
      </c>
      <c r="N2067">
        <v>3.7759999999999998</v>
      </c>
      <c r="O2067" t="s">
        <v>324</v>
      </c>
      <c r="P2067" t="s">
        <v>5618</v>
      </c>
      <c r="Q2067" t="s">
        <v>960</v>
      </c>
      <c r="R2067" t="s">
        <v>5619</v>
      </c>
      <c r="S2067" t="s">
        <v>270</v>
      </c>
      <c r="T2067" t="b">
        <v>1</v>
      </c>
    </row>
    <row r="2068" spans="1:20" x14ac:dyDescent="0.25">
      <c r="A2068" t="s">
        <v>259</v>
      </c>
      <c r="B2068" t="s">
        <v>260</v>
      </c>
      <c r="C2068" t="s">
        <v>294</v>
      </c>
      <c r="D2068" t="s">
        <v>956</v>
      </c>
      <c r="E2068" t="s">
        <v>2299</v>
      </c>
      <c r="F2068" t="s">
        <v>5617</v>
      </c>
      <c r="G2068" t="s">
        <v>5617</v>
      </c>
      <c r="H2068">
        <v>2.3039999999999998</v>
      </c>
      <c r="I2068" t="s">
        <v>265</v>
      </c>
      <c r="J2068" t="s">
        <v>242</v>
      </c>
      <c r="K2068" t="s">
        <v>243</v>
      </c>
      <c r="L2068" t="s">
        <v>244</v>
      </c>
      <c r="M2068">
        <v>0</v>
      </c>
      <c r="N2068">
        <v>2.3039999999999998</v>
      </c>
      <c r="O2068" t="s">
        <v>324</v>
      </c>
      <c r="P2068" t="s">
        <v>5618</v>
      </c>
      <c r="Q2068" t="s">
        <v>960</v>
      </c>
      <c r="R2068" t="s">
        <v>5619</v>
      </c>
      <c r="S2068" t="s">
        <v>270</v>
      </c>
      <c r="T2068" t="b">
        <v>1</v>
      </c>
    </row>
    <row r="2069" spans="1:20" x14ac:dyDescent="0.25">
      <c r="A2069" t="s">
        <v>236</v>
      </c>
      <c r="B2069" t="s">
        <v>236</v>
      </c>
      <c r="C2069" t="s">
        <v>237</v>
      </c>
      <c r="D2069" t="s">
        <v>250</v>
      </c>
      <c r="F2069" t="s">
        <v>239</v>
      </c>
      <c r="G2069" t="s">
        <v>5620</v>
      </c>
      <c r="H2069">
        <v>0.26</v>
      </c>
      <c r="I2069">
        <v>100</v>
      </c>
      <c r="J2069" t="s">
        <v>242</v>
      </c>
      <c r="K2069" t="s">
        <v>243</v>
      </c>
      <c r="L2069" t="s">
        <v>244</v>
      </c>
      <c r="M2069">
        <v>0</v>
      </c>
      <c r="N2069">
        <v>0.26</v>
      </c>
      <c r="O2069" t="s">
        <v>546</v>
      </c>
      <c r="P2069" t="s">
        <v>5621</v>
      </c>
      <c r="Q2069" t="s">
        <v>257</v>
      </c>
      <c r="R2069" t="s">
        <v>4649</v>
      </c>
      <c r="S2069" t="s">
        <v>249</v>
      </c>
      <c r="T2069" t="b">
        <v>0</v>
      </c>
    </row>
    <row r="2070" spans="1:20" x14ac:dyDescent="0.25">
      <c r="A2070" t="s">
        <v>259</v>
      </c>
      <c r="B2070" t="s">
        <v>260</v>
      </c>
      <c r="C2070" t="s">
        <v>237</v>
      </c>
      <c r="D2070" t="s">
        <v>987</v>
      </c>
      <c r="E2070" t="s">
        <v>5622</v>
      </c>
      <c r="F2070" t="s">
        <v>5623</v>
      </c>
      <c r="G2070" t="s">
        <v>5623</v>
      </c>
      <c r="H2070">
        <v>9.6000000000000002E-2</v>
      </c>
      <c r="I2070" t="s">
        <v>265</v>
      </c>
      <c r="J2070" t="s">
        <v>242</v>
      </c>
      <c r="K2070" t="s">
        <v>243</v>
      </c>
      <c r="L2070" t="s">
        <v>244</v>
      </c>
      <c r="M2070">
        <v>0</v>
      </c>
      <c r="N2070">
        <v>9.6000000000000002E-2</v>
      </c>
      <c r="O2070" t="s">
        <v>711</v>
      </c>
      <c r="P2070" t="s">
        <v>5624</v>
      </c>
      <c r="Q2070" t="s">
        <v>992</v>
      </c>
      <c r="R2070" t="s">
        <v>5625</v>
      </c>
      <c r="S2070" t="s">
        <v>270</v>
      </c>
      <c r="T2070" t="b">
        <v>1</v>
      </c>
    </row>
    <row r="2071" spans="1:20" x14ac:dyDescent="0.25">
      <c r="A2071" t="s">
        <v>236</v>
      </c>
      <c r="B2071" t="s">
        <v>236</v>
      </c>
      <c r="C2071" t="s">
        <v>237</v>
      </c>
      <c r="D2071" t="s">
        <v>566</v>
      </c>
      <c r="E2071" t="s">
        <v>251</v>
      </c>
      <c r="F2071" t="s">
        <v>455</v>
      </c>
      <c r="G2071" t="s">
        <v>1826</v>
      </c>
      <c r="H2071">
        <v>4.0000000000000001E-3</v>
      </c>
      <c r="I2071" t="s">
        <v>341</v>
      </c>
      <c r="J2071" t="s">
        <v>242</v>
      </c>
      <c r="K2071" t="s">
        <v>243</v>
      </c>
      <c r="L2071" t="s">
        <v>244</v>
      </c>
      <c r="M2071">
        <v>0</v>
      </c>
      <c r="N2071">
        <v>4.0000000000000001E-3</v>
      </c>
      <c r="O2071" t="s">
        <v>255</v>
      </c>
      <c r="P2071" t="s">
        <v>5626</v>
      </c>
      <c r="Q2071" t="s">
        <v>571</v>
      </c>
      <c r="R2071" t="s">
        <v>2785</v>
      </c>
      <c r="S2071" t="s">
        <v>249</v>
      </c>
      <c r="T2071" t="b">
        <v>1</v>
      </c>
    </row>
    <row r="2072" spans="1:20" x14ac:dyDescent="0.25">
      <c r="A2072" t="s">
        <v>259</v>
      </c>
      <c r="B2072" t="s">
        <v>260</v>
      </c>
      <c r="C2072" t="s">
        <v>237</v>
      </c>
      <c r="D2072" t="s">
        <v>1703</v>
      </c>
      <c r="E2072" t="s">
        <v>2048</v>
      </c>
      <c r="F2072" t="s">
        <v>5627</v>
      </c>
      <c r="G2072" t="s">
        <v>5627</v>
      </c>
      <c r="H2072">
        <v>0.23599999999999999</v>
      </c>
      <c r="I2072" t="s">
        <v>265</v>
      </c>
      <c r="J2072" t="s">
        <v>242</v>
      </c>
      <c r="K2072" t="s">
        <v>243</v>
      </c>
      <c r="L2072" t="s">
        <v>244</v>
      </c>
      <c r="M2072">
        <v>0</v>
      </c>
      <c r="N2072">
        <v>0.23599999999999999</v>
      </c>
      <c r="O2072" t="s">
        <v>324</v>
      </c>
      <c r="P2072" t="s">
        <v>5628</v>
      </c>
      <c r="Q2072" t="s">
        <v>1707</v>
      </c>
      <c r="R2072" t="s">
        <v>5629</v>
      </c>
      <c r="S2072" t="s">
        <v>270</v>
      </c>
      <c r="T2072" t="b">
        <v>1</v>
      </c>
    </row>
    <row r="2073" spans="1:20" x14ac:dyDescent="0.25">
      <c r="A2073" t="s">
        <v>259</v>
      </c>
      <c r="B2073" t="s">
        <v>260</v>
      </c>
      <c r="C2073" t="s">
        <v>294</v>
      </c>
      <c r="D2073" t="s">
        <v>1703</v>
      </c>
      <c r="E2073" t="s">
        <v>2048</v>
      </c>
      <c r="F2073" t="s">
        <v>5627</v>
      </c>
      <c r="G2073" t="s">
        <v>5627</v>
      </c>
      <c r="H2073">
        <v>0.14399999999999999</v>
      </c>
      <c r="I2073" t="s">
        <v>265</v>
      </c>
      <c r="J2073" t="s">
        <v>242</v>
      </c>
      <c r="K2073" t="s">
        <v>243</v>
      </c>
      <c r="L2073" t="s">
        <v>244</v>
      </c>
      <c r="M2073">
        <v>0</v>
      </c>
      <c r="N2073">
        <v>0.14399999999999999</v>
      </c>
      <c r="O2073" t="s">
        <v>324</v>
      </c>
      <c r="P2073" t="s">
        <v>5628</v>
      </c>
      <c r="Q2073" t="s">
        <v>1707</v>
      </c>
      <c r="R2073" t="s">
        <v>5629</v>
      </c>
      <c r="S2073" t="s">
        <v>270</v>
      </c>
      <c r="T2073" t="b">
        <v>1</v>
      </c>
    </row>
    <row r="2074" spans="1:20" x14ac:dyDescent="0.25">
      <c r="A2074" t="s">
        <v>259</v>
      </c>
      <c r="B2074" t="s">
        <v>260</v>
      </c>
      <c r="C2074" t="s">
        <v>237</v>
      </c>
      <c r="D2074" t="s">
        <v>1489</v>
      </c>
      <c r="E2074" t="s">
        <v>5630</v>
      </c>
      <c r="F2074" t="s">
        <v>5631</v>
      </c>
      <c r="G2074" t="s">
        <v>5631</v>
      </c>
      <c r="H2074">
        <v>1.536</v>
      </c>
      <c r="I2074" t="s">
        <v>265</v>
      </c>
      <c r="J2074" t="s">
        <v>242</v>
      </c>
      <c r="K2074" t="s">
        <v>243</v>
      </c>
      <c r="L2074" t="s">
        <v>244</v>
      </c>
      <c r="M2074">
        <v>0</v>
      </c>
      <c r="N2074">
        <v>1.536</v>
      </c>
      <c r="O2074" t="s">
        <v>576</v>
      </c>
      <c r="P2074" t="s">
        <v>5632</v>
      </c>
      <c r="Q2074" t="s">
        <v>1493</v>
      </c>
      <c r="R2074" t="s">
        <v>5633</v>
      </c>
      <c r="S2074" t="s">
        <v>270</v>
      </c>
      <c r="T2074" t="b">
        <v>1</v>
      </c>
    </row>
    <row r="2075" spans="1:20" x14ac:dyDescent="0.25">
      <c r="A2075" t="s">
        <v>259</v>
      </c>
      <c r="B2075" t="s">
        <v>260</v>
      </c>
      <c r="C2075" t="s">
        <v>336</v>
      </c>
      <c r="D2075" t="s">
        <v>1489</v>
      </c>
      <c r="E2075" t="s">
        <v>5630</v>
      </c>
      <c r="F2075" t="s">
        <v>5631</v>
      </c>
      <c r="G2075" t="s">
        <v>5631</v>
      </c>
      <c r="H2075">
        <v>7939</v>
      </c>
      <c r="I2075" t="s">
        <v>265</v>
      </c>
      <c r="J2075" t="s">
        <v>242</v>
      </c>
      <c r="K2075" t="s">
        <v>243</v>
      </c>
      <c r="L2075" t="s">
        <v>244</v>
      </c>
      <c r="M2075">
        <v>0</v>
      </c>
      <c r="N2075">
        <v>7939</v>
      </c>
      <c r="O2075" t="s">
        <v>576</v>
      </c>
      <c r="P2075" t="s">
        <v>5632</v>
      </c>
      <c r="Q2075" t="s">
        <v>1493</v>
      </c>
      <c r="R2075" t="s">
        <v>5634</v>
      </c>
      <c r="S2075" t="s">
        <v>270</v>
      </c>
      <c r="T2075" t="b">
        <v>1</v>
      </c>
    </row>
    <row r="2076" spans="1:20" x14ac:dyDescent="0.25">
      <c r="A2076" t="s">
        <v>259</v>
      </c>
      <c r="B2076" t="s">
        <v>260</v>
      </c>
      <c r="C2076" t="s">
        <v>336</v>
      </c>
      <c r="D2076" t="s">
        <v>1489</v>
      </c>
      <c r="E2076" t="s">
        <v>5630</v>
      </c>
      <c r="F2076" t="s">
        <v>5631</v>
      </c>
      <c r="G2076" t="s">
        <v>5631</v>
      </c>
      <c r="H2076">
        <v>14532</v>
      </c>
      <c r="I2076" t="s">
        <v>265</v>
      </c>
      <c r="J2076" t="s">
        <v>242</v>
      </c>
      <c r="K2076" t="s">
        <v>243</v>
      </c>
      <c r="L2076" t="s">
        <v>244</v>
      </c>
      <c r="M2076">
        <v>0</v>
      </c>
      <c r="N2076">
        <v>14532</v>
      </c>
      <c r="O2076" t="s">
        <v>576</v>
      </c>
      <c r="P2076" t="s">
        <v>5632</v>
      </c>
      <c r="Q2076" t="s">
        <v>1493</v>
      </c>
      <c r="R2076" t="s">
        <v>5635</v>
      </c>
      <c r="S2076" t="s">
        <v>270</v>
      </c>
      <c r="T2076" t="b">
        <v>1</v>
      </c>
    </row>
    <row r="2077" spans="1:20" x14ac:dyDescent="0.25">
      <c r="A2077" t="s">
        <v>259</v>
      </c>
      <c r="B2077" t="s">
        <v>260</v>
      </c>
      <c r="C2077" t="s">
        <v>237</v>
      </c>
      <c r="D2077" t="s">
        <v>280</v>
      </c>
      <c r="E2077" t="s">
        <v>783</v>
      </c>
      <c r="F2077" t="s">
        <v>784</v>
      </c>
      <c r="G2077" t="s">
        <v>784</v>
      </c>
      <c r="H2077">
        <v>6.2880000000000003</v>
      </c>
      <c r="I2077" t="s">
        <v>265</v>
      </c>
      <c r="J2077" t="s">
        <v>242</v>
      </c>
      <c r="K2077" t="s">
        <v>243</v>
      </c>
      <c r="L2077" t="s">
        <v>244</v>
      </c>
      <c r="M2077">
        <v>0</v>
      </c>
      <c r="N2077">
        <v>6.2880000000000003</v>
      </c>
      <c r="O2077" t="s">
        <v>331</v>
      </c>
      <c r="P2077" t="s">
        <v>5636</v>
      </c>
      <c r="Q2077" t="s">
        <v>285</v>
      </c>
      <c r="R2077" t="s">
        <v>5637</v>
      </c>
      <c r="S2077" t="s">
        <v>270</v>
      </c>
      <c r="T2077" t="b">
        <v>1</v>
      </c>
    </row>
    <row r="2078" spans="1:20" x14ac:dyDescent="0.25">
      <c r="A2078" t="s">
        <v>259</v>
      </c>
      <c r="B2078" t="s">
        <v>260</v>
      </c>
      <c r="C2078" t="s">
        <v>336</v>
      </c>
      <c r="D2078" t="s">
        <v>280</v>
      </c>
      <c r="E2078" t="s">
        <v>783</v>
      </c>
      <c r="F2078" t="s">
        <v>784</v>
      </c>
      <c r="G2078" t="s">
        <v>784</v>
      </c>
      <c r="H2078">
        <v>32499</v>
      </c>
      <c r="I2078" t="s">
        <v>265</v>
      </c>
      <c r="J2078" t="s">
        <v>242</v>
      </c>
      <c r="K2078" t="s">
        <v>243</v>
      </c>
      <c r="L2078" t="s">
        <v>244</v>
      </c>
      <c r="M2078">
        <v>0</v>
      </c>
      <c r="N2078">
        <v>32499</v>
      </c>
      <c r="O2078" t="s">
        <v>324</v>
      </c>
      <c r="P2078" t="s">
        <v>5636</v>
      </c>
      <c r="Q2078" t="s">
        <v>285</v>
      </c>
      <c r="R2078" t="s">
        <v>5638</v>
      </c>
      <c r="S2078" t="s">
        <v>270</v>
      </c>
      <c r="T2078" t="b">
        <v>1</v>
      </c>
    </row>
    <row r="2079" spans="1:20" x14ac:dyDescent="0.25">
      <c r="A2079" t="s">
        <v>259</v>
      </c>
      <c r="B2079" t="s">
        <v>260</v>
      </c>
      <c r="C2079" t="s">
        <v>336</v>
      </c>
      <c r="D2079" t="s">
        <v>280</v>
      </c>
      <c r="E2079" t="s">
        <v>783</v>
      </c>
      <c r="F2079" t="s">
        <v>784</v>
      </c>
      <c r="G2079" t="s">
        <v>784</v>
      </c>
      <c r="H2079">
        <v>62794</v>
      </c>
      <c r="I2079" t="s">
        <v>265</v>
      </c>
      <c r="J2079" t="s">
        <v>242</v>
      </c>
      <c r="K2079" t="s">
        <v>243</v>
      </c>
      <c r="L2079" t="s">
        <v>244</v>
      </c>
      <c r="M2079">
        <v>0</v>
      </c>
      <c r="N2079">
        <v>62794</v>
      </c>
      <c r="O2079" t="s">
        <v>324</v>
      </c>
      <c r="P2079" t="s">
        <v>5636</v>
      </c>
      <c r="Q2079" t="s">
        <v>285</v>
      </c>
      <c r="R2079" t="s">
        <v>5639</v>
      </c>
      <c r="S2079" t="s">
        <v>270</v>
      </c>
      <c r="T2079" t="b">
        <v>1</v>
      </c>
    </row>
    <row r="2080" spans="1:20" x14ac:dyDescent="0.25">
      <c r="A2080" t="s">
        <v>236</v>
      </c>
      <c r="B2080" t="s">
        <v>236</v>
      </c>
      <c r="C2080" t="s">
        <v>237</v>
      </c>
      <c r="D2080" t="s">
        <v>1111</v>
      </c>
      <c r="F2080" t="s">
        <v>5640</v>
      </c>
      <c r="G2080" t="s">
        <v>5641</v>
      </c>
      <c r="H2080">
        <v>743.34855000000005</v>
      </c>
      <c r="I2080" t="s">
        <v>492</v>
      </c>
      <c r="J2080" t="s">
        <v>242</v>
      </c>
      <c r="K2080" t="s">
        <v>243</v>
      </c>
      <c r="L2080" t="s">
        <v>244</v>
      </c>
      <c r="M2080">
        <v>0</v>
      </c>
      <c r="N2080">
        <v>743.34855000000005</v>
      </c>
      <c r="O2080" t="s">
        <v>432</v>
      </c>
      <c r="P2080" t="s">
        <v>5642</v>
      </c>
      <c r="Q2080" t="s">
        <v>1116</v>
      </c>
      <c r="R2080" t="s">
        <v>5643</v>
      </c>
      <c r="S2080" t="s">
        <v>249</v>
      </c>
      <c r="T2080" t="b">
        <v>1</v>
      </c>
    </row>
    <row r="2081" spans="1:20" x14ac:dyDescent="0.25">
      <c r="A2081" t="s">
        <v>259</v>
      </c>
      <c r="B2081" t="s">
        <v>382</v>
      </c>
      <c r="C2081" t="s">
        <v>237</v>
      </c>
      <c r="D2081" t="s">
        <v>2597</v>
      </c>
      <c r="E2081" t="s">
        <v>5644</v>
      </c>
      <c r="F2081" t="s">
        <v>5645</v>
      </c>
      <c r="G2081" t="s">
        <v>5645</v>
      </c>
      <c r="H2081">
        <v>0.14399999999999999</v>
      </c>
      <c r="I2081" t="s">
        <v>265</v>
      </c>
      <c r="J2081" t="s">
        <v>242</v>
      </c>
      <c r="K2081" t="s">
        <v>243</v>
      </c>
      <c r="L2081" t="s">
        <v>244</v>
      </c>
      <c r="M2081">
        <v>0</v>
      </c>
      <c r="N2081">
        <v>0.14399999999999999</v>
      </c>
      <c r="O2081" t="s">
        <v>386</v>
      </c>
      <c r="P2081" t="s">
        <v>5646</v>
      </c>
      <c r="Q2081" t="s">
        <v>2602</v>
      </c>
      <c r="R2081" t="s">
        <v>5647</v>
      </c>
      <c r="S2081" t="s">
        <v>390</v>
      </c>
      <c r="T2081" t="b">
        <v>1</v>
      </c>
    </row>
    <row r="2082" spans="1:20" x14ac:dyDescent="0.25">
      <c r="A2082" t="s">
        <v>259</v>
      </c>
      <c r="B2082" t="s">
        <v>382</v>
      </c>
      <c r="C2082" t="s">
        <v>294</v>
      </c>
      <c r="D2082" t="s">
        <v>2597</v>
      </c>
      <c r="E2082" t="s">
        <v>5644</v>
      </c>
      <c r="F2082" t="s">
        <v>5645</v>
      </c>
      <c r="G2082" t="s">
        <v>5645</v>
      </c>
      <c r="H2082">
        <v>9.5000000000000001E-2</v>
      </c>
      <c r="I2082" t="s">
        <v>265</v>
      </c>
      <c r="J2082" t="s">
        <v>242</v>
      </c>
      <c r="K2082" t="s">
        <v>243</v>
      </c>
      <c r="L2082" t="s">
        <v>244</v>
      </c>
      <c r="M2082">
        <v>0</v>
      </c>
      <c r="N2082">
        <v>9.5000000000000001E-2</v>
      </c>
      <c r="O2082" t="s">
        <v>386</v>
      </c>
      <c r="P2082" t="s">
        <v>5646</v>
      </c>
      <c r="Q2082" t="s">
        <v>2602</v>
      </c>
      <c r="R2082" t="s">
        <v>5647</v>
      </c>
      <c r="S2082" t="s">
        <v>390</v>
      </c>
      <c r="T2082" t="b">
        <v>1</v>
      </c>
    </row>
    <row r="2083" spans="1:20" x14ac:dyDescent="0.25">
      <c r="A2083" t="s">
        <v>259</v>
      </c>
      <c r="B2083" t="s">
        <v>260</v>
      </c>
      <c r="C2083" t="s">
        <v>237</v>
      </c>
      <c r="D2083" t="s">
        <v>3445</v>
      </c>
      <c r="E2083" t="s">
        <v>2275</v>
      </c>
      <c r="F2083" t="s">
        <v>2276</v>
      </c>
      <c r="G2083" t="s">
        <v>2276</v>
      </c>
      <c r="H2083">
        <v>1.94</v>
      </c>
      <c r="I2083" t="s">
        <v>265</v>
      </c>
      <c r="J2083" t="s">
        <v>242</v>
      </c>
      <c r="K2083" t="s">
        <v>243</v>
      </c>
      <c r="L2083" t="s">
        <v>244</v>
      </c>
      <c r="M2083">
        <v>0</v>
      </c>
      <c r="N2083">
        <v>1.94</v>
      </c>
      <c r="O2083" t="s">
        <v>324</v>
      </c>
      <c r="P2083" t="s">
        <v>5648</v>
      </c>
      <c r="Q2083" t="s">
        <v>3448</v>
      </c>
      <c r="R2083" t="s">
        <v>5649</v>
      </c>
      <c r="S2083" t="s">
        <v>270</v>
      </c>
      <c r="T2083" t="b">
        <v>1</v>
      </c>
    </row>
    <row r="2084" spans="1:20" x14ac:dyDescent="0.25">
      <c r="A2084" t="s">
        <v>259</v>
      </c>
      <c r="B2084" t="s">
        <v>260</v>
      </c>
      <c r="C2084" t="s">
        <v>294</v>
      </c>
      <c r="D2084" t="s">
        <v>3445</v>
      </c>
      <c r="E2084" t="s">
        <v>2275</v>
      </c>
      <c r="F2084" t="s">
        <v>2276</v>
      </c>
      <c r="G2084" t="s">
        <v>2276</v>
      </c>
      <c r="H2084">
        <v>1.204</v>
      </c>
      <c r="I2084" t="s">
        <v>265</v>
      </c>
      <c r="J2084" t="s">
        <v>242</v>
      </c>
      <c r="K2084" t="s">
        <v>243</v>
      </c>
      <c r="L2084" t="s">
        <v>244</v>
      </c>
      <c r="M2084">
        <v>0</v>
      </c>
      <c r="N2084">
        <v>1.204</v>
      </c>
      <c r="O2084" t="s">
        <v>324</v>
      </c>
      <c r="P2084" t="s">
        <v>5648</v>
      </c>
      <c r="Q2084" t="s">
        <v>3448</v>
      </c>
      <c r="R2084" t="s">
        <v>5649</v>
      </c>
      <c r="S2084" t="s">
        <v>270</v>
      </c>
      <c r="T2084" t="b">
        <v>1</v>
      </c>
    </row>
    <row r="2085" spans="1:20" x14ac:dyDescent="0.25">
      <c r="A2085" t="s">
        <v>259</v>
      </c>
      <c r="B2085" t="s">
        <v>271</v>
      </c>
      <c r="C2085" t="s">
        <v>237</v>
      </c>
      <c r="D2085" t="s">
        <v>3157</v>
      </c>
      <c r="F2085" t="s">
        <v>5650</v>
      </c>
      <c r="G2085" t="s">
        <v>5651</v>
      </c>
      <c r="H2085">
        <v>0.3</v>
      </c>
      <c r="I2085" t="s">
        <v>265</v>
      </c>
      <c r="J2085" t="s">
        <v>242</v>
      </c>
      <c r="K2085" t="s">
        <v>243</v>
      </c>
      <c r="L2085" t="s">
        <v>244</v>
      </c>
      <c r="M2085">
        <v>0</v>
      </c>
      <c r="N2085">
        <v>0.3</v>
      </c>
      <c r="O2085" t="s">
        <v>5652</v>
      </c>
      <c r="P2085" t="s">
        <v>5653</v>
      </c>
      <c r="Q2085" t="s">
        <v>3161</v>
      </c>
      <c r="R2085" t="s">
        <v>5654</v>
      </c>
      <c r="S2085" t="s">
        <v>279</v>
      </c>
      <c r="T2085" t="b">
        <v>1</v>
      </c>
    </row>
    <row r="2086" spans="1:20" x14ac:dyDescent="0.25">
      <c r="A2086" t="s">
        <v>259</v>
      </c>
      <c r="B2086" t="s">
        <v>260</v>
      </c>
      <c r="C2086" t="s">
        <v>237</v>
      </c>
      <c r="D2086" t="s">
        <v>962</v>
      </c>
      <c r="E2086" t="s">
        <v>963</v>
      </c>
      <c r="F2086" t="s">
        <v>5655</v>
      </c>
      <c r="G2086" t="s">
        <v>5656</v>
      </c>
      <c r="H2086">
        <v>0.27001700000000001</v>
      </c>
      <c r="I2086" t="s">
        <v>265</v>
      </c>
      <c r="J2086" t="s">
        <v>242</v>
      </c>
      <c r="K2086" t="s">
        <v>243</v>
      </c>
      <c r="L2086" t="s">
        <v>244</v>
      </c>
      <c r="M2086">
        <v>0</v>
      </c>
      <c r="N2086">
        <v>0.27001700000000001</v>
      </c>
      <c r="O2086" t="s">
        <v>372</v>
      </c>
      <c r="P2086" t="s">
        <v>5657</v>
      </c>
      <c r="Q2086" t="s">
        <v>967</v>
      </c>
      <c r="R2086" t="s">
        <v>5658</v>
      </c>
      <c r="S2086" t="s">
        <v>270</v>
      </c>
      <c r="T2086" t="b">
        <v>1</v>
      </c>
    </row>
    <row r="2087" spans="1:20" x14ac:dyDescent="0.25">
      <c r="A2087" t="s">
        <v>259</v>
      </c>
      <c r="B2087" t="s">
        <v>260</v>
      </c>
      <c r="C2087" t="s">
        <v>237</v>
      </c>
      <c r="D2087" t="s">
        <v>412</v>
      </c>
      <c r="E2087" t="s">
        <v>2304</v>
      </c>
      <c r="F2087" t="s">
        <v>5659</v>
      </c>
      <c r="G2087" t="s">
        <v>5659</v>
      </c>
      <c r="H2087">
        <v>10.704000000000001</v>
      </c>
      <c r="I2087" t="s">
        <v>265</v>
      </c>
      <c r="J2087" t="s">
        <v>242</v>
      </c>
      <c r="K2087" t="s">
        <v>243</v>
      </c>
      <c r="L2087" t="s">
        <v>244</v>
      </c>
      <c r="M2087">
        <v>0</v>
      </c>
      <c r="N2087">
        <v>10.704000000000001</v>
      </c>
      <c r="O2087" t="s">
        <v>372</v>
      </c>
      <c r="P2087" t="s">
        <v>5660</v>
      </c>
      <c r="Q2087" t="s">
        <v>416</v>
      </c>
      <c r="R2087" t="s">
        <v>5661</v>
      </c>
      <c r="S2087" t="s">
        <v>270</v>
      </c>
      <c r="T2087" t="b">
        <v>1</v>
      </c>
    </row>
    <row r="2088" spans="1:20" x14ac:dyDescent="0.25">
      <c r="A2088" t="s">
        <v>236</v>
      </c>
      <c r="B2088" t="s">
        <v>236</v>
      </c>
      <c r="C2088" t="s">
        <v>237</v>
      </c>
      <c r="D2088" t="s">
        <v>238</v>
      </c>
      <c r="F2088" t="s">
        <v>239</v>
      </c>
      <c r="G2088" t="s">
        <v>1989</v>
      </c>
      <c r="H2088">
        <v>0.1</v>
      </c>
      <c r="I2088" t="s">
        <v>254</v>
      </c>
      <c r="J2088" t="s">
        <v>242</v>
      </c>
      <c r="K2088" t="s">
        <v>243</v>
      </c>
      <c r="L2088" t="s">
        <v>244</v>
      </c>
      <c r="M2088">
        <v>0</v>
      </c>
      <c r="N2088">
        <v>0.1</v>
      </c>
      <c r="O2088" t="s">
        <v>245</v>
      </c>
      <c r="P2088" t="s">
        <v>1990</v>
      </c>
      <c r="Q2088" t="s">
        <v>247</v>
      </c>
      <c r="R2088" t="s">
        <v>248</v>
      </c>
      <c r="S2088" t="s">
        <v>249</v>
      </c>
      <c r="T2088" t="b">
        <v>0</v>
      </c>
    </row>
    <row r="2089" spans="1:20" x14ac:dyDescent="0.25">
      <c r="A2089" t="s">
        <v>259</v>
      </c>
      <c r="B2089" t="s">
        <v>260</v>
      </c>
      <c r="C2089" t="s">
        <v>237</v>
      </c>
      <c r="D2089" t="s">
        <v>5189</v>
      </c>
      <c r="E2089" t="s">
        <v>5662</v>
      </c>
      <c r="F2089" t="s">
        <v>5663</v>
      </c>
      <c r="G2089" t="s">
        <v>5663</v>
      </c>
      <c r="H2089">
        <v>3.3359999999999999</v>
      </c>
      <c r="I2089" t="s">
        <v>265</v>
      </c>
      <c r="J2089" t="s">
        <v>242</v>
      </c>
      <c r="K2089" t="s">
        <v>243</v>
      </c>
      <c r="L2089" t="s">
        <v>244</v>
      </c>
      <c r="M2089">
        <v>0</v>
      </c>
      <c r="N2089">
        <v>3.3359999999999999</v>
      </c>
      <c r="O2089" t="s">
        <v>324</v>
      </c>
      <c r="P2089" t="s">
        <v>5664</v>
      </c>
      <c r="Q2089" t="s">
        <v>5191</v>
      </c>
      <c r="R2089" t="s">
        <v>5665</v>
      </c>
      <c r="S2089" t="s">
        <v>270</v>
      </c>
      <c r="T2089" t="b">
        <v>1</v>
      </c>
    </row>
    <row r="2090" spans="1:20" x14ac:dyDescent="0.25">
      <c r="A2090" t="s">
        <v>259</v>
      </c>
      <c r="B2090" t="s">
        <v>260</v>
      </c>
      <c r="C2090" t="s">
        <v>294</v>
      </c>
      <c r="D2090" t="s">
        <v>5189</v>
      </c>
      <c r="E2090" t="s">
        <v>5662</v>
      </c>
      <c r="F2090" t="s">
        <v>5663</v>
      </c>
      <c r="G2090" t="s">
        <v>5663</v>
      </c>
      <c r="H2090">
        <v>3.06</v>
      </c>
      <c r="I2090" t="s">
        <v>265</v>
      </c>
      <c r="J2090" t="s">
        <v>242</v>
      </c>
      <c r="K2090" t="s">
        <v>243</v>
      </c>
      <c r="L2090" t="s">
        <v>244</v>
      </c>
      <c r="M2090">
        <v>0</v>
      </c>
      <c r="N2090">
        <v>3.06</v>
      </c>
      <c r="O2090" t="s">
        <v>324</v>
      </c>
      <c r="P2090" t="s">
        <v>5664</v>
      </c>
      <c r="Q2090" t="s">
        <v>5191</v>
      </c>
      <c r="R2090" t="s">
        <v>5665</v>
      </c>
      <c r="S2090" t="s">
        <v>270</v>
      </c>
      <c r="T2090" t="b">
        <v>1</v>
      </c>
    </row>
    <row r="2091" spans="1:20" x14ac:dyDescent="0.25">
      <c r="A2091" t="s">
        <v>236</v>
      </c>
      <c r="B2091" t="s">
        <v>236</v>
      </c>
      <c r="C2091" t="s">
        <v>237</v>
      </c>
      <c r="D2091" t="s">
        <v>566</v>
      </c>
      <c r="F2091" t="s">
        <v>672</v>
      </c>
      <c r="G2091" t="s">
        <v>1406</v>
      </c>
      <c r="H2091">
        <v>2E-3</v>
      </c>
      <c r="I2091" t="s">
        <v>241</v>
      </c>
      <c r="J2091" t="s">
        <v>242</v>
      </c>
      <c r="K2091" t="s">
        <v>243</v>
      </c>
      <c r="L2091" t="s">
        <v>244</v>
      </c>
      <c r="M2091">
        <v>0</v>
      </c>
      <c r="N2091">
        <v>2E-3</v>
      </c>
      <c r="O2091" t="s">
        <v>2720</v>
      </c>
      <c r="P2091" t="s">
        <v>5666</v>
      </c>
      <c r="Q2091" t="s">
        <v>571</v>
      </c>
      <c r="R2091" t="s">
        <v>692</v>
      </c>
      <c r="S2091" t="s">
        <v>249</v>
      </c>
      <c r="T2091" t="b">
        <v>0</v>
      </c>
    </row>
    <row r="2092" spans="1:20" x14ac:dyDescent="0.25">
      <c r="A2092" t="s">
        <v>259</v>
      </c>
      <c r="B2092" t="s">
        <v>260</v>
      </c>
      <c r="C2092" t="s">
        <v>237</v>
      </c>
      <c r="D2092" t="s">
        <v>656</v>
      </c>
      <c r="E2092" t="s">
        <v>657</v>
      </c>
      <c r="F2092" t="s">
        <v>5667</v>
      </c>
      <c r="G2092" t="s">
        <v>5668</v>
      </c>
      <c r="H2092">
        <v>0.40372999999999998</v>
      </c>
      <c r="I2092" t="s">
        <v>265</v>
      </c>
      <c r="J2092" t="s">
        <v>242</v>
      </c>
      <c r="K2092" t="s">
        <v>243</v>
      </c>
      <c r="L2092" t="s">
        <v>244</v>
      </c>
      <c r="M2092">
        <v>0</v>
      </c>
      <c r="N2092">
        <v>0.40372999999999998</v>
      </c>
      <c r="O2092" t="s">
        <v>372</v>
      </c>
      <c r="P2092" t="s">
        <v>5669</v>
      </c>
      <c r="Q2092" t="s">
        <v>662</v>
      </c>
      <c r="R2092" t="s">
        <v>5670</v>
      </c>
      <c r="S2092" t="s">
        <v>270</v>
      </c>
      <c r="T2092" t="b">
        <v>1</v>
      </c>
    </row>
    <row r="2093" spans="1:20" x14ac:dyDescent="0.25">
      <c r="A2093" t="s">
        <v>236</v>
      </c>
      <c r="B2093" t="s">
        <v>335</v>
      </c>
      <c r="C2093" t="s">
        <v>237</v>
      </c>
      <c r="D2093" t="s">
        <v>335</v>
      </c>
      <c r="F2093" t="s">
        <v>5671</v>
      </c>
      <c r="G2093" t="s">
        <v>5672</v>
      </c>
      <c r="H2093">
        <v>80</v>
      </c>
      <c r="I2093" t="s">
        <v>492</v>
      </c>
      <c r="J2093" t="s">
        <v>242</v>
      </c>
      <c r="K2093" t="s">
        <v>243</v>
      </c>
      <c r="L2093" t="s">
        <v>244</v>
      </c>
      <c r="M2093">
        <v>0</v>
      </c>
      <c r="N2093">
        <v>80</v>
      </c>
      <c r="O2093" t="s">
        <v>5673</v>
      </c>
      <c r="P2093" t="s">
        <v>5674</v>
      </c>
      <c r="Q2093" t="s">
        <v>494</v>
      </c>
      <c r="R2093" t="s">
        <v>5675</v>
      </c>
      <c r="S2093" t="s">
        <v>346</v>
      </c>
      <c r="T2093" t="b">
        <v>1</v>
      </c>
    </row>
    <row r="2094" spans="1:20" x14ac:dyDescent="0.25">
      <c r="A2094" t="s">
        <v>236</v>
      </c>
      <c r="B2094" t="s">
        <v>236</v>
      </c>
      <c r="C2094" t="s">
        <v>237</v>
      </c>
      <c r="D2094" t="s">
        <v>392</v>
      </c>
      <c r="F2094" t="s">
        <v>672</v>
      </c>
      <c r="G2094" t="s">
        <v>5676</v>
      </c>
      <c r="H2094">
        <v>6.9000000000000006E-2</v>
      </c>
      <c r="I2094" t="s">
        <v>759</v>
      </c>
      <c r="J2094" t="s">
        <v>242</v>
      </c>
      <c r="K2094" t="s">
        <v>243</v>
      </c>
      <c r="L2094" t="s">
        <v>244</v>
      </c>
      <c r="M2094">
        <v>0</v>
      </c>
      <c r="N2094">
        <v>6.9000000000000006E-2</v>
      </c>
      <c r="O2094" t="s">
        <v>5677</v>
      </c>
      <c r="P2094" t="s">
        <v>5678</v>
      </c>
      <c r="Q2094" t="s">
        <v>397</v>
      </c>
      <c r="R2094" t="s">
        <v>5679</v>
      </c>
      <c r="S2094" t="s">
        <v>249</v>
      </c>
      <c r="T2094" t="b">
        <v>1</v>
      </c>
    </row>
    <row r="2095" spans="1:20" x14ac:dyDescent="0.25">
      <c r="A2095" t="s">
        <v>259</v>
      </c>
      <c r="B2095" t="s">
        <v>260</v>
      </c>
      <c r="C2095" t="s">
        <v>237</v>
      </c>
      <c r="D2095" t="s">
        <v>1679</v>
      </c>
      <c r="E2095" t="s">
        <v>5680</v>
      </c>
      <c r="F2095" t="s">
        <v>5680</v>
      </c>
      <c r="G2095" t="s">
        <v>5681</v>
      </c>
      <c r="H2095">
        <v>4.92</v>
      </c>
      <c r="I2095" t="s">
        <v>265</v>
      </c>
      <c r="J2095" t="s">
        <v>242</v>
      </c>
      <c r="K2095" t="s">
        <v>243</v>
      </c>
      <c r="L2095" t="s">
        <v>244</v>
      </c>
      <c r="M2095">
        <v>0</v>
      </c>
      <c r="N2095">
        <v>4.92</v>
      </c>
      <c r="O2095" t="s">
        <v>324</v>
      </c>
      <c r="P2095" t="s">
        <v>5682</v>
      </c>
      <c r="Q2095" t="s">
        <v>1683</v>
      </c>
      <c r="R2095" t="s">
        <v>5683</v>
      </c>
      <c r="S2095" t="s">
        <v>270</v>
      </c>
      <c r="T2095" t="b">
        <v>1</v>
      </c>
    </row>
    <row r="2096" spans="1:20" x14ac:dyDescent="0.25">
      <c r="A2096" t="s">
        <v>259</v>
      </c>
      <c r="B2096" t="s">
        <v>260</v>
      </c>
      <c r="C2096" t="s">
        <v>294</v>
      </c>
      <c r="D2096" t="s">
        <v>1679</v>
      </c>
      <c r="E2096" t="s">
        <v>5680</v>
      </c>
      <c r="F2096" t="s">
        <v>5680</v>
      </c>
      <c r="G2096" t="s">
        <v>5681</v>
      </c>
      <c r="H2096">
        <v>2.7120000000000002</v>
      </c>
      <c r="I2096" t="s">
        <v>265</v>
      </c>
      <c r="J2096" t="s">
        <v>242</v>
      </c>
      <c r="K2096" t="s">
        <v>243</v>
      </c>
      <c r="L2096" t="s">
        <v>244</v>
      </c>
      <c r="M2096">
        <v>0</v>
      </c>
      <c r="N2096">
        <v>2.7120000000000002</v>
      </c>
      <c r="O2096" t="s">
        <v>324</v>
      </c>
      <c r="P2096" t="s">
        <v>5682</v>
      </c>
      <c r="Q2096" t="s">
        <v>1683</v>
      </c>
      <c r="R2096" t="s">
        <v>5683</v>
      </c>
      <c r="S2096" t="s">
        <v>270</v>
      </c>
      <c r="T2096" t="b">
        <v>1</v>
      </c>
    </row>
    <row r="2097" spans="1:20" x14ac:dyDescent="0.25">
      <c r="A2097" t="s">
        <v>259</v>
      </c>
      <c r="B2097" t="s">
        <v>260</v>
      </c>
      <c r="C2097" t="s">
        <v>237</v>
      </c>
      <c r="D2097" t="s">
        <v>2420</v>
      </c>
      <c r="E2097" t="s">
        <v>1048</v>
      </c>
      <c r="F2097" t="s">
        <v>1049</v>
      </c>
      <c r="G2097" t="s">
        <v>1049</v>
      </c>
      <c r="H2097">
        <v>7.4800000000000005E-2</v>
      </c>
      <c r="I2097" t="s">
        <v>265</v>
      </c>
      <c r="J2097" t="s">
        <v>242</v>
      </c>
      <c r="K2097" t="s">
        <v>243</v>
      </c>
      <c r="L2097" t="s">
        <v>244</v>
      </c>
      <c r="M2097">
        <v>0</v>
      </c>
      <c r="N2097">
        <v>7.4800000000000005E-2</v>
      </c>
      <c r="O2097" t="s">
        <v>372</v>
      </c>
      <c r="P2097" t="s">
        <v>5684</v>
      </c>
      <c r="Q2097" t="s">
        <v>2424</v>
      </c>
      <c r="R2097" t="s">
        <v>5685</v>
      </c>
      <c r="S2097" t="s">
        <v>270</v>
      </c>
      <c r="T2097" t="b">
        <v>1</v>
      </c>
    </row>
    <row r="2098" spans="1:20" x14ac:dyDescent="0.25">
      <c r="A2098" t="s">
        <v>259</v>
      </c>
      <c r="B2098" t="s">
        <v>260</v>
      </c>
      <c r="C2098" t="s">
        <v>237</v>
      </c>
      <c r="D2098" t="s">
        <v>1382</v>
      </c>
      <c r="E2098" t="s">
        <v>5686</v>
      </c>
      <c r="F2098" t="s">
        <v>5687</v>
      </c>
      <c r="G2098" t="s">
        <v>5688</v>
      </c>
      <c r="H2098">
        <v>3.0287000000000001E-2</v>
      </c>
      <c r="I2098" t="s">
        <v>265</v>
      </c>
      <c r="J2098" t="s">
        <v>242</v>
      </c>
      <c r="K2098" t="s">
        <v>243</v>
      </c>
      <c r="L2098" t="s">
        <v>244</v>
      </c>
      <c r="M2098">
        <v>0</v>
      </c>
      <c r="N2098">
        <v>3.0287000000000001E-2</v>
      </c>
      <c r="O2098" t="s">
        <v>372</v>
      </c>
      <c r="P2098" t="s">
        <v>5689</v>
      </c>
      <c r="Q2098" t="s">
        <v>1387</v>
      </c>
      <c r="R2098" t="s">
        <v>5690</v>
      </c>
      <c r="S2098" t="s">
        <v>270</v>
      </c>
      <c r="T2098" t="b">
        <v>1</v>
      </c>
    </row>
    <row r="2099" spans="1:20" x14ac:dyDescent="0.25">
      <c r="A2099" t="s">
        <v>259</v>
      </c>
      <c r="B2099" t="s">
        <v>260</v>
      </c>
      <c r="C2099" t="s">
        <v>294</v>
      </c>
      <c r="D2099" t="s">
        <v>1382</v>
      </c>
      <c r="E2099" t="s">
        <v>5686</v>
      </c>
      <c r="F2099" t="s">
        <v>5687</v>
      </c>
      <c r="G2099" t="s">
        <v>5688</v>
      </c>
      <c r="H2099">
        <v>1.0838E-2</v>
      </c>
      <c r="I2099" t="s">
        <v>265</v>
      </c>
      <c r="J2099" t="s">
        <v>242</v>
      </c>
      <c r="K2099" t="s">
        <v>243</v>
      </c>
      <c r="L2099" t="s">
        <v>244</v>
      </c>
      <c r="M2099">
        <v>0</v>
      </c>
      <c r="N2099">
        <v>1.0838E-2</v>
      </c>
      <c r="O2099" t="s">
        <v>372</v>
      </c>
      <c r="P2099" t="s">
        <v>5689</v>
      </c>
      <c r="Q2099" t="s">
        <v>1387</v>
      </c>
      <c r="R2099" t="s">
        <v>5690</v>
      </c>
      <c r="S2099" t="s">
        <v>270</v>
      </c>
      <c r="T2099" t="b">
        <v>1</v>
      </c>
    </row>
    <row r="2100" spans="1:20" x14ac:dyDescent="0.25">
      <c r="A2100" t="s">
        <v>236</v>
      </c>
      <c r="B2100" t="s">
        <v>236</v>
      </c>
      <c r="C2100" t="s">
        <v>237</v>
      </c>
      <c r="D2100" t="s">
        <v>362</v>
      </c>
      <c r="F2100" t="s">
        <v>2586</v>
      </c>
      <c r="G2100" t="s">
        <v>5691</v>
      </c>
      <c r="H2100">
        <v>0.17249999999999999</v>
      </c>
      <c r="I2100" t="s">
        <v>254</v>
      </c>
      <c r="J2100" t="s">
        <v>242</v>
      </c>
      <c r="K2100" t="s">
        <v>243</v>
      </c>
      <c r="L2100" t="s">
        <v>244</v>
      </c>
      <c r="M2100">
        <v>0</v>
      </c>
      <c r="N2100">
        <v>0.17249999999999999</v>
      </c>
      <c r="O2100" t="s">
        <v>927</v>
      </c>
      <c r="P2100" t="s">
        <v>5692</v>
      </c>
      <c r="Q2100" t="s">
        <v>367</v>
      </c>
      <c r="R2100" t="s">
        <v>2589</v>
      </c>
      <c r="S2100" t="s">
        <v>249</v>
      </c>
      <c r="T2100" t="b">
        <v>1</v>
      </c>
    </row>
    <row r="2101" spans="1:20" x14ac:dyDescent="0.25">
      <c r="A2101" t="s">
        <v>259</v>
      </c>
      <c r="B2101" t="s">
        <v>260</v>
      </c>
      <c r="C2101" t="s">
        <v>237</v>
      </c>
      <c r="D2101" t="s">
        <v>328</v>
      </c>
      <c r="E2101" t="s">
        <v>5374</v>
      </c>
      <c r="F2101" t="s">
        <v>5375</v>
      </c>
      <c r="G2101" t="s">
        <v>5375</v>
      </c>
      <c r="H2101">
        <v>3.6160000000000001</v>
      </c>
      <c r="I2101" t="s">
        <v>265</v>
      </c>
      <c r="J2101" t="s">
        <v>242</v>
      </c>
      <c r="K2101" t="s">
        <v>243</v>
      </c>
      <c r="L2101" t="s">
        <v>244</v>
      </c>
      <c r="M2101">
        <v>0</v>
      </c>
      <c r="N2101">
        <v>3.6160000000000001</v>
      </c>
      <c r="O2101" t="s">
        <v>331</v>
      </c>
      <c r="P2101" t="s">
        <v>5693</v>
      </c>
      <c r="Q2101" t="s">
        <v>333</v>
      </c>
      <c r="R2101" t="s">
        <v>5694</v>
      </c>
      <c r="S2101" t="s">
        <v>270</v>
      </c>
      <c r="T2101" t="b">
        <v>1</v>
      </c>
    </row>
    <row r="2102" spans="1:20" x14ac:dyDescent="0.25">
      <c r="A2102" t="s">
        <v>259</v>
      </c>
      <c r="B2102" t="s">
        <v>260</v>
      </c>
      <c r="C2102" t="s">
        <v>336</v>
      </c>
      <c r="D2102" t="s">
        <v>328</v>
      </c>
      <c r="E2102" t="s">
        <v>5374</v>
      </c>
      <c r="F2102" t="s">
        <v>5375</v>
      </c>
      <c r="G2102" t="s">
        <v>5375</v>
      </c>
      <c r="H2102">
        <v>18689</v>
      </c>
      <c r="I2102" t="s">
        <v>265</v>
      </c>
      <c r="J2102" t="s">
        <v>242</v>
      </c>
      <c r="K2102" t="s">
        <v>243</v>
      </c>
      <c r="L2102" t="s">
        <v>244</v>
      </c>
      <c r="M2102">
        <v>0</v>
      </c>
      <c r="N2102">
        <v>18689</v>
      </c>
      <c r="O2102" t="s">
        <v>324</v>
      </c>
      <c r="P2102" t="s">
        <v>5693</v>
      </c>
      <c r="Q2102" t="s">
        <v>333</v>
      </c>
      <c r="R2102" t="s">
        <v>5695</v>
      </c>
      <c r="S2102" t="s">
        <v>270</v>
      </c>
      <c r="T2102" t="b">
        <v>1</v>
      </c>
    </row>
    <row r="2103" spans="1:20" x14ac:dyDescent="0.25">
      <c r="A2103" t="s">
        <v>259</v>
      </c>
      <c r="B2103" t="s">
        <v>260</v>
      </c>
      <c r="C2103" t="s">
        <v>336</v>
      </c>
      <c r="D2103" t="s">
        <v>328</v>
      </c>
      <c r="E2103" t="s">
        <v>5374</v>
      </c>
      <c r="F2103" t="s">
        <v>5375</v>
      </c>
      <c r="G2103" t="s">
        <v>5375</v>
      </c>
      <c r="H2103">
        <v>36111</v>
      </c>
      <c r="I2103" t="s">
        <v>265</v>
      </c>
      <c r="J2103" t="s">
        <v>242</v>
      </c>
      <c r="K2103" t="s">
        <v>243</v>
      </c>
      <c r="L2103" t="s">
        <v>244</v>
      </c>
      <c r="M2103">
        <v>0</v>
      </c>
      <c r="N2103">
        <v>36111</v>
      </c>
      <c r="O2103" t="s">
        <v>324</v>
      </c>
      <c r="P2103" t="s">
        <v>5693</v>
      </c>
      <c r="Q2103" t="s">
        <v>333</v>
      </c>
      <c r="R2103" t="s">
        <v>5696</v>
      </c>
      <c r="S2103" t="s">
        <v>270</v>
      </c>
      <c r="T2103" t="b">
        <v>1</v>
      </c>
    </row>
    <row r="2104" spans="1:20" x14ac:dyDescent="0.25">
      <c r="A2104" t="s">
        <v>259</v>
      </c>
      <c r="B2104" t="s">
        <v>260</v>
      </c>
      <c r="C2104" t="s">
        <v>237</v>
      </c>
      <c r="D2104" t="s">
        <v>1838</v>
      </c>
      <c r="E2104" t="s">
        <v>1839</v>
      </c>
      <c r="F2104" t="s">
        <v>3733</v>
      </c>
      <c r="G2104" t="s">
        <v>3733</v>
      </c>
      <c r="H2104">
        <v>9.0399999999999994E-2</v>
      </c>
      <c r="I2104" t="s">
        <v>265</v>
      </c>
      <c r="J2104" t="s">
        <v>242</v>
      </c>
      <c r="K2104" t="s">
        <v>243</v>
      </c>
      <c r="L2104" t="s">
        <v>244</v>
      </c>
      <c r="M2104">
        <v>0</v>
      </c>
      <c r="N2104">
        <v>9.0399999999999994E-2</v>
      </c>
      <c r="O2104" t="s">
        <v>1122</v>
      </c>
      <c r="P2104" s="18" t="s">
        <v>5697</v>
      </c>
      <c r="Q2104" t="s">
        <v>1842</v>
      </c>
      <c r="R2104" t="s">
        <v>5698</v>
      </c>
      <c r="S2104" t="s">
        <v>270</v>
      </c>
      <c r="T2104" t="b">
        <v>1</v>
      </c>
    </row>
    <row r="2105" spans="1:20" x14ac:dyDescent="0.25">
      <c r="A2105" t="s">
        <v>259</v>
      </c>
      <c r="B2105" t="s">
        <v>260</v>
      </c>
      <c r="C2105" t="s">
        <v>237</v>
      </c>
      <c r="D2105" t="s">
        <v>1047</v>
      </c>
      <c r="E2105" t="s">
        <v>2350</v>
      </c>
      <c r="F2105" t="s">
        <v>5699</v>
      </c>
      <c r="G2105" t="s">
        <v>5699</v>
      </c>
      <c r="H2105">
        <v>7.1999999999999995E-2</v>
      </c>
      <c r="I2105" t="s">
        <v>265</v>
      </c>
      <c r="J2105" t="s">
        <v>242</v>
      </c>
      <c r="K2105" t="s">
        <v>243</v>
      </c>
      <c r="L2105" t="s">
        <v>244</v>
      </c>
      <c r="M2105">
        <v>0</v>
      </c>
      <c r="N2105">
        <v>7.1999999999999995E-2</v>
      </c>
      <c r="O2105" t="s">
        <v>386</v>
      </c>
      <c r="P2105" t="s">
        <v>5700</v>
      </c>
      <c r="Q2105" t="s">
        <v>1051</v>
      </c>
      <c r="R2105" t="s">
        <v>5701</v>
      </c>
      <c r="S2105" t="s">
        <v>270</v>
      </c>
      <c r="T2105" t="b">
        <v>1</v>
      </c>
    </row>
    <row r="2106" spans="1:20" x14ac:dyDescent="0.25">
      <c r="A2106" t="s">
        <v>259</v>
      </c>
      <c r="B2106" t="s">
        <v>260</v>
      </c>
      <c r="C2106" t="s">
        <v>294</v>
      </c>
      <c r="D2106" t="s">
        <v>1047</v>
      </c>
      <c r="E2106" t="s">
        <v>2350</v>
      </c>
      <c r="F2106" t="s">
        <v>5699</v>
      </c>
      <c r="G2106" t="s">
        <v>5699</v>
      </c>
      <c r="H2106">
        <v>2.4E-2</v>
      </c>
      <c r="I2106" t="s">
        <v>265</v>
      </c>
      <c r="J2106" t="s">
        <v>242</v>
      </c>
      <c r="K2106" t="s">
        <v>243</v>
      </c>
      <c r="L2106" t="s">
        <v>244</v>
      </c>
      <c r="M2106">
        <v>0</v>
      </c>
      <c r="N2106">
        <v>2.4E-2</v>
      </c>
      <c r="O2106" t="s">
        <v>1336</v>
      </c>
      <c r="P2106" t="s">
        <v>5700</v>
      </c>
      <c r="Q2106" t="s">
        <v>1051</v>
      </c>
      <c r="R2106" t="s">
        <v>5701</v>
      </c>
      <c r="S2106" t="s">
        <v>270</v>
      </c>
      <c r="T2106" t="b">
        <v>1</v>
      </c>
    </row>
    <row r="2107" spans="1:20" x14ac:dyDescent="0.25">
      <c r="A2107" t="s">
        <v>259</v>
      </c>
      <c r="B2107" t="s">
        <v>260</v>
      </c>
      <c r="C2107" t="s">
        <v>237</v>
      </c>
      <c r="D2107" t="s">
        <v>1711</v>
      </c>
      <c r="E2107" t="s">
        <v>4531</v>
      </c>
      <c r="F2107" t="s">
        <v>5702</v>
      </c>
      <c r="G2107" t="s">
        <v>5703</v>
      </c>
      <c r="H2107">
        <v>0.24229400000000001</v>
      </c>
      <c r="I2107" t="s">
        <v>265</v>
      </c>
      <c r="J2107" t="s">
        <v>242</v>
      </c>
      <c r="K2107" t="s">
        <v>243</v>
      </c>
      <c r="L2107" t="s">
        <v>244</v>
      </c>
      <c r="M2107">
        <v>0</v>
      </c>
      <c r="N2107">
        <v>0.24229400000000001</v>
      </c>
      <c r="O2107" t="s">
        <v>372</v>
      </c>
      <c r="P2107" t="s">
        <v>5704</v>
      </c>
      <c r="Q2107" t="s">
        <v>1716</v>
      </c>
      <c r="R2107" t="s">
        <v>5705</v>
      </c>
      <c r="S2107" t="s">
        <v>270</v>
      </c>
      <c r="T2107" t="b">
        <v>1</v>
      </c>
    </row>
    <row r="2108" spans="1:20" x14ac:dyDescent="0.25">
      <c r="A2108" t="s">
        <v>259</v>
      </c>
      <c r="B2108" t="s">
        <v>260</v>
      </c>
      <c r="C2108" t="s">
        <v>294</v>
      </c>
      <c r="D2108" t="s">
        <v>1711</v>
      </c>
      <c r="E2108" t="s">
        <v>4531</v>
      </c>
      <c r="F2108" t="s">
        <v>5702</v>
      </c>
      <c r="G2108" t="s">
        <v>5703</v>
      </c>
      <c r="H2108">
        <v>8.6707000000000006E-2</v>
      </c>
      <c r="I2108" t="s">
        <v>265</v>
      </c>
      <c r="J2108" t="s">
        <v>242</v>
      </c>
      <c r="K2108" t="s">
        <v>243</v>
      </c>
      <c r="L2108" t="s">
        <v>244</v>
      </c>
      <c r="M2108">
        <v>0</v>
      </c>
      <c r="N2108">
        <v>8.6707000000000006E-2</v>
      </c>
      <c r="O2108" t="s">
        <v>372</v>
      </c>
      <c r="P2108" t="s">
        <v>5704</v>
      </c>
      <c r="Q2108" t="s">
        <v>1716</v>
      </c>
      <c r="R2108" t="s">
        <v>5705</v>
      </c>
      <c r="S2108" t="s">
        <v>270</v>
      </c>
      <c r="T2108" t="b">
        <v>1</v>
      </c>
    </row>
    <row r="2109" spans="1:20" x14ac:dyDescent="0.25">
      <c r="A2109" t="s">
        <v>259</v>
      </c>
      <c r="B2109" t="s">
        <v>260</v>
      </c>
      <c r="C2109" t="s">
        <v>237</v>
      </c>
      <c r="D2109" t="s">
        <v>707</v>
      </c>
      <c r="E2109" t="s">
        <v>1829</v>
      </c>
      <c r="F2109" t="s">
        <v>5706</v>
      </c>
      <c r="G2109" t="s">
        <v>5706</v>
      </c>
      <c r="H2109">
        <v>0.184361</v>
      </c>
      <c r="I2109" t="s">
        <v>265</v>
      </c>
      <c r="J2109" t="s">
        <v>242</v>
      </c>
      <c r="K2109" t="s">
        <v>243</v>
      </c>
      <c r="L2109" t="s">
        <v>244</v>
      </c>
      <c r="M2109">
        <v>0</v>
      </c>
      <c r="N2109">
        <v>0.184361</v>
      </c>
      <c r="O2109" t="s">
        <v>372</v>
      </c>
      <c r="P2109" t="s">
        <v>5707</v>
      </c>
      <c r="Q2109" t="s">
        <v>713</v>
      </c>
      <c r="R2109" t="s">
        <v>5708</v>
      </c>
      <c r="S2109" t="s">
        <v>270</v>
      </c>
      <c r="T2109" t="b">
        <v>1</v>
      </c>
    </row>
    <row r="2110" spans="1:20" x14ac:dyDescent="0.25">
      <c r="A2110" t="s">
        <v>259</v>
      </c>
      <c r="B2110" t="s">
        <v>260</v>
      </c>
      <c r="C2110" t="s">
        <v>237</v>
      </c>
      <c r="D2110" t="s">
        <v>2690</v>
      </c>
      <c r="E2110" t="s">
        <v>5709</v>
      </c>
      <c r="F2110" t="s">
        <v>5710</v>
      </c>
      <c r="G2110" t="s">
        <v>5711</v>
      </c>
      <c r="H2110">
        <v>0.27</v>
      </c>
      <c r="I2110" t="s">
        <v>265</v>
      </c>
      <c r="J2110" t="s">
        <v>242</v>
      </c>
      <c r="K2110" t="s">
        <v>243</v>
      </c>
      <c r="L2110" t="s">
        <v>244</v>
      </c>
      <c r="M2110">
        <v>0</v>
      </c>
      <c r="N2110">
        <v>0.27</v>
      </c>
      <c r="O2110" t="s">
        <v>310</v>
      </c>
      <c r="P2110" s="18" t="s">
        <v>5712</v>
      </c>
      <c r="Q2110" t="s">
        <v>2694</v>
      </c>
      <c r="R2110" t="s">
        <v>5713</v>
      </c>
      <c r="S2110" t="s">
        <v>270</v>
      </c>
      <c r="T2110" t="b">
        <v>1</v>
      </c>
    </row>
    <row r="2111" spans="1:20" x14ac:dyDescent="0.25">
      <c r="A2111" t="s">
        <v>259</v>
      </c>
      <c r="B2111" t="s">
        <v>260</v>
      </c>
      <c r="C2111" t="s">
        <v>294</v>
      </c>
      <c r="D2111" t="s">
        <v>2690</v>
      </c>
      <c r="E2111" t="s">
        <v>5709</v>
      </c>
      <c r="F2111" t="s">
        <v>5710</v>
      </c>
      <c r="G2111" t="s">
        <v>5711</v>
      </c>
      <c r="H2111">
        <v>6.1600000000000002E-2</v>
      </c>
      <c r="I2111" t="s">
        <v>265</v>
      </c>
      <c r="J2111" t="s">
        <v>242</v>
      </c>
      <c r="K2111" t="s">
        <v>243</v>
      </c>
      <c r="L2111" t="s">
        <v>244</v>
      </c>
      <c r="M2111">
        <v>0</v>
      </c>
      <c r="N2111">
        <v>6.1600000000000002E-2</v>
      </c>
      <c r="O2111" t="s">
        <v>310</v>
      </c>
      <c r="P2111" s="18" t="s">
        <v>5712</v>
      </c>
      <c r="Q2111" t="s">
        <v>2694</v>
      </c>
      <c r="R2111" t="s">
        <v>5713</v>
      </c>
      <c r="S2111" t="s">
        <v>270</v>
      </c>
      <c r="T2111" t="b">
        <v>1</v>
      </c>
    </row>
    <row r="2112" spans="1:20" x14ac:dyDescent="0.25">
      <c r="A2112" t="s">
        <v>259</v>
      </c>
      <c r="B2112" t="s">
        <v>260</v>
      </c>
      <c r="C2112" t="s">
        <v>237</v>
      </c>
      <c r="D2112" t="s">
        <v>943</v>
      </c>
      <c r="E2112" t="s">
        <v>5714</v>
      </c>
      <c r="F2112" t="s">
        <v>5715</v>
      </c>
      <c r="G2112" t="s">
        <v>5715</v>
      </c>
      <c r="H2112">
        <v>1.744</v>
      </c>
      <c r="I2112" t="s">
        <v>265</v>
      </c>
      <c r="J2112" t="s">
        <v>242</v>
      </c>
      <c r="K2112" t="s">
        <v>243</v>
      </c>
      <c r="L2112" t="s">
        <v>244</v>
      </c>
      <c r="M2112">
        <v>0</v>
      </c>
      <c r="N2112">
        <v>1.744</v>
      </c>
      <c r="O2112" t="s">
        <v>324</v>
      </c>
      <c r="P2112" t="s">
        <v>4448</v>
      </c>
      <c r="Q2112" t="s">
        <v>947</v>
      </c>
      <c r="R2112" t="s">
        <v>5716</v>
      </c>
      <c r="S2112" t="s">
        <v>270</v>
      </c>
      <c r="T2112" t="b">
        <v>0</v>
      </c>
    </row>
    <row r="2113" spans="1:20" x14ac:dyDescent="0.25">
      <c r="A2113" t="s">
        <v>259</v>
      </c>
      <c r="B2113" t="s">
        <v>260</v>
      </c>
      <c r="C2113" t="s">
        <v>294</v>
      </c>
      <c r="D2113" t="s">
        <v>943</v>
      </c>
      <c r="E2113" t="s">
        <v>5714</v>
      </c>
      <c r="F2113" t="s">
        <v>5715</v>
      </c>
      <c r="G2113" t="s">
        <v>5715</v>
      </c>
      <c r="H2113">
        <v>1.008</v>
      </c>
      <c r="I2113" t="s">
        <v>265</v>
      </c>
      <c r="J2113" t="s">
        <v>242</v>
      </c>
      <c r="K2113" t="s">
        <v>243</v>
      </c>
      <c r="L2113" t="s">
        <v>244</v>
      </c>
      <c r="M2113">
        <v>0</v>
      </c>
      <c r="N2113">
        <v>1.008</v>
      </c>
      <c r="O2113" t="s">
        <v>324</v>
      </c>
      <c r="P2113" t="s">
        <v>4448</v>
      </c>
      <c r="Q2113" t="s">
        <v>947</v>
      </c>
      <c r="R2113" t="s">
        <v>5716</v>
      </c>
      <c r="S2113" t="s">
        <v>270</v>
      </c>
      <c r="T2113" t="b">
        <v>0</v>
      </c>
    </row>
    <row r="2114" spans="1:20" x14ac:dyDescent="0.25">
      <c r="A2114" t="s">
        <v>259</v>
      </c>
      <c r="B2114" t="s">
        <v>260</v>
      </c>
      <c r="C2114" t="s">
        <v>237</v>
      </c>
      <c r="D2114" t="s">
        <v>917</v>
      </c>
      <c r="E2114" t="s">
        <v>5717</v>
      </c>
      <c r="F2114" t="s">
        <v>5718</v>
      </c>
      <c r="G2114" t="s">
        <v>5719</v>
      </c>
      <c r="H2114">
        <v>0.16067999999999999</v>
      </c>
      <c r="I2114" t="s">
        <v>265</v>
      </c>
      <c r="J2114" t="s">
        <v>242</v>
      </c>
      <c r="K2114" t="s">
        <v>243</v>
      </c>
      <c r="L2114" t="s">
        <v>244</v>
      </c>
      <c r="M2114">
        <v>0</v>
      </c>
      <c r="N2114">
        <v>0.16067999999999999</v>
      </c>
      <c r="O2114" t="s">
        <v>372</v>
      </c>
      <c r="P2114" t="s">
        <v>5720</v>
      </c>
      <c r="Q2114" t="s">
        <v>922</v>
      </c>
      <c r="R2114" t="s">
        <v>5721</v>
      </c>
      <c r="S2114" t="s">
        <v>270</v>
      </c>
      <c r="T2114" t="b">
        <v>1</v>
      </c>
    </row>
    <row r="2115" spans="1:20" x14ac:dyDescent="0.25">
      <c r="A2115" t="s">
        <v>259</v>
      </c>
      <c r="B2115" t="s">
        <v>260</v>
      </c>
      <c r="C2115" t="s">
        <v>294</v>
      </c>
      <c r="D2115" t="s">
        <v>917</v>
      </c>
      <c r="E2115" t="s">
        <v>5717</v>
      </c>
      <c r="F2115" t="s">
        <v>5718</v>
      </c>
      <c r="G2115" t="s">
        <v>5719</v>
      </c>
      <c r="H2115">
        <v>8.2400000000000001E-2</v>
      </c>
      <c r="I2115" t="s">
        <v>265</v>
      </c>
      <c r="J2115" t="s">
        <v>242</v>
      </c>
      <c r="K2115" t="s">
        <v>243</v>
      </c>
      <c r="L2115" t="s">
        <v>244</v>
      </c>
      <c r="M2115">
        <v>0</v>
      </c>
      <c r="N2115">
        <v>8.2400000000000001E-2</v>
      </c>
      <c r="O2115" t="s">
        <v>1258</v>
      </c>
      <c r="P2115" t="s">
        <v>5720</v>
      </c>
      <c r="Q2115" t="s">
        <v>922</v>
      </c>
      <c r="R2115" t="s">
        <v>5721</v>
      </c>
      <c r="S2115" t="s">
        <v>270</v>
      </c>
      <c r="T2115" t="b">
        <v>1</v>
      </c>
    </row>
    <row r="2116" spans="1:20" x14ac:dyDescent="0.25">
      <c r="A2116" t="s">
        <v>259</v>
      </c>
      <c r="B2116" t="s">
        <v>260</v>
      </c>
      <c r="C2116" t="s">
        <v>237</v>
      </c>
      <c r="D2116" t="s">
        <v>573</v>
      </c>
      <c r="E2116" t="s">
        <v>5236</v>
      </c>
      <c r="F2116" t="s">
        <v>5237</v>
      </c>
      <c r="G2116" t="s">
        <v>5237</v>
      </c>
      <c r="H2116">
        <v>1.32</v>
      </c>
      <c r="I2116" t="s">
        <v>265</v>
      </c>
      <c r="J2116" t="s">
        <v>242</v>
      </c>
      <c r="K2116" t="s">
        <v>243</v>
      </c>
      <c r="L2116" t="s">
        <v>244</v>
      </c>
      <c r="M2116">
        <v>0</v>
      </c>
      <c r="N2116">
        <v>1.32</v>
      </c>
      <c r="O2116" t="s">
        <v>5008</v>
      </c>
      <c r="P2116" s="18" t="s">
        <v>5722</v>
      </c>
      <c r="Q2116" t="s">
        <v>578</v>
      </c>
      <c r="R2116" t="s">
        <v>5723</v>
      </c>
      <c r="S2116" t="s">
        <v>270</v>
      </c>
      <c r="T2116" t="b">
        <v>1</v>
      </c>
    </row>
    <row r="2117" spans="1:20" x14ac:dyDescent="0.25">
      <c r="A2117" t="s">
        <v>259</v>
      </c>
      <c r="B2117" t="s">
        <v>260</v>
      </c>
      <c r="C2117" t="s">
        <v>237</v>
      </c>
      <c r="D2117" t="s">
        <v>1953</v>
      </c>
      <c r="E2117" t="s">
        <v>5724</v>
      </c>
      <c r="F2117" t="s">
        <v>5725</v>
      </c>
      <c r="G2117" t="s">
        <v>5725</v>
      </c>
      <c r="H2117">
        <v>2.1114999999999998E-2</v>
      </c>
      <c r="I2117" t="s">
        <v>265</v>
      </c>
      <c r="J2117" t="s">
        <v>242</v>
      </c>
      <c r="K2117" t="s">
        <v>243</v>
      </c>
      <c r="L2117" t="s">
        <v>244</v>
      </c>
      <c r="M2117">
        <v>0</v>
      </c>
      <c r="N2117">
        <v>2.1114999999999998E-2</v>
      </c>
      <c r="O2117" t="s">
        <v>372</v>
      </c>
      <c r="P2117" s="18" t="s">
        <v>5726</v>
      </c>
      <c r="Q2117" t="s">
        <v>1957</v>
      </c>
      <c r="R2117" t="s">
        <v>5727</v>
      </c>
      <c r="S2117" t="s">
        <v>270</v>
      </c>
      <c r="T2117" t="b">
        <v>1</v>
      </c>
    </row>
    <row r="2118" spans="1:20" x14ac:dyDescent="0.25">
      <c r="A2118" t="s">
        <v>259</v>
      </c>
      <c r="B2118" t="s">
        <v>260</v>
      </c>
      <c r="C2118" t="s">
        <v>294</v>
      </c>
      <c r="D2118" t="s">
        <v>1953</v>
      </c>
      <c r="E2118" t="s">
        <v>5724</v>
      </c>
      <c r="F2118" t="s">
        <v>5725</v>
      </c>
      <c r="G2118" t="s">
        <v>5725</v>
      </c>
      <c r="H2118">
        <v>1.1299999999999999E-2</v>
      </c>
      <c r="I2118" t="s">
        <v>265</v>
      </c>
      <c r="J2118" t="s">
        <v>242</v>
      </c>
      <c r="K2118" t="s">
        <v>243</v>
      </c>
      <c r="L2118" t="s">
        <v>244</v>
      </c>
      <c r="M2118">
        <v>0</v>
      </c>
      <c r="N2118">
        <v>1.1299999999999999E-2</v>
      </c>
      <c r="O2118" t="s">
        <v>1258</v>
      </c>
      <c r="P2118" s="18" t="s">
        <v>5726</v>
      </c>
      <c r="Q2118" t="s">
        <v>1957</v>
      </c>
      <c r="R2118" t="s">
        <v>5727</v>
      </c>
      <c r="S2118" t="s">
        <v>270</v>
      </c>
      <c r="T2118" t="b">
        <v>1</v>
      </c>
    </row>
    <row r="2119" spans="1:20" x14ac:dyDescent="0.25">
      <c r="A2119" t="s">
        <v>259</v>
      </c>
      <c r="B2119" t="s">
        <v>260</v>
      </c>
      <c r="C2119" t="s">
        <v>237</v>
      </c>
      <c r="D2119" t="s">
        <v>1316</v>
      </c>
      <c r="E2119" t="s">
        <v>4468</v>
      </c>
      <c r="F2119" t="s">
        <v>4469</v>
      </c>
      <c r="G2119" t="s">
        <v>5728</v>
      </c>
      <c r="H2119">
        <v>0.14799999999999999</v>
      </c>
      <c r="I2119" t="s">
        <v>265</v>
      </c>
      <c r="J2119" t="s">
        <v>242</v>
      </c>
      <c r="K2119" t="s">
        <v>243</v>
      </c>
      <c r="L2119" t="s">
        <v>244</v>
      </c>
      <c r="M2119">
        <v>0</v>
      </c>
      <c r="N2119">
        <v>0.14799999999999999</v>
      </c>
      <c r="O2119" t="s">
        <v>711</v>
      </c>
      <c r="P2119" s="18" t="s">
        <v>712</v>
      </c>
      <c r="Q2119" t="s">
        <v>1321</v>
      </c>
      <c r="R2119" t="s">
        <v>5729</v>
      </c>
      <c r="S2119" t="s">
        <v>270</v>
      </c>
      <c r="T2119" t="b">
        <v>1</v>
      </c>
    </row>
    <row r="2120" spans="1:20" x14ac:dyDescent="0.25">
      <c r="A2120" t="s">
        <v>259</v>
      </c>
      <c r="B2120" t="s">
        <v>260</v>
      </c>
      <c r="C2120" t="s">
        <v>237</v>
      </c>
      <c r="D2120" t="s">
        <v>369</v>
      </c>
      <c r="E2120" t="s">
        <v>3748</v>
      </c>
      <c r="F2120" t="s">
        <v>5730</v>
      </c>
      <c r="G2120" t="s">
        <v>5730</v>
      </c>
      <c r="H2120">
        <v>0.252</v>
      </c>
      <c r="I2120" t="s">
        <v>265</v>
      </c>
      <c r="J2120" t="s">
        <v>242</v>
      </c>
      <c r="K2120" t="s">
        <v>243</v>
      </c>
      <c r="L2120" t="s">
        <v>244</v>
      </c>
      <c r="M2120">
        <v>0</v>
      </c>
      <c r="N2120">
        <v>0.252</v>
      </c>
      <c r="O2120" t="s">
        <v>324</v>
      </c>
      <c r="P2120" t="s">
        <v>5731</v>
      </c>
      <c r="Q2120" t="s">
        <v>374</v>
      </c>
      <c r="R2120" t="s">
        <v>5732</v>
      </c>
      <c r="S2120" t="s">
        <v>270</v>
      </c>
      <c r="T2120" t="b">
        <v>1</v>
      </c>
    </row>
    <row r="2121" spans="1:20" x14ac:dyDescent="0.25">
      <c r="A2121" t="s">
        <v>259</v>
      </c>
      <c r="B2121" t="s">
        <v>260</v>
      </c>
      <c r="C2121" t="s">
        <v>336</v>
      </c>
      <c r="D2121" t="s">
        <v>369</v>
      </c>
      <c r="E2121" t="s">
        <v>3748</v>
      </c>
      <c r="F2121" t="s">
        <v>5730</v>
      </c>
      <c r="G2121" t="s">
        <v>5730</v>
      </c>
      <c r="H2121">
        <v>1298</v>
      </c>
      <c r="I2121" t="s">
        <v>265</v>
      </c>
      <c r="J2121" t="s">
        <v>242</v>
      </c>
      <c r="K2121" t="s">
        <v>243</v>
      </c>
      <c r="L2121" t="s">
        <v>244</v>
      </c>
      <c r="M2121">
        <v>0</v>
      </c>
      <c r="N2121">
        <v>1298</v>
      </c>
      <c r="O2121" t="s">
        <v>324</v>
      </c>
      <c r="P2121" t="s">
        <v>5731</v>
      </c>
      <c r="Q2121" t="s">
        <v>374</v>
      </c>
      <c r="R2121" t="s">
        <v>5733</v>
      </c>
      <c r="S2121" t="s">
        <v>270</v>
      </c>
      <c r="T2121" t="b">
        <v>1</v>
      </c>
    </row>
    <row r="2122" spans="1:20" x14ac:dyDescent="0.25">
      <c r="A2122" t="s">
        <v>259</v>
      </c>
      <c r="B2122" t="s">
        <v>260</v>
      </c>
      <c r="C2122" t="s">
        <v>336</v>
      </c>
      <c r="D2122" t="s">
        <v>369</v>
      </c>
      <c r="E2122" t="s">
        <v>3748</v>
      </c>
      <c r="F2122" t="s">
        <v>5730</v>
      </c>
      <c r="G2122" t="s">
        <v>5730</v>
      </c>
      <c r="H2122">
        <v>2490</v>
      </c>
      <c r="I2122" t="s">
        <v>265</v>
      </c>
      <c r="J2122" t="s">
        <v>242</v>
      </c>
      <c r="K2122" t="s">
        <v>243</v>
      </c>
      <c r="L2122" t="s">
        <v>244</v>
      </c>
      <c r="M2122">
        <v>0</v>
      </c>
      <c r="N2122">
        <v>2490</v>
      </c>
      <c r="O2122" t="s">
        <v>324</v>
      </c>
      <c r="P2122" t="s">
        <v>5731</v>
      </c>
      <c r="Q2122" t="s">
        <v>374</v>
      </c>
      <c r="R2122" t="s">
        <v>5734</v>
      </c>
      <c r="S2122" t="s">
        <v>270</v>
      </c>
      <c r="T2122" t="b">
        <v>1</v>
      </c>
    </row>
    <row r="2123" spans="1:20" x14ac:dyDescent="0.25">
      <c r="A2123" t="s">
        <v>259</v>
      </c>
      <c r="B2123" t="s">
        <v>260</v>
      </c>
      <c r="C2123" t="s">
        <v>237</v>
      </c>
      <c r="D2123" t="s">
        <v>917</v>
      </c>
      <c r="E2123" t="s">
        <v>5717</v>
      </c>
      <c r="F2123" t="s">
        <v>5717</v>
      </c>
      <c r="G2123" t="s">
        <v>5735</v>
      </c>
      <c r="H2123">
        <v>1.56</v>
      </c>
      <c r="I2123" t="s">
        <v>265</v>
      </c>
      <c r="J2123" t="s">
        <v>242</v>
      </c>
      <c r="K2123" t="s">
        <v>243</v>
      </c>
      <c r="L2123" t="s">
        <v>244</v>
      </c>
      <c r="M2123">
        <v>0</v>
      </c>
      <c r="N2123">
        <v>1.56</v>
      </c>
      <c r="O2123" t="s">
        <v>331</v>
      </c>
      <c r="P2123" t="s">
        <v>5736</v>
      </c>
      <c r="Q2123" t="s">
        <v>922</v>
      </c>
      <c r="R2123" t="s">
        <v>5737</v>
      </c>
      <c r="S2123" t="s">
        <v>270</v>
      </c>
      <c r="T2123" t="b">
        <v>1</v>
      </c>
    </row>
    <row r="2124" spans="1:20" x14ac:dyDescent="0.25">
      <c r="A2124" t="s">
        <v>259</v>
      </c>
      <c r="B2124" t="s">
        <v>260</v>
      </c>
      <c r="C2124" t="s">
        <v>294</v>
      </c>
      <c r="D2124" t="s">
        <v>917</v>
      </c>
      <c r="E2124" t="s">
        <v>5717</v>
      </c>
      <c r="F2124" t="s">
        <v>5717</v>
      </c>
      <c r="G2124" t="s">
        <v>5735</v>
      </c>
      <c r="H2124">
        <v>0.82399999999999995</v>
      </c>
      <c r="I2124" t="s">
        <v>265</v>
      </c>
      <c r="J2124" t="s">
        <v>242</v>
      </c>
      <c r="K2124" t="s">
        <v>243</v>
      </c>
      <c r="L2124" t="s">
        <v>244</v>
      </c>
      <c r="M2124">
        <v>0</v>
      </c>
      <c r="N2124">
        <v>0.82399999999999995</v>
      </c>
      <c r="O2124" t="s">
        <v>331</v>
      </c>
      <c r="P2124" t="s">
        <v>5736</v>
      </c>
      <c r="Q2124" t="s">
        <v>922</v>
      </c>
      <c r="R2124" t="s">
        <v>5737</v>
      </c>
      <c r="S2124" t="s">
        <v>270</v>
      </c>
      <c r="T2124" t="b">
        <v>1</v>
      </c>
    </row>
    <row r="2125" spans="1:20" x14ac:dyDescent="0.25">
      <c r="A2125" t="s">
        <v>259</v>
      </c>
      <c r="B2125" t="s">
        <v>260</v>
      </c>
      <c r="C2125" t="s">
        <v>237</v>
      </c>
      <c r="D2125" t="s">
        <v>450</v>
      </c>
      <c r="E2125" t="s">
        <v>3450</v>
      </c>
      <c r="F2125" t="s">
        <v>5738</v>
      </c>
      <c r="G2125" t="s">
        <v>5738</v>
      </c>
      <c r="H2125">
        <v>0.183752</v>
      </c>
      <c r="I2125" t="s">
        <v>265</v>
      </c>
      <c r="J2125" t="s">
        <v>242</v>
      </c>
      <c r="K2125" t="s">
        <v>243</v>
      </c>
      <c r="L2125" t="s">
        <v>244</v>
      </c>
      <c r="M2125">
        <v>0</v>
      </c>
      <c r="N2125">
        <v>0.183752</v>
      </c>
      <c r="O2125" t="s">
        <v>372</v>
      </c>
      <c r="P2125" t="s">
        <v>5739</v>
      </c>
      <c r="Q2125" t="s">
        <v>453</v>
      </c>
      <c r="R2125" t="s">
        <v>5740</v>
      </c>
      <c r="S2125" t="s">
        <v>270</v>
      </c>
      <c r="T2125" t="b">
        <v>1</v>
      </c>
    </row>
    <row r="2126" spans="1:20" x14ac:dyDescent="0.25">
      <c r="A2126" t="s">
        <v>259</v>
      </c>
      <c r="B2126" t="s">
        <v>260</v>
      </c>
      <c r="C2126" t="s">
        <v>294</v>
      </c>
      <c r="D2126" t="s">
        <v>450</v>
      </c>
      <c r="E2126" t="s">
        <v>3450</v>
      </c>
      <c r="F2126" t="s">
        <v>5738</v>
      </c>
      <c r="G2126" t="s">
        <v>5738</v>
      </c>
      <c r="H2126">
        <v>0.1048</v>
      </c>
      <c r="I2126" t="s">
        <v>265</v>
      </c>
      <c r="J2126" t="s">
        <v>242</v>
      </c>
      <c r="K2126" t="s">
        <v>243</v>
      </c>
      <c r="L2126" t="s">
        <v>244</v>
      </c>
      <c r="M2126">
        <v>0</v>
      </c>
      <c r="N2126">
        <v>0.1048</v>
      </c>
      <c r="O2126" t="s">
        <v>1258</v>
      </c>
      <c r="P2126" t="s">
        <v>5739</v>
      </c>
      <c r="Q2126" t="s">
        <v>453</v>
      </c>
      <c r="R2126" t="s">
        <v>5740</v>
      </c>
      <c r="S2126" t="s">
        <v>270</v>
      </c>
      <c r="T2126" t="b">
        <v>1</v>
      </c>
    </row>
    <row r="2127" spans="1:20" x14ac:dyDescent="0.25">
      <c r="A2127" t="s">
        <v>259</v>
      </c>
      <c r="B2127" t="s">
        <v>260</v>
      </c>
      <c r="C2127" t="s">
        <v>237</v>
      </c>
      <c r="D2127" t="s">
        <v>1938</v>
      </c>
      <c r="E2127" t="s">
        <v>787</v>
      </c>
      <c r="F2127" t="s">
        <v>788</v>
      </c>
      <c r="G2127" t="s">
        <v>788</v>
      </c>
      <c r="H2127">
        <v>0.3024</v>
      </c>
      <c r="I2127" t="s">
        <v>265</v>
      </c>
      <c r="J2127" t="s">
        <v>242</v>
      </c>
      <c r="K2127" t="s">
        <v>243</v>
      </c>
      <c r="L2127" t="s">
        <v>244</v>
      </c>
      <c r="M2127">
        <v>0</v>
      </c>
      <c r="N2127">
        <v>0.3024</v>
      </c>
      <c r="O2127" t="s">
        <v>310</v>
      </c>
      <c r="P2127" t="s">
        <v>5741</v>
      </c>
      <c r="Q2127" t="s">
        <v>1942</v>
      </c>
      <c r="R2127" t="s">
        <v>5742</v>
      </c>
      <c r="S2127" t="s">
        <v>270</v>
      </c>
      <c r="T2127" t="b">
        <v>1</v>
      </c>
    </row>
    <row r="2128" spans="1:20" x14ac:dyDescent="0.25">
      <c r="A2128" t="s">
        <v>236</v>
      </c>
      <c r="B2128" t="s">
        <v>236</v>
      </c>
      <c r="C2128" t="s">
        <v>336</v>
      </c>
      <c r="D2128" t="s">
        <v>1295</v>
      </c>
      <c r="E2128" t="s">
        <v>5743</v>
      </c>
      <c r="F2128" t="s">
        <v>5744</v>
      </c>
      <c r="G2128" t="s">
        <v>5745</v>
      </c>
      <c r="H2128">
        <v>2297</v>
      </c>
      <c r="I2128" t="s">
        <v>341</v>
      </c>
      <c r="J2128" t="s">
        <v>242</v>
      </c>
      <c r="K2128" t="s">
        <v>243</v>
      </c>
      <c r="L2128" t="s">
        <v>244</v>
      </c>
      <c r="M2128">
        <v>0</v>
      </c>
      <c r="N2128">
        <v>2297</v>
      </c>
      <c r="O2128" t="s">
        <v>476</v>
      </c>
      <c r="P2128" t="s">
        <v>5746</v>
      </c>
      <c r="Q2128" t="s">
        <v>1300</v>
      </c>
      <c r="R2128" t="s">
        <v>5747</v>
      </c>
      <c r="S2128" t="s">
        <v>249</v>
      </c>
      <c r="T2128" t="b">
        <v>0</v>
      </c>
    </row>
    <row r="2129" spans="1:20" x14ac:dyDescent="0.25">
      <c r="A2129" t="s">
        <v>236</v>
      </c>
      <c r="B2129" t="s">
        <v>236</v>
      </c>
      <c r="C2129" t="s">
        <v>336</v>
      </c>
      <c r="D2129" t="s">
        <v>1295</v>
      </c>
      <c r="E2129" t="s">
        <v>5743</v>
      </c>
      <c r="F2129" t="s">
        <v>5744</v>
      </c>
      <c r="G2129" t="s">
        <v>5745</v>
      </c>
      <c r="H2129">
        <v>5547</v>
      </c>
      <c r="I2129" t="s">
        <v>341</v>
      </c>
      <c r="J2129" t="s">
        <v>242</v>
      </c>
      <c r="K2129" t="s">
        <v>243</v>
      </c>
      <c r="L2129" t="s">
        <v>244</v>
      </c>
      <c r="M2129">
        <v>0</v>
      </c>
      <c r="N2129">
        <v>5547</v>
      </c>
      <c r="O2129" t="s">
        <v>476</v>
      </c>
      <c r="P2129" t="s">
        <v>5746</v>
      </c>
      <c r="Q2129" t="s">
        <v>1300</v>
      </c>
      <c r="R2129" t="s">
        <v>5748</v>
      </c>
      <c r="S2129" t="s">
        <v>249</v>
      </c>
      <c r="T2129" t="b">
        <v>0</v>
      </c>
    </row>
    <row r="2130" spans="1:20" x14ac:dyDescent="0.25">
      <c r="A2130" t="s">
        <v>236</v>
      </c>
      <c r="B2130" t="s">
        <v>236</v>
      </c>
      <c r="C2130" t="s">
        <v>237</v>
      </c>
      <c r="D2130" t="s">
        <v>566</v>
      </c>
      <c r="F2130" t="s">
        <v>925</v>
      </c>
      <c r="G2130" t="s">
        <v>843</v>
      </c>
      <c r="H2130">
        <v>9.8999999999999999E-4</v>
      </c>
      <c r="I2130" t="s">
        <v>341</v>
      </c>
      <c r="J2130" t="s">
        <v>242</v>
      </c>
      <c r="K2130" t="s">
        <v>243</v>
      </c>
      <c r="L2130" t="s">
        <v>244</v>
      </c>
      <c r="M2130">
        <v>0</v>
      </c>
      <c r="N2130">
        <v>9.8999999999999999E-4</v>
      </c>
      <c r="O2130" t="s">
        <v>2934</v>
      </c>
      <c r="P2130" t="s">
        <v>5749</v>
      </c>
      <c r="Q2130" t="s">
        <v>571</v>
      </c>
      <c r="R2130" t="s">
        <v>2143</v>
      </c>
      <c r="S2130" t="s">
        <v>249</v>
      </c>
      <c r="T2130" t="b">
        <v>1</v>
      </c>
    </row>
    <row r="2131" spans="1:20" x14ac:dyDescent="0.25">
      <c r="A2131" t="s">
        <v>259</v>
      </c>
      <c r="B2131" t="s">
        <v>260</v>
      </c>
      <c r="C2131" t="s">
        <v>237</v>
      </c>
      <c r="D2131" t="s">
        <v>328</v>
      </c>
      <c r="E2131" t="s">
        <v>5724</v>
      </c>
      <c r="F2131" t="s">
        <v>5750</v>
      </c>
      <c r="G2131" t="s">
        <v>5750</v>
      </c>
      <c r="H2131">
        <v>2.2599999999999999E-2</v>
      </c>
      <c r="I2131" t="s">
        <v>265</v>
      </c>
      <c r="J2131" t="s">
        <v>242</v>
      </c>
      <c r="K2131" t="s">
        <v>243</v>
      </c>
      <c r="L2131" t="s">
        <v>244</v>
      </c>
      <c r="M2131">
        <v>0</v>
      </c>
      <c r="N2131">
        <v>2.2599999999999999E-2</v>
      </c>
      <c r="O2131" t="s">
        <v>331</v>
      </c>
      <c r="P2131" t="s">
        <v>5751</v>
      </c>
      <c r="Q2131" t="s">
        <v>333</v>
      </c>
      <c r="R2131" t="s">
        <v>5752</v>
      </c>
      <c r="S2131" t="s">
        <v>270</v>
      </c>
      <c r="T2131" t="b">
        <v>1</v>
      </c>
    </row>
    <row r="2132" spans="1:20" x14ac:dyDescent="0.25">
      <c r="A2132" t="s">
        <v>259</v>
      </c>
      <c r="B2132" t="s">
        <v>260</v>
      </c>
      <c r="C2132" t="s">
        <v>237</v>
      </c>
      <c r="D2132" t="s">
        <v>514</v>
      </c>
      <c r="E2132" t="s">
        <v>5753</v>
      </c>
      <c r="F2132" t="s">
        <v>5754</v>
      </c>
      <c r="G2132" t="s">
        <v>5755</v>
      </c>
      <c r="H2132">
        <v>0.45200000000000001</v>
      </c>
      <c r="I2132" t="s">
        <v>265</v>
      </c>
      <c r="J2132" t="s">
        <v>242</v>
      </c>
      <c r="K2132" t="s">
        <v>243</v>
      </c>
      <c r="L2132" t="s">
        <v>244</v>
      </c>
      <c r="M2132">
        <v>0</v>
      </c>
      <c r="N2132">
        <v>0.45200000000000001</v>
      </c>
      <c r="O2132" t="s">
        <v>518</v>
      </c>
      <c r="P2132" t="s">
        <v>5756</v>
      </c>
      <c r="Q2132" t="s">
        <v>520</v>
      </c>
      <c r="R2132" t="s">
        <v>5757</v>
      </c>
      <c r="S2132" t="s">
        <v>270</v>
      </c>
      <c r="T2132" t="b">
        <v>1</v>
      </c>
    </row>
    <row r="2133" spans="1:20" x14ac:dyDescent="0.25">
      <c r="A2133" t="s">
        <v>259</v>
      </c>
      <c r="B2133" t="s">
        <v>260</v>
      </c>
      <c r="C2133" t="s">
        <v>336</v>
      </c>
      <c r="D2133" t="s">
        <v>514</v>
      </c>
      <c r="E2133" t="s">
        <v>5753</v>
      </c>
      <c r="F2133" t="s">
        <v>5754</v>
      </c>
      <c r="G2133" t="s">
        <v>5755</v>
      </c>
      <c r="H2133">
        <v>3168</v>
      </c>
      <c r="I2133" t="s">
        <v>265</v>
      </c>
      <c r="J2133" t="s">
        <v>242</v>
      </c>
      <c r="K2133" t="s">
        <v>243</v>
      </c>
      <c r="L2133" t="s">
        <v>244</v>
      </c>
      <c r="M2133">
        <v>0</v>
      </c>
      <c r="N2133">
        <v>3168</v>
      </c>
      <c r="O2133" t="s">
        <v>518</v>
      </c>
      <c r="P2133" t="s">
        <v>5756</v>
      </c>
      <c r="Q2133" t="s">
        <v>520</v>
      </c>
      <c r="R2133" t="s">
        <v>5758</v>
      </c>
      <c r="S2133" t="s">
        <v>270</v>
      </c>
      <c r="T2133" t="b">
        <v>1</v>
      </c>
    </row>
    <row r="2134" spans="1:20" x14ac:dyDescent="0.25">
      <c r="A2134" t="s">
        <v>259</v>
      </c>
      <c r="B2134" t="s">
        <v>260</v>
      </c>
      <c r="C2134" t="s">
        <v>336</v>
      </c>
      <c r="D2134" t="s">
        <v>514</v>
      </c>
      <c r="E2134" t="s">
        <v>5753</v>
      </c>
      <c r="F2134" t="s">
        <v>5754</v>
      </c>
      <c r="G2134" t="s">
        <v>5755</v>
      </c>
      <c r="H2134">
        <v>7127</v>
      </c>
      <c r="I2134" t="s">
        <v>265</v>
      </c>
      <c r="J2134" t="s">
        <v>242</v>
      </c>
      <c r="K2134" t="s">
        <v>243</v>
      </c>
      <c r="L2134" t="s">
        <v>244</v>
      </c>
      <c r="M2134">
        <v>0</v>
      </c>
      <c r="N2134">
        <v>7127</v>
      </c>
      <c r="O2134" t="s">
        <v>518</v>
      </c>
      <c r="P2134" t="s">
        <v>5756</v>
      </c>
      <c r="Q2134" t="s">
        <v>520</v>
      </c>
      <c r="R2134" t="s">
        <v>5759</v>
      </c>
      <c r="S2134" t="s">
        <v>270</v>
      </c>
      <c r="T2134" t="b">
        <v>1</v>
      </c>
    </row>
    <row r="2135" spans="1:20" x14ac:dyDescent="0.25">
      <c r="A2135" t="s">
        <v>259</v>
      </c>
      <c r="B2135" t="s">
        <v>260</v>
      </c>
      <c r="C2135" t="s">
        <v>237</v>
      </c>
      <c r="D2135" t="s">
        <v>2245</v>
      </c>
      <c r="E2135" t="s">
        <v>988</v>
      </c>
      <c r="F2135" t="s">
        <v>989</v>
      </c>
      <c r="G2135" t="s">
        <v>989</v>
      </c>
      <c r="H2135">
        <v>0.18</v>
      </c>
      <c r="I2135" t="s">
        <v>265</v>
      </c>
      <c r="J2135" t="s">
        <v>242</v>
      </c>
      <c r="K2135" t="s">
        <v>243</v>
      </c>
      <c r="L2135" t="s">
        <v>244</v>
      </c>
      <c r="M2135">
        <v>0</v>
      </c>
      <c r="N2135">
        <v>0.18</v>
      </c>
      <c r="O2135" t="s">
        <v>990</v>
      </c>
      <c r="P2135" t="s">
        <v>5760</v>
      </c>
      <c r="Q2135" t="s">
        <v>2249</v>
      </c>
      <c r="R2135" t="s">
        <v>5761</v>
      </c>
      <c r="S2135" t="s">
        <v>270</v>
      </c>
      <c r="T2135" t="b">
        <v>1</v>
      </c>
    </row>
    <row r="2136" spans="1:20" x14ac:dyDescent="0.25">
      <c r="A2136" t="s">
        <v>259</v>
      </c>
      <c r="B2136" t="s">
        <v>260</v>
      </c>
      <c r="C2136" t="s">
        <v>294</v>
      </c>
      <c r="D2136" t="s">
        <v>2245</v>
      </c>
      <c r="E2136" t="s">
        <v>988</v>
      </c>
      <c r="F2136" t="s">
        <v>989</v>
      </c>
      <c r="G2136" t="s">
        <v>989</v>
      </c>
      <c r="H2136">
        <v>0.12</v>
      </c>
      <c r="I2136" t="s">
        <v>265</v>
      </c>
      <c r="J2136" t="s">
        <v>242</v>
      </c>
      <c r="K2136" t="s">
        <v>243</v>
      </c>
      <c r="L2136" t="s">
        <v>244</v>
      </c>
      <c r="M2136">
        <v>0</v>
      </c>
      <c r="N2136">
        <v>0.12</v>
      </c>
      <c r="O2136" t="s">
        <v>990</v>
      </c>
      <c r="P2136" t="s">
        <v>5760</v>
      </c>
      <c r="Q2136" t="s">
        <v>2249</v>
      </c>
      <c r="R2136" t="s">
        <v>5761</v>
      </c>
      <c r="S2136" t="s">
        <v>270</v>
      </c>
      <c r="T2136" t="b">
        <v>1</v>
      </c>
    </row>
    <row r="2137" spans="1:20" x14ac:dyDescent="0.25">
      <c r="A2137" t="s">
        <v>259</v>
      </c>
      <c r="B2137" t="s">
        <v>260</v>
      </c>
      <c r="C2137" t="s">
        <v>237</v>
      </c>
      <c r="D2137" t="s">
        <v>5762</v>
      </c>
      <c r="E2137" t="s">
        <v>5763</v>
      </c>
      <c r="F2137" t="s">
        <v>5764</v>
      </c>
      <c r="G2137" t="s">
        <v>5764</v>
      </c>
      <c r="H2137">
        <v>2.3300000000000001E-2</v>
      </c>
      <c r="I2137" t="s">
        <v>265</v>
      </c>
      <c r="J2137" t="s">
        <v>242</v>
      </c>
      <c r="K2137" t="s">
        <v>243</v>
      </c>
      <c r="L2137" t="s">
        <v>244</v>
      </c>
      <c r="M2137">
        <v>0</v>
      </c>
      <c r="N2137">
        <v>2.3300000000000001E-2</v>
      </c>
      <c r="O2137" t="s">
        <v>562</v>
      </c>
      <c r="P2137" t="s">
        <v>5765</v>
      </c>
      <c r="Q2137" t="s">
        <v>5766</v>
      </c>
      <c r="R2137" t="s">
        <v>5767</v>
      </c>
      <c r="S2137" t="s">
        <v>270</v>
      </c>
      <c r="T2137" t="b">
        <v>1</v>
      </c>
    </row>
    <row r="2138" spans="1:20" x14ac:dyDescent="0.25">
      <c r="A2138" t="s">
        <v>236</v>
      </c>
      <c r="B2138" t="s">
        <v>236</v>
      </c>
      <c r="C2138" t="s">
        <v>237</v>
      </c>
      <c r="D2138" t="s">
        <v>362</v>
      </c>
      <c r="F2138" t="s">
        <v>600</v>
      </c>
      <c r="G2138" t="s">
        <v>1053</v>
      </c>
      <c r="H2138">
        <v>3.6000000000000002E-4</v>
      </c>
      <c r="I2138" t="s">
        <v>254</v>
      </c>
      <c r="J2138" t="s">
        <v>242</v>
      </c>
      <c r="K2138" t="s">
        <v>243</v>
      </c>
      <c r="L2138" t="s">
        <v>244</v>
      </c>
      <c r="M2138">
        <v>0</v>
      </c>
      <c r="N2138">
        <v>3.6000000000000002E-4</v>
      </c>
      <c r="O2138" t="s">
        <v>365</v>
      </c>
      <c r="P2138" t="s">
        <v>1820</v>
      </c>
      <c r="Q2138" t="s">
        <v>367</v>
      </c>
      <c r="R2138" t="s">
        <v>2894</v>
      </c>
      <c r="S2138" t="s">
        <v>249</v>
      </c>
      <c r="T2138" t="b">
        <v>0</v>
      </c>
    </row>
    <row r="2139" spans="1:20" x14ac:dyDescent="0.25">
      <c r="A2139" t="s">
        <v>259</v>
      </c>
      <c r="B2139" t="s">
        <v>260</v>
      </c>
      <c r="C2139" t="s">
        <v>237</v>
      </c>
      <c r="D2139" t="s">
        <v>1938</v>
      </c>
      <c r="E2139" t="s">
        <v>5768</v>
      </c>
      <c r="F2139" t="s">
        <v>5769</v>
      </c>
      <c r="G2139" t="s">
        <v>5769</v>
      </c>
      <c r="H2139">
        <v>1.21</v>
      </c>
      <c r="I2139" t="s">
        <v>265</v>
      </c>
      <c r="J2139" t="s">
        <v>242</v>
      </c>
      <c r="K2139" t="s">
        <v>243</v>
      </c>
      <c r="L2139" t="s">
        <v>244</v>
      </c>
      <c r="M2139">
        <v>0</v>
      </c>
      <c r="N2139">
        <v>1.21</v>
      </c>
      <c r="O2139" t="s">
        <v>324</v>
      </c>
      <c r="P2139" t="s">
        <v>5770</v>
      </c>
      <c r="Q2139" t="s">
        <v>1942</v>
      </c>
      <c r="R2139" t="s">
        <v>5771</v>
      </c>
      <c r="S2139" t="s">
        <v>270</v>
      </c>
      <c r="T2139" t="b">
        <v>1</v>
      </c>
    </row>
    <row r="2140" spans="1:20" x14ac:dyDescent="0.25">
      <c r="A2140" t="s">
        <v>259</v>
      </c>
      <c r="B2140" t="s">
        <v>260</v>
      </c>
      <c r="C2140" t="s">
        <v>237</v>
      </c>
      <c r="D2140" t="s">
        <v>1097</v>
      </c>
      <c r="E2140" t="s">
        <v>4309</v>
      </c>
      <c r="F2140" t="s">
        <v>4310</v>
      </c>
      <c r="G2140" t="s">
        <v>4310</v>
      </c>
      <c r="H2140">
        <v>1.66E-2</v>
      </c>
      <c r="I2140" t="s">
        <v>265</v>
      </c>
      <c r="J2140" t="s">
        <v>242</v>
      </c>
      <c r="K2140" t="s">
        <v>243</v>
      </c>
      <c r="L2140" t="s">
        <v>244</v>
      </c>
      <c r="M2140">
        <v>0</v>
      </c>
      <c r="N2140">
        <v>1.66E-2</v>
      </c>
      <c r="O2140" t="s">
        <v>446</v>
      </c>
      <c r="P2140" t="s">
        <v>5772</v>
      </c>
      <c r="Q2140" t="s">
        <v>1101</v>
      </c>
      <c r="R2140" t="s">
        <v>5773</v>
      </c>
      <c r="S2140" t="s">
        <v>270</v>
      </c>
      <c r="T2140" t="b">
        <v>1</v>
      </c>
    </row>
    <row r="2141" spans="1:20" x14ac:dyDescent="0.25">
      <c r="A2141" t="s">
        <v>259</v>
      </c>
      <c r="B2141" t="s">
        <v>260</v>
      </c>
      <c r="C2141" t="s">
        <v>237</v>
      </c>
      <c r="D2141" t="s">
        <v>1938</v>
      </c>
      <c r="E2141" t="s">
        <v>5774</v>
      </c>
      <c r="F2141" t="s">
        <v>5775</v>
      </c>
      <c r="G2141" t="s">
        <v>5775</v>
      </c>
      <c r="H2141">
        <v>0.2016</v>
      </c>
      <c r="I2141" t="s">
        <v>265</v>
      </c>
      <c r="J2141" t="s">
        <v>242</v>
      </c>
      <c r="K2141" t="s">
        <v>243</v>
      </c>
      <c r="L2141" t="s">
        <v>244</v>
      </c>
      <c r="M2141">
        <v>0</v>
      </c>
      <c r="N2141">
        <v>0.2016</v>
      </c>
      <c r="O2141" t="s">
        <v>310</v>
      </c>
      <c r="P2141" t="s">
        <v>5776</v>
      </c>
      <c r="Q2141" t="s">
        <v>1942</v>
      </c>
      <c r="R2141" t="s">
        <v>5777</v>
      </c>
      <c r="S2141" t="s">
        <v>270</v>
      </c>
      <c r="T2141" t="b">
        <v>1</v>
      </c>
    </row>
    <row r="2142" spans="1:20" x14ac:dyDescent="0.25">
      <c r="A2142" t="s">
        <v>259</v>
      </c>
      <c r="B2142" t="s">
        <v>260</v>
      </c>
      <c r="C2142" t="s">
        <v>237</v>
      </c>
      <c r="D2142" t="s">
        <v>328</v>
      </c>
      <c r="E2142" t="s">
        <v>5778</v>
      </c>
      <c r="F2142" t="s">
        <v>5779</v>
      </c>
      <c r="G2142" t="s">
        <v>5779</v>
      </c>
      <c r="H2142">
        <v>0.59660000000000002</v>
      </c>
      <c r="I2142" t="s">
        <v>265</v>
      </c>
      <c r="J2142" t="s">
        <v>242</v>
      </c>
      <c r="K2142" t="s">
        <v>243</v>
      </c>
      <c r="L2142" t="s">
        <v>244</v>
      </c>
      <c r="M2142">
        <v>0</v>
      </c>
      <c r="N2142">
        <v>0.59660000000000002</v>
      </c>
      <c r="O2142" t="s">
        <v>1258</v>
      </c>
      <c r="P2142" t="s">
        <v>5780</v>
      </c>
      <c r="Q2142" t="s">
        <v>333</v>
      </c>
      <c r="R2142" t="s">
        <v>5781</v>
      </c>
      <c r="S2142" t="s">
        <v>270</v>
      </c>
      <c r="T2142" t="b">
        <v>1</v>
      </c>
    </row>
    <row r="2143" spans="1:20" x14ac:dyDescent="0.25">
      <c r="A2143" t="s">
        <v>259</v>
      </c>
      <c r="B2143" t="s">
        <v>260</v>
      </c>
      <c r="C2143" t="s">
        <v>237</v>
      </c>
      <c r="D2143" t="s">
        <v>853</v>
      </c>
      <c r="E2143" t="s">
        <v>5782</v>
      </c>
      <c r="F2143" t="s">
        <v>5783</v>
      </c>
      <c r="G2143" t="s">
        <v>5784</v>
      </c>
      <c r="H2143">
        <v>0.46079999999999999</v>
      </c>
      <c r="I2143" t="s">
        <v>265</v>
      </c>
      <c r="J2143" t="s">
        <v>242</v>
      </c>
      <c r="K2143" t="s">
        <v>243</v>
      </c>
      <c r="L2143" t="s">
        <v>244</v>
      </c>
      <c r="M2143">
        <v>0</v>
      </c>
      <c r="N2143">
        <v>0.46079999999999999</v>
      </c>
      <c r="O2143" t="s">
        <v>446</v>
      </c>
      <c r="P2143" t="s">
        <v>5785</v>
      </c>
      <c r="Q2143" t="s">
        <v>858</v>
      </c>
      <c r="R2143" t="s">
        <v>5786</v>
      </c>
      <c r="S2143" t="s">
        <v>270</v>
      </c>
      <c r="T2143" t="b">
        <v>1</v>
      </c>
    </row>
    <row r="2144" spans="1:20" x14ac:dyDescent="0.25">
      <c r="A2144" t="s">
        <v>259</v>
      </c>
      <c r="B2144" t="s">
        <v>260</v>
      </c>
      <c r="C2144" t="s">
        <v>237</v>
      </c>
      <c r="D2144" t="s">
        <v>1938</v>
      </c>
      <c r="E2144" t="s">
        <v>5787</v>
      </c>
      <c r="F2144" t="s">
        <v>5788</v>
      </c>
      <c r="G2144" t="s">
        <v>5788</v>
      </c>
      <c r="H2144">
        <v>0.40300000000000002</v>
      </c>
      <c r="I2144" t="s">
        <v>265</v>
      </c>
      <c r="J2144" t="s">
        <v>242</v>
      </c>
      <c r="K2144" t="s">
        <v>243</v>
      </c>
      <c r="L2144" t="s">
        <v>244</v>
      </c>
      <c r="M2144">
        <v>0</v>
      </c>
      <c r="N2144">
        <v>0.40300000000000002</v>
      </c>
      <c r="O2144" t="s">
        <v>324</v>
      </c>
      <c r="P2144" t="s">
        <v>5789</v>
      </c>
      <c r="Q2144" t="s">
        <v>1942</v>
      </c>
      <c r="R2144" t="s">
        <v>5790</v>
      </c>
      <c r="S2144" t="s">
        <v>270</v>
      </c>
      <c r="T2144" t="b">
        <v>1</v>
      </c>
    </row>
    <row r="2145" spans="1:20" x14ac:dyDescent="0.25">
      <c r="A2145" t="s">
        <v>259</v>
      </c>
      <c r="B2145" t="s">
        <v>260</v>
      </c>
      <c r="C2145" t="s">
        <v>237</v>
      </c>
      <c r="D2145" t="s">
        <v>261</v>
      </c>
      <c r="E2145" t="s">
        <v>3513</v>
      </c>
      <c r="F2145" t="s">
        <v>3514</v>
      </c>
      <c r="G2145" t="s">
        <v>3515</v>
      </c>
      <c r="H2145">
        <v>0.35459499999999999</v>
      </c>
      <c r="I2145" t="s">
        <v>265</v>
      </c>
      <c r="J2145" t="s">
        <v>242</v>
      </c>
      <c r="K2145" t="s">
        <v>243</v>
      </c>
      <c r="L2145" t="s">
        <v>244</v>
      </c>
      <c r="M2145">
        <v>0</v>
      </c>
      <c r="N2145">
        <v>0.35459499999999999</v>
      </c>
      <c r="O2145" t="s">
        <v>372</v>
      </c>
      <c r="P2145" t="s">
        <v>5791</v>
      </c>
      <c r="Q2145" t="s">
        <v>268</v>
      </c>
      <c r="R2145" t="s">
        <v>5792</v>
      </c>
      <c r="S2145" t="s">
        <v>270</v>
      </c>
      <c r="T2145" t="b">
        <v>1</v>
      </c>
    </row>
    <row r="2146" spans="1:20" x14ac:dyDescent="0.25">
      <c r="A2146" t="s">
        <v>259</v>
      </c>
      <c r="B2146" t="s">
        <v>260</v>
      </c>
      <c r="C2146" t="s">
        <v>237</v>
      </c>
      <c r="D2146" t="s">
        <v>1442</v>
      </c>
      <c r="E2146" t="s">
        <v>1729</v>
      </c>
      <c r="F2146" t="s">
        <v>5793</v>
      </c>
      <c r="G2146" t="s">
        <v>5793</v>
      </c>
      <c r="H2146">
        <v>6.6500000000000004E-2</v>
      </c>
      <c r="I2146" t="s">
        <v>265</v>
      </c>
      <c r="J2146" t="s">
        <v>242</v>
      </c>
      <c r="K2146" t="s">
        <v>243</v>
      </c>
      <c r="L2146" t="s">
        <v>244</v>
      </c>
      <c r="M2146">
        <v>0</v>
      </c>
      <c r="N2146">
        <v>6.6500000000000004E-2</v>
      </c>
      <c r="O2146" t="s">
        <v>446</v>
      </c>
      <c r="P2146" t="s">
        <v>5794</v>
      </c>
      <c r="Q2146" t="s">
        <v>1446</v>
      </c>
      <c r="R2146" t="s">
        <v>5795</v>
      </c>
      <c r="S2146" t="s">
        <v>270</v>
      </c>
      <c r="T2146" t="b">
        <v>1</v>
      </c>
    </row>
    <row r="2147" spans="1:20" x14ac:dyDescent="0.25">
      <c r="A2147" t="s">
        <v>259</v>
      </c>
      <c r="B2147" t="s">
        <v>260</v>
      </c>
      <c r="C2147" t="s">
        <v>237</v>
      </c>
      <c r="D2147" t="s">
        <v>1305</v>
      </c>
      <c r="E2147" t="s">
        <v>5796</v>
      </c>
      <c r="F2147" t="s">
        <v>5797</v>
      </c>
      <c r="G2147" t="s">
        <v>5798</v>
      </c>
      <c r="H2147">
        <v>2.3562E-2</v>
      </c>
      <c r="I2147" t="s">
        <v>265</v>
      </c>
      <c r="J2147" t="s">
        <v>242</v>
      </c>
      <c r="K2147" t="s">
        <v>243</v>
      </c>
      <c r="L2147" t="s">
        <v>244</v>
      </c>
      <c r="M2147">
        <v>0</v>
      </c>
      <c r="N2147">
        <v>2.3562E-2</v>
      </c>
      <c r="O2147" t="s">
        <v>372</v>
      </c>
      <c r="P2147" t="s">
        <v>5799</v>
      </c>
      <c r="Q2147" t="s">
        <v>1311</v>
      </c>
      <c r="R2147" t="s">
        <v>5800</v>
      </c>
      <c r="S2147" t="s">
        <v>270</v>
      </c>
      <c r="T2147" t="b">
        <v>1</v>
      </c>
    </row>
    <row r="2148" spans="1:20" x14ac:dyDescent="0.25">
      <c r="A2148" t="s">
        <v>259</v>
      </c>
      <c r="B2148" t="s">
        <v>260</v>
      </c>
      <c r="C2148" t="s">
        <v>237</v>
      </c>
      <c r="D2148" t="s">
        <v>728</v>
      </c>
      <c r="E2148" t="s">
        <v>729</v>
      </c>
      <c r="F2148" t="s">
        <v>5801</v>
      </c>
      <c r="G2148" t="s">
        <v>5801</v>
      </c>
      <c r="H2148">
        <v>3.008</v>
      </c>
      <c r="I2148" t="s">
        <v>265</v>
      </c>
      <c r="J2148" t="s">
        <v>242</v>
      </c>
      <c r="K2148" t="s">
        <v>243</v>
      </c>
      <c r="L2148" t="s">
        <v>244</v>
      </c>
      <c r="M2148">
        <v>0</v>
      </c>
      <c r="N2148">
        <v>3.008</v>
      </c>
      <c r="O2148" t="s">
        <v>324</v>
      </c>
      <c r="P2148" t="s">
        <v>5802</v>
      </c>
      <c r="Q2148" t="s">
        <v>732</v>
      </c>
      <c r="R2148" t="s">
        <v>5803</v>
      </c>
      <c r="S2148" t="s">
        <v>270</v>
      </c>
      <c r="T2148" t="b">
        <v>0</v>
      </c>
    </row>
    <row r="2149" spans="1:20" x14ac:dyDescent="0.25">
      <c r="A2149" t="s">
        <v>259</v>
      </c>
      <c r="B2149" t="s">
        <v>260</v>
      </c>
      <c r="C2149" t="s">
        <v>294</v>
      </c>
      <c r="D2149" t="s">
        <v>728</v>
      </c>
      <c r="E2149" t="s">
        <v>729</v>
      </c>
      <c r="F2149" t="s">
        <v>5801</v>
      </c>
      <c r="G2149" t="s">
        <v>5801</v>
      </c>
      <c r="H2149">
        <v>1.536</v>
      </c>
      <c r="I2149" t="s">
        <v>265</v>
      </c>
      <c r="J2149" t="s">
        <v>242</v>
      </c>
      <c r="K2149" t="s">
        <v>243</v>
      </c>
      <c r="L2149" t="s">
        <v>244</v>
      </c>
      <c r="M2149">
        <v>0</v>
      </c>
      <c r="N2149">
        <v>1.536</v>
      </c>
      <c r="O2149" t="s">
        <v>324</v>
      </c>
      <c r="P2149" t="s">
        <v>5802</v>
      </c>
      <c r="Q2149" t="s">
        <v>732</v>
      </c>
      <c r="R2149" t="s">
        <v>5803</v>
      </c>
      <c r="S2149" t="s">
        <v>270</v>
      </c>
      <c r="T2149" t="b">
        <v>0</v>
      </c>
    </row>
    <row r="2150" spans="1:20" x14ac:dyDescent="0.25">
      <c r="A2150" t="s">
        <v>259</v>
      </c>
      <c r="B2150" t="s">
        <v>260</v>
      </c>
      <c r="C2150" t="s">
        <v>237</v>
      </c>
      <c r="D2150" t="s">
        <v>280</v>
      </c>
      <c r="E2150" t="s">
        <v>5155</v>
      </c>
      <c r="F2150" t="s">
        <v>5804</v>
      </c>
      <c r="G2150" t="s">
        <v>5804</v>
      </c>
      <c r="H2150">
        <v>6.2880000000000003</v>
      </c>
      <c r="I2150" t="s">
        <v>265</v>
      </c>
      <c r="J2150" t="s">
        <v>242</v>
      </c>
      <c r="K2150" t="s">
        <v>243</v>
      </c>
      <c r="L2150" t="s">
        <v>244</v>
      </c>
      <c r="M2150">
        <v>0</v>
      </c>
      <c r="N2150">
        <v>6.2880000000000003</v>
      </c>
      <c r="O2150" t="s">
        <v>331</v>
      </c>
      <c r="P2150" t="s">
        <v>5805</v>
      </c>
      <c r="Q2150" t="s">
        <v>285</v>
      </c>
      <c r="R2150" t="s">
        <v>5806</v>
      </c>
      <c r="S2150" t="s">
        <v>270</v>
      </c>
      <c r="T2150" t="b">
        <v>1</v>
      </c>
    </row>
    <row r="2151" spans="1:20" x14ac:dyDescent="0.25">
      <c r="A2151" t="s">
        <v>259</v>
      </c>
      <c r="B2151" t="s">
        <v>260</v>
      </c>
      <c r="C2151" t="s">
        <v>336</v>
      </c>
      <c r="D2151" t="s">
        <v>280</v>
      </c>
      <c r="E2151" t="s">
        <v>5155</v>
      </c>
      <c r="F2151" t="s">
        <v>5804</v>
      </c>
      <c r="G2151" t="s">
        <v>5804</v>
      </c>
      <c r="H2151">
        <v>32499</v>
      </c>
      <c r="I2151" t="s">
        <v>265</v>
      </c>
      <c r="J2151" t="s">
        <v>242</v>
      </c>
      <c r="K2151" t="s">
        <v>243</v>
      </c>
      <c r="L2151" t="s">
        <v>244</v>
      </c>
      <c r="M2151">
        <v>0</v>
      </c>
      <c r="N2151">
        <v>32499</v>
      </c>
      <c r="O2151" t="s">
        <v>324</v>
      </c>
      <c r="P2151" t="s">
        <v>5805</v>
      </c>
      <c r="Q2151" t="s">
        <v>285</v>
      </c>
      <c r="R2151" t="s">
        <v>5807</v>
      </c>
      <c r="S2151" t="s">
        <v>270</v>
      </c>
      <c r="T2151" t="b">
        <v>1</v>
      </c>
    </row>
    <row r="2152" spans="1:20" x14ac:dyDescent="0.25">
      <c r="A2152" t="s">
        <v>259</v>
      </c>
      <c r="B2152" t="s">
        <v>260</v>
      </c>
      <c r="C2152" t="s">
        <v>336</v>
      </c>
      <c r="D2152" t="s">
        <v>280</v>
      </c>
      <c r="E2152" t="s">
        <v>5155</v>
      </c>
      <c r="F2152" t="s">
        <v>5804</v>
      </c>
      <c r="G2152" t="s">
        <v>5804</v>
      </c>
      <c r="H2152">
        <v>62794</v>
      </c>
      <c r="I2152" t="s">
        <v>265</v>
      </c>
      <c r="J2152" t="s">
        <v>242</v>
      </c>
      <c r="K2152" t="s">
        <v>243</v>
      </c>
      <c r="L2152" t="s">
        <v>244</v>
      </c>
      <c r="M2152">
        <v>0</v>
      </c>
      <c r="N2152">
        <v>62794</v>
      </c>
      <c r="O2152" t="s">
        <v>324</v>
      </c>
      <c r="P2152" t="s">
        <v>5805</v>
      </c>
      <c r="Q2152" t="s">
        <v>285</v>
      </c>
      <c r="R2152" t="s">
        <v>5808</v>
      </c>
      <c r="S2152" t="s">
        <v>270</v>
      </c>
      <c r="T2152" t="b">
        <v>1</v>
      </c>
    </row>
    <row r="2153" spans="1:20" x14ac:dyDescent="0.25">
      <c r="A2153" t="s">
        <v>259</v>
      </c>
      <c r="B2153" t="s">
        <v>260</v>
      </c>
      <c r="C2153" t="s">
        <v>237</v>
      </c>
      <c r="D2153" t="s">
        <v>463</v>
      </c>
      <c r="E2153" t="s">
        <v>2087</v>
      </c>
      <c r="F2153" t="s">
        <v>5809</v>
      </c>
      <c r="G2153" t="s">
        <v>5810</v>
      </c>
      <c r="H2153">
        <v>0.38400000000000001</v>
      </c>
      <c r="I2153" t="s">
        <v>265</v>
      </c>
      <c r="J2153" t="s">
        <v>242</v>
      </c>
      <c r="K2153" t="s">
        <v>243</v>
      </c>
      <c r="L2153" t="s">
        <v>244</v>
      </c>
      <c r="M2153">
        <v>0</v>
      </c>
      <c r="N2153">
        <v>0.38400000000000001</v>
      </c>
      <c r="O2153" t="s">
        <v>324</v>
      </c>
      <c r="P2153" t="s">
        <v>5811</v>
      </c>
      <c r="Q2153" t="s">
        <v>468</v>
      </c>
      <c r="R2153" t="s">
        <v>5812</v>
      </c>
      <c r="S2153" t="s">
        <v>270</v>
      </c>
      <c r="T2153" t="b">
        <v>1</v>
      </c>
    </row>
    <row r="2154" spans="1:20" x14ac:dyDescent="0.25">
      <c r="A2154" t="s">
        <v>259</v>
      </c>
      <c r="B2154" t="s">
        <v>260</v>
      </c>
      <c r="C2154" t="s">
        <v>336</v>
      </c>
      <c r="D2154" t="s">
        <v>463</v>
      </c>
      <c r="E2154" t="s">
        <v>2087</v>
      </c>
      <c r="F2154" t="s">
        <v>5809</v>
      </c>
      <c r="G2154" t="s">
        <v>5810</v>
      </c>
      <c r="H2154">
        <v>1978</v>
      </c>
      <c r="I2154" t="s">
        <v>265</v>
      </c>
      <c r="J2154" t="s">
        <v>242</v>
      </c>
      <c r="K2154" t="s">
        <v>243</v>
      </c>
      <c r="L2154" t="s">
        <v>244</v>
      </c>
      <c r="M2154">
        <v>0</v>
      </c>
      <c r="N2154">
        <v>1978</v>
      </c>
      <c r="O2154" t="s">
        <v>324</v>
      </c>
      <c r="P2154" t="s">
        <v>5811</v>
      </c>
      <c r="Q2154" t="s">
        <v>468</v>
      </c>
      <c r="R2154" t="s">
        <v>5813</v>
      </c>
      <c r="S2154" t="s">
        <v>270</v>
      </c>
      <c r="T2154" t="b">
        <v>1</v>
      </c>
    </row>
    <row r="2155" spans="1:20" x14ac:dyDescent="0.25">
      <c r="A2155" t="s">
        <v>259</v>
      </c>
      <c r="B2155" t="s">
        <v>260</v>
      </c>
      <c r="C2155" t="s">
        <v>336</v>
      </c>
      <c r="D2155" t="s">
        <v>463</v>
      </c>
      <c r="E2155" t="s">
        <v>2087</v>
      </c>
      <c r="F2155" t="s">
        <v>5809</v>
      </c>
      <c r="G2155" t="s">
        <v>5810</v>
      </c>
      <c r="H2155">
        <v>3794</v>
      </c>
      <c r="I2155" t="s">
        <v>265</v>
      </c>
      <c r="J2155" t="s">
        <v>242</v>
      </c>
      <c r="K2155" t="s">
        <v>243</v>
      </c>
      <c r="L2155" t="s">
        <v>244</v>
      </c>
      <c r="M2155">
        <v>0</v>
      </c>
      <c r="N2155">
        <v>3794</v>
      </c>
      <c r="O2155" t="s">
        <v>324</v>
      </c>
      <c r="P2155" t="s">
        <v>5811</v>
      </c>
      <c r="Q2155" t="s">
        <v>468</v>
      </c>
      <c r="R2155" t="s">
        <v>5814</v>
      </c>
      <c r="S2155" t="s">
        <v>270</v>
      </c>
      <c r="T2155" t="b">
        <v>1</v>
      </c>
    </row>
    <row r="2156" spans="1:20" x14ac:dyDescent="0.25">
      <c r="A2156" t="s">
        <v>259</v>
      </c>
      <c r="B2156" t="s">
        <v>260</v>
      </c>
      <c r="C2156" t="s">
        <v>237</v>
      </c>
      <c r="D2156" t="s">
        <v>2245</v>
      </c>
      <c r="E2156" t="s">
        <v>3891</v>
      </c>
      <c r="F2156" t="s">
        <v>5815</v>
      </c>
      <c r="G2156" t="s">
        <v>5815</v>
      </c>
      <c r="H2156">
        <v>0.26400000000000001</v>
      </c>
      <c r="I2156" t="s">
        <v>265</v>
      </c>
      <c r="J2156" t="s">
        <v>242</v>
      </c>
      <c r="K2156" t="s">
        <v>243</v>
      </c>
      <c r="L2156" t="s">
        <v>244</v>
      </c>
      <c r="M2156">
        <v>0</v>
      </c>
      <c r="N2156">
        <v>0.26400000000000001</v>
      </c>
      <c r="O2156" t="s">
        <v>386</v>
      </c>
      <c r="P2156" t="s">
        <v>5816</v>
      </c>
      <c r="Q2156" t="s">
        <v>2249</v>
      </c>
      <c r="R2156" t="s">
        <v>5817</v>
      </c>
      <c r="S2156" t="s">
        <v>270</v>
      </c>
      <c r="T2156" t="b">
        <v>1</v>
      </c>
    </row>
    <row r="2157" spans="1:20" x14ac:dyDescent="0.25">
      <c r="A2157" t="s">
        <v>259</v>
      </c>
      <c r="B2157" t="s">
        <v>260</v>
      </c>
      <c r="C2157" t="s">
        <v>294</v>
      </c>
      <c r="D2157" t="s">
        <v>2245</v>
      </c>
      <c r="E2157" t="s">
        <v>3891</v>
      </c>
      <c r="F2157" t="s">
        <v>5815</v>
      </c>
      <c r="G2157" t="s">
        <v>5815</v>
      </c>
      <c r="H2157">
        <v>0.1</v>
      </c>
      <c r="I2157" t="s">
        <v>265</v>
      </c>
      <c r="J2157" t="s">
        <v>242</v>
      </c>
      <c r="K2157" t="s">
        <v>243</v>
      </c>
      <c r="L2157" t="s">
        <v>244</v>
      </c>
      <c r="M2157">
        <v>0</v>
      </c>
      <c r="N2157">
        <v>0.1</v>
      </c>
      <c r="O2157" t="s">
        <v>486</v>
      </c>
      <c r="P2157" t="s">
        <v>5816</v>
      </c>
      <c r="Q2157" t="s">
        <v>2249</v>
      </c>
      <c r="R2157" t="s">
        <v>5817</v>
      </c>
      <c r="S2157" t="s">
        <v>270</v>
      </c>
      <c r="T2157" t="b">
        <v>1</v>
      </c>
    </row>
    <row r="2158" spans="1:20" x14ac:dyDescent="0.25">
      <c r="A2158" t="s">
        <v>259</v>
      </c>
      <c r="B2158" t="s">
        <v>260</v>
      </c>
      <c r="C2158" t="s">
        <v>237</v>
      </c>
      <c r="D2158" t="s">
        <v>406</v>
      </c>
      <c r="E2158" t="s">
        <v>5602</v>
      </c>
      <c r="F2158" t="s">
        <v>5818</v>
      </c>
      <c r="G2158" t="s">
        <v>5818</v>
      </c>
      <c r="H2158">
        <v>14.326000000000001</v>
      </c>
      <c r="I2158" t="s">
        <v>265</v>
      </c>
      <c r="J2158" t="s">
        <v>242</v>
      </c>
      <c r="K2158" t="s">
        <v>243</v>
      </c>
      <c r="L2158" t="s">
        <v>244</v>
      </c>
      <c r="M2158">
        <v>0</v>
      </c>
      <c r="N2158">
        <v>14.326000000000001</v>
      </c>
      <c r="O2158" t="s">
        <v>721</v>
      </c>
      <c r="P2158" t="s">
        <v>4379</v>
      </c>
      <c r="Q2158" t="s">
        <v>410</v>
      </c>
      <c r="R2158" t="s">
        <v>5819</v>
      </c>
      <c r="S2158" t="s">
        <v>270</v>
      </c>
      <c r="T2158" t="b">
        <v>0</v>
      </c>
    </row>
    <row r="2159" spans="1:20" x14ac:dyDescent="0.25">
      <c r="A2159" t="s">
        <v>259</v>
      </c>
      <c r="B2159" t="s">
        <v>260</v>
      </c>
      <c r="C2159" t="s">
        <v>294</v>
      </c>
      <c r="D2159" t="s">
        <v>406</v>
      </c>
      <c r="E2159" t="s">
        <v>5602</v>
      </c>
      <c r="F2159" t="s">
        <v>5818</v>
      </c>
      <c r="G2159" t="s">
        <v>5818</v>
      </c>
      <c r="H2159">
        <v>5.3380000000000001</v>
      </c>
      <c r="I2159" t="s">
        <v>265</v>
      </c>
      <c r="J2159" t="s">
        <v>242</v>
      </c>
      <c r="K2159" t="s">
        <v>243</v>
      </c>
      <c r="L2159" t="s">
        <v>244</v>
      </c>
      <c r="M2159">
        <v>0</v>
      </c>
      <c r="N2159">
        <v>5.3380000000000001</v>
      </c>
      <c r="O2159" t="s">
        <v>721</v>
      </c>
      <c r="P2159" t="s">
        <v>4379</v>
      </c>
      <c r="Q2159" t="s">
        <v>410</v>
      </c>
      <c r="R2159" t="s">
        <v>5819</v>
      </c>
      <c r="S2159" t="s">
        <v>270</v>
      </c>
      <c r="T2159" t="b">
        <v>0</v>
      </c>
    </row>
    <row r="2160" spans="1:20" x14ac:dyDescent="0.25">
      <c r="A2160" t="s">
        <v>259</v>
      </c>
      <c r="B2160" t="s">
        <v>260</v>
      </c>
      <c r="C2160" t="s">
        <v>237</v>
      </c>
      <c r="D2160" t="s">
        <v>5820</v>
      </c>
      <c r="E2160" t="s">
        <v>5821</v>
      </c>
      <c r="F2160" t="s">
        <v>5821</v>
      </c>
      <c r="G2160" t="s">
        <v>5821</v>
      </c>
      <c r="H2160">
        <v>0.84499999999999997</v>
      </c>
      <c r="I2160" t="s">
        <v>265</v>
      </c>
      <c r="J2160" t="s">
        <v>242</v>
      </c>
      <c r="K2160" t="s">
        <v>243</v>
      </c>
      <c r="L2160" t="s">
        <v>244</v>
      </c>
      <c r="M2160">
        <v>0</v>
      </c>
      <c r="N2160">
        <v>0.84499999999999997</v>
      </c>
      <c r="O2160" t="s">
        <v>283</v>
      </c>
      <c r="P2160" t="s">
        <v>5822</v>
      </c>
      <c r="Q2160" t="s">
        <v>5823</v>
      </c>
      <c r="R2160" t="s">
        <v>5824</v>
      </c>
      <c r="S2160" t="s">
        <v>270</v>
      </c>
      <c r="T2160" t="b">
        <v>1</v>
      </c>
    </row>
    <row r="2161" spans="1:20" x14ac:dyDescent="0.25">
      <c r="A2161" t="s">
        <v>259</v>
      </c>
      <c r="B2161" t="s">
        <v>260</v>
      </c>
      <c r="C2161" t="s">
        <v>336</v>
      </c>
      <c r="D2161" t="s">
        <v>5820</v>
      </c>
      <c r="E2161" t="s">
        <v>5821</v>
      </c>
      <c r="F2161" t="s">
        <v>5821</v>
      </c>
      <c r="G2161" t="s">
        <v>5821</v>
      </c>
      <c r="H2161">
        <v>5920</v>
      </c>
      <c r="I2161" t="s">
        <v>265</v>
      </c>
      <c r="J2161" t="s">
        <v>242</v>
      </c>
      <c r="K2161" t="s">
        <v>243</v>
      </c>
      <c r="L2161" t="s">
        <v>244</v>
      </c>
      <c r="M2161">
        <v>0</v>
      </c>
      <c r="N2161">
        <v>5920</v>
      </c>
      <c r="O2161" t="s">
        <v>283</v>
      </c>
      <c r="P2161" t="s">
        <v>5822</v>
      </c>
      <c r="Q2161" t="s">
        <v>5823</v>
      </c>
      <c r="R2161" t="s">
        <v>5825</v>
      </c>
      <c r="S2161" t="s">
        <v>270</v>
      </c>
      <c r="T2161" t="b">
        <v>1</v>
      </c>
    </row>
    <row r="2162" spans="1:20" x14ac:dyDescent="0.25">
      <c r="A2162" t="s">
        <v>259</v>
      </c>
      <c r="B2162" t="s">
        <v>260</v>
      </c>
      <c r="C2162" t="s">
        <v>336</v>
      </c>
      <c r="D2162" t="s">
        <v>5820</v>
      </c>
      <c r="E2162" t="s">
        <v>5821</v>
      </c>
      <c r="F2162" t="s">
        <v>5821</v>
      </c>
      <c r="G2162" t="s">
        <v>5821</v>
      </c>
      <c r="H2162">
        <v>16651</v>
      </c>
      <c r="I2162" t="s">
        <v>265</v>
      </c>
      <c r="J2162" t="s">
        <v>242</v>
      </c>
      <c r="K2162" t="s">
        <v>243</v>
      </c>
      <c r="L2162" t="s">
        <v>244</v>
      </c>
      <c r="M2162">
        <v>0</v>
      </c>
      <c r="N2162">
        <v>16651</v>
      </c>
      <c r="O2162" t="s">
        <v>283</v>
      </c>
      <c r="P2162" t="s">
        <v>5822</v>
      </c>
      <c r="Q2162" t="s">
        <v>5823</v>
      </c>
      <c r="R2162" t="s">
        <v>5826</v>
      </c>
      <c r="S2162" t="s">
        <v>270</v>
      </c>
      <c r="T2162" t="b">
        <v>1</v>
      </c>
    </row>
    <row r="2163" spans="1:20" x14ac:dyDescent="0.25">
      <c r="A2163" t="s">
        <v>259</v>
      </c>
      <c r="B2163" t="s">
        <v>260</v>
      </c>
      <c r="C2163" t="s">
        <v>237</v>
      </c>
      <c r="D2163" t="s">
        <v>635</v>
      </c>
      <c r="E2163" t="s">
        <v>2152</v>
      </c>
      <c r="F2163" t="s">
        <v>5827</v>
      </c>
      <c r="G2163" t="s">
        <v>5827</v>
      </c>
      <c r="H2163">
        <v>2.8799999999999999E-2</v>
      </c>
      <c r="I2163" t="s">
        <v>265</v>
      </c>
      <c r="J2163" t="s">
        <v>242</v>
      </c>
      <c r="K2163" t="s">
        <v>243</v>
      </c>
      <c r="L2163" t="s">
        <v>244</v>
      </c>
      <c r="M2163">
        <v>0</v>
      </c>
      <c r="N2163">
        <v>2.8799999999999999E-2</v>
      </c>
      <c r="O2163" t="s">
        <v>372</v>
      </c>
      <c r="P2163" t="s">
        <v>5828</v>
      </c>
      <c r="Q2163" t="s">
        <v>639</v>
      </c>
      <c r="R2163" t="s">
        <v>5829</v>
      </c>
      <c r="S2163" t="s">
        <v>270</v>
      </c>
      <c r="T2163" t="b">
        <v>1</v>
      </c>
    </row>
    <row r="2164" spans="1:20" x14ac:dyDescent="0.25">
      <c r="A2164" t="s">
        <v>259</v>
      </c>
      <c r="B2164" t="s">
        <v>260</v>
      </c>
      <c r="C2164" t="s">
        <v>237</v>
      </c>
      <c r="D2164" t="s">
        <v>1838</v>
      </c>
      <c r="E2164" t="s">
        <v>2525</v>
      </c>
      <c r="F2164" t="s">
        <v>5830</v>
      </c>
      <c r="G2164" t="s">
        <v>5830</v>
      </c>
      <c r="H2164">
        <v>0.2422</v>
      </c>
      <c r="I2164" t="s">
        <v>265</v>
      </c>
      <c r="J2164" t="s">
        <v>242</v>
      </c>
      <c r="K2164" t="s">
        <v>243</v>
      </c>
      <c r="L2164" t="s">
        <v>244</v>
      </c>
      <c r="M2164">
        <v>0</v>
      </c>
      <c r="N2164">
        <v>0.2422</v>
      </c>
      <c r="O2164" t="s">
        <v>1122</v>
      </c>
      <c r="P2164" t="s">
        <v>5831</v>
      </c>
      <c r="Q2164" t="s">
        <v>1842</v>
      </c>
      <c r="R2164" t="s">
        <v>5832</v>
      </c>
      <c r="S2164" t="s">
        <v>270</v>
      </c>
      <c r="T2164" t="b">
        <v>1</v>
      </c>
    </row>
    <row r="2165" spans="1:20" x14ac:dyDescent="0.25">
      <c r="A2165" t="s">
        <v>259</v>
      </c>
      <c r="B2165" t="s">
        <v>260</v>
      </c>
      <c r="C2165" t="s">
        <v>237</v>
      </c>
      <c r="D2165" t="s">
        <v>2011</v>
      </c>
      <c r="E2165" t="s">
        <v>2773</v>
      </c>
      <c r="F2165" t="s">
        <v>5833</v>
      </c>
      <c r="G2165" t="s">
        <v>5834</v>
      </c>
      <c r="H2165">
        <v>0.85099999999999998</v>
      </c>
      <c r="I2165" t="s">
        <v>265</v>
      </c>
      <c r="J2165" t="s">
        <v>242</v>
      </c>
      <c r="K2165" t="s">
        <v>243</v>
      </c>
      <c r="L2165" t="s">
        <v>244</v>
      </c>
      <c r="M2165">
        <v>0</v>
      </c>
      <c r="N2165">
        <v>0.85099999999999998</v>
      </c>
      <c r="O2165" t="s">
        <v>518</v>
      </c>
      <c r="P2165" t="s">
        <v>5835</v>
      </c>
      <c r="Q2165" t="s">
        <v>2016</v>
      </c>
      <c r="R2165" t="s">
        <v>5836</v>
      </c>
      <c r="S2165" t="s">
        <v>270</v>
      </c>
      <c r="T2165" t="b">
        <v>1</v>
      </c>
    </row>
    <row r="2166" spans="1:20" x14ac:dyDescent="0.25">
      <c r="A2166" t="s">
        <v>259</v>
      </c>
      <c r="B2166" t="s">
        <v>260</v>
      </c>
      <c r="C2166" t="s">
        <v>294</v>
      </c>
      <c r="D2166" t="s">
        <v>2011</v>
      </c>
      <c r="E2166" t="s">
        <v>2773</v>
      </c>
      <c r="F2166" t="s">
        <v>5833</v>
      </c>
      <c r="G2166" t="s">
        <v>5834</v>
      </c>
      <c r="H2166">
        <v>0.27800000000000002</v>
      </c>
      <c r="I2166" t="s">
        <v>265</v>
      </c>
      <c r="J2166" t="s">
        <v>242</v>
      </c>
      <c r="K2166" t="s">
        <v>243</v>
      </c>
      <c r="L2166" t="s">
        <v>244</v>
      </c>
      <c r="M2166">
        <v>0</v>
      </c>
      <c r="N2166">
        <v>0.27800000000000002</v>
      </c>
      <c r="O2166" t="s">
        <v>518</v>
      </c>
      <c r="P2166" t="s">
        <v>5835</v>
      </c>
      <c r="Q2166" t="s">
        <v>2016</v>
      </c>
      <c r="R2166" t="s">
        <v>5836</v>
      </c>
      <c r="S2166" t="s">
        <v>270</v>
      </c>
      <c r="T2166" t="b">
        <v>1</v>
      </c>
    </row>
    <row r="2167" spans="1:20" x14ac:dyDescent="0.25">
      <c r="A2167" t="s">
        <v>259</v>
      </c>
      <c r="B2167" t="s">
        <v>260</v>
      </c>
      <c r="C2167" t="s">
        <v>237</v>
      </c>
      <c r="D2167" t="s">
        <v>683</v>
      </c>
      <c r="E2167" t="s">
        <v>1589</v>
      </c>
      <c r="F2167" t="s">
        <v>5535</v>
      </c>
      <c r="G2167" t="s">
        <v>5535</v>
      </c>
      <c r="H2167">
        <v>3.0470000000000002</v>
      </c>
      <c r="I2167" t="s">
        <v>265</v>
      </c>
      <c r="J2167" t="s">
        <v>242</v>
      </c>
      <c r="K2167" t="s">
        <v>243</v>
      </c>
      <c r="L2167" t="s">
        <v>244</v>
      </c>
      <c r="M2167">
        <v>0</v>
      </c>
      <c r="N2167">
        <v>3.0470000000000002</v>
      </c>
      <c r="O2167" t="s">
        <v>476</v>
      </c>
      <c r="P2167" t="s">
        <v>5837</v>
      </c>
      <c r="Q2167" t="s">
        <v>687</v>
      </c>
      <c r="R2167" t="s">
        <v>5838</v>
      </c>
      <c r="S2167" t="s">
        <v>270</v>
      </c>
      <c r="T2167" t="b">
        <v>1</v>
      </c>
    </row>
    <row r="2168" spans="1:20" x14ac:dyDescent="0.25">
      <c r="A2168" t="s">
        <v>259</v>
      </c>
      <c r="B2168" t="s">
        <v>260</v>
      </c>
      <c r="C2168" t="s">
        <v>294</v>
      </c>
      <c r="D2168" t="s">
        <v>683</v>
      </c>
      <c r="E2168" t="s">
        <v>1589</v>
      </c>
      <c r="F2168" t="s">
        <v>5535</v>
      </c>
      <c r="G2168" t="s">
        <v>5535</v>
      </c>
      <c r="H2168">
        <v>1.2290000000000001</v>
      </c>
      <c r="I2168" t="s">
        <v>265</v>
      </c>
      <c r="J2168" t="s">
        <v>242</v>
      </c>
      <c r="K2168" t="s">
        <v>243</v>
      </c>
      <c r="L2168" t="s">
        <v>244</v>
      </c>
      <c r="M2168">
        <v>0</v>
      </c>
      <c r="N2168">
        <v>1.2290000000000001</v>
      </c>
      <c r="O2168" t="s">
        <v>476</v>
      </c>
      <c r="P2168" t="s">
        <v>5837</v>
      </c>
      <c r="Q2168" t="s">
        <v>687</v>
      </c>
      <c r="R2168" t="s">
        <v>5838</v>
      </c>
      <c r="S2168" t="s">
        <v>270</v>
      </c>
      <c r="T2168" t="b">
        <v>1</v>
      </c>
    </row>
    <row r="2169" spans="1:20" x14ac:dyDescent="0.25">
      <c r="A2169" t="s">
        <v>236</v>
      </c>
      <c r="B2169" t="s">
        <v>236</v>
      </c>
      <c r="C2169" t="s">
        <v>237</v>
      </c>
      <c r="D2169" t="s">
        <v>314</v>
      </c>
      <c r="E2169" t="s">
        <v>251</v>
      </c>
      <c r="F2169" t="s">
        <v>773</v>
      </c>
      <c r="G2169" t="s">
        <v>5839</v>
      </c>
      <c r="H2169">
        <v>1E-3</v>
      </c>
      <c r="I2169" t="s">
        <v>241</v>
      </c>
      <c r="J2169" t="s">
        <v>242</v>
      </c>
      <c r="K2169" t="s">
        <v>243</v>
      </c>
      <c r="L2169" t="s">
        <v>244</v>
      </c>
      <c r="M2169">
        <v>0</v>
      </c>
      <c r="N2169">
        <v>1E-3</v>
      </c>
      <c r="O2169" t="s">
        <v>298</v>
      </c>
      <c r="P2169" t="s">
        <v>5840</v>
      </c>
      <c r="Q2169" t="s">
        <v>318</v>
      </c>
      <c r="R2169" t="s">
        <v>1488</v>
      </c>
      <c r="S2169" t="s">
        <v>249</v>
      </c>
      <c r="T2169" t="b">
        <v>1</v>
      </c>
    </row>
    <row r="2170" spans="1:20" x14ac:dyDescent="0.25">
      <c r="A2170" t="s">
        <v>259</v>
      </c>
      <c r="B2170" t="s">
        <v>260</v>
      </c>
      <c r="C2170" t="s">
        <v>237</v>
      </c>
      <c r="D2170" t="s">
        <v>4143</v>
      </c>
      <c r="E2170" t="s">
        <v>5841</v>
      </c>
      <c r="F2170" t="s">
        <v>5842</v>
      </c>
      <c r="G2170" t="s">
        <v>5842</v>
      </c>
      <c r="H2170">
        <v>4.9859999999999998</v>
      </c>
      <c r="I2170" t="s">
        <v>265</v>
      </c>
      <c r="J2170" t="s">
        <v>242</v>
      </c>
      <c r="K2170" t="s">
        <v>243</v>
      </c>
      <c r="L2170" t="s">
        <v>244</v>
      </c>
      <c r="M2170">
        <v>0</v>
      </c>
      <c r="N2170">
        <v>4.9859999999999998</v>
      </c>
      <c r="O2170" t="s">
        <v>721</v>
      </c>
      <c r="P2170" t="s">
        <v>5843</v>
      </c>
      <c r="Q2170" t="s">
        <v>4147</v>
      </c>
      <c r="R2170" t="s">
        <v>5844</v>
      </c>
      <c r="S2170" t="s">
        <v>270</v>
      </c>
      <c r="T2170" t="b">
        <v>1</v>
      </c>
    </row>
    <row r="2171" spans="1:20" x14ac:dyDescent="0.25">
      <c r="A2171" t="s">
        <v>259</v>
      </c>
      <c r="B2171" t="s">
        <v>260</v>
      </c>
      <c r="C2171" t="s">
        <v>294</v>
      </c>
      <c r="D2171" t="s">
        <v>4143</v>
      </c>
      <c r="E2171" t="s">
        <v>5841</v>
      </c>
      <c r="F2171" t="s">
        <v>5842</v>
      </c>
      <c r="G2171" t="s">
        <v>5842</v>
      </c>
      <c r="H2171">
        <v>4.1399999999999997</v>
      </c>
      <c r="I2171" t="s">
        <v>265</v>
      </c>
      <c r="J2171" t="s">
        <v>242</v>
      </c>
      <c r="K2171" t="s">
        <v>243</v>
      </c>
      <c r="L2171" t="s">
        <v>244</v>
      </c>
      <c r="M2171">
        <v>0</v>
      </c>
      <c r="N2171">
        <v>4.1399999999999997</v>
      </c>
      <c r="O2171" t="s">
        <v>721</v>
      </c>
      <c r="P2171" t="s">
        <v>5843</v>
      </c>
      <c r="Q2171" t="s">
        <v>4147</v>
      </c>
      <c r="R2171" t="s">
        <v>5844</v>
      </c>
      <c r="S2171" t="s">
        <v>270</v>
      </c>
      <c r="T2171" t="b">
        <v>1</v>
      </c>
    </row>
    <row r="2172" spans="1:20" x14ac:dyDescent="0.25">
      <c r="A2172" t="s">
        <v>259</v>
      </c>
      <c r="B2172" t="s">
        <v>260</v>
      </c>
      <c r="C2172" t="s">
        <v>237</v>
      </c>
      <c r="D2172" t="s">
        <v>862</v>
      </c>
      <c r="E2172" t="s">
        <v>5845</v>
      </c>
      <c r="F2172" t="s">
        <v>5846</v>
      </c>
      <c r="G2172" t="s">
        <v>5847</v>
      </c>
      <c r="H2172">
        <v>9.2200000000000004E-2</v>
      </c>
      <c r="I2172" t="s">
        <v>265</v>
      </c>
      <c r="J2172" t="s">
        <v>242</v>
      </c>
      <c r="K2172" t="s">
        <v>243</v>
      </c>
      <c r="L2172" t="s">
        <v>244</v>
      </c>
      <c r="M2172">
        <v>0</v>
      </c>
      <c r="N2172">
        <v>9.2200000000000004E-2</v>
      </c>
      <c r="O2172" t="s">
        <v>2901</v>
      </c>
      <c r="P2172" t="s">
        <v>5848</v>
      </c>
      <c r="Q2172" t="s">
        <v>867</v>
      </c>
      <c r="R2172" t="s">
        <v>5849</v>
      </c>
      <c r="S2172" t="s">
        <v>270</v>
      </c>
      <c r="T2172" t="b">
        <v>1</v>
      </c>
    </row>
    <row r="2173" spans="1:20" x14ac:dyDescent="0.25">
      <c r="A2173" t="s">
        <v>259</v>
      </c>
      <c r="B2173" t="s">
        <v>260</v>
      </c>
      <c r="C2173" t="s">
        <v>237</v>
      </c>
      <c r="D2173" t="s">
        <v>627</v>
      </c>
      <c r="E2173" t="s">
        <v>1039</v>
      </c>
      <c r="F2173" t="s">
        <v>5850</v>
      </c>
      <c r="G2173" t="s">
        <v>5850</v>
      </c>
      <c r="H2173">
        <v>1.647</v>
      </c>
      <c r="I2173" t="s">
        <v>265</v>
      </c>
      <c r="J2173" t="s">
        <v>242</v>
      </c>
      <c r="K2173" t="s">
        <v>243</v>
      </c>
      <c r="L2173" t="s">
        <v>244</v>
      </c>
      <c r="M2173">
        <v>0</v>
      </c>
      <c r="N2173">
        <v>1.647</v>
      </c>
      <c r="O2173" t="s">
        <v>324</v>
      </c>
      <c r="P2173" t="s">
        <v>5851</v>
      </c>
      <c r="Q2173" t="s">
        <v>631</v>
      </c>
      <c r="R2173" t="s">
        <v>5852</v>
      </c>
      <c r="S2173" t="s">
        <v>270</v>
      </c>
      <c r="T2173" t="b">
        <v>1</v>
      </c>
    </row>
    <row r="2174" spans="1:20" x14ac:dyDescent="0.25">
      <c r="A2174" t="s">
        <v>236</v>
      </c>
      <c r="B2174" t="s">
        <v>236</v>
      </c>
      <c r="C2174" t="s">
        <v>237</v>
      </c>
      <c r="D2174" t="s">
        <v>425</v>
      </c>
      <c r="F2174" t="s">
        <v>426</v>
      </c>
      <c r="G2174" t="s">
        <v>3396</v>
      </c>
      <c r="H2174">
        <v>1.7500000000000002E-2</v>
      </c>
      <c r="I2174" t="s">
        <v>254</v>
      </c>
      <c r="J2174" t="s">
        <v>242</v>
      </c>
      <c r="K2174" t="s">
        <v>243</v>
      </c>
      <c r="L2174" t="s">
        <v>244</v>
      </c>
      <c r="M2174">
        <v>0</v>
      </c>
      <c r="N2174">
        <v>1.7500000000000002E-2</v>
      </c>
      <c r="O2174" t="s">
        <v>428</v>
      </c>
      <c r="P2174" t="s">
        <v>5853</v>
      </c>
      <c r="Q2174" t="s">
        <v>430</v>
      </c>
      <c r="R2174" t="s">
        <v>431</v>
      </c>
      <c r="S2174" t="s">
        <v>249</v>
      </c>
      <c r="T2174" t="b">
        <v>1</v>
      </c>
    </row>
    <row r="2175" spans="1:20" x14ac:dyDescent="0.25">
      <c r="A2175" t="s">
        <v>259</v>
      </c>
      <c r="B2175" t="s">
        <v>260</v>
      </c>
      <c r="C2175" t="s">
        <v>237</v>
      </c>
      <c r="D2175" t="s">
        <v>412</v>
      </c>
      <c r="E2175" t="s">
        <v>5587</v>
      </c>
      <c r="F2175" t="s">
        <v>5588</v>
      </c>
      <c r="G2175" t="s">
        <v>5588</v>
      </c>
      <c r="H2175">
        <v>4.2380000000000004</v>
      </c>
      <c r="I2175" t="s">
        <v>265</v>
      </c>
      <c r="J2175" t="s">
        <v>242</v>
      </c>
      <c r="K2175" t="s">
        <v>243</v>
      </c>
      <c r="L2175" t="s">
        <v>244</v>
      </c>
      <c r="M2175">
        <v>0</v>
      </c>
      <c r="N2175">
        <v>4.2380000000000004</v>
      </c>
      <c r="O2175" t="s">
        <v>372</v>
      </c>
      <c r="P2175" t="s">
        <v>5854</v>
      </c>
      <c r="Q2175" t="s">
        <v>416</v>
      </c>
      <c r="R2175" t="s">
        <v>5855</v>
      </c>
      <c r="S2175" t="s">
        <v>270</v>
      </c>
      <c r="T2175" t="b">
        <v>1</v>
      </c>
    </row>
    <row r="2176" spans="1:20" x14ac:dyDescent="0.25">
      <c r="A2176" t="s">
        <v>259</v>
      </c>
      <c r="B2176" t="s">
        <v>260</v>
      </c>
      <c r="C2176" t="s">
        <v>237</v>
      </c>
      <c r="D2176" t="s">
        <v>821</v>
      </c>
      <c r="E2176" t="s">
        <v>5001</v>
      </c>
      <c r="F2176" t="s">
        <v>5856</v>
      </c>
      <c r="G2176" t="s">
        <v>5856</v>
      </c>
      <c r="H2176">
        <v>5.0784580000000004</v>
      </c>
      <c r="I2176" t="s">
        <v>265</v>
      </c>
      <c r="J2176" t="s">
        <v>242</v>
      </c>
      <c r="K2176" t="s">
        <v>243</v>
      </c>
      <c r="L2176" t="s">
        <v>244</v>
      </c>
      <c r="M2176">
        <v>0</v>
      </c>
      <c r="N2176">
        <v>5.0784580000000004</v>
      </c>
      <c r="O2176" t="s">
        <v>372</v>
      </c>
      <c r="P2176" t="s">
        <v>5857</v>
      </c>
      <c r="Q2176" t="s">
        <v>825</v>
      </c>
      <c r="R2176" t="s">
        <v>5858</v>
      </c>
      <c r="S2176" t="s">
        <v>270</v>
      </c>
      <c r="T2176" t="b">
        <v>1</v>
      </c>
    </row>
    <row r="2177" spans="1:20" x14ac:dyDescent="0.25">
      <c r="A2177" t="s">
        <v>259</v>
      </c>
      <c r="B2177" t="s">
        <v>260</v>
      </c>
      <c r="C2177" t="s">
        <v>237</v>
      </c>
      <c r="D2177" t="s">
        <v>1582</v>
      </c>
      <c r="E2177" t="s">
        <v>3089</v>
      </c>
      <c r="F2177" t="s">
        <v>3089</v>
      </c>
      <c r="G2177" t="s">
        <v>3090</v>
      </c>
      <c r="H2177">
        <v>0.47199999999999998</v>
      </c>
      <c r="I2177" t="s">
        <v>265</v>
      </c>
      <c r="J2177" t="s">
        <v>242</v>
      </c>
      <c r="K2177" t="s">
        <v>243</v>
      </c>
      <c r="L2177" t="s">
        <v>244</v>
      </c>
      <c r="M2177">
        <v>0</v>
      </c>
      <c r="N2177">
        <v>0.47199999999999998</v>
      </c>
      <c r="O2177" t="s">
        <v>324</v>
      </c>
      <c r="P2177" t="s">
        <v>5859</v>
      </c>
      <c r="Q2177" t="s">
        <v>1586</v>
      </c>
      <c r="R2177" t="s">
        <v>5860</v>
      </c>
      <c r="S2177" t="s">
        <v>270</v>
      </c>
      <c r="T2177" t="b">
        <v>1</v>
      </c>
    </row>
    <row r="2178" spans="1:20" x14ac:dyDescent="0.25">
      <c r="A2178" t="s">
        <v>259</v>
      </c>
      <c r="B2178" t="s">
        <v>260</v>
      </c>
      <c r="C2178" t="s">
        <v>294</v>
      </c>
      <c r="D2178" t="s">
        <v>1582</v>
      </c>
      <c r="E2178" t="s">
        <v>3089</v>
      </c>
      <c r="F2178" t="s">
        <v>3089</v>
      </c>
      <c r="G2178" t="s">
        <v>3090</v>
      </c>
      <c r="H2178">
        <v>0.28799999999999998</v>
      </c>
      <c r="I2178" t="s">
        <v>265</v>
      </c>
      <c r="J2178" t="s">
        <v>242</v>
      </c>
      <c r="K2178" t="s">
        <v>243</v>
      </c>
      <c r="L2178" t="s">
        <v>244</v>
      </c>
      <c r="M2178">
        <v>0</v>
      </c>
      <c r="N2178">
        <v>0.28799999999999998</v>
      </c>
      <c r="O2178" t="s">
        <v>324</v>
      </c>
      <c r="P2178" t="s">
        <v>5859</v>
      </c>
      <c r="Q2178" t="s">
        <v>1586</v>
      </c>
      <c r="R2178" t="s">
        <v>5860</v>
      </c>
      <c r="S2178" t="s">
        <v>270</v>
      </c>
      <c r="T2178" t="b">
        <v>1</v>
      </c>
    </row>
    <row r="2179" spans="1:20" x14ac:dyDescent="0.25">
      <c r="A2179" t="s">
        <v>259</v>
      </c>
      <c r="B2179" t="s">
        <v>260</v>
      </c>
      <c r="C2179" t="s">
        <v>237</v>
      </c>
      <c r="D2179" t="s">
        <v>635</v>
      </c>
      <c r="E2179" t="s">
        <v>2630</v>
      </c>
      <c r="F2179" t="s">
        <v>5861</v>
      </c>
      <c r="G2179" t="s">
        <v>5861</v>
      </c>
      <c r="H2179">
        <v>0.46079999999999999</v>
      </c>
      <c r="I2179" t="s">
        <v>265</v>
      </c>
      <c r="J2179" t="s">
        <v>242</v>
      </c>
      <c r="K2179" t="s">
        <v>243</v>
      </c>
      <c r="L2179" t="s">
        <v>244</v>
      </c>
      <c r="M2179">
        <v>0</v>
      </c>
      <c r="N2179">
        <v>0.46079999999999999</v>
      </c>
      <c r="O2179" t="s">
        <v>372</v>
      </c>
      <c r="P2179" t="s">
        <v>5862</v>
      </c>
      <c r="Q2179" t="s">
        <v>639</v>
      </c>
      <c r="R2179" t="s">
        <v>5863</v>
      </c>
      <c r="S2179" t="s">
        <v>270</v>
      </c>
      <c r="T2179" t="b">
        <v>1</v>
      </c>
    </row>
    <row r="2180" spans="1:20" x14ac:dyDescent="0.25">
      <c r="A2180" t="s">
        <v>236</v>
      </c>
      <c r="B2180" t="s">
        <v>236</v>
      </c>
      <c r="C2180" t="s">
        <v>237</v>
      </c>
      <c r="D2180" t="s">
        <v>566</v>
      </c>
      <c r="F2180" t="s">
        <v>1596</v>
      </c>
      <c r="G2180" t="s">
        <v>4896</v>
      </c>
      <c r="H2180">
        <v>6.5</v>
      </c>
      <c r="I2180" t="s">
        <v>254</v>
      </c>
      <c r="J2180" t="s">
        <v>242</v>
      </c>
      <c r="K2180" t="s">
        <v>243</v>
      </c>
      <c r="L2180" t="s">
        <v>244</v>
      </c>
      <c r="M2180">
        <v>0</v>
      </c>
      <c r="N2180">
        <v>6.5</v>
      </c>
      <c r="O2180" t="s">
        <v>569</v>
      </c>
      <c r="P2180" t="s">
        <v>5864</v>
      </c>
      <c r="Q2180" t="s">
        <v>571</v>
      </c>
      <c r="R2180" t="s">
        <v>3289</v>
      </c>
      <c r="S2180" t="s">
        <v>249</v>
      </c>
      <c r="T2180" t="b">
        <v>0</v>
      </c>
    </row>
    <row r="2181" spans="1:20" x14ac:dyDescent="0.25">
      <c r="A2181" t="s">
        <v>259</v>
      </c>
      <c r="B2181" t="s">
        <v>260</v>
      </c>
      <c r="C2181" t="s">
        <v>237</v>
      </c>
      <c r="D2181" t="s">
        <v>777</v>
      </c>
      <c r="E2181" t="s">
        <v>1648</v>
      </c>
      <c r="F2181" t="s">
        <v>5865</v>
      </c>
      <c r="G2181" t="s">
        <v>5865</v>
      </c>
      <c r="H2181">
        <v>0.48488999999999999</v>
      </c>
      <c r="I2181" t="s">
        <v>265</v>
      </c>
      <c r="J2181" t="s">
        <v>242</v>
      </c>
      <c r="K2181" t="s">
        <v>243</v>
      </c>
      <c r="L2181" t="s">
        <v>244</v>
      </c>
      <c r="M2181">
        <v>0</v>
      </c>
      <c r="N2181">
        <v>0.48488999999999999</v>
      </c>
      <c r="O2181" t="s">
        <v>372</v>
      </c>
      <c r="P2181" t="s">
        <v>5866</v>
      </c>
      <c r="Q2181" t="s">
        <v>781</v>
      </c>
      <c r="R2181" t="s">
        <v>5867</v>
      </c>
      <c r="S2181" t="s">
        <v>270</v>
      </c>
      <c r="T2181" t="b">
        <v>1</v>
      </c>
    </row>
    <row r="2182" spans="1:20" x14ac:dyDescent="0.25">
      <c r="A2182" t="s">
        <v>259</v>
      </c>
      <c r="B2182" t="s">
        <v>260</v>
      </c>
      <c r="C2182" t="s">
        <v>294</v>
      </c>
      <c r="D2182" t="s">
        <v>777</v>
      </c>
      <c r="E2182" t="s">
        <v>1648</v>
      </c>
      <c r="F2182" t="s">
        <v>5865</v>
      </c>
      <c r="G2182" t="s">
        <v>5865</v>
      </c>
      <c r="H2182">
        <v>0.15359999999999999</v>
      </c>
      <c r="I2182" t="s">
        <v>265</v>
      </c>
      <c r="J2182" t="s">
        <v>242</v>
      </c>
      <c r="K2182" t="s">
        <v>243</v>
      </c>
      <c r="L2182" t="s">
        <v>244</v>
      </c>
      <c r="M2182">
        <v>0</v>
      </c>
      <c r="N2182">
        <v>0.15359999999999999</v>
      </c>
      <c r="O2182" t="s">
        <v>372</v>
      </c>
      <c r="P2182" t="s">
        <v>5866</v>
      </c>
      <c r="Q2182" t="s">
        <v>781</v>
      </c>
      <c r="R2182" t="s">
        <v>5867</v>
      </c>
      <c r="S2182" t="s">
        <v>270</v>
      </c>
      <c r="T2182" t="b">
        <v>1</v>
      </c>
    </row>
    <row r="2183" spans="1:20" x14ac:dyDescent="0.25">
      <c r="A2183" t="s">
        <v>259</v>
      </c>
      <c r="B2183" t="s">
        <v>260</v>
      </c>
      <c r="C2183" t="s">
        <v>237</v>
      </c>
      <c r="D2183" t="s">
        <v>1400</v>
      </c>
      <c r="E2183" t="s">
        <v>1401</v>
      </c>
      <c r="F2183" t="s">
        <v>5868</v>
      </c>
      <c r="G2183" t="s">
        <v>5868</v>
      </c>
      <c r="H2183">
        <v>0.72733400000000004</v>
      </c>
      <c r="I2183" t="s">
        <v>265</v>
      </c>
      <c r="J2183" t="s">
        <v>242</v>
      </c>
      <c r="K2183" t="s">
        <v>243</v>
      </c>
      <c r="L2183" t="s">
        <v>244</v>
      </c>
      <c r="M2183">
        <v>0</v>
      </c>
      <c r="N2183">
        <v>0.72733400000000004</v>
      </c>
      <c r="O2183" t="s">
        <v>372</v>
      </c>
      <c r="P2183" t="s">
        <v>5869</v>
      </c>
      <c r="Q2183" t="s">
        <v>1404</v>
      </c>
      <c r="R2183" t="s">
        <v>5870</v>
      </c>
      <c r="S2183" t="s">
        <v>270</v>
      </c>
      <c r="T2183" t="b">
        <v>1</v>
      </c>
    </row>
    <row r="2184" spans="1:20" x14ac:dyDescent="0.25">
      <c r="A2184" t="s">
        <v>259</v>
      </c>
      <c r="B2184" t="s">
        <v>260</v>
      </c>
      <c r="C2184" t="s">
        <v>294</v>
      </c>
      <c r="D2184" t="s">
        <v>1400</v>
      </c>
      <c r="E2184" t="s">
        <v>1401</v>
      </c>
      <c r="F2184" t="s">
        <v>5868</v>
      </c>
      <c r="G2184" t="s">
        <v>5868</v>
      </c>
      <c r="H2184">
        <v>0.23039999999999999</v>
      </c>
      <c r="I2184" t="s">
        <v>265</v>
      </c>
      <c r="J2184" t="s">
        <v>242</v>
      </c>
      <c r="K2184" t="s">
        <v>243</v>
      </c>
      <c r="L2184" t="s">
        <v>244</v>
      </c>
      <c r="M2184">
        <v>0</v>
      </c>
      <c r="N2184">
        <v>0.23039999999999999</v>
      </c>
      <c r="O2184" t="s">
        <v>372</v>
      </c>
      <c r="P2184" t="s">
        <v>5869</v>
      </c>
      <c r="Q2184" t="s">
        <v>1404</v>
      </c>
      <c r="R2184" t="s">
        <v>5870</v>
      </c>
      <c r="S2184" t="s">
        <v>270</v>
      </c>
      <c r="T2184" t="b">
        <v>1</v>
      </c>
    </row>
    <row r="2185" spans="1:20" x14ac:dyDescent="0.25">
      <c r="A2185" t="s">
        <v>259</v>
      </c>
      <c r="B2185" t="s">
        <v>260</v>
      </c>
      <c r="C2185" t="s">
        <v>237</v>
      </c>
      <c r="D2185" t="s">
        <v>295</v>
      </c>
      <c r="E2185" t="s">
        <v>4358</v>
      </c>
      <c r="F2185" t="s">
        <v>5871</v>
      </c>
      <c r="G2185" t="s">
        <v>5871</v>
      </c>
      <c r="H2185">
        <v>0.30730000000000002</v>
      </c>
      <c r="I2185" t="s">
        <v>265</v>
      </c>
      <c r="J2185" t="s">
        <v>242</v>
      </c>
      <c r="K2185" t="s">
        <v>243</v>
      </c>
      <c r="L2185" t="s">
        <v>244</v>
      </c>
      <c r="M2185">
        <v>0</v>
      </c>
      <c r="N2185">
        <v>0.30730000000000002</v>
      </c>
      <c r="O2185" t="s">
        <v>298</v>
      </c>
      <c r="P2185" t="s">
        <v>5872</v>
      </c>
      <c r="Q2185" t="s">
        <v>300</v>
      </c>
      <c r="R2185" t="s">
        <v>5873</v>
      </c>
      <c r="S2185" t="s">
        <v>270</v>
      </c>
      <c r="T2185" t="b">
        <v>1</v>
      </c>
    </row>
    <row r="2186" spans="1:20" x14ac:dyDescent="0.25">
      <c r="A2186" t="s">
        <v>259</v>
      </c>
      <c r="B2186" t="s">
        <v>260</v>
      </c>
      <c r="C2186" t="s">
        <v>237</v>
      </c>
      <c r="D2186" t="s">
        <v>514</v>
      </c>
      <c r="E2186" t="s">
        <v>768</v>
      </c>
      <c r="F2186" t="s">
        <v>5874</v>
      </c>
      <c r="G2186" t="s">
        <v>5875</v>
      </c>
      <c r="H2186">
        <v>9.0399999999999994E-2</v>
      </c>
      <c r="I2186" t="s">
        <v>265</v>
      </c>
      <c r="J2186" t="s">
        <v>242</v>
      </c>
      <c r="K2186" t="s">
        <v>243</v>
      </c>
      <c r="L2186" t="s">
        <v>244</v>
      </c>
      <c r="M2186">
        <v>0</v>
      </c>
      <c r="N2186">
        <v>9.0399999999999994E-2</v>
      </c>
      <c r="O2186" t="s">
        <v>446</v>
      </c>
      <c r="P2186" t="s">
        <v>5876</v>
      </c>
      <c r="Q2186" t="s">
        <v>520</v>
      </c>
      <c r="R2186" t="s">
        <v>5877</v>
      </c>
      <c r="S2186" t="s">
        <v>270</v>
      </c>
      <c r="T2186" t="b">
        <v>1</v>
      </c>
    </row>
    <row r="2187" spans="1:20" x14ac:dyDescent="0.25">
      <c r="A2187" t="s">
        <v>259</v>
      </c>
      <c r="B2187" t="s">
        <v>260</v>
      </c>
      <c r="C2187" t="s">
        <v>237</v>
      </c>
      <c r="D2187" t="s">
        <v>1316</v>
      </c>
      <c r="E2187" t="s">
        <v>3312</v>
      </c>
      <c r="F2187" t="s">
        <v>5878</v>
      </c>
      <c r="G2187" t="s">
        <v>5879</v>
      </c>
      <c r="H2187">
        <v>1.853</v>
      </c>
      <c r="I2187" t="s">
        <v>265</v>
      </c>
      <c r="J2187" t="s">
        <v>242</v>
      </c>
      <c r="K2187" t="s">
        <v>243</v>
      </c>
      <c r="L2187" t="s">
        <v>244</v>
      </c>
      <c r="M2187">
        <v>0</v>
      </c>
      <c r="N2187">
        <v>1.853</v>
      </c>
      <c r="O2187" t="s">
        <v>5880</v>
      </c>
      <c r="P2187" t="s">
        <v>5881</v>
      </c>
      <c r="Q2187" t="s">
        <v>1321</v>
      </c>
      <c r="R2187" t="s">
        <v>5882</v>
      </c>
      <c r="S2187" t="s">
        <v>270</v>
      </c>
      <c r="T2187" t="b">
        <v>1</v>
      </c>
    </row>
    <row r="2188" spans="1:20" x14ac:dyDescent="0.25">
      <c r="A2188" t="s">
        <v>259</v>
      </c>
      <c r="B2188" t="s">
        <v>260</v>
      </c>
      <c r="C2188" t="s">
        <v>336</v>
      </c>
      <c r="D2188" t="s">
        <v>1316</v>
      </c>
      <c r="E2188" t="s">
        <v>3312</v>
      </c>
      <c r="F2188" t="s">
        <v>5878</v>
      </c>
      <c r="G2188" t="s">
        <v>5879</v>
      </c>
      <c r="H2188">
        <v>7727</v>
      </c>
      <c r="I2188" t="s">
        <v>265</v>
      </c>
      <c r="J2188" t="s">
        <v>242</v>
      </c>
      <c r="K2188" t="s">
        <v>243</v>
      </c>
      <c r="L2188" t="s">
        <v>244</v>
      </c>
      <c r="M2188">
        <v>0</v>
      </c>
      <c r="N2188">
        <v>7727</v>
      </c>
      <c r="O2188" t="s">
        <v>1212</v>
      </c>
      <c r="P2188" t="s">
        <v>5881</v>
      </c>
      <c r="Q2188" t="s">
        <v>1321</v>
      </c>
      <c r="R2188" t="s">
        <v>5883</v>
      </c>
      <c r="S2188" t="s">
        <v>270</v>
      </c>
      <c r="T2188" t="b">
        <v>1</v>
      </c>
    </row>
    <row r="2189" spans="1:20" x14ac:dyDescent="0.25">
      <c r="A2189" t="s">
        <v>259</v>
      </c>
      <c r="B2189" t="s">
        <v>260</v>
      </c>
      <c r="C2189" t="s">
        <v>336</v>
      </c>
      <c r="D2189" t="s">
        <v>1316</v>
      </c>
      <c r="E2189" t="s">
        <v>3312</v>
      </c>
      <c r="F2189" t="s">
        <v>5878</v>
      </c>
      <c r="G2189" t="s">
        <v>5879</v>
      </c>
      <c r="H2189">
        <v>15326</v>
      </c>
      <c r="I2189" t="s">
        <v>265</v>
      </c>
      <c r="J2189" t="s">
        <v>242</v>
      </c>
      <c r="K2189" t="s">
        <v>243</v>
      </c>
      <c r="L2189" t="s">
        <v>244</v>
      </c>
      <c r="M2189">
        <v>0</v>
      </c>
      <c r="N2189">
        <v>15326</v>
      </c>
      <c r="O2189" t="s">
        <v>1212</v>
      </c>
      <c r="P2189" t="s">
        <v>5881</v>
      </c>
      <c r="Q2189" t="s">
        <v>1321</v>
      </c>
      <c r="R2189" t="s">
        <v>5884</v>
      </c>
      <c r="S2189" t="s">
        <v>270</v>
      </c>
      <c r="T2189" t="b">
        <v>1</v>
      </c>
    </row>
    <row r="2190" spans="1:20" x14ac:dyDescent="0.25">
      <c r="A2190" t="s">
        <v>259</v>
      </c>
      <c r="B2190" t="s">
        <v>260</v>
      </c>
      <c r="C2190" t="s">
        <v>237</v>
      </c>
      <c r="D2190" t="s">
        <v>715</v>
      </c>
      <c r="E2190" t="s">
        <v>5885</v>
      </c>
      <c r="F2190" t="s">
        <v>5885</v>
      </c>
      <c r="G2190" t="s">
        <v>5886</v>
      </c>
      <c r="H2190">
        <v>1.784</v>
      </c>
      <c r="I2190" t="s">
        <v>265</v>
      </c>
      <c r="J2190" t="s">
        <v>242</v>
      </c>
      <c r="K2190" t="s">
        <v>243</v>
      </c>
      <c r="L2190" t="s">
        <v>244</v>
      </c>
      <c r="M2190">
        <v>0</v>
      </c>
      <c r="N2190">
        <v>1.784</v>
      </c>
      <c r="O2190" t="s">
        <v>266</v>
      </c>
      <c r="P2190" t="s">
        <v>5887</v>
      </c>
      <c r="Q2190" t="s">
        <v>717</v>
      </c>
      <c r="R2190" t="s">
        <v>5888</v>
      </c>
      <c r="S2190" t="s">
        <v>270</v>
      </c>
      <c r="T2190" t="b">
        <v>1</v>
      </c>
    </row>
    <row r="2191" spans="1:20" x14ac:dyDescent="0.25">
      <c r="A2191" t="s">
        <v>259</v>
      </c>
      <c r="B2191" t="s">
        <v>260</v>
      </c>
      <c r="C2191" t="s">
        <v>294</v>
      </c>
      <c r="D2191" t="s">
        <v>715</v>
      </c>
      <c r="E2191" t="s">
        <v>5885</v>
      </c>
      <c r="F2191" t="s">
        <v>5885</v>
      </c>
      <c r="G2191" t="s">
        <v>5886</v>
      </c>
      <c r="H2191">
        <v>1.048</v>
      </c>
      <c r="I2191" t="s">
        <v>265</v>
      </c>
      <c r="J2191" t="s">
        <v>242</v>
      </c>
      <c r="K2191" t="s">
        <v>243</v>
      </c>
      <c r="L2191" t="s">
        <v>244</v>
      </c>
      <c r="M2191">
        <v>0</v>
      </c>
      <c r="N2191">
        <v>1.048</v>
      </c>
      <c r="O2191" t="s">
        <v>266</v>
      </c>
      <c r="P2191" t="s">
        <v>5887</v>
      </c>
      <c r="Q2191" t="s">
        <v>717</v>
      </c>
      <c r="R2191" t="s">
        <v>5888</v>
      </c>
      <c r="S2191" t="s">
        <v>270</v>
      </c>
      <c r="T2191" t="b">
        <v>1</v>
      </c>
    </row>
    <row r="2192" spans="1:20" x14ac:dyDescent="0.25">
      <c r="A2192" t="s">
        <v>259</v>
      </c>
      <c r="B2192" t="s">
        <v>260</v>
      </c>
      <c r="C2192" t="s">
        <v>237</v>
      </c>
      <c r="D2192" t="s">
        <v>891</v>
      </c>
      <c r="E2192" t="s">
        <v>3398</v>
      </c>
      <c r="F2192" t="s">
        <v>5889</v>
      </c>
      <c r="G2192" t="s">
        <v>5890</v>
      </c>
      <c r="H2192">
        <v>0.61236999999999997</v>
      </c>
      <c r="I2192" t="s">
        <v>265</v>
      </c>
      <c r="J2192" t="s">
        <v>242</v>
      </c>
      <c r="K2192" t="s">
        <v>243</v>
      </c>
      <c r="L2192" t="s">
        <v>244</v>
      </c>
      <c r="M2192">
        <v>0</v>
      </c>
      <c r="N2192">
        <v>0.61236999999999997</v>
      </c>
      <c r="O2192" t="s">
        <v>372</v>
      </c>
      <c r="P2192" t="s">
        <v>5891</v>
      </c>
      <c r="Q2192" t="s">
        <v>895</v>
      </c>
      <c r="R2192" t="s">
        <v>5892</v>
      </c>
      <c r="S2192" t="s">
        <v>270</v>
      </c>
      <c r="T2192" t="b">
        <v>1</v>
      </c>
    </row>
    <row r="2193" spans="1:20" x14ac:dyDescent="0.25">
      <c r="A2193" t="s">
        <v>259</v>
      </c>
      <c r="B2193" t="s">
        <v>260</v>
      </c>
      <c r="C2193" t="s">
        <v>237</v>
      </c>
      <c r="D2193" t="s">
        <v>295</v>
      </c>
      <c r="E2193" t="s">
        <v>5609</v>
      </c>
      <c r="F2193" t="s">
        <v>5893</v>
      </c>
      <c r="G2193" t="s">
        <v>5893</v>
      </c>
      <c r="H2193">
        <v>2.0670000000000002</v>
      </c>
      <c r="I2193" t="s">
        <v>265</v>
      </c>
      <c r="J2193" t="s">
        <v>242</v>
      </c>
      <c r="K2193" t="s">
        <v>243</v>
      </c>
      <c r="L2193" t="s">
        <v>244</v>
      </c>
      <c r="M2193">
        <v>0</v>
      </c>
      <c r="N2193">
        <v>2.0670000000000002</v>
      </c>
      <c r="O2193" t="s">
        <v>721</v>
      </c>
      <c r="P2193" t="s">
        <v>3341</v>
      </c>
      <c r="Q2193" t="s">
        <v>300</v>
      </c>
      <c r="R2193" t="s">
        <v>5894</v>
      </c>
      <c r="S2193" t="s">
        <v>270</v>
      </c>
      <c r="T2193" t="b">
        <v>0</v>
      </c>
    </row>
    <row r="2194" spans="1:20" x14ac:dyDescent="0.25">
      <c r="A2194" t="s">
        <v>236</v>
      </c>
      <c r="B2194" t="s">
        <v>236</v>
      </c>
      <c r="C2194" t="s">
        <v>237</v>
      </c>
      <c r="D2194" t="s">
        <v>566</v>
      </c>
      <c r="F2194" t="s">
        <v>2718</v>
      </c>
      <c r="G2194" t="s">
        <v>2992</v>
      </c>
      <c r="H2194">
        <v>0.01</v>
      </c>
      <c r="I2194" t="s">
        <v>241</v>
      </c>
      <c r="J2194" t="s">
        <v>242</v>
      </c>
      <c r="K2194" t="s">
        <v>243</v>
      </c>
      <c r="L2194" t="s">
        <v>244</v>
      </c>
      <c r="M2194">
        <v>0</v>
      </c>
      <c r="N2194">
        <v>0.01</v>
      </c>
      <c r="O2194" t="s">
        <v>2720</v>
      </c>
      <c r="P2194" t="s">
        <v>5895</v>
      </c>
      <c r="Q2194" t="s">
        <v>571</v>
      </c>
      <c r="R2194" t="s">
        <v>2722</v>
      </c>
      <c r="S2194" t="s">
        <v>249</v>
      </c>
      <c r="T2194" t="b">
        <v>0</v>
      </c>
    </row>
    <row r="2195" spans="1:20" x14ac:dyDescent="0.25">
      <c r="A2195" t="s">
        <v>259</v>
      </c>
      <c r="B2195" t="s">
        <v>260</v>
      </c>
      <c r="C2195" t="s">
        <v>237</v>
      </c>
      <c r="D2195" t="s">
        <v>406</v>
      </c>
      <c r="E2195" t="s">
        <v>5896</v>
      </c>
      <c r="F2195" t="s">
        <v>5897</v>
      </c>
      <c r="G2195" t="s">
        <v>5897</v>
      </c>
      <c r="H2195">
        <v>4.8070000000000004</v>
      </c>
      <c r="I2195" t="s">
        <v>265</v>
      </c>
      <c r="J2195" t="s">
        <v>242</v>
      </c>
      <c r="K2195" t="s">
        <v>243</v>
      </c>
      <c r="L2195" t="s">
        <v>244</v>
      </c>
      <c r="M2195">
        <v>0</v>
      </c>
      <c r="N2195">
        <v>4.8070000000000004</v>
      </c>
      <c r="O2195" t="s">
        <v>350</v>
      </c>
      <c r="P2195" t="s">
        <v>5898</v>
      </c>
      <c r="Q2195" t="s">
        <v>410</v>
      </c>
      <c r="R2195" t="s">
        <v>5899</v>
      </c>
      <c r="S2195" t="s">
        <v>270</v>
      </c>
      <c r="T2195" t="b">
        <v>1</v>
      </c>
    </row>
    <row r="2196" spans="1:20" x14ac:dyDescent="0.25">
      <c r="A2196" t="s">
        <v>259</v>
      </c>
      <c r="B2196" t="s">
        <v>260</v>
      </c>
      <c r="C2196" t="s">
        <v>294</v>
      </c>
      <c r="D2196" t="s">
        <v>406</v>
      </c>
      <c r="E2196" t="s">
        <v>5896</v>
      </c>
      <c r="F2196" t="s">
        <v>5897</v>
      </c>
      <c r="G2196" t="s">
        <v>5897</v>
      </c>
      <c r="H2196">
        <v>3.335</v>
      </c>
      <c r="I2196" t="s">
        <v>265</v>
      </c>
      <c r="J2196" t="s">
        <v>242</v>
      </c>
      <c r="K2196" t="s">
        <v>243</v>
      </c>
      <c r="L2196" t="s">
        <v>244</v>
      </c>
      <c r="M2196">
        <v>0</v>
      </c>
      <c r="N2196">
        <v>3.335</v>
      </c>
      <c r="O2196" t="s">
        <v>350</v>
      </c>
      <c r="P2196" t="s">
        <v>5898</v>
      </c>
      <c r="Q2196" t="s">
        <v>410</v>
      </c>
      <c r="R2196" t="s">
        <v>5899</v>
      </c>
      <c r="S2196" t="s">
        <v>270</v>
      </c>
      <c r="T2196" t="b">
        <v>1</v>
      </c>
    </row>
    <row r="2197" spans="1:20" x14ac:dyDescent="0.25">
      <c r="A2197" t="s">
        <v>236</v>
      </c>
      <c r="B2197" t="s">
        <v>236</v>
      </c>
      <c r="C2197" t="s">
        <v>237</v>
      </c>
      <c r="D2197" t="s">
        <v>314</v>
      </c>
      <c r="E2197" t="s">
        <v>251</v>
      </c>
      <c r="F2197" t="s">
        <v>773</v>
      </c>
      <c r="G2197" t="s">
        <v>774</v>
      </c>
      <c r="H2197">
        <v>0.36</v>
      </c>
      <c r="I2197" t="s">
        <v>254</v>
      </c>
      <c r="J2197" t="s">
        <v>242</v>
      </c>
      <c r="K2197" t="s">
        <v>243</v>
      </c>
      <c r="L2197" t="s">
        <v>244</v>
      </c>
      <c r="M2197">
        <v>0</v>
      </c>
      <c r="N2197">
        <v>0.36</v>
      </c>
      <c r="O2197" t="s">
        <v>255</v>
      </c>
      <c r="P2197" t="s">
        <v>5900</v>
      </c>
      <c r="Q2197" t="s">
        <v>318</v>
      </c>
      <c r="R2197" t="s">
        <v>1488</v>
      </c>
      <c r="S2197" t="s">
        <v>249</v>
      </c>
      <c r="T2197" t="b">
        <v>1</v>
      </c>
    </row>
    <row r="2198" spans="1:20" x14ac:dyDescent="0.25">
      <c r="A2198" t="s">
        <v>259</v>
      </c>
      <c r="B2198" t="s">
        <v>260</v>
      </c>
      <c r="C2198" t="s">
        <v>237</v>
      </c>
      <c r="D2198" t="s">
        <v>1501</v>
      </c>
      <c r="E2198" t="s">
        <v>3356</v>
      </c>
      <c r="F2198" t="s">
        <v>5901</v>
      </c>
      <c r="G2198" t="s">
        <v>5901</v>
      </c>
      <c r="H2198">
        <v>0.37699199999999999</v>
      </c>
      <c r="I2198" t="s">
        <v>265</v>
      </c>
      <c r="J2198" t="s">
        <v>242</v>
      </c>
      <c r="K2198" t="s">
        <v>243</v>
      </c>
      <c r="L2198" t="s">
        <v>244</v>
      </c>
      <c r="M2198">
        <v>0</v>
      </c>
      <c r="N2198">
        <v>0.37699199999999999</v>
      </c>
      <c r="O2198" t="s">
        <v>372</v>
      </c>
      <c r="P2198" t="s">
        <v>5902</v>
      </c>
      <c r="Q2198" t="s">
        <v>1505</v>
      </c>
      <c r="R2198" t="s">
        <v>5903</v>
      </c>
      <c r="S2198" t="s">
        <v>270</v>
      </c>
      <c r="T2198" t="b">
        <v>1</v>
      </c>
    </row>
    <row r="2199" spans="1:20" x14ac:dyDescent="0.25">
      <c r="A2199" t="s">
        <v>236</v>
      </c>
      <c r="B2199" t="s">
        <v>236</v>
      </c>
      <c r="C2199" t="s">
        <v>237</v>
      </c>
      <c r="D2199" t="s">
        <v>250</v>
      </c>
      <c r="F2199" t="s">
        <v>1126</v>
      </c>
      <c r="G2199" t="s">
        <v>240</v>
      </c>
      <c r="H2199">
        <v>0.01</v>
      </c>
      <c r="I2199" t="s">
        <v>241</v>
      </c>
      <c r="J2199" t="s">
        <v>242</v>
      </c>
      <c r="K2199" t="s">
        <v>243</v>
      </c>
      <c r="L2199" t="s">
        <v>244</v>
      </c>
      <c r="M2199">
        <v>0</v>
      </c>
      <c r="N2199">
        <v>0.01</v>
      </c>
      <c r="O2199" t="s">
        <v>546</v>
      </c>
      <c r="P2199" t="s">
        <v>5904</v>
      </c>
      <c r="Q2199" t="s">
        <v>257</v>
      </c>
      <c r="R2199" t="s">
        <v>4628</v>
      </c>
      <c r="S2199" t="s">
        <v>249</v>
      </c>
      <c r="T2199" t="b">
        <v>0</v>
      </c>
    </row>
    <row r="2200" spans="1:20" x14ac:dyDescent="0.25">
      <c r="A2200" t="s">
        <v>259</v>
      </c>
      <c r="B2200" t="s">
        <v>260</v>
      </c>
      <c r="C2200" t="s">
        <v>237</v>
      </c>
      <c r="D2200" t="s">
        <v>320</v>
      </c>
      <c r="E2200" t="s">
        <v>3582</v>
      </c>
      <c r="F2200" t="s">
        <v>3582</v>
      </c>
      <c r="G2200" t="s">
        <v>5905</v>
      </c>
      <c r="H2200">
        <v>0.126</v>
      </c>
      <c r="I2200" t="s">
        <v>265</v>
      </c>
      <c r="J2200" t="s">
        <v>242</v>
      </c>
      <c r="K2200" t="s">
        <v>243</v>
      </c>
      <c r="L2200" t="s">
        <v>244</v>
      </c>
      <c r="M2200">
        <v>0</v>
      </c>
      <c r="N2200">
        <v>0.126</v>
      </c>
      <c r="O2200" t="s">
        <v>324</v>
      </c>
      <c r="P2200" t="s">
        <v>5906</v>
      </c>
      <c r="Q2200" t="s">
        <v>326</v>
      </c>
      <c r="R2200" t="s">
        <v>5907</v>
      </c>
      <c r="S2200" t="s">
        <v>270</v>
      </c>
      <c r="T2200" t="b">
        <v>1</v>
      </c>
    </row>
    <row r="2201" spans="1:20" x14ac:dyDescent="0.25">
      <c r="A2201" t="s">
        <v>259</v>
      </c>
      <c r="B2201" t="s">
        <v>260</v>
      </c>
      <c r="C2201" t="s">
        <v>336</v>
      </c>
      <c r="D2201" t="s">
        <v>320</v>
      </c>
      <c r="E2201" t="s">
        <v>3582</v>
      </c>
      <c r="F2201" t="s">
        <v>3582</v>
      </c>
      <c r="G2201" t="s">
        <v>5905</v>
      </c>
      <c r="H2201">
        <v>651</v>
      </c>
      <c r="I2201" t="s">
        <v>265</v>
      </c>
      <c r="J2201" t="s">
        <v>242</v>
      </c>
      <c r="K2201" t="s">
        <v>243</v>
      </c>
      <c r="L2201" t="s">
        <v>244</v>
      </c>
      <c r="M2201">
        <v>0</v>
      </c>
      <c r="N2201">
        <v>651</v>
      </c>
      <c r="O2201" t="s">
        <v>324</v>
      </c>
      <c r="P2201" t="s">
        <v>5906</v>
      </c>
      <c r="Q2201" t="s">
        <v>326</v>
      </c>
      <c r="R2201" t="s">
        <v>5908</v>
      </c>
      <c r="S2201" t="s">
        <v>270</v>
      </c>
      <c r="T2201" t="b">
        <v>1</v>
      </c>
    </row>
    <row r="2202" spans="1:20" x14ac:dyDescent="0.25">
      <c r="A2202" t="s">
        <v>259</v>
      </c>
      <c r="B2202" t="s">
        <v>260</v>
      </c>
      <c r="C2202" t="s">
        <v>336</v>
      </c>
      <c r="D2202" t="s">
        <v>320</v>
      </c>
      <c r="E2202" t="s">
        <v>3582</v>
      </c>
      <c r="F2202" t="s">
        <v>3582</v>
      </c>
      <c r="G2202" t="s">
        <v>5905</v>
      </c>
      <c r="H2202">
        <v>1258</v>
      </c>
      <c r="I2202" t="s">
        <v>265</v>
      </c>
      <c r="J2202" t="s">
        <v>242</v>
      </c>
      <c r="K2202" t="s">
        <v>243</v>
      </c>
      <c r="L2202" t="s">
        <v>244</v>
      </c>
      <c r="M2202">
        <v>0</v>
      </c>
      <c r="N2202">
        <v>1258</v>
      </c>
      <c r="O2202" t="s">
        <v>324</v>
      </c>
      <c r="P2202" t="s">
        <v>5906</v>
      </c>
      <c r="Q2202" t="s">
        <v>326</v>
      </c>
      <c r="R2202" t="s">
        <v>5909</v>
      </c>
      <c r="S2202" t="s">
        <v>270</v>
      </c>
      <c r="T2202" t="b">
        <v>1</v>
      </c>
    </row>
    <row r="2203" spans="1:20" x14ac:dyDescent="0.25">
      <c r="A2203" t="s">
        <v>259</v>
      </c>
      <c r="B2203" t="s">
        <v>260</v>
      </c>
      <c r="C2203" t="s">
        <v>237</v>
      </c>
      <c r="D2203" t="s">
        <v>2468</v>
      </c>
      <c r="E2203" t="s">
        <v>5910</v>
      </c>
      <c r="F2203" t="s">
        <v>5911</v>
      </c>
      <c r="G2203" t="s">
        <v>5912</v>
      </c>
      <c r="H2203">
        <v>0.71399999999999997</v>
      </c>
      <c r="I2203" t="s">
        <v>265</v>
      </c>
      <c r="J2203" t="s">
        <v>242</v>
      </c>
      <c r="K2203" t="s">
        <v>243</v>
      </c>
      <c r="L2203" t="s">
        <v>244</v>
      </c>
      <c r="M2203">
        <v>0</v>
      </c>
      <c r="N2203">
        <v>0.71399999999999997</v>
      </c>
      <c r="O2203" t="s">
        <v>266</v>
      </c>
      <c r="P2203" t="s">
        <v>5913</v>
      </c>
      <c r="Q2203" t="s">
        <v>2473</v>
      </c>
      <c r="R2203" t="s">
        <v>5914</v>
      </c>
      <c r="S2203" t="s">
        <v>270</v>
      </c>
      <c r="T2203" t="b">
        <v>1</v>
      </c>
    </row>
    <row r="2204" spans="1:20" x14ac:dyDescent="0.25">
      <c r="A2204" t="s">
        <v>259</v>
      </c>
      <c r="B2204" t="s">
        <v>260</v>
      </c>
      <c r="C2204" t="s">
        <v>294</v>
      </c>
      <c r="D2204" t="s">
        <v>2468</v>
      </c>
      <c r="E2204" t="s">
        <v>5910</v>
      </c>
      <c r="F2204" t="s">
        <v>5911</v>
      </c>
      <c r="G2204" t="s">
        <v>5912</v>
      </c>
      <c r="H2204">
        <v>0.21</v>
      </c>
      <c r="I2204" t="s">
        <v>265</v>
      </c>
      <c r="J2204" t="s">
        <v>242</v>
      </c>
      <c r="K2204" t="s">
        <v>243</v>
      </c>
      <c r="L2204" t="s">
        <v>244</v>
      </c>
      <c r="M2204">
        <v>0</v>
      </c>
      <c r="N2204">
        <v>0.21</v>
      </c>
      <c r="O2204" t="s">
        <v>266</v>
      </c>
      <c r="P2204" t="s">
        <v>5913</v>
      </c>
      <c r="Q2204" t="s">
        <v>2473</v>
      </c>
      <c r="R2204" t="s">
        <v>5914</v>
      </c>
      <c r="S2204" t="s">
        <v>270</v>
      </c>
      <c r="T2204" t="b">
        <v>1</v>
      </c>
    </row>
    <row r="2205" spans="1:20" x14ac:dyDescent="0.25">
      <c r="A2205" t="s">
        <v>259</v>
      </c>
      <c r="B2205" t="s">
        <v>260</v>
      </c>
      <c r="C2205" t="s">
        <v>237</v>
      </c>
      <c r="D2205" t="s">
        <v>606</v>
      </c>
      <c r="E2205" t="s">
        <v>5915</v>
      </c>
      <c r="F2205" t="s">
        <v>5916</v>
      </c>
      <c r="G2205" t="s">
        <v>5917</v>
      </c>
      <c r="H2205">
        <v>3.818451</v>
      </c>
      <c r="I2205" t="s">
        <v>265</v>
      </c>
      <c r="J2205" t="s">
        <v>242</v>
      </c>
      <c r="K2205" t="s">
        <v>243</v>
      </c>
      <c r="L2205" t="s">
        <v>244</v>
      </c>
      <c r="M2205">
        <v>0</v>
      </c>
      <c r="N2205">
        <v>3.818451</v>
      </c>
      <c r="O2205" t="s">
        <v>372</v>
      </c>
      <c r="P2205" t="s">
        <v>5918</v>
      </c>
      <c r="Q2205" t="s">
        <v>611</v>
      </c>
      <c r="R2205" t="s">
        <v>5919</v>
      </c>
      <c r="S2205" t="s">
        <v>270</v>
      </c>
      <c r="T2205" t="b">
        <v>1</v>
      </c>
    </row>
    <row r="2206" spans="1:20" x14ac:dyDescent="0.25">
      <c r="A2206" t="s">
        <v>259</v>
      </c>
      <c r="B2206" t="s">
        <v>382</v>
      </c>
      <c r="C2206" t="s">
        <v>237</v>
      </c>
      <c r="D2206" t="s">
        <v>1792</v>
      </c>
      <c r="E2206" t="s">
        <v>3262</v>
      </c>
      <c r="F2206" t="s">
        <v>5920</v>
      </c>
      <c r="G2206" t="s">
        <v>5920</v>
      </c>
      <c r="H2206">
        <v>0.14000000000000001</v>
      </c>
      <c r="I2206" t="s">
        <v>265</v>
      </c>
      <c r="J2206" t="s">
        <v>242</v>
      </c>
      <c r="K2206" t="s">
        <v>243</v>
      </c>
      <c r="L2206" t="s">
        <v>244</v>
      </c>
      <c r="M2206">
        <v>0</v>
      </c>
      <c r="N2206">
        <v>0.14000000000000001</v>
      </c>
      <c r="O2206" t="s">
        <v>1364</v>
      </c>
      <c r="P2206" t="s">
        <v>5921</v>
      </c>
      <c r="Q2206" t="s">
        <v>1796</v>
      </c>
      <c r="R2206" t="s">
        <v>5922</v>
      </c>
      <c r="S2206" t="s">
        <v>390</v>
      </c>
      <c r="T2206" t="b">
        <v>1</v>
      </c>
    </row>
    <row r="2207" spans="1:20" x14ac:dyDescent="0.25">
      <c r="A2207" t="s">
        <v>259</v>
      </c>
      <c r="B2207" t="s">
        <v>382</v>
      </c>
      <c r="C2207" t="s">
        <v>294</v>
      </c>
      <c r="D2207" t="s">
        <v>1792</v>
      </c>
      <c r="E2207" t="s">
        <v>3262</v>
      </c>
      <c r="F2207" t="s">
        <v>5920</v>
      </c>
      <c r="G2207" t="s">
        <v>5920</v>
      </c>
      <c r="H2207">
        <v>7.2999999999999995E-2</v>
      </c>
      <c r="I2207" t="s">
        <v>265</v>
      </c>
      <c r="J2207" t="s">
        <v>242</v>
      </c>
      <c r="K2207" t="s">
        <v>243</v>
      </c>
      <c r="L2207" t="s">
        <v>244</v>
      </c>
      <c r="M2207">
        <v>0</v>
      </c>
      <c r="N2207">
        <v>7.2999999999999995E-2</v>
      </c>
      <c r="O2207" t="s">
        <v>1364</v>
      </c>
      <c r="P2207" t="s">
        <v>5921</v>
      </c>
      <c r="Q2207" t="s">
        <v>1796</v>
      </c>
      <c r="R2207" t="s">
        <v>5922</v>
      </c>
      <c r="S2207" t="s">
        <v>390</v>
      </c>
      <c r="T2207" t="b">
        <v>1</v>
      </c>
    </row>
    <row r="2208" spans="1:20" x14ac:dyDescent="0.25">
      <c r="A2208" t="s">
        <v>259</v>
      </c>
      <c r="B2208" t="s">
        <v>260</v>
      </c>
      <c r="C2208" t="s">
        <v>237</v>
      </c>
      <c r="D2208" t="s">
        <v>2193</v>
      </c>
      <c r="E2208" t="s">
        <v>657</v>
      </c>
      <c r="F2208" t="s">
        <v>5667</v>
      </c>
      <c r="G2208" t="s">
        <v>5668</v>
      </c>
      <c r="H2208">
        <v>0.93180200000000002</v>
      </c>
      <c r="I2208" t="s">
        <v>265</v>
      </c>
      <c r="J2208" t="s">
        <v>242</v>
      </c>
      <c r="K2208" t="s">
        <v>243</v>
      </c>
      <c r="L2208" t="s">
        <v>244</v>
      </c>
      <c r="M2208">
        <v>0</v>
      </c>
      <c r="N2208">
        <v>0.93180200000000002</v>
      </c>
      <c r="O2208" t="s">
        <v>372</v>
      </c>
      <c r="P2208" t="s">
        <v>5923</v>
      </c>
      <c r="Q2208" t="s">
        <v>2197</v>
      </c>
      <c r="R2208" t="s">
        <v>5924</v>
      </c>
      <c r="S2208" t="s">
        <v>270</v>
      </c>
      <c r="T2208" t="b">
        <v>1</v>
      </c>
    </row>
    <row r="2209" spans="1:20" x14ac:dyDescent="0.25">
      <c r="A2209" t="s">
        <v>259</v>
      </c>
      <c r="B2209" t="s">
        <v>260</v>
      </c>
      <c r="C2209" t="s">
        <v>294</v>
      </c>
      <c r="D2209" t="s">
        <v>2193</v>
      </c>
      <c r="E2209" t="s">
        <v>657</v>
      </c>
      <c r="F2209" t="s">
        <v>5667</v>
      </c>
      <c r="G2209" t="s">
        <v>5668</v>
      </c>
      <c r="H2209">
        <v>0.40372999999999998</v>
      </c>
      <c r="I2209" t="s">
        <v>265</v>
      </c>
      <c r="J2209" t="s">
        <v>242</v>
      </c>
      <c r="K2209" t="s">
        <v>243</v>
      </c>
      <c r="L2209" t="s">
        <v>244</v>
      </c>
      <c r="M2209">
        <v>0</v>
      </c>
      <c r="N2209">
        <v>0.40372999999999998</v>
      </c>
      <c r="O2209" t="s">
        <v>372</v>
      </c>
      <c r="P2209" t="s">
        <v>5923</v>
      </c>
      <c r="Q2209" t="s">
        <v>2197</v>
      </c>
      <c r="R2209" t="s">
        <v>5924</v>
      </c>
      <c r="S2209" t="s">
        <v>270</v>
      </c>
      <c r="T2209" t="b">
        <v>1</v>
      </c>
    </row>
    <row r="2210" spans="1:20" x14ac:dyDescent="0.25">
      <c r="A2210" t="s">
        <v>259</v>
      </c>
      <c r="B2210" t="s">
        <v>260</v>
      </c>
      <c r="C2210" t="s">
        <v>237</v>
      </c>
      <c r="D2210" t="s">
        <v>514</v>
      </c>
      <c r="E2210" t="s">
        <v>4716</v>
      </c>
      <c r="F2210" t="s">
        <v>5925</v>
      </c>
      <c r="G2210" t="s">
        <v>5926</v>
      </c>
      <c r="H2210">
        <v>5.4240000000000004</v>
      </c>
      <c r="I2210" t="s">
        <v>265</v>
      </c>
      <c r="J2210" t="s">
        <v>242</v>
      </c>
      <c r="K2210" t="s">
        <v>243</v>
      </c>
      <c r="L2210" t="s">
        <v>244</v>
      </c>
      <c r="M2210">
        <v>0</v>
      </c>
      <c r="N2210">
        <v>5.4240000000000004</v>
      </c>
      <c r="O2210" t="s">
        <v>518</v>
      </c>
      <c r="P2210" t="s">
        <v>5927</v>
      </c>
      <c r="Q2210" t="s">
        <v>520</v>
      </c>
      <c r="R2210" t="s">
        <v>5928</v>
      </c>
      <c r="S2210" t="s">
        <v>270</v>
      </c>
      <c r="T2210" t="b">
        <v>1</v>
      </c>
    </row>
    <row r="2211" spans="1:20" x14ac:dyDescent="0.25">
      <c r="A2211" t="s">
        <v>259</v>
      </c>
      <c r="B2211" t="s">
        <v>260</v>
      </c>
      <c r="C2211" t="s">
        <v>336</v>
      </c>
      <c r="D2211" t="s">
        <v>514</v>
      </c>
      <c r="E2211" t="s">
        <v>4716</v>
      </c>
      <c r="F2211" t="s">
        <v>5925</v>
      </c>
      <c r="G2211" t="s">
        <v>5926</v>
      </c>
      <c r="H2211">
        <v>38011</v>
      </c>
      <c r="I2211" t="s">
        <v>265</v>
      </c>
      <c r="J2211" t="s">
        <v>242</v>
      </c>
      <c r="K2211" t="s">
        <v>243</v>
      </c>
      <c r="L2211" t="s">
        <v>244</v>
      </c>
      <c r="M2211">
        <v>0</v>
      </c>
      <c r="N2211">
        <v>38011</v>
      </c>
      <c r="O2211" t="s">
        <v>518</v>
      </c>
      <c r="P2211" t="s">
        <v>5927</v>
      </c>
      <c r="Q2211" t="s">
        <v>520</v>
      </c>
      <c r="R2211" t="s">
        <v>5929</v>
      </c>
      <c r="S2211" t="s">
        <v>270</v>
      </c>
      <c r="T2211" t="b">
        <v>1</v>
      </c>
    </row>
    <row r="2212" spans="1:20" x14ac:dyDescent="0.25">
      <c r="A2212" t="s">
        <v>259</v>
      </c>
      <c r="B2212" t="s">
        <v>260</v>
      </c>
      <c r="C2212" t="s">
        <v>336</v>
      </c>
      <c r="D2212" t="s">
        <v>514</v>
      </c>
      <c r="E2212" t="s">
        <v>4716</v>
      </c>
      <c r="F2212" t="s">
        <v>5925</v>
      </c>
      <c r="G2212" t="s">
        <v>5926</v>
      </c>
      <c r="H2212">
        <v>85526</v>
      </c>
      <c r="I2212" t="s">
        <v>265</v>
      </c>
      <c r="J2212" t="s">
        <v>242</v>
      </c>
      <c r="K2212" t="s">
        <v>243</v>
      </c>
      <c r="L2212" t="s">
        <v>244</v>
      </c>
      <c r="M2212">
        <v>0</v>
      </c>
      <c r="N2212">
        <v>85526</v>
      </c>
      <c r="O2212" t="s">
        <v>518</v>
      </c>
      <c r="P2212" t="s">
        <v>5927</v>
      </c>
      <c r="Q2212" t="s">
        <v>520</v>
      </c>
      <c r="R2212" t="s">
        <v>5930</v>
      </c>
      <c r="S2212" t="s">
        <v>270</v>
      </c>
      <c r="T2212" t="b">
        <v>1</v>
      </c>
    </row>
    <row r="2213" spans="1:20" x14ac:dyDescent="0.25">
      <c r="A2213" t="s">
        <v>259</v>
      </c>
      <c r="B2213" t="s">
        <v>260</v>
      </c>
      <c r="C2213" t="s">
        <v>237</v>
      </c>
      <c r="D2213" t="s">
        <v>2318</v>
      </c>
      <c r="E2213" t="s">
        <v>5931</v>
      </c>
      <c r="F2213" t="s">
        <v>5932</v>
      </c>
      <c r="G2213" t="s">
        <v>5932</v>
      </c>
      <c r="H2213">
        <v>4.468</v>
      </c>
      <c r="I2213" t="s">
        <v>265</v>
      </c>
      <c r="J2213" t="s">
        <v>242</v>
      </c>
      <c r="K2213" t="s">
        <v>243</v>
      </c>
      <c r="L2213" t="s">
        <v>244</v>
      </c>
      <c r="M2213">
        <v>0</v>
      </c>
      <c r="N2213">
        <v>4.468</v>
      </c>
      <c r="O2213" t="s">
        <v>1122</v>
      </c>
      <c r="P2213" t="s">
        <v>5933</v>
      </c>
      <c r="Q2213" t="s">
        <v>2321</v>
      </c>
      <c r="R2213" t="s">
        <v>5934</v>
      </c>
      <c r="S2213" t="s">
        <v>270</v>
      </c>
      <c r="T2213" t="b">
        <v>1</v>
      </c>
    </row>
    <row r="2214" spans="1:20" x14ac:dyDescent="0.25">
      <c r="A2214" t="s">
        <v>259</v>
      </c>
      <c r="B2214" t="s">
        <v>260</v>
      </c>
      <c r="C2214" t="s">
        <v>336</v>
      </c>
      <c r="D2214" t="s">
        <v>2318</v>
      </c>
      <c r="E2214" t="s">
        <v>5931</v>
      </c>
      <c r="F2214" t="s">
        <v>5932</v>
      </c>
      <c r="G2214" t="s">
        <v>5932</v>
      </c>
      <c r="H2214">
        <v>23093</v>
      </c>
      <c r="I2214" t="s">
        <v>265</v>
      </c>
      <c r="J2214" t="s">
        <v>242</v>
      </c>
      <c r="K2214" t="s">
        <v>243</v>
      </c>
      <c r="L2214" t="s">
        <v>244</v>
      </c>
      <c r="M2214">
        <v>0</v>
      </c>
      <c r="N2214">
        <v>23093</v>
      </c>
      <c r="O2214" t="s">
        <v>1122</v>
      </c>
      <c r="P2214" t="s">
        <v>5933</v>
      </c>
      <c r="Q2214" t="s">
        <v>2321</v>
      </c>
      <c r="R2214" t="s">
        <v>5935</v>
      </c>
      <c r="S2214" t="s">
        <v>270</v>
      </c>
      <c r="T2214" t="b">
        <v>1</v>
      </c>
    </row>
    <row r="2215" spans="1:20" x14ac:dyDescent="0.25">
      <c r="A2215" t="s">
        <v>259</v>
      </c>
      <c r="B2215" t="s">
        <v>260</v>
      </c>
      <c r="C2215" t="s">
        <v>336</v>
      </c>
      <c r="D2215" t="s">
        <v>2318</v>
      </c>
      <c r="E2215" t="s">
        <v>5931</v>
      </c>
      <c r="F2215" t="s">
        <v>5932</v>
      </c>
      <c r="G2215" t="s">
        <v>5932</v>
      </c>
      <c r="H2215">
        <v>43447</v>
      </c>
      <c r="I2215" t="s">
        <v>265</v>
      </c>
      <c r="J2215" t="s">
        <v>242</v>
      </c>
      <c r="K2215" t="s">
        <v>243</v>
      </c>
      <c r="L2215" t="s">
        <v>244</v>
      </c>
      <c r="M2215">
        <v>0</v>
      </c>
      <c r="N2215">
        <v>43447</v>
      </c>
      <c r="O2215" t="s">
        <v>1122</v>
      </c>
      <c r="P2215" t="s">
        <v>5933</v>
      </c>
      <c r="Q2215" t="s">
        <v>2321</v>
      </c>
      <c r="R2215" t="s">
        <v>5936</v>
      </c>
      <c r="S2215" t="s">
        <v>270</v>
      </c>
      <c r="T2215" t="b">
        <v>1</v>
      </c>
    </row>
    <row r="2216" spans="1:20" x14ac:dyDescent="0.25">
      <c r="A2216" t="s">
        <v>236</v>
      </c>
      <c r="B2216" t="s">
        <v>236</v>
      </c>
      <c r="C2216" t="s">
        <v>237</v>
      </c>
      <c r="D2216" t="s">
        <v>566</v>
      </c>
      <c r="F2216" t="s">
        <v>925</v>
      </c>
      <c r="G2216" t="s">
        <v>5148</v>
      </c>
      <c r="H2216">
        <v>0.13</v>
      </c>
      <c r="I2216">
        <v>100</v>
      </c>
      <c r="J2216" t="s">
        <v>242</v>
      </c>
      <c r="K2216" t="s">
        <v>243</v>
      </c>
      <c r="L2216" t="s">
        <v>244</v>
      </c>
      <c r="M2216">
        <v>0</v>
      </c>
      <c r="N2216">
        <v>0.13</v>
      </c>
      <c r="O2216" t="s">
        <v>569</v>
      </c>
      <c r="P2216" t="s">
        <v>5937</v>
      </c>
      <c r="Q2216" t="s">
        <v>571</v>
      </c>
      <c r="R2216" t="s">
        <v>2143</v>
      </c>
      <c r="S2216" t="s">
        <v>249</v>
      </c>
      <c r="T2216" t="b">
        <v>1</v>
      </c>
    </row>
    <row r="2217" spans="1:20" x14ac:dyDescent="0.25">
      <c r="A2217" t="s">
        <v>236</v>
      </c>
      <c r="B2217" t="s">
        <v>236</v>
      </c>
      <c r="C2217" t="s">
        <v>336</v>
      </c>
      <c r="D2217" t="s">
        <v>3096</v>
      </c>
      <c r="E2217" t="s">
        <v>5938</v>
      </c>
      <c r="F2217" t="s">
        <v>5939</v>
      </c>
      <c r="G2217" t="s">
        <v>5940</v>
      </c>
      <c r="H2217">
        <v>507909</v>
      </c>
      <c r="I2217" t="s">
        <v>341</v>
      </c>
      <c r="J2217" t="s">
        <v>242</v>
      </c>
      <c r="K2217" t="s">
        <v>243</v>
      </c>
      <c r="L2217" t="s">
        <v>244</v>
      </c>
      <c r="M2217">
        <v>0</v>
      </c>
      <c r="N2217">
        <v>507909</v>
      </c>
      <c r="O2217" t="s">
        <v>697</v>
      </c>
      <c r="P2217" t="s">
        <v>1564</v>
      </c>
      <c r="Q2217" t="s">
        <v>3101</v>
      </c>
      <c r="R2217" t="s">
        <v>5941</v>
      </c>
      <c r="S2217" t="s">
        <v>249</v>
      </c>
      <c r="T2217" t="b">
        <v>0</v>
      </c>
    </row>
    <row r="2218" spans="1:20" x14ac:dyDescent="0.25">
      <c r="A2218" t="s">
        <v>236</v>
      </c>
      <c r="B2218" t="s">
        <v>236</v>
      </c>
      <c r="C2218" t="s">
        <v>336</v>
      </c>
      <c r="D2218" t="s">
        <v>3096</v>
      </c>
      <c r="E2218" t="s">
        <v>5938</v>
      </c>
      <c r="F2218" t="s">
        <v>5939</v>
      </c>
      <c r="G2218" t="s">
        <v>5940</v>
      </c>
      <c r="H2218">
        <v>1211168</v>
      </c>
      <c r="I2218" t="s">
        <v>341</v>
      </c>
      <c r="J2218" t="s">
        <v>242</v>
      </c>
      <c r="K2218" t="s">
        <v>243</v>
      </c>
      <c r="L2218" t="s">
        <v>244</v>
      </c>
      <c r="M2218">
        <v>0</v>
      </c>
      <c r="N2218">
        <v>1211168</v>
      </c>
      <c r="O2218" t="s">
        <v>697</v>
      </c>
      <c r="P2218" t="s">
        <v>1564</v>
      </c>
      <c r="Q2218" t="s">
        <v>3101</v>
      </c>
      <c r="R2218" t="s">
        <v>5942</v>
      </c>
      <c r="S2218" t="s">
        <v>249</v>
      </c>
      <c r="T2218" t="b">
        <v>0</v>
      </c>
    </row>
    <row r="2219" spans="1:20" x14ac:dyDescent="0.25">
      <c r="A2219" t="s">
        <v>236</v>
      </c>
      <c r="B2219" t="s">
        <v>236</v>
      </c>
      <c r="C2219" t="s">
        <v>237</v>
      </c>
      <c r="D2219" t="s">
        <v>509</v>
      </c>
      <c r="F2219" t="s">
        <v>600</v>
      </c>
      <c r="G2219" t="s">
        <v>1053</v>
      </c>
      <c r="H2219">
        <v>3.6000000000000002E-4</v>
      </c>
      <c r="I2219" t="s">
        <v>254</v>
      </c>
      <c r="J2219" t="s">
        <v>242</v>
      </c>
      <c r="K2219" t="s">
        <v>243</v>
      </c>
      <c r="L2219" t="s">
        <v>244</v>
      </c>
      <c r="M2219">
        <v>0</v>
      </c>
      <c r="N2219">
        <v>3.6000000000000002E-4</v>
      </c>
      <c r="O2219" t="s">
        <v>365</v>
      </c>
      <c r="P2219" t="s">
        <v>5943</v>
      </c>
      <c r="Q2219" t="s">
        <v>512</v>
      </c>
      <c r="R2219" t="s">
        <v>1068</v>
      </c>
      <c r="S2219" t="s">
        <v>249</v>
      </c>
      <c r="T2219" t="b">
        <v>0</v>
      </c>
    </row>
    <row r="2220" spans="1:20" x14ac:dyDescent="0.25">
      <c r="A2220" t="s">
        <v>259</v>
      </c>
      <c r="B2220" t="s">
        <v>260</v>
      </c>
      <c r="C2220" t="s">
        <v>237</v>
      </c>
      <c r="D2220" t="s">
        <v>2311</v>
      </c>
      <c r="E2220" t="s">
        <v>2121</v>
      </c>
      <c r="F2220" t="s">
        <v>2121</v>
      </c>
      <c r="G2220" t="s">
        <v>5944</v>
      </c>
      <c r="H2220">
        <v>5.4240000000000004</v>
      </c>
      <c r="I2220" t="s">
        <v>265</v>
      </c>
      <c r="J2220" t="s">
        <v>242</v>
      </c>
      <c r="K2220" t="s">
        <v>243</v>
      </c>
      <c r="L2220" t="s">
        <v>244</v>
      </c>
      <c r="M2220">
        <v>0</v>
      </c>
      <c r="N2220">
        <v>5.4240000000000004</v>
      </c>
      <c r="O2220" t="s">
        <v>324</v>
      </c>
      <c r="P2220" t="s">
        <v>5945</v>
      </c>
      <c r="Q2220" t="s">
        <v>2316</v>
      </c>
      <c r="R2220" t="s">
        <v>5946</v>
      </c>
      <c r="S2220" t="s">
        <v>270</v>
      </c>
      <c r="T2220" t="b">
        <v>1</v>
      </c>
    </row>
    <row r="2221" spans="1:20" x14ac:dyDescent="0.25">
      <c r="A2221" t="s">
        <v>259</v>
      </c>
      <c r="B2221" t="s">
        <v>260</v>
      </c>
      <c r="C2221" t="s">
        <v>336</v>
      </c>
      <c r="D2221" t="s">
        <v>2311</v>
      </c>
      <c r="E2221" t="s">
        <v>2121</v>
      </c>
      <c r="F2221" t="s">
        <v>2121</v>
      </c>
      <c r="G2221" t="s">
        <v>5944</v>
      </c>
      <c r="H2221">
        <v>28033</v>
      </c>
      <c r="I2221" t="s">
        <v>265</v>
      </c>
      <c r="J2221" t="s">
        <v>242</v>
      </c>
      <c r="K2221" t="s">
        <v>243</v>
      </c>
      <c r="L2221" t="s">
        <v>244</v>
      </c>
      <c r="M2221">
        <v>0</v>
      </c>
      <c r="N2221">
        <v>28033</v>
      </c>
      <c r="O2221" t="s">
        <v>324</v>
      </c>
      <c r="P2221" t="s">
        <v>5945</v>
      </c>
      <c r="Q2221" t="s">
        <v>2316</v>
      </c>
      <c r="R2221" t="s">
        <v>5947</v>
      </c>
      <c r="S2221" t="s">
        <v>270</v>
      </c>
      <c r="T2221" t="b">
        <v>1</v>
      </c>
    </row>
    <row r="2222" spans="1:20" x14ac:dyDescent="0.25">
      <c r="A2222" t="s">
        <v>259</v>
      </c>
      <c r="B2222" t="s">
        <v>260</v>
      </c>
      <c r="C2222" t="s">
        <v>336</v>
      </c>
      <c r="D2222" t="s">
        <v>2311</v>
      </c>
      <c r="E2222" t="s">
        <v>2121</v>
      </c>
      <c r="F2222" t="s">
        <v>2121</v>
      </c>
      <c r="G2222" t="s">
        <v>5944</v>
      </c>
      <c r="H2222">
        <v>54166</v>
      </c>
      <c r="I2222" t="s">
        <v>265</v>
      </c>
      <c r="J2222" t="s">
        <v>242</v>
      </c>
      <c r="K2222" t="s">
        <v>243</v>
      </c>
      <c r="L2222" t="s">
        <v>244</v>
      </c>
      <c r="M2222">
        <v>0</v>
      </c>
      <c r="N2222">
        <v>54166</v>
      </c>
      <c r="O2222" t="s">
        <v>324</v>
      </c>
      <c r="P2222" t="s">
        <v>5945</v>
      </c>
      <c r="Q2222" t="s">
        <v>2316</v>
      </c>
      <c r="R2222" t="s">
        <v>5948</v>
      </c>
      <c r="S2222" t="s">
        <v>270</v>
      </c>
      <c r="T2222" t="b">
        <v>1</v>
      </c>
    </row>
    <row r="2223" spans="1:20" x14ac:dyDescent="0.25">
      <c r="A2223" t="s">
        <v>259</v>
      </c>
      <c r="B2223" t="s">
        <v>260</v>
      </c>
      <c r="C2223" t="s">
        <v>237</v>
      </c>
      <c r="D2223" t="s">
        <v>5949</v>
      </c>
      <c r="E2223" t="s">
        <v>5950</v>
      </c>
      <c r="F2223" t="s">
        <v>5950</v>
      </c>
      <c r="G2223" t="s">
        <v>5951</v>
      </c>
      <c r="H2223">
        <v>5.8369999999999997</v>
      </c>
      <c r="I2223" t="s">
        <v>265</v>
      </c>
      <c r="J2223" t="s">
        <v>242</v>
      </c>
      <c r="K2223" t="s">
        <v>243</v>
      </c>
      <c r="L2223" t="s">
        <v>244</v>
      </c>
      <c r="M2223">
        <v>0</v>
      </c>
      <c r="N2223">
        <v>5.8369999999999997</v>
      </c>
      <c r="O2223" t="s">
        <v>310</v>
      </c>
      <c r="P2223" t="s">
        <v>5952</v>
      </c>
      <c r="Q2223" t="s">
        <v>5953</v>
      </c>
      <c r="R2223" t="s">
        <v>5954</v>
      </c>
      <c r="S2223" t="s">
        <v>270</v>
      </c>
      <c r="T2223" t="b">
        <v>1</v>
      </c>
    </row>
    <row r="2224" spans="1:20" x14ac:dyDescent="0.25">
      <c r="A2224" t="s">
        <v>259</v>
      </c>
      <c r="B2224" t="s">
        <v>260</v>
      </c>
      <c r="C2224" t="s">
        <v>294</v>
      </c>
      <c r="D2224" t="s">
        <v>5949</v>
      </c>
      <c r="E2224" t="s">
        <v>5950</v>
      </c>
      <c r="F2224" t="s">
        <v>5950</v>
      </c>
      <c r="G2224" t="s">
        <v>5951</v>
      </c>
      <c r="H2224">
        <v>2.8929999999999998</v>
      </c>
      <c r="I2224" t="s">
        <v>265</v>
      </c>
      <c r="J2224" t="s">
        <v>242</v>
      </c>
      <c r="K2224" t="s">
        <v>243</v>
      </c>
      <c r="L2224" t="s">
        <v>244</v>
      </c>
      <c r="M2224">
        <v>0</v>
      </c>
      <c r="N2224">
        <v>2.8929999999999998</v>
      </c>
      <c r="O2224" t="s">
        <v>310</v>
      </c>
      <c r="P2224" t="s">
        <v>5952</v>
      </c>
      <c r="Q2224" t="s">
        <v>5953</v>
      </c>
      <c r="R2224" t="s">
        <v>5954</v>
      </c>
      <c r="S2224" t="s">
        <v>270</v>
      </c>
      <c r="T2224" t="b">
        <v>1</v>
      </c>
    </row>
    <row r="2225" spans="1:20" x14ac:dyDescent="0.25">
      <c r="A2225" t="s">
        <v>259</v>
      </c>
      <c r="B2225" t="s">
        <v>260</v>
      </c>
      <c r="C2225" t="s">
        <v>237</v>
      </c>
      <c r="D2225" t="s">
        <v>450</v>
      </c>
      <c r="E2225" t="s">
        <v>1256</v>
      </c>
      <c r="F2225" t="s">
        <v>5955</v>
      </c>
      <c r="G2225" t="s">
        <v>5955</v>
      </c>
      <c r="H2225">
        <v>1.784</v>
      </c>
      <c r="I2225" t="s">
        <v>265</v>
      </c>
      <c r="J2225" t="s">
        <v>242</v>
      </c>
      <c r="K2225" t="s">
        <v>243</v>
      </c>
      <c r="L2225" t="s">
        <v>244</v>
      </c>
      <c r="M2225">
        <v>0</v>
      </c>
      <c r="N2225">
        <v>1.784</v>
      </c>
      <c r="O2225" t="s">
        <v>331</v>
      </c>
      <c r="P2225" t="s">
        <v>5956</v>
      </c>
      <c r="Q2225" t="s">
        <v>453</v>
      </c>
      <c r="R2225" t="s">
        <v>5957</v>
      </c>
      <c r="S2225" t="s">
        <v>270</v>
      </c>
      <c r="T2225" t="b">
        <v>1</v>
      </c>
    </row>
    <row r="2226" spans="1:20" x14ac:dyDescent="0.25">
      <c r="A2226" t="s">
        <v>259</v>
      </c>
      <c r="B2226" t="s">
        <v>260</v>
      </c>
      <c r="C2226" t="s">
        <v>294</v>
      </c>
      <c r="D2226" t="s">
        <v>450</v>
      </c>
      <c r="E2226" t="s">
        <v>1256</v>
      </c>
      <c r="F2226" t="s">
        <v>5955</v>
      </c>
      <c r="G2226" t="s">
        <v>5955</v>
      </c>
      <c r="H2226">
        <v>1.048</v>
      </c>
      <c r="I2226" t="s">
        <v>265</v>
      </c>
      <c r="J2226" t="s">
        <v>242</v>
      </c>
      <c r="K2226" t="s">
        <v>243</v>
      </c>
      <c r="L2226" t="s">
        <v>244</v>
      </c>
      <c r="M2226">
        <v>0</v>
      </c>
      <c r="N2226">
        <v>1.048</v>
      </c>
      <c r="O2226" t="s">
        <v>331</v>
      </c>
      <c r="P2226" t="s">
        <v>5956</v>
      </c>
      <c r="Q2226" t="s">
        <v>453</v>
      </c>
      <c r="R2226" t="s">
        <v>5957</v>
      </c>
      <c r="S2226" t="s">
        <v>270</v>
      </c>
      <c r="T2226" t="b">
        <v>1</v>
      </c>
    </row>
    <row r="2227" spans="1:20" x14ac:dyDescent="0.25">
      <c r="A2227" t="s">
        <v>236</v>
      </c>
      <c r="B2227" t="s">
        <v>236</v>
      </c>
      <c r="C2227" t="s">
        <v>237</v>
      </c>
      <c r="D2227" t="s">
        <v>314</v>
      </c>
      <c r="E2227" t="s">
        <v>251</v>
      </c>
      <c r="F2227" t="s">
        <v>459</v>
      </c>
      <c r="G2227" t="s">
        <v>2267</v>
      </c>
      <c r="H2227">
        <v>0.03</v>
      </c>
      <c r="I2227" t="s">
        <v>241</v>
      </c>
      <c r="J2227" t="s">
        <v>242</v>
      </c>
      <c r="K2227" t="s">
        <v>243</v>
      </c>
      <c r="L2227" t="s">
        <v>244</v>
      </c>
      <c r="M2227">
        <v>0</v>
      </c>
      <c r="N2227">
        <v>0.03</v>
      </c>
      <c r="O2227" t="s">
        <v>255</v>
      </c>
      <c r="P2227" t="s">
        <v>5958</v>
      </c>
      <c r="Q2227" t="s">
        <v>318</v>
      </c>
      <c r="R2227" t="s">
        <v>833</v>
      </c>
      <c r="S2227" t="s">
        <v>249</v>
      </c>
      <c r="T2227" t="b">
        <v>1</v>
      </c>
    </row>
    <row r="2228" spans="1:20" x14ac:dyDescent="0.25">
      <c r="A2228" t="s">
        <v>259</v>
      </c>
      <c r="B2228" t="s">
        <v>260</v>
      </c>
      <c r="C2228" t="s">
        <v>237</v>
      </c>
      <c r="D2228" t="s">
        <v>2354</v>
      </c>
      <c r="E2228" t="s">
        <v>5959</v>
      </c>
      <c r="F2228" t="s">
        <v>5959</v>
      </c>
      <c r="G2228" t="s">
        <v>5960</v>
      </c>
      <c r="H2228">
        <v>9.92</v>
      </c>
      <c r="I2228" t="s">
        <v>265</v>
      </c>
      <c r="J2228" t="s">
        <v>242</v>
      </c>
      <c r="K2228" t="s">
        <v>243</v>
      </c>
      <c r="L2228" t="s">
        <v>244</v>
      </c>
      <c r="M2228">
        <v>0</v>
      </c>
      <c r="N2228">
        <v>9.92</v>
      </c>
      <c r="O2228" t="s">
        <v>518</v>
      </c>
      <c r="P2228" t="s">
        <v>5961</v>
      </c>
      <c r="Q2228" t="s">
        <v>2359</v>
      </c>
      <c r="R2228" t="s">
        <v>5962</v>
      </c>
      <c r="S2228" t="s">
        <v>270</v>
      </c>
      <c r="T2228" t="b">
        <v>1</v>
      </c>
    </row>
    <row r="2229" spans="1:20" x14ac:dyDescent="0.25">
      <c r="A2229" t="s">
        <v>259</v>
      </c>
      <c r="B2229" t="s">
        <v>260</v>
      </c>
      <c r="C2229" t="s">
        <v>294</v>
      </c>
      <c r="D2229" t="s">
        <v>2354</v>
      </c>
      <c r="E2229" t="s">
        <v>5959</v>
      </c>
      <c r="F2229" t="s">
        <v>5959</v>
      </c>
      <c r="G2229" t="s">
        <v>5960</v>
      </c>
      <c r="H2229">
        <v>6.24</v>
      </c>
      <c r="I2229" t="s">
        <v>265</v>
      </c>
      <c r="J2229" t="s">
        <v>242</v>
      </c>
      <c r="K2229" t="s">
        <v>243</v>
      </c>
      <c r="L2229" t="s">
        <v>244</v>
      </c>
      <c r="M2229">
        <v>0</v>
      </c>
      <c r="N2229">
        <v>6.24</v>
      </c>
      <c r="O2229" t="s">
        <v>518</v>
      </c>
      <c r="P2229" t="s">
        <v>5961</v>
      </c>
      <c r="Q2229" t="s">
        <v>2359</v>
      </c>
      <c r="R2229" t="s">
        <v>5962</v>
      </c>
      <c r="S2229" t="s">
        <v>270</v>
      </c>
      <c r="T2229" t="b">
        <v>1</v>
      </c>
    </row>
    <row r="2230" spans="1:20" x14ac:dyDescent="0.25">
      <c r="A2230" t="s">
        <v>259</v>
      </c>
      <c r="B2230" t="s">
        <v>260</v>
      </c>
      <c r="C2230" t="s">
        <v>237</v>
      </c>
      <c r="D2230" t="s">
        <v>677</v>
      </c>
      <c r="E2230" t="s">
        <v>5963</v>
      </c>
      <c r="F2230" t="s">
        <v>5964</v>
      </c>
      <c r="G2230" t="s">
        <v>5964</v>
      </c>
      <c r="H2230">
        <v>0.872</v>
      </c>
      <c r="I2230" t="s">
        <v>265</v>
      </c>
      <c r="J2230" t="s">
        <v>242</v>
      </c>
      <c r="K2230" t="s">
        <v>243</v>
      </c>
      <c r="L2230" t="s">
        <v>244</v>
      </c>
      <c r="M2230">
        <v>0</v>
      </c>
      <c r="N2230">
        <v>0.872</v>
      </c>
      <c r="O2230" t="s">
        <v>324</v>
      </c>
      <c r="P2230" t="s">
        <v>5965</v>
      </c>
      <c r="Q2230" t="s">
        <v>681</v>
      </c>
      <c r="R2230" t="s">
        <v>5966</v>
      </c>
      <c r="S2230" t="s">
        <v>270</v>
      </c>
      <c r="T2230" t="b">
        <v>0</v>
      </c>
    </row>
    <row r="2231" spans="1:20" x14ac:dyDescent="0.25">
      <c r="A2231" t="s">
        <v>259</v>
      </c>
      <c r="B2231" t="s">
        <v>260</v>
      </c>
      <c r="C2231" t="s">
        <v>294</v>
      </c>
      <c r="D2231" t="s">
        <v>677</v>
      </c>
      <c r="E2231" t="s">
        <v>5963</v>
      </c>
      <c r="F2231" t="s">
        <v>5964</v>
      </c>
      <c r="G2231" t="s">
        <v>5964</v>
      </c>
      <c r="H2231">
        <v>0.504</v>
      </c>
      <c r="I2231" t="s">
        <v>265</v>
      </c>
      <c r="J2231" t="s">
        <v>242</v>
      </c>
      <c r="K2231" t="s">
        <v>243</v>
      </c>
      <c r="L2231" t="s">
        <v>244</v>
      </c>
      <c r="M2231">
        <v>0</v>
      </c>
      <c r="N2231">
        <v>0.504</v>
      </c>
      <c r="O2231" t="s">
        <v>324</v>
      </c>
      <c r="P2231" t="s">
        <v>5965</v>
      </c>
      <c r="Q2231" t="s">
        <v>681</v>
      </c>
      <c r="R2231" t="s">
        <v>5966</v>
      </c>
      <c r="S2231" t="s">
        <v>270</v>
      </c>
      <c r="T2231" t="b">
        <v>0</v>
      </c>
    </row>
    <row r="2232" spans="1:20" x14ac:dyDescent="0.25">
      <c r="A2232" t="s">
        <v>259</v>
      </c>
      <c r="B2232" t="s">
        <v>260</v>
      </c>
      <c r="C2232" t="s">
        <v>237</v>
      </c>
      <c r="D2232" t="s">
        <v>1953</v>
      </c>
      <c r="E2232" t="s">
        <v>3410</v>
      </c>
      <c r="F2232" t="s">
        <v>4062</v>
      </c>
      <c r="G2232" t="s">
        <v>4062</v>
      </c>
      <c r="H2232">
        <v>1.3120000000000001</v>
      </c>
      <c r="I2232" t="s">
        <v>265</v>
      </c>
      <c r="J2232" t="s">
        <v>242</v>
      </c>
      <c r="K2232" t="s">
        <v>243</v>
      </c>
      <c r="L2232" t="s">
        <v>244</v>
      </c>
      <c r="M2232">
        <v>0</v>
      </c>
      <c r="N2232">
        <v>1.3120000000000001</v>
      </c>
      <c r="O2232" t="s">
        <v>331</v>
      </c>
      <c r="P2232" t="s">
        <v>5967</v>
      </c>
      <c r="Q2232" t="s">
        <v>1957</v>
      </c>
      <c r="R2232" t="s">
        <v>5968</v>
      </c>
      <c r="S2232" t="s">
        <v>270</v>
      </c>
      <c r="T2232" t="b">
        <v>1</v>
      </c>
    </row>
    <row r="2233" spans="1:20" x14ac:dyDescent="0.25">
      <c r="A2233" t="s">
        <v>259</v>
      </c>
      <c r="B2233" t="s">
        <v>260</v>
      </c>
      <c r="C2233" t="s">
        <v>294</v>
      </c>
      <c r="D2233" t="s">
        <v>1953</v>
      </c>
      <c r="E2233" t="s">
        <v>3410</v>
      </c>
      <c r="F2233" t="s">
        <v>4062</v>
      </c>
      <c r="G2233" t="s">
        <v>4062</v>
      </c>
      <c r="H2233">
        <v>0.36199999999999999</v>
      </c>
      <c r="I2233" t="s">
        <v>265</v>
      </c>
      <c r="J2233" t="s">
        <v>242</v>
      </c>
      <c r="K2233" t="s">
        <v>243</v>
      </c>
      <c r="L2233" t="s">
        <v>244</v>
      </c>
      <c r="M2233">
        <v>0</v>
      </c>
      <c r="N2233">
        <v>0.36199999999999999</v>
      </c>
      <c r="O2233" t="s">
        <v>324</v>
      </c>
      <c r="P2233" t="s">
        <v>5967</v>
      </c>
      <c r="Q2233" t="s">
        <v>1957</v>
      </c>
      <c r="R2233" t="s">
        <v>5968</v>
      </c>
      <c r="S2233" t="s">
        <v>270</v>
      </c>
      <c r="T2233" t="b">
        <v>1</v>
      </c>
    </row>
    <row r="2234" spans="1:20" x14ac:dyDescent="0.25">
      <c r="A2234" t="s">
        <v>236</v>
      </c>
      <c r="B2234" t="s">
        <v>236</v>
      </c>
      <c r="C2234" t="s">
        <v>237</v>
      </c>
      <c r="D2234" t="s">
        <v>314</v>
      </c>
      <c r="E2234" t="s">
        <v>251</v>
      </c>
      <c r="F2234" t="s">
        <v>1520</v>
      </c>
      <c r="G2234" t="s">
        <v>2812</v>
      </c>
      <c r="H2234">
        <v>8.5000000000000006E-3</v>
      </c>
      <c r="I2234" t="s">
        <v>341</v>
      </c>
      <c r="J2234" t="s">
        <v>242</v>
      </c>
      <c r="K2234" t="s">
        <v>243</v>
      </c>
      <c r="L2234" t="s">
        <v>244</v>
      </c>
      <c r="M2234">
        <v>0</v>
      </c>
      <c r="N2234">
        <v>8.5000000000000006E-3</v>
      </c>
      <c r="O2234" t="s">
        <v>255</v>
      </c>
      <c r="P2234" s="18" t="s">
        <v>5969</v>
      </c>
      <c r="Q2234" t="s">
        <v>318</v>
      </c>
      <c r="R2234" t="s">
        <v>2182</v>
      </c>
      <c r="S2234" t="s">
        <v>249</v>
      </c>
      <c r="T2234" t="b">
        <v>1</v>
      </c>
    </row>
    <row r="2235" spans="1:20" x14ac:dyDescent="0.25">
      <c r="A2235" t="s">
        <v>259</v>
      </c>
      <c r="B2235" t="s">
        <v>260</v>
      </c>
      <c r="C2235" t="s">
        <v>237</v>
      </c>
      <c r="D2235" t="s">
        <v>2311</v>
      </c>
      <c r="E2235" t="s">
        <v>5970</v>
      </c>
      <c r="F2235" t="s">
        <v>5971</v>
      </c>
      <c r="G2235" t="s">
        <v>5972</v>
      </c>
      <c r="H2235">
        <v>2.2599999999999999E-2</v>
      </c>
      <c r="I2235" t="s">
        <v>265</v>
      </c>
      <c r="J2235" t="s">
        <v>242</v>
      </c>
      <c r="K2235" t="s">
        <v>243</v>
      </c>
      <c r="L2235" t="s">
        <v>244</v>
      </c>
      <c r="M2235">
        <v>0</v>
      </c>
      <c r="N2235">
        <v>2.2599999999999999E-2</v>
      </c>
      <c r="O2235" t="s">
        <v>324</v>
      </c>
      <c r="P2235" t="s">
        <v>5973</v>
      </c>
      <c r="Q2235" t="s">
        <v>2316</v>
      </c>
      <c r="R2235" t="s">
        <v>5974</v>
      </c>
      <c r="S2235" t="s">
        <v>270</v>
      </c>
      <c r="T2235" t="b">
        <v>1</v>
      </c>
    </row>
    <row r="2236" spans="1:20" x14ac:dyDescent="0.25">
      <c r="A2236" t="s">
        <v>236</v>
      </c>
      <c r="B2236" t="s">
        <v>236</v>
      </c>
      <c r="C2236" t="s">
        <v>237</v>
      </c>
      <c r="D2236" t="s">
        <v>250</v>
      </c>
      <c r="E2236" t="s">
        <v>251</v>
      </c>
      <c r="F2236" t="s">
        <v>455</v>
      </c>
      <c r="G2236" t="s">
        <v>5975</v>
      </c>
      <c r="H2236">
        <v>3.5000000000000003E-2</v>
      </c>
      <c r="I2236" t="s">
        <v>561</v>
      </c>
      <c r="J2236" t="s">
        <v>242</v>
      </c>
      <c r="K2236" t="s">
        <v>243</v>
      </c>
      <c r="L2236" t="s">
        <v>244</v>
      </c>
      <c r="M2236">
        <v>0</v>
      </c>
      <c r="N2236">
        <v>3.5000000000000003E-2</v>
      </c>
      <c r="O2236" t="s">
        <v>255</v>
      </c>
      <c r="P2236" t="s">
        <v>5976</v>
      </c>
      <c r="Q2236" t="s">
        <v>257</v>
      </c>
      <c r="R2236" t="s">
        <v>1828</v>
      </c>
      <c r="S2236" t="s">
        <v>249</v>
      </c>
      <c r="T2236" t="b">
        <v>1</v>
      </c>
    </row>
    <row r="2237" spans="1:20" x14ac:dyDescent="0.25">
      <c r="A2237" t="s">
        <v>259</v>
      </c>
      <c r="B2237" t="s">
        <v>260</v>
      </c>
      <c r="C2237" t="s">
        <v>237</v>
      </c>
      <c r="D2237" t="s">
        <v>5949</v>
      </c>
      <c r="E2237" t="s">
        <v>2341</v>
      </c>
      <c r="F2237" t="s">
        <v>2341</v>
      </c>
      <c r="G2237" t="s">
        <v>5977</v>
      </c>
      <c r="H2237">
        <v>2.9180000000000001</v>
      </c>
      <c r="I2237" t="s">
        <v>265</v>
      </c>
      <c r="J2237" t="s">
        <v>242</v>
      </c>
      <c r="K2237" t="s">
        <v>243</v>
      </c>
      <c r="L2237" t="s">
        <v>244</v>
      </c>
      <c r="M2237">
        <v>0</v>
      </c>
      <c r="N2237">
        <v>2.9180000000000001</v>
      </c>
      <c r="O2237" t="s">
        <v>310</v>
      </c>
      <c r="P2237" t="s">
        <v>5978</v>
      </c>
      <c r="Q2237" t="s">
        <v>5953</v>
      </c>
      <c r="R2237" t="s">
        <v>5979</v>
      </c>
      <c r="S2237" t="s">
        <v>270</v>
      </c>
      <c r="T2237" t="b">
        <v>1</v>
      </c>
    </row>
    <row r="2238" spans="1:20" x14ac:dyDescent="0.25">
      <c r="A2238" t="s">
        <v>259</v>
      </c>
      <c r="B2238" t="s">
        <v>260</v>
      </c>
      <c r="C2238" t="s">
        <v>294</v>
      </c>
      <c r="D2238" t="s">
        <v>5949</v>
      </c>
      <c r="E2238" t="s">
        <v>2341</v>
      </c>
      <c r="F2238" t="s">
        <v>2341</v>
      </c>
      <c r="G2238" t="s">
        <v>5977</v>
      </c>
      <c r="H2238">
        <v>1.446</v>
      </c>
      <c r="I2238" t="s">
        <v>265</v>
      </c>
      <c r="J2238" t="s">
        <v>242</v>
      </c>
      <c r="K2238" t="s">
        <v>243</v>
      </c>
      <c r="L2238" t="s">
        <v>244</v>
      </c>
      <c r="M2238">
        <v>0</v>
      </c>
      <c r="N2238">
        <v>1.446</v>
      </c>
      <c r="O2238" t="s">
        <v>310</v>
      </c>
      <c r="P2238" t="s">
        <v>5978</v>
      </c>
      <c r="Q2238" t="s">
        <v>5953</v>
      </c>
      <c r="R2238" t="s">
        <v>5979</v>
      </c>
      <c r="S2238" t="s">
        <v>270</v>
      </c>
      <c r="T2238" t="b">
        <v>1</v>
      </c>
    </row>
    <row r="2239" spans="1:20" x14ac:dyDescent="0.25">
      <c r="A2239" t="s">
        <v>259</v>
      </c>
      <c r="B2239" t="s">
        <v>260</v>
      </c>
      <c r="C2239" t="s">
        <v>237</v>
      </c>
      <c r="D2239" t="s">
        <v>4238</v>
      </c>
      <c r="E2239" t="s">
        <v>5980</v>
      </c>
      <c r="F2239" t="s">
        <v>5981</v>
      </c>
      <c r="G2239" t="s">
        <v>5981</v>
      </c>
      <c r="H2239">
        <v>0.54664199999999996</v>
      </c>
      <c r="I2239" t="s">
        <v>265</v>
      </c>
      <c r="J2239" t="s">
        <v>242</v>
      </c>
      <c r="K2239" t="s">
        <v>243</v>
      </c>
      <c r="L2239" t="s">
        <v>244</v>
      </c>
      <c r="M2239">
        <v>0</v>
      </c>
      <c r="N2239">
        <v>0.54664199999999996</v>
      </c>
      <c r="O2239" t="s">
        <v>372</v>
      </c>
      <c r="P2239" t="s">
        <v>5982</v>
      </c>
      <c r="Q2239" t="s">
        <v>4242</v>
      </c>
      <c r="R2239" t="s">
        <v>5983</v>
      </c>
      <c r="S2239" t="s">
        <v>270</v>
      </c>
      <c r="T2239" t="b">
        <v>1</v>
      </c>
    </row>
    <row r="2240" spans="1:20" x14ac:dyDescent="0.25">
      <c r="A2240" t="s">
        <v>259</v>
      </c>
      <c r="B2240" t="s">
        <v>260</v>
      </c>
      <c r="C2240" t="s">
        <v>294</v>
      </c>
      <c r="D2240" t="s">
        <v>4238</v>
      </c>
      <c r="E2240" t="s">
        <v>5980</v>
      </c>
      <c r="F2240" t="s">
        <v>5981</v>
      </c>
      <c r="G2240" t="s">
        <v>5981</v>
      </c>
      <c r="H2240">
        <v>0.45302399999999998</v>
      </c>
      <c r="I2240" t="s">
        <v>265</v>
      </c>
      <c r="J2240" t="s">
        <v>242</v>
      </c>
      <c r="K2240" t="s">
        <v>243</v>
      </c>
      <c r="L2240" t="s">
        <v>244</v>
      </c>
      <c r="M2240">
        <v>0</v>
      </c>
      <c r="N2240">
        <v>0.45302399999999998</v>
      </c>
      <c r="O2240" t="s">
        <v>372</v>
      </c>
      <c r="P2240" t="s">
        <v>5982</v>
      </c>
      <c r="Q2240" t="s">
        <v>4242</v>
      </c>
      <c r="R2240" t="s">
        <v>5983</v>
      </c>
      <c r="S2240" t="s">
        <v>270</v>
      </c>
      <c r="T2240" t="b">
        <v>1</v>
      </c>
    </row>
    <row r="2241" spans="1:20" x14ac:dyDescent="0.25">
      <c r="A2241" t="s">
        <v>259</v>
      </c>
      <c r="B2241" t="s">
        <v>260</v>
      </c>
      <c r="C2241" t="s">
        <v>237</v>
      </c>
      <c r="D2241" t="s">
        <v>1352</v>
      </c>
      <c r="E2241" t="s">
        <v>1922</v>
      </c>
      <c r="F2241" t="s">
        <v>1923</v>
      </c>
      <c r="G2241" t="s">
        <v>1923</v>
      </c>
      <c r="H2241">
        <v>0.108</v>
      </c>
      <c r="I2241" t="s">
        <v>265</v>
      </c>
      <c r="J2241" t="s">
        <v>242</v>
      </c>
      <c r="K2241" t="s">
        <v>243</v>
      </c>
      <c r="L2241" t="s">
        <v>244</v>
      </c>
      <c r="M2241">
        <v>0</v>
      </c>
      <c r="N2241">
        <v>0.108</v>
      </c>
      <c r="O2241" t="s">
        <v>446</v>
      </c>
      <c r="P2241" t="s">
        <v>5984</v>
      </c>
      <c r="Q2241" t="s">
        <v>1356</v>
      </c>
      <c r="R2241" t="s">
        <v>5985</v>
      </c>
      <c r="S2241" t="s">
        <v>270</v>
      </c>
      <c r="T2241" t="b">
        <v>1</v>
      </c>
    </row>
    <row r="2242" spans="1:20" x14ac:dyDescent="0.25">
      <c r="A2242" t="s">
        <v>236</v>
      </c>
      <c r="B2242" t="s">
        <v>236</v>
      </c>
      <c r="C2242" t="s">
        <v>237</v>
      </c>
      <c r="D2242" t="s">
        <v>392</v>
      </c>
      <c r="F2242" t="s">
        <v>484</v>
      </c>
      <c r="G2242" t="s">
        <v>303</v>
      </c>
      <c r="H2242">
        <v>0.01</v>
      </c>
      <c r="I2242" t="s">
        <v>254</v>
      </c>
      <c r="J2242" t="s">
        <v>242</v>
      </c>
      <c r="K2242" t="s">
        <v>243</v>
      </c>
      <c r="L2242" t="s">
        <v>244</v>
      </c>
      <c r="M2242">
        <v>0</v>
      </c>
      <c r="N2242">
        <v>0.01</v>
      </c>
      <c r="O2242" t="s">
        <v>245</v>
      </c>
      <c r="P2242" t="s">
        <v>304</v>
      </c>
      <c r="Q2242" t="s">
        <v>397</v>
      </c>
      <c r="R2242" t="s">
        <v>4883</v>
      </c>
      <c r="S2242" t="s">
        <v>249</v>
      </c>
      <c r="T2242" t="b">
        <v>0</v>
      </c>
    </row>
    <row r="2243" spans="1:20" x14ac:dyDescent="0.25">
      <c r="A2243" t="s">
        <v>259</v>
      </c>
      <c r="B2243" t="s">
        <v>260</v>
      </c>
      <c r="C2243" t="s">
        <v>237</v>
      </c>
      <c r="D2243" t="s">
        <v>2434</v>
      </c>
      <c r="E2243" t="s">
        <v>2912</v>
      </c>
      <c r="F2243" t="s">
        <v>2913</v>
      </c>
      <c r="G2243" t="s">
        <v>2914</v>
      </c>
      <c r="H2243">
        <v>8.2400000000000001E-2</v>
      </c>
      <c r="I2243" t="s">
        <v>265</v>
      </c>
      <c r="J2243" t="s">
        <v>242</v>
      </c>
      <c r="K2243" t="s">
        <v>243</v>
      </c>
      <c r="L2243" t="s">
        <v>244</v>
      </c>
      <c r="M2243">
        <v>0</v>
      </c>
      <c r="N2243">
        <v>8.2400000000000001E-2</v>
      </c>
      <c r="O2243" t="s">
        <v>266</v>
      </c>
      <c r="P2243" t="s">
        <v>5986</v>
      </c>
      <c r="Q2243" t="s">
        <v>2438</v>
      </c>
      <c r="R2243" t="s">
        <v>5987</v>
      </c>
      <c r="S2243" t="s">
        <v>270</v>
      </c>
      <c r="T2243" t="b">
        <v>1</v>
      </c>
    </row>
    <row r="2244" spans="1:20" x14ac:dyDescent="0.25">
      <c r="A2244" t="s">
        <v>236</v>
      </c>
      <c r="B2244" t="s">
        <v>236</v>
      </c>
      <c r="C2244" t="s">
        <v>237</v>
      </c>
      <c r="D2244" t="s">
        <v>392</v>
      </c>
      <c r="E2244" t="s">
        <v>251</v>
      </c>
      <c r="F2244" t="s">
        <v>1520</v>
      </c>
      <c r="G2244" t="s">
        <v>5988</v>
      </c>
      <c r="H2244">
        <v>2.5000000000000001E-2</v>
      </c>
      <c r="I2244" t="s">
        <v>561</v>
      </c>
      <c r="J2244" t="s">
        <v>242</v>
      </c>
      <c r="K2244" t="s">
        <v>243</v>
      </c>
      <c r="L2244" t="s">
        <v>244</v>
      </c>
      <c r="M2244">
        <v>0</v>
      </c>
      <c r="N2244">
        <v>2.5000000000000001E-2</v>
      </c>
      <c r="O2244" t="s">
        <v>255</v>
      </c>
      <c r="P2244" t="s">
        <v>5989</v>
      </c>
      <c r="Q2244" t="s">
        <v>397</v>
      </c>
      <c r="R2244" t="s">
        <v>3131</v>
      </c>
      <c r="S2244" t="s">
        <v>249</v>
      </c>
      <c r="T2244" t="b">
        <v>1</v>
      </c>
    </row>
    <row r="2245" spans="1:20" x14ac:dyDescent="0.25">
      <c r="A2245" t="s">
        <v>259</v>
      </c>
      <c r="B2245" t="s">
        <v>260</v>
      </c>
      <c r="C2245" t="s">
        <v>237</v>
      </c>
      <c r="D2245" t="s">
        <v>1621</v>
      </c>
      <c r="E2245" t="s">
        <v>1891</v>
      </c>
      <c r="F2245" t="s">
        <v>5990</v>
      </c>
      <c r="G2245" t="s">
        <v>5990</v>
      </c>
      <c r="H2245">
        <v>0.3695</v>
      </c>
      <c r="I2245" t="s">
        <v>265</v>
      </c>
      <c r="J2245" t="s">
        <v>242</v>
      </c>
      <c r="K2245" t="s">
        <v>243</v>
      </c>
      <c r="L2245" t="s">
        <v>244</v>
      </c>
      <c r="M2245">
        <v>0</v>
      </c>
      <c r="N2245">
        <v>0.3695</v>
      </c>
      <c r="O2245" t="s">
        <v>446</v>
      </c>
      <c r="P2245" t="s">
        <v>5991</v>
      </c>
      <c r="Q2245" t="s">
        <v>1625</v>
      </c>
      <c r="R2245" t="s">
        <v>5992</v>
      </c>
      <c r="S2245" t="s">
        <v>270</v>
      </c>
      <c r="T2245" t="b">
        <v>1</v>
      </c>
    </row>
    <row r="2246" spans="1:20" x14ac:dyDescent="0.25">
      <c r="A2246" t="s">
        <v>259</v>
      </c>
      <c r="B2246" t="s">
        <v>260</v>
      </c>
      <c r="C2246" t="s">
        <v>294</v>
      </c>
      <c r="D2246" t="s">
        <v>1621</v>
      </c>
      <c r="E2246" t="s">
        <v>1891</v>
      </c>
      <c r="F2246" t="s">
        <v>5990</v>
      </c>
      <c r="G2246" t="s">
        <v>5990</v>
      </c>
      <c r="H2246">
        <v>0.33274999999999999</v>
      </c>
      <c r="I2246" t="s">
        <v>265</v>
      </c>
      <c r="J2246" t="s">
        <v>242</v>
      </c>
      <c r="K2246" t="s">
        <v>243</v>
      </c>
      <c r="L2246" t="s">
        <v>244</v>
      </c>
      <c r="M2246">
        <v>0</v>
      </c>
      <c r="N2246">
        <v>0.33274999999999999</v>
      </c>
      <c r="O2246" t="s">
        <v>446</v>
      </c>
      <c r="P2246" t="s">
        <v>5991</v>
      </c>
      <c r="Q2246" t="s">
        <v>1625</v>
      </c>
      <c r="R2246" t="s">
        <v>5992</v>
      </c>
      <c r="S2246" t="s">
        <v>270</v>
      </c>
      <c r="T2246" t="b">
        <v>1</v>
      </c>
    </row>
    <row r="2247" spans="1:20" x14ac:dyDescent="0.25">
      <c r="A2247" t="s">
        <v>259</v>
      </c>
      <c r="B2247" t="s">
        <v>260</v>
      </c>
      <c r="C2247" t="s">
        <v>237</v>
      </c>
      <c r="D2247" t="s">
        <v>1305</v>
      </c>
      <c r="E2247" t="s">
        <v>5993</v>
      </c>
      <c r="F2247" t="s">
        <v>5994</v>
      </c>
      <c r="G2247" t="s">
        <v>5995</v>
      </c>
      <c r="H2247">
        <v>0.504</v>
      </c>
      <c r="I2247" t="s">
        <v>265</v>
      </c>
      <c r="J2247" t="s">
        <v>242</v>
      </c>
      <c r="K2247" t="s">
        <v>243</v>
      </c>
      <c r="L2247" t="s">
        <v>244</v>
      </c>
      <c r="M2247">
        <v>0</v>
      </c>
      <c r="N2247">
        <v>0.504</v>
      </c>
      <c r="O2247" t="s">
        <v>1309</v>
      </c>
      <c r="P2247" t="s">
        <v>5996</v>
      </c>
      <c r="Q2247" t="s">
        <v>1311</v>
      </c>
      <c r="R2247" t="s">
        <v>5997</v>
      </c>
      <c r="S2247" t="s">
        <v>270</v>
      </c>
      <c r="T2247" t="b">
        <v>1</v>
      </c>
    </row>
    <row r="2248" spans="1:20" x14ac:dyDescent="0.25">
      <c r="A2248" t="s">
        <v>259</v>
      </c>
      <c r="B2248" t="s">
        <v>260</v>
      </c>
      <c r="C2248" t="s">
        <v>336</v>
      </c>
      <c r="D2248" t="s">
        <v>1305</v>
      </c>
      <c r="E2248" t="s">
        <v>5993</v>
      </c>
      <c r="F2248" t="s">
        <v>5994</v>
      </c>
      <c r="G2248" t="s">
        <v>5995</v>
      </c>
      <c r="H2248">
        <v>2740</v>
      </c>
      <c r="I2248" t="s">
        <v>265</v>
      </c>
      <c r="J2248" t="s">
        <v>242</v>
      </c>
      <c r="K2248" t="s">
        <v>243</v>
      </c>
      <c r="L2248" t="s">
        <v>244</v>
      </c>
      <c r="M2248">
        <v>0</v>
      </c>
      <c r="N2248">
        <v>2740</v>
      </c>
      <c r="O2248" t="s">
        <v>1212</v>
      </c>
      <c r="P2248" t="s">
        <v>5996</v>
      </c>
      <c r="Q2248" t="s">
        <v>1311</v>
      </c>
      <c r="R2248" t="s">
        <v>5998</v>
      </c>
      <c r="S2248" t="s">
        <v>270</v>
      </c>
      <c r="T2248" t="b">
        <v>1</v>
      </c>
    </row>
    <row r="2249" spans="1:20" x14ac:dyDescent="0.25">
      <c r="A2249" t="s">
        <v>259</v>
      </c>
      <c r="B2249" t="s">
        <v>260</v>
      </c>
      <c r="C2249" t="s">
        <v>336</v>
      </c>
      <c r="D2249" t="s">
        <v>1305</v>
      </c>
      <c r="E2249" t="s">
        <v>5993</v>
      </c>
      <c r="F2249" t="s">
        <v>5994</v>
      </c>
      <c r="G2249" t="s">
        <v>5995</v>
      </c>
      <c r="H2249">
        <v>5257</v>
      </c>
      <c r="I2249" t="s">
        <v>265</v>
      </c>
      <c r="J2249" t="s">
        <v>242</v>
      </c>
      <c r="K2249" t="s">
        <v>243</v>
      </c>
      <c r="L2249" t="s">
        <v>244</v>
      </c>
      <c r="M2249">
        <v>0</v>
      </c>
      <c r="N2249">
        <v>5257</v>
      </c>
      <c r="O2249" t="s">
        <v>1212</v>
      </c>
      <c r="P2249" t="s">
        <v>5996</v>
      </c>
      <c r="Q2249" t="s">
        <v>1311</v>
      </c>
      <c r="R2249" t="s">
        <v>5999</v>
      </c>
      <c r="S2249" t="s">
        <v>270</v>
      </c>
      <c r="T2249" t="b">
        <v>1</v>
      </c>
    </row>
    <row r="2250" spans="1:20" x14ac:dyDescent="0.25">
      <c r="A2250" t="s">
        <v>259</v>
      </c>
      <c r="B2250" t="s">
        <v>260</v>
      </c>
      <c r="C2250" t="s">
        <v>237</v>
      </c>
      <c r="D2250" t="s">
        <v>5949</v>
      </c>
      <c r="E2250" t="s">
        <v>2341</v>
      </c>
      <c r="F2250" t="s">
        <v>2342</v>
      </c>
      <c r="G2250" t="s">
        <v>2343</v>
      </c>
      <c r="H2250">
        <v>0.30639</v>
      </c>
      <c r="I2250" t="s">
        <v>265</v>
      </c>
      <c r="J2250" t="s">
        <v>242</v>
      </c>
      <c r="K2250" t="s">
        <v>243</v>
      </c>
      <c r="L2250" t="s">
        <v>244</v>
      </c>
      <c r="M2250">
        <v>0</v>
      </c>
      <c r="N2250">
        <v>0.30639</v>
      </c>
      <c r="O2250" t="s">
        <v>372</v>
      </c>
      <c r="P2250" t="s">
        <v>6000</v>
      </c>
      <c r="Q2250" t="s">
        <v>5953</v>
      </c>
      <c r="R2250" t="s">
        <v>6001</v>
      </c>
      <c r="S2250" t="s">
        <v>270</v>
      </c>
      <c r="T2250" t="b">
        <v>1</v>
      </c>
    </row>
    <row r="2251" spans="1:20" x14ac:dyDescent="0.25">
      <c r="A2251" t="s">
        <v>259</v>
      </c>
      <c r="B2251" t="s">
        <v>260</v>
      </c>
      <c r="C2251" t="s">
        <v>294</v>
      </c>
      <c r="D2251" t="s">
        <v>5949</v>
      </c>
      <c r="E2251" t="s">
        <v>2341</v>
      </c>
      <c r="F2251" t="s">
        <v>2342</v>
      </c>
      <c r="G2251" t="s">
        <v>2343</v>
      </c>
      <c r="H2251">
        <v>0.14460000000000001</v>
      </c>
      <c r="I2251" t="s">
        <v>265</v>
      </c>
      <c r="J2251" t="s">
        <v>242</v>
      </c>
      <c r="K2251" t="s">
        <v>243</v>
      </c>
      <c r="L2251" t="s">
        <v>244</v>
      </c>
      <c r="M2251">
        <v>0</v>
      </c>
      <c r="N2251">
        <v>0.14460000000000001</v>
      </c>
      <c r="O2251" t="s">
        <v>290</v>
      </c>
      <c r="P2251" t="s">
        <v>6000</v>
      </c>
      <c r="Q2251" t="s">
        <v>5953</v>
      </c>
      <c r="R2251" t="s">
        <v>6001</v>
      </c>
      <c r="S2251" t="s">
        <v>270</v>
      </c>
      <c r="T2251" t="b">
        <v>1</v>
      </c>
    </row>
    <row r="2252" spans="1:20" x14ac:dyDescent="0.25">
      <c r="A2252" t="s">
        <v>259</v>
      </c>
      <c r="B2252" t="s">
        <v>260</v>
      </c>
      <c r="C2252" t="s">
        <v>237</v>
      </c>
      <c r="D2252" t="s">
        <v>1938</v>
      </c>
      <c r="E2252" t="s">
        <v>3316</v>
      </c>
      <c r="F2252" t="s">
        <v>6002</v>
      </c>
      <c r="G2252" t="s">
        <v>6002</v>
      </c>
      <c r="H2252">
        <v>4.032</v>
      </c>
      <c r="I2252" t="s">
        <v>265</v>
      </c>
      <c r="J2252" t="s">
        <v>242</v>
      </c>
      <c r="K2252" t="s">
        <v>243</v>
      </c>
      <c r="L2252" t="s">
        <v>244</v>
      </c>
      <c r="M2252">
        <v>0</v>
      </c>
      <c r="N2252">
        <v>4.032</v>
      </c>
      <c r="O2252" t="s">
        <v>324</v>
      </c>
      <c r="P2252" t="s">
        <v>6003</v>
      </c>
      <c r="Q2252" t="s">
        <v>1942</v>
      </c>
      <c r="R2252" t="s">
        <v>6004</v>
      </c>
      <c r="S2252" t="s">
        <v>270</v>
      </c>
      <c r="T2252" t="b">
        <v>0</v>
      </c>
    </row>
    <row r="2253" spans="1:20" x14ac:dyDescent="0.25">
      <c r="A2253" t="s">
        <v>259</v>
      </c>
      <c r="B2253" t="s">
        <v>260</v>
      </c>
      <c r="C2253" t="s">
        <v>336</v>
      </c>
      <c r="D2253" t="s">
        <v>1938</v>
      </c>
      <c r="E2253" t="s">
        <v>3316</v>
      </c>
      <c r="F2253" t="s">
        <v>6002</v>
      </c>
      <c r="G2253" t="s">
        <v>6002</v>
      </c>
      <c r="H2253">
        <v>20768</v>
      </c>
      <c r="I2253" t="s">
        <v>265</v>
      </c>
      <c r="J2253" t="s">
        <v>242</v>
      </c>
      <c r="K2253" t="s">
        <v>243</v>
      </c>
      <c r="L2253" t="s">
        <v>244</v>
      </c>
      <c r="M2253">
        <v>0</v>
      </c>
      <c r="N2253">
        <v>20768</v>
      </c>
      <c r="O2253" t="s">
        <v>1866</v>
      </c>
      <c r="P2253" t="s">
        <v>6003</v>
      </c>
      <c r="Q2253" t="s">
        <v>1942</v>
      </c>
      <c r="R2253" t="s">
        <v>6005</v>
      </c>
      <c r="S2253" t="s">
        <v>270</v>
      </c>
      <c r="T2253" t="b">
        <v>0</v>
      </c>
    </row>
    <row r="2254" spans="1:20" x14ac:dyDescent="0.25">
      <c r="A2254" t="s">
        <v>259</v>
      </c>
      <c r="B2254" t="s">
        <v>260</v>
      </c>
      <c r="C2254" t="s">
        <v>336</v>
      </c>
      <c r="D2254" t="s">
        <v>1938</v>
      </c>
      <c r="E2254" t="s">
        <v>3316</v>
      </c>
      <c r="F2254" t="s">
        <v>6002</v>
      </c>
      <c r="G2254" t="s">
        <v>6002</v>
      </c>
      <c r="H2254">
        <v>39841</v>
      </c>
      <c r="I2254" t="s">
        <v>265</v>
      </c>
      <c r="J2254" t="s">
        <v>242</v>
      </c>
      <c r="K2254" t="s">
        <v>243</v>
      </c>
      <c r="L2254" t="s">
        <v>244</v>
      </c>
      <c r="M2254">
        <v>0</v>
      </c>
      <c r="N2254">
        <v>39841</v>
      </c>
      <c r="O2254" t="s">
        <v>324</v>
      </c>
      <c r="P2254" t="s">
        <v>6003</v>
      </c>
      <c r="Q2254" t="s">
        <v>1942</v>
      </c>
      <c r="R2254" t="s">
        <v>6006</v>
      </c>
      <c r="S2254" t="s">
        <v>270</v>
      </c>
      <c r="T2254" t="b">
        <v>0</v>
      </c>
    </row>
    <row r="2255" spans="1:20" x14ac:dyDescent="0.25">
      <c r="A2255" t="s">
        <v>259</v>
      </c>
      <c r="B2255" t="s">
        <v>260</v>
      </c>
      <c r="C2255" t="s">
        <v>237</v>
      </c>
      <c r="D2255" t="s">
        <v>418</v>
      </c>
      <c r="E2255" t="s">
        <v>6007</v>
      </c>
      <c r="F2255" t="s">
        <v>6008</v>
      </c>
      <c r="G2255" t="s">
        <v>6009</v>
      </c>
      <c r="H2255">
        <v>6.7999999999999996E-3</v>
      </c>
      <c r="I2255" t="s">
        <v>265</v>
      </c>
      <c r="J2255" t="s">
        <v>242</v>
      </c>
      <c r="K2255" t="s">
        <v>243</v>
      </c>
      <c r="L2255" t="s">
        <v>244</v>
      </c>
      <c r="M2255">
        <v>0</v>
      </c>
      <c r="N2255">
        <v>6.7999999999999996E-3</v>
      </c>
      <c r="O2255" t="s">
        <v>290</v>
      </c>
      <c r="P2255" t="s">
        <v>6010</v>
      </c>
      <c r="Q2255" t="s">
        <v>423</v>
      </c>
      <c r="R2255" t="s">
        <v>6011</v>
      </c>
      <c r="S2255" t="s">
        <v>270</v>
      </c>
      <c r="T2255" t="b">
        <v>1</v>
      </c>
    </row>
    <row r="2256" spans="1:20" x14ac:dyDescent="0.25">
      <c r="A2256" t="s">
        <v>259</v>
      </c>
      <c r="B2256" t="s">
        <v>260</v>
      </c>
      <c r="C2256" t="s">
        <v>237</v>
      </c>
      <c r="D2256" t="s">
        <v>3581</v>
      </c>
      <c r="E2256" t="s">
        <v>1572</v>
      </c>
      <c r="F2256" t="s">
        <v>6012</v>
      </c>
      <c r="G2256" t="s">
        <v>6013</v>
      </c>
      <c r="H2256">
        <v>0.28095799999999999</v>
      </c>
      <c r="I2256" t="s">
        <v>265</v>
      </c>
      <c r="J2256" t="s">
        <v>242</v>
      </c>
      <c r="K2256" t="s">
        <v>243</v>
      </c>
      <c r="L2256" t="s">
        <v>244</v>
      </c>
      <c r="M2256">
        <v>0</v>
      </c>
      <c r="N2256">
        <v>0.28095799999999999</v>
      </c>
      <c r="O2256" t="s">
        <v>372</v>
      </c>
      <c r="P2256" t="s">
        <v>6014</v>
      </c>
      <c r="Q2256" t="s">
        <v>3586</v>
      </c>
      <c r="R2256" t="s">
        <v>6015</v>
      </c>
      <c r="S2256" t="s">
        <v>270</v>
      </c>
      <c r="T2256" t="b">
        <v>1</v>
      </c>
    </row>
    <row r="2257" spans="1:20" x14ac:dyDescent="0.25">
      <c r="A2257" t="s">
        <v>259</v>
      </c>
      <c r="B2257" t="s">
        <v>260</v>
      </c>
      <c r="C2257" t="s">
        <v>294</v>
      </c>
      <c r="D2257" t="s">
        <v>3581</v>
      </c>
      <c r="E2257" t="s">
        <v>1572</v>
      </c>
      <c r="F2257" t="s">
        <v>6012</v>
      </c>
      <c r="G2257" t="s">
        <v>6013</v>
      </c>
      <c r="H2257">
        <v>0.113803</v>
      </c>
      <c r="I2257" t="s">
        <v>265</v>
      </c>
      <c r="J2257" t="s">
        <v>242</v>
      </c>
      <c r="K2257" t="s">
        <v>243</v>
      </c>
      <c r="L2257" t="s">
        <v>244</v>
      </c>
      <c r="M2257">
        <v>0</v>
      </c>
      <c r="N2257">
        <v>0.113803</v>
      </c>
      <c r="O2257" t="s">
        <v>372</v>
      </c>
      <c r="P2257" t="s">
        <v>6014</v>
      </c>
      <c r="Q2257" t="s">
        <v>3586</v>
      </c>
      <c r="R2257" t="s">
        <v>6015</v>
      </c>
      <c r="S2257" t="s">
        <v>270</v>
      </c>
      <c r="T2257" t="b">
        <v>1</v>
      </c>
    </row>
    <row r="2258" spans="1:20" x14ac:dyDescent="0.25">
      <c r="A2258" t="s">
        <v>259</v>
      </c>
      <c r="B2258" t="s">
        <v>260</v>
      </c>
      <c r="C2258" t="s">
        <v>237</v>
      </c>
      <c r="D2258" t="s">
        <v>962</v>
      </c>
      <c r="E2258" t="s">
        <v>3818</v>
      </c>
      <c r="F2258" t="s">
        <v>3818</v>
      </c>
      <c r="G2258" t="s">
        <v>6016</v>
      </c>
      <c r="H2258">
        <v>4.1920000000000002</v>
      </c>
      <c r="I2258" t="s">
        <v>265</v>
      </c>
      <c r="J2258" t="s">
        <v>242</v>
      </c>
      <c r="K2258" t="s">
        <v>243</v>
      </c>
      <c r="L2258" t="s">
        <v>244</v>
      </c>
      <c r="M2258">
        <v>0</v>
      </c>
      <c r="N2258">
        <v>4.1920000000000002</v>
      </c>
      <c r="O2258" t="s">
        <v>266</v>
      </c>
      <c r="P2258" t="s">
        <v>6017</v>
      </c>
      <c r="Q2258" t="s">
        <v>967</v>
      </c>
      <c r="R2258" t="s">
        <v>6018</v>
      </c>
      <c r="S2258" t="s">
        <v>270</v>
      </c>
      <c r="T2258" t="b">
        <v>1</v>
      </c>
    </row>
    <row r="2259" spans="1:20" x14ac:dyDescent="0.25">
      <c r="A2259" t="s">
        <v>259</v>
      </c>
      <c r="B2259" t="s">
        <v>260</v>
      </c>
      <c r="C2259" t="s">
        <v>336</v>
      </c>
      <c r="D2259" t="s">
        <v>962</v>
      </c>
      <c r="E2259" t="s">
        <v>3818</v>
      </c>
      <c r="F2259" t="s">
        <v>3818</v>
      </c>
      <c r="G2259" t="s">
        <v>6016</v>
      </c>
      <c r="H2259">
        <v>29378</v>
      </c>
      <c r="I2259" t="s">
        <v>265</v>
      </c>
      <c r="J2259" t="s">
        <v>242</v>
      </c>
      <c r="K2259" t="s">
        <v>243</v>
      </c>
      <c r="L2259" t="s">
        <v>244</v>
      </c>
      <c r="M2259">
        <v>0</v>
      </c>
      <c r="N2259">
        <v>29378</v>
      </c>
      <c r="O2259" t="s">
        <v>266</v>
      </c>
      <c r="P2259" t="s">
        <v>6017</v>
      </c>
      <c r="Q2259" t="s">
        <v>967</v>
      </c>
      <c r="R2259" t="s">
        <v>6019</v>
      </c>
      <c r="S2259" t="s">
        <v>270</v>
      </c>
      <c r="T2259" t="b">
        <v>1</v>
      </c>
    </row>
    <row r="2260" spans="1:20" x14ac:dyDescent="0.25">
      <c r="A2260" t="s">
        <v>259</v>
      </c>
      <c r="B2260" t="s">
        <v>260</v>
      </c>
      <c r="C2260" t="s">
        <v>336</v>
      </c>
      <c r="D2260" t="s">
        <v>962</v>
      </c>
      <c r="E2260" t="s">
        <v>3818</v>
      </c>
      <c r="F2260" t="s">
        <v>3818</v>
      </c>
      <c r="G2260" t="s">
        <v>6016</v>
      </c>
      <c r="H2260">
        <v>66099</v>
      </c>
      <c r="I2260" t="s">
        <v>265</v>
      </c>
      <c r="J2260" t="s">
        <v>242</v>
      </c>
      <c r="K2260" t="s">
        <v>243</v>
      </c>
      <c r="L2260" t="s">
        <v>244</v>
      </c>
      <c r="M2260">
        <v>0</v>
      </c>
      <c r="N2260">
        <v>66099</v>
      </c>
      <c r="O2260" t="s">
        <v>266</v>
      </c>
      <c r="P2260" t="s">
        <v>6017</v>
      </c>
      <c r="Q2260" t="s">
        <v>967</v>
      </c>
      <c r="R2260" t="s">
        <v>6020</v>
      </c>
      <c r="S2260" t="s">
        <v>270</v>
      </c>
      <c r="T2260" t="b">
        <v>1</v>
      </c>
    </row>
    <row r="2261" spans="1:20" x14ac:dyDescent="0.25">
      <c r="A2261" t="s">
        <v>236</v>
      </c>
      <c r="B2261" t="s">
        <v>236</v>
      </c>
      <c r="C2261" t="s">
        <v>237</v>
      </c>
      <c r="D2261" t="s">
        <v>392</v>
      </c>
      <c r="F2261" t="s">
        <v>791</v>
      </c>
      <c r="G2261" t="s">
        <v>3752</v>
      </c>
      <c r="H2261">
        <v>4.0000000000000001E-3</v>
      </c>
      <c r="I2261" t="s">
        <v>254</v>
      </c>
      <c r="J2261" t="s">
        <v>242</v>
      </c>
      <c r="K2261" t="s">
        <v>243</v>
      </c>
      <c r="L2261" t="s">
        <v>244</v>
      </c>
      <c r="M2261">
        <v>0</v>
      </c>
      <c r="N2261">
        <v>4.0000000000000001E-3</v>
      </c>
      <c r="O2261" t="s">
        <v>245</v>
      </c>
      <c r="P2261" t="s">
        <v>6021</v>
      </c>
      <c r="Q2261" t="s">
        <v>397</v>
      </c>
      <c r="R2261" t="s">
        <v>795</v>
      </c>
      <c r="S2261" t="s">
        <v>249</v>
      </c>
      <c r="T2261" t="b">
        <v>0</v>
      </c>
    </row>
    <row r="2262" spans="1:20" x14ac:dyDescent="0.25">
      <c r="A2262" t="s">
        <v>236</v>
      </c>
      <c r="B2262" t="s">
        <v>236</v>
      </c>
      <c r="C2262" t="s">
        <v>237</v>
      </c>
      <c r="D2262" t="s">
        <v>314</v>
      </c>
      <c r="F2262" t="s">
        <v>239</v>
      </c>
      <c r="G2262" t="s">
        <v>303</v>
      </c>
      <c r="H2262">
        <v>0.01</v>
      </c>
      <c r="I2262" t="s">
        <v>254</v>
      </c>
      <c r="J2262" t="s">
        <v>242</v>
      </c>
      <c r="K2262" t="s">
        <v>243</v>
      </c>
      <c r="L2262" t="s">
        <v>244</v>
      </c>
      <c r="M2262">
        <v>0</v>
      </c>
      <c r="N2262">
        <v>0.01</v>
      </c>
      <c r="O2262" t="s">
        <v>569</v>
      </c>
      <c r="P2262" t="s">
        <v>4895</v>
      </c>
      <c r="Q2262" t="s">
        <v>318</v>
      </c>
      <c r="R2262" t="s">
        <v>2654</v>
      </c>
      <c r="S2262" t="s">
        <v>249</v>
      </c>
      <c r="T2262" t="b">
        <v>0</v>
      </c>
    </row>
    <row r="2263" spans="1:20" x14ac:dyDescent="0.25">
      <c r="A2263" t="s">
        <v>259</v>
      </c>
      <c r="B2263" t="s">
        <v>260</v>
      </c>
      <c r="C2263" t="s">
        <v>237</v>
      </c>
      <c r="D2263" t="s">
        <v>1305</v>
      </c>
      <c r="E2263" t="s">
        <v>4403</v>
      </c>
      <c r="F2263" t="s">
        <v>6022</v>
      </c>
      <c r="G2263" t="s">
        <v>6023</v>
      </c>
      <c r="H2263">
        <v>0.72599999999999998</v>
      </c>
      <c r="I2263" t="s">
        <v>265</v>
      </c>
      <c r="J2263" t="s">
        <v>242</v>
      </c>
      <c r="K2263" t="s">
        <v>243</v>
      </c>
      <c r="L2263" t="s">
        <v>244</v>
      </c>
      <c r="M2263">
        <v>0</v>
      </c>
      <c r="N2263">
        <v>0.72599999999999998</v>
      </c>
      <c r="O2263" t="s">
        <v>1309</v>
      </c>
      <c r="P2263" t="s">
        <v>6024</v>
      </c>
      <c r="Q2263" t="s">
        <v>1311</v>
      </c>
      <c r="R2263" t="s">
        <v>6025</v>
      </c>
      <c r="S2263" t="s">
        <v>270</v>
      </c>
      <c r="T2263" t="b">
        <v>1</v>
      </c>
    </row>
    <row r="2264" spans="1:20" x14ac:dyDescent="0.25">
      <c r="A2264" t="s">
        <v>236</v>
      </c>
      <c r="B2264" t="s">
        <v>236</v>
      </c>
      <c r="C2264" t="s">
        <v>237</v>
      </c>
      <c r="D2264" t="s">
        <v>566</v>
      </c>
      <c r="E2264" t="s">
        <v>251</v>
      </c>
      <c r="F2264" t="s">
        <v>459</v>
      </c>
      <c r="G2264" t="s">
        <v>6026</v>
      </c>
      <c r="H2264">
        <v>2E-3</v>
      </c>
      <c r="I2264" t="s">
        <v>241</v>
      </c>
      <c r="J2264" t="s">
        <v>242</v>
      </c>
      <c r="K2264" t="s">
        <v>243</v>
      </c>
      <c r="L2264" t="s">
        <v>244</v>
      </c>
      <c r="M2264">
        <v>0</v>
      </c>
      <c r="N2264">
        <v>2E-3</v>
      </c>
      <c r="O2264" t="s">
        <v>255</v>
      </c>
      <c r="P2264" t="s">
        <v>6027</v>
      </c>
      <c r="Q2264" t="s">
        <v>571</v>
      </c>
      <c r="R2264" t="s">
        <v>1814</v>
      </c>
      <c r="S2264" t="s">
        <v>249</v>
      </c>
      <c r="T2264" t="b">
        <v>1</v>
      </c>
    </row>
    <row r="2265" spans="1:20" x14ac:dyDescent="0.25">
      <c r="A2265" t="s">
        <v>259</v>
      </c>
      <c r="B2265" t="s">
        <v>271</v>
      </c>
      <c r="C2265" t="s">
        <v>237</v>
      </c>
      <c r="D2265" t="s">
        <v>2761</v>
      </c>
      <c r="E2265" t="s">
        <v>6028</v>
      </c>
      <c r="F2265" t="s">
        <v>6029</v>
      </c>
      <c r="G2265" t="s">
        <v>6030</v>
      </c>
      <c r="H2265">
        <v>0.77200000000000002</v>
      </c>
      <c r="I2265" t="s">
        <v>265</v>
      </c>
      <c r="J2265" t="s">
        <v>242</v>
      </c>
      <c r="K2265" t="s">
        <v>243</v>
      </c>
      <c r="L2265" t="s">
        <v>244</v>
      </c>
      <c r="M2265">
        <v>0</v>
      </c>
      <c r="N2265">
        <v>0.77200000000000002</v>
      </c>
      <c r="O2265" t="s">
        <v>2765</v>
      </c>
      <c r="P2265" t="s">
        <v>6031</v>
      </c>
      <c r="Q2265" t="s">
        <v>2767</v>
      </c>
      <c r="R2265" t="s">
        <v>6032</v>
      </c>
      <c r="S2265" t="s">
        <v>279</v>
      </c>
      <c r="T2265" t="b">
        <v>1</v>
      </c>
    </row>
    <row r="2266" spans="1:20" x14ac:dyDescent="0.25">
      <c r="A2266" t="s">
        <v>259</v>
      </c>
      <c r="B2266" t="s">
        <v>271</v>
      </c>
      <c r="C2266" t="s">
        <v>336</v>
      </c>
      <c r="D2266" t="s">
        <v>2761</v>
      </c>
      <c r="E2266" t="s">
        <v>6028</v>
      </c>
      <c r="F2266" t="s">
        <v>6029</v>
      </c>
      <c r="G2266" t="s">
        <v>6030</v>
      </c>
      <c r="H2266">
        <v>4398</v>
      </c>
      <c r="I2266" t="s">
        <v>265</v>
      </c>
      <c r="J2266" t="s">
        <v>242</v>
      </c>
      <c r="K2266" t="s">
        <v>243</v>
      </c>
      <c r="L2266" t="s">
        <v>244</v>
      </c>
      <c r="M2266">
        <v>0</v>
      </c>
      <c r="N2266">
        <v>4398</v>
      </c>
      <c r="O2266" t="s">
        <v>2765</v>
      </c>
      <c r="P2266" t="s">
        <v>6031</v>
      </c>
      <c r="Q2266" t="s">
        <v>2767</v>
      </c>
      <c r="R2266" t="s">
        <v>6033</v>
      </c>
      <c r="S2266" t="s">
        <v>279</v>
      </c>
      <c r="T2266" t="b">
        <v>1</v>
      </c>
    </row>
    <row r="2267" spans="1:20" x14ac:dyDescent="0.25">
      <c r="A2267" t="s">
        <v>259</v>
      </c>
      <c r="B2267" t="s">
        <v>271</v>
      </c>
      <c r="C2267" t="s">
        <v>336</v>
      </c>
      <c r="D2267" t="s">
        <v>2761</v>
      </c>
      <c r="E2267" t="s">
        <v>6028</v>
      </c>
      <c r="F2267" t="s">
        <v>6029</v>
      </c>
      <c r="G2267" t="s">
        <v>6030</v>
      </c>
      <c r="H2267">
        <v>9144</v>
      </c>
      <c r="I2267" t="s">
        <v>265</v>
      </c>
      <c r="J2267" t="s">
        <v>242</v>
      </c>
      <c r="K2267" t="s">
        <v>243</v>
      </c>
      <c r="L2267" t="s">
        <v>244</v>
      </c>
      <c r="M2267">
        <v>0</v>
      </c>
      <c r="N2267">
        <v>9144</v>
      </c>
      <c r="O2267" t="s">
        <v>2765</v>
      </c>
      <c r="P2267" t="s">
        <v>6031</v>
      </c>
      <c r="Q2267" t="s">
        <v>2767</v>
      </c>
      <c r="R2267" t="s">
        <v>6034</v>
      </c>
      <c r="S2267" t="s">
        <v>279</v>
      </c>
      <c r="T2267" t="b">
        <v>1</v>
      </c>
    </row>
    <row r="2268" spans="1:20" x14ac:dyDescent="0.25">
      <c r="A2268" t="s">
        <v>259</v>
      </c>
      <c r="B2268" t="s">
        <v>260</v>
      </c>
      <c r="C2268" t="s">
        <v>237</v>
      </c>
      <c r="D2268" t="s">
        <v>853</v>
      </c>
      <c r="E2268" t="s">
        <v>6035</v>
      </c>
      <c r="F2268" t="s">
        <v>6036</v>
      </c>
      <c r="G2268" t="s">
        <v>6037</v>
      </c>
      <c r="H2268">
        <v>0.61399999999999999</v>
      </c>
      <c r="I2268" t="s">
        <v>265</v>
      </c>
      <c r="J2268" t="s">
        <v>242</v>
      </c>
      <c r="K2268" t="s">
        <v>243</v>
      </c>
      <c r="L2268" t="s">
        <v>244</v>
      </c>
      <c r="M2268">
        <v>0</v>
      </c>
      <c r="N2268">
        <v>0.61399999999999999</v>
      </c>
      <c r="O2268" t="s">
        <v>518</v>
      </c>
      <c r="P2268" t="s">
        <v>6038</v>
      </c>
      <c r="Q2268" t="s">
        <v>858</v>
      </c>
      <c r="R2268" t="s">
        <v>6039</v>
      </c>
      <c r="S2268" t="s">
        <v>270</v>
      </c>
      <c r="T2268" t="b">
        <v>1</v>
      </c>
    </row>
    <row r="2269" spans="1:20" x14ac:dyDescent="0.25">
      <c r="A2269" t="s">
        <v>259</v>
      </c>
      <c r="B2269" t="s">
        <v>382</v>
      </c>
      <c r="C2269" t="s">
        <v>237</v>
      </c>
      <c r="D2269" t="s">
        <v>649</v>
      </c>
      <c r="E2269" t="s">
        <v>5564</v>
      </c>
      <c r="F2269" t="s">
        <v>6040</v>
      </c>
      <c r="G2269" t="s">
        <v>6040</v>
      </c>
      <c r="H2269">
        <v>0.188</v>
      </c>
      <c r="I2269" t="s">
        <v>265</v>
      </c>
      <c r="J2269" t="s">
        <v>242</v>
      </c>
      <c r="K2269" t="s">
        <v>243</v>
      </c>
      <c r="L2269" t="s">
        <v>244</v>
      </c>
      <c r="M2269">
        <v>0</v>
      </c>
      <c r="N2269">
        <v>0.188</v>
      </c>
      <c r="O2269" t="s">
        <v>652</v>
      </c>
      <c r="P2269" t="s">
        <v>6041</v>
      </c>
      <c r="Q2269" t="s">
        <v>654</v>
      </c>
      <c r="R2269" t="s">
        <v>6042</v>
      </c>
      <c r="S2269" t="s">
        <v>390</v>
      </c>
      <c r="T2269" t="b">
        <v>1</v>
      </c>
    </row>
    <row r="2270" spans="1:20" x14ac:dyDescent="0.25">
      <c r="A2270" t="s">
        <v>259</v>
      </c>
      <c r="B2270" t="s">
        <v>382</v>
      </c>
      <c r="C2270" t="s">
        <v>294</v>
      </c>
      <c r="D2270" t="s">
        <v>649</v>
      </c>
      <c r="E2270" t="s">
        <v>5564</v>
      </c>
      <c r="F2270" t="s">
        <v>6040</v>
      </c>
      <c r="G2270" t="s">
        <v>6040</v>
      </c>
      <c r="H2270">
        <v>9.6000000000000002E-2</v>
      </c>
      <c r="I2270" t="s">
        <v>265</v>
      </c>
      <c r="J2270" t="s">
        <v>242</v>
      </c>
      <c r="K2270" t="s">
        <v>243</v>
      </c>
      <c r="L2270" t="s">
        <v>244</v>
      </c>
      <c r="M2270">
        <v>0</v>
      </c>
      <c r="N2270">
        <v>9.6000000000000002E-2</v>
      </c>
      <c r="O2270" t="s">
        <v>652</v>
      </c>
      <c r="P2270" t="s">
        <v>6041</v>
      </c>
      <c r="Q2270" t="s">
        <v>654</v>
      </c>
      <c r="R2270" t="s">
        <v>6042</v>
      </c>
      <c r="S2270" t="s">
        <v>390</v>
      </c>
      <c r="T2270" t="b">
        <v>1</v>
      </c>
    </row>
    <row r="2271" spans="1:20" x14ac:dyDescent="0.25">
      <c r="A2271" t="s">
        <v>259</v>
      </c>
      <c r="B2271" t="s">
        <v>260</v>
      </c>
      <c r="C2271" t="s">
        <v>237</v>
      </c>
      <c r="D2271" t="s">
        <v>862</v>
      </c>
      <c r="E2271" t="s">
        <v>5845</v>
      </c>
      <c r="F2271" t="s">
        <v>5845</v>
      </c>
      <c r="G2271" t="s">
        <v>6043</v>
      </c>
      <c r="H2271">
        <v>0.46100000000000002</v>
      </c>
      <c r="I2271" t="s">
        <v>265</v>
      </c>
      <c r="J2271" t="s">
        <v>242</v>
      </c>
      <c r="K2271" t="s">
        <v>243</v>
      </c>
      <c r="L2271" t="s">
        <v>244</v>
      </c>
      <c r="M2271">
        <v>0</v>
      </c>
      <c r="N2271">
        <v>0.46100000000000002</v>
      </c>
      <c r="O2271" t="s">
        <v>2901</v>
      </c>
      <c r="P2271" t="s">
        <v>6044</v>
      </c>
      <c r="Q2271" t="s">
        <v>867</v>
      </c>
      <c r="R2271" t="s">
        <v>6045</v>
      </c>
      <c r="S2271" t="s">
        <v>270</v>
      </c>
      <c r="T2271" t="b">
        <v>1</v>
      </c>
    </row>
    <row r="2272" spans="1:20" x14ac:dyDescent="0.25">
      <c r="A2272" t="s">
        <v>259</v>
      </c>
      <c r="B2272" t="s">
        <v>260</v>
      </c>
      <c r="C2272" t="s">
        <v>336</v>
      </c>
      <c r="D2272" t="s">
        <v>862</v>
      </c>
      <c r="E2272" t="s">
        <v>5845</v>
      </c>
      <c r="F2272" t="s">
        <v>5845</v>
      </c>
      <c r="G2272" t="s">
        <v>6043</v>
      </c>
      <c r="H2272">
        <v>2382</v>
      </c>
      <c r="I2272" t="s">
        <v>265</v>
      </c>
      <c r="J2272" t="s">
        <v>242</v>
      </c>
      <c r="K2272" t="s">
        <v>243</v>
      </c>
      <c r="L2272" t="s">
        <v>244</v>
      </c>
      <c r="M2272">
        <v>0</v>
      </c>
      <c r="N2272">
        <v>2382</v>
      </c>
      <c r="O2272" t="s">
        <v>2901</v>
      </c>
      <c r="P2272" t="s">
        <v>6044</v>
      </c>
      <c r="Q2272" t="s">
        <v>867</v>
      </c>
      <c r="R2272" t="s">
        <v>6046</v>
      </c>
      <c r="S2272" t="s">
        <v>270</v>
      </c>
      <c r="T2272" t="b">
        <v>1</v>
      </c>
    </row>
    <row r="2273" spans="1:20" x14ac:dyDescent="0.25">
      <c r="A2273" t="s">
        <v>259</v>
      </c>
      <c r="B2273" t="s">
        <v>260</v>
      </c>
      <c r="C2273" t="s">
        <v>336</v>
      </c>
      <c r="D2273" t="s">
        <v>862</v>
      </c>
      <c r="E2273" t="s">
        <v>5845</v>
      </c>
      <c r="F2273" t="s">
        <v>5845</v>
      </c>
      <c r="G2273" t="s">
        <v>6043</v>
      </c>
      <c r="H2273">
        <v>4602</v>
      </c>
      <c r="I2273" t="s">
        <v>265</v>
      </c>
      <c r="J2273" t="s">
        <v>242</v>
      </c>
      <c r="K2273" t="s">
        <v>243</v>
      </c>
      <c r="L2273" t="s">
        <v>244</v>
      </c>
      <c r="M2273">
        <v>0</v>
      </c>
      <c r="N2273">
        <v>4602</v>
      </c>
      <c r="O2273" t="s">
        <v>2901</v>
      </c>
      <c r="P2273" t="s">
        <v>6044</v>
      </c>
      <c r="Q2273" t="s">
        <v>867</v>
      </c>
      <c r="R2273" t="s">
        <v>6047</v>
      </c>
      <c r="S2273" t="s">
        <v>270</v>
      </c>
      <c r="T2273" t="b">
        <v>1</v>
      </c>
    </row>
    <row r="2274" spans="1:20" x14ac:dyDescent="0.25">
      <c r="A2274" t="s">
        <v>259</v>
      </c>
      <c r="B2274" t="s">
        <v>260</v>
      </c>
      <c r="C2274" t="s">
        <v>237</v>
      </c>
      <c r="D2274" t="s">
        <v>875</v>
      </c>
      <c r="E2274" t="s">
        <v>4397</v>
      </c>
      <c r="F2274" t="s">
        <v>4398</v>
      </c>
      <c r="G2274" t="s">
        <v>4398</v>
      </c>
      <c r="H2274">
        <v>13.011900000000001</v>
      </c>
      <c r="I2274" t="s">
        <v>265</v>
      </c>
      <c r="J2274" t="s">
        <v>242</v>
      </c>
      <c r="K2274" t="s">
        <v>243</v>
      </c>
      <c r="L2274" t="s">
        <v>244</v>
      </c>
      <c r="M2274">
        <v>0</v>
      </c>
      <c r="N2274">
        <v>13.011900000000001</v>
      </c>
      <c r="O2274" t="s">
        <v>372</v>
      </c>
      <c r="P2274" t="s">
        <v>6048</v>
      </c>
      <c r="Q2274" t="s">
        <v>879</v>
      </c>
      <c r="R2274" t="s">
        <v>6049</v>
      </c>
      <c r="S2274" t="s">
        <v>270</v>
      </c>
      <c r="T2274" t="b">
        <v>1</v>
      </c>
    </row>
    <row r="2275" spans="1:20" x14ac:dyDescent="0.25">
      <c r="A2275" t="s">
        <v>259</v>
      </c>
      <c r="B2275" t="s">
        <v>260</v>
      </c>
      <c r="C2275" t="s">
        <v>294</v>
      </c>
      <c r="D2275" t="s">
        <v>875</v>
      </c>
      <c r="E2275" t="s">
        <v>4397</v>
      </c>
      <c r="F2275" t="s">
        <v>4398</v>
      </c>
      <c r="G2275" t="s">
        <v>4398</v>
      </c>
      <c r="H2275">
        <v>9.9149999999999991</v>
      </c>
      <c r="I2275" t="s">
        <v>265</v>
      </c>
      <c r="J2275" t="s">
        <v>242</v>
      </c>
      <c r="K2275" t="s">
        <v>243</v>
      </c>
      <c r="L2275" t="s">
        <v>244</v>
      </c>
      <c r="M2275">
        <v>0</v>
      </c>
      <c r="N2275">
        <v>9.9149999999999991</v>
      </c>
      <c r="O2275" t="s">
        <v>298</v>
      </c>
      <c r="P2275" t="s">
        <v>6048</v>
      </c>
      <c r="Q2275" t="s">
        <v>879</v>
      </c>
      <c r="R2275" t="s">
        <v>6049</v>
      </c>
      <c r="S2275" t="s">
        <v>270</v>
      </c>
      <c r="T2275" t="b">
        <v>1</v>
      </c>
    </row>
    <row r="2276" spans="1:20" x14ac:dyDescent="0.25">
      <c r="A2276" t="s">
        <v>259</v>
      </c>
      <c r="B2276" t="s">
        <v>260</v>
      </c>
      <c r="C2276" t="s">
        <v>237</v>
      </c>
      <c r="D2276" t="s">
        <v>443</v>
      </c>
      <c r="E2276" t="s">
        <v>3252</v>
      </c>
      <c r="F2276" t="s">
        <v>6050</v>
      </c>
      <c r="G2276" t="s">
        <v>6050</v>
      </c>
      <c r="H2276">
        <v>4.7E-2</v>
      </c>
      <c r="I2276" t="s">
        <v>265</v>
      </c>
      <c r="J2276" t="s">
        <v>242</v>
      </c>
      <c r="K2276" t="s">
        <v>243</v>
      </c>
      <c r="L2276" t="s">
        <v>244</v>
      </c>
      <c r="M2276">
        <v>0</v>
      </c>
      <c r="N2276">
        <v>4.7E-2</v>
      </c>
      <c r="O2276" t="s">
        <v>446</v>
      </c>
      <c r="P2276" t="s">
        <v>6051</v>
      </c>
      <c r="Q2276" t="s">
        <v>448</v>
      </c>
      <c r="R2276" t="s">
        <v>6052</v>
      </c>
      <c r="S2276" t="s">
        <v>270</v>
      </c>
      <c r="T2276" t="b">
        <v>1</v>
      </c>
    </row>
    <row r="2277" spans="1:20" x14ac:dyDescent="0.25">
      <c r="A2277" t="s">
        <v>259</v>
      </c>
      <c r="B2277" t="s">
        <v>260</v>
      </c>
      <c r="C2277" t="s">
        <v>294</v>
      </c>
      <c r="D2277" t="s">
        <v>443</v>
      </c>
      <c r="E2277" t="s">
        <v>3252</v>
      </c>
      <c r="F2277" t="s">
        <v>6050</v>
      </c>
      <c r="G2277" t="s">
        <v>6050</v>
      </c>
      <c r="H2277">
        <v>2.4E-2</v>
      </c>
      <c r="I2277" t="s">
        <v>265</v>
      </c>
      <c r="J2277" t="s">
        <v>242</v>
      </c>
      <c r="K2277" t="s">
        <v>243</v>
      </c>
      <c r="L2277" t="s">
        <v>244</v>
      </c>
      <c r="M2277">
        <v>0</v>
      </c>
      <c r="N2277">
        <v>2.4E-2</v>
      </c>
      <c r="O2277" t="s">
        <v>446</v>
      </c>
      <c r="P2277" t="s">
        <v>6051</v>
      </c>
      <c r="Q2277" t="s">
        <v>448</v>
      </c>
      <c r="R2277" t="s">
        <v>6052</v>
      </c>
      <c r="S2277" t="s">
        <v>270</v>
      </c>
      <c r="T2277" t="b">
        <v>1</v>
      </c>
    </row>
    <row r="2278" spans="1:20" x14ac:dyDescent="0.25">
      <c r="A2278" t="s">
        <v>259</v>
      </c>
      <c r="B2278" t="s">
        <v>260</v>
      </c>
      <c r="C2278" t="s">
        <v>237</v>
      </c>
      <c r="D2278" t="s">
        <v>2468</v>
      </c>
      <c r="E2278" t="s">
        <v>2269</v>
      </c>
      <c r="F2278" t="s">
        <v>2269</v>
      </c>
      <c r="G2278" t="s">
        <v>6053</v>
      </c>
      <c r="H2278">
        <v>10.704000000000001</v>
      </c>
      <c r="I2278" t="s">
        <v>265</v>
      </c>
      <c r="J2278" t="s">
        <v>242</v>
      </c>
      <c r="K2278" t="s">
        <v>243</v>
      </c>
      <c r="L2278" t="s">
        <v>244</v>
      </c>
      <c r="M2278">
        <v>0</v>
      </c>
      <c r="N2278">
        <v>10.704000000000001</v>
      </c>
      <c r="O2278" t="s">
        <v>266</v>
      </c>
      <c r="P2278" t="s">
        <v>6054</v>
      </c>
      <c r="Q2278" t="s">
        <v>2473</v>
      </c>
      <c r="R2278" t="s">
        <v>6055</v>
      </c>
      <c r="S2278" t="s">
        <v>270</v>
      </c>
      <c r="T2278" t="b">
        <v>1</v>
      </c>
    </row>
    <row r="2279" spans="1:20" x14ac:dyDescent="0.25">
      <c r="A2279" t="s">
        <v>259</v>
      </c>
      <c r="B2279" t="s">
        <v>260</v>
      </c>
      <c r="C2279" t="s">
        <v>294</v>
      </c>
      <c r="D2279" t="s">
        <v>2468</v>
      </c>
      <c r="E2279" t="s">
        <v>2269</v>
      </c>
      <c r="F2279" t="s">
        <v>2269</v>
      </c>
      <c r="G2279" t="s">
        <v>6053</v>
      </c>
      <c r="H2279">
        <v>6.2880000000000003</v>
      </c>
      <c r="I2279" t="s">
        <v>265</v>
      </c>
      <c r="J2279" t="s">
        <v>242</v>
      </c>
      <c r="K2279" t="s">
        <v>243</v>
      </c>
      <c r="L2279" t="s">
        <v>244</v>
      </c>
      <c r="M2279">
        <v>0</v>
      </c>
      <c r="N2279">
        <v>6.2880000000000003</v>
      </c>
      <c r="O2279" t="s">
        <v>266</v>
      </c>
      <c r="P2279" t="s">
        <v>6054</v>
      </c>
      <c r="Q2279" t="s">
        <v>2473</v>
      </c>
      <c r="R2279" t="s">
        <v>6055</v>
      </c>
      <c r="S2279" t="s">
        <v>270</v>
      </c>
      <c r="T2279" t="b">
        <v>1</v>
      </c>
    </row>
    <row r="2280" spans="1:20" x14ac:dyDescent="0.25">
      <c r="A2280" t="s">
        <v>259</v>
      </c>
      <c r="B2280" t="s">
        <v>260</v>
      </c>
      <c r="C2280" t="s">
        <v>237</v>
      </c>
      <c r="D2280" t="s">
        <v>1442</v>
      </c>
      <c r="E2280" t="s">
        <v>2462</v>
      </c>
      <c r="F2280" t="s">
        <v>6056</v>
      </c>
      <c r="G2280" t="s">
        <v>6056</v>
      </c>
      <c r="H2280">
        <v>7.5249999999999997E-2</v>
      </c>
      <c r="I2280" t="s">
        <v>265</v>
      </c>
      <c r="J2280" t="s">
        <v>242</v>
      </c>
      <c r="K2280" t="s">
        <v>243</v>
      </c>
      <c r="L2280" t="s">
        <v>244</v>
      </c>
      <c r="M2280">
        <v>0</v>
      </c>
      <c r="N2280">
        <v>7.5249999999999997E-2</v>
      </c>
      <c r="O2280" t="s">
        <v>446</v>
      </c>
      <c r="P2280" t="s">
        <v>6057</v>
      </c>
      <c r="Q2280" t="s">
        <v>1446</v>
      </c>
      <c r="R2280" t="s">
        <v>6058</v>
      </c>
      <c r="S2280" t="s">
        <v>270</v>
      </c>
      <c r="T2280" t="b">
        <v>1</v>
      </c>
    </row>
    <row r="2281" spans="1:20" x14ac:dyDescent="0.25">
      <c r="A2281" t="s">
        <v>259</v>
      </c>
      <c r="B2281" t="s">
        <v>260</v>
      </c>
      <c r="C2281" t="s">
        <v>237</v>
      </c>
      <c r="D2281" t="s">
        <v>1033</v>
      </c>
      <c r="E2281" t="s">
        <v>6059</v>
      </c>
      <c r="F2281" t="s">
        <v>6060</v>
      </c>
      <c r="G2281" t="s">
        <v>6060</v>
      </c>
      <c r="H2281">
        <v>2.6240000000000001</v>
      </c>
      <c r="I2281" t="s">
        <v>265</v>
      </c>
      <c r="J2281" t="s">
        <v>242</v>
      </c>
      <c r="K2281" t="s">
        <v>243</v>
      </c>
      <c r="L2281" t="s">
        <v>244</v>
      </c>
      <c r="M2281">
        <v>0</v>
      </c>
      <c r="N2281">
        <v>2.6240000000000001</v>
      </c>
      <c r="O2281" t="s">
        <v>324</v>
      </c>
      <c r="P2281" t="s">
        <v>6061</v>
      </c>
      <c r="Q2281" t="s">
        <v>1037</v>
      </c>
      <c r="R2281" t="s">
        <v>6062</v>
      </c>
      <c r="S2281" t="s">
        <v>270</v>
      </c>
      <c r="T2281" t="b">
        <v>1</v>
      </c>
    </row>
    <row r="2282" spans="1:20" x14ac:dyDescent="0.25">
      <c r="A2282" t="s">
        <v>259</v>
      </c>
      <c r="B2282" t="s">
        <v>260</v>
      </c>
      <c r="C2282" t="s">
        <v>294</v>
      </c>
      <c r="D2282" t="s">
        <v>1033</v>
      </c>
      <c r="E2282" t="s">
        <v>6059</v>
      </c>
      <c r="F2282" t="s">
        <v>6060</v>
      </c>
      <c r="G2282" t="s">
        <v>6060</v>
      </c>
      <c r="H2282">
        <v>0.72299999999999998</v>
      </c>
      <c r="I2282" t="s">
        <v>265</v>
      </c>
      <c r="J2282" t="s">
        <v>242</v>
      </c>
      <c r="K2282" t="s">
        <v>243</v>
      </c>
      <c r="L2282" t="s">
        <v>244</v>
      </c>
      <c r="M2282">
        <v>0</v>
      </c>
      <c r="N2282">
        <v>0.72299999999999998</v>
      </c>
      <c r="O2282" t="s">
        <v>324</v>
      </c>
      <c r="P2282" t="s">
        <v>6061</v>
      </c>
      <c r="Q2282" t="s">
        <v>1037</v>
      </c>
      <c r="R2282" t="s">
        <v>6062</v>
      </c>
      <c r="S2282" t="s">
        <v>270</v>
      </c>
      <c r="T2282" t="b">
        <v>1</v>
      </c>
    </row>
    <row r="2283" spans="1:20" x14ac:dyDescent="0.25">
      <c r="A2283" t="s">
        <v>236</v>
      </c>
      <c r="B2283" t="s">
        <v>236</v>
      </c>
      <c r="C2283" t="s">
        <v>237</v>
      </c>
      <c r="D2283" t="s">
        <v>392</v>
      </c>
      <c r="E2283" t="s">
        <v>251</v>
      </c>
      <c r="F2283" t="s">
        <v>459</v>
      </c>
      <c r="G2283" t="s">
        <v>2040</v>
      </c>
      <c r="H2283">
        <v>2.5000000000000001E-2</v>
      </c>
      <c r="I2283" t="s">
        <v>561</v>
      </c>
      <c r="J2283" t="s">
        <v>242</v>
      </c>
      <c r="K2283" t="s">
        <v>243</v>
      </c>
      <c r="L2283" t="s">
        <v>244</v>
      </c>
      <c r="M2283">
        <v>0</v>
      </c>
      <c r="N2283">
        <v>2.5000000000000001E-2</v>
      </c>
      <c r="O2283" t="s">
        <v>255</v>
      </c>
      <c r="P2283" t="s">
        <v>6063</v>
      </c>
      <c r="Q2283" t="s">
        <v>397</v>
      </c>
      <c r="R2283" t="s">
        <v>462</v>
      </c>
      <c r="S2283" t="s">
        <v>249</v>
      </c>
      <c r="T2283" t="b">
        <v>1</v>
      </c>
    </row>
    <row r="2284" spans="1:20" x14ac:dyDescent="0.25">
      <c r="A2284" t="s">
        <v>259</v>
      </c>
      <c r="B2284" t="s">
        <v>260</v>
      </c>
      <c r="C2284" t="s">
        <v>237</v>
      </c>
      <c r="D2284" t="s">
        <v>5949</v>
      </c>
      <c r="E2284" t="s">
        <v>6064</v>
      </c>
      <c r="F2284" t="s">
        <v>6064</v>
      </c>
      <c r="G2284" t="s">
        <v>6065</v>
      </c>
      <c r="H2284">
        <v>0.36499999999999999</v>
      </c>
      <c r="I2284" t="s">
        <v>265</v>
      </c>
      <c r="J2284" t="s">
        <v>242</v>
      </c>
      <c r="K2284" t="s">
        <v>243</v>
      </c>
      <c r="L2284" t="s">
        <v>244</v>
      </c>
      <c r="M2284">
        <v>0</v>
      </c>
      <c r="N2284">
        <v>0.36499999999999999</v>
      </c>
      <c r="O2284" t="s">
        <v>310</v>
      </c>
      <c r="P2284" t="s">
        <v>6066</v>
      </c>
      <c r="Q2284" t="s">
        <v>5953</v>
      </c>
      <c r="R2284" t="s">
        <v>6067</v>
      </c>
      <c r="S2284" t="s">
        <v>270</v>
      </c>
      <c r="T2284" t="b">
        <v>1</v>
      </c>
    </row>
    <row r="2285" spans="1:20" x14ac:dyDescent="0.25">
      <c r="A2285" t="s">
        <v>259</v>
      </c>
      <c r="B2285" t="s">
        <v>260</v>
      </c>
      <c r="C2285" t="s">
        <v>294</v>
      </c>
      <c r="D2285" t="s">
        <v>5949</v>
      </c>
      <c r="E2285" t="s">
        <v>6064</v>
      </c>
      <c r="F2285" t="s">
        <v>6064</v>
      </c>
      <c r="G2285" t="s">
        <v>6065</v>
      </c>
      <c r="H2285">
        <v>0.18099999999999999</v>
      </c>
      <c r="I2285" t="s">
        <v>265</v>
      </c>
      <c r="J2285" t="s">
        <v>242</v>
      </c>
      <c r="K2285" t="s">
        <v>243</v>
      </c>
      <c r="L2285" t="s">
        <v>244</v>
      </c>
      <c r="M2285">
        <v>0</v>
      </c>
      <c r="N2285">
        <v>0.18099999999999999</v>
      </c>
      <c r="O2285" t="s">
        <v>310</v>
      </c>
      <c r="P2285" t="s">
        <v>6066</v>
      </c>
      <c r="Q2285" t="s">
        <v>5953</v>
      </c>
      <c r="R2285" t="s">
        <v>6067</v>
      </c>
      <c r="S2285" t="s">
        <v>270</v>
      </c>
      <c r="T2285" t="b">
        <v>1</v>
      </c>
    </row>
    <row r="2286" spans="1:20" x14ac:dyDescent="0.25">
      <c r="A2286" t="s">
        <v>259</v>
      </c>
      <c r="B2286" t="s">
        <v>260</v>
      </c>
      <c r="C2286" t="s">
        <v>237</v>
      </c>
      <c r="D2286" t="s">
        <v>1428</v>
      </c>
      <c r="E2286" t="s">
        <v>4725</v>
      </c>
      <c r="F2286" t="s">
        <v>6068</v>
      </c>
      <c r="G2286" t="s">
        <v>6068</v>
      </c>
      <c r="H2286">
        <v>1.4000490000000001</v>
      </c>
      <c r="I2286" t="s">
        <v>265</v>
      </c>
      <c r="J2286" t="s">
        <v>242</v>
      </c>
      <c r="K2286" t="s">
        <v>243</v>
      </c>
      <c r="L2286" t="s">
        <v>244</v>
      </c>
      <c r="M2286">
        <v>0</v>
      </c>
      <c r="N2286">
        <v>1.4000490000000001</v>
      </c>
      <c r="O2286" t="s">
        <v>372</v>
      </c>
      <c r="P2286" t="s">
        <v>6069</v>
      </c>
      <c r="Q2286" t="s">
        <v>1432</v>
      </c>
      <c r="R2286" t="s">
        <v>6070</v>
      </c>
      <c r="S2286" t="s">
        <v>270</v>
      </c>
      <c r="T2286" t="b">
        <v>1</v>
      </c>
    </row>
    <row r="2287" spans="1:20" x14ac:dyDescent="0.25">
      <c r="A2287" t="s">
        <v>259</v>
      </c>
      <c r="B2287" t="s">
        <v>260</v>
      </c>
      <c r="C2287" t="s">
        <v>294</v>
      </c>
      <c r="D2287" t="s">
        <v>1428</v>
      </c>
      <c r="E2287" t="s">
        <v>4725</v>
      </c>
      <c r="F2287" t="s">
        <v>6068</v>
      </c>
      <c r="G2287" t="s">
        <v>6068</v>
      </c>
      <c r="H2287">
        <v>0.67862299999999998</v>
      </c>
      <c r="I2287" t="s">
        <v>265</v>
      </c>
      <c r="J2287" t="s">
        <v>242</v>
      </c>
      <c r="K2287" t="s">
        <v>243</v>
      </c>
      <c r="L2287" t="s">
        <v>244</v>
      </c>
      <c r="M2287">
        <v>0</v>
      </c>
      <c r="N2287">
        <v>0.67862299999999998</v>
      </c>
      <c r="O2287" t="s">
        <v>372</v>
      </c>
      <c r="P2287" t="s">
        <v>6069</v>
      </c>
      <c r="Q2287" t="s">
        <v>1432</v>
      </c>
      <c r="R2287" t="s">
        <v>6070</v>
      </c>
      <c r="S2287" t="s">
        <v>270</v>
      </c>
      <c r="T2287" t="b">
        <v>1</v>
      </c>
    </row>
    <row r="2288" spans="1:20" x14ac:dyDescent="0.25">
      <c r="A2288" t="s">
        <v>259</v>
      </c>
      <c r="B2288" t="s">
        <v>260</v>
      </c>
      <c r="C2288" t="s">
        <v>237</v>
      </c>
      <c r="D2288" t="s">
        <v>369</v>
      </c>
      <c r="E2288" t="s">
        <v>3748</v>
      </c>
      <c r="F2288" t="s">
        <v>6071</v>
      </c>
      <c r="G2288" t="s">
        <v>6071</v>
      </c>
      <c r="H2288">
        <v>2.52E-2</v>
      </c>
      <c r="I2288" t="s">
        <v>265</v>
      </c>
      <c r="J2288" t="s">
        <v>242</v>
      </c>
      <c r="K2288" t="s">
        <v>243</v>
      </c>
      <c r="L2288" t="s">
        <v>244</v>
      </c>
      <c r="M2288">
        <v>0</v>
      </c>
      <c r="N2288">
        <v>2.52E-2</v>
      </c>
      <c r="O2288" t="s">
        <v>372</v>
      </c>
      <c r="P2288" t="s">
        <v>6072</v>
      </c>
      <c r="Q2288" t="s">
        <v>374</v>
      </c>
      <c r="R2288" t="s">
        <v>6073</v>
      </c>
      <c r="S2288" t="s">
        <v>270</v>
      </c>
      <c r="T2288" t="b">
        <v>1</v>
      </c>
    </row>
    <row r="2289" spans="1:20" x14ac:dyDescent="0.25">
      <c r="A2289" t="s">
        <v>259</v>
      </c>
      <c r="B2289" t="s">
        <v>260</v>
      </c>
      <c r="C2289" t="s">
        <v>237</v>
      </c>
      <c r="D2289" t="s">
        <v>3026</v>
      </c>
      <c r="E2289" t="s">
        <v>6074</v>
      </c>
      <c r="F2289" t="s">
        <v>6075</v>
      </c>
      <c r="G2289" t="s">
        <v>6075</v>
      </c>
      <c r="H2289">
        <v>0.1668</v>
      </c>
      <c r="I2289" t="s">
        <v>265</v>
      </c>
      <c r="J2289" t="s">
        <v>242</v>
      </c>
      <c r="K2289" t="s">
        <v>243</v>
      </c>
      <c r="L2289" t="s">
        <v>244</v>
      </c>
      <c r="M2289">
        <v>0</v>
      </c>
      <c r="N2289">
        <v>0.1668</v>
      </c>
      <c r="O2289" t="s">
        <v>446</v>
      </c>
      <c r="P2289" t="s">
        <v>6076</v>
      </c>
      <c r="Q2289" t="s">
        <v>3030</v>
      </c>
      <c r="R2289" t="s">
        <v>6077</v>
      </c>
      <c r="S2289" t="s">
        <v>270</v>
      </c>
      <c r="T2289" t="b">
        <v>1</v>
      </c>
    </row>
    <row r="2290" spans="1:20" x14ac:dyDescent="0.25">
      <c r="A2290" t="s">
        <v>259</v>
      </c>
      <c r="B2290" t="s">
        <v>260</v>
      </c>
      <c r="C2290" t="s">
        <v>294</v>
      </c>
      <c r="D2290" t="s">
        <v>3026</v>
      </c>
      <c r="E2290" t="s">
        <v>6074</v>
      </c>
      <c r="F2290" t="s">
        <v>6075</v>
      </c>
      <c r="G2290" t="s">
        <v>6075</v>
      </c>
      <c r="H2290">
        <v>9.3200000000000005E-2</v>
      </c>
      <c r="I2290" t="s">
        <v>265</v>
      </c>
      <c r="J2290" t="s">
        <v>242</v>
      </c>
      <c r="K2290" t="s">
        <v>243</v>
      </c>
      <c r="L2290" t="s">
        <v>244</v>
      </c>
      <c r="M2290">
        <v>0</v>
      </c>
      <c r="N2290">
        <v>9.3200000000000005E-2</v>
      </c>
      <c r="O2290" t="s">
        <v>562</v>
      </c>
      <c r="P2290" t="s">
        <v>6076</v>
      </c>
      <c r="Q2290" t="s">
        <v>3030</v>
      </c>
      <c r="R2290" t="s">
        <v>6077</v>
      </c>
      <c r="S2290" t="s">
        <v>270</v>
      </c>
      <c r="T2290" t="b">
        <v>1</v>
      </c>
    </row>
    <row r="2291" spans="1:20" x14ac:dyDescent="0.25">
      <c r="A2291" t="s">
        <v>259</v>
      </c>
      <c r="B2291" t="s">
        <v>260</v>
      </c>
      <c r="C2291" t="s">
        <v>237</v>
      </c>
      <c r="D2291" t="s">
        <v>1621</v>
      </c>
      <c r="E2291" t="s">
        <v>1891</v>
      </c>
      <c r="F2291" t="s">
        <v>1892</v>
      </c>
      <c r="G2291" t="s">
        <v>1892</v>
      </c>
      <c r="H2291">
        <v>1.478</v>
      </c>
      <c r="I2291" t="s">
        <v>265</v>
      </c>
      <c r="J2291" t="s">
        <v>242</v>
      </c>
      <c r="K2291" t="s">
        <v>243</v>
      </c>
      <c r="L2291" t="s">
        <v>244</v>
      </c>
      <c r="M2291">
        <v>0</v>
      </c>
      <c r="N2291">
        <v>1.478</v>
      </c>
      <c r="O2291" t="s">
        <v>446</v>
      </c>
      <c r="P2291" t="s">
        <v>6078</v>
      </c>
      <c r="Q2291" t="s">
        <v>1625</v>
      </c>
      <c r="R2291" t="s">
        <v>6079</v>
      </c>
      <c r="S2291" t="s">
        <v>270</v>
      </c>
      <c r="T2291" t="b">
        <v>1</v>
      </c>
    </row>
    <row r="2292" spans="1:20" x14ac:dyDescent="0.25">
      <c r="A2292" t="s">
        <v>259</v>
      </c>
      <c r="B2292" t="s">
        <v>260</v>
      </c>
      <c r="C2292" t="s">
        <v>294</v>
      </c>
      <c r="D2292" t="s">
        <v>1621</v>
      </c>
      <c r="E2292" t="s">
        <v>1891</v>
      </c>
      <c r="F2292" t="s">
        <v>1892</v>
      </c>
      <c r="G2292" t="s">
        <v>1892</v>
      </c>
      <c r="H2292">
        <v>1.331</v>
      </c>
      <c r="I2292" t="s">
        <v>265</v>
      </c>
      <c r="J2292" t="s">
        <v>242</v>
      </c>
      <c r="K2292" t="s">
        <v>243</v>
      </c>
      <c r="L2292" t="s">
        <v>244</v>
      </c>
      <c r="M2292">
        <v>0</v>
      </c>
      <c r="N2292">
        <v>1.331</v>
      </c>
      <c r="O2292" t="s">
        <v>446</v>
      </c>
      <c r="P2292" t="s">
        <v>6078</v>
      </c>
      <c r="Q2292" t="s">
        <v>1625</v>
      </c>
      <c r="R2292" t="s">
        <v>6079</v>
      </c>
      <c r="S2292" t="s">
        <v>270</v>
      </c>
      <c r="T2292" t="b">
        <v>1</v>
      </c>
    </row>
    <row r="2293" spans="1:20" x14ac:dyDescent="0.25">
      <c r="A2293" t="s">
        <v>236</v>
      </c>
      <c r="B2293" t="s">
        <v>236</v>
      </c>
      <c r="C2293" t="s">
        <v>237</v>
      </c>
      <c r="D2293" t="s">
        <v>392</v>
      </c>
      <c r="F2293" t="s">
        <v>791</v>
      </c>
      <c r="G2293" t="s">
        <v>1914</v>
      </c>
      <c r="H2293">
        <v>0.1</v>
      </c>
      <c r="I2293" t="s">
        <v>254</v>
      </c>
      <c r="J2293" t="s">
        <v>242</v>
      </c>
      <c r="K2293" t="s">
        <v>243</v>
      </c>
      <c r="L2293" t="s">
        <v>244</v>
      </c>
      <c r="M2293">
        <v>0</v>
      </c>
      <c r="N2293">
        <v>0.1</v>
      </c>
      <c r="O2293" t="s">
        <v>245</v>
      </c>
      <c r="P2293" t="s">
        <v>1990</v>
      </c>
      <c r="Q2293" t="s">
        <v>397</v>
      </c>
      <c r="R2293" t="s">
        <v>795</v>
      </c>
      <c r="S2293" t="s">
        <v>249</v>
      </c>
      <c r="T2293" t="b">
        <v>0</v>
      </c>
    </row>
    <row r="2294" spans="1:20" x14ac:dyDescent="0.25">
      <c r="A2294" t="s">
        <v>259</v>
      </c>
      <c r="B2294" t="s">
        <v>260</v>
      </c>
      <c r="C2294" t="s">
        <v>237</v>
      </c>
      <c r="D2294" t="s">
        <v>2086</v>
      </c>
      <c r="E2294" t="s">
        <v>3472</v>
      </c>
      <c r="F2294" t="s">
        <v>6080</v>
      </c>
      <c r="G2294" t="s">
        <v>6081</v>
      </c>
      <c r="H2294">
        <v>0.60160000000000002</v>
      </c>
      <c r="I2294" t="s">
        <v>265</v>
      </c>
      <c r="J2294" t="s">
        <v>242</v>
      </c>
      <c r="K2294" t="s">
        <v>243</v>
      </c>
      <c r="L2294" t="s">
        <v>244</v>
      </c>
      <c r="M2294">
        <v>0</v>
      </c>
      <c r="N2294">
        <v>0.60160000000000002</v>
      </c>
      <c r="O2294" t="s">
        <v>446</v>
      </c>
      <c r="P2294" t="s">
        <v>6082</v>
      </c>
      <c r="Q2294" t="s">
        <v>2091</v>
      </c>
      <c r="R2294" t="s">
        <v>6083</v>
      </c>
      <c r="S2294" t="s">
        <v>270</v>
      </c>
      <c r="T2294" t="b">
        <v>1</v>
      </c>
    </row>
    <row r="2295" spans="1:20" x14ac:dyDescent="0.25">
      <c r="A2295" t="s">
        <v>259</v>
      </c>
      <c r="B2295" t="s">
        <v>260</v>
      </c>
      <c r="C2295" t="s">
        <v>294</v>
      </c>
      <c r="D2295" t="s">
        <v>2086</v>
      </c>
      <c r="E2295" t="s">
        <v>3472</v>
      </c>
      <c r="F2295" t="s">
        <v>6080</v>
      </c>
      <c r="G2295" t="s">
        <v>6081</v>
      </c>
      <c r="H2295">
        <v>0.30719999999999997</v>
      </c>
      <c r="I2295" t="s">
        <v>265</v>
      </c>
      <c r="J2295" t="s">
        <v>242</v>
      </c>
      <c r="K2295" t="s">
        <v>243</v>
      </c>
      <c r="L2295" t="s">
        <v>244</v>
      </c>
      <c r="M2295">
        <v>0</v>
      </c>
      <c r="N2295">
        <v>0.30719999999999997</v>
      </c>
      <c r="O2295" t="s">
        <v>310</v>
      </c>
      <c r="P2295" t="s">
        <v>6082</v>
      </c>
      <c r="Q2295" t="s">
        <v>2091</v>
      </c>
      <c r="R2295" t="s">
        <v>6083</v>
      </c>
      <c r="S2295" t="s">
        <v>270</v>
      </c>
      <c r="T2295" t="b">
        <v>1</v>
      </c>
    </row>
    <row r="2296" spans="1:20" x14ac:dyDescent="0.25">
      <c r="A2296" t="s">
        <v>259</v>
      </c>
      <c r="B2296" t="s">
        <v>260</v>
      </c>
      <c r="C2296" t="s">
        <v>237</v>
      </c>
      <c r="D2296" t="s">
        <v>4798</v>
      </c>
      <c r="E2296" t="s">
        <v>6084</v>
      </c>
      <c r="F2296" t="s">
        <v>6085</v>
      </c>
      <c r="G2296" t="s">
        <v>6085</v>
      </c>
      <c r="H2296">
        <v>3.0720000000000001</v>
      </c>
      <c r="I2296" t="s">
        <v>265</v>
      </c>
      <c r="J2296" t="s">
        <v>242</v>
      </c>
      <c r="K2296" t="s">
        <v>243</v>
      </c>
      <c r="L2296" t="s">
        <v>244</v>
      </c>
      <c r="M2296">
        <v>0</v>
      </c>
      <c r="N2296">
        <v>3.0720000000000001</v>
      </c>
      <c r="O2296" t="s">
        <v>652</v>
      </c>
      <c r="P2296" t="s">
        <v>6086</v>
      </c>
      <c r="Q2296" t="s">
        <v>4800</v>
      </c>
      <c r="R2296" t="s">
        <v>6087</v>
      </c>
      <c r="S2296" t="s">
        <v>270</v>
      </c>
      <c r="T2296" t="b">
        <v>0</v>
      </c>
    </row>
    <row r="2297" spans="1:20" x14ac:dyDescent="0.25">
      <c r="A2297" t="s">
        <v>259</v>
      </c>
      <c r="B2297" t="s">
        <v>260</v>
      </c>
      <c r="C2297" t="s">
        <v>336</v>
      </c>
      <c r="D2297" t="s">
        <v>4798</v>
      </c>
      <c r="E2297" t="s">
        <v>6084</v>
      </c>
      <c r="F2297" t="s">
        <v>6085</v>
      </c>
      <c r="G2297" t="s">
        <v>6085</v>
      </c>
      <c r="H2297">
        <v>16048</v>
      </c>
      <c r="I2297" t="s">
        <v>265</v>
      </c>
      <c r="J2297" t="s">
        <v>242</v>
      </c>
      <c r="K2297" t="s">
        <v>243</v>
      </c>
      <c r="L2297" t="s">
        <v>244</v>
      </c>
      <c r="M2297">
        <v>0</v>
      </c>
      <c r="N2297">
        <v>16048</v>
      </c>
      <c r="O2297" t="s">
        <v>652</v>
      </c>
      <c r="P2297" t="s">
        <v>6086</v>
      </c>
      <c r="Q2297" t="s">
        <v>4800</v>
      </c>
      <c r="R2297" t="s">
        <v>6088</v>
      </c>
      <c r="S2297" t="s">
        <v>270</v>
      </c>
      <c r="T2297" t="b">
        <v>0</v>
      </c>
    </row>
    <row r="2298" spans="1:20" x14ac:dyDescent="0.25">
      <c r="A2298" t="s">
        <v>259</v>
      </c>
      <c r="B2298" t="s">
        <v>260</v>
      </c>
      <c r="C2298" t="s">
        <v>336</v>
      </c>
      <c r="D2298" t="s">
        <v>4798</v>
      </c>
      <c r="E2298" t="s">
        <v>6084</v>
      </c>
      <c r="F2298" t="s">
        <v>6085</v>
      </c>
      <c r="G2298" t="s">
        <v>6085</v>
      </c>
      <c r="H2298">
        <v>30988</v>
      </c>
      <c r="I2298" t="s">
        <v>265</v>
      </c>
      <c r="J2298" t="s">
        <v>242</v>
      </c>
      <c r="K2298" t="s">
        <v>243</v>
      </c>
      <c r="L2298" t="s">
        <v>244</v>
      </c>
      <c r="M2298">
        <v>0</v>
      </c>
      <c r="N2298">
        <v>30988</v>
      </c>
      <c r="O2298" t="s">
        <v>652</v>
      </c>
      <c r="P2298" t="s">
        <v>6086</v>
      </c>
      <c r="Q2298" t="s">
        <v>4800</v>
      </c>
      <c r="R2298" t="s">
        <v>6089</v>
      </c>
      <c r="S2298" t="s">
        <v>270</v>
      </c>
      <c r="T2298" t="b">
        <v>0</v>
      </c>
    </row>
    <row r="2299" spans="1:20" x14ac:dyDescent="0.25">
      <c r="A2299" t="s">
        <v>259</v>
      </c>
      <c r="B2299" t="s">
        <v>260</v>
      </c>
      <c r="C2299" t="s">
        <v>237</v>
      </c>
      <c r="D2299" t="s">
        <v>2640</v>
      </c>
      <c r="E2299" t="s">
        <v>6090</v>
      </c>
      <c r="F2299" t="s">
        <v>6090</v>
      </c>
      <c r="G2299" t="s">
        <v>6091</v>
      </c>
      <c r="H2299">
        <v>0.22600000000000001</v>
      </c>
      <c r="I2299" t="s">
        <v>265</v>
      </c>
      <c r="J2299" t="s">
        <v>242</v>
      </c>
      <c r="K2299" t="s">
        <v>243</v>
      </c>
      <c r="L2299" t="s">
        <v>244</v>
      </c>
      <c r="M2299">
        <v>0</v>
      </c>
      <c r="N2299">
        <v>0.22600000000000001</v>
      </c>
      <c r="O2299" t="s">
        <v>266</v>
      </c>
      <c r="P2299" t="s">
        <v>6092</v>
      </c>
      <c r="Q2299" t="s">
        <v>2644</v>
      </c>
      <c r="R2299" t="s">
        <v>6093</v>
      </c>
      <c r="S2299" t="s">
        <v>270</v>
      </c>
      <c r="T2299" t="b">
        <v>1</v>
      </c>
    </row>
    <row r="2300" spans="1:20" x14ac:dyDescent="0.25">
      <c r="A2300" t="s">
        <v>259</v>
      </c>
      <c r="B2300" t="s">
        <v>260</v>
      </c>
      <c r="C2300" t="s">
        <v>237</v>
      </c>
      <c r="D2300" t="s">
        <v>1765</v>
      </c>
      <c r="E2300" t="s">
        <v>6094</v>
      </c>
      <c r="F2300" t="s">
        <v>6095</v>
      </c>
      <c r="G2300" t="s">
        <v>6096</v>
      </c>
      <c r="H2300">
        <v>0.185</v>
      </c>
      <c r="I2300" t="s">
        <v>265</v>
      </c>
      <c r="J2300" t="s">
        <v>242</v>
      </c>
      <c r="K2300" t="s">
        <v>243</v>
      </c>
      <c r="L2300" t="s">
        <v>244</v>
      </c>
      <c r="M2300">
        <v>0</v>
      </c>
      <c r="N2300">
        <v>0.185</v>
      </c>
      <c r="O2300" t="s">
        <v>1769</v>
      </c>
      <c r="P2300" t="s">
        <v>6097</v>
      </c>
      <c r="Q2300" t="s">
        <v>1771</v>
      </c>
      <c r="R2300" t="s">
        <v>6098</v>
      </c>
      <c r="S2300" t="s">
        <v>270</v>
      </c>
      <c r="T2300" t="b">
        <v>0</v>
      </c>
    </row>
    <row r="2301" spans="1:20" x14ac:dyDescent="0.25">
      <c r="A2301" t="s">
        <v>259</v>
      </c>
      <c r="B2301" t="s">
        <v>260</v>
      </c>
      <c r="C2301" t="s">
        <v>237</v>
      </c>
      <c r="D2301" t="s">
        <v>627</v>
      </c>
      <c r="E2301" t="s">
        <v>1103</v>
      </c>
      <c r="F2301" t="s">
        <v>6099</v>
      </c>
      <c r="G2301" t="s">
        <v>6099</v>
      </c>
      <c r="H2301">
        <v>0.14399999999999999</v>
      </c>
      <c r="I2301" t="s">
        <v>265</v>
      </c>
      <c r="J2301" t="s">
        <v>242</v>
      </c>
      <c r="K2301" t="s">
        <v>243</v>
      </c>
      <c r="L2301" t="s">
        <v>244</v>
      </c>
      <c r="M2301">
        <v>0</v>
      </c>
      <c r="N2301">
        <v>0.14399999999999999</v>
      </c>
      <c r="O2301" t="s">
        <v>324</v>
      </c>
      <c r="P2301" t="s">
        <v>6100</v>
      </c>
      <c r="Q2301" t="s">
        <v>631</v>
      </c>
      <c r="R2301" t="s">
        <v>6101</v>
      </c>
      <c r="S2301" t="s">
        <v>270</v>
      </c>
      <c r="T2301" t="b">
        <v>1</v>
      </c>
    </row>
    <row r="2302" spans="1:20" x14ac:dyDescent="0.25">
      <c r="A2302" t="s">
        <v>259</v>
      </c>
      <c r="B2302" t="s">
        <v>260</v>
      </c>
      <c r="C2302" t="s">
        <v>336</v>
      </c>
      <c r="D2302" t="s">
        <v>627</v>
      </c>
      <c r="E2302" t="s">
        <v>1103</v>
      </c>
      <c r="F2302" t="s">
        <v>6099</v>
      </c>
      <c r="G2302" t="s">
        <v>6099</v>
      </c>
      <c r="H2302">
        <v>744</v>
      </c>
      <c r="I2302" t="s">
        <v>265</v>
      </c>
      <c r="J2302" t="s">
        <v>242</v>
      </c>
      <c r="K2302" t="s">
        <v>243</v>
      </c>
      <c r="L2302" t="s">
        <v>244</v>
      </c>
      <c r="M2302">
        <v>0</v>
      </c>
      <c r="N2302">
        <v>744</v>
      </c>
      <c r="O2302" t="s">
        <v>324</v>
      </c>
      <c r="P2302" t="s">
        <v>6100</v>
      </c>
      <c r="Q2302" t="s">
        <v>631</v>
      </c>
      <c r="R2302" t="s">
        <v>6102</v>
      </c>
      <c r="S2302" t="s">
        <v>270</v>
      </c>
      <c r="T2302" t="b">
        <v>1</v>
      </c>
    </row>
    <row r="2303" spans="1:20" x14ac:dyDescent="0.25">
      <c r="A2303" t="s">
        <v>259</v>
      </c>
      <c r="B2303" t="s">
        <v>260</v>
      </c>
      <c r="C2303" t="s">
        <v>336</v>
      </c>
      <c r="D2303" t="s">
        <v>627</v>
      </c>
      <c r="E2303" t="s">
        <v>1103</v>
      </c>
      <c r="F2303" t="s">
        <v>6099</v>
      </c>
      <c r="G2303" t="s">
        <v>6099</v>
      </c>
      <c r="H2303">
        <v>1438</v>
      </c>
      <c r="I2303" t="s">
        <v>265</v>
      </c>
      <c r="J2303" t="s">
        <v>242</v>
      </c>
      <c r="K2303" t="s">
        <v>243</v>
      </c>
      <c r="L2303" t="s">
        <v>244</v>
      </c>
      <c r="M2303">
        <v>0</v>
      </c>
      <c r="N2303">
        <v>1438</v>
      </c>
      <c r="O2303" t="s">
        <v>324</v>
      </c>
      <c r="P2303" t="s">
        <v>6100</v>
      </c>
      <c r="Q2303" t="s">
        <v>631</v>
      </c>
      <c r="R2303" t="s">
        <v>6103</v>
      </c>
      <c r="S2303" t="s">
        <v>270</v>
      </c>
      <c r="T2303" t="b">
        <v>1</v>
      </c>
    </row>
    <row r="2304" spans="1:20" x14ac:dyDescent="0.25">
      <c r="A2304" t="s">
        <v>259</v>
      </c>
      <c r="B2304" t="s">
        <v>260</v>
      </c>
      <c r="C2304" t="s">
        <v>237</v>
      </c>
      <c r="D2304" t="s">
        <v>728</v>
      </c>
      <c r="E2304" t="s">
        <v>6104</v>
      </c>
      <c r="F2304" t="s">
        <v>6105</v>
      </c>
      <c r="G2304" t="s">
        <v>6105</v>
      </c>
      <c r="H2304">
        <v>3.61</v>
      </c>
      <c r="I2304" t="s">
        <v>265</v>
      </c>
      <c r="J2304" t="s">
        <v>242</v>
      </c>
      <c r="K2304" t="s">
        <v>243</v>
      </c>
      <c r="L2304" t="s">
        <v>244</v>
      </c>
      <c r="M2304">
        <v>0</v>
      </c>
      <c r="N2304">
        <v>3.61</v>
      </c>
      <c r="O2304" t="s">
        <v>324</v>
      </c>
      <c r="P2304" t="s">
        <v>4668</v>
      </c>
      <c r="Q2304" t="s">
        <v>732</v>
      </c>
      <c r="R2304" t="s">
        <v>6106</v>
      </c>
      <c r="S2304" t="s">
        <v>270</v>
      </c>
      <c r="T2304" t="b">
        <v>0</v>
      </c>
    </row>
    <row r="2305" spans="1:20" x14ac:dyDescent="0.25">
      <c r="A2305" t="s">
        <v>259</v>
      </c>
      <c r="B2305" t="s">
        <v>260</v>
      </c>
      <c r="C2305" t="s">
        <v>294</v>
      </c>
      <c r="D2305" t="s">
        <v>728</v>
      </c>
      <c r="E2305" t="s">
        <v>6104</v>
      </c>
      <c r="F2305" t="s">
        <v>6105</v>
      </c>
      <c r="G2305" t="s">
        <v>6105</v>
      </c>
      <c r="H2305">
        <v>0.92200000000000004</v>
      </c>
      <c r="I2305" t="s">
        <v>265</v>
      </c>
      <c r="J2305" t="s">
        <v>242</v>
      </c>
      <c r="K2305" t="s">
        <v>243</v>
      </c>
      <c r="L2305" t="s">
        <v>244</v>
      </c>
      <c r="M2305">
        <v>0</v>
      </c>
      <c r="N2305">
        <v>0.92200000000000004</v>
      </c>
      <c r="O2305" t="s">
        <v>324</v>
      </c>
      <c r="P2305" t="s">
        <v>4668</v>
      </c>
      <c r="Q2305" t="s">
        <v>732</v>
      </c>
      <c r="R2305" t="s">
        <v>6106</v>
      </c>
      <c r="S2305" t="s">
        <v>270</v>
      </c>
      <c r="T2305" t="b">
        <v>0</v>
      </c>
    </row>
    <row r="2306" spans="1:20" x14ac:dyDescent="0.25">
      <c r="A2306" t="s">
        <v>259</v>
      </c>
      <c r="B2306" t="s">
        <v>260</v>
      </c>
      <c r="C2306" t="s">
        <v>237</v>
      </c>
      <c r="D2306" t="s">
        <v>4798</v>
      </c>
      <c r="E2306" t="s">
        <v>5023</v>
      </c>
      <c r="F2306" t="s">
        <v>6107</v>
      </c>
      <c r="G2306" t="s">
        <v>6107</v>
      </c>
      <c r="H2306">
        <v>1.536</v>
      </c>
      <c r="I2306" t="s">
        <v>265</v>
      </c>
      <c r="J2306" t="s">
        <v>242</v>
      </c>
      <c r="K2306" t="s">
        <v>243</v>
      </c>
      <c r="L2306" t="s">
        <v>244</v>
      </c>
      <c r="M2306">
        <v>0</v>
      </c>
      <c r="N2306">
        <v>1.536</v>
      </c>
      <c r="O2306" t="s">
        <v>652</v>
      </c>
      <c r="P2306" t="s">
        <v>6108</v>
      </c>
      <c r="Q2306" t="s">
        <v>4800</v>
      </c>
      <c r="R2306" t="s">
        <v>6109</v>
      </c>
      <c r="S2306" t="s">
        <v>270</v>
      </c>
      <c r="T2306" t="b">
        <v>0</v>
      </c>
    </row>
    <row r="2307" spans="1:20" x14ac:dyDescent="0.25">
      <c r="A2307" t="s">
        <v>259</v>
      </c>
      <c r="B2307" t="s">
        <v>382</v>
      </c>
      <c r="C2307" t="s">
        <v>237</v>
      </c>
      <c r="D2307" t="s">
        <v>1634</v>
      </c>
      <c r="E2307" t="s">
        <v>5796</v>
      </c>
      <c r="F2307" t="s">
        <v>6110</v>
      </c>
      <c r="G2307" t="s">
        <v>6110</v>
      </c>
      <c r="H2307">
        <v>8.72E-2</v>
      </c>
      <c r="I2307" t="s">
        <v>265</v>
      </c>
      <c r="J2307" t="s">
        <v>242</v>
      </c>
      <c r="K2307" t="s">
        <v>243</v>
      </c>
      <c r="L2307" t="s">
        <v>244</v>
      </c>
      <c r="M2307">
        <v>0</v>
      </c>
      <c r="N2307">
        <v>8.72E-2</v>
      </c>
      <c r="O2307" t="s">
        <v>1309</v>
      </c>
      <c r="P2307" t="s">
        <v>6111</v>
      </c>
      <c r="Q2307" t="s">
        <v>1638</v>
      </c>
      <c r="R2307" t="s">
        <v>6112</v>
      </c>
      <c r="S2307" t="s">
        <v>390</v>
      </c>
      <c r="T2307" t="b">
        <v>1</v>
      </c>
    </row>
    <row r="2308" spans="1:20" x14ac:dyDescent="0.25">
      <c r="A2308" t="s">
        <v>259</v>
      </c>
      <c r="B2308" t="s">
        <v>382</v>
      </c>
      <c r="C2308" t="s">
        <v>294</v>
      </c>
      <c r="D2308" t="s">
        <v>1634</v>
      </c>
      <c r="E2308" t="s">
        <v>5796</v>
      </c>
      <c r="F2308" t="s">
        <v>6110</v>
      </c>
      <c r="G2308" t="s">
        <v>6110</v>
      </c>
      <c r="H2308">
        <v>2.52E-2</v>
      </c>
      <c r="I2308" t="s">
        <v>265</v>
      </c>
      <c r="J2308" t="s">
        <v>242</v>
      </c>
      <c r="K2308" t="s">
        <v>243</v>
      </c>
      <c r="L2308" t="s">
        <v>244</v>
      </c>
      <c r="M2308">
        <v>0</v>
      </c>
      <c r="N2308">
        <v>2.52E-2</v>
      </c>
      <c r="O2308" t="s">
        <v>1309</v>
      </c>
      <c r="P2308" t="s">
        <v>6111</v>
      </c>
      <c r="Q2308" t="s">
        <v>1638</v>
      </c>
      <c r="R2308" t="s">
        <v>6112</v>
      </c>
      <c r="S2308" t="s">
        <v>390</v>
      </c>
      <c r="T2308" t="b">
        <v>1</v>
      </c>
    </row>
    <row r="2309" spans="1:20" x14ac:dyDescent="0.25">
      <c r="A2309" t="s">
        <v>259</v>
      </c>
      <c r="B2309" t="s">
        <v>260</v>
      </c>
      <c r="C2309" t="s">
        <v>237</v>
      </c>
      <c r="D2309" t="s">
        <v>328</v>
      </c>
      <c r="E2309" t="s">
        <v>870</v>
      </c>
      <c r="F2309" t="s">
        <v>871</v>
      </c>
      <c r="G2309" t="s">
        <v>871</v>
      </c>
      <c r="H2309">
        <v>5.4240000000000004</v>
      </c>
      <c r="I2309" t="s">
        <v>265</v>
      </c>
      <c r="J2309" t="s">
        <v>242</v>
      </c>
      <c r="K2309" t="s">
        <v>243</v>
      </c>
      <c r="L2309" t="s">
        <v>244</v>
      </c>
      <c r="M2309">
        <v>0</v>
      </c>
      <c r="N2309">
        <v>5.4240000000000004</v>
      </c>
      <c r="O2309" t="s">
        <v>331</v>
      </c>
      <c r="P2309" t="s">
        <v>6113</v>
      </c>
      <c r="Q2309" t="s">
        <v>333</v>
      </c>
      <c r="R2309" t="s">
        <v>6114</v>
      </c>
      <c r="S2309" t="s">
        <v>270</v>
      </c>
      <c r="T2309" t="b">
        <v>1</v>
      </c>
    </row>
    <row r="2310" spans="1:20" x14ac:dyDescent="0.25">
      <c r="A2310" t="s">
        <v>259</v>
      </c>
      <c r="B2310" t="s">
        <v>260</v>
      </c>
      <c r="C2310" t="s">
        <v>336</v>
      </c>
      <c r="D2310" t="s">
        <v>328</v>
      </c>
      <c r="E2310" t="s">
        <v>870</v>
      </c>
      <c r="F2310" t="s">
        <v>871</v>
      </c>
      <c r="G2310" t="s">
        <v>871</v>
      </c>
      <c r="H2310">
        <v>28033</v>
      </c>
      <c r="I2310" t="s">
        <v>265</v>
      </c>
      <c r="J2310" t="s">
        <v>242</v>
      </c>
      <c r="K2310" t="s">
        <v>243</v>
      </c>
      <c r="L2310" t="s">
        <v>244</v>
      </c>
      <c r="M2310">
        <v>0</v>
      </c>
      <c r="N2310">
        <v>28033</v>
      </c>
      <c r="O2310" t="s">
        <v>324</v>
      </c>
      <c r="P2310" t="s">
        <v>6113</v>
      </c>
      <c r="Q2310" t="s">
        <v>333</v>
      </c>
      <c r="R2310" t="s">
        <v>6115</v>
      </c>
      <c r="S2310" t="s">
        <v>270</v>
      </c>
      <c r="T2310" t="b">
        <v>1</v>
      </c>
    </row>
    <row r="2311" spans="1:20" x14ac:dyDescent="0.25">
      <c r="A2311" t="s">
        <v>259</v>
      </c>
      <c r="B2311" t="s">
        <v>260</v>
      </c>
      <c r="C2311" t="s">
        <v>336</v>
      </c>
      <c r="D2311" t="s">
        <v>328</v>
      </c>
      <c r="E2311" t="s">
        <v>870</v>
      </c>
      <c r="F2311" t="s">
        <v>871</v>
      </c>
      <c r="G2311" t="s">
        <v>871</v>
      </c>
      <c r="H2311">
        <v>54166</v>
      </c>
      <c r="I2311" t="s">
        <v>265</v>
      </c>
      <c r="J2311" t="s">
        <v>242</v>
      </c>
      <c r="K2311" t="s">
        <v>243</v>
      </c>
      <c r="L2311" t="s">
        <v>244</v>
      </c>
      <c r="M2311">
        <v>0</v>
      </c>
      <c r="N2311">
        <v>54166</v>
      </c>
      <c r="O2311" t="s">
        <v>324</v>
      </c>
      <c r="P2311" t="s">
        <v>6113</v>
      </c>
      <c r="Q2311" t="s">
        <v>333</v>
      </c>
      <c r="R2311" t="s">
        <v>6116</v>
      </c>
      <c r="S2311" t="s">
        <v>270</v>
      </c>
      <c r="T2311" t="b">
        <v>1</v>
      </c>
    </row>
    <row r="2312" spans="1:20" x14ac:dyDescent="0.25">
      <c r="A2312" t="s">
        <v>236</v>
      </c>
      <c r="B2312" t="s">
        <v>236</v>
      </c>
      <c r="C2312" t="s">
        <v>237</v>
      </c>
      <c r="D2312" t="s">
        <v>1198</v>
      </c>
      <c r="F2312" t="s">
        <v>1819</v>
      </c>
      <c r="G2312" t="s">
        <v>2347</v>
      </c>
      <c r="H2312">
        <v>0.06</v>
      </c>
      <c r="I2312" t="s">
        <v>341</v>
      </c>
      <c r="J2312" t="s">
        <v>242</v>
      </c>
      <c r="K2312" t="s">
        <v>243</v>
      </c>
      <c r="L2312" t="s">
        <v>244</v>
      </c>
      <c r="M2312">
        <v>0</v>
      </c>
      <c r="N2312">
        <v>0.06</v>
      </c>
      <c r="O2312" t="s">
        <v>358</v>
      </c>
      <c r="P2312" t="s">
        <v>6117</v>
      </c>
      <c r="Q2312" t="s">
        <v>1201</v>
      </c>
      <c r="R2312" t="s">
        <v>4446</v>
      </c>
      <c r="S2312" t="s">
        <v>249</v>
      </c>
      <c r="T2312" t="b">
        <v>1</v>
      </c>
    </row>
    <row r="2313" spans="1:20" x14ac:dyDescent="0.25">
      <c r="A2313" t="s">
        <v>259</v>
      </c>
      <c r="B2313" t="s">
        <v>260</v>
      </c>
      <c r="C2313" t="s">
        <v>237</v>
      </c>
      <c r="D2313" t="s">
        <v>2727</v>
      </c>
      <c r="E2313" t="s">
        <v>2535</v>
      </c>
      <c r="F2313" t="s">
        <v>6118</v>
      </c>
      <c r="G2313" t="s">
        <v>6118</v>
      </c>
      <c r="H2313">
        <v>1.7000000000000001E-2</v>
      </c>
      <c r="I2313" t="s">
        <v>265</v>
      </c>
      <c r="J2313" t="s">
        <v>242</v>
      </c>
      <c r="K2313" t="s">
        <v>243</v>
      </c>
      <c r="L2313" t="s">
        <v>244</v>
      </c>
      <c r="M2313">
        <v>0</v>
      </c>
      <c r="N2313">
        <v>1.7000000000000001E-2</v>
      </c>
      <c r="O2313" t="s">
        <v>576</v>
      </c>
      <c r="P2313" t="s">
        <v>6119</v>
      </c>
      <c r="Q2313" t="s">
        <v>2731</v>
      </c>
      <c r="R2313" t="s">
        <v>6120</v>
      </c>
      <c r="S2313" t="s">
        <v>270</v>
      </c>
      <c r="T2313" t="b">
        <v>1</v>
      </c>
    </row>
    <row r="2314" spans="1:20" x14ac:dyDescent="0.25">
      <c r="A2314" t="s">
        <v>259</v>
      </c>
      <c r="B2314" t="s">
        <v>260</v>
      </c>
      <c r="C2314" t="s">
        <v>237</v>
      </c>
      <c r="D2314" t="s">
        <v>1501</v>
      </c>
      <c r="E2314" t="s">
        <v>5117</v>
      </c>
      <c r="F2314" t="s">
        <v>5118</v>
      </c>
      <c r="G2314" t="s">
        <v>5118</v>
      </c>
      <c r="H2314">
        <v>0.23562</v>
      </c>
      <c r="I2314" t="s">
        <v>265</v>
      </c>
      <c r="J2314" t="s">
        <v>242</v>
      </c>
      <c r="K2314" t="s">
        <v>243</v>
      </c>
      <c r="L2314" t="s">
        <v>244</v>
      </c>
      <c r="M2314">
        <v>0</v>
      </c>
      <c r="N2314">
        <v>0.23562</v>
      </c>
      <c r="O2314" t="s">
        <v>372</v>
      </c>
      <c r="P2314" t="s">
        <v>6121</v>
      </c>
      <c r="Q2314" t="s">
        <v>1505</v>
      </c>
      <c r="R2314" t="s">
        <v>6122</v>
      </c>
      <c r="S2314" t="s">
        <v>270</v>
      </c>
      <c r="T2314" t="b">
        <v>1</v>
      </c>
    </row>
    <row r="2315" spans="1:20" x14ac:dyDescent="0.25">
      <c r="A2315" t="s">
        <v>259</v>
      </c>
      <c r="B2315" t="s">
        <v>260</v>
      </c>
      <c r="C2315" t="s">
        <v>237</v>
      </c>
      <c r="D2315" t="s">
        <v>5261</v>
      </c>
      <c r="E2315" t="s">
        <v>3937</v>
      </c>
      <c r="F2315" t="s">
        <v>6123</v>
      </c>
      <c r="G2315" t="s">
        <v>6123</v>
      </c>
      <c r="H2315">
        <v>4.9859999999999998</v>
      </c>
      <c r="I2315" t="s">
        <v>265</v>
      </c>
      <c r="J2315" t="s">
        <v>242</v>
      </c>
      <c r="K2315" t="s">
        <v>243</v>
      </c>
      <c r="L2315" t="s">
        <v>244</v>
      </c>
      <c r="M2315">
        <v>0</v>
      </c>
      <c r="N2315">
        <v>4.9859999999999998</v>
      </c>
      <c r="O2315" t="s">
        <v>721</v>
      </c>
      <c r="P2315" t="s">
        <v>6124</v>
      </c>
      <c r="Q2315" t="s">
        <v>5264</v>
      </c>
      <c r="R2315" t="s">
        <v>6125</v>
      </c>
      <c r="S2315" t="s">
        <v>270</v>
      </c>
      <c r="T2315" t="b">
        <v>1</v>
      </c>
    </row>
    <row r="2316" spans="1:20" x14ac:dyDescent="0.25">
      <c r="A2316" t="s">
        <v>259</v>
      </c>
      <c r="B2316" t="s">
        <v>260</v>
      </c>
      <c r="C2316" t="s">
        <v>294</v>
      </c>
      <c r="D2316" t="s">
        <v>5261</v>
      </c>
      <c r="E2316" t="s">
        <v>3937</v>
      </c>
      <c r="F2316" t="s">
        <v>6123</v>
      </c>
      <c r="G2316" t="s">
        <v>6123</v>
      </c>
      <c r="H2316">
        <v>4.1399999999999997</v>
      </c>
      <c r="I2316" t="s">
        <v>265</v>
      </c>
      <c r="J2316" t="s">
        <v>242</v>
      </c>
      <c r="K2316" t="s">
        <v>243</v>
      </c>
      <c r="L2316" t="s">
        <v>244</v>
      </c>
      <c r="M2316">
        <v>0</v>
      </c>
      <c r="N2316">
        <v>4.1399999999999997</v>
      </c>
      <c r="O2316" t="s">
        <v>721</v>
      </c>
      <c r="P2316" t="s">
        <v>6124</v>
      </c>
      <c r="Q2316" t="s">
        <v>5264</v>
      </c>
      <c r="R2316" t="s">
        <v>6125</v>
      </c>
      <c r="S2316" t="s">
        <v>270</v>
      </c>
      <c r="T2316" t="b">
        <v>1</v>
      </c>
    </row>
    <row r="2317" spans="1:20" x14ac:dyDescent="0.25">
      <c r="A2317" t="s">
        <v>236</v>
      </c>
      <c r="B2317" t="s">
        <v>236</v>
      </c>
      <c r="C2317" t="s">
        <v>237</v>
      </c>
      <c r="D2317" t="s">
        <v>4909</v>
      </c>
      <c r="F2317" t="s">
        <v>600</v>
      </c>
      <c r="G2317" t="s">
        <v>792</v>
      </c>
      <c r="H2317">
        <v>3.6000000000000002E-4</v>
      </c>
      <c r="I2317" t="s">
        <v>254</v>
      </c>
      <c r="J2317" t="s">
        <v>242</v>
      </c>
      <c r="K2317" t="s">
        <v>243</v>
      </c>
      <c r="L2317" t="s">
        <v>244</v>
      </c>
      <c r="M2317">
        <v>0</v>
      </c>
      <c r="N2317">
        <v>3.6000000000000002E-4</v>
      </c>
      <c r="O2317" t="s">
        <v>365</v>
      </c>
      <c r="P2317" t="s">
        <v>6126</v>
      </c>
      <c r="Q2317" t="s">
        <v>4912</v>
      </c>
      <c r="R2317" t="s">
        <v>6127</v>
      </c>
      <c r="S2317" t="s">
        <v>249</v>
      </c>
      <c r="T2317" t="b">
        <v>0</v>
      </c>
    </row>
    <row r="2318" spans="1:20" x14ac:dyDescent="0.25">
      <c r="A2318" t="s">
        <v>259</v>
      </c>
      <c r="B2318" t="s">
        <v>260</v>
      </c>
      <c r="C2318" t="s">
        <v>237</v>
      </c>
      <c r="D2318" t="s">
        <v>6128</v>
      </c>
      <c r="E2318" t="s">
        <v>6129</v>
      </c>
      <c r="F2318" t="s">
        <v>6130</v>
      </c>
      <c r="G2318" t="s">
        <v>6130</v>
      </c>
      <c r="H2318">
        <v>0.83</v>
      </c>
      <c r="I2318" t="s">
        <v>265</v>
      </c>
      <c r="J2318" t="s">
        <v>242</v>
      </c>
      <c r="K2318" t="s">
        <v>243</v>
      </c>
      <c r="L2318" t="s">
        <v>244</v>
      </c>
      <c r="M2318">
        <v>0</v>
      </c>
      <c r="N2318">
        <v>0.83</v>
      </c>
      <c r="O2318" t="s">
        <v>2746</v>
      </c>
      <c r="P2318" t="s">
        <v>6131</v>
      </c>
      <c r="Q2318" t="s">
        <v>6132</v>
      </c>
      <c r="R2318" t="s">
        <v>6133</v>
      </c>
      <c r="S2318" t="s">
        <v>270</v>
      </c>
      <c r="T2318" t="b">
        <v>1</v>
      </c>
    </row>
    <row r="2319" spans="1:20" x14ac:dyDescent="0.25">
      <c r="A2319" t="s">
        <v>236</v>
      </c>
      <c r="B2319" t="s">
        <v>236</v>
      </c>
      <c r="C2319" t="s">
        <v>237</v>
      </c>
      <c r="D2319" t="s">
        <v>314</v>
      </c>
      <c r="E2319" t="s">
        <v>251</v>
      </c>
      <c r="F2319" t="s">
        <v>479</v>
      </c>
      <c r="G2319" t="s">
        <v>480</v>
      </c>
      <c r="H2319">
        <v>3.5999999999999999E-3</v>
      </c>
      <c r="I2319" t="s">
        <v>341</v>
      </c>
      <c r="J2319" t="s">
        <v>242</v>
      </c>
      <c r="K2319" t="s">
        <v>243</v>
      </c>
      <c r="L2319" t="s">
        <v>244</v>
      </c>
      <c r="M2319">
        <v>0</v>
      </c>
      <c r="N2319">
        <v>3.5999999999999999E-3</v>
      </c>
      <c r="O2319" t="s">
        <v>255</v>
      </c>
      <c r="P2319" t="s">
        <v>6134</v>
      </c>
      <c r="Q2319" t="s">
        <v>318</v>
      </c>
      <c r="R2319" t="s">
        <v>3876</v>
      </c>
      <c r="S2319" t="s">
        <v>249</v>
      </c>
      <c r="T2319" t="b">
        <v>1</v>
      </c>
    </row>
    <row r="2320" spans="1:20" x14ac:dyDescent="0.25">
      <c r="A2320" t="s">
        <v>236</v>
      </c>
      <c r="B2320" t="s">
        <v>236</v>
      </c>
      <c r="C2320" t="s">
        <v>237</v>
      </c>
      <c r="D2320" t="s">
        <v>392</v>
      </c>
      <c r="F2320" t="s">
        <v>484</v>
      </c>
      <c r="G2320" t="s">
        <v>792</v>
      </c>
      <c r="H2320">
        <v>4.0000000000000001E-3</v>
      </c>
      <c r="I2320" t="s">
        <v>254</v>
      </c>
      <c r="J2320" t="s">
        <v>242</v>
      </c>
      <c r="K2320" t="s">
        <v>243</v>
      </c>
      <c r="L2320" t="s">
        <v>244</v>
      </c>
      <c r="M2320">
        <v>0</v>
      </c>
      <c r="N2320">
        <v>4.0000000000000001E-3</v>
      </c>
      <c r="O2320" t="s">
        <v>793</v>
      </c>
      <c r="P2320" t="s">
        <v>794</v>
      </c>
      <c r="Q2320" t="s">
        <v>397</v>
      </c>
      <c r="R2320" t="s">
        <v>4883</v>
      </c>
      <c r="S2320" t="s">
        <v>249</v>
      </c>
      <c r="T2320" t="b">
        <v>0</v>
      </c>
    </row>
    <row r="2321" spans="1:20" x14ac:dyDescent="0.25">
      <c r="A2321" t="s">
        <v>236</v>
      </c>
      <c r="B2321" t="s">
        <v>236</v>
      </c>
      <c r="C2321" t="s">
        <v>237</v>
      </c>
      <c r="D2321" t="s">
        <v>314</v>
      </c>
      <c r="F2321" t="s">
        <v>925</v>
      </c>
      <c r="G2321" t="s">
        <v>5596</v>
      </c>
      <c r="H2321">
        <v>9.8999999999999999E-4</v>
      </c>
      <c r="I2321" t="s">
        <v>241</v>
      </c>
      <c r="J2321" t="s">
        <v>242</v>
      </c>
      <c r="K2321" t="s">
        <v>243</v>
      </c>
      <c r="L2321" t="s">
        <v>244</v>
      </c>
      <c r="M2321">
        <v>0</v>
      </c>
      <c r="N2321">
        <v>9.8999999999999999E-4</v>
      </c>
      <c r="O2321" t="s">
        <v>1248</v>
      </c>
      <c r="P2321" t="s">
        <v>6135</v>
      </c>
      <c r="Q2321" t="s">
        <v>318</v>
      </c>
      <c r="R2321" t="s">
        <v>1046</v>
      </c>
      <c r="S2321" t="s">
        <v>249</v>
      </c>
      <c r="T2321" t="b">
        <v>1</v>
      </c>
    </row>
    <row r="2322" spans="1:20" x14ac:dyDescent="0.25">
      <c r="A2322" t="s">
        <v>259</v>
      </c>
      <c r="B2322" t="s">
        <v>382</v>
      </c>
      <c r="C2322" t="s">
        <v>237</v>
      </c>
      <c r="D2322" t="s">
        <v>383</v>
      </c>
      <c r="E2322" t="s">
        <v>384</v>
      </c>
      <c r="F2322" t="s">
        <v>6136</v>
      </c>
      <c r="G2322" t="s">
        <v>6136</v>
      </c>
      <c r="H2322">
        <v>0.28000000000000003</v>
      </c>
      <c r="I2322" t="s">
        <v>265</v>
      </c>
      <c r="J2322" t="s">
        <v>242</v>
      </c>
      <c r="K2322" t="s">
        <v>243</v>
      </c>
      <c r="L2322" t="s">
        <v>244</v>
      </c>
      <c r="M2322">
        <v>0</v>
      </c>
      <c r="N2322">
        <v>0.28000000000000003</v>
      </c>
      <c r="O2322" t="s">
        <v>2659</v>
      </c>
      <c r="P2322" t="s">
        <v>6137</v>
      </c>
      <c r="Q2322" t="s">
        <v>388</v>
      </c>
      <c r="R2322" t="s">
        <v>6138</v>
      </c>
      <c r="S2322" t="s">
        <v>390</v>
      </c>
      <c r="T2322" t="b">
        <v>1</v>
      </c>
    </row>
    <row r="2323" spans="1:20" x14ac:dyDescent="0.25">
      <c r="A2323" t="s">
        <v>259</v>
      </c>
      <c r="B2323" t="s">
        <v>382</v>
      </c>
      <c r="C2323" t="s">
        <v>294</v>
      </c>
      <c r="D2323" t="s">
        <v>383</v>
      </c>
      <c r="E2323" t="s">
        <v>384</v>
      </c>
      <c r="F2323" t="s">
        <v>6136</v>
      </c>
      <c r="G2323" t="s">
        <v>6136</v>
      </c>
      <c r="H2323">
        <v>0.154</v>
      </c>
      <c r="I2323" t="s">
        <v>265</v>
      </c>
      <c r="J2323" t="s">
        <v>242</v>
      </c>
      <c r="K2323" t="s">
        <v>243</v>
      </c>
      <c r="L2323" t="s">
        <v>244</v>
      </c>
      <c r="M2323">
        <v>0</v>
      </c>
      <c r="N2323">
        <v>0.154</v>
      </c>
      <c r="O2323" t="s">
        <v>2659</v>
      </c>
      <c r="P2323" t="s">
        <v>6137</v>
      </c>
      <c r="Q2323" t="s">
        <v>388</v>
      </c>
      <c r="R2323" t="s">
        <v>6138</v>
      </c>
      <c r="S2323" t="s">
        <v>390</v>
      </c>
      <c r="T2323" t="b">
        <v>1</v>
      </c>
    </row>
    <row r="2324" spans="1:20" x14ac:dyDescent="0.25">
      <c r="A2324" t="s">
        <v>259</v>
      </c>
      <c r="B2324" t="s">
        <v>260</v>
      </c>
      <c r="C2324" t="s">
        <v>237</v>
      </c>
      <c r="D2324" t="s">
        <v>4065</v>
      </c>
      <c r="E2324" t="s">
        <v>5177</v>
      </c>
      <c r="F2324" t="s">
        <v>6139</v>
      </c>
      <c r="G2324" t="s">
        <v>6139</v>
      </c>
      <c r="H2324">
        <v>0.23</v>
      </c>
      <c r="I2324" t="s">
        <v>265</v>
      </c>
      <c r="J2324" t="s">
        <v>242</v>
      </c>
      <c r="K2324" t="s">
        <v>243</v>
      </c>
      <c r="L2324" t="s">
        <v>244</v>
      </c>
      <c r="M2324">
        <v>0</v>
      </c>
      <c r="N2324">
        <v>0.23</v>
      </c>
      <c r="O2324" t="s">
        <v>324</v>
      </c>
      <c r="P2324" t="s">
        <v>6140</v>
      </c>
      <c r="Q2324" t="s">
        <v>4069</v>
      </c>
      <c r="R2324" t="s">
        <v>6141</v>
      </c>
      <c r="S2324" t="s">
        <v>270</v>
      </c>
      <c r="T2324" t="b">
        <v>1</v>
      </c>
    </row>
    <row r="2325" spans="1:20" x14ac:dyDescent="0.25">
      <c r="A2325" t="s">
        <v>236</v>
      </c>
      <c r="B2325" t="s">
        <v>236</v>
      </c>
      <c r="C2325" t="s">
        <v>237</v>
      </c>
      <c r="D2325" t="s">
        <v>250</v>
      </c>
      <c r="F2325" t="s">
        <v>484</v>
      </c>
      <c r="G2325" t="s">
        <v>6142</v>
      </c>
      <c r="H2325">
        <v>3.2499999999999999E-3</v>
      </c>
      <c r="I2325" t="s">
        <v>561</v>
      </c>
      <c r="J2325" t="s">
        <v>242</v>
      </c>
      <c r="K2325" t="s">
        <v>243</v>
      </c>
      <c r="L2325" t="s">
        <v>244</v>
      </c>
      <c r="M2325">
        <v>0</v>
      </c>
      <c r="N2325">
        <v>3.2499999999999999E-3</v>
      </c>
      <c r="O2325" t="s">
        <v>432</v>
      </c>
      <c r="P2325" t="s">
        <v>6143</v>
      </c>
      <c r="Q2325" t="s">
        <v>257</v>
      </c>
      <c r="R2325" t="s">
        <v>3009</v>
      </c>
      <c r="S2325" t="s">
        <v>249</v>
      </c>
      <c r="T2325" t="b">
        <v>1</v>
      </c>
    </row>
    <row r="2326" spans="1:20" x14ac:dyDescent="0.25">
      <c r="A2326" t="s">
        <v>259</v>
      </c>
      <c r="B2326" t="s">
        <v>260</v>
      </c>
      <c r="C2326" t="s">
        <v>237</v>
      </c>
      <c r="D2326" t="s">
        <v>1047</v>
      </c>
      <c r="E2326" t="s">
        <v>2421</v>
      </c>
      <c r="F2326" t="s">
        <v>2422</v>
      </c>
      <c r="G2326" t="s">
        <v>2422</v>
      </c>
      <c r="H2326">
        <v>6.0918E-2</v>
      </c>
      <c r="I2326" t="s">
        <v>265</v>
      </c>
      <c r="J2326" t="s">
        <v>242</v>
      </c>
      <c r="K2326" t="s">
        <v>243</v>
      </c>
      <c r="L2326" t="s">
        <v>244</v>
      </c>
      <c r="M2326">
        <v>0</v>
      </c>
      <c r="N2326">
        <v>6.0918E-2</v>
      </c>
      <c r="O2326" t="s">
        <v>372</v>
      </c>
      <c r="P2326" t="s">
        <v>6144</v>
      </c>
      <c r="Q2326" t="s">
        <v>1051</v>
      </c>
      <c r="R2326" t="s">
        <v>6145</v>
      </c>
      <c r="S2326" t="s">
        <v>270</v>
      </c>
      <c r="T2326" t="b">
        <v>1</v>
      </c>
    </row>
    <row r="2327" spans="1:20" x14ac:dyDescent="0.25">
      <c r="A2327" t="s">
        <v>259</v>
      </c>
      <c r="B2327" t="s">
        <v>260</v>
      </c>
      <c r="C2327" t="s">
        <v>294</v>
      </c>
      <c r="D2327" t="s">
        <v>1047</v>
      </c>
      <c r="E2327" t="s">
        <v>2421</v>
      </c>
      <c r="F2327" t="s">
        <v>2422</v>
      </c>
      <c r="G2327" t="s">
        <v>2422</v>
      </c>
      <c r="H2327">
        <v>3.5716999999999999E-2</v>
      </c>
      <c r="I2327" t="s">
        <v>265</v>
      </c>
      <c r="J2327" t="s">
        <v>242</v>
      </c>
      <c r="K2327" t="s">
        <v>243</v>
      </c>
      <c r="L2327" t="s">
        <v>244</v>
      </c>
      <c r="M2327">
        <v>0</v>
      </c>
      <c r="N2327">
        <v>3.5716999999999999E-2</v>
      </c>
      <c r="O2327" t="s">
        <v>372</v>
      </c>
      <c r="P2327" t="s">
        <v>6144</v>
      </c>
      <c r="Q2327" t="s">
        <v>1051</v>
      </c>
      <c r="R2327" t="s">
        <v>6145</v>
      </c>
      <c r="S2327" t="s">
        <v>270</v>
      </c>
      <c r="T2327" t="b">
        <v>1</v>
      </c>
    </row>
    <row r="2328" spans="1:20" x14ac:dyDescent="0.25">
      <c r="A2328" t="s">
        <v>236</v>
      </c>
      <c r="B2328" t="s">
        <v>236</v>
      </c>
      <c r="C2328" t="s">
        <v>237</v>
      </c>
      <c r="D2328" t="s">
        <v>1198</v>
      </c>
      <c r="F2328" t="s">
        <v>1819</v>
      </c>
      <c r="G2328" t="s">
        <v>6146</v>
      </c>
      <c r="H2328">
        <v>1.5E-3</v>
      </c>
      <c r="I2328" t="s">
        <v>254</v>
      </c>
      <c r="J2328" t="s">
        <v>242</v>
      </c>
      <c r="K2328" t="s">
        <v>243</v>
      </c>
      <c r="L2328" t="s">
        <v>244</v>
      </c>
      <c r="M2328">
        <v>0</v>
      </c>
      <c r="N2328">
        <v>1.5E-3</v>
      </c>
      <c r="O2328" t="s">
        <v>358</v>
      </c>
      <c r="P2328" t="s">
        <v>6147</v>
      </c>
      <c r="Q2328" t="s">
        <v>1201</v>
      </c>
      <c r="R2328" t="s">
        <v>4446</v>
      </c>
      <c r="S2328" t="s">
        <v>249</v>
      </c>
      <c r="T2328" t="b">
        <v>0</v>
      </c>
    </row>
    <row r="2329" spans="1:20" x14ac:dyDescent="0.25">
      <c r="A2329" t="s">
        <v>259</v>
      </c>
      <c r="B2329" t="s">
        <v>260</v>
      </c>
      <c r="C2329" t="s">
        <v>237</v>
      </c>
      <c r="D2329" t="s">
        <v>320</v>
      </c>
      <c r="E2329" t="s">
        <v>3582</v>
      </c>
      <c r="F2329" t="s">
        <v>6148</v>
      </c>
      <c r="G2329" t="s">
        <v>6149</v>
      </c>
      <c r="H2329">
        <v>1.4225E-2</v>
      </c>
      <c r="I2329" t="s">
        <v>265</v>
      </c>
      <c r="J2329" t="s">
        <v>242</v>
      </c>
      <c r="K2329" t="s">
        <v>243</v>
      </c>
      <c r="L2329" t="s">
        <v>244</v>
      </c>
      <c r="M2329">
        <v>0</v>
      </c>
      <c r="N2329">
        <v>1.4225E-2</v>
      </c>
      <c r="O2329" t="s">
        <v>372</v>
      </c>
      <c r="P2329" t="s">
        <v>6150</v>
      </c>
      <c r="Q2329" t="s">
        <v>326</v>
      </c>
      <c r="R2329" t="s">
        <v>6151</v>
      </c>
      <c r="S2329" t="s">
        <v>270</v>
      </c>
      <c r="T2329" t="b">
        <v>1</v>
      </c>
    </row>
    <row r="2330" spans="1:20" x14ac:dyDescent="0.25">
      <c r="A2330" t="s">
        <v>236</v>
      </c>
      <c r="B2330" t="s">
        <v>236</v>
      </c>
      <c r="C2330" t="s">
        <v>237</v>
      </c>
      <c r="D2330" t="s">
        <v>392</v>
      </c>
      <c r="F2330" t="s">
        <v>672</v>
      </c>
      <c r="G2330" t="s">
        <v>689</v>
      </c>
      <c r="H2330">
        <v>0.11749999999999999</v>
      </c>
      <c r="I2330" t="s">
        <v>254</v>
      </c>
      <c r="J2330" t="s">
        <v>242</v>
      </c>
      <c r="K2330" t="s">
        <v>243</v>
      </c>
      <c r="L2330" t="s">
        <v>244</v>
      </c>
      <c r="M2330">
        <v>0</v>
      </c>
      <c r="N2330">
        <v>0.11749999999999999</v>
      </c>
      <c r="O2330" t="s">
        <v>690</v>
      </c>
      <c r="P2330" t="s">
        <v>6152</v>
      </c>
      <c r="Q2330" t="s">
        <v>397</v>
      </c>
      <c r="R2330" t="s">
        <v>5679</v>
      </c>
      <c r="S2330" t="s">
        <v>249</v>
      </c>
      <c r="T2330" t="b">
        <v>1</v>
      </c>
    </row>
    <row r="2331" spans="1:20" x14ac:dyDescent="0.25">
      <c r="A2331" t="s">
        <v>259</v>
      </c>
      <c r="B2331" t="s">
        <v>260</v>
      </c>
      <c r="C2331" t="s">
        <v>237</v>
      </c>
      <c r="D2331" t="s">
        <v>328</v>
      </c>
      <c r="E2331" t="s">
        <v>5778</v>
      </c>
      <c r="F2331" t="s">
        <v>6153</v>
      </c>
      <c r="G2331" t="s">
        <v>6153</v>
      </c>
      <c r="H2331">
        <v>5.9660000000000002</v>
      </c>
      <c r="I2331" t="s">
        <v>265</v>
      </c>
      <c r="J2331" t="s">
        <v>242</v>
      </c>
      <c r="K2331" t="s">
        <v>243</v>
      </c>
      <c r="L2331" t="s">
        <v>244</v>
      </c>
      <c r="M2331">
        <v>0</v>
      </c>
      <c r="N2331">
        <v>5.9660000000000002</v>
      </c>
      <c r="O2331" t="s">
        <v>331</v>
      </c>
      <c r="P2331" t="s">
        <v>6154</v>
      </c>
      <c r="Q2331" t="s">
        <v>333</v>
      </c>
      <c r="R2331" t="s">
        <v>6155</v>
      </c>
      <c r="S2331" t="s">
        <v>270</v>
      </c>
      <c r="T2331" t="b">
        <v>1</v>
      </c>
    </row>
    <row r="2332" spans="1:20" x14ac:dyDescent="0.25">
      <c r="A2332" t="s">
        <v>259</v>
      </c>
      <c r="B2332" t="s">
        <v>260</v>
      </c>
      <c r="C2332" t="s">
        <v>336</v>
      </c>
      <c r="D2332" t="s">
        <v>328</v>
      </c>
      <c r="E2332" t="s">
        <v>5778</v>
      </c>
      <c r="F2332" t="s">
        <v>6153</v>
      </c>
      <c r="G2332" t="s">
        <v>6153</v>
      </c>
      <c r="H2332">
        <v>30837</v>
      </c>
      <c r="I2332" t="s">
        <v>265</v>
      </c>
      <c r="J2332" t="s">
        <v>242</v>
      </c>
      <c r="K2332" t="s">
        <v>243</v>
      </c>
      <c r="L2332" t="s">
        <v>244</v>
      </c>
      <c r="M2332">
        <v>0</v>
      </c>
      <c r="N2332">
        <v>30837</v>
      </c>
      <c r="O2332" t="s">
        <v>324</v>
      </c>
      <c r="P2332" t="s">
        <v>6154</v>
      </c>
      <c r="Q2332" t="s">
        <v>333</v>
      </c>
      <c r="R2332" t="s">
        <v>6156</v>
      </c>
      <c r="S2332" t="s">
        <v>270</v>
      </c>
      <c r="T2332" t="b">
        <v>1</v>
      </c>
    </row>
    <row r="2333" spans="1:20" x14ac:dyDescent="0.25">
      <c r="A2333" t="s">
        <v>259</v>
      </c>
      <c r="B2333" t="s">
        <v>260</v>
      </c>
      <c r="C2333" t="s">
        <v>336</v>
      </c>
      <c r="D2333" t="s">
        <v>328</v>
      </c>
      <c r="E2333" t="s">
        <v>5778</v>
      </c>
      <c r="F2333" t="s">
        <v>6153</v>
      </c>
      <c r="G2333" t="s">
        <v>6153</v>
      </c>
      <c r="H2333">
        <v>59583</v>
      </c>
      <c r="I2333" t="s">
        <v>265</v>
      </c>
      <c r="J2333" t="s">
        <v>242</v>
      </c>
      <c r="K2333" t="s">
        <v>243</v>
      </c>
      <c r="L2333" t="s">
        <v>244</v>
      </c>
      <c r="M2333">
        <v>0</v>
      </c>
      <c r="N2333">
        <v>59583</v>
      </c>
      <c r="O2333" t="s">
        <v>324</v>
      </c>
      <c r="P2333" t="s">
        <v>6154</v>
      </c>
      <c r="Q2333" t="s">
        <v>333</v>
      </c>
      <c r="R2333" t="s">
        <v>6157</v>
      </c>
      <c r="S2333" t="s">
        <v>270</v>
      </c>
      <c r="T2333" t="b">
        <v>1</v>
      </c>
    </row>
    <row r="2334" spans="1:20" x14ac:dyDescent="0.25">
      <c r="A2334" t="s">
        <v>259</v>
      </c>
      <c r="B2334" t="s">
        <v>260</v>
      </c>
      <c r="C2334" t="s">
        <v>237</v>
      </c>
      <c r="D2334" t="s">
        <v>1530</v>
      </c>
      <c r="E2334" t="s">
        <v>6158</v>
      </c>
      <c r="F2334" t="s">
        <v>6159</v>
      </c>
      <c r="G2334" t="s">
        <v>6159</v>
      </c>
      <c r="H2334">
        <v>0.72</v>
      </c>
      <c r="I2334" t="s">
        <v>265</v>
      </c>
      <c r="J2334" t="s">
        <v>242</v>
      </c>
      <c r="K2334" t="s">
        <v>243</v>
      </c>
      <c r="L2334" t="s">
        <v>244</v>
      </c>
      <c r="M2334">
        <v>0</v>
      </c>
      <c r="N2334">
        <v>0.72</v>
      </c>
      <c r="O2334" t="s">
        <v>1378</v>
      </c>
      <c r="P2334" t="s">
        <v>1532</v>
      </c>
      <c r="Q2334" t="s">
        <v>1533</v>
      </c>
      <c r="R2334" t="s">
        <v>6160</v>
      </c>
      <c r="S2334" t="s">
        <v>270</v>
      </c>
      <c r="T2334" t="b">
        <v>1</v>
      </c>
    </row>
    <row r="2335" spans="1:20" x14ac:dyDescent="0.25">
      <c r="A2335" t="s">
        <v>259</v>
      </c>
      <c r="B2335" t="s">
        <v>260</v>
      </c>
      <c r="C2335" t="s">
        <v>237</v>
      </c>
      <c r="D2335" t="s">
        <v>1118</v>
      </c>
      <c r="E2335" t="s">
        <v>1119</v>
      </c>
      <c r="F2335" t="s">
        <v>1822</v>
      </c>
      <c r="G2335" t="s">
        <v>1823</v>
      </c>
      <c r="H2335">
        <v>0.36</v>
      </c>
      <c r="I2335" t="s">
        <v>265</v>
      </c>
      <c r="J2335" t="s">
        <v>242</v>
      </c>
      <c r="K2335" t="s">
        <v>243</v>
      </c>
      <c r="L2335" t="s">
        <v>244</v>
      </c>
      <c r="M2335">
        <v>0</v>
      </c>
      <c r="N2335">
        <v>0.36</v>
      </c>
      <c r="O2335" t="s">
        <v>266</v>
      </c>
      <c r="P2335" t="s">
        <v>6161</v>
      </c>
      <c r="Q2335" t="s">
        <v>1124</v>
      </c>
      <c r="R2335" t="s">
        <v>6162</v>
      </c>
      <c r="S2335" t="s">
        <v>270</v>
      </c>
      <c r="T2335" t="b">
        <v>1</v>
      </c>
    </row>
    <row r="2336" spans="1:20" x14ac:dyDescent="0.25">
      <c r="A2336" t="s">
        <v>259</v>
      </c>
      <c r="B2336" t="s">
        <v>260</v>
      </c>
      <c r="C2336" t="s">
        <v>237</v>
      </c>
      <c r="D2336" t="s">
        <v>1549</v>
      </c>
      <c r="E2336" t="s">
        <v>307</v>
      </c>
      <c r="F2336" t="s">
        <v>6163</v>
      </c>
      <c r="G2336" t="s">
        <v>6164</v>
      </c>
      <c r="H2336">
        <v>5.2320000000000002</v>
      </c>
      <c r="I2336" t="s">
        <v>265</v>
      </c>
      <c r="J2336" t="s">
        <v>242</v>
      </c>
      <c r="K2336" t="s">
        <v>243</v>
      </c>
      <c r="L2336" t="s">
        <v>244</v>
      </c>
      <c r="M2336">
        <v>0</v>
      </c>
      <c r="N2336">
        <v>5.2320000000000002</v>
      </c>
      <c r="O2336" t="s">
        <v>324</v>
      </c>
      <c r="P2336" t="s">
        <v>6165</v>
      </c>
      <c r="Q2336" t="s">
        <v>1553</v>
      </c>
      <c r="R2336" t="s">
        <v>6166</v>
      </c>
      <c r="S2336" t="s">
        <v>270</v>
      </c>
      <c r="T2336" t="b">
        <v>1</v>
      </c>
    </row>
    <row r="2337" spans="1:20" x14ac:dyDescent="0.25">
      <c r="A2337" t="s">
        <v>259</v>
      </c>
      <c r="B2337" t="s">
        <v>260</v>
      </c>
      <c r="C2337" t="s">
        <v>294</v>
      </c>
      <c r="D2337" t="s">
        <v>1549</v>
      </c>
      <c r="E2337" t="s">
        <v>307</v>
      </c>
      <c r="F2337" t="s">
        <v>6163</v>
      </c>
      <c r="G2337" t="s">
        <v>6164</v>
      </c>
      <c r="H2337">
        <v>3.024</v>
      </c>
      <c r="I2337" t="s">
        <v>265</v>
      </c>
      <c r="J2337" t="s">
        <v>242</v>
      </c>
      <c r="K2337" t="s">
        <v>243</v>
      </c>
      <c r="L2337" t="s">
        <v>244</v>
      </c>
      <c r="M2337">
        <v>0</v>
      </c>
      <c r="N2337">
        <v>3.024</v>
      </c>
      <c r="O2337" t="s">
        <v>324</v>
      </c>
      <c r="P2337" t="s">
        <v>6165</v>
      </c>
      <c r="Q2337" t="s">
        <v>1553</v>
      </c>
      <c r="R2337" t="s">
        <v>6166</v>
      </c>
      <c r="S2337" t="s">
        <v>270</v>
      </c>
      <c r="T2337" t="b">
        <v>1</v>
      </c>
    </row>
    <row r="2338" spans="1:20" x14ac:dyDescent="0.25">
      <c r="A2338" t="s">
        <v>259</v>
      </c>
      <c r="B2338" t="s">
        <v>260</v>
      </c>
      <c r="C2338" t="s">
        <v>237</v>
      </c>
      <c r="D2338" t="s">
        <v>869</v>
      </c>
      <c r="E2338" t="s">
        <v>2481</v>
      </c>
      <c r="F2338" t="s">
        <v>4381</v>
      </c>
      <c r="G2338" t="s">
        <v>4381</v>
      </c>
      <c r="H2338">
        <v>1.3120000000000001</v>
      </c>
      <c r="I2338" t="s">
        <v>265</v>
      </c>
      <c r="J2338" t="s">
        <v>242</v>
      </c>
      <c r="K2338" t="s">
        <v>243</v>
      </c>
      <c r="L2338" t="s">
        <v>244</v>
      </c>
      <c r="M2338">
        <v>0</v>
      </c>
      <c r="N2338">
        <v>1.3120000000000001</v>
      </c>
      <c r="O2338" t="s">
        <v>372</v>
      </c>
      <c r="P2338" t="s">
        <v>6167</v>
      </c>
      <c r="Q2338" t="s">
        <v>873</v>
      </c>
      <c r="R2338" t="s">
        <v>6168</v>
      </c>
      <c r="S2338" t="s">
        <v>270</v>
      </c>
      <c r="T2338" t="b">
        <v>1</v>
      </c>
    </row>
    <row r="2339" spans="1:20" x14ac:dyDescent="0.25">
      <c r="A2339" t="s">
        <v>259</v>
      </c>
      <c r="B2339" t="s">
        <v>1086</v>
      </c>
      <c r="C2339" t="s">
        <v>237</v>
      </c>
      <c r="D2339" t="s">
        <v>5031</v>
      </c>
      <c r="E2339" t="s">
        <v>6169</v>
      </c>
      <c r="F2339" t="s">
        <v>6170</v>
      </c>
      <c r="G2339" t="s">
        <v>6171</v>
      </c>
      <c r="H2339">
        <v>6.444</v>
      </c>
      <c r="I2339" t="s">
        <v>265</v>
      </c>
      <c r="J2339" t="s">
        <v>242</v>
      </c>
      <c r="K2339" t="s">
        <v>243</v>
      </c>
      <c r="L2339" t="s">
        <v>244</v>
      </c>
      <c r="M2339">
        <v>0</v>
      </c>
      <c r="N2339">
        <v>6.444</v>
      </c>
      <c r="O2339" t="s">
        <v>486</v>
      </c>
      <c r="P2339" t="s">
        <v>6172</v>
      </c>
      <c r="Q2339" t="s">
        <v>5036</v>
      </c>
      <c r="R2339" t="s">
        <v>6173</v>
      </c>
      <c r="S2339" t="s">
        <v>1094</v>
      </c>
      <c r="T2339" t="b">
        <v>1</v>
      </c>
    </row>
    <row r="2340" spans="1:20" x14ac:dyDescent="0.25">
      <c r="A2340" t="s">
        <v>236</v>
      </c>
      <c r="B2340" t="s">
        <v>236</v>
      </c>
      <c r="C2340" t="s">
        <v>237</v>
      </c>
      <c r="D2340" t="s">
        <v>314</v>
      </c>
      <c r="F2340" t="s">
        <v>791</v>
      </c>
      <c r="G2340" t="s">
        <v>5187</v>
      </c>
      <c r="H2340">
        <v>5.8900000000000001E-2</v>
      </c>
      <c r="I2340" t="s">
        <v>341</v>
      </c>
      <c r="J2340" t="s">
        <v>242</v>
      </c>
      <c r="K2340" t="s">
        <v>243</v>
      </c>
      <c r="L2340" t="s">
        <v>244</v>
      </c>
      <c r="M2340">
        <v>0</v>
      </c>
      <c r="N2340">
        <v>5.8900000000000001E-2</v>
      </c>
      <c r="O2340" t="s">
        <v>569</v>
      </c>
      <c r="P2340" t="s">
        <v>6174</v>
      </c>
      <c r="Q2340" t="s">
        <v>318</v>
      </c>
      <c r="R2340" t="s">
        <v>1217</v>
      </c>
      <c r="S2340" t="s">
        <v>249</v>
      </c>
      <c r="T2340" t="b">
        <v>1</v>
      </c>
    </row>
    <row r="2341" spans="1:20" x14ac:dyDescent="0.25">
      <c r="A2341" t="s">
        <v>236</v>
      </c>
      <c r="B2341" t="s">
        <v>236</v>
      </c>
      <c r="C2341" t="s">
        <v>237</v>
      </c>
      <c r="D2341" t="s">
        <v>314</v>
      </c>
      <c r="F2341" t="s">
        <v>791</v>
      </c>
      <c r="G2341" t="s">
        <v>5187</v>
      </c>
      <c r="H2341">
        <v>5.6500000000000002E-2</v>
      </c>
      <c r="I2341" t="s">
        <v>341</v>
      </c>
      <c r="J2341" t="s">
        <v>242</v>
      </c>
      <c r="K2341" t="s">
        <v>243</v>
      </c>
      <c r="L2341" t="s">
        <v>244</v>
      </c>
      <c r="M2341">
        <v>51200</v>
      </c>
      <c r="N2341">
        <v>5.6500000000000002E-2</v>
      </c>
      <c r="O2341" t="s">
        <v>569</v>
      </c>
      <c r="P2341" t="s">
        <v>6174</v>
      </c>
      <c r="Q2341" t="s">
        <v>318</v>
      </c>
      <c r="R2341" t="s">
        <v>1217</v>
      </c>
      <c r="S2341" t="s">
        <v>249</v>
      </c>
      <c r="T2341" t="b">
        <v>1</v>
      </c>
    </row>
    <row r="2342" spans="1:20" x14ac:dyDescent="0.25">
      <c r="A2342" t="s">
        <v>236</v>
      </c>
      <c r="B2342" t="s">
        <v>236</v>
      </c>
      <c r="C2342" t="s">
        <v>237</v>
      </c>
      <c r="D2342" t="s">
        <v>314</v>
      </c>
      <c r="F2342" t="s">
        <v>791</v>
      </c>
      <c r="G2342" t="s">
        <v>5187</v>
      </c>
      <c r="H2342">
        <v>5.4199999999999998E-2</v>
      </c>
      <c r="I2342" t="s">
        <v>341</v>
      </c>
      <c r="J2342" t="s">
        <v>242</v>
      </c>
      <c r="K2342" t="s">
        <v>243</v>
      </c>
      <c r="L2342" t="s">
        <v>244</v>
      </c>
      <c r="M2342">
        <v>512000</v>
      </c>
      <c r="N2342">
        <v>5.4199999999999998E-2</v>
      </c>
      <c r="O2342" t="s">
        <v>569</v>
      </c>
      <c r="P2342" t="s">
        <v>6174</v>
      </c>
      <c r="Q2342" t="s">
        <v>318</v>
      </c>
      <c r="R2342" t="s">
        <v>1217</v>
      </c>
      <c r="S2342" t="s">
        <v>249</v>
      </c>
      <c r="T2342" t="b">
        <v>1</v>
      </c>
    </row>
    <row r="2343" spans="1:20" x14ac:dyDescent="0.25">
      <c r="A2343" t="s">
        <v>259</v>
      </c>
      <c r="B2343" t="s">
        <v>260</v>
      </c>
      <c r="C2343" t="s">
        <v>237</v>
      </c>
      <c r="D2343" t="s">
        <v>2468</v>
      </c>
      <c r="E2343" t="s">
        <v>2393</v>
      </c>
      <c r="F2343" t="s">
        <v>2394</v>
      </c>
      <c r="G2343" t="s">
        <v>2395</v>
      </c>
      <c r="H2343">
        <v>1.8389470000000001</v>
      </c>
      <c r="I2343" t="s">
        <v>265</v>
      </c>
      <c r="J2343" t="s">
        <v>242</v>
      </c>
      <c r="K2343" t="s">
        <v>243</v>
      </c>
      <c r="L2343" t="s">
        <v>244</v>
      </c>
      <c r="M2343">
        <v>0</v>
      </c>
      <c r="N2343">
        <v>1.8389470000000001</v>
      </c>
      <c r="O2343" t="s">
        <v>372</v>
      </c>
      <c r="P2343" t="s">
        <v>6175</v>
      </c>
      <c r="Q2343" t="s">
        <v>2473</v>
      </c>
      <c r="R2343" t="s">
        <v>6176</v>
      </c>
      <c r="S2343" t="s">
        <v>270</v>
      </c>
      <c r="T2343" t="b">
        <v>1</v>
      </c>
    </row>
    <row r="2344" spans="1:20" x14ac:dyDescent="0.25">
      <c r="A2344" t="s">
        <v>259</v>
      </c>
      <c r="B2344" t="s">
        <v>260</v>
      </c>
      <c r="C2344" t="s">
        <v>294</v>
      </c>
      <c r="D2344" t="s">
        <v>2468</v>
      </c>
      <c r="E2344" t="s">
        <v>2393</v>
      </c>
      <c r="F2344" t="s">
        <v>2394</v>
      </c>
      <c r="G2344" t="s">
        <v>2395</v>
      </c>
      <c r="H2344">
        <v>1.0800689999999999</v>
      </c>
      <c r="I2344" t="s">
        <v>265</v>
      </c>
      <c r="J2344" t="s">
        <v>242</v>
      </c>
      <c r="K2344" t="s">
        <v>243</v>
      </c>
      <c r="L2344" t="s">
        <v>244</v>
      </c>
      <c r="M2344">
        <v>0</v>
      </c>
      <c r="N2344">
        <v>1.0800689999999999</v>
      </c>
      <c r="O2344" t="s">
        <v>372</v>
      </c>
      <c r="P2344" t="s">
        <v>6175</v>
      </c>
      <c r="Q2344" t="s">
        <v>2473</v>
      </c>
      <c r="R2344" t="s">
        <v>6176</v>
      </c>
      <c r="S2344" t="s">
        <v>270</v>
      </c>
      <c r="T2344" t="b">
        <v>1</v>
      </c>
    </row>
    <row r="2345" spans="1:20" x14ac:dyDescent="0.25">
      <c r="A2345" t="s">
        <v>236</v>
      </c>
      <c r="B2345" t="s">
        <v>236</v>
      </c>
      <c r="C2345" t="s">
        <v>237</v>
      </c>
      <c r="D2345" t="s">
        <v>566</v>
      </c>
      <c r="F2345" t="s">
        <v>672</v>
      </c>
      <c r="G2345" t="s">
        <v>1053</v>
      </c>
      <c r="H2345">
        <v>0</v>
      </c>
      <c r="I2345" t="s">
        <v>254</v>
      </c>
      <c r="J2345" t="s">
        <v>242</v>
      </c>
      <c r="K2345" t="s">
        <v>243</v>
      </c>
      <c r="L2345" t="s">
        <v>244</v>
      </c>
      <c r="M2345">
        <v>0</v>
      </c>
      <c r="N2345">
        <v>0</v>
      </c>
      <c r="O2345" t="s">
        <v>4331</v>
      </c>
      <c r="P2345" t="s">
        <v>4332</v>
      </c>
      <c r="Q2345" t="s">
        <v>571</v>
      </c>
      <c r="R2345" t="s">
        <v>692</v>
      </c>
      <c r="S2345" t="s">
        <v>249</v>
      </c>
      <c r="T2345" t="b">
        <v>0</v>
      </c>
    </row>
    <row r="2346" spans="1:20" x14ac:dyDescent="0.25">
      <c r="A2346" t="s">
        <v>259</v>
      </c>
      <c r="B2346" t="s">
        <v>260</v>
      </c>
      <c r="C2346" t="s">
        <v>237</v>
      </c>
      <c r="D2346" t="s">
        <v>1375</v>
      </c>
      <c r="E2346" t="s">
        <v>3856</v>
      </c>
      <c r="F2346" t="s">
        <v>6177</v>
      </c>
      <c r="G2346" t="s">
        <v>6177</v>
      </c>
      <c r="H2346">
        <v>0.91200000000000003</v>
      </c>
      <c r="I2346" t="s">
        <v>265</v>
      </c>
      <c r="J2346" t="s">
        <v>242</v>
      </c>
      <c r="K2346" t="s">
        <v>243</v>
      </c>
      <c r="L2346" t="s">
        <v>244</v>
      </c>
      <c r="M2346">
        <v>0</v>
      </c>
      <c r="N2346">
        <v>0.91200000000000003</v>
      </c>
      <c r="O2346" t="s">
        <v>372</v>
      </c>
      <c r="P2346" t="s">
        <v>6178</v>
      </c>
      <c r="Q2346" t="s">
        <v>1380</v>
      </c>
      <c r="R2346" t="s">
        <v>6179</v>
      </c>
      <c r="S2346" t="s">
        <v>270</v>
      </c>
      <c r="T2346" t="b">
        <v>1</v>
      </c>
    </row>
    <row r="2347" spans="1:20" x14ac:dyDescent="0.25">
      <c r="A2347" t="s">
        <v>259</v>
      </c>
      <c r="B2347" t="s">
        <v>260</v>
      </c>
      <c r="C2347" t="s">
        <v>294</v>
      </c>
      <c r="D2347" t="s">
        <v>1375</v>
      </c>
      <c r="E2347" t="s">
        <v>3856</v>
      </c>
      <c r="F2347" t="s">
        <v>6177</v>
      </c>
      <c r="G2347" t="s">
        <v>6177</v>
      </c>
      <c r="H2347">
        <v>0.36</v>
      </c>
      <c r="I2347" t="s">
        <v>265</v>
      </c>
      <c r="J2347" t="s">
        <v>242</v>
      </c>
      <c r="K2347" t="s">
        <v>243</v>
      </c>
      <c r="L2347" t="s">
        <v>244</v>
      </c>
      <c r="M2347">
        <v>0</v>
      </c>
      <c r="N2347">
        <v>0.36</v>
      </c>
      <c r="O2347" t="s">
        <v>266</v>
      </c>
      <c r="P2347" t="s">
        <v>6178</v>
      </c>
      <c r="Q2347" t="s">
        <v>1380</v>
      </c>
      <c r="R2347" t="s">
        <v>6179</v>
      </c>
      <c r="S2347" t="s">
        <v>270</v>
      </c>
      <c r="T2347" t="b">
        <v>1</v>
      </c>
    </row>
    <row r="2348" spans="1:20" x14ac:dyDescent="0.25">
      <c r="A2348" t="s">
        <v>259</v>
      </c>
      <c r="B2348" t="s">
        <v>260</v>
      </c>
      <c r="C2348" t="s">
        <v>237</v>
      </c>
      <c r="D2348" t="s">
        <v>884</v>
      </c>
      <c r="E2348" t="s">
        <v>4432</v>
      </c>
      <c r="F2348" t="s">
        <v>6180</v>
      </c>
      <c r="G2348" t="s">
        <v>6181</v>
      </c>
      <c r="H2348">
        <v>1.7090000000000001</v>
      </c>
      <c r="I2348" t="s">
        <v>265</v>
      </c>
      <c r="J2348" t="s">
        <v>242</v>
      </c>
      <c r="K2348" t="s">
        <v>243</v>
      </c>
      <c r="L2348" t="s">
        <v>244</v>
      </c>
      <c r="M2348">
        <v>0</v>
      </c>
      <c r="N2348">
        <v>1.7090000000000001</v>
      </c>
      <c r="O2348" t="s">
        <v>372</v>
      </c>
      <c r="P2348" t="s">
        <v>6182</v>
      </c>
      <c r="Q2348" t="s">
        <v>889</v>
      </c>
      <c r="R2348" t="s">
        <v>6183</v>
      </c>
      <c r="S2348" t="s">
        <v>270</v>
      </c>
      <c r="T2348" t="b">
        <v>1</v>
      </c>
    </row>
    <row r="2349" spans="1:20" x14ac:dyDescent="0.25">
      <c r="A2349" t="s">
        <v>259</v>
      </c>
      <c r="B2349" t="s">
        <v>260</v>
      </c>
      <c r="C2349" t="s">
        <v>237</v>
      </c>
      <c r="D2349" t="s">
        <v>1938</v>
      </c>
      <c r="E2349" t="s">
        <v>6184</v>
      </c>
      <c r="F2349" t="s">
        <v>6185</v>
      </c>
      <c r="G2349" t="s">
        <v>6185</v>
      </c>
      <c r="H2349">
        <v>6.048</v>
      </c>
      <c r="I2349" t="s">
        <v>265</v>
      </c>
      <c r="J2349" t="s">
        <v>242</v>
      </c>
      <c r="K2349" t="s">
        <v>243</v>
      </c>
      <c r="L2349" t="s">
        <v>244</v>
      </c>
      <c r="M2349">
        <v>0</v>
      </c>
      <c r="N2349">
        <v>6.048</v>
      </c>
      <c r="O2349" t="s">
        <v>324</v>
      </c>
      <c r="P2349" t="s">
        <v>2078</v>
      </c>
      <c r="Q2349" t="s">
        <v>1942</v>
      </c>
      <c r="R2349" t="s">
        <v>6186</v>
      </c>
      <c r="S2349" t="s">
        <v>270</v>
      </c>
      <c r="T2349" t="b">
        <v>0</v>
      </c>
    </row>
    <row r="2350" spans="1:20" x14ac:dyDescent="0.25">
      <c r="A2350" t="s">
        <v>259</v>
      </c>
      <c r="B2350" t="s">
        <v>260</v>
      </c>
      <c r="C2350" t="s">
        <v>336</v>
      </c>
      <c r="D2350" t="s">
        <v>1938</v>
      </c>
      <c r="E2350" t="s">
        <v>6184</v>
      </c>
      <c r="F2350" t="s">
        <v>6185</v>
      </c>
      <c r="G2350" t="s">
        <v>6185</v>
      </c>
      <c r="H2350">
        <v>31152</v>
      </c>
      <c r="I2350" t="s">
        <v>265</v>
      </c>
      <c r="J2350" t="s">
        <v>242</v>
      </c>
      <c r="K2350" t="s">
        <v>243</v>
      </c>
      <c r="L2350" t="s">
        <v>244</v>
      </c>
      <c r="M2350">
        <v>0</v>
      </c>
      <c r="N2350">
        <v>31152</v>
      </c>
      <c r="O2350" t="s">
        <v>1866</v>
      </c>
      <c r="P2350" t="s">
        <v>2078</v>
      </c>
      <c r="Q2350" t="s">
        <v>1942</v>
      </c>
      <c r="R2350" t="s">
        <v>6187</v>
      </c>
      <c r="S2350" t="s">
        <v>270</v>
      </c>
      <c r="T2350" t="b">
        <v>0</v>
      </c>
    </row>
    <row r="2351" spans="1:20" x14ac:dyDescent="0.25">
      <c r="A2351" t="s">
        <v>259</v>
      </c>
      <c r="B2351" t="s">
        <v>260</v>
      </c>
      <c r="C2351" t="s">
        <v>336</v>
      </c>
      <c r="D2351" t="s">
        <v>1938</v>
      </c>
      <c r="E2351" t="s">
        <v>6184</v>
      </c>
      <c r="F2351" t="s">
        <v>6185</v>
      </c>
      <c r="G2351" t="s">
        <v>6185</v>
      </c>
      <c r="H2351">
        <v>59762</v>
      </c>
      <c r="I2351" t="s">
        <v>265</v>
      </c>
      <c r="J2351" t="s">
        <v>242</v>
      </c>
      <c r="K2351" t="s">
        <v>243</v>
      </c>
      <c r="L2351" t="s">
        <v>244</v>
      </c>
      <c r="M2351">
        <v>0</v>
      </c>
      <c r="N2351">
        <v>59762</v>
      </c>
      <c r="O2351" t="s">
        <v>324</v>
      </c>
      <c r="P2351" t="s">
        <v>2078</v>
      </c>
      <c r="Q2351" t="s">
        <v>1942</v>
      </c>
      <c r="R2351" t="s">
        <v>6188</v>
      </c>
      <c r="S2351" t="s">
        <v>270</v>
      </c>
      <c r="T2351" t="b">
        <v>0</v>
      </c>
    </row>
    <row r="2352" spans="1:20" x14ac:dyDescent="0.25">
      <c r="A2352" t="s">
        <v>259</v>
      </c>
      <c r="B2352" t="s">
        <v>260</v>
      </c>
      <c r="C2352" t="s">
        <v>237</v>
      </c>
      <c r="D2352" t="s">
        <v>2443</v>
      </c>
      <c r="E2352" t="s">
        <v>3625</v>
      </c>
      <c r="F2352" t="s">
        <v>6189</v>
      </c>
      <c r="G2352" t="s">
        <v>6190</v>
      </c>
      <c r="H2352">
        <v>0.26012200000000002</v>
      </c>
      <c r="I2352" t="s">
        <v>265</v>
      </c>
      <c r="J2352" t="s">
        <v>242</v>
      </c>
      <c r="K2352" t="s">
        <v>243</v>
      </c>
      <c r="L2352" t="s">
        <v>244</v>
      </c>
      <c r="M2352">
        <v>0</v>
      </c>
      <c r="N2352">
        <v>0.26012200000000002</v>
      </c>
      <c r="O2352" t="s">
        <v>372</v>
      </c>
      <c r="P2352" t="s">
        <v>6191</v>
      </c>
      <c r="Q2352" t="s">
        <v>2448</v>
      </c>
      <c r="R2352" t="s">
        <v>6192</v>
      </c>
      <c r="S2352" t="s">
        <v>270</v>
      </c>
      <c r="T2352" t="b">
        <v>1</v>
      </c>
    </row>
    <row r="2353" spans="1:20" x14ac:dyDescent="0.25">
      <c r="A2353" t="s">
        <v>236</v>
      </c>
      <c r="B2353" t="s">
        <v>236</v>
      </c>
      <c r="C2353" t="s">
        <v>237</v>
      </c>
      <c r="D2353" t="s">
        <v>362</v>
      </c>
      <c r="F2353" t="s">
        <v>356</v>
      </c>
      <c r="G2353" t="s">
        <v>6146</v>
      </c>
      <c r="H2353">
        <v>3.6000000000000002E-4</v>
      </c>
      <c r="I2353" t="s">
        <v>254</v>
      </c>
      <c r="J2353" t="s">
        <v>242</v>
      </c>
      <c r="K2353" t="s">
        <v>243</v>
      </c>
      <c r="L2353" t="s">
        <v>244</v>
      </c>
      <c r="M2353">
        <v>0</v>
      </c>
      <c r="N2353">
        <v>3.6000000000000002E-4</v>
      </c>
      <c r="O2353" t="s">
        <v>365</v>
      </c>
      <c r="P2353" t="s">
        <v>6193</v>
      </c>
      <c r="Q2353" t="s">
        <v>367</v>
      </c>
      <c r="R2353" t="s">
        <v>6194</v>
      </c>
      <c r="S2353" t="s">
        <v>249</v>
      </c>
      <c r="T2353" t="b">
        <v>0</v>
      </c>
    </row>
    <row r="2354" spans="1:20" x14ac:dyDescent="0.25">
      <c r="A2354" t="s">
        <v>259</v>
      </c>
      <c r="B2354" t="s">
        <v>260</v>
      </c>
      <c r="C2354" t="s">
        <v>237</v>
      </c>
      <c r="D2354" t="s">
        <v>4065</v>
      </c>
      <c r="E2354" t="s">
        <v>6195</v>
      </c>
      <c r="F2354" t="s">
        <v>6196</v>
      </c>
      <c r="G2354" t="s">
        <v>6196</v>
      </c>
      <c r="H2354">
        <v>0.92200000000000004</v>
      </c>
      <c r="I2354" t="s">
        <v>265</v>
      </c>
      <c r="J2354" t="s">
        <v>242</v>
      </c>
      <c r="K2354" t="s">
        <v>243</v>
      </c>
      <c r="L2354" t="s">
        <v>244</v>
      </c>
      <c r="M2354">
        <v>0</v>
      </c>
      <c r="N2354">
        <v>0.92200000000000004</v>
      </c>
      <c r="O2354" t="s">
        <v>324</v>
      </c>
      <c r="P2354" t="s">
        <v>6197</v>
      </c>
      <c r="Q2354" t="s">
        <v>4069</v>
      </c>
      <c r="R2354" t="s">
        <v>6198</v>
      </c>
      <c r="S2354" t="s">
        <v>270</v>
      </c>
      <c r="T2354" t="b">
        <v>1</v>
      </c>
    </row>
    <row r="2355" spans="1:20" x14ac:dyDescent="0.25">
      <c r="A2355" t="s">
        <v>259</v>
      </c>
      <c r="B2355" t="s">
        <v>260</v>
      </c>
      <c r="C2355" t="s">
        <v>237</v>
      </c>
      <c r="D2355" t="s">
        <v>287</v>
      </c>
      <c r="E2355" t="s">
        <v>2790</v>
      </c>
      <c r="F2355" t="s">
        <v>6199</v>
      </c>
      <c r="G2355" t="s">
        <v>6199</v>
      </c>
      <c r="H2355">
        <v>6.694</v>
      </c>
      <c r="I2355" t="s">
        <v>265</v>
      </c>
      <c r="J2355" t="s">
        <v>242</v>
      </c>
      <c r="K2355" t="s">
        <v>243</v>
      </c>
      <c r="L2355" t="s">
        <v>244</v>
      </c>
      <c r="M2355">
        <v>0</v>
      </c>
      <c r="N2355">
        <v>6.694</v>
      </c>
      <c r="O2355" t="s">
        <v>290</v>
      </c>
      <c r="P2355" t="s">
        <v>6200</v>
      </c>
      <c r="Q2355" t="s">
        <v>292</v>
      </c>
      <c r="R2355" t="s">
        <v>6201</v>
      </c>
      <c r="S2355" t="s">
        <v>270</v>
      </c>
      <c r="T2355" t="b">
        <v>1</v>
      </c>
    </row>
    <row r="2356" spans="1:20" x14ac:dyDescent="0.25">
      <c r="A2356" t="s">
        <v>259</v>
      </c>
      <c r="B2356" t="s">
        <v>260</v>
      </c>
      <c r="C2356" t="s">
        <v>294</v>
      </c>
      <c r="D2356" t="s">
        <v>287</v>
      </c>
      <c r="E2356" t="s">
        <v>2790</v>
      </c>
      <c r="F2356" t="s">
        <v>6199</v>
      </c>
      <c r="G2356" t="s">
        <v>6199</v>
      </c>
      <c r="H2356">
        <v>1.728</v>
      </c>
      <c r="I2356" t="s">
        <v>265</v>
      </c>
      <c r="J2356" t="s">
        <v>242</v>
      </c>
      <c r="K2356" t="s">
        <v>243</v>
      </c>
      <c r="L2356" t="s">
        <v>244</v>
      </c>
      <c r="M2356">
        <v>0</v>
      </c>
      <c r="N2356">
        <v>1.728</v>
      </c>
      <c r="O2356" t="s">
        <v>290</v>
      </c>
      <c r="P2356" t="s">
        <v>6200</v>
      </c>
      <c r="Q2356" t="s">
        <v>292</v>
      </c>
      <c r="R2356" t="s">
        <v>6201</v>
      </c>
      <c r="S2356" t="s">
        <v>270</v>
      </c>
      <c r="T2356" t="b">
        <v>1</v>
      </c>
    </row>
    <row r="2357" spans="1:20" x14ac:dyDescent="0.25">
      <c r="A2357" t="s">
        <v>259</v>
      </c>
      <c r="B2357" t="s">
        <v>260</v>
      </c>
      <c r="C2357" t="s">
        <v>237</v>
      </c>
      <c r="D2357" t="s">
        <v>2468</v>
      </c>
      <c r="E2357" t="s">
        <v>6202</v>
      </c>
      <c r="F2357" t="s">
        <v>6203</v>
      </c>
      <c r="G2357" t="s">
        <v>6204</v>
      </c>
      <c r="H2357">
        <v>5.8398950000000003</v>
      </c>
      <c r="I2357" t="s">
        <v>265</v>
      </c>
      <c r="J2357" t="s">
        <v>242</v>
      </c>
      <c r="K2357" t="s">
        <v>243</v>
      </c>
      <c r="L2357" t="s">
        <v>244</v>
      </c>
      <c r="M2357">
        <v>0</v>
      </c>
      <c r="N2357">
        <v>5.8398950000000003</v>
      </c>
      <c r="O2357" t="s">
        <v>372</v>
      </c>
      <c r="P2357" t="s">
        <v>6205</v>
      </c>
      <c r="Q2357" t="s">
        <v>2473</v>
      </c>
      <c r="R2357" t="s">
        <v>6206</v>
      </c>
      <c r="S2357" t="s">
        <v>270</v>
      </c>
      <c r="T2357" t="b">
        <v>1</v>
      </c>
    </row>
    <row r="2358" spans="1:20" x14ac:dyDescent="0.25">
      <c r="A2358" t="s">
        <v>259</v>
      </c>
      <c r="B2358" t="s">
        <v>260</v>
      </c>
      <c r="C2358" t="s">
        <v>294</v>
      </c>
      <c r="D2358" t="s">
        <v>2468</v>
      </c>
      <c r="E2358" t="s">
        <v>6202</v>
      </c>
      <c r="F2358" t="s">
        <v>6203</v>
      </c>
      <c r="G2358" t="s">
        <v>6204</v>
      </c>
      <c r="H2358">
        <v>3.56433</v>
      </c>
      <c r="I2358" t="s">
        <v>265</v>
      </c>
      <c r="J2358" t="s">
        <v>242</v>
      </c>
      <c r="K2358" t="s">
        <v>243</v>
      </c>
      <c r="L2358" t="s">
        <v>244</v>
      </c>
      <c r="M2358">
        <v>0</v>
      </c>
      <c r="N2358">
        <v>3.56433</v>
      </c>
      <c r="O2358" t="s">
        <v>372</v>
      </c>
      <c r="P2358" t="s">
        <v>6205</v>
      </c>
      <c r="Q2358" t="s">
        <v>2473</v>
      </c>
      <c r="R2358" t="s">
        <v>6206</v>
      </c>
      <c r="S2358" t="s">
        <v>270</v>
      </c>
      <c r="T2358" t="b">
        <v>1</v>
      </c>
    </row>
    <row r="2359" spans="1:20" x14ac:dyDescent="0.25">
      <c r="A2359" t="s">
        <v>259</v>
      </c>
      <c r="B2359" t="s">
        <v>260</v>
      </c>
      <c r="C2359" t="s">
        <v>237</v>
      </c>
      <c r="D2359" t="s">
        <v>1535</v>
      </c>
      <c r="E2359" t="s">
        <v>6207</v>
      </c>
      <c r="F2359" t="s">
        <v>6208</v>
      </c>
      <c r="G2359" t="s">
        <v>6208</v>
      </c>
      <c r="H2359">
        <v>0.47199999999999998</v>
      </c>
      <c r="I2359" t="s">
        <v>265</v>
      </c>
      <c r="J2359" t="s">
        <v>242</v>
      </c>
      <c r="K2359" t="s">
        <v>243</v>
      </c>
      <c r="L2359" t="s">
        <v>244</v>
      </c>
      <c r="M2359">
        <v>0</v>
      </c>
      <c r="N2359">
        <v>0.47199999999999998</v>
      </c>
      <c r="O2359" t="s">
        <v>324</v>
      </c>
      <c r="P2359" t="s">
        <v>6209</v>
      </c>
      <c r="Q2359" t="s">
        <v>1539</v>
      </c>
      <c r="R2359" t="s">
        <v>6210</v>
      </c>
      <c r="S2359" t="s">
        <v>270</v>
      </c>
      <c r="T2359" t="b">
        <v>1</v>
      </c>
    </row>
    <row r="2360" spans="1:20" x14ac:dyDescent="0.25">
      <c r="A2360" t="s">
        <v>259</v>
      </c>
      <c r="B2360" t="s">
        <v>260</v>
      </c>
      <c r="C2360" t="s">
        <v>294</v>
      </c>
      <c r="D2360" t="s">
        <v>1535</v>
      </c>
      <c r="E2360" t="s">
        <v>6207</v>
      </c>
      <c r="F2360" t="s">
        <v>6208</v>
      </c>
      <c r="G2360" t="s">
        <v>6208</v>
      </c>
      <c r="H2360">
        <v>0.28799999999999998</v>
      </c>
      <c r="I2360" t="s">
        <v>265</v>
      </c>
      <c r="J2360" t="s">
        <v>242</v>
      </c>
      <c r="K2360" t="s">
        <v>243</v>
      </c>
      <c r="L2360" t="s">
        <v>244</v>
      </c>
      <c r="M2360">
        <v>0</v>
      </c>
      <c r="N2360">
        <v>0.28799999999999998</v>
      </c>
      <c r="O2360" t="s">
        <v>324</v>
      </c>
      <c r="P2360" t="s">
        <v>6209</v>
      </c>
      <c r="Q2360" t="s">
        <v>1539</v>
      </c>
      <c r="R2360" t="s">
        <v>6210</v>
      </c>
      <c r="S2360" t="s">
        <v>270</v>
      </c>
      <c r="T2360" t="b">
        <v>1</v>
      </c>
    </row>
    <row r="2361" spans="1:20" x14ac:dyDescent="0.25">
      <c r="A2361" t="s">
        <v>259</v>
      </c>
      <c r="B2361" t="s">
        <v>1086</v>
      </c>
      <c r="C2361" t="s">
        <v>237</v>
      </c>
      <c r="D2361" t="s">
        <v>6211</v>
      </c>
      <c r="E2361" t="s">
        <v>6212</v>
      </c>
      <c r="F2361" t="s">
        <v>6212</v>
      </c>
      <c r="G2361" t="s">
        <v>6213</v>
      </c>
      <c r="H2361">
        <v>9.1999999999999993</v>
      </c>
      <c r="I2361" t="s">
        <v>265</v>
      </c>
      <c r="J2361" t="s">
        <v>242</v>
      </c>
      <c r="K2361" t="s">
        <v>243</v>
      </c>
      <c r="L2361" t="s">
        <v>244</v>
      </c>
      <c r="M2361">
        <v>0</v>
      </c>
      <c r="N2361">
        <v>9.1999999999999993</v>
      </c>
      <c r="O2361" t="s">
        <v>1736</v>
      </c>
      <c r="P2361" t="s">
        <v>6214</v>
      </c>
      <c r="Q2361" t="s">
        <v>6215</v>
      </c>
      <c r="R2361" t="s">
        <v>6216</v>
      </c>
      <c r="S2361" t="s">
        <v>1094</v>
      </c>
      <c r="T2361" t="b">
        <v>1</v>
      </c>
    </row>
    <row r="2362" spans="1:20" x14ac:dyDescent="0.25">
      <c r="A2362" t="s">
        <v>259</v>
      </c>
      <c r="B2362" t="s">
        <v>1086</v>
      </c>
      <c r="C2362" t="s">
        <v>336</v>
      </c>
      <c r="D2362" t="s">
        <v>6211</v>
      </c>
      <c r="E2362" t="s">
        <v>6212</v>
      </c>
      <c r="F2362" t="s">
        <v>6212</v>
      </c>
      <c r="G2362" t="s">
        <v>6213</v>
      </c>
      <c r="H2362">
        <v>57028</v>
      </c>
      <c r="I2362" t="s">
        <v>265</v>
      </c>
      <c r="J2362" t="s">
        <v>242</v>
      </c>
      <c r="K2362" t="s">
        <v>243</v>
      </c>
      <c r="L2362" t="s">
        <v>244</v>
      </c>
      <c r="M2362">
        <v>0</v>
      </c>
      <c r="N2362">
        <v>57028</v>
      </c>
      <c r="O2362" t="s">
        <v>6217</v>
      </c>
      <c r="P2362" t="s">
        <v>6214</v>
      </c>
      <c r="Q2362" t="s">
        <v>6215</v>
      </c>
      <c r="R2362" t="s">
        <v>6218</v>
      </c>
      <c r="S2362" t="s">
        <v>1094</v>
      </c>
      <c r="T2362" t="b">
        <v>1</v>
      </c>
    </row>
    <row r="2363" spans="1:20" x14ac:dyDescent="0.25">
      <c r="A2363" t="s">
        <v>259</v>
      </c>
      <c r="B2363" t="s">
        <v>1086</v>
      </c>
      <c r="C2363" t="s">
        <v>336</v>
      </c>
      <c r="D2363" t="s">
        <v>6211</v>
      </c>
      <c r="E2363" t="s">
        <v>6212</v>
      </c>
      <c r="F2363" t="s">
        <v>6212</v>
      </c>
      <c r="G2363" t="s">
        <v>6213</v>
      </c>
      <c r="H2363">
        <v>120100</v>
      </c>
      <c r="I2363" t="s">
        <v>265</v>
      </c>
      <c r="J2363" t="s">
        <v>242</v>
      </c>
      <c r="K2363" t="s">
        <v>243</v>
      </c>
      <c r="L2363" t="s">
        <v>244</v>
      </c>
      <c r="M2363">
        <v>0</v>
      </c>
      <c r="N2363">
        <v>120100</v>
      </c>
      <c r="O2363" t="s">
        <v>6217</v>
      </c>
      <c r="P2363" t="s">
        <v>6214</v>
      </c>
      <c r="Q2363" t="s">
        <v>6215</v>
      </c>
      <c r="R2363" t="s">
        <v>6219</v>
      </c>
      <c r="S2363" t="s">
        <v>1094</v>
      </c>
      <c r="T2363" t="b">
        <v>1</v>
      </c>
    </row>
    <row r="2364" spans="1:20" x14ac:dyDescent="0.25">
      <c r="A2364" t="s">
        <v>259</v>
      </c>
      <c r="B2364" t="s">
        <v>1086</v>
      </c>
      <c r="C2364" t="s">
        <v>336</v>
      </c>
      <c r="D2364" t="s">
        <v>6211</v>
      </c>
      <c r="E2364" t="s">
        <v>6212</v>
      </c>
      <c r="F2364" t="s">
        <v>6212</v>
      </c>
      <c r="G2364" t="s">
        <v>6213</v>
      </c>
      <c r="H2364">
        <v>200167</v>
      </c>
      <c r="I2364" t="s">
        <v>265</v>
      </c>
      <c r="J2364" t="s">
        <v>242</v>
      </c>
      <c r="K2364" t="s">
        <v>243</v>
      </c>
      <c r="L2364" t="s">
        <v>244</v>
      </c>
      <c r="M2364">
        <v>0</v>
      </c>
      <c r="N2364">
        <v>200167</v>
      </c>
      <c r="O2364" t="s">
        <v>372</v>
      </c>
      <c r="P2364" t="s">
        <v>6214</v>
      </c>
      <c r="Q2364" t="s">
        <v>6215</v>
      </c>
      <c r="R2364" t="s">
        <v>6220</v>
      </c>
      <c r="S2364" t="s">
        <v>1094</v>
      </c>
      <c r="T2364" t="b">
        <v>1</v>
      </c>
    </row>
    <row r="2365" spans="1:20" x14ac:dyDescent="0.25">
      <c r="A2365" t="s">
        <v>259</v>
      </c>
      <c r="B2365" t="s">
        <v>260</v>
      </c>
      <c r="C2365" t="s">
        <v>237</v>
      </c>
      <c r="D2365" t="s">
        <v>328</v>
      </c>
      <c r="E2365" t="s">
        <v>6221</v>
      </c>
      <c r="F2365" t="s">
        <v>6222</v>
      </c>
      <c r="G2365" t="s">
        <v>6222</v>
      </c>
      <c r="H2365">
        <v>0.72299999999999998</v>
      </c>
      <c r="I2365" t="s">
        <v>265</v>
      </c>
      <c r="J2365" t="s">
        <v>242</v>
      </c>
      <c r="K2365" t="s">
        <v>243</v>
      </c>
      <c r="L2365" t="s">
        <v>244</v>
      </c>
      <c r="M2365">
        <v>0</v>
      </c>
      <c r="N2365">
        <v>0.72299999999999998</v>
      </c>
      <c r="O2365" t="s">
        <v>331</v>
      </c>
      <c r="P2365" t="s">
        <v>6223</v>
      </c>
      <c r="Q2365" t="s">
        <v>333</v>
      </c>
      <c r="R2365" t="s">
        <v>6224</v>
      </c>
      <c r="S2365" t="s">
        <v>270</v>
      </c>
      <c r="T2365" t="b">
        <v>1</v>
      </c>
    </row>
    <row r="2366" spans="1:20" x14ac:dyDescent="0.25">
      <c r="A2366" t="s">
        <v>236</v>
      </c>
      <c r="B2366" t="s">
        <v>236</v>
      </c>
      <c r="C2366" t="s">
        <v>237</v>
      </c>
      <c r="D2366" t="s">
        <v>483</v>
      </c>
      <c r="F2366" t="s">
        <v>484</v>
      </c>
      <c r="G2366" t="s">
        <v>303</v>
      </c>
      <c r="H2366">
        <v>1.2999999999999999E-2</v>
      </c>
      <c r="I2366" t="s">
        <v>254</v>
      </c>
      <c r="J2366" t="s">
        <v>242</v>
      </c>
      <c r="K2366" t="s">
        <v>243</v>
      </c>
      <c r="L2366" t="s">
        <v>244</v>
      </c>
      <c r="M2366">
        <v>0</v>
      </c>
      <c r="N2366">
        <v>1.2999999999999999E-2</v>
      </c>
      <c r="O2366" t="s">
        <v>486</v>
      </c>
      <c r="P2366" t="s">
        <v>2806</v>
      </c>
      <c r="Q2366" t="s">
        <v>488</v>
      </c>
      <c r="R2366" t="s">
        <v>489</v>
      </c>
      <c r="S2366" t="s">
        <v>249</v>
      </c>
      <c r="T2366" t="b">
        <v>0</v>
      </c>
    </row>
    <row r="2367" spans="1:20" x14ac:dyDescent="0.25">
      <c r="A2367" t="s">
        <v>259</v>
      </c>
      <c r="B2367" t="s">
        <v>260</v>
      </c>
      <c r="C2367" t="s">
        <v>237</v>
      </c>
      <c r="D2367" t="s">
        <v>406</v>
      </c>
      <c r="E2367" t="s">
        <v>348</v>
      </c>
      <c r="F2367" t="s">
        <v>6225</v>
      </c>
      <c r="G2367" t="s">
        <v>6225</v>
      </c>
      <c r="H2367">
        <v>0.21068999999999999</v>
      </c>
      <c r="I2367" t="s">
        <v>265</v>
      </c>
      <c r="J2367" t="s">
        <v>242</v>
      </c>
      <c r="K2367" t="s">
        <v>243</v>
      </c>
      <c r="L2367" t="s">
        <v>244</v>
      </c>
      <c r="M2367">
        <v>0</v>
      </c>
      <c r="N2367">
        <v>0.21068999999999999</v>
      </c>
      <c r="O2367" t="s">
        <v>298</v>
      </c>
      <c r="P2367" t="s">
        <v>6226</v>
      </c>
      <c r="Q2367" t="s">
        <v>410</v>
      </c>
      <c r="R2367" t="s">
        <v>6227</v>
      </c>
      <c r="S2367" t="s">
        <v>270</v>
      </c>
      <c r="T2367" t="b">
        <v>1</v>
      </c>
    </row>
    <row r="2368" spans="1:20" x14ac:dyDescent="0.25">
      <c r="A2368" t="s">
        <v>259</v>
      </c>
      <c r="B2368" t="s">
        <v>260</v>
      </c>
      <c r="C2368" t="s">
        <v>294</v>
      </c>
      <c r="D2368" t="s">
        <v>406</v>
      </c>
      <c r="E2368" t="s">
        <v>348</v>
      </c>
      <c r="F2368" t="s">
        <v>6225</v>
      </c>
      <c r="G2368" t="s">
        <v>6225</v>
      </c>
      <c r="H2368">
        <v>0.15365000000000001</v>
      </c>
      <c r="I2368" t="s">
        <v>265</v>
      </c>
      <c r="J2368" t="s">
        <v>242</v>
      </c>
      <c r="K2368" t="s">
        <v>243</v>
      </c>
      <c r="L2368" t="s">
        <v>244</v>
      </c>
      <c r="M2368">
        <v>0</v>
      </c>
      <c r="N2368">
        <v>0.15365000000000001</v>
      </c>
      <c r="O2368" t="s">
        <v>298</v>
      </c>
      <c r="P2368" t="s">
        <v>6226</v>
      </c>
      <c r="Q2368" t="s">
        <v>410</v>
      </c>
      <c r="R2368" t="s">
        <v>6227</v>
      </c>
      <c r="S2368" t="s">
        <v>270</v>
      </c>
      <c r="T2368" t="b">
        <v>1</v>
      </c>
    </row>
    <row r="2369" spans="1:20" x14ac:dyDescent="0.25">
      <c r="A2369" t="s">
        <v>259</v>
      </c>
      <c r="B2369" t="s">
        <v>260</v>
      </c>
      <c r="C2369" t="s">
        <v>237</v>
      </c>
      <c r="D2369" t="s">
        <v>4143</v>
      </c>
      <c r="E2369" t="s">
        <v>3636</v>
      </c>
      <c r="F2369" t="s">
        <v>3637</v>
      </c>
      <c r="G2369" t="s">
        <v>3637</v>
      </c>
      <c r="H2369">
        <v>0.24929999999999999</v>
      </c>
      <c r="I2369" t="s">
        <v>265</v>
      </c>
      <c r="J2369" t="s">
        <v>242</v>
      </c>
      <c r="K2369" t="s">
        <v>243</v>
      </c>
      <c r="L2369" t="s">
        <v>244</v>
      </c>
      <c r="M2369">
        <v>0</v>
      </c>
      <c r="N2369">
        <v>0.24929999999999999</v>
      </c>
      <c r="O2369" t="s">
        <v>372</v>
      </c>
      <c r="P2369" t="s">
        <v>6228</v>
      </c>
      <c r="Q2369" t="s">
        <v>4147</v>
      </c>
      <c r="R2369" t="s">
        <v>6229</v>
      </c>
      <c r="S2369" t="s">
        <v>270</v>
      </c>
      <c r="T2369" t="b">
        <v>1</v>
      </c>
    </row>
    <row r="2370" spans="1:20" x14ac:dyDescent="0.25">
      <c r="A2370" t="s">
        <v>259</v>
      </c>
      <c r="B2370" t="s">
        <v>260</v>
      </c>
      <c r="C2370" t="s">
        <v>294</v>
      </c>
      <c r="D2370" t="s">
        <v>4143</v>
      </c>
      <c r="E2370" t="s">
        <v>3636</v>
      </c>
      <c r="F2370" t="s">
        <v>3637</v>
      </c>
      <c r="G2370" t="s">
        <v>3637</v>
      </c>
      <c r="H2370">
        <v>0.20699999999999999</v>
      </c>
      <c r="I2370" t="s">
        <v>265</v>
      </c>
      <c r="J2370" t="s">
        <v>242</v>
      </c>
      <c r="K2370" t="s">
        <v>243</v>
      </c>
      <c r="L2370" t="s">
        <v>244</v>
      </c>
      <c r="M2370">
        <v>0</v>
      </c>
      <c r="N2370">
        <v>0.20699999999999999</v>
      </c>
      <c r="O2370" t="s">
        <v>3638</v>
      </c>
      <c r="P2370" t="s">
        <v>6228</v>
      </c>
      <c r="Q2370" t="s">
        <v>4147</v>
      </c>
      <c r="R2370" t="s">
        <v>6229</v>
      </c>
      <c r="S2370" t="s">
        <v>270</v>
      </c>
      <c r="T2370" t="b">
        <v>1</v>
      </c>
    </row>
    <row r="2371" spans="1:20" x14ac:dyDescent="0.25">
      <c r="A2371" t="s">
        <v>259</v>
      </c>
      <c r="B2371" t="s">
        <v>260</v>
      </c>
      <c r="C2371" t="s">
        <v>237</v>
      </c>
      <c r="D2371" t="s">
        <v>1428</v>
      </c>
      <c r="E2371" t="s">
        <v>3356</v>
      </c>
      <c r="F2371" t="s">
        <v>6230</v>
      </c>
      <c r="G2371" t="s">
        <v>6230</v>
      </c>
      <c r="H2371">
        <v>1.395</v>
      </c>
      <c r="I2371" t="s">
        <v>265</v>
      </c>
      <c r="J2371" t="s">
        <v>242</v>
      </c>
      <c r="K2371" t="s">
        <v>243</v>
      </c>
      <c r="L2371" t="s">
        <v>244</v>
      </c>
      <c r="M2371">
        <v>0</v>
      </c>
      <c r="N2371">
        <v>1.395</v>
      </c>
      <c r="O2371" t="s">
        <v>1309</v>
      </c>
      <c r="P2371" t="s">
        <v>2097</v>
      </c>
      <c r="Q2371" t="s">
        <v>1432</v>
      </c>
      <c r="R2371" t="s">
        <v>6231</v>
      </c>
      <c r="S2371" t="s">
        <v>270</v>
      </c>
      <c r="T2371" t="b">
        <v>0</v>
      </c>
    </row>
    <row r="2372" spans="1:20" x14ac:dyDescent="0.25">
      <c r="A2372" t="s">
        <v>259</v>
      </c>
      <c r="B2372" t="s">
        <v>260</v>
      </c>
      <c r="C2372" t="s">
        <v>294</v>
      </c>
      <c r="D2372" t="s">
        <v>1428</v>
      </c>
      <c r="E2372" t="s">
        <v>3356</v>
      </c>
      <c r="F2372" t="s">
        <v>6230</v>
      </c>
      <c r="G2372" t="s">
        <v>6230</v>
      </c>
      <c r="H2372">
        <v>0.40300000000000002</v>
      </c>
      <c r="I2372" t="s">
        <v>265</v>
      </c>
      <c r="J2372" t="s">
        <v>242</v>
      </c>
      <c r="K2372" t="s">
        <v>243</v>
      </c>
      <c r="L2372" t="s">
        <v>244</v>
      </c>
      <c r="M2372">
        <v>0</v>
      </c>
      <c r="N2372">
        <v>0.40300000000000002</v>
      </c>
      <c r="O2372" t="s">
        <v>1309</v>
      </c>
      <c r="P2372" t="s">
        <v>2097</v>
      </c>
      <c r="Q2372" t="s">
        <v>1432</v>
      </c>
      <c r="R2372" t="s">
        <v>6231</v>
      </c>
      <c r="S2372" t="s">
        <v>270</v>
      </c>
      <c r="T2372" t="b">
        <v>0</v>
      </c>
    </row>
    <row r="2373" spans="1:20" x14ac:dyDescent="0.25">
      <c r="A2373" t="s">
        <v>259</v>
      </c>
      <c r="B2373" t="s">
        <v>260</v>
      </c>
      <c r="C2373" t="s">
        <v>237</v>
      </c>
      <c r="D2373" t="s">
        <v>1343</v>
      </c>
      <c r="E2373" t="s">
        <v>2462</v>
      </c>
      <c r="F2373" t="s">
        <v>6056</v>
      </c>
      <c r="G2373" t="s">
        <v>6056</v>
      </c>
      <c r="H2373">
        <v>8.4500000000000006E-2</v>
      </c>
      <c r="I2373" t="s">
        <v>265</v>
      </c>
      <c r="J2373" t="s">
        <v>242</v>
      </c>
      <c r="K2373" t="s">
        <v>243</v>
      </c>
      <c r="L2373" t="s">
        <v>244</v>
      </c>
      <c r="M2373">
        <v>0</v>
      </c>
      <c r="N2373">
        <v>8.4500000000000006E-2</v>
      </c>
      <c r="O2373" t="s">
        <v>446</v>
      </c>
      <c r="P2373" t="s">
        <v>6232</v>
      </c>
      <c r="Q2373" t="s">
        <v>1347</v>
      </c>
      <c r="R2373" t="s">
        <v>6233</v>
      </c>
      <c r="S2373" t="s">
        <v>270</v>
      </c>
      <c r="T2373" t="b">
        <v>1</v>
      </c>
    </row>
    <row r="2374" spans="1:20" x14ac:dyDescent="0.25">
      <c r="A2374" t="s">
        <v>259</v>
      </c>
      <c r="B2374" t="s">
        <v>260</v>
      </c>
      <c r="C2374" t="s">
        <v>294</v>
      </c>
      <c r="D2374" t="s">
        <v>1343</v>
      </c>
      <c r="E2374" t="s">
        <v>2462</v>
      </c>
      <c r="F2374" t="s">
        <v>6056</v>
      </c>
      <c r="G2374" t="s">
        <v>6056</v>
      </c>
      <c r="H2374">
        <v>7.5249999999999997E-2</v>
      </c>
      <c r="I2374" t="s">
        <v>265</v>
      </c>
      <c r="J2374" t="s">
        <v>242</v>
      </c>
      <c r="K2374" t="s">
        <v>243</v>
      </c>
      <c r="L2374" t="s">
        <v>244</v>
      </c>
      <c r="M2374">
        <v>0</v>
      </c>
      <c r="N2374">
        <v>7.5249999999999997E-2</v>
      </c>
      <c r="O2374" t="s">
        <v>446</v>
      </c>
      <c r="P2374" t="s">
        <v>6232</v>
      </c>
      <c r="Q2374" t="s">
        <v>1347</v>
      </c>
      <c r="R2374" t="s">
        <v>6233</v>
      </c>
      <c r="S2374" t="s">
        <v>270</v>
      </c>
      <c r="T2374" t="b">
        <v>1</v>
      </c>
    </row>
    <row r="2375" spans="1:20" x14ac:dyDescent="0.25">
      <c r="A2375" t="s">
        <v>236</v>
      </c>
      <c r="B2375" t="s">
        <v>236</v>
      </c>
      <c r="C2375" t="s">
        <v>237</v>
      </c>
      <c r="D2375" t="s">
        <v>314</v>
      </c>
      <c r="F2375" t="s">
        <v>1596</v>
      </c>
      <c r="G2375" t="s">
        <v>2725</v>
      </c>
      <c r="H2375">
        <v>2.99E-3</v>
      </c>
      <c r="I2375" t="s">
        <v>341</v>
      </c>
      <c r="J2375" t="s">
        <v>242</v>
      </c>
      <c r="K2375" t="s">
        <v>243</v>
      </c>
      <c r="L2375" t="s">
        <v>244</v>
      </c>
      <c r="M2375">
        <v>0</v>
      </c>
      <c r="N2375">
        <v>2.99E-3</v>
      </c>
      <c r="O2375" t="s">
        <v>2934</v>
      </c>
      <c r="P2375" t="s">
        <v>6234</v>
      </c>
      <c r="Q2375" t="s">
        <v>318</v>
      </c>
      <c r="R2375" t="s">
        <v>2310</v>
      </c>
      <c r="S2375" t="s">
        <v>249</v>
      </c>
      <c r="T2375" t="b">
        <v>1</v>
      </c>
    </row>
    <row r="2376" spans="1:20" x14ac:dyDescent="0.25">
      <c r="A2376" t="s">
        <v>259</v>
      </c>
      <c r="B2376" t="s">
        <v>260</v>
      </c>
      <c r="C2376" t="s">
        <v>237</v>
      </c>
      <c r="D2376" t="s">
        <v>5303</v>
      </c>
      <c r="E2376" t="s">
        <v>650</v>
      </c>
      <c r="F2376" t="s">
        <v>6235</v>
      </c>
      <c r="G2376" t="s">
        <v>6236</v>
      </c>
      <c r="H2376">
        <v>3.7999999999999999E-2</v>
      </c>
      <c r="I2376" t="s">
        <v>265</v>
      </c>
      <c r="J2376" t="s">
        <v>242</v>
      </c>
      <c r="K2376" t="s">
        <v>243</v>
      </c>
      <c r="L2376" t="s">
        <v>244</v>
      </c>
      <c r="M2376">
        <v>0</v>
      </c>
      <c r="N2376">
        <v>3.7999999999999999E-2</v>
      </c>
      <c r="O2376" t="s">
        <v>952</v>
      </c>
      <c r="P2376" t="s">
        <v>6237</v>
      </c>
      <c r="Q2376" t="s">
        <v>5307</v>
      </c>
      <c r="R2376" t="s">
        <v>6238</v>
      </c>
      <c r="S2376" t="s">
        <v>270</v>
      </c>
      <c r="T2376" t="b">
        <v>1</v>
      </c>
    </row>
    <row r="2377" spans="1:20" x14ac:dyDescent="0.25">
      <c r="A2377" t="s">
        <v>236</v>
      </c>
      <c r="B2377" t="s">
        <v>236</v>
      </c>
      <c r="C2377" t="s">
        <v>237</v>
      </c>
      <c r="D2377" t="s">
        <v>1566</v>
      </c>
      <c r="F2377" t="s">
        <v>6239</v>
      </c>
      <c r="G2377" t="s">
        <v>1082</v>
      </c>
      <c r="H2377">
        <v>5.0000000000000001E-4</v>
      </c>
      <c r="I2377" t="s">
        <v>254</v>
      </c>
      <c r="J2377" t="s">
        <v>242</v>
      </c>
      <c r="K2377" t="s">
        <v>243</v>
      </c>
      <c r="L2377" t="s">
        <v>244</v>
      </c>
      <c r="M2377">
        <v>0</v>
      </c>
      <c r="N2377">
        <v>5.0000000000000001E-4</v>
      </c>
      <c r="O2377" t="s">
        <v>793</v>
      </c>
      <c r="P2377" t="s">
        <v>2165</v>
      </c>
      <c r="Q2377" t="s">
        <v>1570</v>
      </c>
      <c r="R2377" t="s">
        <v>6240</v>
      </c>
      <c r="S2377" t="s">
        <v>249</v>
      </c>
      <c r="T2377" t="b">
        <v>0</v>
      </c>
    </row>
    <row r="2378" spans="1:20" x14ac:dyDescent="0.25">
      <c r="A2378" t="s">
        <v>259</v>
      </c>
      <c r="B2378" t="s">
        <v>260</v>
      </c>
      <c r="C2378" t="s">
        <v>237</v>
      </c>
      <c r="D2378" t="s">
        <v>1549</v>
      </c>
      <c r="E2378" t="s">
        <v>6241</v>
      </c>
      <c r="F2378" t="s">
        <v>6242</v>
      </c>
      <c r="G2378" t="s">
        <v>6243</v>
      </c>
      <c r="H2378">
        <v>1.395</v>
      </c>
      <c r="I2378" t="s">
        <v>265</v>
      </c>
      <c r="J2378" t="s">
        <v>242</v>
      </c>
      <c r="K2378" t="s">
        <v>243</v>
      </c>
      <c r="L2378" t="s">
        <v>244</v>
      </c>
      <c r="M2378">
        <v>0</v>
      </c>
      <c r="N2378">
        <v>1.395</v>
      </c>
      <c r="O2378" t="s">
        <v>324</v>
      </c>
      <c r="P2378" t="s">
        <v>6244</v>
      </c>
      <c r="Q2378" t="s">
        <v>1553</v>
      </c>
      <c r="R2378" t="s">
        <v>6245</v>
      </c>
      <c r="S2378" t="s">
        <v>270</v>
      </c>
      <c r="T2378" t="b">
        <v>1</v>
      </c>
    </row>
    <row r="2379" spans="1:20" x14ac:dyDescent="0.25">
      <c r="A2379" t="s">
        <v>259</v>
      </c>
      <c r="B2379" t="s">
        <v>260</v>
      </c>
      <c r="C2379" t="s">
        <v>294</v>
      </c>
      <c r="D2379" t="s">
        <v>1549</v>
      </c>
      <c r="E2379" t="s">
        <v>6241</v>
      </c>
      <c r="F2379" t="s">
        <v>6242</v>
      </c>
      <c r="G2379" t="s">
        <v>6243</v>
      </c>
      <c r="H2379">
        <v>0.40300000000000002</v>
      </c>
      <c r="I2379" t="s">
        <v>265</v>
      </c>
      <c r="J2379" t="s">
        <v>242</v>
      </c>
      <c r="K2379" t="s">
        <v>243</v>
      </c>
      <c r="L2379" t="s">
        <v>244</v>
      </c>
      <c r="M2379">
        <v>0</v>
      </c>
      <c r="N2379">
        <v>0.40300000000000002</v>
      </c>
      <c r="O2379" t="s">
        <v>324</v>
      </c>
      <c r="P2379" t="s">
        <v>6244</v>
      </c>
      <c r="Q2379" t="s">
        <v>1553</v>
      </c>
      <c r="R2379" t="s">
        <v>6245</v>
      </c>
      <c r="S2379" t="s">
        <v>270</v>
      </c>
      <c r="T2379" t="b">
        <v>1</v>
      </c>
    </row>
    <row r="2380" spans="1:20" x14ac:dyDescent="0.25">
      <c r="A2380" t="s">
        <v>236</v>
      </c>
      <c r="B2380" t="s">
        <v>236</v>
      </c>
      <c r="C2380" t="s">
        <v>237</v>
      </c>
      <c r="D2380" t="s">
        <v>483</v>
      </c>
      <c r="F2380" t="s">
        <v>484</v>
      </c>
      <c r="G2380" t="s">
        <v>1421</v>
      </c>
      <c r="H2380">
        <v>5.1999999999999998E-3</v>
      </c>
      <c r="I2380" t="s">
        <v>254</v>
      </c>
      <c r="J2380" t="s">
        <v>242</v>
      </c>
      <c r="K2380" t="s">
        <v>243</v>
      </c>
      <c r="L2380" t="s">
        <v>244</v>
      </c>
      <c r="M2380">
        <v>0</v>
      </c>
      <c r="N2380">
        <v>5.1999999999999998E-3</v>
      </c>
      <c r="O2380" t="s">
        <v>486</v>
      </c>
      <c r="P2380" t="s">
        <v>5080</v>
      </c>
      <c r="Q2380" t="s">
        <v>488</v>
      </c>
      <c r="R2380" t="s">
        <v>489</v>
      </c>
      <c r="S2380" t="s">
        <v>249</v>
      </c>
      <c r="T2380" t="b">
        <v>0</v>
      </c>
    </row>
    <row r="2381" spans="1:20" x14ac:dyDescent="0.25">
      <c r="A2381" t="s">
        <v>236</v>
      </c>
      <c r="B2381" t="s">
        <v>236</v>
      </c>
      <c r="C2381" t="s">
        <v>237</v>
      </c>
      <c r="D2381" t="s">
        <v>693</v>
      </c>
      <c r="F2381" t="s">
        <v>6246</v>
      </c>
      <c r="G2381" t="s">
        <v>6247</v>
      </c>
      <c r="H2381">
        <v>5.0000000000000001E-3</v>
      </c>
      <c r="I2381" t="s">
        <v>759</v>
      </c>
      <c r="J2381" t="s">
        <v>242</v>
      </c>
      <c r="K2381" t="s">
        <v>243</v>
      </c>
      <c r="L2381" t="s">
        <v>244</v>
      </c>
      <c r="M2381">
        <v>0</v>
      </c>
      <c r="N2381">
        <v>5.0000000000000001E-3</v>
      </c>
      <c r="O2381" t="s">
        <v>2400</v>
      </c>
      <c r="P2381" t="s">
        <v>6248</v>
      </c>
      <c r="Q2381" t="s">
        <v>699</v>
      </c>
      <c r="R2381" t="s">
        <v>6249</v>
      </c>
      <c r="S2381" t="s">
        <v>249</v>
      </c>
      <c r="T2381" t="b">
        <v>1</v>
      </c>
    </row>
    <row r="2382" spans="1:20" x14ac:dyDescent="0.25">
      <c r="A2382" t="s">
        <v>259</v>
      </c>
      <c r="B2382" t="s">
        <v>260</v>
      </c>
      <c r="C2382" t="s">
        <v>237</v>
      </c>
      <c r="D2382" t="s">
        <v>5303</v>
      </c>
      <c r="E2382" t="s">
        <v>2668</v>
      </c>
      <c r="F2382" t="s">
        <v>6250</v>
      </c>
      <c r="G2382" t="s">
        <v>6251</v>
      </c>
      <c r="H2382">
        <v>0.61399999999999999</v>
      </c>
      <c r="I2382" t="s">
        <v>265</v>
      </c>
      <c r="J2382" t="s">
        <v>242</v>
      </c>
      <c r="K2382" t="s">
        <v>243</v>
      </c>
      <c r="L2382" t="s">
        <v>244</v>
      </c>
      <c r="M2382">
        <v>0</v>
      </c>
      <c r="N2382">
        <v>0.61399999999999999</v>
      </c>
      <c r="O2382" t="s">
        <v>952</v>
      </c>
      <c r="P2382" s="18" t="s">
        <v>6252</v>
      </c>
      <c r="Q2382" t="s">
        <v>5307</v>
      </c>
      <c r="R2382" t="s">
        <v>6253</v>
      </c>
      <c r="S2382" t="s">
        <v>270</v>
      </c>
      <c r="T2382" t="b">
        <v>1</v>
      </c>
    </row>
    <row r="2383" spans="1:20" x14ac:dyDescent="0.25">
      <c r="A2383" t="s">
        <v>259</v>
      </c>
      <c r="B2383" t="s">
        <v>260</v>
      </c>
      <c r="C2383" t="s">
        <v>237</v>
      </c>
      <c r="D2383" t="s">
        <v>2534</v>
      </c>
      <c r="E2383" t="s">
        <v>6254</v>
      </c>
      <c r="F2383" t="s">
        <v>6255</v>
      </c>
      <c r="G2383" t="s">
        <v>6255</v>
      </c>
      <c r="H2383">
        <v>1.6990000000000001</v>
      </c>
      <c r="I2383" t="s">
        <v>265</v>
      </c>
      <c r="J2383" t="s">
        <v>242</v>
      </c>
      <c r="K2383" t="s">
        <v>243</v>
      </c>
      <c r="L2383" t="s">
        <v>244</v>
      </c>
      <c r="M2383">
        <v>0</v>
      </c>
      <c r="N2383">
        <v>1.6990000000000001</v>
      </c>
      <c r="O2383" t="s">
        <v>576</v>
      </c>
      <c r="P2383" t="s">
        <v>6256</v>
      </c>
      <c r="Q2383" t="s">
        <v>2538</v>
      </c>
      <c r="R2383" t="s">
        <v>6257</v>
      </c>
      <c r="S2383" t="s">
        <v>270</v>
      </c>
      <c r="T2383" t="b">
        <v>1</v>
      </c>
    </row>
    <row r="2384" spans="1:20" x14ac:dyDescent="0.25">
      <c r="A2384" t="s">
        <v>259</v>
      </c>
      <c r="B2384" t="s">
        <v>260</v>
      </c>
      <c r="C2384" t="s">
        <v>294</v>
      </c>
      <c r="D2384" t="s">
        <v>2534</v>
      </c>
      <c r="E2384" t="s">
        <v>6254</v>
      </c>
      <c r="F2384" t="s">
        <v>6255</v>
      </c>
      <c r="G2384" t="s">
        <v>6255</v>
      </c>
      <c r="H2384">
        <v>0.40799999999999997</v>
      </c>
      <c r="I2384" t="s">
        <v>265</v>
      </c>
      <c r="J2384" t="s">
        <v>242</v>
      </c>
      <c r="K2384" t="s">
        <v>243</v>
      </c>
      <c r="L2384" t="s">
        <v>244</v>
      </c>
      <c r="M2384">
        <v>0</v>
      </c>
      <c r="N2384">
        <v>0.40799999999999997</v>
      </c>
      <c r="O2384" t="s">
        <v>576</v>
      </c>
      <c r="P2384" t="s">
        <v>6256</v>
      </c>
      <c r="Q2384" t="s">
        <v>2538</v>
      </c>
      <c r="R2384" t="s">
        <v>6257</v>
      </c>
      <c r="S2384" t="s">
        <v>270</v>
      </c>
      <c r="T2384" t="b">
        <v>1</v>
      </c>
    </row>
    <row r="2385" spans="1:20" x14ac:dyDescent="0.25">
      <c r="A2385" t="s">
        <v>259</v>
      </c>
      <c r="B2385" t="s">
        <v>260</v>
      </c>
      <c r="C2385" t="s">
        <v>237</v>
      </c>
      <c r="D2385" t="s">
        <v>1621</v>
      </c>
      <c r="E2385" t="s">
        <v>2214</v>
      </c>
      <c r="F2385" t="s">
        <v>6258</v>
      </c>
      <c r="G2385" t="s">
        <v>6258</v>
      </c>
      <c r="H2385">
        <v>6.6299999999999998E-2</v>
      </c>
      <c r="I2385" t="s">
        <v>265</v>
      </c>
      <c r="J2385" t="s">
        <v>242</v>
      </c>
      <c r="K2385" t="s">
        <v>243</v>
      </c>
      <c r="L2385" t="s">
        <v>244</v>
      </c>
      <c r="M2385">
        <v>0</v>
      </c>
      <c r="N2385">
        <v>6.6299999999999998E-2</v>
      </c>
      <c r="O2385" t="s">
        <v>446</v>
      </c>
      <c r="P2385" t="s">
        <v>6259</v>
      </c>
      <c r="Q2385" t="s">
        <v>1625</v>
      </c>
      <c r="R2385" t="s">
        <v>6260</v>
      </c>
      <c r="S2385" t="s">
        <v>270</v>
      </c>
      <c r="T2385" t="b">
        <v>1</v>
      </c>
    </row>
    <row r="2386" spans="1:20" x14ac:dyDescent="0.25">
      <c r="A2386" t="s">
        <v>259</v>
      </c>
      <c r="B2386" t="s">
        <v>260</v>
      </c>
      <c r="C2386" t="s">
        <v>294</v>
      </c>
      <c r="D2386" t="s">
        <v>1621</v>
      </c>
      <c r="E2386" t="s">
        <v>2214</v>
      </c>
      <c r="F2386" t="s">
        <v>6258</v>
      </c>
      <c r="G2386" t="s">
        <v>6258</v>
      </c>
      <c r="H2386">
        <v>2.9499999999999998E-2</v>
      </c>
      <c r="I2386" t="s">
        <v>265</v>
      </c>
      <c r="J2386" t="s">
        <v>242</v>
      </c>
      <c r="K2386" t="s">
        <v>243</v>
      </c>
      <c r="L2386" t="s">
        <v>244</v>
      </c>
      <c r="M2386">
        <v>0</v>
      </c>
      <c r="N2386">
        <v>2.9499999999999998E-2</v>
      </c>
      <c r="O2386" t="s">
        <v>446</v>
      </c>
      <c r="P2386" t="s">
        <v>6259</v>
      </c>
      <c r="Q2386" t="s">
        <v>1625</v>
      </c>
      <c r="R2386" t="s">
        <v>6260</v>
      </c>
      <c r="S2386" t="s">
        <v>270</v>
      </c>
      <c r="T2386" t="b">
        <v>1</v>
      </c>
    </row>
    <row r="2387" spans="1:20" x14ac:dyDescent="0.25">
      <c r="A2387" t="s">
        <v>259</v>
      </c>
      <c r="B2387" t="s">
        <v>260</v>
      </c>
      <c r="C2387" t="s">
        <v>237</v>
      </c>
      <c r="D2387" t="s">
        <v>1155</v>
      </c>
      <c r="E2387" t="s">
        <v>6261</v>
      </c>
      <c r="F2387" t="s">
        <v>6262</v>
      </c>
      <c r="G2387" t="s">
        <v>6262</v>
      </c>
      <c r="H2387">
        <v>0.335808</v>
      </c>
      <c r="I2387" t="s">
        <v>265</v>
      </c>
      <c r="J2387" t="s">
        <v>242</v>
      </c>
      <c r="K2387" t="s">
        <v>243</v>
      </c>
      <c r="L2387" t="s">
        <v>244</v>
      </c>
      <c r="M2387">
        <v>0</v>
      </c>
      <c r="N2387">
        <v>0.335808</v>
      </c>
      <c r="O2387" t="s">
        <v>372</v>
      </c>
      <c r="P2387" t="s">
        <v>6263</v>
      </c>
      <c r="Q2387" t="s">
        <v>1159</v>
      </c>
      <c r="R2387" t="s">
        <v>6264</v>
      </c>
      <c r="S2387" t="s">
        <v>270</v>
      </c>
      <c r="T2387" t="b">
        <v>1</v>
      </c>
    </row>
    <row r="2388" spans="1:20" x14ac:dyDescent="0.25">
      <c r="A2388" t="s">
        <v>259</v>
      </c>
      <c r="B2388" t="s">
        <v>260</v>
      </c>
      <c r="C2388" t="s">
        <v>294</v>
      </c>
      <c r="D2388" t="s">
        <v>1155</v>
      </c>
      <c r="E2388" t="s">
        <v>6261</v>
      </c>
      <c r="F2388" t="s">
        <v>6262</v>
      </c>
      <c r="G2388" t="s">
        <v>6262</v>
      </c>
      <c r="H2388">
        <v>0.184361</v>
      </c>
      <c r="I2388" t="s">
        <v>265</v>
      </c>
      <c r="J2388" t="s">
        <v>242</v>
      </c>
      <c r="K2388" t="s">
        <v>243</v>
      </c>
      <c r="L2388" t="s">
        <v>244</v>
      </c>
      <c r="M2388">
        <v>0</v>
      </c>
      <c r="N2388">
        <v>0.184361</v>
      </c>
      <c r="O2388" t="s">
        <v>372</v>
      </c>
      <c r="P2388" t="s">
        <v>6263</v>
      </c>
      <c r="Q2388" t="s">
        <v>1159</v>
      </c>
      <c r="R2388" t="s">
        <v>6264</v>
      </c>
      <c r="S2388" t="s">
        <v>270</v>
      </c>
      <c r="T2388" t="b">
        <v>1</v>
      </c>
    </row>
    <row r="2389" spans="1:20" x14ac:dyDescent="0.25">
      <c r="A2389" t="s">
        <v>259</v>
      </c>
      <c r="B2389" t="s">
        <v>260</v>
      </c>
      <c r="C2389" t="s">
        <v>237</v>
      </c>
      <c r="D2389" t="s">
        <v>376</v>
      </c>
      <c r="E2389" t="s">
        <v>5520</v>
      </c>
      <c r="F2389" t="s">
        <v>6265</v>
      </c>
      <c r="G2389" t="s">
        <v>6265</v>
      </c>
      <c r="H2389">
        <v>0.113</v>
      </c>
      <c r="I2389" t="s">
        <v>265</v>
      </c>
      <c r="J2389" t="s">
        <v>242</v>
      </c>
      <c r="K2389" t="s">
        <v>243</v>
      </c>
      <c r="L2389" t="s">
        <v>244</v>
      </c>
      <c r="M2389">
        <v>0</v>
      </c>
      <c r="N2389">
        <v>0.113</v>
      </c>
      <c r="O2389" t="s">
        <v>324</v>
      </c>
      <c r="P2389" t="s">
        <v>6266</v>
      </c>
      <c r="Q2389" t="s">
        <v>380</v>
      </c>
      <c r="R2389" t="s">
        <v>6267</v>
      </c>
      <c r="S2389" t="s">
        <v>270</v>
      </c>
      <c r="T2389" t="b">
        <v>1</v>
      </c>
    </row>
    <row r="2390" spans="1:20" x14ac:dyDescent="0.25">
      <c r="A2390" t="s">
        <v>259</v>
      </c>
      <c r="B2390" t="s">
        <v>260</v>
      </c>
      <c r="C2390" t="s">
        <v>336</v>
      </c>
      <c r="D2390" t="s">
        <v>376</v>
      </c>
      <c r="E2390" t="s">
        <v>5520</v>
      </c>
      <c r="F2390" t="s">
        <v>6265</v>
      </c>
      <c r="G2390" t="s">
        <v>6265</v>
      </c>
      <c r="H2390">
        <v>582</v>
      </c>
      <c r="I2390" t="s">
        <v>265</v>
      </c>
      <c r="J2390" t="s">
        <v>242</v>
      </c>
      <c r="K2390" t="s">
        <v>243</v>
      </c>
      <c r="L2390" t="s">
        <v>244</v>
      </c>
      <c r="M2390">
        <v>0</v>
      </c>
      <c r="N2390">
        <v>582</v>
      </c>
      <c r="O2390" t="s">
        <v>324</v>
      </c>
      <c r="P2390" t="s">
        <v>6266</v>
      </c>
      <c r="Q2390" t="s">
        <v>380</v>
      </c>
      <c r="R2390" t="s">
        <v>6268</v>
      </c>
      <c r="S2390" t="s">
        <v>270</v>
      </c>
      <c r="T2390" t="b">
        <v>1</v>
      </c>
    </row>
    <row r="2391" spans="1:20" x14ac:dyDescent="0.25">
      <c r="A2391" t="s">
        <v>259</v>
      </c>
      <c r="B2391" t="s">
        <v>260</v>
      </c>
      <c r="C2391" t="s">
        <v>336</v>
      </c>
      <c r="D2391" t="s">
        <v>376</v>
      </c>
      <c r="E2391" t="s">
        <v>5520</v>
      </c>
      <c r="F2391" t="s">
        <v>6265</v>
      </c>
      <c r="G2391" t="s">
        <v>6265</v>
      </c>
      <c r="H2391">
        <v>1117</v>
      </c>
      <c r="I2391" t="s">
        <v>265</v>
      </c>
      <c r="J2391" t="s">
        <v>242</v>
      </c>
      <c r="K2391" t="s">
        <v>243</v>
      </c>
      <c r="L2391" t="s">
        <v>244</v>
      </c>
      <c r="M2391">
        <v>0</v>
      </c>
      <c r="N2391">
        <v>1117</v>
      </c>
      <c r="O2391" t="s">
        <v>324</v>
      </c>
      <c r="P2391" t="s">
        <v>6266</v>
      </c>
      <c r="Q2391" t="s">
        <v>380</v>
      </c>
      <c r="R2391" t="s">
        <v>6269</v>
      </c>
      <c r="S2391" t="s">
        <v>270</v>
      </c>
      <c r="T2391" t="b">
        <v>1</v>
      </c>
    </row>
    <row r="2392" spans="1:20" x14ac:dyDescent="0.25">
      <c r="A2392" t="s">
        <v>259</v>
      </c>
      <c r="B2392" t="s">
        <v>260</v>
      </c>
      <c r="C2392" t="s">
        <v>237</v>
      </c>
      <c r="D2392" t="s">
        <v>1938</v>
      </c>
      <c r="E2392" t="s">
        <v>5963</v>
      </c>
      <c r="F2392" t="s">
        <v>6270</v>
      </c>
      <c r="G2392" t="s">
        <v>6270</v>
      </c>
      <c r="H2392">
        <v>0.10100000000000001</v>
      </c>
      <c r="I2392" t="s">
        <v>265</v>
      </c>
      <c r="J2392" t="s">
        <v>242</v>
      </c>
      <c r="K2392" t="s">
        <v>243</v>
      </c>
      <c r="L2392" t="s">
        <v>244</v>
      </c>
      <c r="M2392">
        <v>0</v>
      </c>
      <c r="N2392">
        <v>0.10100000000000001</v>
      </c>
      <c r="O2392" t="s">
        <v>324</v>
      </c>
      <c r="P2392" t="s">
        <v>6271</v>
      </c>
      <c r="Q2392" t="s">
        <v>1942</v>
      </c>
      <c r="R2392" t="s">
        <v>6272</v>
      </c>
      <c r="S2392" t="s">
        <v>270</v>
      </c>
      <c r="T2392" t="b">
        <v>0</v>
      </c>
    </row>
    <row r="2393" spans="1:20" x14ac:dyDescent="0.25">
      <c r="A2393" t="s">
        <v>259</v>
      </c>
      <c r="B2393" t="s">
        <v>260</v>
      </c>
      <c r="C2393" t="s">
        <v>237</v>
      </c>
      <c r="D2393" t="s">
        <v>728</v>
      </c>
      <c r="E2393" t="s">
        <v>4994</v>
      </c>
      <c r="F2393" t="s">
        <v>6273</v>
      </c>
      <c r="G2393" t="s">
        <v>6273</v>
      </c>
      <c r="H2393">
        <v>3.7600000000000001E-2</v>
      </c>
      <c r="I2393" t="s">
        <v>265</v>
      </c>
      <c r="J2393" t="s">
        <v>242</v>
      </c>
      <c r="K2393" t="s">
        <v>243</v>
      </c>
      <c r="L2393" t="s">
        <v>244</v>
      </c>
      <c r="M2393">
        <v>0</v>
      </c>
      <c r="N2393">
        <v>3.7600000000000001E-2</v>
      </c>
      <c r="O2393" t="s">
        <v>446</v>
      </c>
      <c r="P2393" t="s">
        <v>6274</v>
      </c>
      <c r="Q2393" t="s">
        <v>732</v>
      </c>
      <c r="R2393" t="s">
        <v>6275</v>
      </c>
      <c r="S2393" t="s">
        <v>270</v>
      </c>
      <c r="T2393" t="b">
        <v>1</v>
      </c>
    </row>
    <row r="2394" spans="1:20" x14ac:dyDescent="0.25">
      <c r="A2394" t="s">
        <v>259</v>
      </c>
      <c r="B2394" t="s">
        <v>260</v>
      </c>
      <c r="C2394" t="s">
        <v>294</v>
      </c>
      <c r="D2394" t="s">
        <v>728</v>
      </c>
      <c r="E2394" t="s">
        <v>4994</v>
      </c>
      <c r="F2394" t="s">
        <v>6273</v>
      </c>
      <c r="G2394" t="s">
        <v>6273</v>
      </c>
      <c r="H2394">
        <v>1.9199999999999998E-2</v>
      </c>
      <c r="I2394" t="s">
        <v>265</v>
      </c>
      <c r="J2394" t="s">
        <v>242</v>
      </c>
      <c r="K2394" t="s">
        <v>243</v>
      </c>
      <c r="L2394" t="s">
        <v>244</v>
      </c>
      <c r="M2394">
        <v>0</v>
      </c>
      <c r="N2394">
        <v>1.9199999999999998E-2</v>
      </c>
      <c r="O2394" t="s">
        <v>310</v>
      </c>
      <c r="P2394" t="s">
        <v>6274</v>
      </c>
      <c r="Q2394" t="s">
        <v>732</v>
      </c>
      <c r="R2394" t="s">
        <v>6275</v>
      </c>
      <c r="S2394" t="s">
        <v>270</v>
      </c>
      <c r="T2394" t="b">
        <v>1</v>
      </c>
    </row>
    <row r="2395" spans="1:20" x14ac:dyDescent="0.25">
      <c r="A2395" t="s">
        <v>236</v>
      </c>
      <c r="B2395" t="s">
        <v>236</v>
      </c>
      <c r="C2395" t="s">
        <v>237</v>
      </c>
      <c r="D2395" t="s">
        <v>4909</v>
      </c>
      <c r="F2395" t="s">
        <v>356</v>
      </c>
      <c r="G2395" t="s">
        <v>6276</v>
      </c>
      <c r="H2395">
        <v>3.6000000000000002E-4</v>
      </c>
      <c r="I2395" t="s">
        <v>254</v>
      </c>
      <c r="J2395" t="s">
        <v>242</v>
      </c>
      <c r="K2395" t="s">
        <v>243</v>
      </c>
      <c r="L2395" t="s">
        <v>244</v>
      </c>
      <c r="M2395">
        <v>0</v>
      </c>
      <c r="N2395">
        <v>3.6000000000000002E-4</v>
      </c>
      <c r="O2395" t="s">
        <v>365</v>
      </c>
      <c r="P2395" t="s">
        <v>6277</v>
      </c>
      <c r="Q2395" t="s">
        <v>4912</v>
      </c>
      <c r="R2395" t="s">
        <v>4913</v>
      </c>
      <c r="S2395" t="s">
        <v>249</v>
      </c>
      <c r="T2395" t="b">
        <v>0</v>
      </c>
    </row>
    <row r="2396" spans="1:20" x14ac:dyDescent="0.25">
      <c r="A2396" t="s">
        <v>259</v>
      </c>
      <c r="B2396" t="s">
        <v>260</v>
      </c>
      <c r="C2396" t="s">
        <v>237</v>
      </c>
      <c r="D2396" t="s">
        <v>2093</v>
      </c>
      <c r="E2396" t="s">
        <v>1635</v>
      </c>
      <c r="F2396" t="s">
        <v>6278</v>
      </c>
      <c r="G2396" t="s">
        <v>6279</v>
      </c>
      <c r="H2396">
        <v>0.37147200000000002</v>
      </c>
      <c r="I2396" t="s">
        <v>265</v>
      </c>
      <c r="J2396" t="s">
        <v>242</v>
      </c>
      <c r="K2396" t="s">
        <v>243</v>
      </c>
      <c r="L2396" t="s">
        <v>244</v>
      </c>
      <c r="M2396">
        <v>0</v>
      </c>
      <c r="N2396">
        <v>0.37147200000000002</v>
      </c>
      <c r="O2396" t="s">
        <v>372</v>
      </c>
      <c r="P2396" t="s">
        <v>6280</v>
      </c>
      <c r="Q2396" t="s">
        <v>2098</v>
      </c>
      <c r="R2396" t="s">
        <v>6281</v>
      </c>
      <c r="S2396" t="s">
        <v>270</v>
      </c>
      <c r="T2396" t="b">
        <v>1</v>
      </c>
    </row>
    <row r="2397" spans="1:20" x14ac:dyDescent="0.25">
      <c r="A2397" t="s">
        <v>259</v>
      </c>
      <c r="B2397" t="s">
        <v>260</v>
      </c>
      <c r="C2397" t="s">
        <v>294</v>
      </c>
      <c r="D2397" t="s">
        <v>2093</v>
      </c>
      <c r="E2397" t="s">
        <v>1635</v>
      </c>
      <c r="F2397" t="s">
        <v>6278</v>
      </c>
      <c r="G2397" t="s">
        <v>6279</v>
      </c>
      <c r="H2397">
        <v>0.188496</v>
      </c>
      <c r="I2397" t="s">
        <v>265</v>
      </c>
      <c r="J2397" t="s">
        <v>242</v>
      </c>
      <c r="K2397" t="s">
        <v>243</v>
      </c>
      <c r="L2397" t="s">
        <v>244</v>
      </c>
      <c r="M2397">
        <v>0</v>
      </c>
      <c r="N2397">
        <v>0.188496</v>
      </c>
      <c r="O2397" t="s">
        <v>372</v>
      </c>
      <c r="P2397" t="s">
        <v>6280</v>
      </c>
      <c r="Q2397" t="s">
        <v>2098</v>
      </c>
      <c r="R2397" t="s">
        <v>6281</v>
      </c>
      <c r="S2397" t="s">
        <v>270</v>
      </c>
      <c r="T2397" t="b">
        <v>1</v>
      </c>
    </row>
    <row r="2398" spans="1:20" x14ac:dyDescent="0.25">
      <c r="A2398" t="s">
        <v>259</v>
      </c>
      <c r="B2398" t="s">
        <v>260</v>
      </c>
      <c r="C2398" t="s">
        <v>237</v>
      </c>
      <c r="D2398" t="s">
        <v>969</v>
      </c>
      <c r="E2398" t="s">
        <v>970</v>
      </c>
      <c r="F2398" t="s">
        <v>6282</v>
      </c>
      <c r="G2398" t="s">
        <v>6282</v>
      </c>
      <c r="H2398">
        <v>8.4600000000000005E-3</v>
      </c>
      <c r="I2398" t="s">
        <v>265</v>
      </c>
      <c r="J2398" t="s">
        <v>242</v>
      </c>
      <c r="K2398" t="s">
        <v>243</v>
      </c>
      <c r="L2398" t="s">
        <v>244</v>
      </c>
      <c r="M2398">
        <v>0</v>
      </c>
      <c r="N2398">
        <v>8.4600000000000005E-3</v>
      </c>
      <c r="O2398" t="s">
        <v>372</v>
      </c>
      <c r="P2398" t="s">
        <v>6283</v>
      </c>
      <c r="Q2398" t="s">
        <v>973</v>
      </c>
      <c r="R2398" t="s">
        <v>6284</v>
      </c>
      <c r="S2398" t="s">
        <v>270</v>
      </c>
      <c r="T2398" t="b">
        <v>1</v>
      </c>
    </row>
    <row r="2399" spans="1:20" x14ac:dyDescent="0.25">
      <c r="A2399" t="s">
        <v>259</v>
      </c>
      <c r="B2399" t="s">
        <v>260</v>
      </c>
      <c r="C2399" t="s">
        <v>237</v>
      </c>
      <c r="D2399" t="s">
        <v>1530</v>
      </c>
      <c r="E2399" t="s">
        <v>3856</v>
      </c>
      <c r="F2399" t="s">
        <v>3857</v>
      </c>
      <c r="G2399" t="s">
        <v>3857</v>
      </c>
      <c r="H2399">
        <v>0.72</v>
      </c>
      <c r="I2399" t="s">
        <v>265</v>
      </c>
      <c r="J2399" t="s">
        <v>242</v>
      </c>
      <c r="K2399" t="s">
        <v>243</v>
      </c>
      <c r="L2399" t="s">
        <v>244</v>
      </c>
      <c r="M2399">
        <v>0</v>
      </c>
      <c r="N2399">
        <v>0.72</v>
      </c>
      <c r="O2399" t="s">
        <v>1378</v>
      </c>
      <c r="P2399" t="s">
        <v>1532</v>
      </c>
      <c r="Q2399" t="s">
        <v>1533</v>
      </c>
      <c r="R2399" t="s">
        <v>6285</v>
      </c>
      <c r="S2399" t="s">
        <v>270</v>
      </c>
      <c r="T2399" t="b">
        <v>0</v>
      </c>
    </row>
    <row r="2400" spans="1:20" x14ac:dyDescent="0.25">
      <c r="A2400" t="s">
        <v>259</v>
      </c>
      <c r="B2400" t="s">
        <v>260</v>
      </c>
      <c r="C2400" t="s">
        <v>237</v>
      </c>
      <c r="D2400" t="s">
        <v>450</v>
      </c>
      <c r="E2400" t="s">
        <v>6286</v>
      </c>
      <c r="F2400" t="s">
        <v>6287</v>
      </c>
      <c r="G2400" t="s">
        <v>6287</v>
      </c>
      <c r="H2400">
        <v>1.427</v>
      </c>
      <c r="I2400" t="s">
        <v>265</v>
      </c>
      <c r="J2400" t="s">
        <v>242</v>
      </c>
      <c r="K2400" t="s">
        <v>243</v>
      </c>
      <c r="L2400" t="s">
        <v>244</v>
      </c>
      <c r="M2400">
        <v>0</v>
      </c>
      <c r="N2400">
        <v>1.427</v>
      </c>
      <c r="O2400" t="s">
        <v>331</v>
      </c>
      <c r="P2400" t="s">
        <v>6288</v>
      </c>
      <c r="Q2400" t="s">
        <v>453</v>
      </c>
      <c r="R2400" t="s">
        <v>6289</v>
      </c>
      <c r="S2400" t="s">
        <v>270</v>
      </c>
      <c r="T2400" t="b">
        <v>1</v>
      </c>
    </row>
    <row r="2401" spans="1:20" x14ac:dyDescent="0.25">
      <c r="A2401" t="s">
        <v>259</v>
      </c>
      <c r="B2401" t="s">
        <v>260</v>
      </c>
      <c r="C2401" t="s">
        <v>294</v>
      </c>
      <c r="D2401" t="s">
        <v>450</v>
      </c>
      <c r="E2401" t="s">
        <v>6286</v>
      </c>
      <c r="F2401" t="s">
        <v>6287</v>
      </c>
      <c r="G2401" t="s">
        <v>6287</v>
      </c>
      <c r="H2401">
        <v>0.41899999999999998</v>
      </c>
      <c r="I2401" t="s">
        <v>265</v>
      </c>
      <c r="J2401" t="s">
        <v>242</v>
      </c>
      <c r="K2401" t="s">
        <v>243</v>
      </c>
      <c r="L2401" t="s">
        <v>244</v>
      </c>
      <c r="M2401">
        <v>0</v>
      </c>
      <c r="N2401">
        <v>0.41899999999999998</v>
      </c>
      <c r="O2401" t="s">
        <v>324</v>
      </c>
      <c r="P2401" t="s">
        <v>6288</v>
      </c>
      <c r="Q2401" t="s">
        <v>453</v>
      </c>
      <c r="R2401" t="s">
        <v>6289</v>
      </c>
      <c r="S2401" t="s">
        <v>270</v>
      </c>
      <c r="T2401" t="b">
        <v>1</v>
      </c>
    </row>
    <row r="2402" spans="1:20" x14ac:dyDescent="0.25">
      <c r="A2402" t="s">
        <v>236</v>
      </c>
      <c r="B2402" t="s">
        <v>236</v>
      </c>
      <c r="C2402" t="s">
        <v>237</v>
      </c>
      <c r="D2402" t="s">
        <v>552</v>
      </c>
      <c r="F2402" t="s">
        <v>6290</v>
      </c>
      <c r="G2402" t="s">
        <v>6291</v>
      </c>
      <c r="H2402">
        <v>1843.2</v>
      </c>
      <c r="I2402" t="s">
        <v>492</v>
      </c>
      <c r="J2402" t="s">
        <v>242</v>
      </c>
      <c r="K2402" t="s">
        <v>243</v>
      </c>
      <c r="L2402" t="s">
        <v>244</v>
      </c>
      <c r="M2402">
        <v>0</v>
      </c>
      <c r="N2402">
        <v>1843.2</v>
      </c>
      <c r="O2402" t="s">
        <v>255</v>
      </c>
      <c r="P2402" s="18" t="s">
        <v>6292</v>
      </c>
      <c r="Q2402" t="s">
        <v>556</v>
      </c>
      <c r="R2402" t="s">
        <v>6293</v>
      </c>
      <c r="S2402" t="s">
        <v>249</v>
      </c>
      <c r="T2402" t="b">
        <v>1</v>
      </c>
    </row>
    <row r="2403" spans="1:20" x14ac:dyDescent="0.25">
      <c r="A2403" t="s">
        <v>259</v>
      </c>
      <c r="B2403" t="s">
        <v>260</v>
      </c>
      <c r="C2403" t="s">
        <v>237</v>
      </c>
      <c r="D2403" t="s">
        <v>463</v>
      </c>
      <c r="E2403" t="s">
        <v>6294</v>
      </c>
      <c r="F2403" t="s">
        <v>6295</v>
      </c>
      <c r="G2403" t="s">
        <v>6296</v>
      </c>
      <c r="H2403">
        <v>7.6799999999999993E-2</v>
      </c>
      <c r="I2403" t="s">
        <v>265</v>
      </c>
      <c r="J2403" t="s">
        <v>242</v>
      </c>
      <c r="K2403" t="s">
        <v>243</v>
      </c>
      <c r="L2403" t="s">
        <v>244</v>
      </c>
      <c r="M2403">
        <v>0</v>
      </c>
      <c r="N2403">
        <v>7.6799999999999993E-2</v>
      </c>
      <c r="O2403" t="s">
        <v>310</v>
      </c>
      <c r="P2403" t="s">
        <v>6297</v>
      </c>
      <c r="Q2403" t="s">
        <v>468</v>
      </c>
      <c r="R2403" t="s">
        <v>6298</v>
      </c>
      <c r="S2403" t="s">
        <v>270</v>
      </c>
      <c r="T2403" t="b">
        <v>1</v>
      </c>
    </row>
    <row r="2404" spans="1:20" x14ac:dyDescent="0.25">
      <c r="A2404" t="s">
        <v>259</v>
      </c>
      <c r="B2404" t="s">
        <v>260</v>
      </c>
      <c r="C2404" t="s">
        <v>237</v>
      </c>
      <c r="D2404" t="s">
        <v>1549</v>
      </c>
      <c r="E2404" t="s">
        <v>6299</v>
      </c>
      <c r="F2404" t="s">
        <v>6300</v>
      </c>
      <c r="G2404" t="s">
        <v>6301</v>
      </c>
      <c r="H2404">
        <v>2.1800000000000002</v>
      </c>
      <c r="I2404" t="s">
        <v>265</v>
      </c>
      <c r="J2404" t="s">
        <v>242</v>
      </c>
      <c r="K2404" t="s">
        <v>243</v>
      </c>
      <c r="L2404" t="s">
        <v>244</v>
      </c>
      <c r="M2404">
        <v>0</v>
      </c>
      <c r="N2404">
        <v>2.1800000000000002</v>
      </c>
      <c r="O2404" t="s">
        <v>324</v>
      </c>
      <c r="P2404" t="s">
        <v>6302</v>
      </c>
      <c r="Q2404" t="s">
        <v>1553</v>
      </c>
      <c r="R2404" t="s">
        <v>6303</v>
      </c>
      <c r="S2404" t="s">
        <v>270</v>
      </c>
      <c r="T2404" t="b">
        <v>1</v>
      </c>
    </row>
    <row r="2405" spans="1:20" x14ac:dyDescent="0.25">
      <c r="A2405" t="s">
        <v>259</v>
      </c>
      <c r="B2405" t="s">
        <v>260</v>
      </c>
      <c r="C2405" t="s">
        <v>294</v>
      </c>
      <c r="D2405" t="s">
        <v>1549</v>
      </c>
      <c r="E2405" t="s">
        <v>6299</v>
      </c>
      <c r="F2405" t="s">
        <v>6300</v>
      </c>
      <c r="G2405" t="s">
        <v>6301</v>
      </c>
      <c r="H2405">
        <v>1.26</v>
      </c>
      <c r="I2405" t="s">
        <v>265</v>
      </c>
      <c r="J2405" t="s">
        <v>242</v>
      </c>
      <c r="K2405" t="s">
        <v>243</v>
      </c>
      <c r="L2405" t="s">
        <v>244</v>
      </c>
      <c r="M2405">
        <v>0</v>
      </c>
      <c r="N2405">
        <v>1.26</v>
      </c>
      <c r="O2405" t="s">
        <v>324</v>
      </c>
      <c r="P2405" t="s">
        <v>6302</v>
      </c>
      <c r="Q2405" t="s">
        <v>1553</v>
      </c>
      <c r="R2405" t="s">
        <v>6303</v>
      </c>
      <c r="S2405" t="s">
        <v>270</v>
      </c>
      <c r="T2405" t="b">
        <v>1</v>
      </c>
    </row>
    <row r="2406" spans="1:20" x14ac:dyDescent="0.25">
      <c r="A2406" t="s">
        <v>236</v>
      </c>
      <c r="B2406" t="s">
        <v>236</v>
      </c>
      <c r="C2406" t="s">
        <v>237</v>
      </c>
      <c r="D2406" t="s">
        <v>566</v>
      </c>
      <c r="F2406" t="s">
        <v>1596</v>
      </c>
      <c r="G2406" t="s">
        <v>1658</v>
      </c>
      <c r="H2406">
        <v>0.13</v>
      </c>
      <c r="I2406" t="s">
        <v>254</v>
      </c>
      <c r="J2406" t="s">
        <v>242</v>
      </c>
      <c r="K2406" t="s">
        <v>243</v>
      </c>
      <c r="L2406" t="s">
        <v>244</v>
      </c>
      <c r="M2406">
        <v>0</v>
      </c>
      <c r="N2406">
        <v>0.13</v>
      </c>
      <c r="O2406" t="s">
        <v>569</v>
      </c>
      <c r="P2406" t="s">
        <v>1659</v>
      </c>
      <c r="Q2406" t="s">
        <v>571</v>
      </c>
      <c r="R2406" t="s">
        <v>3289</v>
      </c>
      <c r="S2406" t="s">
        <v>249</v>
      </c>
      <c r="T2406" t="b">
        <v>1</v>
      </c>
    </row>
    <row r="2407" spans="1:20" x14ac:dyDescent="0.25">
      <c r="A2407" t="s">
        <v>259</v>
      </c>
      <c r="B2407" t="s">
        <v>260</v>
      </c>
      <c r="C2407" t="s">
        <v>237</v>
      </c>
      <c r="D2407" t="s">
        <v>677</v>
      </c>
      <c r="E2407" t="s">
        <v>5774</v>
      </c>
      <c r="F2407" t="s">
        <v>5775</v>
      </c>
      <c r="G2407" t="s">
        <v>5775</v>
      </c>
      <c r="H2407">
        <v>0.3488</v>
      </c>
      <c r="I2407" t="s">
        <v>265</v>
      </c>
      <c r="J2407" t="s">
        <v>242</v>
      </c>
      <c r="K2407" t="s">
        <v>243</v>
      </c>
      <c r="L2407" t="s">
        <v>244</v>
      </c>
      <c r="M2407">
        <v>0</v>
      </c>
      <c r="N2407">
        <v>0.3488</v>
      </c>
      <c r="O2407" t="s">
        <v>446</v>
      </c>
      <c r="P2407" t="s">
        <v>6304</v>
      </c>
      <c r="Q2407" t="s">
        <v>681</v>
      </c>
      <c r="R2407" t="s">
        <v>6305</v>
      </c>
      <c r="S2407" t="s">
        <v>270</v>
      </c>
      <c r="T2407" t="b">
        <v>1</v>
      </c>
    </row>
    <row r="2408" spans="1:20" x14ac:dyDescent="0.25">
      <c r="A2408" t="s">
        <v>259</v>
      </c>
      <c r="B2408" t="s">
        <v>260</v>
      </c>
      <c r="C2408" t="s">
        <v>294</v>
      </c>
      <c r="D2408" t="s">
        <v>677</v>
      </c>
      <c r="E2408" t="s">
        <v>5774</v>
      </c>
      <c r="F2408" t="s">
        <v>5775</v>
      </c>
      <c r="G2408" t="s">
        <v>5775</v>
      </c>
      <c r="H2408">
        <v>0.2016</v>
      </c>
      <c r="I2408" t="s">
        <v>265</v>
      </c>
      <c r="J2408" t="s">
        <v>242</v>
      </c>
      <c r="K2408" t="s">
        <v>243</v>
      </c>
      <c r="L2408" t="s">
        <v>244</v>
      </c>
      <c r="M2408">
        <v>0</v>
      </c>
      <c r="N2408">
        <v>0.2016</v>
      </c>
      <c r="O2408" t="s">
        <v>310</v>
      </c>
      <c r="P2408" t="s">
        <v>6304</v>
      </c>
      <c r="Q2408" t="s">
        <v>681</v>
      </c>
      <c r="R2408" t="s">
        <v>6305</v>
      </c>
      <c r="S2408" t="s">
        <v>270</v>
      </c>
      <c r="T2408" t="b">
        <v>1</v>
      </c>
    </row>
    <row r="2409" spans="1:20" x14ac:dyDescent="0.25">
      <c r="A2409" t="s">
        <v>236</v>
      </c>
      <c r="B2409" t="s">
        <v>236</v>
      </c>
      <c r="C2409" t="s">
        <v>237</v>
      </c>
      <c r="D2409" t="s">
        <v>250</v>
      </c>
      <c r="E2409" t="s">
        <v>251</v>
      </c>
      <c r="F2409" t="s">
        <v>773</v>
      </c>
      <c r="G2409" t="s">
        <v>1486</v>
      </c>
      <c r="H2409">
        <v>0.13</v>
      </c>
      <c r="I2409" t="s">
        <v>254</v>
      </c>
      <c r="J2409" t="s">
        <v>242</v>
      </c>
      <c r="K2409" t="s">
        <v>243</v>
      </c>
      <c r="L2409" t="s">
        <v>244</v>
      </c>
      <c r="M2409">
        <v>0</v>
      </c>
      <c r="N2409">
        <v>0.13</v>
      </c>
      <c r="O2409" t="s">
        <v>255</v>
      </c>
      <c r="P2409" t="s">
        <v>6306</v>
      </c>
      <c r="Q2409" t="s">
        <v>257</v>
      </c>
      <c r="R2409" t="s">
        <v>820</v>
      </c>
      <c r="S2409" t="s">
        <v>249</v>
      </c>
      <c r="T2409" t="b">
        <v>1</v>
      </c>
    </row>
    <row r="2410" spans="1:20" x14ac:dyDescent="0.25">
      <c r="A2410" t="s">
        <v>259</v>
      </c>
      <c r="B2410" t="s">
        <v>260</v>
      </c>
      <c r="C2410" t="s">
        <v>237</v>
      </c>
      <c r="D2410" t="s">
        <v>2468</v>
      </c>
      <c r="E2410" t="s">
        <v>6307</v>
      </c>
      <c r="F2410" t="s">
        <v>6308</v>
      </c>
      <c r="G2410" t="s">
        <v>6309</v>
      </c>
      <c r="H2410">
        <v>2.7578860000000001</v>
      </c>
      <c r="I2410" t="s">
        <v>265</v>
      </c>
      <c r="J2410" t="s">
        <v>242</v>
      </c>
      <c r="K2410" t="s">
        <v>243</v>
      </c>
      <c r="L2410" t="s">
        <v>244</v>
      </c>
      <c r="M2410">
        <v>0</v>
      </c>
      <c r="N2410">
        <v>2.7578860000000001</v>
      </c>
      <c r="O2410" t="s">
        <v>372</v>
      </c>
      <c r="P2410" t="s">
        <v>6310</v>
      </c>
      <c r="Q2410" t="s">
        <v>2473</v>
      </c>
      <c r="R2410" t="s">
        <v>6311</v>
      </c>
      <c r="S2410" t="s">
        <v>270</v>
      </c>
      <c r="T2410" t="b">
        <v>1</v>
      </c>
    </row>
    <row r="2411" spans="1:20" x14ac:dyDescent="0.25">
      <c r="A2411" t="s">
        <v>259</v>
      </c>
      <c r="B2411" t="s">
        <v>260</v>
      </c>
      <c r="C2411" t="s">
        <v>294</v>
      </c>
      <c r="D2411" t="s">
        <v>2468</v>
      </c>
      <c r="E2411" t="s">
        <v>6307</v>
      </c>
      <c r="F2411" t="s">
        <v>6308</v>
      </c>
      <c r="G2411" t="s">
        <v>6309</v>
      </c>
      <c r="H2411">
        <v>1.6201030000000001</v>
      </c>
      <c r="I2411" t="s">
        <v>265</v>
      </c>
      <c r="J2411" t="s">
        <v>242</v>
      </c>
      <c r="K2411" t="s">
        <v>243</v>
      </c>
      <c r="L2411" t="s">
        <v>244</v>
      </c>
      <c r="M2411">
        <v>0</v>
      </c>
      <c r="N2411">
        <v>1.6201030000000001</v>
      </c>
      <c r="O2411" t="s">
        <v>372</v>
      </c>
      <c r="P2411" t="s">
        <v>6310</v>
      </c>
      <c r="Q2411" t="s">
        <v>2473</v>
      </c>
      <c r="R2411" t="s">
        <v>6311</v>
      </c>
      <c r="S2411" t="s">
        <v>270</v>
      </c>
      <c r="T2411" t="b">
        <v>1</v>
      </c>
    </row>
    <row r="2412" spans="1:20" x14ac:dyDescent="0.25">
      <c r="A2412" t="s">
        <v>236</v>
      </c>
      <c r="B2412" t="s">
        <v>236</v>
      </c>
      <c r="C2412" t="s">
        <v>237</v>
      </c>
      <c r="D2412" t="s">
        <v>314</v>
      </c>
      <c r="E2412" t="s">
        <v>251</v>
      </c>
      <c r="F2412" t="s">
        <v>455</v>
      </c>
      <c r="G2412" t="s">
        <v>6312</v>
      </c>
      <c r="H2412">
        <v>5.0000000000000001E-3</v>
      </c>
      <c r="I2412" t="s">
        <v>241</v>
      </c>
      <c r="J2412" t="s">
        <v>242</v>
      </c>
      <c r="K2412" t="s">
        <v>243</v>
      </c>
      <c r="L2412" t="s">
        <v>244</v>
      </c>
      <c r="M2412">
        <v>0</v>
      </c>
      <c r="N2412">
        <v>5.0000000000000001E-3</v>
      </c>
      <c r="O2412" t="s">
        <v>298</v>
      </c>
      <c r="P2412" t="s">
        <v>6313</v>
      </c>
      <c r="Q2412" t="s">
        <v>318</v>
      </c>
      <c r="R2412" t="s">
        <v>551</v>
      </c>
      <c r="S2412" t="s">
        <v>249</v>
      </c>
      <c r="T2412" t="b">
        <v>1</v>
      </c>
    </row>
    <row r="2413" spans="1:20" x14ac:dyDescent="0.25">
      <c r="A2413" t="s">
        <v>259</v>
      </c>
      <c r="B2413" t="s">
        <v>260</v>
      </c>
      <c r="C2413" t="s">
        <v>237</v>
      </c>
      <c r="D2413" t="s">
        <v>715</v>
      </c>
      <c r="E2413" t="s">
        <v>5885</v>
      </c>
      <c r="F2413" t="s">
        <v>6314</v>
      </c>
      <c r="G2413" t="s">
        <v>6315</v>
      </c>
      <c r="H2413">
        <v>0.44600000000000001</v>
      </c>
      <c r="I2413" t="s">
        <v>265</v>
      </c>
      <c r="J2413" t="s">
        <v>242</v>
      </c>
      <c r="K2413" t="s">
        <v>243</v>
      </c>
      <c r="L2413" t="s">
        <v>244</v>
      </c>
      <c r="M2413">
        <v>0</v>
      </c>
      <c r="N2413">
        <v>0.44600000000000001</v>
      </c>
      <c r="O2413" t="s">
        <v>446</v>
      </c>
      <c r="P2413" t="s">
        <v>6316</v>
      </c>
      <c r="Q2413" t="s">
        <v>717</v>
      </c>
      <c r="R2413" t="s">
        <v>6317</v>
      </c>
      <c r="S2413" t="s">
        <v>270</v>
      </c>
      <c r="T2413" t="b">
        <v>1</v>
      </c>
    </row>
    <row r="2414" spans="1:20" x14ac:dyDescent="0.25">
      <c r="A2414" t="s">
        <v>259</v>
      </c>
      <c r="B2414" t="s">
        <v>260</v>
      </c>
      <c r="C2414" t="s">
        <v>294</v>
      </c>
      <c r="D2414" t="s">
        <v>715</v>
      </c>
      <c r="E2414" t="s">
        <v>5885</v>
      </c>
      <c r="F2414" t="s">
        <v>6314</v>
      </c>
      <c r="G2414" t="s">
        <v>6315</v>
      </c>
      <c r="H2414">
        <v>0.26200000000000001</v>
      </c>
      <c r="I2414" t="s">
        <v>265</v>
      </c>
      <c r="J2414" t="s">
        <v>242</v>
      </c>
      <c r="K2414" t="s">
        <v>243</v>
      </c>
      <c r="L2414" t="s">
        <v>244</v>
      </c>
      <c r="M2414">
        <v>0</v>
      </c>
      <c r="N2414">
        <v>0.26200000000000001</v>
      </c>
      <c r="O2414" t="s">
        <v>446</v>
      </c>
      <c r="P2414" t="s">
        <v>6316</v>
      </c>
      <c r="Q2414" t="s">
        <v>717</v>
      </c>
      <c r="R2414" t="s">
        <v>6317</v>
      </c>
      <c r="S2414" t="s">
        <v>270</v>
      </c>
      <c r="T2414" t="b">
        <v>1</v>
      </c>
    </row>
    <row r="2415" spans="1:20" x14ac:dyDescent="0.25">
      <c r="A2415" t="s">
        <v>236</v>
      </c>
      <c r="B2415" t="s">
        <v>236</v>
      </c>
      <c r="C2415" t="s">
        <v>237</v>
      </c>
      <c r="D2415" t="s">
        <v>566</v>
      </c>
      <c r="E2415" t="s">
        <v>251</v>
      </c>
      <c r="F2415" t="s">
        <v>1520</v>
      </c>
      <c r="G2415" t="s">
        <v>6318</v>
      </c>
      <c r="H2415">
        <v>0</v>
      </c>
      <c r="I2415" t="s">
        <v>254</v>
      </c>
      <c r="J2415" t="s">
        <v>242</v>
      </c>
      <c r="K2415" t="s">
        <v>243</v>
      </c>
      <c r="L2415" t="s">
        <v>244</v>
      </c>
      <c r="M2415">
        <v>0</v>
      </c>
      <c r="N2415">
        <v>0</v>
      </c>
      <c r="O2415" t="s">
        <v>255</v>
      </c>
      <c r="P2415" t="s">
        <v>6319</v>
      </c>
      <c r="Q2415" t="s">
        <v>571</v>
      </c>
      <c r="R2415" t="s">
        <v>2161</v>
      </c>
      <c r="S2415" t="s">
        <v>249</v>
      </c>
      <c r="T2415" t="b">
        <v>1</v>
      </c>
    </row>
    <row r="2416" spans="1:20" x14ac:dyDescent="0.25">
      <c r="A2416" t="s">
        <v>236</v>
      </c>
      <c r="B2416" t="s">
        <v>236</v>
      </c>
      <c r="C2416" t="s">
        <v>237</v>
      </c>
      <c r="D2416" t="s">
        <v>238</v>
      </c>
      <c r="F2416" t="s">
        <v>925</v>
      </c>
      <c r="G2416" t="s">
        <v>4896</v>
      </c>
      <c r="H2416">
        <v>5</v>
      </c>
      <c r="I2416" t="s">
        <v>254</v>
      </c>
      <c r="J2416" t="s">
        <v>242</v>
      </c>
      <c r="K2416" t="s">
        <v>243</v>
      </c>
      <c r="L2416" t="s">
        <v>244</v>
      </c>
      <c r="M2416">
        <v>0</v>
      </c>
      <c r="N2416">
        <v>5</v>
      </c>
      <c r="O2416" t="s">
        <v>1598</v>
      </c>
      <c r="P2416" t="s">
        <v>4897</v>
      </c>
      <c r="Q2416" t="s">
        <v>247</v>
      </c>
      <c r="R2416" t="s">
        <v>4797</v>
      </c>
      <c r="S2416" t="s">
        <v>249</v>
      </c>
      <c r="T2416" t="b">
        <v>1</v>
      </c>
    </row>
    <row r="2417" spans="1:20" x14ac:dyDescent="0.25">
      <c r="A2417" t="s">
        <v>259</v>
      </c>
      <c r="B2417" t="s">
        <v>260</v>
      </c>
      <c r="C2417" t="s">
        <v>237</v>
      </c>
      <c r="D2417" t="s">
        <v>412</v>
      </c>
      <c r="E2417" t="s">
        <v>3684</v>
      </c>
      <c r="F2417" t="s">
        <v>6320</v>
      </c>
      <c r="G2417" t="s">
        <v>6320</v>
      </c>
      <c r="H2417">
        <v>0.89200000000000002</v>
      </c>
      <c r="I2417" t="s">
        <v>265</v>
      </c>
      <c r="J2417" t="s">
        <v>242</v>
      </c>
      <c r="K2417" t="s">
        <v>243</v>
      </c>
      <c r="L2417" t="s">
        <v>244</v>
      </c>
      <c r="M2417">
        <v>0</v>
      </c>
      <c r="N2417">
        <v>0.89200000000000002</v>
      </c>
      <c r="O2417" t="s">
        <v>372</v>
      </c>
      <c r="P2417" t="s">
        <v>6321</v>
      </c>
      <c r="Q2417" t="s">
        <v>416</v>
      </c>
      <c r="R2417" t="s">
        <v>6322</v>
      </c>
      <c r="S2417" t="s">
        <v>270</v>
      </c>
      <c r="T2417" t="b">
        <v>1</v>
      </c>
    </row>
    <row r="2418" spans="1:20" x14ac:dyDescent="0.25">
      <c r="A2418" t="s">
        <v>259</v>
      </c>
      <c r="B2418" t="s">
        <v>260</v>
      </c>
      <c r="C2418" t="s">
        <v>237</v>
      </c>
      <c r="D2418" t="s">
        <v>1501</v>
      </c>
      <c r="E2418" t="s">
        <v>1429</v>
      </c>
      <c r="F2418" t="s">
        <v>1881</v>
      </c>
      <c r="G2418" t="s">
        <v>1881</v>
      </c>
      <c r="H2418">
        <v>3.629</v>
      </c>
      <c r="I2418" t="s">
        <v>265</v>
      </c>
      <c r="J2418" t="s">
        <v>242</v>
      </c>
      <c r="K2418" t="s">
        <v>243</v>
      </c>
      <c r="L2418" t="s">
        <v>244</v>
      </c>
      <c r="M2418">
        <v>0</v>
      </c>
      <c r="N2418">
        <v>3.629</v>
      </c>
      <c r="O2418" t="s">
        <v>1309</v>
      </c>
      <c r="P2418" t="s">
        <v>6323</v>
      </c>
      <c r="Q2418" t="s">
        <v>1505</v>
      </c>
      <c r="R2418" t="s">
        <v>6324</v>
      </c>
      <c r="S2418" t="s">
        <v>270</v>
      </c>
      <c r="T2418" t="b">
        <v>0</v>
      </c>
    </row>
    <row r="2419" spans="1:20" x14ac:dyDescent="0.25">
      <c r="A2419" t="s">
        <v>259</v>
      </c>
      <c r="B2419" t="s">
        <v>260</v>
      </c>
      <c r="C2419" t="s">
        <v>336</v>
      </c>
      <c r="D2419" t="s">
        <v>1501</v>
      </c>
      <c r="E2419" t="s">
        <v>1429</v>
      </c>
      <c r="F2419" t="s">
        <v>1881</v>
      </c>
      <c r="G2419" t="s">
        <v>1881</v>
      </c>
      <c r="H2419">
        <v>20661</v>
      </c>
      <c r="I2419" t="s">
        <v>265</v>
      </c>
      <c r="J2419" t="s">
        <v>242</v>
      </c>
      <c r="K2419" t="s">
        <v>243</v>
      </c>
      <c r="L2419" t="s">
        <v>244</v>
      </c>
      <c r="M2419">
        <v>0</v>
      </c>
      <c r="N2419">
        <v>20661</v>
      </c>
      <c r="O2419" t="s">
        <v>1212</v>
      </c>
      <c r="P2419" t="s">
        <v>6323</v>
      </c>
      <c r="Q2419" t="s">
        <v>1505</v>
      </c>
      <c r="R2419" t="s">
        <v>6325</v>
      </c>
      <c r="S2419" t="s">
        <v>270</v>
      </c>
      <c r="T2419" t="b">
        <v>0</v>
      </c>
    </row>
    <row r="2420" spans="1:20" x14ac:dyDescent="0.25">
      <c r="A2420" t="s">
        <v>259</v>
      </c>
      <c r="B2420" t="s">
        <v>260</v>
      </c>
      <c r="C2420" t="s">
        <v>336</v>
      </c>
      <c r="D2420" t="s">
        <v>1501</v>
      </c>
      <c r="E2420" t="s">
        <v>1429</v>
      </c>
      <c r="F2420" t="s">
        <v>1881</v>
      </c>
      <c r="G2420" t="s">
        <v>1881</v>
      </c>
      <c r="H2420">
        <v>39636</v>
      </c>
      <c r="I2420" t="s">
        <v>265</v>
      </c>
      <c r="J2420" t="s">
        <v>242</v>
      </c>
      <c r="K2420" t="s">
        <v>243</v>
      </c>
      <c r="L2420" t="s">
        <v>244</v>
      </c>
      <c r="M2420">
        <v>0</v>
      </c>
      <c r="N2420">
        <v>39636</v>
      </c>
      <c r="O2420" t="s">
        <v>1212</v>
      </c>
      <c r="P2420" t="s">
        <v>6323</v>
      </c>
      <c r="Q2420" t="s">
        <v>1505</v>
      </c>
      <c r="R2420" t="s">
        <v>6326</v>
      </c>
      <c r="S2420" t="s">
        <v>270</v>
      </c>
      <c r="T2420" t="b">
        <v>0</v>
      </c>
    </row>
    <row r="2421" spans="1:20" x14ac:dyDescent="0.25">
      <c r="A2421" t="s">
        <v>259</v>
      </c>
      <c r="B2421" t="s">
        <v>260</v>
      </c>
      <c r="C2421" t="s">
        <v>237</v>
      </c>
      <c r="D2421" t="s">
        <v>1352</v>
      </c>
      <c r="E2421" t="s">
        <v>5290</v>
      </c>
      <c r="F2421" t="s">
        <v>6327</v>
      </c>
      <c r="G2421" t="s">
        <v>6327</v>
      </c>
      <c r="H2421">
        <v>0.47599999999999998</v>
      </c>
      <c r="I2421" t="s">
        <v>265</v>
      </c>
      <c r="J2421" t="s">
        <v>242</v>
      </c>
      <c r="K2421" t="s">
        <v>243</v>
      </c>
      <c r="L2421" t="s">
        <v>244</v>
      </c>
      <c r="M2421">
        <v>0</v>
      </c>
      <c r="N2421">
        <v>0.47599999999999998</v>
      </c>
      <c r="O2421" t="s">
        <v>446</v>
      </c>
      <c r="P2421" t="s">
        <v>6328</v>
      </c>
      <c r="Q2421" t="s">
        <v>1356</v>
      </c>
      <c r="R2421" t="s">
        <v>6329</v>
      </c>
      <c r="S2421" t="s">
        <v>270</v>
      </c>
      <c r="T2421" t="b">
        <v>1</v>
      </c>
    </row>
    <row r="2422" spans="1:20" x14ac:dyDescent="0.25">
      <c r="A2422" t="s">
        <v>259</v>
      </c>
      <c r="B2422" t="s">
        <v>260</v>
      </c>
      <c r="C2422" t="s">
        <v>336</v>
      </c>
      <c r="D2422" t="s">
        <v>1352</v>
      </c>
      <c r="E2422" t="s">
        <v>5290</v>
      </c>
      <c r="F2422" t="s">
        <v>6327</v>
      </c>
      <c r="G2422" t="s">
        <v>6327</v>
      </c>
      <c r="H2422">
        <v>2460</v>
      </c>
      <c r="I2422" t="s">
        <v>265</v>
      </c>
      <c r="J2422" t="s">
        <v>242</v>
      </c>
      <c r="K2422" t="s">
        <v>243</v>
      </c>
      <c r="L2422" t="s">
        <v>244</v>
      </c>
      <c r="M2422">
        <v>0</v>
      </c>
      <c r="N2422">
        <v>2460</v>
      </c>
      <c r="O2422" t="s">
        <v>446</v>
      </c>
      <c r="P2422" t="s">
        <v>6328</v>
      </c>
      <c r="Q2422" t="s">
        <v>1356</v>
      </c>
      <c r="R2422" t="s">
        <v>6330</v>
      </c>
      <c r="S2422" t="s">
        <v>270</v>
      </c>
      <c r="T2422" t="b">
        <v>1</v>
      </c>
    </row>
    <row r="2423" spans="1:20" x14ac:dyDescent="0.25">
      <c r="A2423" t="s">
        <v>259</v>
      </c>
      <c r="B2423" t="s">
        <v>260</v>
      </c>
      <c r="C2423" t="s">
        <v>336</v>
      </c>
      <c r="D2423" t="s">
        <v>1352</v>
      </c>
      <c r="E2423" t="s">
        <v>5290</v>
      </c>
      <c r="F2423" t="s">
        <v>6327</v>
      </c>
      <c r="G2423" t="s">
        <v>6327</v>
      </c>
      <c r="H2423">
        <v>4754</v>
      </c>
      <c r="I2423" t="s">
        <v>265</v>
      </c>
      <c r="J2423" t="s">
        <v>242</v>
      </c>
      <c r="K2423" t="s">
        <v>243</v>
      </c>
      <c r="L2423" t="s">
        <v>244</v>
      </c>
      <c r="M2423">
        <v>0</v>
      </c>
      <c r="N2423">
        <v>4754</v>
      </c>
      <c r="O2423" t="s">
        <v>446</v>
      </c>
      <c r="P2423" t="s">
        <v>6328</v>
      </c>
      <c r="Q2423" t="s">
        <v>1356</v>
      </c>
      <c r="R2423" t="s">
        <v>6331</v>
      </c>
      <c r="S2423" t="s">
        <v>270</v>
      </c>
      <c r="T2423" t="b">
        <v>1</v>
      </c>
    </row>
    <row r="2424" spans="1:20" x14ac:dyDescent="0.25">
      <c r="A2424" t="s">
        <v>236</v>
      </c>
      <c r="B2424" t="s">
        <v>236</v>
      </c>
      <c r="C2424" t="s">
        <v>237</v>
      </c>
      <c r="D2424" t="s">
        <v>566</v>
      </c>
      <c r="E2424" t="s">
        <v>251</v>
      </c>
      <c r="F2424" t="s">
        <v>479</v>
      </c>
      <c r="G2424" t="s">
        <v>6332</v>
      </c>
      <c r="H2424">
        <v>3.5000000000000003E-2</v>
      </c>
      <c r="I2424" t="s">
        <v>561</v>
      </c>
      <c r="J2424" t="s">
        <v>242</v>
      </c>
      <c r="K2424" t="s">
        <v>243</v>
      </c>
      <c r="L2424" t="s">
        <v>244</v>
      </c>
      <c r="M2424">
        <v>0</v>
      </c>
      <c r="N2424">
        <v>3.5000000000000003E-2</v>
      </c>
      <c r="O2424" t="s">
        <v>255</v>
      </c>
      <c r="P2424" t="s">
        <v>6333</v>
      </c>
      <c r="Q2424" t="s">
        <v>571</v>
      </c>
      <c r="R2424" t="s">
        <v>3571</v>
      </c>
      <c r="S2424" t="s">
        <v>249</v>
      </c>
      <c r="T2424" t="b">
        <v>1</v>
      </c>
    </row>
    <row r="2425" spans="1:20" x14ac:dyDescent="0.25">
      <c r="A2425" t="s">
        <v>236</v>
      </c>
      <c r="B2425" t="s">
        <v>236</v>
      </c>
      <c r="C2425" t="s">
        <v>237</v>
      </c>
      <c r="D2425" t="s">
        <v>250</v>
      </c>
      <c r="E2425" t="s">
        <v>251</v>
      </c>
      <c r="F2425" t="s">
        <v>1520</v>
      </c>
      <c r="G2425" t="s">
        <v>4478</v>
      </c>
      <c r="H2425">
        <v>0.03</v>
      </c>
      <c r="I2425" t="s">
        <v>241</v>
      </c>
      <c r="J2425" t="s">
        <v>242</v>
      </c>
      <c r="K2425" t="s">
        <v>243</v>
      </c>
      <c r="L2425" t="s">
        <v>244</v>
      </c>
      <c r="M2425">
        <v>0</v>
      </c>
      <c r="N2425">
        <v>0.03</v>
      </c>
      <c r="O2425" t="s">
        <v>255</v>
      </c>
      <c r="P2425" t="s">
        <v>6334</v>
      </c>
      <c r="Q2425" t="s">
        <v>257</v>
      </c>
      <c r="R2425" t="s">
        <v>1523</v>
      </c>
      <c r="S2425" t="s">
        <v>249</v>
      </c>
      <c r="T2425" t="b">
        <v>1</v>
      </c>
    </row>
    <row r="2426" spans="1:20" x14ac:dyDescent="0.25">
      <c r="A2426" t="s">
        <v>259</v>
      </c>
      <c r="B2426" t="s">
        <v>260</v>
      </c>
      <c r="C2426" t="s">
        <v>237</v>
      </c>
      <c r="D2426" t="s">
        <v>1711</v>
      </c>
      <c r="E2426" t="s">
        <v>4219</v>
      </c>
      <c r="F2426" t="s">
        <v>4219</v>
      </c>
      <c r="G2426" t="s">
        <v>6335</v>
      </c>
      <c r="H2426">
        <v>0.752</v>
      </c>
      <c r="I2426" t="s">
        <v>265</v>
      </c>
      <c r="J2426" t="s">
        <v>242</v>
      </c>
      <c r="K2426" t="s">
        <v>243</v>
      </c>
      <c r="L2426" t="s">
        <v>244</v>
      </c>
      <c r="M2426">
        <v>0</v>
      </c>
      <c r="N2426">
        <v>0.752</v>
      </c>
      <c r="O2426" t="s">
        <v>324</v>
      </c>
      <c r="P2426" t="s">
        <v>6336</v>
      </c>
      <c r="Q2426" t="s">
        <v>1716</v>
      </c>
      <c r="R2426" t="s">
        <v>6337</v>
      </c>
      <c r="S2426" t="s">
        <v>270</v>
      </c>
      <c r="T2426" t="b">
        <v>1</v>
      </c>
    </row>
    <row r="2427" spans="1:20" x14ac:dyDescent="0.25">
      <c r="A2427" t="s">
        <v>259</v>
      </c>
      <c r="B2427" t="s">
        <v>260</v>
      </c>
      <c r="C2427" t="s">
        <v>294</v>
      </c>
      <c r="D2427" t="s">
        <v>1711</v>
      </c>
      <c r="E2427" t="s">
        <v>4219</v>
      </c>
      <c r="F2427" t="s">
        <v>4219</v>
      </c>
      <c r="G2427" t="s">
        <v>6335</v>
      </c>
      <c r="H2427">
        <v>0.38400000000000001</v>
      </c>
      <c r="I2427" t="s">
        <v>265</v>
      </c>
      <c r="J2427" t="s">
        <v>242</v>
      </c>
      <c r="K2427" t="s">
        <v>243</v>
      </c>
      <c r="L2427" t="s">
        <v>244</v>
      </c>
      <c r="M2427">
        <v>0</v>
      </c>
      <c r="N2427">
        <v>0.38400000000000001</v>
      </c>
      <c r="O2427" t="s">
        <v>324</v>
      </c>
      <c r="P2427" t="s">
        <v>6336</v>
      </c>
      <c r="Q2427" t="s">
        <v>1716</v>
      </c>
      <c r="R2427" t="s">
        <v>6337</v>
      </c>
      <c r="S2427" t="s">
        <v>270</v>
      </c>
      <c r="T2427" t="b">
        <v>1</v>
      </c>
    </row>
    <row r="2428" spans="1:20" x14ac:dyDescent="0.25">
      <c r="A2428" t="s">
        <v>259</v>
      </c>
      <c r="B2428" t="s">
        <v>260</v>
      </c>
      <c r="C2428" t="s">
        <v>237</v>
      </c>
      <c r="D2428" t="s">
        <v>1679</v>
      </c>
      <c r="E2428" t="s">
        <v>2132</v>
      </c>
      <c r="F2428" t="s">
        <v>2132</v>
      </c>
      <c r="G2428" t="s">
        <v>4655</v>
      </c>
      <c r="H2428">
        <v>0.41</v>
      </c>
      <c r="I2428" t="s">
        <v>265</v>
      </c>
      <c r="J2428" t="s">
        <v>242</v>
      </c>
      <c r="K2428" t="s">
        <v>243</v>
      </c>
      <c r="L2428" t="s">
        <v>244</v>
      </c>
      <c r="M2428">
        <v>0</v>
      </c>
      <c r="N2428">
        <v>0.41</v>
      </c>
      <c r="O2428" t="s">
        <v>324</v>
      </c>
      <c r="P2428" t="s">
        <v>6338</v>
      </c>
      <c r="Q2428" t="s">
        <v>1683</v>
      </c>
      <c r="R2428" t="s">
        <v>6339</v>
      </c>
      <c r="S2428" t="s">
        <v>270</v>
      </c>
      <c r="T2428" t="b">
        <v>1</v>
      </c>
    </row>
    <row r="2429" spans="1:20" x14ac:dyDescent="0.25">
      <c r="A2429" t="s">
        <v>259</v>
      </c>
      <c r="B2429" t="s">
        <v>260</v>
      </c>
      <c r="C2429" t="s">
        <v>294</v>
      </c>
      <c r="D2429" t="s">
        <v>1679</v>
      </c>
      <c r="E2429" t="s">
        <v>2132</v>
      </c>
      <c r="F2429" t="s">
        <v>2132</v>
      </c>
      <c r="G2429" t="s">
        <v>4655</v>
      </c>
      <c r="H2429">
        <v>0.22600000000000001</v>
      </c>
      <c r="I2429" t="s">
        <v>265</v>
      </c>
      <c r="J2429" t="s">
        <v>242</v>
      </c>
      <c r="K2429" t="s">
        <v>243</v>
      </c>
      <c r="L2429" t="s">
        <v>244</v>
      </c>
      <c r="M2429">
        <v>0</v>
      </c>
      <c r="N2429">
        <v>0.22600000000000001</v>
      </c>
      <c r="O2429" t="s">
        <v>324</v>
      </c>
      <c r="P2429" t="s">
        <v>6338</v>
      </c>
      <c r="Q2429" t="s">
        <v>1683</v>
      </c>
      <c r="R2429" t="s">
        <v>6339</v>
      </c>
      <c r="S2429" t="s">
        <v>270</v>
      </c>
      <c r="T2429" t="b">
        <v>1</v>
      </c>
    </row>
    <row r="2430" spans="1:20" x14ac:dyDescent="0.25">
      <c r="A2430" t="s">
        <v>259</v>
      </c>
      <c r="B2430" t="s">
        <v>382</v>
      </c>
      <c r="C2430" t="s">
        <v>237</v>
      </c>
      <c r="D2430" t="s">
        <v>3015</v>
      </c>
      <c r="E2430" t="s">
        <v>2572</v>
      </c>
      <c r="F2430" t="s">
        <v>6340</v>
      </c>
      <c r="G2430" t="s">
        <v>6340</v>
      </c>
      <c r="H2430">
        <v>0.99199999999999999</v>
      </c>
      <c r="I2430" t="s">
        <v>265</v>
      </c>
      <c r="J2430" t="s">
        <v>242</v>
      </c>
      <c r="K2430" t="s">
        <v>243</v>
      </c>
      <c r="L2430" t="s">
        <v>244</v>
      </c>
      <c r="M2430">
        <v>0</v>
      </c>
      <c r="N2430">
        <v>0.99199999999999999</v>
      </c>
      <c r="O2430" t="s">
        <v>324</v>
      </c>
      <c r="P2430" t="s">
        <v>6341</v>
      </c>
      <c r="Q2430" t="s">
        <v>3019</v>
      </c>
      <c r="R2430" t="s">
        <v>6342</v>
      </c>
      <c r="S2430" t="s">
        <v>390</v>
      </c>
      <c r="T2430" t="b">
        <v>1</v>
      </c>
    </row>
    <row r="2431" spans="1:20" x14ac:dyDescent="0.25">
      <c r="A2431" t="s">
        <v>259</v>
      </c>
      <c r="B2431" t="s">
        <v>382</v>
      </c>
      <c r="C2431" t="s">
        <v>294</v>
      </c>
      <c r="D2431" t="s">
        <v>3015</v>
      </c>
      <c r="E2431" t="s">
        <v>2572</v>
      </c>
      <c r="F2431" t="s">
        <v>6340</v>
      </c>
      <c r="G2431" t="s">
        <v>6340</v>
      </c>
      <c r="H2431">
        <v>0.624</v>
      </c>
      <c r="I2431" t="s">
        <v>265</v>
      </c>
      <c r="J2431" t="s">
        <v>242</v>
      </c>
      <c r="K2431" t="s">
        <v>243</v>
      </c>
      <c r="L2431" t="s">
        <v>244</v>
      </c>
      <c r="M2431">
        <v>0</v>
      </c>
      <c r="N2431">
        <v>0.624</v>
      </c>
      <c r="O2431" t="s">
        <v>324</v>
      </c>
      <c r="P2431" t="s">
        <v>6341</v>
      </c>
      <c r="Q2431" t="s">
        <v>3019</v>
      </c>
      <c r="R2431" t="s">
        <v>6342</v>
      </c>
      <c r="S2431" t="s">
        <v>390</v>
      </c>
      <c r="T2431" t="b">
        <v>1</v>
      </c>
    </row>
    <row r="2432" spans="1:20" x14ac:dyDescent="0.25">
      <c r="A2432" t="s">
        <v>259</v>
      </c>
      <c r="B2432" t="s">
        <v>260</v>
      </c>
      <c r="C2432" t="s">
        <v>237</v>
      </c>
      <c r="D2432" t="s">
        <v>295</v>
      </c>
      <c r="E2432" t="s">
        <v>2329</v>
      </c>
      <c r="F2432" t="s">
        <v>3307</v>
      </c>
      <c r="G2432" t="s">
        <v>3307</v>
      </c>
      <c r="H2432">
        <v>10.337</v>
      </c>
      <c r="I2432" t="s">
        <v>265</v>
      </c>
      <c r="J2432" t="s">
        <v>242</v>
      </c>
      <c r="K2432" t="s">
        <v>243</v>
      </c>
      <c r="L2432" t="s">
        <v>244</v>
      </c>
      <c r="M2432">
        <v>0</v>
      </c>
      <c r="N2432">
        <v>10.337</v>
      </c>
      <c r="O2432" t="s">
        <v>721</v>
      </c>
      <c r="P2432" t="s">
        <v>6343</v>
      </c>
      <c r="Q2432" t="s">
        <v>300</v>
      </c>
      <c r="R2432" t="s">
        <v>6344</v>
      </c>
      <c r="S2432" t="s">
        <v>270</v>
      </c>
      <c r="T2432" t="b">
        <v>1</v>
      </c>
    </row>
    <row r="2433" spans="1:20" x14ac:dyDescent="0.25">
      <c r="A2433" t="s">
        <v>259</v>
      </c>
      <c r="B2433" t="s">
        <v>260</v>
      </c>
      <c r="C2433" t="s">
        <v>336</v>
      </c>
      <c r="D2433" t="s">
        <v>295</v>
      </c>
      <c r="E2433" t="s">
        <v>2329</v>
      </c>
      <c r="F2433" t="s">
        <v>3307</v>
      </c>
      <c r="G2433" t="s">
        <v>3307</v>
      </c>
      <c r="H2433">
        <v>52071</v>
      </c>
      <c r="I2433" t="s">
        <v>265</v>
      </c>
      <c r="J2433" t="s">
        <v>242</v>
      </c>
      <c r="K2433" t="s">
        <v>243</v>
      </c>
      <c r="L2433" t="s">
        <v>244</v>
      </c>
      <c r="M2433">
        <v>0</v>
      </c>
      <c r="N2433">
        <v>52071</v>
      </c>
      <c r="O2433" t="s">
        <v>6345</v>
      </c>
      <c r="P2433" t="s">
        <v>6343</v>
      </c>
      <c r="Q2433" t="s">
        <v>300</v>
      </c>
      <c r="R2433" t="s">
        <v>6346</v>
      </c>
      <c r="S2433" t="s">
        <v>270</v>
      </c>
      <c r="T2433" t="b">
        <v>1</v>
      </c>
    </row>
    <row r="2434" spans="1:20" x14ac:dyDescent="0.25">
      <c r="A2434" t="s">
        <v>259</v>
      </c>
      <c r="B2434" t="s">
        <v>260</v>
      </c>
      <c r="C2434" t="s">
        <v>336</v>
      </c>
      <c r="D2434" t="s">
        <v>295</v>
      </c>
      <c r="E2434" t="s">
        <v>2329</v>
      </c>
      <c r="F2434" t="s">
        <v>3307</v>
      </c>
      <c r="G2434" t="s">
        <v>3307</v>
      </c>
      <c r="H2434">
        <v>75996</v>
      </c>
      <c r="I2434" t="s">
        <v>265</v>
      </c>
      <c r="J2434" t="s">
        <v>242</v>
      </c>
      <c r="K2434" t="s">
        <v>243</v>
      </c>
      <c r="L2434" t="s">
        <v>244</v>
      </c>
      <c r="M2434">
        <v>0</v>
      </c>
      <c r="N2434">
        <v>75996</v>
      </c>
      <c r="O2434" t="s">
        <v>6345</v>
      </c>
      <c r="P2434" t="s">
        <v>6343</v>
      </c>
      <c r="Q2434" t="s">
        <v>300</v>
      </c>
      <c r="R2434" t="s">
        <v>6347</v>
      </c>
      <c r="S2434" t="s">
        <v>270</v>
      </c>
      <c r="T2434" t="b">
        <v>1</v>
      </c>
    </row>
    <row r="2435" spans="1:20" x14ac:dyDescent="0.25">
      <c r="A2435" t="s">
        <v>259</v>
      </c>
      <c r="B2435" t="s">
        <v>260</v>
      </c>
      <c r="C2435" t="s">
        <v>237</v>
      </c>
      <c r="D2435" t="s">
        <v>643</v>
      </c>
      <c r="E2435" t="s">
        <v>2496</v>
      </c>
      <c r="F2435" t="s">
        <v>6348</v>
      </c>
      <c r="G2435" t="s">
        <v>6348</v>
      </c>
      <c r="H2435">
        <v>1.21</v>
      </c>
      <c r="I2435" t="s">
        <v>265</v>
      </c>
      <c r="J2435" t="s">
        <v>242</v>
      </c>
      <c r="K2435" t="s">
        <v>243</v>
      </c>
      <c r="L2435" t="s">
        <v>244</v>
      </c>
      <c r="M2435">
        <v>0</v>
      </c>
      <c r="N2435">
        <v>1.21</v>
      </c>
      <c r="O2435" t="s">
        <v>324</v>
      </c>
      <c r="P2435" t="s">
        <v>6349</v>
      </c>
      <c r="Q2435" t="s">
        <v>647</v>
      </c>
      <c r="R2435" t="s">
        <v>6350</v>
      </c>
      <c r="S2435" t="s">
        <v>270</v>
      </c>
      <c r="T2435" t="b">
        <v>0</v>
      </c>
    </row>
    <row r="2436" spans="1:20" x14ac:dyDescent="0.25">
      <c r="A2436" t="s">
        <v>259</v>
      </c>
      <c r="B2436" t="s">
        <v>260</v>
      </c>
      <c r="C2436" t="s">
        <v>237</v>
      </c>
      <c r="D2436" t="s">
        <v>369</v>
      </c>
      <c r="E2436" t="s">
        <v>3199</v>
      </c>
      <c r="F2436" t="s">
        <v>6351</v>
      </c>
      <c r="G2436" t="s">
        <v>6351</v>
      </c>
      <c r="H2436">
        <v>2.016</v>
      </c>
      <c r="I2436" t="s">
        <v>265</v>
      </c>
      <c r="J2436" t="s">
        <v>242</v>
      </c>
      <c r="K2436" t="s">
        <v>243</v>
      </c>
      <c r="L2436" t="s">
        <v>244</v>
      </c>
      <c r="M2436">
        <v>0</v>
      </c>
      <c r="N2436">
        <v>2.016</v>
      </c>
      <c r="O2436" t="s">
        <v>324</v>
      </c>
      <c r="P2436" t="s">
        <v>6352</v>
      </c>
      <c r="Q2436" t="s">
        <v>374</v>
      </c>
      <c r="R2436" t="s">
        <v>6353</v>
      </c>
      <c r="S2436" t="s">
        <v>270</v>
      </c>
      <c r="T2436" t="b">
        <v>1</v>
      </c>
    </row>
    <row r="2437" spans="1:20" x14ac:dyDescent="0.25">
      <c r="A2437" t="s">
        <v>259</v>
      </c>
      <c r="B2437" t="s">
        <v>260</v>
      </c>
      <c r="C2437" t="s">
        <v>336</v>
      </c>
      <c r="D2437" t="s">
        <v>369</v>
      </c>
      <c r="E2437" t="s">
        <v>3199</v>
      </c>
      <c r="F2437" t="s">
        <v>6351</v>
      </c>
      <c r="G2437" t="s">
        <v>6351</v>
      </c>
      <c r="H2437">
        <v>10384</v>
      </c>
      <c r="I2437" t="s">
        <v>265</v>
      </c>
      <c r="J2437" t="s">
        <v>242</v>
      </c>
      <c r="K2437" t="s">
        <v>243</v>
      </c>
      <c r="L2437" t="s">
        <v>244</v>
      </c>
      <c r="M2437">
        <v>0</v>
      </c>
      <c r="N2437">
        <v>10384</v>
      </c>
      <c r="O2437" t="s">
        <v>324</v>
      </c>
      <c r="P2437" t="s">
        <v>6352</v>
      </c>
      <c r="Q2437" t="s">
        <v>374</v>
      </c>
      <c r="R2437" t="s">
        <v>6354</v>
      </c>
      <c r="S2437" t="s">
        <v>270</v>
      </c>
      <c r="T2437" t="b">
        <v>1</v>
      </c>
    </row>
    <row r="2438" spans="1:20" x14ac:dyDescent="0.25">
      <c r="A2438" t="s">
        <v>259</v>
      </c>
      <c r="B2438" t="s">
        <v>260</v>
      </c>
      <c r="C2438" t="s">
        <v>336</v>
      </c>
      <c r="D2438" t="s">
        <v>369</v>
      </c>
      <c r="E2438" t="s">
        <v>3199</v>
      </c>
      <c r="F2438" t="s">
        <v>6351</v>
      </c>
      <c r="G2438" t="s">
        <v>6351</v>
      </c>
      <c r="H2438">
        <v>19921</v>
      </c>
      <c r="I2438" t="s">
        <v>265</v>
      </c>
      <c r="J2438" t="s">
        <v>242</v>
      </c>
      <c r="K2438" t="s">
        <v>243</v>
      </c>
      <c r="L2438" t="s">
        <v>244</v>
      </c>
      <c r="M2438">
        <v>0</v>
      </c>
      <c r="N2438">
        <v>19921</v>
      </c>
      <c r="O2438" t="s">
        <v>324</v>
      </c>
      <c r="P2438" t="s">
        <v>6352</v>
      </c>
      <c r="Q2438" t="s">
        <v>374</v>
      </c>
      <c r="R2438" t="s">
        <v>6355</v>
      </c>
      <c r="S2438" t="s">
        <v>270</v>
      </c>
      <c r="T2438" t="b">
        <v>1</v>
      </c>
    </row>
    <row r="2439" spans="1:20" x14ac:dyDescent="0.25">
      <c r="A2439" t="s">
        <v>259</v>
      </c>
      <c r="B2439" t="s">
        <v>260</v>
      </c>
      <c r="C2439" t="s">
        <v>237</v>
      </c>
      <c r="D2439" t="s">
        <v>707</v>
      </c>
      <c r="E2439" t="s">
        <v>1362</v>
      </c>
      <c r="F2439" t="s">
        <v>1363</v>
      </c>
      <c r="G2439" t="s">
        <v>1363</v>
      </c>
      <c r="H2439">
        <v>1.482</v>
      </c>
      <c r="I2439" t="s">
        <v>265</v>
      </c>
      <c r="J2439" t="s">
        <v>242</v>
      </c>
      <c r="K2439" t="s">
        <v>243</v>
      </c>
      <c r="L2439" t="s">
        <v>244</v>
      </c>
      <c r="M2439">
        <v>0</v>
      </c>
      <c r="N2439">
        <v>1.482</v>
      </c>
      <c r="O2439" t="s">
        <v>1364</v>
      </c>
      <c r="P2439" t="s">
        <v>6356</v>
      </c>
      <c r="Q2439" t="s">
        <v>713</v>
      </c>
      <c r="R2439" t="s">
        <v>6357</v>
      </c>
      <c r="S2439" t="s">
        <v>270</v>
      </c>
      <c r="T2439" t="b">
        <v>0</v>
      </c>
    </row>
    <row r="2440" spans="1:20" x14ac:dyDescent="0.25">
      <c r="A2440" t="s">
        <v>259</v>
      </c>
      <c r="B2440" t="s">
        <v>260</v>
      </c>
      <c r="C2440" t="s">
        <v>336</v>
      </c>
      <c r="D2440" t="s">
        <v>707</v>
      </c>
      <c r="E2440" t="s">
        <v>1362</v>
      </c>
      <c r="F2440" t="s">
        <v>1363</v>
      </c>
      <c r="G2440" t="s">
        <v>1363</v>
      </c>
      <c r="H2440">
        <v>6182</v>
      </c>
      <c r="I2440" t="s">
        <v>265</v>
      </c>
      <c r="J2440" t="s">
        <v>242</v>
      </c>
      <c r="K2440" t="s">
        <v>243</v>
      </c>
      <c r="L2440" t="s">
        <v>244</v>
      </c>
      <c r="M2440">
        <v>0</v>
      </c>
      <c r="N2440">
        <v>6182</v>
      </c>
      <c r="O2440" t="s">
        <v>1212</v>
      </c>
      <c r="P2440" t="s">
        <v>6356</v>
      </c>
      <c r="Q2440" t="s">
        <v>713</v>
      </c>
      <c r="R2440" t="s">
        <v>6358</v>
      </c>
      <c r="S2440" t="s">
        <v>270</v>
      </c>
      <c r="T2440" t="b">
        <v>0</v>
      </c>
    </row>
    <row r="2441" spans="1:20" x14ac:dyDescent="0.25">
      <c r="A2441" t="s">
        <v>259</v>
      </c>
      <c r="B2441" t="s">
        <v>260</v>
      </c>
      <c r="C2441" t="s">
        <v>336</v>
      </c>
      <c r="D2441" t="s">
        <v>707</v>
      </c>
      <c r="E2441" t="s">
        <v>1362</v>
      </c>
      <c r="F2441" t="s">
        <v>1363</v>
      </c>
      <c r="G2441" t="s">
        <v>1363</v>
      </c>
      <c r="H2441">
        <v>12261</v>
      </c>
      <c r="I2441" t="s">
        <v>265</v>
      </c>
      <c r="J2441" t="s">
        <v>242</v>
      </c>
      <c r="K2441" t="s">
        <v>243</v>
      </c>
      <c r="L2441" t="s">
        <v>244</v>
      </c>
      <c r="M2441">
        <v>0</v>
      </c>
      <c r="N2441">
        <v>12261</v>
      </c>
      <c r="O2441" t="s">
        <v>1212</v>
      </c>
      <c r="P2441" t="s">
        <v>6356</v>
      </c>
      <c r="Q2441" t="s">
        <v>713</v>
      </c>
      <c r="R2441" t="s">
        <v>6359</v>
      </c>
      <c r="S2441" t="s">
        <v>270</v>
      </c>
      <c r="T2441" t="b">
        <v>0</v>
      </c>
    </row>
    <row r="2442" spans="1:20" x14ac:dyDescent="0.25">
      <c r="A2442" t="s">
        <v>236</v>
      </c>
      <c r="B2442" t="s">
        <v>236</v>
      </c>
      <c r="C2442" t="s">
        <v>237</v>
      </c>
      <c r="D2442" t="s">
        <v>392</v>
      </c>
      <c r="E2442" t="s">
        <v>251</v>
      </c>
      <c r="F2442" t="s">
        <v>1520</v>
      </c>
      <c r="G2442" t="s">
        <v>2812</v>
      </c>
      <c r="H2442">
        <v>8.5000000000000006E-3</v>
      </c>
      <c r="I2442" t="s">
        <v>341</v>
      </c>
      <c r="J2442" t="s">
        <v>242</v>
      </c>
      <c r="K2442" t="s">
        <v>243</v>
      </c>
      <c r="L2442" t="s">
        <v>244</v>
      </c>
      <c r="M2442">
        <v>0</v>
      </c>
      <c r="N2442">
        <v>8.5000000000000006E-3</v>
      </c>
      <c r="O2442" t="s">
        <v>255</v>
      </c>
      <c r="P2442" t="s">
        <v>6360</v>
      </c>
      <c r="Q2442" t="s">
        <v>397</v>
      </c>
      <c r="R2442" t="s">
        <v>3131</v>
      </c>
      <c r="S2442" t="s">
        <v>249</v>
      </c>
      <c r="T2442" t="b">
        <v>1</v>
      </c>
    </row>
    <row r="2443" spans="1:20" x14ac:dyDescent="0.25">
      <c r="A2443" t="s">
        <v>236</v>
      </c>
      <c r="B2443" t="s">
        <v>236</v>
      </c>
      <c r="C2443" t="s">
        <v>237</v>
      </c>
      <c r="D2443" t="s">
        <v>250</v>
      </c>
      <c r="F2443" t="s">
        <v>1562</v>
      </c>
      <c r="G2443" t="s">
        <v>906</v>
      </c>
      <c r="H2443">
        <v>5.0000000000000001E-3</v>
      </c>
      <c r="I2443" t="s">
        <v>254</v>
      </c>
      <c r="J2443" t="s">
        <v>242</v>
      </c>
      <c r="K2443" t="s">
        <v>243</v>
      </c>
      <c r="L2443" t="s">
        <v>244</v>
      </c>
      <c r="M2443">
        <v>0</v>
      </c>
      <c r="N2443">
        <v>5.0000000000000001E-3</v>
      </c>
      <c r="O2443" t="s">
        <v>546</v>
      </c>
      <c r="P2443" t="s">
        <v>4795</v>
      </c>
      <c r="Q2443" t="s">
        <v>257</v>
      </c>
      <c r="R2443" t="s">
        <v>6361</v>
      </c>
      <c r="S2443" t="s">
        <v>249</v>
      </c>
      <c r="T2443" t="b">
        <v>0</v>
      </c>
    </row>
    <row r="2444" spans="1:20" x14ac:dyDescent="0.25">
      <c r="A2444" t="s">
        <v>259</v>
      </c>
      <c r="B2444" t="s">
        <v>260</v>
      </c>
      <c r="C2444" t="s">
        <v>237</v>
      </c>
      <c r="D2444" t="s">
        <v>369</v>
      </c>
      <c r="E2444" t="s">
        <v>6362</v>
      </c>
      <c r="F2444" t="s">
        <v>6363</v>
      </c>
      <c r="G2444" t="s">
        <v>6363</v>
      </c>
      <c r="H2444">
        <v>0.4032</v>
      </c>
      <c r="I2444" t="s">
        <v>265</v>
      </c>
      <c r="J2444" t="s">
        <v>242</v>
      </c>
      <c r="K2444" t="s">
        <v>243</v>
      </c>
      <c r="L2444" t="s">
        <v>244</v>
      </c>
      <c r="M2444">
        <v>0</v>
      </c>
      <c r="N2444">
        <v>0.4032</v>
      </c>
      <c r="O2444" t="s">
        <v>372</v>
      </c>
      <c r="P2444" t="s">
        <v>6364</v>
      </c>
      <c r="Q2444" t="s">
        <v>374</v>
      </c>
      <c r="R2444" t="s">
        <v>6365</v>
      </c>
      <c r="S2444" t="s">
        <v>270</v>
      </c>
      <c r="T2444" t="b">
        <v>1</v>
      </c>
    </row>
    <row r="2445" spans="1:20" x14ac:dyDescent="0.25">
      <c r="A2445" t="s">
        <v>259</v>
      </c>
      <c r="B2445" t="s">
        <v>260</v>
      </c>
      <c r="C2445" t="s">
        <v>237</v>
      </c>
      <c r="D2445" t="s">
        <v>280</v>
      </c>
      <c r="E2445" t="s">
        <v>3117</v>
      </c>
      <c r="F2445" t="s">
        <v>6366</v>
      </c>
      <c r="G2445" t="s">
        <v>6366</v>
      </c>
      <c r="H2445">
        <v>0.21</v>
      </c>
      <c r="I2445" t="s">
        <v>265</v>
      </c>
      <c r="J2445" t="s">
        <v>242</v>
      </c>
      <c r="K2445" t="s">
        <v>243</v>
      </c>
      <c r="L2445" t="s">
        <v>244</v>
      </c>
      <c r="M2445">
        <v>0</v>
      </c>
      <c r="N2445">
        <v>0.21</v>
      </c>
      <c r="O2445" t="s">
        <v>331</v>
      </c>
      <c r="P2445" t="s">
        <v>6367</v>
      </c>
      <c r="Q2445" t="s">
        <v>285</v>
      </c>
      <c r="R2445" t="s">
        <v>6368</v>
      </c>
      <c r="S2445" t="s">
        <v>270</v>
      </c>
      <c r="T2445" t="b">
        <v>1</v>
      </c>
    </row>
    <row r="2446" spans="1:20" x14ac:dyDescent="0.25">
      <c r="A2446" t="s">
        <v>259</v>
      </c>
      <c r="B2446" t="s">
        <v>260</v>
      </c>
      <c r="C2446" t="s">
        <v>237</v>
      </c>
      <c r="D2446" t="s">
        <v>956</v>
      </c>
      <c r="E2446" t="s">
        <v>6369</v>
      </c>
      <c r="F2446" t="s">
        <v>6370</v>
      </c>
      <c r="G2446" t="s">
        <v>6370</v>
      </c>
      <c r="H2446">
        <v>0.152173</v>
      </c>
      <c r="I2446" t="s">
        <v>265</v>
      </c>
      <c r="J2446" t="s">
        <v>242</v>
      </c>
      <c r="K2446" t="s">
        <v>243</v>
      </c>
      <c r="L2446" t="s">
        <v>244</v>
      </c>
      <c r="M2446">
        <v>0</v>
      </c>
      <c r="N2446">
        <v>0.152173</v>
      </c>
      <c r="O2446" t="s">
        <v>372</v>
      </c>
      <c r="P2446" t="s">
        <v>6371</v>
      </c>
      <c r="Q2446" t="s">
        <v>960</v>
      </c>
      <c r="R2446" t="s">
        <v>6372</v>
      </c>
      <c r="S2446" t="s">
        <v>270</v>
      </c>
      <c r="T2446" t="b">
        <v>1</v>
      </c>
    </row>
    <row r="2447" spans="1:20" x14ac:dyDescent="0.25">
      <c r="A2447" t="s">
        <v>259</v>
      </c>
      <c r="B2447" t="s">
        <v>260</v>
      </c>
      <c r="C2447" t="s">
        <v>294</v>
      </c>
      <c r="D2447" t="s">
        <v>956</v>
      </c>
      <c r="E2447" t="s">
        <v>6369</v>
      </c>
      <c r="F2447" t="s">
        <v>6370</v>
      </c>
      <c r="G2447" t="s">
        <v>6370</v>
      </c>
      <c r="H2447">
        <v>5.7599999999999998E-2</v>
      </c>
      <c r="I2447" t="s">
        <v>265</v>
      </c>
      <c r="J2447" t="s">
        <v>242</v>
      </c>
      <c r="K2447" t="s">
        <v>243</v>
      </c>
      <c r="L2447" t="s">
        <v>244</v>
      </c>
      <c r="M2447">
        <v>0</v>
      </c>
      <c r="N2447">
        <v>5.7599999999999998E-2</v>
      </c>
      <c r="O2447" t="s">
        <v>372</v>
      </c>
      <c r="P2447" t="s">
        <v>6371</v>
      </c>
      <c r="Q2447" t="s">
        <v>960</v>
      </c>
      <c r="R2447" t="s">
        <v>6372</v>
      </c>
      <c r="S2447" t="s">
        <v>270</v>
      </c>
      <c r="T2447" t="b">
        <v>1</v>
      </c>
    </row>
    <row r="2448" spans="1:20" x14ac:dyDescent="0.25">
      <c r="A2448" t="s">
        <v>236</v>
      </c>
      <c r="B2448" t="s">
        <v>236</v>
      </c>
      <c r="C2448" t="s">
        <v>237</v>
      </c>
      <c r="D2448" t="s">
        <v>250</v>
      </c>
      <c r="F2448" t="s">
        <v>544</v>
      </c>
      <c r="G2448" t="s">
        <v>3678</v>
      </c>
      <c r="H2448">
        <v>4.5999999999999999E-2</v>
      </c>
      <c r="I2448" t="s">
        <v>341</v>
      </c>
      <c r="J2448" t="s">
        <v>242</v>
      </c>
      <c r="K2448" t="s">
        <v>243</v>
      </c>
      <c r="L2448" t="s">
        <v>244</v>
      </c>
      <c r="M2448">
        <v>0</v>
      </c>
      <c r="N2448">
        <v>4.5999999999999999E-2</v>
      </c>
      <c r="O2448" t="s">
        <v>546</v>
      </c>
      <c r="P2448" t="s">
        <v>6373</v>
      </c>
      <c r="Q2448" t="s">
        <v>257</v>
      </c>
      <c r="R2448" t="s">
        <v>548</v>
      </c>
      <c r="S2448" t="s">
        <v>249</v>
      </c>
      <c r="T2448" t="b">
        <v>1</v>
      </c>
    </row>
    <row r="2449" spans="1:20" x14ac:dyDescent="0.25">
      <c r="A2449" t="s">
        <v>236</v>
      </c>
      <c r="B2449" t="s">
        <v>236</v>
      </c>
      <c r="C2449" t="s">
        <v>237</v>
      </c>
      <c r="D2449" t="s">
        <v>250</v>
      </c>
      <c r="F2449" t="s">
        <v>544</v>
      </c>
      <c r="G2449" t="s">
        <v>3678</v>
      </c>
      <c r="H2449">
        <v>4.3999999999999997E-2</v>
      </c>
      <c r="I2449" t="s">
        <v>341</v>
      </c>
      <c r="J2449" t="s">
        <v>242</v>
      </c>
      <c r="K2449" t="s">
        <v>243</v>
      </c>
      <c r="L2449" t="s">
        <v>244</v>
      </c>
      <c r="M2449">
        <v>51200</v>
      </c>
      <c r="N2449">
        <v>4.3999999999999997E-2</v>
      </c>
      <c r="O2449" t="s">
        <v>546</v>
      </c>
      <c r="P2449" t="s">
        <v>6373</v>
      </c>
      <c r="Q2449" t="s">
        <v>257</v>
      </c>
      <c r="R2449" t="s">
        <v>548</v>
      </c>
      <c r="S2449" t="s">
        <v>249</v>
      </c>
      <c r="T2449" t="b">
        <v>1</v>
      </c>
    </row>
    <row r="2450" spans="1:20" x14ac:dyDescent="0.25">
      <c r="A2450" t="s">
        <v>236</v>
      </c>
      <c r="B2450" t="s">
        <v>236</v>
      </c>
      <c r="C2450" t="s">
        <v>237</v>
      </c>
      <c r="D2450" t="s">
        <v>250</v>
      </c>
      <c r="F2450" t="s">
        <v>544</v>
      </c>
      <c r="G2450" t="s">
        <v>3678</v>
      </c>
      <c r="H2450">
        <v>4.2099999999999999E-2</v>
      </c>
      <c r="I2450" t="s">
        <v>341</v>
      </c>
      <c r="J2450" t="s">
        <v>242</v>
      </c>
      <c r="K2450" t="s">
        <v>243</v>
      </c>
      <c r="L2450" t="s">
        <v>244</v>
      </c>
      <c r="M2450">
        <v>512000</v>
      </c>
      <c r="N2450">
        <v>4.2099999999999999E-2</v>
      </c>
      <c r="O2450" t="s">
        <v>546</v>
      </c>
      <c r="P2450" t="s">
        <v>6373</v>
      </c>
      <c r="Q2450" t="s">
        <v>257</v>
      </c>
      <c r="R2450" t="s">
        <v>548</v>
      </c>
      <c r="S2450" t="s">
        <v>249</v>
      </c>
      <c r="T2450" t="b">
        <v>1</v>
      </c>
    </row>
    <row r="2451" spans="1:20" x14ac:dyDescent="0.25">
      <c r="A2451" t="s">
        <v>259</v>
      </c>
      <c r="B2451" t="s">
        <v>260</v>
      </c>
      <c r="C2451" t="s">
        <v>237</v>
      </c>
      <c r="D2451" t="s">
        <v>5303</v>
      </c>
      <c r="E2451" t="s">
        <v>5564</v>
      </c>
      <c r="F2451" t="s">
        <v>6374</v>
      </c>
      <c r="G2451" t="s">
        <v>6375</v>
      </c>
      <c r="H2451">
        <v>1.7951999999999999E-2</v>
      </c>
      <c r="I2451" t="s">
        <v>265</v>
      </c>
      <c r="J2451" t="s">
        <v>242</v>
      </c>
      <c r="K2451" t="s">
        <v>243</v>
      </c>
      <c r="L2451" t="s">
        <v>244</v>
      </c>
      <c r="M2451">
        <v>0</v>
      </c>
      <c r="N2451">
        <v>1.7951999999999999E-2</v>
      </c>
      <c r="O2451" t="s">
        <v>372</v>
      </c>
      <c r="P2451" t="s">
        <v>6376</v>
      </c>
      <c r="Q2451" t="s">
        <v>5307</v>
      </c>
      <c r="R2451" t="s">
        <v>6377</v>
      </c>
      <c r="S2451" t="s">
        <v>270</v>
      </c>
      <c r="T2451" t="b">
        <v>1</v>
      </c>
    </row>
    <row r="2452" spans="1:20" x14ac:dyDescent="0.25">
      <c r="A2452" t="s">
        <v>236</v>
      </c>
      <c r="B2452" t="s">
        <v>236</v>
      </c>
      <c r="C2452" t="s">
        <v>237</v>
      </c>
      <c r="D2452" t="s">
        <v>314</v>
      </c>
      <c r="F2452" t="s">
        <v>1126</v>
      </c>
      <c r="G2452" t="s">
        <v>240</v>
      </c>
      <c r="H2452">
        <v>0.01</v>
      </c>
      <c r="I2452" t="s">
        <v>241</v>
      </c>
      <c r="J2452" t="s">
        <v>242</v>
      </c>
      <c r="K2452" t="s">
        <v>243</v>
      </c>
      <c r="L2452" t="s">
        <v>244</v>
      </c>
      <c r="M2452">
        <v>0</v>
      </c>
      <c r="N2452">
        <v>0.01</v>
      </c>
      <c r="O2452" t="s">
        <v>1782</v>
      </c>
      <c r="P2452" t="s">
        <v>3664</v>
      </c>
      <c r="Q2452" t="s">
        <v>318</v>
      </c>
      <c r="R2452" t="s">
        <v>6378</v>
      </c>
      <c r="S2452" t="s">
        <v>249</v>
      </c>
      <c r="T2452" t="b">
        <v>0</v>
      </c>
    </row>
    <row r="2453" spans="1:20" x14ac:dyDescent="0.25">
      <c r="A2453" t="s">
        <v>259</v>
      </c>
      <c r="B2453" t="s">
        <v>260</v>
      </c>
      <c r="C2453" t="s">
        <v>237</v>
      </c>
      <c r="D2453" t="s">
        <v>875</v>
      </c>
      <c r="E2453" t="s">
        <v>5245</v>
      </c>
      <c r="F2453" t="s">
        <v>6379</v>
      </c>
      <c r="G2453" t="s">
        <v>6379</v>
      </c>
      <c r="H2453">
        <v>16.190000000000001</v>
      </c>
      <c r="I2453" t="s">
        <v>265</v>
      </c>
      <c r="J2453" t="s">
        <v>242</v>
      </c>
      <c r="K2453" t="s">
        <v>243</v>
      </c>
      <c r="L2453" t="s">
        <v>244</v>
      </c>
      <c r="M2453">
        <v>0</v>
      </c>
      <c r="N2453">
        <v>16.190000000000001</v>
      </c>
      <c r="O2453" t="s">
        <v>283</v>
      </c>
      <c r="P2453" t="s">
        <v>6380</v>
      </c>
      <c r="Q2453" t="s">
        <v>879</v>
      </c>
      <c r="R2453" t="s">
        <v>6381</v>
      </c>
      <c r="S2453" t="s">
        <v>270</v>
      </c>
      <c r="T2453" t="b">
        <v>1</v>
      </c>
    </row>
    <row r="2454" spans="1:20" x14ac:dyDescent="0.25">
      <c r="A2454" t="s">
        <v>259</v>
      </c>
      <c r="B2454" t="s">
        <v>260</v>
      </c>
      <c r="C2454" t="s">
        <v>294</v>
      </c>
      <c r="D2454" t="s">
        <v>875</v>
      </c>
      <c r="E2454" t="s">
        <v>5245</v>
      </c>
      <c r="F2454" t="s">
        <v>6379</v>
      </c>
      <c r="G2454" t="s">
        <v>6379</v>
      </c>
      <c r="H2454">
        <v>6.3289999999999997</v>
      </c>
      <c r="I2454" t="s">
        <v>265</v>
      </c>
      <c r="J2454" t="s">
        <v>242</v>
      </c>
      <c r="K2454" t="s">
        <v>243</v>
      </c>
      <c r="L2454" t="s">
        <v>244</v>
      </c>
      <c r="M2454">
        <v>0</v>
      </c>
      <c r="N2454">
        <v>6.3289999999999997</v>
      </c>
      <c r="O2454" t="s">
        <v>283</v>
      </c>
      <c r="P2454" t="s">
        <v>6380</v>
      </c>
      <c r="Q2454" t="s">
        <v>879</v>
      </c>
      <c r="R2454" t="s">
        <v>6381</v>
      </c>
      <c r="S2454" t="s">
        <v>270</v>
      </c>
      <c r="T2454" t="b">
        <v>1</v>
      </c>
    </row>
    <row r="2455" spans="1:20" x14ac:dyDescent="0.25">
      <c r="A2455" t="s">
        <v>259</v>
      </c>
      <c r="B2455" t="s">
        <v>260</v>
      </c>
      <c r="C2455" t="s">
        <v>237</v>
      </c>
      <c r="D2455" t="s">
        <v>470</v>
      </c>
      <c r="E2455" t="s">
        <v>6382</v>
      </c>
      <c r="F2455" t="s">
        <v>6383</v>
      </c>
      <c r="G2455" t="s">
        <v>6383</v>
      </c>
      <c r="H2455">
        <v>4.4619999999999997</v>
      </c>
      <c r="I2455" t="s">
        <v>265</v>
      </c>
      <c r="J2455" t="s">
        <v>242</v>
      </c>
      <c r="K2455" t="s">
        <v>243</v>
      </c>
      <c r="L2455" t="s">
        <v>244</v>
      </c>
      <c r="M2455">
        <v>0</v>
      </c>
      <c r="N2455">
        <v>4.4619999999999997</v>
      </c>
      <c r="O2455" t="s">
        <v>283</v>
      </c>
      <c r="P2455" t="s">
        <v>6384</v>
      </c>
      <c r="Q2455" t="s">
        <v>474</v>
      </c>
      <c r="R2455" t="s">
        <v>6385</v>
      </c>
      <c r="S2455" t="s">
        <v>270</v>
      </c>
      <c r="T2455" t="b">
        <v>0</v>
      </c>
    </row>
    <row r="2456" spans="1:20" x14ac:dyDescent="0.25">
      <c r="A2456" t="s">
        <v>259</v>
      </c>
      <c r="B2456" t="s">
        <v>260</v>
      </c>
      <c r="C2456" t="s">
        <v>237</v>
      </c>
      <c r="D2456" t="s">
        <v>2443</v>
      </c>
      <c r="E2456" t="s">
        <v>4531</v>
      </c>
      <c r="F2456" t="s">
        <v>5702</v>
      </c>
      <c r="G2456" t="s">
        <v>5703</v>
      </c>
      <c r="H2456">
        <v>8.6707000000000006E-2</v>
      </c>
      <c r="I2456" t="s">
        <v>265</v>
      </c>
      <c r="J2456" t="s">
        <v>242</v>
      </c>
      <c r="K2456" t="s">
        <v>243</v>
      </c>
      <c r="L2456" t="s">
        <v>244</v>
      </c>
      <c r="M2456">
        <v>0</v>
      </c>
      <c r="N2456">
        <v>8.6707000000000006E-2</v>
      </c>
      <c r="O2456" t="s">
        <v>372</v>
      </c>
      <c r="P2456" t="s">
        <v>6386</v>
      </c>
      <c r="Q2456" t="s">
        <v>2448</v>
      </c>
      <c r="R2456" t="s">
        <v>6387</v>
      </c>
      <c r="S2456" t="s">
        <v>270</v>
      </c>
      <c r="T2456" t="b">
        <v>1</v>
      </c>
    </row>
    <row r="2457" spans="1:20" x14ac:dyDescent="0.25">
      <c r="A2457" t="s">
        <v>236</v>
      </c>
      <c r="B2457" t="s">
        <v>236</v>
      </c>
      <c r="C2457" t="s">
        <v>237</v>
      </c>
      <c r="D2457" t="s">
        <v>250</v>
      </c>
      <c r="F2457" t="s">
        <v>808</v>
      </c>
      <c r="G2457" t="s">
        <v>4896</v>
      </c>
      <c r="H2457">
        <v>6.5</v>
      </c>
      <c r="I2457" t="s">
        <v>254</v>
      </c>
      <c r="J2457" t="s">
        <v>242</v>
      </c>
      <c r="K2457" t="s">
        <v>243</v>
      </c>
      <c r="L2457" t="s">
        <v>244</v>
      </c>
      <c r="M2457">
        <v>0</v>
      </c>
      <c r="N2457">
        <v>6.5</v>
      </c>
      <c r="O2457" t="s">
        <v>546</v>
      </c>
      <c r="P2457" t="s">
        <v>6388</v>
      </c>
      <c r="Q2457" t="s">
        <v>257</v>
      </c>
      <c r="R2457" t="s">
        <v>6389</v>
      </c>
      <c r="S2457" t="s">
        <v>249</v>
      </c>
      <c r="T2457" t="b">
        <v>0</v>
      </c>
    </row>
    <row r="2458" spans="1:20" x14ac:dyDescent="0.25">
      <c r="A2458" t="s">
        <v>259</v>
      </c>
      <c r="B2458" t="s">
        <v>260</v>
      </c>
      <c r="C2458" t="s">
        <v>237</v>
      </c>
      <c r="D2458" t="s">
        <v>2549</v>
      </c>
      <c r="E2458" t="s">
        <v>5686</v>
      </c>
      <c r="F2458" t="s">
        <v>5686</v>
      </c>
      <c r="G2458" t="s">
        <v>6390</v>
      </c>
      <c r="H2458">
        <v>9.6000000000000002E-2</v>
      </c>
      <c r="I2458" t="s">
        <v>265</v>
      </c>
      <c r="J2458" t="s">
        <v>242</v>
      </c>
      <c r="K2458" t="s">
        <v>243</v>
      </c>
      <c r="L2458" t="s">
        <v>244</v>
      </c>
      <c r="M2458">
        <v>0</v>
      </c>
      <c r="N2458">
        <v>9.6000000000000002E-2</v>
      </c>
      <c r="O2458" t="s">
        <v>324</v>
      </c>
      <c r="P2458" t="s">
        <v>6391</v>
      </c>
      <c r="Q2458" t="s">
        <v>2554</v>
      </c>
      <c r="R2458" t="s">
        <v>6392</v>
      </c>
      <c r="S2458" t="s">
        <v>270</v>
      </c>
      <c r="T2458" t="b">
        <v>1</v>
      </c>
    </row>
    <row r="2459" spans="1:20" x14ac:dyDescent="0.25">
      <c r="A2459" t="s">
        <v>259</v>
      </c>
      <c r="B2459" t="s">
        <v>260</v>
      </c>
      <c r="C2459" t="s">
        <v>336</v>
      </c>
      <c r="D2459" t="s">
        <v>2549</v>
      </c>
      <c r="E2459" t="s">
        <v>5686</v>
      </c>
      <c r="F2459" t="s">
        <v>5686</v>
      </c>
      <c r="G2459" t="s">
        <v>6390</v>
      </c>
      <c r="H2459">
        <v>496</v>
      </c>
      <c r="I2459" t="s">
        <v>265</v>
      </c>
      <c r="J2459" t="s">
        <v>242</v>
      </c>
      <c r="K2459" t="s">
        <v>243</v>
      </c>
      <c r="L2459" t="s">
        <v>244</v>
      </c>
      <c r="M2459">
        <v>0</v>
      </c>
      <c r="N2459">
        <v>496</v>
      </c>
      <c r="O2459" t="s">
        <v>324</v>
      </c>
      <c r="P2459" t="s">
        <v>6391</v>
      </c>
      <c r="Q2459" t="s">
        <v>2554</v>
      </c>
      <c r="R2459" t="s">
        <v>6393</v>
      </c>
      <c r="S2459" t="s">
        <v>270</v>
      </c>
      <c r="T2459" t="b">
        <v>1</v>
      </c>
    </row>
    <row r="2460" spans="1:20" x14ac:dyDescent="0.25">
      <c r="A2460" t="s">
        <v>259</v>
      </c>
      <c r="B2460" t="s">
        <v>260</v>
      </c>
      <c r="C2460" t="s">
        <v>336</v>
      </c>
      <c r="D2460" t="s">
        <v>2549</v>
      </c>
      <c r="E2460" t="s">
        <v>5686</v>
      </c>
      <c r="F2460" t="s">
        <v>5686</v>
      </c>
      <c r="G2460" t="s">
        <v>6390</v>
      </c>
      <c r="H2460">
        <v>959</v>
      </c>
      <c r="I2460" t="s">
        <v>265</v>
      </c>
      <c r="J2460" t="s">
        <v>242</v>
      </c>
      <c r="K2460" t="s">
        <v>243</v>
      </c>
      <c r="L2460" t="s">
        <v>244</v>
      </c>
      <c r="M2460">
        <v>0</v>
      </c>
      <c r="N2460">
        <v>959</v>
      </c>
      <c r="O2460" t="s">
        <v>324</v>
      </c>
      <c r="P2460" t="s">
        <v>6391</v>
      </c>
      <c r="Q2460" t="s">
        <v>2554</v>
      </c>
      <c r="R2460" t="s">
        <v>6394</v>
      </c>
      <c r="S2460" t="s">
        <v>270</v>
      </c>
      <c r="T2460" t="b">
        <v>1</v>
      </c>
    </row>
    <row r="2461" spans="1:20" x14ac:dyDescent="0.25">
      <c r="A2461" t="s">
        <v>259</v>
      </c>
      <c r="B2461" t="s">
        <v>260</v>
      </c>
      <c r="C2461" t="s">
        <v>237</v>
      </c>
      <c r="D2461" t="s">
        <v>1009</v>
      </c>
      <c r="E2461" t="s">
        <v>1010</v>
      </c>
      <c r="F2461" t="s">
        <v>6395</v>
      </c>
      <c r="G2461" t="s">
        <v>6395</v>
      </c>
      <c r="H2461">
        <v>2.077</v>
      </c>
      <c r="I2461" t="s">
        <v>265</v>
      </c>
      <c r="J2461" t="s">
        <v>242</v>
      </c>
      <c r="K2461" t="s">
        <v>243</v>
      </c>
      <c r="L2461" t="s">
        <v>244</v>
      </c>
      <c r="M2461">
        <v>0</v>
      </c>
      <c r="N2461">
        <v>2.077</v>
      </c>
      <c r="O2461" t="s">
        <v>927</v>
      </c>
      <c r="P2461" s="18" t="s">
        <v>6396</v>
      </c>
      <c r="Q2461" t="s">
        <v>1013</v>
      </c>
      <c r="R2461" t="s">
        <v>6397</v>
      </c>
      <c r="S2461" t="s">
        <v>270</v>
      </c>
      <c r="T2461" t="b">
        <v>1</v>
      </c>
    </row>
    <row r="2462" spans="1:20" x14ac:dyDescent="0.25">
      <c r="A2462" t="s">
        <v>259</v>
      </c>
      <c r="B2462" t="s">
        <v>260</v>
      </c>
      <c r="C2462" t="s">
        <v>294</v>
      </c>
      <c r="D2462" t="s">
        <v>1009</v>
      </c>
      <c r="E2462" t="s">
        <v>1010</v>
      </c>
      <c r="F2462" t="s">
        <v>6395</v>
      </c>
      <c r="G2462" t="s">
        <v>6395</v>
      </c>
      <c r="H2462">
        <v>0.63400000000000001</v>
      </c>
      <c r="I2462" t="s">
        <v>265</v>
      </c>
      <c r="J2462" t="s">
        <v>242</v>
      </c>
      <c r="K2462" t="s">
        <v>243</v>
      </c>
      <c r="L2462" t="s">
        <v>244</v>
      </c>
      <c r="M2462">
        <v>0</v>
      </c>
      <c r="N2462">
        <v>0.63400000000000001</v>
      </c>
      <c r="O2462" t="s">
        <v>927</v>
      </c>
      <c r="P2462" s="18" t="s">
        <v>6396</v>
      </c>
      <c r="Q2462" t="s">
        <v>1013</v>
      </c>
      <c r="R2462" t="s">
        <v>6397</v>
      </c>
      <c r="S2462" t="s">
        <v>270</v>
      </c>
      <c r="T2462" t="b">
        <v>1</v>
      </c>
    </row>
    <row r="2463" spans="1:20" x14ac:dyDescent="0.25">
      <c r="A2463" t="s">
        <v>259</v>
      </c>
      <c r="B2463" t="s">
        <v>260</v>
      </c>
      <c r="C2463" t="s">
        <v>237</v>
      </c>
      <c r="D2463" t="s">
        <v>980</v>
      </c>
      <c r="E2463" t="s">
        <v>650</v>
      </c>
      <c r="F2463" t="s">
        <v>6235</v>
      </c>
      <c r="G2463" t="s">
        <v>6236</v>
      </c>
      <c r="H2463">
        <v>0.15</v>
      </c>
      <c r="I2463" t="s">
        <v>265</v>
      </c>
      <c r="J2463" t="s">
        <v>242</v>
      </c>
      <c r="K2463" t="s">
        <v>243</v>
      </c>
      <c r="L2463" t="s">
        <v>244</v>
      </c>
      <c r="M2463">
        <v>0</v>
      </c>
      <c r="N2463">
        <v>0.15</v>
      </c>
      <c r="O2463" t="s">
        <v>952</v>
      </c>
      <c r="P2463" s="18" t="s">
        <v>6398</v>
      </c>
      <c r="Q2463" t="s">
        <v>985</v>
      </c>
      <c r="R2463" t="s">
        <v>6399</v>
      </c>
      <c r="S2463" t="s">
        <v>270</v>
      </c>
      <c r="T2463" t="b">
        <v>1</v>
      </c>
    </row>
    <row r="2464" spans="1:20" x14ac:dyDescent="0.25">
      <c r="A2464" t="s">
        <v>259</v>
      </c>
      <c r="B2464" t="s">
        <v>260</v>
      </c>
      <c r="C2464" t="s">
        <v>294</v>
      </c>
      <c r="D2464" t="s">
        <v>980</v>
      </c>
      <c r="E2464" t="s">
        <v>650</v>
      </c>
      <c r="F2464" t="s">
        <v>6235</v>
      </c>
      <c r="G2464" t="s">
        <v>6236</v>
      </c>
      <c r="H2464">
        <v>3.7999999999999999E-2</v>
      </c>
      <c r="I2464" t="s">
        <v>265</v>
      </c>
      <c r="J2464" t="s">
        <v>242</v>
      </c>
      <c r="K2464" t="s">
        <v>243</v>
      </c>
      <c r="L2464" t="s">
        <v>244</v>
      </c>
      <c r="M2464">
        <v>0</v>
      </c>
      <c r="N2464">
        <v>3.7999999999999999E-2</v>
      </c>
      <c r="O2464" t="s">
        <v>952</v>
      </c>
      <c r="P2464" s="18" t="s">
        <v>6398</v>
      </c>
      <c r="Q2464" t="s">
        <v>985</v>
      </c>
      <c r="R2464" t="s">
        <v>6399</v>
      </c>
      <c r="S2464" t="s">
        <v>270</v>
      </c>
      <c r="T2464" t="b">
        <v>1</v>
      </c>
    </row>
    <row r="2465" spans="1:20" x14ac:dyDescent="0.25">
      <c r="A2465" t="s">
        <v>236</v>
      </c>
      <c r="B2465" t="s">
        <v>236</v>
      </c>
      <c r="C2465" t="s">
        <v>237</v>
      </c>
      <c r="D2465" t="s">
        <v>314</v>
      </c>
      <c r="E2465" t="s">
        <v>251</v>
      </c>
      <c r="F2465" t="s">
        <v>455</v>
      </c>
      <c r="G2465" t="s">
        <v>2783</v>
      </c>
      <c r="H2465">
        <v>0</v>
      </c>
      <c r="I2465" t="s">
        <v>254</v>
      </c>
      <c r="J2465" t="s">
        <v>242</v>
      </c>
      <c r="K2465" t="s">
        <v>243</v>
      </c>
      <c r="L2465" t="s">
        <v>244</v>
      </c>
      <c r="M2465">
        <v>0</v>
      </c>
      <c r="N2465">
        <v>0</v>
      </c>
      <c r="O2465" t="s">
        <v>255</v>
      </c>
      <c r="P2465" t="s">
        <v>6400</v>
      </c>
      <c r="Q2465" t="s">
        <v>318</v>
      </c>
      <c r="R2465" t="s">
        <v>551</v>
      </c>
      <c r="S2465" t="s">
        <v>249</v>
      </c>
      <c r="T2465" t="b">
        <v>1</v>
      </c>
    </row>
    <row r="2466" spans="1:20" x14ac:dyDescent="0.25">
      <c r="A2466" t="s">
        <v>236</v>
      </c>
      <c r="B2466" t="s">
        <v>236</v>
      </c>
      <c r="C2466" t="s">
        <v>237</v>
      </c>
      <c r="D2466" t="s">
        <v>250</v>
      </c>
      <c r="F2466" t="s">
        <v>393</v>
      </c>
      <c r="G2466" t="s">
        <v>3081</v>
      </c>
      <c r="H2466">
        <v>0.13</v>
      </c>
      <c r="I2466" t="s">
        <v>254</v>
      </c>
      <c r="J2466" t="s">
        <v>242</v>
      </c>
      <c r="K2466" t="s">
        <v>243</v>
      </c>
      <c r="L2466" t="s">
        <v>244</v>
      </c>
      <c r="M2466">
        <v>0</v>
      </c>
      <c r="N2466">
        <v>0.13</v>
      </c>
      <c r="O2466" t="s">
        <v>546</v>
      </c>
      <c r="P2466" t="s">
        <v>6401</v>
      </c>
      <c r="Q2466" t="s">
        <v>257</v>
      </c>
      <c r="R2466" t="s">
        <v>434</v>
      </c>
      <c r="S2466" t="s">
        <v>249</v>
      </c>
      <c r="T2466" t="b">
        <v>1</v>
      </c>
    </row>
    <row r="2467" spans="1:20" x14ac:dyDescent="0.25">
      <c r="A2467" t="s">
        <v>259</v>
      </c>
      <c r="B2467" t="s">
        <v>260</v>
      </c>
      <c r="C2467" t="s">
        <v>237</v>
      </c>
      <c r="D2467" t="s">
        <v>1938</v>
      </c>
      <c r="E2467" t="s">
        <v>4743</v>
      </c>
      <c r="F2467" t="s">
        <v>6402</v>
      </c>
      <c r="G2467" t="s">
        <v>6402</v>
      </c>
      <c r="H2467">
        <v>0.20200000000000001</v>
      </c>
      <c r="I2467" t="s">
        <v>265</v>
      </c>
      <c r="J2467" t="s">
        <v>242</v>
      </c>
      <c r="K2467" t="s">
        <v>243</v>
      </c>
      <c r="L2467" t="s">
        <v>244</v>
      </c>
      <c r="M2467">
        <v>0</v>
      </c>
      <c r="N2467">
        <v>0.20200000000000001</v>
      </c>
      <c r="O2467" t="s">
        <v>324</v>
      </c>
      <c r="P2467" t="s">
        <v>6403</v>
      </c>
      <c r="Q2467" t="s">
        <v>1942</v>
      </c>
      <c r="R2467" t="s">
        <v>6404</v>
      </c>
      <c r="S2467" t="s">
        <v>270</v>
      </c>
      <c r="T2467" t="b">
        <v>0</v>
      </c>
    </row>
    <row r="2468" spans="1:20" x14ac:dyDescent="0.25">
      <c r="A2468" t="s">
        <v>259</v>
      </c>
      <c r="B2468" t="s">
        <v>260</v>
      </c>
      <c r="C2468" t="s">
        <v>237</v>
      </c>
      <c r="D2468" t="s">
        <v>715</v>
      </c>
      <c r="E2468" t="s">
        <v>5885</v>
      </c>
      <c r="F2468" t="s">
        <v>6405</v>
      </c>
      <c r="G2468" t="s">
        <v>6406</v>
      </c>
      <c r="H2468">
        <v>0.71399999999999997</v>
      </c>
      <c r="I2468" t="s">
        <v>265</v>
      </c>
      <c r="J2468" t="s">
        <v>242</v>
      </c>
      <c r="K2468" t="s">
        <v>243</v>
      </c>
      <c r="L2468" t="s">
        <v>244</v>
      </c>
      <c r="M2468">
        <v>0</v>
      </c>
      <c r="N2468">
        <v>0.71399999999999997</v>
      </c>
      <c r="O2468" t="s">
        <v>266</v>
      </c>
      <c r="P2468" t="s">
        <v>6407</v>
      </c>
      <c r="Q2468" t="s">
        <v>717</v>
      </c>
      <c r="R2468" t="s">
        <v>6408</v>
      </c>
      <c r="S2468" t="s">
        <v>270</v>
      </c>
      <c r="T2468" t="b">
        <v>1</v>
      </c>
    </row>
    <row r="2469" spans="1:20" x14ac:dyDescent="0.25">
      <c r="A2469" t="s">
        <v>259</v>
      </c>
      <c r="B2469" t="s">
        <v>260</v>
      </c>
      <c r="C2469" t="s">
        <v>294</v>
      </c>
      <c r="D2469" t="s">
        <v>715</v>
      </c>
      <c r="E2469" t="s">
        <v>5885</v>
      </c>
      <c r="F2469" t="s">
        <v>6405</v>
      </c>
      <c r="G2469" t="s">
        <v>6406</v>
      </c>
      <c r="H2469">
        <v>0.21</v>
      </c>
      <c r="I2469" t="s">
        <v>265</v>
      </c>
      <c r="J2469" t="s">
        <v>242</v>
      </c>
      <c r="K2469" t="s">
        <v>243</v>
      </c>
      <c r="L2469" t="s">
        <v>244</v>
      </c>
      <c r="M2469">
        <v>0</v>
      </c>
      <c r="N2469">
        <v>0.21</v>
      </c>
      <c r="O2469" t="s">
        <v>266</v>
      </c>
      <c r="P2469" t="s">
        <v>6407</v>
      </c>
      <c r="Q2469" t="s">
        <v>717</v>
      </c>
      <c r="R2469" t="s">
        <v>6408</v>
      </c>
      <c r="S2469" t="s">
        <v>270</v>
      </c>
      <c r="T2469" t="b">
        <v>1</v>
      </c>
    </row>
    <row r="2470" spans="1:20" x14ac:dyDescent="0.25">
      <c r="A2470" t="s">
        <v>259</v>
      </c>
      <c r="B2470" t="s">
        <v>382</v>
      </c>
      <c r="C2470" t="s">
        <v>237</v>
      </c>
      <c r="D2470" t="s">
        <v>3015</v>
      </c>
      <c r="E2470" t="s">
        <v>665</v>
      </c>
      <c r="F2470" t="s">
        <v>666</v>
      </c>
      <c r="G2470" t="s">
        <v>666</v>
      </c>
      <c r="H2470">
        <v>5.952</v>
      </c>
      <c r="I2470" t="s">
        <v>265</v>
      </c>
      <c r="J2470" t="s">
        <v>242</v>
      </c>
      <c r="K2470" t="s">
        <v>243</v>
      </c>
      <c r="L2470" t="s">
        <v>244</v>
      </c>
      <c r="M2470">
        <v>0</v>
      </c>
      <c r="N2470">
        <v>5.952</v>
      </c>
      <c r="O2470" t="s">
        <v>324</v>
      </c>
      <c r="P2470" t="s">
        <v>6409</v>
      </c>
      <c r="Q2470" t="s">
        <v>3019</v>
      </c>
      <c r="R2470" t="s">
        <v>6410</v>
      </c>
      <c r="S2470" t="s">
        <v>390</v>
      </c>
      <c r="T2470" t="b">
        <v>1</v>
      </c>
    </row>
    <row r="2471" spans="1:20" x14ac:dyDescent="0.25">
      <c r="A2471" t="s">
        <v>259</v>
      </c>
      <c r="B2471" t="s">
        <v>382</v>
      </c>
      <c r="C2471" t="s">
        <v>294</v>
      </c>
      <c r="D2471" t="s">
        <v>3015</v>
      </c>
      <c r="E2471" t="s">
        <v>665</v>
      </c>
      <c r="F2471" t="s">
        <v>666</v>
      </c>
      <c r="G2471" t="s">
        <v>666</v>
      </c>
      <c r="H2471">
        <v>3.7440000000000002</v>
      </c>
      <c r="I2471" t="s">
        <v>265</v>
      </c>
      <c r="J2471" t="s">
        <v>242</v>
      </c>
      <c r="K2471" t="s">
        <v>243</v>
      </c>
      <c r="L2471" t="s">
        <v>244</v>
      </c>
      <c r="M2471">
        <v>0</v>
      </c>
      <c r="N2471">
        <v>3.7440000000000002</v>
      </c>
      <c r="O2471" t="s">
        <v>324</v>
      </c>
      <c r="P2471" t="s">
        <v>6409</v>
      </c>
      <c r="Q2471" t="s">
        <v>3019</v>
      </c>
      <c r="R2471" t="s">
        <v>6410</v>
      </c>
      <c r="S2471" t="s">
        <v>390</v>
      </c>
      <c r="T2471" t="b">
        <v>1</v>
      </c>
    </row>
    <row r="2472" spans="1:20" x14ac:dyDescent="0.25">
      <c r="A2472" t="s">
        <v>259</v>
      </c>
      <c r="B2472" t="s">
        <v>260</v>
      </c>
      <c r="C2472" t="s">
        <v>237</v>
      </c>
      <c r="D2472" t="s">
        <v>643</v>
      </c>
      <c r="E2472" t="s">
        <v>6411</v>
      </c>
      <c r="F2472" t="s">
        <v>6412</v>
      </c>
      <c r="G2472" t="s">
        <v>6412</v>
      </c>
      <c r="H2472">
        <v>0.504</v>
      </c>
      <c r="I2472" t="s">
        <v>265</v>
      </c>
      <c r="J2472" t="s">
        <v>242</v>
      </c>
      <c r="K2472" t="s">
        <v>243</v>
      </c>
      <c r="L2472" t="s">
        <v>244</v>
      </c>
      <c r="M2472">
        <v>0</v>
      </c>
      <c r="N2472">
        <v>0.504</v>
      </c>
      <c r="O2472" t="s">
        <v>324</v>
      </c>
      <c r="P2472" t="s">
        <v>3110</v>
      </c>
      <c r="Q2472" t="s">
        <v>647</v>
      </c>
      <c r="R2472" t="s">
        <v>6413</v>
      </c>
      <c r="S2472" t="s">
        <v>270</v>
      </c>
      <c r="T2472" t="b">
        <v>1</v>
      </c>
    </row>
    <row r="2473" spans="1:20" x14ac:dyDescent="0.25">
      <c r="A2473" t="s">
        <v>259</v>
      </c>
      <c r="B2473" t="s">
        <v>260</v>
      </c>
      <c r="C2473" t="s">
        <v>336</v>
      </c>
      <c r="D2473" t="s">
        <v>643</v>
      </c>
      <c r="E2473" t="s">
        <v>6411</v>
      </c>
      <c r="F2473" t="s">
        <v>6412</v>
      </c>
      <c r="G2473" t="s">
        <v>6412</v>
      </c>
      <c r="H2473">
        <v>2605</v>
      </c>
      <c r="I2473" t="s">
        <v>265</v>
      </c>
      <c r="J2473" t="s">
        <v>242</v>
      </c>
      <c r="K2473" t="s">
        <v>243</v>
      </c>
      <c r="L2473" t="s">
        <v>244</v>
      </c>
      <c r="M2473">
        <v>0</v>
      </c>
      <c r="N2473">
        <v>2605</v>
      </c>
      <c r="O2473" t="s">
        <v>324</v>
      </c>
      <c r="P2473" t="s">
        <v>3110</v>
      </c>
      <c r="Q2473" t="s">
        <v>647</v>
      </c>
      <c r="R2473" t="s">
        <v>6414</v>
      </c>
      <c r="S2473" t="s">
        <v>270</v>
      </c>
      <c r="T2473" t="b">
        <v>1</v>
      </c>
    </row>
    <row r="2474" spans="1:20" x14ac:dyDescent="0.25">
      <c r="A2474" t="s">
        <v>259</v>
      </c>
      <c r="B2474" t="s">
        <v>260</v>
      </c>
      <c r="C2474" t="s">
        <v>336</v>
      </c>
      <c r="D2474" t="s">
        <v>643</v>
      </c>
      <c r="E2474" t="s">
        <v>6411</v>
      </c>
      <c r="F2474" t="s">
        <v>6412</v>
      </c>
      <c r="G2474" t="s">
        <v>6412</v>
      </c>
      <c r="H2474">
        <v>5033</v>
      </c>
      <c r="I2474" t="s">
        <v>265</v>
      </c>
      <c r="J2474" t="s">
        <v>242</v>
      </c>
      <c r="K2474" t="s">
        <v>243</v>
      </c>
      <c r="L2474" t="s">
        <v>244</v>
      </c>
      <c r="M2474">
        <v>0</v>
      </c>
      <c r="N2474">
        <v>5033</v>
      </c>
      <c r="O2474" t="s">
        <v>324</v>
      </c>
      <c r="P2474" t="s">
        <v>3110</v>
      </c>
      <c r="Q2474" t="s">
        <v>647</v>
      </c>
      <c r="R2474" t="s">
        <v>6415</v>
      </c>
      <c r="S2474" t="s">
        <v>270</v>
      </c>
      <c r="T2474" t="b">
        <v>1</v>
      </c>
    </row>
    <row r="2475" spans="1:20" x14ac:dyDescent="0.25">
      <c r="A2475" t="s">
        <v>259</v>
      </c>
      <c r="B2475" t="s">
        <v>260</v>
      </c>
      <c r="C2475" t="s">
        <v>237</v>
      </c>
      <c r="D2475" t="s">
        <v>470</v>
      </c>
      <c r="E2475" t="s">
        <v>4040</v>
      </c>
      <c r="F2475" t="s">
        <v>6416</v>
      </c>
      <c r="G2475" t="s">
        <v>6416</v>
      </c>
      <c r="H2475">
        <v>19.829999999999998</v>
      </c>
      <c r="I2475" t="s">
        <v>265</v>
      </c>
      <c r="J2475" t="s">
        <v>242</v>
      </c>
      <c r="K2475" t="s">
        <v>243</v>
      </c>
      <c r="L2475" t="s">
        <v>244</v>
      </c>
      <c r="M2475">
        <v>0</v>
      </c>
      <c r="N2475">
        <v>19.829999999999998</v>
      </c>
      <c r="O2475" t="s">
        <v>283</v>
      </c>
      <c r="P2475" t="s">
        <v>5153</v>
      </c>
      <c r="Q2475" t="s">
        <v>474</v>
      </c>
      <c r="R2475" t="s">
        <v>6417</v>
      </c>
      <c r="S2475" t="s">
        <v>270</v>
      </c>
      <c r="T2475" t="b">
        <v>1</v>
      </c>
    </row>
    <row r="2476" spans="1:20" x14ac:dyDescent="0.25">
      <c r="A2476" t="s">
        <v>236</v>
      </c>
      <c r="B2476" t="s">
        <v>236</v>
      </c>
      <c r="C2476" t="s">
        <v>237</v>
      </c>
      <c r="D2476" t="s">
        <v>425</v>
      </c>
      <c r="F2476" t="s">
        <v>426</v>
      </c>
      <c r="G2476" t="s">
        <v>2936</v>
      </c>
      <c r="H2476">
        <v>0.15</v>
      </c>
      <c r="I2476" t="s">
        <v>341</v>
      </c>
      <c r="J2476" t="s">
        <v>242</v>
      </c>
      <c r="K2476" t="s">
        <v>243</v>
      </c>
      <c r="L2476" t="s">
        <v>244</v>
      </c>
      <c r="M2476">
        <v>0</v>
      </c>
      <c r="N2476">
        <v>0.15</v>
      </c>
      <c r="O2476" t="s">
        <v>428</v>
      </c>
      <c r="P2476" t="s">
        <v>6418</v>
      </c>
      <c r="Q2476" t="s">
        <v>430</v>
      </c>
      <c r="R2476" t="s">
        <v>431</v>
      </c>
      <c r="S2476" t="s">
        <v>249</v>
      </c>
      <c r="T2476" t="b">
        <v>1</v>
      </c>
    </row>
    <row r="2477" spans="1:20" x14ac:dyDescent="0.25">
      <c r="A2477" t="s">
        <v>259</v>
      </c>
      <c r="B2477" t="s">
        <v>260</v>
      </c>
      <c r="C2477" t="s">
        <v>237</v>
      </c>
      <c r="D2477" t="s">
        <v>707</v>
      </c>
      <c r="E2477" t="s">
        <v>1362</v>
      </c>
      <c r="F2477" t="s">
        <v>2251</v>
      </c>
      <c r="G2477" t="s">
        <v>2251</v>
      </c>
      <c r="H2477">
        <v>0.29599999999999999</v>
      </c>
      <c r="I2477" t="s">
        <v>265</v>
      </c>
      <c r="J2477" t="s">
        <v>242</v>
      </c>
      <c r="K2477" t="s">
        <v>243</v>
      </c>
      <c r="L2477" t="s">
        <v>244</v>
      </c>
      <c r="M2477">
        <v>0</v>
      </c>
      <c r="N2477">
        <v>0.29599999999999999</v>
      </c>
      <c r="O2477" t="s">
        <v>711</v>
      </c>
      <c r="P2477" t="s">
        <v>1320</v>
      </c>
      <c r="Q2477" t="s">
        <v>713</v>
      </c>
      <c r="R2477" t="s">
        <v>6419</v>
      </c>
      <c r="S2477" t="s">
        <v>270</v>
      </c>
      <c r="T2477" t="b">
        <v>0</v>
      </c>
    </row>
    <row r="2478" spans="1:20" x14ac:dyDescent="0.25">
      <c r="A2478" t="s">
        <v>259</v>
      </c>
      <c r="B2478" t="s">
        <v>260</v>
      </c>
      <c r="C2478" t="s">
        <v>237</v>
      </c>
      <c r="D2478" t="s">
        <v>306</v>
      </c>
      <c r="E2478" t="s">
        <v>1069</v>
      </c>
      <c r="F2478" t="s">
        <v>1550</v>
      </c>
      <c r="G2478" t="s">
        <v>1551</v>
      </c>
      <c r="H2478">
        <v>0.252</v>
      </c>
      <c r="I2478" t="s">
        <v>265</v>
      </c>
      <c r="J2478" t="s">
        <v>242</v>
      </c>
      <c r="K2478" t="s">
        <v>243</v>
      </c>
      <c r="L2478" t="s">
        <v>244</v>
      </c>
      <c r="M2478">
        <v>0</v>
      </c>
      <c r="N2478">
        <v>0.252</v>
      </c>
      <c r="O2478" t="s">
        <v>324</v>
      </c>
      <c r="P2478" t="s">
        <v>6420</v>
      </c>
      <c r="Q2478" t="s">
        <v>312</v>
      </c>
      <c r="R2478" t="s">
        <v>6421</v>
      </c>
      <c r="S2478" t="s">
        <v>270</v>
      </c>
      <c r="T2478" t="b">
        <v>1</v>
      </c>
    </row>
    <row r="2479" spans="1:20" x14ac:dyDescent="0.25">
      <c r="A2479" t="s">
        <v>259</v>
      </c>
      <c r="B2479" t="s">
        <v>260</v>
      </c>
      <c r="C2479" t="s">
        <v>336</v>
      </c>
      <c r="D2479" t="s">
        <v>306</v>
      </c>
      <c r="E2479" t="s">
        <v>1069</v>
      </c>
      <c r="F2479" t="s">
        <v>1550</v>
      </c>
      <c r="G2479" t="s">
        <v>1551</v>
      </c>
      <c r="H2479">
        <v>1298</v>
      </c>
      <c r="I2479" t="s">
        <v>265</v>
      </c>
      <c r="J2479" t="s">
        <v>242</v>
      </c>
      <c r="K2479" t="s">
        <v>243</v>
      </c>
      <c r="L2479" t="s">
        <v>244</v>
      </c>
      <c r="M2479">
        <v>0</v>
      </c>
      <c r="N2479">
        <v>1298</v>
      </c>
      <c r="O2479" t="s">
        <v>1866</v>
      </c>
      <c r="P2479" t="s">
        <v>6420</v>
      </c>
      <c r="Q2479" t="s">
        <v>312</v>
      </c>
      <c r="R2479" t="s">
        <v>6422</v>
      </c>
      <c r="S2479" t="s">
        <v>270</v>
      </c>
      <c r="T2479" t="b">
        <v>1</v>
      </c>
    </row>
    <row r="2480" spans="1:20" x14ac:dyDescent="0.25">
      <c r="A2480" t="s">
        <v>259</v>
      </c>
      <c r="B2480" t="s">
        <v>260</v>
      </c>
      <c r="C2480" t="s">
        <v>336</v>
      </c>
      <c r="D2480" t="s">
        <v>306</v>
      </c>
      <c r="E2480" t="s">
        <v>1069</v>
      </c>
      <c r="F2480" t="s">
        <v>1550</v>
      </c>
      <c r="G2480" t="s">
        <v>1551</v>
      </c>
      <c r="H2480">
        <v>2490</v>
      </c>
      <c r="I2480" t="s">
        <v>265</v>
      </c>
      <c r="J2480" t="s">
        <v>242</v>
      </c>
      <c r="K2480" t="s">
        <v>243</v>
      </c>
      <c r="L2480" t="s">
        <v>244</v>
      </c>
      <c r="M2480">
        <v>0</v>
      </c>
      <c r="N2480">
        <v>2490</v>
      </c>
      <c r="O2480" t="s">
        <v>324</v>
      </c>
      <c r="P2480" t="s">
        <v>6420</v>
      </c>
      <c r="Q2480" t="s">
        <v>312</v>
      </c>
      <c r="R2480" t="s">
        <v>6423</v>
      </c>
      <c r="S2480" t="s">
        <v>270</v>
      </c>
      <c r="T2480" t="b">
        <v>1</v>
      </c>
    </row>
    <row r="2481" spans="1:20" x14ac:dyDescent="0.25">
      <c r="A2481" t="s">
        <v>236</v>
      </c>
      <c r="B2481" t="s">
        <v>236</v>
      </c>
      <c r="C2481" t="s">
        <v>237</v>
      </c>
      <c r="D2481" t="s">
        <v>1566</v>
      </c>
      <c r="F2481" t="s">
        <v>6424</v>
      </c>
      <c r="G2481" t="s">
        <v>6425</v>
      </c>
      <c r="H2481">
        <v>953.55</v>
      </c>
      <c r="I2481" t="s">
        <v>492</v>
      </c>
      <c r="J2481" t="s">
        <v>242</v>
      </c>
      <c r="K2481" t="s">
        <v>243</v>
      </c>
      <c r="L2481" t="s">
        <v>244</v>
      </c>
      <c r="M2481">
        <v>0</v>
      </c>
      <c r="N2481">
        <v>953.55</v>
      </c>
      <c r="O2481" t="s">
        <v>428</v>
      </c>
      <c r="P2481" t="s">
        <v>6426</v>
      </c>
      <c r="Q2481" t="s">
        <v>1570</v>
      </c>
      <c r="R2481" t="s">
        <v>6427</v>
      </c>
      <c r="S2481" t="s">
        <v>249</v>
      </c>
      <c r="T2481" t="b">
        <v>1</v>
      </c>
    </row>
    <row r="2482" spans="1:20" x14ac:dyDescent="0.25">
      <c r="A2482" t="s">
        <v>236</v>
      </c>
      <c r="B2482" t="s">
        <v>236</v>
      </c>
      <c r="C2482" t="s">
        <v>237</v>
      </c>
      <c r="D2482" t="s">
        <v>362</v>
      </c>
      <c r="F2482" t="s">
        <v>4721</v>
      </c>
      <c r="G2482" t="s">
        <v>5038</v>
      </c>
      <c r="H2482">
        <v>5.0000000000000001E-3</v>
      </c>
      <c r="I2482" t="s">
        <v>254</v>
      </c>
      <c r="J2482" t="s">
        <v>242</v>
      </c>
      <c r="K2482" t="s">
        <v>243</v>
      </c>
      <c r="L2482" t="s">
        <v>244</v>
      </c>
      <c r="M2482">
        <v>0</v>
      </c>
      <c r="N2482">
        <v>5.0000000000000001E-3</v>
      </c>
      <c r="O2482" t="s">
        <v>927</v>
      </c>
      <c r="P2482" t="s">
        <v>5039</v>
      </c>
      <c r="Q2482" t="s">
        <v>367</v>
      </c>
      <c r="R2482" t="s">
        <v>4724</v>
      </c>
      <c r="S2482" t="s">
        <v>249</v>
      </c>
      <c r="T2482" t="b">
        <v>0</v>
      </c>
    </row>
    <row r="2483" spans="1:20" x14ac:dyDescent="0.25">
      <c r="A2483" t="s">
        <v>259</v>
      </c>
      <c r="B2483" t="s">
        <v>260</v>
      </c>
      <c r="C2483" t="s">
        <v>237</v>
      </c>
      <c r="D2483" t="s">
        <v>1832</v>
      </c>
      <c r="E2483" t="s">
        <v>5753</v>
      </c>
      <c r="F2483" t="s">
        <v>5754</v>
      </c>
      <c r="G2483" t="s">
        <v>5755</v>
      </c>
      <c r="H2483">
        <v>0.63600000000000001</v>
      </c>
      <c r="I2483" t="s">
        <v>265</v>
      </c>
      <c r="J2483" t="s">
        <v>242</v>
      </c>
      <c r="K2483" t="s">
        <v>243</v>
      </c>
      <c r="L2483" t="s">
        <v>244</v>
      </c>
      <c r="M2483">
        <v>0</v>
      </c>
      <c r="N2483">
        <v>0.63600000000000001</v>
      </c>
      <c r="O2483" t="s">
        <v>518</v>
      </c>
      <c r="P2483" t="s">
        <v>6428</v>
      </c>
      <c r="Q2483" t="s">
        <v>1836</v>
      </c>
      <c r="R2483" t="s">
        <v>6429</v>
      </c>
      <c r="S2483" t="s">
        <v>270</v>
      </c>
      <c r="T2483" t="b">
        <v>1</v>
      </c>
    </row>
    <row r="2484" spans="1:20" x14ac:dyDescent="0.25">
      <c r="A2484" t="s">
        <v>259</v>
      </c>
      <c r="B2484" t="s">
        <v>260</v>
      </c>
      <c r="C2484" t="s">
        <v>294</v>
      </c>
      <c r="D2484" t="s">
        <v>1832</v>
      </c>
      <c r="E2484" t="s">
        <v>5753</v>
      </c>
      <c r="F2484" t="s">
        <v>5754</v>
      </c>
      <c r="G2484" t="s">
        <v>5755</v>
      </c>
      <c r="H2484">
        <v>0.45200000000000001</v>
      </c>
      <c r="I2484" t="s">
        <v>265</v>
      </c>
      <c r="J2484" t="s">
        <v>242</v>
      </c>
      <c r="K2484" t="s">
        <v>243</v>
      </c>
      <c r="L2484" t="s">
        <v>244</v>
      </c>
      <c r="M2484">
        <v>0</v>
      </c>
      <c r="N2484">
        <v>0.45200000000000001</v>
      </c>
      <c r="O2484" t="s">
        <v>518</v>
      </c>
      <c r="P2484" t="s">
        <v>6428</v>
      </c>
      <c r="Q2484" t="s">
        <v>1836</v>
      </c>
      <c r="R2484" t="s">
        <v>6429</v>
      </c>
      <c r="S2484" t="s">
        <v>270</v>
      </c>
      <c r="T2484" t="b">
        <v>1</v>
      </c>
    </row>
    <row r="2485" spans="1:20" x14ac:dyDescent="0.25">
      <c r="A2485" t="s">
        <v>259</v>
      </c>
      <c r="B2485" t="s">
        <v>260</v>
      </c>
      <c r="C2485" t="s">
        <v>237</v>
      </c>
      <c r="D2485" t="s">
        <v>956</v>
      </c>
      <c r="E2485" t="s">
        <v>2152</v>
      </c>
      <c r="F2485" t="s">
        <v>5827</v>
      </c>
      <c r="G2485" t="s">
        <v>5827</v>
      </c>
      <c r="H2485">
        <v>7.6086000000000001E-2</v>
      </c>
      <c r="I2485" t="s">
        <v>265</v>
      </c>
      <c r="J2485" t="s">
        <v>242</v>
      </c>
      <c r="K2485" t="s">
        <v>243</v>
      </c>
      <c r="L2485" t="s">
        <v>244</v>
      </c>
      <c r="M2485">
        <v>0</v>
      </c>
      <c r="N2485">
        <v>7.6086000000000001E-2</v>
      </c>
      <c r="O2485" t="s">
        <v>372</v>
      </c>
      <c r="P2485" t="s">
        <v>6430</v>
      </c>
      <c r="Q2485" t="s">
        <v>960</v>
      </c>
      <c r="R2485" t="s">
        <v>6431</v>
      </c>
      <c r="S2485" t="s">
        <v>270</v>
      </c>
      <c r="T2485" t="b">
        <v>1</v>
      </c>
    </row>
    <row r="2486" spans="1:20" x14ac:dyDescent="0.25">
      <c r="A2486" t="s">
        <v>259</v>
      </c>
      <c r="B2486" t="s">
        <v>260</v>
      </c>
      <c r="C2486" t="s">
        <v>294</v>
      </c>
      <c r="D2486" t="s">
        <v>956</v>
      </c>
      <c r="E2486" t="s">
        <v>2152</v>
      </c>
      <c r="F2486" t="s">
        <v>5827</v>
      </c>
      <c r="G2486" t="s">
        <v>5827</v>
      </c>
      <c r="H2486">
        <v>2.8799999999999999E-2</v>
      </c>
      <c r="I2486" t="s">
        <v>265</v>
      </c>
      <c r="J2486" t="s">
        <v>242</v>
      </c>
      <c r="K2486" t="s">
        <v>243</v>
      </c>
      <c r="L2486" t="s">
        <v>244</v>
      </c>
      <c r="M2486">
        <v>0</v>
      </c>
      <c r="N2486">
        <v>2.8799999999999999E-2</v>
      </c>
      <c r="O2486" t="s">
        <v>372</v>
      </c>
      <c r="P2486" t="s">
        <v>6430</v>
      </c>
      <c r="Q2486" t="s">
        <v>960</v>
      </c>
      <c r="R2486" t="s">
        <v>6431</v>
      </c>
      <c r="S2486" t="s">
        <v>270</v>
      </c>
      <c r="T2486" t="b">
        <v>1</v>
      </c>
    </row>
    <row r="2487" spans="1:20" x14ac:dyDescent="0.25">
      <c r="A2487" t="s">
        <v>259</v>
      </c>
      <c r="B2487" t="s">
        <v>260</v>
      </c>
      <c r="C2487" t="s">
        <v>237</v>
      </c>
      <c r="D2487" t="s">
        <v>4822</v>
      </c>
      <c r="E2487" t="s">
        <v>6432</v>
      </c>
      <c r="F2487" t="s">
        <v>6433</v>
      </c>
      <c r="G2487" t="s">
        <v>6434</v>
      </c>
      <c r="H2487">
        <v>0.56999999999999995</v>
      </c>
      <c r="I2487" t="s">
        <v>265</v>
      </c>
      <c r="J2487" t="s">
        <v>242</v>
      </c>
      <c r="K2487" t="s">
        <v>243</v>
      </c>
      <c r="L2487" t="s">
        <v>244</v>
      </c>
      <c r="M2487">
        <v>0</v>
      </c>
      <c r="N2487">
        <v>0.56999999999999995</v>
      </c>
      <c r="O2487" t="s">
        <v>331</v>
      </c>
      <c r="P2487" t="s">
        <v>6435</v>
      </c>
      <c r="Q2487" t="s">
        <v>4824</v>
      </c>
      <c r="R2487" t="s">
        <v>6436</v>
      </c>
      <c r="S2487" t="s">
        <v>270</v>
      </c>
      <c r="T2487" t="b">
        <v>1</v>
      </c>
    </row>
    <row r="2488" spans="1:20" x14ac:dyDescent="0.25">
      <c r="A2488" t="s">
        <v>259</v>
      </c>
      <c r="B2488" t="s">
        <v>260</v>
      </c>
      <c r="C2488" t="s">
        <v>294</v>
      </c>
      <c r="D2488" t="s">
        <v>4822</v>
      </c>
      <c r="E2488" t="s">
        <v>6432</v>
      </c>
      <c r="F2488" t="s">
        <v>6433</v>
      </c>
      <c r="G2488" t="s">
        <v>6434</v>
      </c>
      <c r="H2488">
        <v>0.13800000000000001</v>
      </c>
      <c r="I2488" t="s">
        <v>265</v>
      </c>
      <c r="J2488" t="s">
        <v>242</v>
      </c>
      <c r="K2488" t="s">
        <v>243</v>
      </c>
      <c r="L2488" t="s">
        <v>244</v>
      </c>
      <c r="M2488">
        <v>0</v>
      </c>
      <c r="N2488">
        <v>0.13800000000000001</v>
      </c>
      <c r="O2488" t="s">
        <v>331</v>
      </c>
      <c r="P2488" t="s">
        <v>6435</v>
      </c>
      <c r="Q2488" t="s">
        <v>4824</v>
      </c>
      <c r="R2488" t="s">
        <v>6436</v>
      </c>
      <c r="S2488" t="s">
        <v>270</v>
      </c>
      <c r="T2488" t="b">
        <v>1</v>
      </c>
    </row>
    <row r="2489" spans="1:20" x14ac:dyDescent="0.25">
      <c r="A2489" t="s">
        <v>259</v>
      </c>
      <c r="B2489" t="s">
        <v>260</v>
      </c>
      <c r="C2489" t="s">
        <v>237</v>
      </c>
      <c r="D2489" t="s">
        <v>1236</v>
      </c>
      <c r="E2489" t="s">
        <v>6437</v>
      </c>
      <c r="F2489" t="s">
        <v>6438</v>
      </c>
      <c r="G2489" t="s">
        <v>6438</v>
      </c>
      <c r="H2489">
        <v>0.28399999999999997</v>
      </c>
      <c r="I2489" t="s">
        <v>265</v>
      </c>
      <c r="J2489" t="s">
        <v>242</v>
      </c>
      <c r="K2489" t="s">
        <v>243</v>
      </c>
      <c r="L2489" t="s">
        <v>244</v>
      </c>
      <c r="M2489">
        <v>0</v>
      </c>
      <c r="N2489">
        <v>0.28399999999999997</v>
      </c>
      <c r="O2489" t="s">
        <v>283</v>
      </c>
      <c r="P2489" t="s">
        <v>6439</v>
      </c>
      <c r="Q2489" t="s">
        <v>1240</v>
      </c>
      <c r="R2489" t="s">
        <v>6440</v>
      </c>
      <c r="S2489" t="s">
        <v>270</v>
      </c>
      <c r="T2489" t="b">
        <v>1</v>
      </c>
    </row>
    <row r="2490" spans="1:20" x14ac:dyDescent="0.25">
      <c r="A2490" t="s">
        <v>259</v>
      </c>
      <c r="B2490" t="s">
        <v>260</v>
      </c>
      <c r="C2490" t="s">
        <v>294</v>
      </c>
      <c r="D2490" t="s">
        <v>1236</v>
      </c>
      <c r="E2490" t="s">
        <v>6437</v>
      </c>
      <c r="F2490" t="s">
        <v>6438</v>
      </c>
      <c r="G2490" t="s">
        <v>6438</v>
      </c>
      <c r="H2490">
        <v>0.192</v>
      </c>
      <c r="I2490" t="s">
        <v>265</v>
      </c>
      <c r="J2490" t="s">
        <v>242</v>
      </c>
      <c r="K2490" t="s">
        <v>243</v>
      </c>
      <c r="L2490" t="s">
        <v>244</v>
      </c>
      <c r="M2490">
        <v>0</v>
      </c>
      <c r="N2490">
        <v>0.192</v>
      </c>
      <c r="O2490" t="s">
        <v>283</v>
      </c>
      <c r="P2490" t="s">
        <v>6439</v>
      </c>
      <c r="Q2490" t="s">
        <v>1240</v>
      </c>
      <c r="R2490" t="s">
        <v>6440</v>
      </c>
      <c r="S2490" t="s">
        <v>270</v>
      </c>
      <c r="T2490" t="b">
        <v>1</v>
      </c>
    </row>
    <row r="2491" spans="1:20" x14ac:dyDescent="0.25">
      <c r="A2491" t="s">
        <v>259</v>
      </c>
      <c r="B2491" t="s">
        <v>260</v>
      </c>
      <c r="C2491" t="s">
        <v>237</v>
      </c>
      <c r="D2491" t="s">
        <v>328</v>
      </c>
      <c r="E2491" t="s">
        <v>4190</v>
      </c>
      <c r="F2491" t="s">
        <v>6441</v>
      </c>
      <c r="G2491" t="s">
        <v>6441</v>
      </c>
      <c r="H2491">
        <v>5.4240000000000004</v>
      </c>
      <c r="I2491" t="s">
        <v>265</v>
      </c>
      <c r="J2491" t="s">
        <v>242</v>
      </c>
      <c r="K2491" t="s">
        <v>243</v>
      </c>
      <c r="L2491" t="s">
        <v>244</v>
      </c>
      <c r="M2491">
        <v>0</v>
      </c>
      <c r="N2491">
        <v>5.4240000000000004</v>
      </c>
      <c r="O2491" t="s">
        <v>331</v>
      </c>
      <c r="P2491" t="s">
        <v>6442</v>
      </c>
      <c r="Q2491" t="s">
        <v>333</v>
      </c>
      <c r="R2491" t="s">
        <v>6443</v>
      </c>
      <c r="S2491" t="s">
        <v>270</v>
      </c>
      <c r="T2491" t="b">
        <v>1</v>
      </c>
    </row>
    <row r="2492" spans="1:20" x14ac:dyDescent="0.25">
      <c r="A2492" t="s">
        <v>259</v>
      </c>
      <c r="B2492" t="s">
        <v>260</v>
      </c>
      <c r="C2492" t="s">
        <v>336</v>
      </c>
      <c r="D2492" t="s">
        <v>328</v>
      </c>
      <c r="E2492" t="s">
        <v>4190</v>
      </c>
      <c r="F2492" t="s">
        <v>6441</v>
      </c>
      <c r="G2492" t="s">
        <v>6441</v>
      </c>
      <c r="H2492">
        <v>28033</v>
      </c>
      <c r="I2492" t="s">
        <v>265</v>
      </c>
      <c r="J2492" t="s">
        <v>242</v>
      </c>
      <c r="K2492" t="s">
        <v>243</v>
      </c>
      <c r="L2492" t="s">
        <v>244</v>
      </c>
      <c r="M2492">
        <v>0</v>
      </c>
      <c r="N2492">
        <v>28033</v>
      </c>
      <c r="O2492" t="s">
        <v>324</v>
      </c>
      <c r="P2492" t="s">
        <v>6442</v>
      </c>
      <c r="Q2492" t="s">
        <v>333</v>
      </c>
      <c r="R2492" t="s">
        <v>6444</v>
      </c>
      <c r="S2492" t="s">
        <v>270</v>
      </c>
      <c r="T2492" t="b">
        <v>1</v>
      </c>
    </row>
    <row r="2493" spans="1:20" x14ac:dyDescent="0.25">
      <c r="A2493" t="s">
        <v>259</v>
      </c>
      <c r="B2493" t="s">
        <v>260</v>
      </c>
      <c r="C2493" t="s">
        <v>336</v>
      </c>
      <c r="D2493" t="s">
        <v>328</v>
      </c>
      <c r="E2493" t="s">
        <v>4190</v>
      </c>
      <c r="F2493" t="s">
        <v>6441</v>
      </c>
      <c r="G2493" t="s">
        <v>6441</v>
      </c>
      <c r="H2493">
        <v>54166</v>
      </c>
      <c r="I2493" t="s">
        <v>265</v>
      </c>
      <c r="J2493" t="s">
        <v>242</v>
      </c>
      <c r="K2493" t="s">
        <v>243</v>
      </c>
      <c r="L2493" t="s">
        <v>244</v>
      </c>
      <c r="M2493">
        <v>0</v>
      </c>
      <c r="N2493">
        <v>54166</v>
      </c>
      <c r="O2493" t="s">
        <v>324</v>
      </c>
      <c r="P2493" t="s">
        <v>6442</v>
      </c>
      <c r="Q2493" t="s">
        <v>333</v>
      </c>
      <c r="R2493" t="s">
        <v>6445</v>
      </c>
      <c r="S2493" t="s">
        <v>270</v>
      </c>
      <c r="T2493" t="b">
        <v>1</v>
      </c>
    </row>
    <row r="2494" spans="1:20" x14ac:dyDescent="0.25">
      <c r="A2494" t="s">
        <v>259</v>
      </c>
      <c r="B2494" t="s">
        <v>260</v>
      </c>
      <c r="C2494" t="s">
        <v>237</v>
      </c>
      <c r="D2494" t="s">
        <v>3088</v>
      </c>
      <c r="E2494" t="s">
        <v>1583</v>
      </c>
      <c r="F2494" t="s">
        <v>1583</v>
      </c>
      <c r="G2494" t="s">
        <v>1584</v>
      </c>
      <c r="H2494">
        <v>1.44</v>
      </c>
      <c r="I2494" t="s">
        <v>265</v>
      </c>
      <c r="J2494" t="s">
        <v>242</v>
      </c>
      <c r="K2494" t="s">
        <v>243</v>
      </c>
      <c r="L2494" t="s">
        <v>244</v>
      </c>
      <c r="M2494">
        <v>0</v>
      </c>
      <c r="N2494">
        <v>1.44</v>
      </c>
      <c r="O2494" t="s">
        <v>324</v>
      </c>
      <c r="P2494" t="s">
        <v>6446</v>
      </c>
      <c r="Q2494" t="s">
        <v>3092</v>
      </c>
      <c r="R2494" t="s">
        <v>6447</v>
      </c>
      <c r="S2494" t="s">
        <v>270</v>
      </c>
      <c r="T2494" t="b">
        <v>1</v>
      </c>
    </row>
    <row r="2495" spans="1:20" x14ac:dyDescent="0.25">
      <c r="A2495" t="s">
        <v>259</v>
      </c>
      <c r="B2495" t="s">
        <v>260</v>
      </c>
      <c r="C2495" t="s">
        <v>336</v>
      </c>
      <c r="D2495" t="s">
        <v>3088</v>
      </c>
      <c r="E2495" t="s">
        <v>1583</v>
      </c>
      <c r="F2495" t="s">
        <v>1583</v>
      </c>
      <c r="G2495" t="s">
        <v>1584</v>
      </c>
      <c r="H2495">
        <v>7442</v>
      </c>
      <c r="I2495" t="s">
        <v>265</v>
      </c>
      <c r="J2495" t="s">
        <v>242</v>
      </c>
      <c r="K2495" t="s">
        <v>243</v>
      </c>
      <c r="L2495" t="s">
        <v>244</v>
      </c>
      <c r="M2495">
        <v>0</v>
      </c>
      <c r="N2495">
        <v>7442</v>
      </c>
      <c r="O2495" t="s">
        <v>324</v>
      </c>
      <c r="P2495" t="s">
        <v>6446</v>
      </c>
      <c r="Q2495" t="s">
        <v>3092</v>
      </c>
      <c r="R2495" t="s">
        <v>6448</v>
      </c>
      <c r="S2495" t="s">
        <v>270</v>
      </c>
      <c r="T2495" t="b">
        <v>1</v>
      </c>
    </row>
    <row r="2496" spans="1:20" x14ac:dyDescent="0.25">
      <c r="A2496" t="s">
        <v>259</v>
      </c>
      <c r="B2496" t="s">
        <v>260</v>
      </c>
      <c r="C2496" t="s">
        <v>336</v>
      </c>
      <c r="D2496" t="s">
        <v>3088</v>
      </c>
      <c r="E2496" t="s">
        <v>1583</v>
      </c>
      <c r="F2496" t="s">
        <v>1583</v>
      </c>
      <c r="G2496" t="s">
        <v>1584</v>
      </c>
      <c r="H2496">
        <v>14380</v>
      </c>
      <c r="I2496" t="s">
        <v>265</v>
      </c>
      <c r="J2496" t="s">
        <v>242</v>
      </c>
      <c r="K2496" t="s">
        <v>243</v>
      </c>
      <c r="L2496" t="s">
        <v>244</v>
      </c>
      <c r="M2496">
        <v>0</v>
      </c>
      <c r="N2496">
        <v>14380</v>
      </c>
      <c r="O2496" t="s">
        <v>324</v>
      </c>
      <c r="P2496" t="s">
        <v>6446</v>
      </c>
      <c r="Q2496" t="s">
        <v>3092</v>
      </c>
      <c r="R2496" t="s">
        <v>6449</v>
      </c>
      <c r="S2496" t="s">
        <v>270</v>
      </c>
      <c r="T2496" t="b">
        <v>1</v>
      </c>
    </row>
    <row r="2497" spans="1:20" x14ac:dyDescent="0.25">
      <c r="A2497" t="s">
        <v>259</v>
      </c>
      <c r="B2497" t="s">
        <v>260</v>
      </c>
      <c r="C2497" t="s">
        <v>237</v>
      </c>
      <c r="D2497" t="s">
        <v>1832</v>
      </c>
      <c r="E2497" t="s">
        <v>5172</v>
      </c>
      <c r="F2497" t="s">
        <v>6450</v>
      </c>
      <c r="G2497" t="s">
        <v>6451</v>
      </c>
      <c r="H2497">
        <v>0.25440000000000002</v>
      </c>
      <c r="I2497" t="s">
        <v>265</v>
      </c>
      <c r="J2497" t="s">
        <v>242</v>
      </c>
      <c r="K2497" t="s">
        <v>243</v>
      </c>
      <c r="L2497" t="s">
        <v>244</v>
      </c>
      <c r="M2497">
        <v>0</v>
      </c>
      <c r="N2497">
        <v>0.25440000000000002</v>
      </c>
      <c r="O2497" t="s">
        <v>446</v>
      </c>
      <c r="P2497" t="s">
        <v>6452</v>
      </c>
      <c r="Q2497" t="s">
        <v>1836</v>
      </c>
      <c r="R2497" t="s">
        <v>6453</v>
      </c>
      <c r="S2497" t="s">
        <v>270</v>
      </c>
      <c r="T2497" t="b">
        <v>1</v>
      </c>
    </row>
    <row r="2498" spans="1:20" x14ac:dyDescent="0.25">
      <c r="A2498" t="s">
        <v>259</v>
      </c>
      <c r="B2498" t="s">
        <v>260</v>
      </c>
      <c r="C2498" t="s">
        <v>294</v>
      </c>
      <c r="D2498" t="s">
        <v>1832</v>
      </c>
      <c r="E2498" t="s">
        <v>5172</v>
      </c>
      <c r="F2498" t="s">
        <v>6450</v>
      </c>
      <c r="G2498" t="s">
        <v>6451</v>
      </c>
      <c r="H2498">
        <v>0.18079999999999999</v>
      </c>
      <c r="I2498" t="s">
        <v>265</v>
      </c>
      <c r="J2498" t="s">
        <v>242</v>
      </c>
      <c r="K2498" t="s">
        <v>243</v>
      </c>
      <c r="L2498" t="s">
        <v>244</v>
      </c>
      <c r="M2498">
        <v>0</v>
      </c>
      <c r="N2498">
        <v>0.18079999999999999</v>
      </c>
      <c r="O2498" t="s">
        <v>446</v>
      </c>
      <c r="P2498" t="s">
        <v>6452</v>
      </c>
      <c r="Q2498" t="s">
        <v>1836</v>
      </c>
      <c r="R2498" t="s">
        <v>6453</v>
      </c>
      <c r="S2498" t="s">
        <v>270</v>
      </c>
      <c r="T2498" t="b">
        <v>1</v>
      </c>
    </row>
    <row r="2499" spans="1:20" x14ac:dyDescent="0.25">
      <c r="A2499" t="s">
        <v>236</v>
      </c>
      <c r="B2499" t="s">
        <v>236</v>
      </c>
      <c r="C2499" t="s">
        <v>237</v>
      </c>
      <c r="D2499" t="s">
        <v>566</v>
      </c>
      <c r="F2499" t="s">
        <v>808</v>
      </c>
      <c r="G2499" t="s">
        <v>6454</v>
      </c>
      <c r="H2499">
        <v>8.1299999999999997E-2</v>
      </c>
      <c r="I2499" t="s">
        <v>254</v>
      </c>
      <c r="J2499" t="s">
        <v>242</v>
      </c>
      <c r="K2499" t="s">
        <v>243</v>
      </c>
      <c r="L2499" t="s">
        <v>244</v>
      </c>
      <c r="M2499">
        <v>0</v>
      </c>
      <c r="N2499">
        <v>8.1299999999999997E-2</v>
      </c>
      <c r="O2499" t="s">
        <v>881</v>
      </c>
      <c r="P2499" t="s">
        <v>6455</v>
      </c>
      <c r="Q2499" t="s">
        <v>571</v>
      </c>
      <c r="R2499" t="s">
        <v>883</v>
      </c>
      <c r="S2499" t="s">
        <v>249</v>
      </c>
      <c r="T2499" t="b">
        <v>1</v>
      </c>
    </row>
    <row r="2500" spans="1:20" x14ac:dyDescent="0.25">
      <c r="A2500" t="s">
        <v>259</v>
      </c>
      <c r="B2500" t="s">
        <v>260</v>
      </c>
      <c r="C2500" t="s">
        <v>237</v>
      </c>
      <c r="D2500" t="s">
        <v>683</v>
      </c>
      <c r="E2500" t="s">
        <v>1589</v>
      </c>
      <c r="F2500" t="s">
        <v>1590</v>
      </c>
      <c r="G2500" t="s">
        <v>1590</v>
      </c>
      <c r="H2500">
        <v>7.6180000000000003</v>
      </c>
      <c r="I2500" t="s">
        <v>265</v>
      </c>
      <c r="J2500" t="s">
        <v>242</v>
      </c>
      <c r="K2500" t="s">
        <v>243</v>
      </c>
      <c r="L2500" t="s">
        <v>244</v>
      </c>
      <c r="M2500">
        <v>0</v>
      </c>
      <c r="N2500">
        <v>7.6180000000000003</v>
      </c>
      <c r="O2500" t="s">
        <v>476</v>
      </c>
      <c r="P2500" t="s">
        <v>6456</v>
      </c>
      <c r="Q2500" t="s">
        <v>687</v>
      </c>
      <c r="R2500" t="s">
        <v>6457</v>
      </c>
      <c r="S2500" t="s">
        <v>270</v>
      </c>
      <c r="T2500" t="b">
        <v>1</v>
      </c>
    </row>
    <row r="2501" spans="1:20" x14ac:dyDescent="0.25">
      <c r="A2501" t="s">
        <v>259</v>
      </c>
      <c r="B2501" t="s">
        <v>260</v>
      </c>
      <c r="C2501" t="s">
        <v>294</v>
      </c>
      <c r="D2501" t="s">
        <v>683</v>
      </c>
      <c r="E2501" t="s">
        <v>1589</v>
      </c>
      <c r="F2501" t="s">
        <v>1590</v>
      </c>
      <c r="G2501" t="s">
        <v>1590</v>
      </c>
      <c r="H2501">
        <v>6.1459999999999999</v>
      </c>
      <c r="I2501" t="s">
        <v>265</v>
      </c>
      <c r="J2501" t="s">
        <v>242</v>
      </c>
      <c r="K2501" t="s">
        <v>243</v>
      </c>
      <c r="L2501" t="s">
        <v>244</v>
      </c>
      <c r="M2501">
        <v>0</v>
      </c>
      <c r="N2501">
        <v>6.1459999999999999</v>
      </c>
      <c r="O2501" t="s">
        <v>476</v>
      </c>
      <c r="P2501" t="s">
        <v>6456</v>
      </c>
      <c r="Q2501" t="s">
        <v>687</v>
      </c>
      <c r="R2501" t="s">
        <v>6457</v>
      </c>
      <c r="S2501" t="s">
        <v>270</v>
      </c>
      <c r="T2501" t="b">
        <v>1</v>
      </c>
    </row>
    <row r="2502" spans="1:20" x14ac:dyDescent="0.25">
      <c r="A2502" t="s">
        <v>259</v>
      </c>
      <c r="B2502" t="s">
        <v>260</v>
      </c>
      <c r="C2502" t="s">
        <v>237</v>
      </c>
      <c r="D2502" t="s">
        <v>875</v>
      </c>
      <c r="E2502" t="s">
        <v>5104</v>
      </c>
      <c r="F2502" t="s">
        <v>6458</v>
      </c>
      <c r="G2502" t="s">
        <v>6458</v>
      </c>
      <c r="H2502">
        <v>3.0049999999999999</v>
      </c>
      <c r="I2502" t="s">
        <v>265</v>
      </c>
      <c r="J2502" t="s">
        <v>242</v>
      </c>
      <c r="K2502" t="s">
        <v>243</v>
      </c>
      <c r="L2502" t="s">
        <v>244</v>
      </c>
      <c r="M2502">
        <v>0</v>
      </c>
      <c r="N2502">
        <v>3.0049999999999999</v>
      </c>
      <c r="O2502" t="s">
        <v>283</v>
      </c>
      <c r="P2502" t="s">
        <v>6459</v>
      </c>
      <c r="Q2502" t="s">
        <v>879</v>
      </c>
      <c r="R2502" t="s">
        <v>6460</v>
      </c>
      <c r="S2502" t="s">
        <v>270</v>
      </c>
      <c r="T2502" t="b">
        <v>1</v>
      </c>
    </row>
    <row r="2503" spans="1:20" x14ac:dyDescent="0.25">
      <c r="A2503" t="s">
        <v>259</v>
      </c>
      <c r="B2503" t="s">
        <v>260</v>
      </c>
      <c r="C2503" t="s">
        <v>294</v>
      </c>
      <c r="D2503" t="s">
        <v>875</v>
      </c>
      <c r="E2503" t="s">
        <v>5104</v>
      </c>
      <c r="F2503" t="s">
        <v>6458</v>
      </c>
      <c r="G2503" t="s">
        <v>6458</v>
      </c>
      <c r="H2503">
        <v>1.208</v>
      </c>
      <c r="I2503" t="s">
        <v>265</v>
      </c>
      <c r="J2503" t="s">
        <v>242</v>
      </c>
      <c r="K2503" t="s">
        <v>243</v>
      </c>
      <c r="L2503" t="s">
        <v>244</v>
      </c>
      <c r="M2503">
        <v>0</v>
      </c>
      <c r="N2503">
        <v>1.208</v>
      </c>
      <c r="O2503" t="s">
        <v>283</v>
      </c>
      <c r="P2503" t="s">
        <v>6459</v>
      </c>
      <c r="Q2503" t="s">
        <v>879</v>
      </c>
      <c r="R2503" t="s">
        <v>6460</v>
      </c>
      <c r="S2503" t="s">
        <v>270</v>
      </c>
      <c r="T2503" t="b">
        <v>1</v>
      </c>
    </row>
    <row r="2504" spans="1:20" x14ac:dyDescent="0.25">
      <c r="A2504" t="s">
        <v>236</v>
      </c>
      <c r="B2504" t="s">
        <v>236</v>
      </c>
      <c r="C2504" t="s">
        <v>237</v>
      </c>
      <c r="D2504" t="s">
        <v>2924</v>
      </c>
      <c r="F2504" t="s">
        <v>559</v>
      </c>
      <c r="G2504" t="s">
        <v>6461</v>
      </c>
      <c r="H2504">
        <v>0.2</v>
      </c>
      <c r="I2504" t="s">
        <v>341</v>
      </c>
      <c r="J2504" t="s">
        <v>242</v>
      </c>
      <c r="K2504" t="s">
        <v>243</v>
      </c>
      <c r="L2504" t="s">
        <v>244</v>
      </c>
      <c r="M2504">
        <v>0</v>
      </c>
      <c r="N2504">
        <v>0.2</v>
      </c>
      <c r="O2504" t="s">
        <v>697</v>
      </c>
      <c r="P2504" t="s">
        <v>6462</v>
      </c>
      <c r="Q2504" t="s">
        <v>2927</v>
      </c>
      <c r="R2504" t="s">
        <v>5051</v>
      </c>
      <c r="S2504" t="s">
        <v>249</v>
      </c>
      <c r="T2504" t="b">
        <v>1</v>
      </c>
    </row>
    <row r="2505" spans="1:20" x14ac:dyDescent="0.25">
      <c r="A2505" t="s">
        <v>259</v>
      </c>
      <c r="B2505" t="s">
        <v>260</v>
      </c>
      <c r="C2505" t="s">
        <v>237</v>
      </c>
      <c r="D2505" t="s">
        <v>3163</v>
      </c>
      <c r="E2505" t="s">
        <v>6463</v>
      </c>
      <c r="F2505" t="s">
        <v>6464</v>
      </c>
      <c r="G2505" t="s">
        <v>6464</v>
      </c>
      <c r="H2505">
        <v>1.042</v>
      </c>
      <c r="I2505" t="s">
        <v>265</v>
      </c>
      <c r="J2505" t="s">
        <v>242</v>
      </c>
      <c r="K2505" t="s">
        <v>243</v>
      </c>
      <c r="L2505" t="s">
        <v>244</v>
      </c>
      <c r="M2505">
        <v>0</v>
      </c>
      <c r="N2505">
        <v>1.042</v>
      </c>
      <c r="O2505" t="s">
        <v>324</v>
      </c>
      <c r="P2505" t="s">
        <v>6465</v>
      </c>
      <c r="Q2505" t="s">
        <v>3167</v>
      </c>
      <c r="R2505" t="s">
        <v>6466</v>
      </c>
      <c r="S2505" t="s">
        <v>270</v>
      </c>
      <c r="T2505" t="b">
        <v>1</v>
      </c>
    </row>
    <row r="2506" spans="1:20" x14ac:dyDescent="0.25">
      <c r="A2506" t="s">
        <v>259</v>
      </c>
      <c r="B2506" t="s">
        <v>260</v>
      </c>
      <c r="C2506" t="s">
        <v>294</v>
      </c>
      <c r="D2506" t="s">
        <v>3163</v>
      </c>
      <c r="E2506" t="s">
        <v>6463</v>
      </c>
      <c r="F2506" t="s">
        <v>6464</v>
      </c>
      <c r="G2506" t="s">
        <v>6464</v>
      </c>
      <c r="H2506">
        <v>0.27100000000000002</v>
      </c>
      <c r="I2506" t="s">
        <v>265</v>
      </c>
      <c r="J2506" t="s">
        <v>242</v>
      </c>
      <c r="K2506" t="s">
        <v>243</v>
      </c>
      <c r="L2506" t="s">
        <v>244</v>
      </c>
      <c r="M2506">
        <v>0</v>
      </c>
      <c r="N2506">
        <v>0.27100000000000002</v>
      </c>
      <c r="O2506" t="s">
        <v>324</v>
      </c>
      <c r="P2506" t="s">
        <v>6465</v>
      </c>
      <c r="Q2506" t="s">
        <v>3167</v>
      </c>
      <c r="R2506" t="s">
        <v>6466</v>
      </c>
      <c r="S2506" t="s">
        <v>270</v>
      </c>
      <c r="T2506" t="b">
        <v>1</v>
      </c>
    </row>
    <row r="2507" spans="1:20" x14ac:dyDescent="0.25">
      <c r="A2507" t="s">
        <v>259</v>
      </c>
      <c r="B2507" t="s">
        <v>260</v>
      </c>
      <c r="C2507" t="s">
        <v>237</v>
      </c>
      <c r="D2507" t="s">
        <v>295</v>
      </c>
      <c r="E2507" t="s">
        <v>4046</v>
      </c>
      <c r="F2507" t="s">
        <v>6467</v>
      </c>
      <c r="G2507" t="s">
        <v>6467</v>
      </c>
      <c r="H2507">
        <v>0.61460000000000004</v>
      </c>
      <c r="I2507" t="s">
        <v>265</v>
      </c>
      <c r="J2507" t="s">
        <v>242</v>
      </c>
      <c r="K2507" t="s">
        <v>243</v>
      </c>
      <c r="L2507" t="s">
        <v>244</v>
      </c>
      <c r="M2507">
        <v>0</v>
      </c>
      <c r="N2507">
        <v>0.61460000000000004</v>
      </c>
      <c r="O2507" t="s">
        <v>298</v>
      </c>
      <c r="P2507" t="s">
        <v>6468</v>
      </c>
      <c r="Q2507" t="s">
        <v>300</v>
      </c>
      <c r="R2507" t="s">
        <v>6469</v>
      </c>
      <c r="S2507" t="s">
        <v>270</v>
      </c>
      <c r="T2507" t="b">
        <v>1</v>
      </c>
    </row>
    <row r="2508" spans="1:20" x14ac:dyDescent="0.25">
      <c r="A2508" t="s">
        <v>259</v>
      </c>
      <c r="B2508" t="s">
        <v>260</v>
      </c>
      <c r="C2508" t="s">
        <v>237</v>
      </c>
      <c r="D2508" t="s">
        <v>1535</v>
      </c>
      <c r="E2508" t="s">
        <v>1751</v>
      </c>
      <c r="F2508" t="s">
        <v>1752</v>
      </c>
      <c r="G2508" t="s">
        <v>1752</v>
      </c>
      <c r="H2508">
        <v>0.94399999999999995</v>
      </c>
      <c r="I2508" t="s">
        <v>265</v>
      </c>
      <c r="J2508" t="s">
        <v>242</v>
      </c>
      <c r="K2508" t="s">
        <v>243</v>
      </c>
      <c r="L2508" t="s">
        <v>244</v>
      </c>
      <c r="M2508">
        <v>0</v>
      </c>
      <c r="N2508">
        <v>0.94399999999999995</v>
      </c>
      <c r="O2508" t="s">
        <v>324</v>
      </c>
      <c r="P2508" t="s">
        <v>6470</v>
      </c>
      <c r="Q2508" t="s">
        <v>1539</v>
      </c>
      <c r="R2508" t="s">
        <v>6471</v>
      </c>
      <c r="S2508" t="s">
        <v>270</v>
      </c>
      <c r="T2508" t="b">
        <v>1</v>
      </c>
    </row>
    <row r="2509" spans="1:20" x14ac:dyDescent="0.25">
      <c r="A2509" t="s">
        <v>259</v>
      </c>
      <c r="B2509" t="s">
        <v>260</v>
      </c>
      <c r="C2509" t="s">
        <v>294</v>
      </c>
      <c r="D2509" t="s">
        <v>1535</v>
      </c>
      <c r="E2509" t="s">
        <v>1751</v>
      </c>
      <c r="F2509" t="s">
        <v>1752</v>
      </c>
      <c r="G2509" t="s">
        <v>1752</v>
      </c>
      <c r="H2509">
        <v>0.57599999999999996</v>
      </c>
      <c r="I2509" t="s">
        <v>265</v>
      </c>
      <c r="J2509" t="s">
        <v>242</v>
      </c>
      <c r="K2509" t="s">
        <v>243</v>
      </c>
      <c r="L2509" t="s">
        <v>244</v>
      </c>
      <c r="M2509">
        <v>0</v>
      </c>
      <c r="N2509">
        <v>0.57599999999999996</v>
      </c>
      <c r="O2509" t="s">
        <v>324</v>
      </c>
      <c r="P2509" t="s">
        <v>6470</v>
      </c>
      <c r="Q2509" t="s">
        <v>1539</v>
      </c>
      <c r="R2509" t="s">
        <v>6471</v>
      </c>
      <c r="S2509" t="s">
        <v>270</v>
      </c>
      <c r="T2509" t="b">
        <v>1</v>
      </c>
    </row>
    <row r="2510" spans="1:20" x14ac:dyDescent="0.25">
      <c r="A2510" t="s">
        <v>259</v>
      </c>
      <c r="B2510" t="s">
        <v>260</v>
      </c>
      <c r="C2510" t="s">
        <v>237</v>
      </c>
      <c r="D2510" t="s">
        <v>6128</v>
      </c>
      <c r="E2510" t="s">
        <v>3280</v>
      </c>
      <c r="F2510" t="s">
        <v>4753</v>
      </c>
      <c r="G2510" t="s">
        <v>4753</v>
      </c>
      <c r="H2510">
        <v>0.33200000000000002</v>
      </c>
      <c r="I2510" t="s">
        <v>265</v>
      </c>
      <c r="J2510" t="s">
        <v>242</v>
      </c>
      <c r="K2510" t="s">
        <v>243</v>
      </c>
      <c r="L2510" t="s">
        <v>244</v>
      </c>
      <c r="M2510">
        <v>0</v>
      </c>
      <c r="N2510">
        <v>0.33200000000000002</v>
      </c>
      <c r="O2510" t="s">
        <v>4756</v>
      </c>
      <c r="P2510" t="s">
        <v>6472</v>
      </c>
      <c r="Q2510" t="s">
        <v>6132</v>
      </c>
      <c r="R2510" t="s">
        <v>6473</v>
      </c>
      <c r="S2510" t="s">
        <v>270</v>
      </c>
      <c r="T2510" t="b">
        <v>1</v>
      </c>
    </row>
    <row r="2511" spans="1:20" x14ac:dyDescent="0.25">
      <c r="A2511" t="s">
        <v>236</v>
      </c>
      <c r="B2511" t="s">
        <v>236</v>
      </c>
      <c r="C2511" t="s">
        <v>237</v>
      </c>
      <c r="D2511" t="s">
        <v>566</v>
      </c>
      <c r="E2511" t="s">
        <v>251</v>
      </c>
      <c r="F2511" t="s">
        <v>773</v>
      </c>
      <c r="G2511" t="s">
        <v>6474</v>
      </c>
      <c r="H2511">
        <v>0.46800000000000003</v>
      </c>
      <c r="I2511">
        <v>100</v>
      </c>
      <c r="J2511" t="s">
        <v>242</v>
      </c>
      <c r="K2511" t="s">
        <v>243</v>
      </c>
      <c r="L2511" t="s">
        <v>244</v>
      </c>
      <c r="M2511">
        <v>0</v>
      </c>
      <c r="N2511">
        <v>0.46800000000000003</v>
      </c>
      <c r="O2511" t="s">
        <v>255</v>
      </c>
      <c r="P2511" t="s">
        <v>6475</v>
      </c>
      <c r="Q2511" t="s">
        <v>571</v>
      </c>
      <c r="R2511" t="s">
        <v>776</v>
      </c>
      <c r="S2511" t="s">
        <v>249</v>
      </c>
      <c r="T2511" t="b">
        <v>1</v>
      </c>
    </row>
    <row r="2512" spans="1:20" x14ac:dyDescent="0.25">
      <c r="A2512" t="s">
        <v>259</v>
      </c>
      <c r="B2512" t="s">
        <v>260</v>
      </c>
      <c r="C2512" t="s">
        <v>237</v>
      </c>
      <c r="D2512" t="s">
        <v>838</v>
      </c>
      <c r="E2512" t="s">
        <v>665</v>
      </c>
      <c r="F2512" t="s">
        <v>6476</v>
      </c>
      <c r="G2512" t="s">
        <v>6476</v>
      </c>
      <c r="H2512">
        <v>2.3809999999999998</v>
      </c>
      <c r="I2512" t="s">
        <v>265</v>
      </c>
      <c r="J2512" t="s">
        <v>242</v>
      </c>
      <c r="K2512" t="s">
        <v>243</v>
      </c>
      <c r="L2512" t="s">
        <v>244</v>
      </c>
      <c r="M2512">
        <v>0</v>
      </c>
      <c r="N2512">
        <v>2.3809999999999998</v>
      </c>
      <c r="O2512" t="s">
        <v>324</v>
      </c>
      <c r="P2512" t="s">
        <v>6477</v>
      </c>
      <c r="Q2512" t="s">
        <v>840</v>
      </c>
      <c r="R2512" t="s">
        <v>6478</v>
      </c>
      <c r="S2512" t="s">
        <v>270</v>
      </c>
      <c r="T2512" t="b">
        <v>1</v>
      </c>
    </row>
    <row r="2513" spans="1:20" x14ac:dyDescent="0.25">
      <c r="A2513" t="s">
        <v>259</v>
      </c>
      <c r="B2513" t="s">
        <v>260</v>
      </c>
      <c r="C2513" t="s">
        <v>294</v>
      </c>
      <c r="D2513" t="s">
        <v>838</v>
      </c>
      <c r="E2513" t="s">
        <v>665</v>
      </c>
      <c r="F2513" t="s">
        <v>6476</v>
      </c>
      <c r="G2513" t="s">
        <v>6476</v>
      </c>
      <c r="H2513">
        <v>0.749</v>
      </c>
      <c r="I2513" t="s">
        <v>265</v>
      </c>
      <c r="J2513" t="s">
        <v>242</v>
      </c>
      <c r="K2513" t="s">
        <v>243</v>
      </c>
      <c r="L2513" t="s">
        <v>244</v>
      </c>
      <c r="M2513">
        <v>0</v>
      </c>
      <c r="N2513">
        <v>0.749</v>
      </c>
      <c r="O2513" t="s">
        <v>324</v>
      </c>
      <c r="P2513" t="s">
        <v>6477</v>
      </c>
      <c r="Q2513" t="s">
        <v>840</v>
      </c>
      <c r="R2513" t="s">
        <v>6478</v>
      </c>
      <c r="S2513" t="s">
        <v>270</v>
      </c>
      <c r="T2513" t="b">
        <v>1</v>
      </c>
    </row>
    <row r="2514" spans="1:20" x14ac:dyDescent="0.25">
      <c r="A2514" t="s">
        <v>259</v>
      </c>
      <c r="B2514" t="s">
        <v>260</v>
      </c>
      <c r="C2514" t="s">
        <v>237</v>
      </c>
      <c r="D2514" t="s">
        <v>1786</v>
      </c>
      <c r="E2514" t="s">
        <v>6479</v>
      </c>
      <c r="F2514" t="s">
        <v>6480</v>
      </c>
      <c r="G2514" t="s">
        <v>6480</v>
      </c>
      <c r="H2514">
        <v>0.34899999999999998</v>
      </c>
      <c r="I2514" t="s">
        <v>265</v>
      </c>
      <c r="J2514" t="s">
        <v>242</v>
      </c>
      <c r="K2514" t="s">
        <v>243</v>
      </c>
      <c r="L2514" t="s">
        <v>244</v>
      </c>
      <c r="M2514">
        <v>0</v>
      </c>
      <c r="N2514">
        <v>0.34899999999999998</v>
      </c>
      <c r="O2514" t="s">
        <v>324</v>
      </c>
      <c r="P2514" t="s">
        <v>6481</v>
      </c>
      <c r="Q2514" t="s">
        <v>1790</v>
      </c>
      <c r="R2514" t="s">
        <v>6482</v>
      </c>
      <c r="S2514" t="s">
        <v>270</v>
      </c>
      <c r="T2514" t="b">
        <v>1</v>
      </c>
    </row>
    <row r="2515" spans="1:20" x14ac:dyDescent="0.25">
      <c r="A2515" t="s">
        <v>259</v>
      </c>
      <c r="B2515" t="s">
        <v>260</v>
      </c>
      <c r="C2515" t="s">
        <v>294</v>
      </c>
      <c r="D2515" t="s">
        <v>1786</v>
      </c>
      <c r="E2515" t="s">
        <v>6479</v>
      </c>
      <c r="F2515" t="s">
        <v>6480</v>
      </c>
      <c r="G2515" t="s">
        <v>6480</v>
      </c>
      <c r="H2515">
        <v>0.10100000000000001</v>
      </c>
      <c r="I2515" t="s">
        <v>265</v>
      </c>
      <c r="J2515" t="s">
        <v>242</v>
      </c>
      <c r="K2515" t="s">
        <v>243</v>
      </c>
      <c r="L2515" t="s">
        <v>244</v>
      </c>
      <c r="M2515">
        <v>0</v>
      </c>
      <c r="N2515">
        <v>0.10100000000000001</v>
      </c>
      <c r="O2515" t="s">
        <v>324</v>
      </c>
      <c r="P2515" t="s">
        <v>6481</v>
      </c>
      <c r="Q2515" t="s">
        <v>1790</v>
      </c>
      <c r="R2515" t="s">
        <v>6482</v>
      </c>
      <c r="S2515" t="s">
        <v>270</v>
      </c>
      <c r="T2515" t="b">
        <v>1</v>
      </c>
    </row>
    <row r="2516" spans="1:20" x14ac:dyDescent="0.25">
      <c r="A2516" t="s">
        <v>236</v>
      </c>
      <c r="B2516" t="s">
        <v>236</v>
      </c>
      <c r="C2516" t="s">
        <v>237</v>
      </c>
      <c r="D2516" t="s">
        <v>566</v>
      </c>
      <c r="F2516" t="s">
        <v>239</v>
      </c>
      <c r="G2516" t="s">
        <v>624</v>
      </c>
      <c r="H2516">
        <v>0.13</v>
      </c>
      <c r="I2516" t="s">
        <v>254</v>
      </c>
      <c r="J2516" t="s">
        <v>242</v>
      </c>
      <c r="K2516" t="s">
        <v>243</v>
      </c>
      <c r="L2516" t="s">
        <v>244</v>
      </c>
      <c r="M2516">
        <v>0</v>
      </c>
      <c r="N2516">
        <v>0.13</v>
      </c>
      <c r="O2516" t="s">
        <v>569</v>
      </c>
      <c r="P2516" t="s">
        <v>625</v>
      </c>
      <c r="Q2516" t="s">
        <v>571</v>
      </c>
      <c r="R2516" t="s">
        <v>6483</v>
      </c>
      <c r="S2516" t="s">
        <v>249</v>
      </c>
      <c r="T2516" t="b">
        <v>0</v>
      </c>
    </row>
    <row r="2517" spans="1:20" x14ac:dyDescent="0.25">
      <c r="A2517" t="s">
        <v>259</v>
      </c>
      <c r="B2517" t="s">
        <v>260</v>
      </c>
      <c r="C2517" t="s">
        <v>237</v>
      </c>
      <c r="D2517" t="s">
        <v>2727</v>
      </c>
      <c r="E2517" t="s">
        <v>2535</v>
      </c>
      <c r="F2517" t="s">
        <v>2560</v>
      </c>
      <c r="G2517" t="s">
        <v>2560</v>
      </c>
      <c r="H2517">
        <v>8.5000000000000006E-2</v>
      </c>
      <c r="I2517" t="s">
        <v>265</v>
      </c>
      <c r="J2517" t="s">
        <v>242</v>
      </c>
      <c r="K2517" t="s">
        <v>243</v>
      </c>
      <c r="L2517" t="s">
        <v>244</v>
      </c>
      <c r="M2517">
        <v>0</v>
      </c>
      <c r="N2517">
        <v>8.5000000000000006E-2</v>
      </c>
      <c r="O2517" t="s">
        <v>576</v>
      </c>
      <c r="P2517" t="s">
        <v>6484</v>
      </c>
      <c r="Q2517" t="s">
        <v>2731</v>
      </c>
      <c r="R2517" t="s">
        <v>6485</v>
      </c>
      <c r="S2517" t="s">
        <v>270</v>
      </c>
      <c r="T2517" t="b">
        <v>1</v>
      </c>
    </row>
    <row r="2518" spans="1:20" x14ac:dyDescent="0.25">
      <c r="A2518" t="s">
        <v>259</v>
      </c>
      <c r="B2518" t="s">
        <v>260</v>
      </c>
      <c r="C2518" t="s">
        <v>336</v>
      </c>
      <c r="D2518" t="s">
        <v>2727</v>
      </c>
      <c r="E2518" t="s">
        <v>2535</v>
      </c>
      <c r="F2518" t="s">
        <v>2560</v>
      </c>
      <c r="G2518" t="s">
        <v>2560</v>
      </c>
      <c r="H2518">
        <v>439</v>
      </c>
      <c r="I2518" t="s">
        <v>265</v>
      </c>
      <c r="J2518" t="s">
        <v>242</v>
      </c>
      <c r="K2518" t="s">
        <v>243</v>
      </c>
      <c r="L2518" t="s">
        <v>244</v>
      </c>
      <c r="M2518">
        <v>0</v>
      </c>
      <c r="N2518">
        <v>439</v>
      </c>
      <c r="O2518" t="s">
        <v>576</v>
      </c>
      <c r="P2518" t="s">
        <v>6484</v>
      </c>
      <c r="Q2518" t="s">
        <v>2731</v>
      </c>
      <c r="R2518" t="s">
        <v>6486</v>
      </c>
      <c r="S2518" t="s">
        <v>270</v>
      </c>
      <c r="T2518" t="b">
        <v>1</v>
      </c>
    </row>
    <row r="2519" spans="1:20" x14ac:dyDescent="0.25">
      <c r="A2519" t="s">
        <v>259</v>
      </c>
      <c r="B2519" t="s">
        <v>260</v>
      </c>
      <c r="C2519" t="s">
        <v>336</v>
      </c>
      <c r="D2519" t="s">
        <v>2727</v>
      </c>
      <c r="E2519" t="s">
        <v>2535</v>
      </c>
      <c r="F2519" t="s">
        <v>2560</v>
      </c>
      <c r="G2519" t="s">
        <v>2560</v>
      </c>
      <c r="H2519">
        <v>849</v>
      </c>
      <c r="I2519" t="s">
        <v>265</v>
      </c>
      <c r="J2519" t="s">
        <v>242</v>
      </c>
      <c r="K2519" t="s">
        <v>243</v>
      </c>
      <c r="L2519" t="s">
        <v>244</v>
      </c>
      <c r="M2519">
        <v>0</v>
      </c>
      <c r="N2519">
        <v>849</v>
      </c>
      <c r="O2519" t="s">
        <v>576</v>
      </c>
      <c r="P2519" t="s">
        <v>6484</v>
      </c>
      <c r="Q2519" t="s">
        <v>2731</v>
      </c>
      <c r="R2519" t="s">
        <v>6487</v>
      </c>
      <c r="S2519" t="s">
        <v>270</v>
      </c>
      <c r="T2519" t="b">
        <v>1</v>
      </c>
    </row>
    <row r="2520" spans="1:20" x14ac:dyDescent="0.25">
      <c r="A2520" t="s">
        <v>259</v>
      </c>
      <c r="B2520" t="s">
        <v>1086</v>
      </c>
      <c r="C2520" t="s">
        <v>237</v>
      </c>
      <c r="D2520" t="s">
        <v>6211</v>
      </c>
      <c r="E2520" t="s">
        <v>6488</v>
      </c>
      <c r="F2520" t="s">
        <v>6488</v>
      </c>
      <c r="G2520" t="s">
        <v>6488</v>
      </c>
      <c r="H2520">
        <v>0</v>
      </c>
      <c r="I2520" t="s">
        <v>265</v>
      </c>
      <c r="J2520" t="s">
        <v>242</v>
      </c>
      <c r="K2520" t="s">
        <v>243</v>
      </c>
      <c r="L2520" t="s">
        <v>244</v>
      </c>
      <c r="M2520">
        <v>0</v>
      </c>
      <c r="N2520">
        <v>0</v>
      </c>
      <c r="O2520" t="s">
        <v>298</v>
      </c>
      <c r="P2520" t="s">
        <v>6489</v>
      </c>
      <c r="Q2520" t="s">
        <v>6215</v>
      </c>
      <c r="R2520" t="s">
        <v>6490</v>
      </c>
      <c r="S2520" t="s">
        <v>1094</v>
      </c>
      <c r="T2520" t="b">
        <v>1</v>
      </c>
    </row>
    <row r="2521" spans="1:20" x14ac:dyDescent="0.25">
      <c r="A2521" t="s">
        <v>259</v>
      </c>
      <c r="B2521" t="s">
        <v>260</v>
      </c>
      <c r="C2521" t="s">
        <v>237</v>
      </c>
      <c r="D2521" t="s">
        <v>2420</v>
      </c>
      <c r="E2521" t="s">
        <v>5644</v>
      </c>
      <c r="F2521" t="s">
        <v>5645</v>
      </c>
      <c r="G2521" t="s">
        <v>5645</v>
      </c>
      <c r="H2521">
        <v>4.8000000000000001E-2</v>
      </c>
      <c r="I2521" t="s">
        <v>265</v>
      </c>
      <c r="J2521" t="s">
        <v>242</v>
      </c>
      <c r="K2521" t="s">
        <v>243</v>
      </c>
      <c r="L2521" t="s">
        <v>244</v>
      </c>
      <c r="M2521">
        <v>0</v>
      </c>
      <c r="N2521">
        <v>4.8000000000000001E-2</v>
      </c>
      <c r="O2521" t="s">
        <v>386</v>
      </c>
      <c r="P2521" t="s">
        <v>6491</v>
      </c>
      <c r="Q2521" t="s">
        <v>2424</v>
      </c>
      <c r="R2521" t="s">
        <v>6492</v>
      </c>
      <c r="S2521" t="s">
        <v>270</v>
      </c>
      <c r="T2521" t="b">
        <v>1</v>
      </c>
    </row>
    <row r="2522" spans="1:20" x14ac:dyDescent="0.25">
      <c r="A2522" t="s">
        <v>259</v>
      </c>
      <c r="B2522" t="s">
        <v>260</v>
      </c>
      <c r="C2522" t="s">
        <v>237</v>
      </c>
      <c r="D2522" t="s">
        <v>6128</v>
      </c>
      <c r="E2522" t="s">
        <v>6129</v>
      </c>
      <c r="F2522" t="s">
        <v>6493</v>
      </c>
      <c r="G2522" t="s">
        <v>6493</v>
      </c>
      <c r="H2522">
        <v>8.3000000000000004E-2</v>
      </c>
      <c r="I2522" t="s">
        <v>265</v>
      </c>
      <c r="J2522" t="s">
        <v>242</v>
      </c>
      <c r="K2522" t="s">
        <v>243</v>
      </c>
      <c r="L2522" t="s">
        <v>244</v>
      </c>
      <c r="M2522">
        <v>0</v>
      </c>
      <c r="N2522">
        <v>8.3000000000000004E-2</v>
      </c>
      <c r="O2522" t="s">
        <v>4756</v>
      </c>
      <c r="P2522" t="s">
        <v>6494</v>
      </c>
      <c r="Q2522" t="s">
        <v>6132</v>
      </c>
      <c r="R2522" t="s">
        <v>6495</v>
      </c>
      <c r="S2522" t="s">
        <v>270</v>
      </c>
      <c r="T2522" t="b">
        <v>1</v>
      </c>
    </row>
    <row r="2523" spans="1:20" x14ac:dyDescent="0.25">
      <c r="A2523" t="s">
        <v>259</v>
      </c>
      <c r="B2523" t="s">
        <v>260</v>
      </c>
      <c r="C2523" t="s">
        <v>237</v>
      </c>
      <c r="D2523" t="s">
        <v>328</v>
      </c>
      <c r="E2523" t="s">
        <v>3059</v>
      </c>
      <c r="F2523" t="s">
        <v>6496</v>
      </c>
      <c r="G2523" t="s">
        <v>6496</v>
      </c>
      <c r="H2523">
        <v>4.5199999999999997E-2</v>
      </c>
      <c r="I2523" t="s">
        <v>265</v>
      </c>
      <c r="J2523" t="s">
        <v>242</v>
      </c>
      <c r="K2523" t="s">
        <v>243</v>
      </c>
      <c r="L2523" t="s">
        <v>244</v>
      </c>
      <c r="M2523">
        <v>0</v>
      </c>
      <c r="N2523">
        <v>4.5199999999999997E-2</v>
      </c>
      <c r="O2523" t="s">
        <v>331</v>
      </c>
      <c r="P2523" t="s">
        <v>6497</v>
      </c>
      <c r="Q2523" t="s">
        <v>333</v>
      </c>
      <c r="R2523" t="s">
        <v>6498</v>
      </c>
      <c r="S2523" t="s">
        <v>270</v>
      </c>
      <c r="T2523" t="b">
        <v>1</v>
      </c>
    </row>
    <row r="2524" spans="1:20" x14ac:dyDescent="0.25">
      <c r="A2524" t="s">
        <v>236</v>
      </c>
      <c r="B2524" t="s">
        <v>236</v>
      </c>
      <c r="C2524" t="s">
        <v>237</v>
      </c>
      <c r="D2524" t="s">
        <v>552</v>
      </c>
      <c r="F2524" t="s">
        <v>6499</v>
      </c>
      <c r="G2524" t="s">
        <v>6500</v>
      </c>
      <c r="H2524">
        <v>614.4</v>
      </c>
      <c r="I2524" t="s">
        <v>492</v>
      </c>
      <c r="J2524" t="s">
        <v>242</v>
      </c>
      <c r="K2524" t="s">
        <v>243</v>
      </c>
      <c r="L2524" t="s">
        <v>244</v>
      </c>
      <c r="M2524">
        <v>0</v>
      </c>
      <c r="N2524">
        <v>614.4</v>
      </c>
      <c r="O2524" t="s">
        <v>428</v>
      </c>
      <c r="P2524" t="s">
        <v>6501</v>
      </c>
      <c r="Q2524" t="s">
        <v>556</v>
      </c>
      <c r="R2524" t="s">
        <v>6502</v>
      </c>
      <c r="S2524" t="s">
        <v>249</v>
      </c>
      <c r="T2524" t="b">
        <v>1</v>
      </c>
    </row>
    <row r="2525" spans="1:20" x14ac:dyDescent="0.25">
      <c r="A2525" t="s">
        <v>259</v>
      </c>
      <c r="B2525" t="s">
        <v>382</v>
      </c>
      <c r="C2525" t="s">
        <v>237</v>
      </c>
      <c r="D2525" t="s">
        <v>1792</v>
      </c>
      <c r="E2525" t="s">
        <v>4557</v>
      </c>
      <c r="F2525" t="s">
        <v>4558</v>
      </c>
      <c r="G2525" t="s">
        <v>4558</v>
      </c>
      <c r="H2525">
        <v>0.33</v>
      </c>
      <c r="I2525" t="s">
        <v>265</v>
      </c>
      <c r="J2525" t="s">
        <v>242</v>
      </c>
      <c r="K2525" t="s">
        <v>243</v>
      </c>
      <c r="L2525" t="s">
        <v>244</v>
      </c>
      <c r="M2525">
        <v>0</v>
      </c>
      <c r="N2525">
        <v>0.33</v>
      </c>
      <c r="O2525" t="s">
        <v>1364</v>
      </c>
      <c r="P2525" s="18" t="s">
        <v>6503</v>
      </c>
      <c r="Q2525" t="s">
        <v>1796</v>
      </c>
      <c r="R2525" t="s">
        <v>6504</v>
      </c>
      <c r="S2525" t="s">
        <v>390</v>
      </c>
      <c r="T2525" t="b">
        <v>1</v>
      </c>
    </row>
    <row r="2526" spans="1:20" x14ac:dyDescent="0.25">
      <c r="A2526" t="s">
        <v>259</v>
      </c>
      <c r="B2526" t="s">
        <v>382</v>
      </c>
      <c r="C2526" t="s">
        <v>294</v>
      </c>
      <c r="D2526" t="s">
        <v>1792</v>
      </c>
      <c r="E2526" t="s">
        <v>4557</v>
      </c>
      <c r="F2526" t="s">
        <v>4558</v>
      </c>
      <c r="G2526" t="s">
        <v>4558</v>
      </c>
      <c r="H2526">
        <v>0.185</v>
      </c>
      <c r="I2526" t="s">
        <v>265</v>
      </c>
      <c r="J2526" t="s">
        <v>242</v>
      </c>
      <c r="K2526" t="s">
        <v>243</v>
      </c>
      <c r="L2526" t="s">
        <v>244</v>
      </c>
      <c r="M2526">
        <v>0</v>
      </c>
      <c r="N2526">
        <v>0.185</v>
      </c>
      <c r="O2526" t="s">
        <v>1364</v>
      </c>
      <c r="P2526" s="18" t="s">
        <v>6503</v>
      </c>
      <c r="Q2526" t="s">
        <v>1796</v>
      </c>
      <c r="R2526" t="s">
        <v>6504</v>
      </c>
      <c r="S2526" t="s">
        <v>390</v>
      </c>
      <c r="T2526" t="b">
        <v>1</v>
      </c>
    </row>
    <row r="2527" spans="1:20" x14ac:dyDescent="0.25">
      <c r="A2527" t="s">
        <v>259</v>
      </c>
      <c r="B2527" t="s">
        <v>260</v>
      </c>
      <c r="C2527" t="s">
        <v>237</v>
      </c>
      <c r="D2527" t="s">
        <v>1530</v>
      </c>
      <c r="E2527" t="s">
        <v>3176</v>
      </c>
      <c r="F2527" t="s">
        <v>6505</v>
      </c>
      <c r="G2527" t="s">
        <v>6505</v>
      </c>
      <c r="H2527">
        <v>0.36</v>
      </c>
      <c r="I2527" t="s">
        <v>265</v>
      </c>
      <c r="J2527" t="s">
        <v>242</v>
      </c>
      <c r="K2527" t="s">
        <v>243</v>
      </c>
      <c r="L2527" t="s">
        <v>244</v>
      </c>
      <c r="M2527">
        <v>0</v>
      </c>
      <c r="N2527">
        <v>0.36</v>
      </c>
      <c r="O2527" t="s">
        <v>266</v>
      </c>
      <c r="P2527" t="s">
        <v>6506</v>
      </c>
      <c r="Q2527" t="s">
        <v>1533</v>
      </c>
      <c r="R2527" t="s">
        <v>6507</v>
      </c>
      <c r="S2527" t="s">
        <v>270</v>
      </c>
      <c r="T2527" t="b">
        <v>1</v>
      </c>
    </row>
    <row r="2528" spans="1:20" x14ac:dyDescent="0.25">
      <c r="A2528" t="s">
        <v>236</v>
      </c>
      <c r="B2528" t="s">
        <v>236</v>
      </c>
      <c r="C2528" t="s">
        <v>237</v>
      </c>
      <c r="D2528" t="s">
        <v>250</v>
      </c>
      <c r="F2528" t="s">
        <v>1596</v>
      </c>
      <c r="G2528" t="s">
        <v>1658</v>
      </c>
      <c r="H2528">
        <v>0.13</v>
      </c>
      <c r="I2528" t="s">
        <v>254</v>
      </c>
      <c r="J2528" t="s">
        <v>242</v>
      </c>
      <c r="K2528" t="s">
        <v>243</v>
      </c>
      <c r="L2528" t="s">
        <v>244</v>
      </c>
      <c r="M2528">
        <v>0</v>
      </c>
      <c r="N2528">
        <v>0.13</v>
      </c>
      <c r="O2528" t="s">
        <v>546</v>
      </c>
      <c r="P2528" t="s">
        <v>6508</v>
      </c>
      <c r="Q2528" t="s">
        <v>257</v>
      </c>
      <c r="R2528" t="s">
        <v>6509</v>
      </c>
      <c r="S2528" t="s">
        <v>249</v>
      </c>
      <c r="T2528" t="b">
        <v>1</v>
      </c>
    </row>
    <row r="2529" spans="1:20" x14ac:dyDescent="0.25">
      <c r="A2529" t="s">
        <v>259</v>
      </c>
      <c r="B2529" t="s">
        <v>260</v>
      </c>
      <c r="C2529" t="s">
        <v>237</v>
      </c>
      <c r="D2529" t="s">
        <v>280</v>
      </c>
      <c r="E2529" t="s">
        <v>5495</v>
      </c>
      <c r="F2529" t="s">
        <v>6510</v>
      </c>
      <c r="G2529" t="s">
        <v>6510</v>
      </c>
      <c r="H2529">
        <v>0.20960000000000001</v>
      </c>
      <c r="I2529" t="s">
        <v>265</v>
      </c>
      <c r="J2529" t="s">
        <v>242</v>
      </c>
      <c r="K2529" t="s">
        <v>243</v>
      </c>
      <c r="L2529" t="s">
        <v>244</v>
      </c>
      <c r="M2529">
        <v>0</v>
      </c>
      <c r="N2529">
        <v>0.20960000000000001</v>
      </c>
      <c r="O2529" t="s">
        <v>1258</v>
      </c>
      <c r="P2529" t="s">
        <v>6511</v>
      </c>
      <c r="Q2529" t="s">
        <v>285</v>
      </c>
      <c r="R2529" t="s">
        <v>6512</v>
      </c>
      <c r="S2529" t="s">
        <v>270</v>
      </c>
      <c r="T2529" t="b">
        <v>1</v>
      </c>
    </row>
    <row r="2530" spans="1:20" x14ac:dyDescent="0.25">
      <c r="A2530" t="s">
        <v>259</v>
      </c>
      <c r="B2530" t="s">
        <v>260</v>
      </c>
      <c r="C2530" t="s">
        <v>237</v>
      </c>
      <c r="D2530" t="s">
        <v>715</v>
      </c>
      <c r="E2530" t="s">
        <v>6513</v>
      </c>
      <c r="F2530" t="s">
        <v>6514</v>
      </c>
      <c r="G2530" t="s">
        <v>6515</v>
      </c>
      <c r="H2530">
        <v>0.35699999999999998</v>
      </c>
      <c r="I2530" t="s">
        <v>265</v>
      </c>
      <c r="J2530" t="s">
        <v>242</v>
      </c>
      <c r="K2530" t="s">
        <v>243</v>
      </c>
      <c r="L2530" t="s">
        <v>244</v>
      </c>
      <c r="M2530">
        <v>0</v>
      </c>
      <c r="N2530">
        <v>0.35699999999999998</v>
      </c>
      <c r="O2530" t="s">
        <v>266</v>
      </c>
      <c r="P2530" t="s">
        <v>6516</v>
      </c>
      <c r="Q2530" t="s">
        <v>717</v>
      </c>
      <c r="R2530" t="s">
        <v>6517</v>
      </c>
      <c r="S2530" t="s">
        <v>270</v>
      </c>
      <c r="T2530" t="b">
        <v>1</v>
      </c>
    </row>
    <row r="2531" spans="1:20" x14ac:dyDescent="0.25">
      <c r="A2531" t="s">
        <v>259</v>
      </c>
      <c r="B2531" t="s">
        <v>260</v>
      </c>
      <c r="C2531" t="s">
        <v>294</v>
      </c>
      <c r="D2531" t="s">
        <v>715</v>
      </c>
      <c r="E2531" t="s">
        <v>6513</v>
      </c>
      <c r="F2531" t="s">
        <v>6514</v>
      </c>
      <c r="G2531" t="s">
        <v>6515</v>
      </c>
      <c r="H2531">
        <v>0.105</v>
      </c>
      <c r="I2531" t="s">
        <v>265</v>
      </c>
      <c r="J2531" t="s">
        <v>242</v>
      </c>
      <c r="K2531" t="s">
        <v>243</v>
      </c>
      <c r="L2531" t="s">
        <v>244</v>
      </c>
      <c r="M2531">
        <v>0</v>
      </c>
      <c r="N2531">
        <v>0.105</v>
      </c>
      <c r="O2531" t="s">
        <v>266</v>
      </c>
      <c r="P2531" t="s">
        <v>6516</v>
      </c>
      <c r="Q2531" t="s">
        <v>717</v>
      </c>
      <c r="R2531" t="s">
        <v>6517</v>
      </c>
      <c r="S2531" t="s">
        <v>270</v>
      </c>
      <c r="T2531" t="b">
        <v>1</v>
      </c>
    </row>
    <row r="2532" spans="1:20" x14ac:dyDescent="0.25">
      <c r="A2532" t="s">
        <v>259</v>
      </c>
      <c r="B2532" t="s">
        <v>260</v>
      </c>
      <c r="C2532" t="s">
        <v>237</v>
      </c>
      <c r="D2532" t="s">
        <v>1118</v>
      </c>
      <c r="E2532" t="s">
        <v>6518</v>
      </c>
      <c r="F2532" t="s">
        <v>6519</v>
      </c>
      <c r="G2532" t="s">
        <v>6520</v>
      </c>
      <c r="H2532">
        <v>0.72</v>
      </c>
      <c r="I2532" t="s">
        <v>265</v>
      </c>
      <c r="J2532" t="s">
        <v>242</v>
      </c>
      <c r="K2532" t="s">
        <v>243</v>
      </c>
      <c r="L2532" t="s">
        <v>244</v>
      </c>
      <c r="M2532">
        <v>0</v>
      </c>
      <c r="N2532">
        <v>0.72</v>
      </c>
      <c r="O2532" t="s">
        <v>1122</v>
      </c>
      <c r="P2532" t="s">
        <v>1123</v>
      </c>
      <c r="Q2532" t="s">
        <v>1124</v>
      </c>
      <c r="R2532" t="s">
        <v>6521</v>
      </c>
      <c r="S2532" t="s">
        <v>270</v>
      </c>
      <c r="T2532" t="b">
        <v>0</v>
      </c>
    </row>
    <row r="2533" spans="1:20" x14ac:dyDescent="0.25">
      <c r="A2533" t="s">
        <v>259</v>
      </c>
      <c r="B2533" t="s">
        <v>260</v>
      </c>
      <c r="C2533" t="s">
        <v>237</v>
      </c>
      <c r="D2533" t="s">
        <v>802</v>
      </c>
      <c r="E2533" t="s">
        <v>6522</v>
      </c>
      <c r="F2533" t="s">
        <v>6523</v>
      </c>
      <c r="G2533" t="s">
        <v>6524</v>
      </c>
      <c r="H2533">
        <v>2.6240000000000001</v>
      </c>
      <c r="I2533" t="s">
        <v>265</v>
      </c>
      <c r="J2533" t="s">
        <v>242</v>
      </c>
      <c r="K2533" t="s">
        <v>243</v>
      </c>
      <c r="L2533" t="s">
        <v>244</v>
      </c>
      <c r="M2533">
        <v>0</v>
      </c>
      <c r="N2533">
        <v>2.6240000000000001</v>
      </c>
      <c r="O2533" t="s">
        <v>324</v>
      </c>
      <c r="P2533" t="s">
        <v>6525</v>
      </c>
      <c r="Q2533" t="s">
        <v>806</v>
      </c>
      <c r="R2533" t="s">
        <v>6526</v>
      </c>
      <c r="S2533" t="s">
        <v>270</v>
      </c>
      <c r="T2533" t="b">
        <v>1</v>
      </c>
    </row>
    <row r="2534" spans="1:20" x14ac:dyDescent="0.25">
      <c r="A2534" t="s">
        <v>259</v>
      </c>
      <c r="B2534" t="s">
        <v>260</v>
      </c>
      <c r="C2534" t="s">
        <v>294</v>
      </c>
      <c r="D2534" t="s">
        <v>802</v>
      </c>
      <c r="E2534" t="s">
        <v>6522</v>
      </c>
      <c r="F2534" t="s">
        <v>6523</v>
      </c>
      <c r="G2534" t="s">
        <v>6524</v>
      </c>
      <c r="H2534">
        <v>0.72299999999999998</v>
      </c>
      <c r="I2534" t="s">
        <v>265</v>
      </c>
      <c r="J2534" t="s">
        <v>242</v>
      </c>
      <c r="K2534" t="s">
        <v>243</v>
      </c>
      <c r="L2534" t="s">
        <v>244</v>
      </c>
      <c r="M2534">
        <v>0</v>
      </c>
      <c r="N2534">
        <v>0.72299999999999998</v>
      </c>
      <c r="O2534" t="s">
        <v>324</v>
      </c>
      <c r="P2534" t="s">
        <v>6525</v>
      </c>
      <c r="Q2534" t="s">
        <v>806</v>
      </c>
      <c r="R2534" t="s">
        <v>6526</v>
      </c>
      <c r="S2534" t="s">
        <v>270</v>
      </c>
      <c r="T2534" t="b">
        <v>1</v>
      </c>
    </row>
    <row r="2535" spans="1:20" x14ac:dyDescent="0.25">
      <c r="A2535" t="s">
        <v>259</v>
      </c>
      <c r="B2535" t="s">
        <v>260</v>
      </c>
      <c r="C2535" t="s">
        <v>237</v>
      </c>
      <c r="D2535" t="s">
        <v>463</v>
      </c>
      <c r="E2535" t="s">
        <v>2087</v>
      </c>
      <c r="F2535" t="s">
        <v>6527</v>
      </c>
      <c r="G2535" t="s">
        <v>6528</v>
      </c>
      <c r="H2535">
        <v>7.6799999999999993E-2</v>
      </c>
      <c r="I2535" t="s">
        <v>265</v>
      </c>
      <c r="J2535" t="s">
        <v>242</v>
      </c>
      <c r="K2535" t="s">
        <v>243</v>
      </c>
      <c r="L2535" t="s">
        <v>244</v>
      </c>
      <c r="M2535">
        <v>0</v>
      </c>
      <c r="N2535">
        <v>7.6799999999999993E-2</v>
      </c>
      <c r="O2535" t="s">
        <v>324</v>
      </c>
      <c r="P2535" t="s">
        <v>6529</v>
      </c>
      <c r="Q2535" t="s">
        <v>468</v>
      </c>
      <c r="R2535" t="s">
        <v>6530</v>
      </c>
      <c r="S2535" t="s">
        <v>270</v>
      </c>
      <c r="T2535" t="b">
        <v>1</v>
      </c>
    </row>
    <row r="2536" spans="1:20" x14ac:dyDescent="0.25">
      <c r="A2536" t="s">
        <v>259</v>
      </c>
      <c r="B2536" t="s">
        <v>260</v>
      </c>
      <c r="C2536" t="s">
        <v>237</v>
      </c>
      <c r="D2536" t="s">
        <v>1410</v>
      </c>
      <c r="E2536" t="s">
        <v>5845</v>
      </c>
      <c r="F2536" t="s">
        <v>5846</v>
      </c>
      <c r="G2536" t="s">
        <v>5847</v>
      </c>
      <c r="H2536">
        <v>0.33200000000000002</v>
      </c>
      <c r="I2536" t="s">
        <v>265</v>
      </c>
      <c r="J2536" t="s">
        <v>242</v>
      </c>
      <c r="K2536" t="s">
        <v>243</v>
      </c>
      <c r="L2536" t="s">
        <v>244</v>
      </c>
      <c r="M2536">
        <v>0</v>
      </c>
      <c r="N2536">
        <v>0.33200000000000002</v>
      </c>
      <c r="O2536" t="s">
        <v>310</v>
      </c>
      <c r="P2536" t="s">
        <v>6531</v>
      </c>
      <c r="Q2536" t="s">
        <v>1415</v>
      </c>
      <c r="R2536" t="s">
        <v>6532</v>
      </c>
      <c r="S2536" t="s">
        <v>270</v>
      </c>
      <c r="T2536" t="b">
        <v>1</v>
      </c>
    </row>
    <row r="2537" spans="1:20" x14ac:dyDescent="0.25">
      <c r="A2537" t="s">
        <v>259</v>
      </c>
      <c r="B2537" t="s">
        <v>260</v>
      </c>
      <c r="C2537" t="s">
        <v>294</v>
      </c>
      <c r="D2537" t="s">
        <v>1410</v>
      </c>
      <c r="E2537" t="s">
        <v>5845</v>
      </c>
      <c r="F2537" t="s">
        <v>5846</v>
      </c>
      <c r="G2537" t="s">
        <v>5847</v>
      </c>
      <c r="H2537">
        <v>9.2200000000000004E-2</v>
      </c>
      <c r="I2537" t="s">
        <v>265</v>
      </c>
      <c r="J2537" t="s">
        <v>242</v>
      </c>
      <c r="K2537" t="s">
        <v>243</v>
      </c>
      <c r="L2537" t="s">
        <v>244</v>
      </c>
      <c r="M2537">
        <v>0</v>
      </c>
      <c r="N2537">
        <v>9.2200000000000004E-2</v>
      </c>
      <c r="O2537" t="s">
        <v>310</v>
      </c>
      <c r="P2537" t="s">
        <v>6531</v>
      </c>
      <c r="Q2537" t="s">
        <v>1415</v>
      </c>
      <c r="R2537" t="s">
        <v>6532</v>
      </c>
      <c r="S2537" t="s">
        <v>270</v>
      </c>
      <c r="T2537" t="b">
        <v>1</v>
      </c>
    </row>
    <row r="2538" spans="1:20" x14ac:dyDescent="0.25">
      <c r="A2538" t="s">
        <v>259</v>
      </c>
      <c r="B2538" t="s">
        <v>260</v>
      </c>
      <c r="C2538" t="s">
        <v>237</v>
      </c>
      <c r="D2538" t="s">
        <v>5261</v>
      </c>
      <c r="E2538" t="s">
        <v>6533</v>
      </c>
      <c r="F2538" t="s">
        <v>6534</v>
      </c>
      <c r="G2538" t="s">
        <v>6534</v>
      </c>
      <c r="H2538">
        <v>3.9889999999999999</v>
      </c>
      <c r="I2538" t="s">
        <v>265</v>
      </c>
      <c r="J2538" t="s">
        <v>242</v>
      </c>
      <c r="K2538" t="s">
        <v>243</v>
      </c>
      <c r="L2538" t="s">
        <v>244</v>
      </c>
      <c r="M2538">
        <v>0</v>
      </c>
      <c r="N2538">
        <v>3.9889999999999999</v>
      </c>
      <c r="O2538" t="s">
        <v>952</v>
      </c>
      <c r="P2538" t="s">
        <v>6535</v>
      </c>
      <c r="Q2538" t="s">
        <v>5264</v>
      </c>
      <c r="R2538" t="s">
        <v>6536</v>
      </c>
      <c r="S2538" t="s">
        <v>270</v>
      </c>
      <c r="T2538" t="b">
        <v>1</v>
      </c>
    </row>
    <row r="2539" spans="1:20" x14ac:dyDescent="0.25">
      <c r="A2539" t="s">
        <v>259</v>
      </c>
      <c r="B2539" t="s">
        <v>260</v>
      </c>
      <c r="C2539" t="s">
        <v>294</v>
      </c>
      <c r="D2539" t="s">
        <v>5261</v>
      </c>
      <c r="E2539" t="s">
        <v>6533</v>
      </c>
      <c r="F2539" t="s">
        <v>6534</v>
      </c>
      <c r="G2539" t="s">
        <v>6534</v>
      </c>
      <c r="H2539">
        <v>1.6559999999999999</v>
      </c>
      <c r="I2539" t="s">
        <v>265</v>
      </c>
      <c r="J2539" t="s">
        <v>242</v>
      </c>
      <c r="K2539" t="s">
        <v>243</v>
      </c>
      <c r="L2539" t="s">
        <v>244</v>
      </c>
      <c r="M2539">
        <v>0</v>
      </c>
      <c r="N2539">
        <v>1.6559999999999999</v>
      </c>
      <c r="O2539" t="s">
        <v>1598</v>
      </c>
      <c r="P2539" t="s">
        <v>6535</v>
      </c>
      <c r="Q2539" t="s">
        <v>5264</v>
      </c>
      <c r="R2539" t="s">
        <v>6536</v>
      </c>
      <c r="S2539" t="s">
        <v>270</v>
      </c>
      <c r="T2539" t="b">
        <v>1</v>
      </c>
    </row>
    <row r="2540" spans="1:20" x14ac:dyDescent="0.25">
      <c r="A2540" t="s">
        <v>259</v>
      </c>
      <c r="B2540" t="s">
        <v>260</v>
      </c>
      <c r="C2540" t="s">
        <v>237</v>
      </c>
      <c r="D2540" t="s">
        <v>1097</v>
      </c>
      <c r="E2540" t="s">
        <v>3867</v>
      </c>
      <c r="F2540" t="s">
        <v>3868</v>
      </c>
      <c r="G2540" t="s">
        <v>3868</v>
      </c>
      <c r="H2540">
        <v>2.0799999999999998E-3</v>
      </c>
      <c r="I2540" t="s">
        <v>265</v>
      </c>
      <c r="J2540" t="s">
        <v>242</v>
      </c>
      <c r="K2540" t="s">
        <v>243</v>
      </c>
      <c r="L2540" t="s">
        <v>244</v>
      </c>
      <c r="M2540">
        <v>0</v>
      </c>
      <c r="N2540">
        <v>2.0799999999999998E-3</v>
      </c>
      <c r="O2540" t="s">
        <v>446</v>
      </c>
      <c r="P2540" t="s">
        <v>6537</v>
      </c>
      <c r="Q2540" t="s">
        <v>1101</v>
      </c>
      <c r="R2540" t="s">
        <v>6538</v>
      </c>
      <c r="S2540" t="s">
        <v>270</v>
      </c>
      <c r="T2540" t="b">
        <v>1</v>
      </c>
    </row>
    <row r="2541" spans="1:20" x14ac:dyDescent="0.25">
      <c r="A2541" t="s">
        <v>259</v>
      </c>
      <c r="B2541" t="s">
        <v>260</v>
      </c>
      <c r="C2541" t="s">
        <v>237</v>
      </c>
      <c r="D2541" t="s">
        <v>6539</v>
      </c>
      <c r="E2541" t="s">
        <v>6540</v>
      </c>
      <c r="F2541" t="s">
        <v>6541</v>
      </c>
      <c r="G2541" t="s">
        <v>6541</v>
      </c>
      <c r="H2541">
        <v>0.45600000000000002</v>
      </c>
      <c r="I2541" t="s">
        <v>265</v>
      </c>
      <c r="J2541" t="s">
        <v>242</v>
      </c>
      <c r="K2541" t="s">
        <v>243</v>
      </c>
      <c r="L2541" t="s">
        <v>244</v>
      </c>
      <c r="M2541">
        <v>0</v>
      </c>
      <c r="N2541">
        <v>0.45600000000000002</v>
      </c>
      <c r="O2541" t="s">
        <v>324</v>
      </c>
      <c r="P2541" t="s">
        <v>6542</v>
      </c>
      <c r="Q2541" t="s">
        <v>6543</v>
      </c>
      <c r="R2541" t="s">
        <v>6544</v>
      </c>
      <c r="S2541" t="s">
        <v>270</v>
      </c>
      <c r="T2541" t="b">
        <v>1</v>
      </c>
    </row>
    <row r="2542" spans="1:20" x14ac:dyDescent="0.25">
      <c r="A2542" t="s">
        <v>259</v>
      </c>
      <c r="B2542" t="s">
        <v>260</v>
      </c>
      <c r="C2542" t="s">
        <v>237</v>
      </c>
      <c r="D2542" t="s">
        <v>2093</v>
      </c>
      <c r="E2542" t="s">
        <v>2094</v>
      </c>
      <c r="F2542" t="s">
        <v>6545</v>
      </c>
      <c r="G2542" t="s">
        <v>6546</v>
      </c>
      <c r="H2542">
        <v>3.488</v>
      </c>
      <c r="I2542" t="s">
        <v>265</v>
      </c>
      <c r="J2542" t="s">
        <v>242</v>
      </c>
      <c r="K2542" t="s">
        <v>243</v>
      </c>
      <c r="L2542" t="s">
        <v>244</v>
      </c>
      <c r="M2542">
        <v>0</v>
      </c>
      <c r="N2542">
        <v>3.488</v>
      </c>
      <c r="O2542" t="s">
        <v>1309</v>
      </c>
      <c r="P2542" t="s">
        <v>6547</v>
      </c>
      <c r="Q2542" t="s">
        <v>2098</v>
      </c>
      <c r="R2542" t="s">
        <v>6548</v>
      </c>
      <c r="S2542" t="s">
        <v>270</v>
      </c>
      <c r="T2542" t="b">
        <v>1</v>
      </c>
    </row>
    <row r="2543" spans="1:20" x14ac:dyDescent="0.25">
      <c r="A2543" t="s">
        <v>259</v>
      </c>
      <c r="B2543" t="s">
        <v>260</v>
      </c>
      <c r="C2543" t="s">
        <v>294</v>
      </c>
      <c r="D2543" t="s">
        <v>2093</v>
      </c>
      <c r="E2543" t="s">
        <v>2094</v>
      </c>
      <c r="F2543" t="s">
        <v>6545</v>
      </c>
      <c r="G2543" t="s">
        <v>6546</v>
      </c>
      <c r="H2543">
        <v>2.016</v>
      </c>
      <c r="I2543" t="s">
        <v>265</v>
      </c>
      <c r="J2543" t="s">
        <v>242</v>
      </c>
      <c r="K2543" t="s">
        <v>243</v>
      </c>
      <c r="L2543" t="s">
        <v>244</v>
      </c>
      <c r="M2543">
        <v>0</v>
      </c>
      <c r="N2543">
        <v>2.016</v>
      </c>
      <c r="O2543" t="s">
        <v>1309</v>
      </c>
      <c r="P2543" t="s">
        <v>6547</v>
      </c>
      <c r="Q2543" t="s">
        <v>2098</v>
      </c>
      <c r="R2543" t="s">
        <v>6548</v>
      </c>
      <c r="S2543" t="s">
        <v>270</v>
      </c>
      <c r="T2543" t="b">
        <v>1</v>
      </c>
    </row>
    <row r="2544" spans="1:20" x14ac:dyDescent="0.25">
      <c r="A2544" t="s">
        <v>259</v>
      </c>
      <c r="B2544" t="s">
        <v>260</v>
      </c>
      <c r="C2544" t="s">
        <v>237</v>
      </c>
      <c r="D2544" t="s">
        <v>891</v>
      </c>
      <c r="E2544" t="s">
        <v>3398</v>
      </c>
      <c r="F2544" t="s">
        <v>3399</v>
      </c>
      <c r="G2544" t="s">
        <v>3400</v>
      </c>
      <c r="H2544">
        <v>1.085</v>
      </c>
      <c r="I2544" t="s">
        <v>265</v>
      </c>
      <c r="J2544" t="s">
        <v>242</v>
      </c>
      <c r="K2544" t="s">
        <v>243</v>
      </c>
      <c r="L2544" t="s">
        <v>244</v>
      </c>
      <c r="M2544">
        <v>0</v>
      </c>
      <c r="N2544">
        <v>1.085</v>
      </c>
      <c r="O2544" t="s">
        <v>324</v>
      </c>
      <c r="P2544" t="s">
        <v>6549</v>
      </c>
      <c r="Q2544" t="s">
        <v>895</v>
      </c>
      <c r="R2544" t="s">
        <v>6550</v>
      </c>
      <c r="S2544" t="s">
        <v>270</v>
      </c>
      <c r="T2544" t="b">
        <v>1</v>
      </c>
    </row>
    <row r="2545" spans="1:20" x14ac:dyDescent="0.25">
      <c r="A2545" t="s">
        <v>236</v>
      </c>
      <c r="B2545" t="s">
        <v>236</v>
      </c>
      <c r="C2545" t="s">
        <v>237</v>
      </c>
      <c r="D2545" t="s">
        <v>238</v>
      </c>
      <c r="F2545" t="s">
        <v>791</v>
      </c>
      <c r="G2545" t="s">
        <v>3752</v>
      </c>
      <c r="H2545">
        <v>4.0000000000000001E-3</v>
      </c>
      <c r="I2545" t="s">
        <v>254</v>
      </c>
      <c r="J2545" t="s">
        <v>242</v>
      </c>
      <c r="K2545" t="s">
        <v>243</v>
      </c>
      <c r="L2545" t="s">
        <v>244</v>
      </c>
      <c r="M2545">
        <v>0</v>
      </c>
      <c r="N2545">
        <v>4.0000000000000001E-3</v>
      </c>
      <c r="O2545" t="s">
        <v>245</v>
      </c>
      <c r="P2545" t="s">
        <v>6021</v>
      </c>
      <c r="Q2545" t="s">
        <v>247</v>
      </c>
      <c r="R2545" t="s">
        <v>6551</v>
      </c>
      <c r="S2545" t="s">
        <v>249</v>
      </c>
      <c r="T2545" t="b">
        <v>0</v>
      </c>
    </row>
    <row r="2546" spans="1:20" x14ac:dyDescent="0.25">
      <c r="A2546" t="s">
        <v>259</v>
      </c>
      <c r="B2546" t="s">
        <v>260</v>
      </c>
      <c r="C2546" t="s">
        <v>237</v>
      </c>
      <c r="D2546" t="s">
        <v>2727</v>
      </c>
      <c r="E2546" t="s">
        <v>6552</v>
      </c>
      <c r="F2546" t="s">
        <v>6553</v>
      </c>
      <c r="G2546" t="s">
        <v>6553</v>
      </c>
      <c r="H2546">
        <v>8.5000000000000006E-2</v>
      </c>
      <c r="I2546" t="s">
        <v>265</v>
      </c>
      <c r="J2546" t="s">
        <v>242</v>
      </c>
      <c r="K2546" t="s">
        <v>243</v>
      </c>
      <c r="L2546" t="s">
        <v>244</v>
      </c>
      <c r="M2546">
        <v>0</v>
      </c>
      <c r="N2546">
        <v>8.5000000000000006E-2</v>
      </c>
      <c r="O2546" t="s">
        <v>446</v>
      </c>
      <c r="P2546" t="s">
        <v>6554</v>
      </c>
      <c r="Q2546" t="s">
        <v>2731</v>
      </c>
      <c r="R2546" t="s">
        <v>6555</v>
      </c>
      <c r="S2546" t="s">
        <v>270</v>
      </c>
      <c r="T2546" t="b">
        <v>1</v>
      </c>
    </row>
    <row r="2547" spans="1:20" x14ac:dyDescent="0.25">
      <c r="A2547" t="s">
        <v>236</v>
      </c>
      <c r="B2547" t="s">
        <v>236</v>
      </c>
      <c r="C2547" t="s">
        <v>237</v>
      </c>
      <c r="D2547" t="s">
        <v>238</v>
      </c>
      <c r="F2547" t="s">
        <v>1596</v>
      </c>
      <c r="G2547" t="s">
        <v>2662</v>
      </c>
      <c r="H2547">
        <v>0</v>
      </c>
      <c r="I2547" t="s">
        <v>241</v>
      </c>
      <c r="J2547" t="s">
        <v>242</v>
      </c>
      <c r="K2547" t="s">
        <v>243</v>
      </c>
      <c r="L2547" t="s">
        <v>244</v>
      </c>
      <c r="M2547">
        <v>0</v>
      </c>
      <c r="N2547">
        <v>0</v>
      </c>
      <c r="O2547" t="s">
        <v>1598</v>
      </c>
      <c r="P2547" t="s">
        <v>2663</v>
      </c>
      <c r="Q2547" t="s">
        <v>247</v>
      </c>
      <c r="R2547" t="s">
        <v>1600</v>
      </c>
      <c r="S2547" t="s">
        <v>249</v>
      </c>
      <c r="T2547" t="b">
        <v>0</v>
      </c>
    </row>
    <row r="2548" spans="1:20" x14ac:dyDescent="0.25">
      <c r="A2548" t="s">
        <v>259</v>
      </c>
      <c r="B2548" t="s">
        <v>260</v>
      </c>
      <c r="C2548" t="s">
        <v>237</v>
      </c>
      <c r="D2548" t="s">
        <v>1786</v>
      </c>
      <c r="E2548" t="s">
        <v>3104</v>
      </c>
      <c r="F2548" t="s">
        <v>6556</v>
      </c>
      <c r="G2548" t="s">
        <v>6556</v>
      </c>
      <c r="H2548">
        <v>0.140566</v>
      </c>
      <c r="I2548" t="s">
        <v>265</v>
      </c>
      <c r="J2548" t="s">
        <v>242</v>
      </c>
      <c r="K2548" t="s">
        <v>243</v>
      </c>
      <c r="L2548" t="s">
        <v>244</v>
      </c>
      <c r="M2548">
        <v>0</v>
      </c>
      <c r="N2548">
        <v>0.140566</v>
      </c>
      <c r="O2548" t="s">
        <v>372</v>
      </c>
      <c r="P2548" t="s">
        <v>6557</v>
      </c>
      <c r="Q2548" t="s">
        <v>1790</v>
      </c>
      <c r="R2548" t="s">
        <v>6558</v>
      </c>
      <c r="S2548" t="s">
        <v>270</v>
      </c>
      <c r="T2548" t="b">
        <v>1</v>
      </c>
    </row>
    <row r="2549" spans="1:20" x14ac:dyDescent="0.25">
      <c r="A2549" t="s">
        <v>259</v>
      </c>
      <c r="B2549" t="s">
        <v>260</v>
      </c>
      <c r="C2549" t="s">
        <v>294</v>
      </c>
      <c r="D2549" t="s">
        <v>1786</v>
      </c>
      <c r="E2549" t="s">
        <v>3104</v>
      </c>
      <c r="F2549" t="s">
        <v>6556</v>
      </c>
      <c r="G2549" t="s">
        <v>6556</v>
      </c>
      <c r="H2549">
        <v>5.04E-2</v>
      </c>
      <c r="I2549" t="s">
        <v>265</v>
      </c>
      <c r="J2549" t="s">
        <v>242</v>
      </c>
      <c r="K2549" t="s">
        <v>243</v>
      </c>
      <c r="L2549" t="s">
        <v>244</v>
      </c>
      <c r="M2549">
        <v>0</v>
      </c>
      <c r="N2549">
        <v>5.04E-2</v>
      </c>
      <c r="O2549" t="s">
        <v>372</v>
      </c>
      <c r="P2549" t="s">
        <v>6557</v>
      </c>
      <c r="Q2549" t="s">
        <v>1790</v>
      </c>
      <c r="R2549" t="s">
        <v>6558</v>
      </c>
      <c r="S2549" t="s">
        <v>270</v>
      </c>
      <c r="T2549" t="b">
        <v>1</v>
      </c>
    </row>
    <row r="2550" spans="1:20" x14ac:dyDescent="0.25">
      <c r="A2550" t="s">
        <v>259</v>
      </c>
      <c r="B2550" t="s">
        <v>260</v>
      </c>
      <c r="C2550" t="s">
        <v>237</v>
      </c>
      <c r="D2550" t="s">
        <v>3071</v>
      </c>
      <c r="E2550" t="s">
        <v>4768</v>
      </c>
      <c r="F2550" t="s">
        <v>6559</v>
      </c>
      <c r="G2550" t="s">
        <v>6559</v>
      </c>
      <c r="H2550">
        <v>3.0433000000000002E-2</v>
      </c>
      <c r="I2550" t="s">
        <v>265</v>
      </c>
      <c r="J2550" t="s">
        <v>242</v>
      </c>
      <c r="K2550" t="s">
        <v>243</v>
      </c>
      <c r="L2550" t="s">
        <v>244</v>
      </c>
      <c r="M2550">
        <v>0</v>
      </c>
      <c r="N2550">
        <v>3.0433000000000002E-2</v>
      </c>
      <c r="O2550" t="s">
        <v>372</v>
      </c>
      <c r="P2550" t="s">
        <v>6560</v>
      </c>
      <c r="Q2550" t="s">
        <v>3076</v>
      </c>
      <c r="R2550" t="s">
        <v>6561</v>
      </c>
      <c r="S2550" t="s">
        <v>270</v>
      </c>
      <c r="T2550" t="b">
        <v>1</v>
      </c>
    </row>
    <row r="2551" spans="1:20" x14ac:dyDescent="0.25">
      <c r="A2551" t="s">
        <v>259</v>
      </c>
      <c r="B2551" t="s">
        <v>260</v>
      </c>
      <c r="C2551" t="s">
        <v>294</v>
      </c>
      <c r="D2551" t="s">
        <v>3071</v>
      </c>
      <c r="E2551" t="s">
        <v>4768</v>
      </c>
      <c r="F2551" t="s">
        <v>6559</v>
      </c>
      <c r="G2551" t="s">
        <v>6559</v>
      </c>
      <c r="H2551">
        <v>1.2364999999999999E-2</v>
      </c>
      <c r="I2551" t="s">
        <v>265</v>
      </c>
      <c r="J2551" t="s">
        <v>242</v>
      </c>
      <c r="K2551" t="s">
        <v>243</v>
      </c>
      <c r="L2551" t="s">
        <v>244</v>
      </c>
      <c r="M2551">
        <v>0</v>
      </c>
      <c r="N2551">
        <v>1.2364999999999999E-2</v>
      </c>
      <c r="O2551" t="s">
        <v>372</v>
      </c>
      <c r="P2551" t="s">
        <v>6560</v>
      </c>
      <c r="Q2551" t="s">
        <v>3076</v>
      </c>
      <c r="R2551" t="s">
        <v>6561</v>
      </c>
      <c r="S2551" t="s">
        <v>270</v>
      </c>
      <c r="T2551" t="b">
        <v>1</v>
      </c>
    </row>
    <row r="2552" spans="1:20" x14ac:dyDescent="0.25">
      <c r="A2552" t="s">
        <v>259</v>
      </c>
      <c r="B2552" t="s">
        <v>260</v>
      </c>
      <c r="C2552" t="s">
        <v>237</v>
      </c>
      <c r="D2552" t="s">
        <v>406</v>
      </c>
      <c r="E2552" t="s">
        <v>3343</v>
      </c>
      <c r="F2552" t="s">
        <v>6562</v>
      </c>
      <c r="G2552" t="s">
        <v>6562</v>
      </c>
      <c r="H2552">
        <v>0.84299999999999997</v>
      </c>
      <c r="I2552" t="s">
        <v>265</v>
      </c>
      <c r="J2552" t="s">
        <v>242</v>
      </c>
      <c r="K2552" t="s">
        <v>243</v>
      </c>
      <c r="L2552" t="s">
        <v>244</v>
      </c>
      <c r="M2552">
        <v>0</v>
      </c>
      <c r="N2552">
        <v>0.84299999999999997</v>
      </c>
      <c r="O2552" t="s">
        <v>428</v>
      </c>
      <c r="P2552" t="s">
        <v>2454</v>
      </c>
      <c r="Q2552" t="s">
        <v>410</v>
      </c>
      <c r="R2552" t="s">
        <v>6563</v>
      </c>
      <c r="S2552" t="s">
        <v>270</v>
      </c>
      <c r="T2552" t="b">
        <v>0</v>
      </c>
    </row>
    <row r="2553" spans="1:20" x14ac:dyDescent="0.25">
      <c r="A2553" t="s">
        <v>259</v>
      </c>
      <c r="B2553" t="s">
        <v>260</v>
      </c>
      <c r="C2553" t="s">
        <v>294</v>
      </c>
      <c r="D2553" t="s">
        <v>406</v>
      </c>
      <c r="E2553" t="s">
        <v>3343</v>
      </c>
      <c r="F2553" t="s">
        <v>6562</v>
      </c>
      <c r="G2553" t="s">
        <v>6562</v>
      </c>
      <c r="H2553">
        <v>0.30730000000000002</v>
      </c>
      <c r="I2553" t="s">
        <v>265</v>
      </c>
      <c r="J2553" t="s">
        <v>242</v>
      </c>
      <c r="K2553" t="s">
        <v>243</v>
      </c>
      <c r="L2553" t="s">
        <v>244</v>
      </c>
      <c r="M2553">
        <v>0</v>
      </c>
      <c r="N2553">
        <v>0.30730000000000002</v>
      </c>
      <c r="O2553" t="s">
        <v>1336</v>
      </c>
      <c r="P2553" t="s">
        <v>2454</v>
      </c>
      <c r="Q2553" t="s">
        <v>410</v>
      </c>
      <c r="R2553" t="s">
        <v>6563</v>
      </c>
      <c r="S2553" t="s">
        <v>270</v>
      </c>
      <c r="T2553" t="b">
        <v>0</v>
      </c>
    </row>
    <row r="2554" spans="1:20" x14ac:dyDescent="0.25">
      <c r="A2554" t="s">
        <v>236</v>
      </c>
      <c r="B2554" t="s">
        <v>236</v>
      </c>
      <c r="C2554" t="s">
        <v>237</v>
      </c>
      <c r="D2554" t="s">
        <v>250</v>
      </c>
      <c r="E2554" t="s">
        <v>251</v>
      </c>
      <c r="F2554" t="s">
        <v>459</v>
      </c>
      <c r="G2554" t="s">
        <v>2584</v>
      </c>
      <c r="H2554">
        <v>1.06E-2</v>
      </c>
      <c r="I2554" t="s">
        <v>241</v>
      </c>
      <c r="J2554" t="s">
        <v>242</v>
      </c>
      <c r="K2554" t="s">
        <v>243</v>
      </c>
      <c r="L2554" t="s">
        <v>244</v>
      </c>
      <c r="M2554">
        <v>0</v>
      </c>
      <c r="N2554">
        <v>1.06E-2</v>
      </c>
      <c r="O2554" t="s">
        <v>255</v>
      </c>
      <c r="P2554" t="s">
        <v>6564</v>
      </c>
      <c r="Q2554" t="s">
        <v>257</v>
      </c>
      <c r="R2554" t="s">
        <v>2039</v>
      </c>
      <c r="S2554" t="s">
        <v>249</v>
      </c>
      <c r="T2554" t="b">
        <v>1</v>
      </c>
    </row>
    <row r="2555" spans="1:20" x14ac:dyDescent="0.25">
      <c r="A2555" t="s">
        <v>259</v>
      </c>
      <c r="B2555" t="s">
        <v>260</v>
      </c>
      <c r="C2555" t="s">
        <v>237</v>
      </c>
      <c r="D2555" t="s">
        <v>320</v>
      </c>
      <c r="E2555" t="s">
        <v>3754</v>
      </c>
      <c r="F2555" t="s">
        <v>6565</v>
      </c>
      <c r="G2555" t="s">
        <v>6566</v>
      </c>
      <c r="H2555">
        <v>0.81367</v>
      </c>
      <c r="I2555" t="s">
        <v>265</v>
      </c>
      <c r="J2555" t="s">
        <v>242</v>
      </c>
      <c r="K2555" t="s">
        <v>243</v>
      </c>
      <c r="L2555" t="s">
        <v>244</v>
      </c>
      <c r="M2555">
        <v>0</v>
      </c>
      <c r="N2555">
        <v>0.81367</v>
      </c>
      <c r="O2555" t="s">
        <v>372</v>
      </c>
      <c r="P2555" t="s">
        <v>6567</v>
      </c>
      <c r="Q2555" t="s">
        <v>326</v>
      </c>
      <c r="R2555" t="s">
        <v>6568</v>
      </c>
      <c r="S2555" t="s">
        <v>270</v>
      </c>
      <c r="T2555" t="b">
        <v>1</v>
      </c>
    </row>
    <row r="2556" spans="1:20" x14ac:dyDescent="0.25">
      <c r="A2556" t="s">
        <v>259</v>
      </c>
      <c r="B2556" t="s">
        <v>260</v>
      </c>
      <c r="C2556" t="s">
        <v>237</v>
      </c>
      <c r="D2556" t="s">
        <v>3163</v>
      </c>
      <c r="E2556" t="s">
        <v>970</v>
      </c>
      <c r="F2556" t="s">
        <v>6282</v>
      </c>
      <c r="G2556" t="s">
        <v>6282</v>
      </c>
      <c r="H2556">
        <v>2.6276000000000001E-2</v>
      </c>
      <c r="I2556" t="s">
        <v>265</v>
      </c>
      <c r="J2556" t="s">
        <v>242</v>
      </c>
      <c r="K2556" t="s">
        <v>243</v>
      </c>
      <c r="L2556" t="s">
        <v>244</v>
      </c>
      <c r="M2556">
        <v>0</v>
      </c>
      <c r="N2556">
        <v>2.6276000000000001E-2</v>
      </c>
      <c r="O2556" t="s">
        <v>372</v>
      </c>
      <c r="P2556" t="s">
        <v>6569</v>
      </c>
      <c r="Q2556" t="s">
        <v>3167</v>
      </c>
      <c r="R2556" t="s">
        <v>6570</v>
      </c>
      <c r="S2556" t="s">
        <v>270</v>
      </c>
      <c r="T2556" t="b">
        <v>1</v>
      </c>
    </row>
    <row r="2557" spans="1:20" x14ac:dyDescent="0.25">
      <c r="A2557" t="s">
        <v>259</v>
      </c>
      <c r="B2557" t="s">
        <v>260</v>
      </c>
      <c r="C2557" t="s">
        <v>294</v>
      </c>
      <c r="D2557" t="s">
        <v>3163</v>
      </c>
      <c r="E2557" t="s">
        <v>970</v>
      </c>
      <c r="F2557" t="s">
        <v>6282</v>
      </c>
      <c r="G2557" t="s">
        <v>6282</v>
      </c>
      <c r="H2557">
        <v>8.4600000000000005E-3</v>
      </c>
      <c r="I2557" t="s">
        <v>265</v>
      </c>
      <c r="J2557" t="s">
        <v>242</v>
      </c>
      <c r="K2557" t="s">
        <v>243</v>
      </c>
      <c r="L2557" t="s">
        <v>244</v>
      </c>
      <c r="M2557">
        <v>0</v>
      </c>
      <c r="N2557">
        <v>8.4600000000000005E-3</v>
      </c>
      <c r="O2557" t="s">
        <v>372</v>
      </c>
      <c r="P2557" t="s">
        <v>6569</v>
      </c>
      <c r="Q2557" t="s">
        <v>3167</v>
      </c>
      <c r="R2557" t="s">
        <v>6570</v>
      </c>
      <c r="S2557" t="s">
        <v>270</v>
      </c>
      <c r="T2557" t="b">
        <v>1</v>
      </c>
    </row>
    <row r="2558" spans="1:20" x14ac:dyDescent="0.25">
      <c r="A2558" t="s">
        <v>259</v>
      </c>
      <c r="B2558" t="s">
        <v>260</v>
      </c>
      <c r="C2558" t="s">
        <v>237</v>
      </c>
      <c r="D2558" t="s">
        <v>1535</v>
      </c>
      <c r="E2558" t="s">
        <v>4902</v>
      </c>
      <c r="F2558" t="s">
        <v>6571</v>
      </c>
      <c r="G2558" t="s">
        <v>6571</v>
      </c>
      <c r="H2558">
        <v>4.5309999999999997</v>
      </c>
      <c r="I2558" t="s">
        <v>265</v>
      </c>
      <c r="J2558" t="s">
        <v>242</v>
      </c>
      <c r="K2558" t="s">
        <v>243</v>
      </c>
      <c r="L2558" t="s">
        <v>244</v>
      </c>
      <c r="M2558">
        <v>0</v>
      </c>
      <c r="N2558">
        <v>4.5309999999999997</v>
      </c>
      <c r="O2558" t="s">
        <v>324</v>
      </c>
      <c r="P2558" t="s">
        <v>2716</v>
      </c>
      <c r="Q2558" t="s">
        <v>1539</v>
      </c>
      <c r="R2558" t="s">
        <v>6572</v>
      </c>
      <c r="S2558" t="s">
        <v>270</v>
      </c>
      <c r="T2558" t="b">
        <v>0</v>
      </c>
    </row>
    <row r="2559" spans="1:20" x14ac:dyDescent="0.25">
      <c r="A2559" t="s">
        <v>259</v>
      </c>
      <c r="B2559" t="s">
        <v>260</v>
      </c>
      <c r="C2559" t="s">
        <v>294</v>
      </c>
      <c r="D2559" t="s">
        <v>1535</v>
      </c>
      <c r="E2559" t="s">
        <v>4902</v>
      </c>
      <c r="F2559" t="s">
        <v>6571</v>
      </c>
      <c r="G2559" t="s">
        <v>6571</v>
      </c>
      <c r="H2559">
        <v>1.3819999999999999</v>
      </c>
      <c r="I2559" t="s">
        <v>265</v>
      </c>
      <c r="J2559" t="s">
        <v>242</v>
      </c>
      <c r="K2559" t="s">
        <v>243</v>
      </c>
      <c r="L2559" t="s">
        <v>244</v>
      </c>
      <c r="M2559">
        <v>0</v>
      </c>
      <c r="N2559">
        <v>1.3819999999999999</v>
      </c>
      <c r="O2559" t="s">
        <v>324</v>
      </c>
      <c r="P2559" t="s">
        <v>2716</v>
      </c>
      <c r="Q2559" t="s">
        <v>1539</v>
      </c>
      <c r="R2559" t="s">
        <v>6572</v>
      </c>
      <c r="S2559" t="s">
        <v>270</v>
      </c>
      <c r="T2559" t="b">
        <v>0</v>
      </c>
    </row>
    <row r="2560" spans="1:20" x14ac:dyDescent="0.25">
      <c r="A2560" t="s">
        <v>259</v>
      </c>
      <c r="B2560" t="s">
        <v>260</v>
      </c>
      <c r="C2560" t="s">
        <v>237</v>
      </c>
      <c r="D2560" t="s">
        <v>2468</v>
      </c>
      <c r="E2560" t="s">
        <v>5910</v>
      </c>
      <c r="F2560" t="s">
        <v>5910</v>
      </c>
      <c r="G2560" t="s">
        <v>6573</v>
      </c>
      <c r="H2560">
        <v>1.784</v>
      </c>
      <c r="I2560" t="s">
        <v>265</v>
      </c>
      <c r="J2560" t="s">
        <v>242</v>
      </c>
      <c r="K2560" t="s">
        <v>243</v>
      </c>
      <c r="L2560" t="s">
        <v>244</v>
      </c>
      <c r="M2560">
        <v>0</v>
      </c>
      <c r="N2560">
        <v>1.784</v>
      </c>
      <c r="O2560" t="s">
        <v>266</v>
      </c>
      <c r="P2560" t="s">
        <v>6574</v>
      </c>
      <c r="Q2560" t="s">
        <v>2473</v>
      </c>
      <c r="R2560" t="s">
        <v>6575</v>
      </c>
      <c r="S2560" t="s">
        <v>270</v>
      </c>
      <c r="T2560" t="b">
        <v>1</v>
      </c>
    </row>
    <row r="2561" spans="1:20" x14ac:dyDescent="0.25">
      <c r="A2561" t="s">
        <v>259</v>
      </c>
      <c r="B2561" t="s">
        <v>260</v>
      </c>
      <c r="C2561" t="s">
        <v>294</v>
      </c>
      <c r="D2561" t="s">
        <v>2468</v>
      </c>
      <c r="E2561" t="s">
        <v>5910</v>
      </c>
      <c r="F2561" t="s">
        <v>5910</v>
      </c>
      <c r="G2561" t="s">
        <v>6573</v>
      </c>
      <c r="H2561">
        <v>1.048</v>
      </c>
      <c r="I2561" t="s">
        <v>265</v>
      </c>
      <c r="J2561" t="s">
        <v>242</v>
      </c>
      <c r="K2561" t="s">
        <v>243</v>
      </c>
      <c r="L2561" t="s">
        <v>244</v>
      </c>
      <c r="M2561">
        <v>0</v>
      </c>
      <c r="N2561">
        <v>1.048</v>
      </c>
      <c r="O2561" t="s">
        <v>266</v>
      </c>
      <c r="P2561" t="s">
        <v>6574</v>
      </c>
      <c r="Q2561" t="s">
        <v>2473</v>
      </c>
      <c r="R2561" t="s">
        <v>6575</v>
      </c>
      <c r="S2561" t="s">
        <v>270</v>
      </c>
      <c r="T2561" t="b">
        <v>1</v>
      </c>
    </row>
    <row r="2562" spans="1:20" x14ac:dyDescent="0.25">
      <c r="A2562" t="s">
        <v>236</v>
      </c>
      <c r="B2562" t="s">
        <v>236</v>
      </c>
      <c r="C2562" t="s">
        <v>237</v>
      </c>
      <c r="D2562" t="s">
        <v>314</v>
      </c>
      <c r="E2562" t="s">
        <v>251</v>
      </c>
      <c r="F2562" t="s">
        <v>252</v>
      </c>
      <c r="G2562" t="s">
        <v>6576</v>
      </c>
      <c r="H2562">
        <v>4.0000000000000001E-3</v>
      </c>
      <c r="I2562" t="s">
        <v>254</v>
      </c>
      <c r="J2562" t="s">
        <v>242</v>
      </c>
      <c r="K2562" t="s">
        <v>243</v>
      </c>
      <c r="L2562" t="s">
        <v>244</v>
      </c>
      <c r="M2562">
        <v>0</v>
      </c>
      <c r="N2562">
        <v>4.0000000000000001E-3</v>
      </c>
      <c r="O2562" t="s">
        <v>255</v>
      </c>
      <c r="P2562" t="s">
        <v>6577</v>
      </c>
      <c r="Q2562" t="s">
        <v>318</v>
      </c>
      <c r="R2562" t="s">
        <v>3196</v>
      </c>
      <c r="S2562" t="s">
        <v>249</v>
      </c>
      <c r="T2562" t="b">
        <v>1</v>
      </c>
    </row>
    <row r="2563" spans="1:20" x14ac:dyDescent="0.25">
      <c r="A2563" t="s">
        <v>259</v>
      </c>
      <c r="B2563" t="s">
        <v>260</v>
      </c>
      <c r="C2563" t="s">
        <v>237</v>
      </c>
      <c r="D2563" t="s">
        <v>5949</v>
      </c>
      <c r="E2563" t="s">
        <v>6064</v>
      </c>
      <c r="F2563" t="s">
        <v>6578</v>
      </c>
      <c r="G2563" t="s">
        <v>6579</v>
      </c>
      <c r="H2563">
        <v>3.8324999999999998E-2</v>
      </c>
      <c r="I2563" t="s">
        <v>265</v>
      </c>
      <c r="J2563" t="s">
        <v>242</v>
      </c>
      <c r="K2563" t="s">
        <v>243</v>
      </c>
      <c r="L2563" t="s">
        <v>244</v>
      </c>
      <c r="M2563">
        <v>0</v>
      </c>
      <c r="N2563">
        <v>3.8324999999999998E-2</v>
      </c>
      <c r="O2563" t="s">
        <v>372</v>
      </c>
      <c r="P2563" t="s">
        <v>6580</v>
      </c>
      <c r="Q2563" t="s">
        <v>5953</v>
      </c>
      <c r="R2563" t="s">
        <v>6581</v>
      </c>
      <c r="S2563" t="s">
        <v>270</v>
      </c>
      <c r="T2563" t="b">
        <v>1</v>
      </c>
    </row>
    <row r="2564" spans="1:20" x14ac:dyDescent="0.25">
      <c r="A2564" t="s">
        <v>259</v>
      </c>
      <c r="B2564" t="s">
        <v>260</v>
      </c>
      <c r="C2564" t="s">
        <v>294</v>
      </c>
      <c r="D2564" t="s">
        <v>5949</v>
      </c>
      <c r="E2564" t="s">
        <v>6064</v>
      </c>
      <c r="F2564" t="s">
        <v>6578</v>
      </c>
      <c r="G2564" t="s">
        <v>6579</v>
      </c>
      <c r="H2564">
        <v>1.8100000000000002E-2</v>
      </c>
      <c r="I2564" t="s">
        <v>265</v>
      </c>
      <c r="J2564" t="s">
        <v>242</v>
      </c>
      <c r="K2564" t="s">
        <v>243</v>
      </c>
      <c r="L2564" t="s">
        <v>244</v>
      </c>
      <c r="M2564">
        <v>0</v>
      </c>
      <c r="N2564">
        <v>1.8100000000000002E-2</v>
      </c>
      <c r="O2564" t="s">
        <v>290</v>
      </c>
      <c r="P2564" t="s">
        <v>6580</v>
      </c>
      <c r="Q2564" t="s">
        <v>5953</v>
      </c>
      <c r="R2564" t="s">
        <v>6581</v>
      </c>
      <c r="S2564" t="s">
        <v>270</v>
      </c>
      <c r="T2564" t="b">
        <v>1</v>
      </c>
    </row>
    <row r="2565" spans="1:20" x14ac:dyDescent="0.25">
      <c r="A2565" t="s">
        <v>259</v>
      </c>
      <c r="B2565" t="s">
        <v>260</v>
      </c>
      <c r="C2565" t="s">
        <v>237</v>
      </c>
      <c r="D2565" t="s">
        <v>1382</v>
      </c>
      <c r="E2565" t="s">
        <v>6582</v>
      </c>
      <c r="F2565" t="s">
        <v>6583</v>
      </c>
      <c r="G2565" t="s">
        <v>6584</v>
      </c>
      <c r="H2565">
        <v>0.24229400000000001</v>
      </c>
      <c r="I2565" t="s">
        <v>265</v>
      </c>
      <c r="J2565" t="s">
        <v>242</v>
      </c>
      <c r="K2565" t="s">
        <v>243</v>
      </c>
      <c r="L2565" t="s">
        <v>244</v>
      </c>
      <c r="M2565">
        <v>0</v>
      </c>
      <c r="N2565">
        <v>0.24229400000000001</v>
      </c>
      <c r="O2565" t="s">
        <v>372</v>
      </c>
      <c r="P2565" t="s">
        <v>6585</v>
      </c>
      <c r="Q2565" t="s">
        <v>1387</v>
      </c>
      <c r="R2565" t="s">
        <v>6586</v>
      </c>
      <c r="S2565" t="s">
        <v>270</v>
      </c>
      <c r="T2565" t="b">
        <v>1</v>
      </c>
    </row>
    <row r="2566" spans="1:20" x14ac:dyDescent="0.25">
      <c r="A2566" t="s">
        <v>259</v>
      </c>
      <c r="B2566" t="s">
        <v>260</v>
      </c>
      <c r="C2566" t="s">
        <v>294</v>
      </c>
      <c r="D2566" t="s">
        <v>1382</v>
      </c>
      <c r="E2566" t="s">
        <v>6582</v>
      </c>
      <c r="F2566" t="s">
        <v>6583</v>
      </c>
      <c r="G2566" t="s">
        <v>6584</v>
      </c>
      <c r="H2566">
        <v>8.6707000000000006E-2</v>
      </c>
      <c r="I2566" t="s">
        <v>265</v>
      </c>
      <c r="J2566" t="s">
        <v>242</v>
      </c>
      <c r="K2566" t="s">
        <v>243</v>
      </c>
      <c r="L2566" t="s">
        <v>244</v>
      </c>
      <c r="M2566">
        <v>0</v>
      </c>
      <c r="N2566">
        <v>8.6707000000000006E-2</v>
      </c>
      <c r="O2566" t="s">
        <v>372</v>
      </c>
      <c r="P2566" t="s">
        <v>6585</v>
      </c>
      <c r="Q2566" t="s">
        <v>1387</v>
      </c>
      <c r="R2566" t="s">
        <v>6586</v>
      </c>
      <c r="S2566" t="s">
        <v>270</v>
      </c>
      <c r="T2566" t="b">
        <v>1</v>
      </c>
    </row>
    <row r="2567" spans="1:20" x14ac:dyDescent="0.25">
      <c r="A2567" t="s">
        <v>236</v>
      </c>
      <c r="B2567" t="s">
        <v>236</v>
      </c>
      <c r="C2567" t="s">
        <v>237</v>
      </c>
      <c r="D2567" t="s">
        <v>552</v>
      </c>
      <c r="F2567" t="s">
        <v>6587</v>
      </c>
      <c r="G2567" t="s">
        <v>6588</v>
      </c>
      <c r="H2567">
        <v>0.45</v>
      </c>
      <c r="I2567" t="s">
        <v>492</v>
      </c>
      <c r="J2567" t="s">
        <v>242</v>
      </c>
      <c r="K2567" t="s">
        <v>243</v>
      </c>
      <c r="L2567" t="s">
        <v>244</v>
      </c>
      <c r="M2567">
        <v>0</v>
      </c>
      <c r="N2567">
        <v>0.45</v>
      </c>
      <c r="O2567" t="s">
        <v>255</v>
      </c>
      <c r="P2567" t="s">
        <v>6589</v>
      </c>
      <c r="Q2567" t="s">
        <v>556</v>
      </c>
      <c r="R2567" t="s">
        <v>6590</v>
      </c>
      <c r="S2567" t="s">
        <v>249</v>
      </c>
      <c r="T2567" t="b">
        <v>1</v>
      </c>
    </row>
    <row r="2568" spans="1:20" x14ac:dyDescent="0.25">
      <c r="A2568" t="s">
        <v>236</v>
      </c>
      <c r="B2568" t="s">
        <v>236</v>
      </c>
      <c r="C2568" t="s">
        <v>237</v>
      </c>
      <c r="D2568" t="s">
        <v>693</v>
      </c>
      <c r="E2568" t="s">
        <v>4502</v>
      </c>
      <c r="F2568" t="s">
        <v>4503</v>
      </c>
      <c r="G2568" t="s">
        <v>4609</v>
      </c>
      <c r="H2568">
        <v>10.207000000000001</v>
      </c>
      <c r="I2568" t="s">
        <v>492</v>
      </c>
      <c r="J2568" t="s">
        <v>242</v>
      </c>
      <c r="K2568" t="s">
        <v>243</v>
      </c>
      <c r="L2568" t="s">
        <v>244</v>
      </c>
      <c r="M2568">
        <v>0</v>
      </c>
      <c r="N2568">
        <v>10.207000000000001</v>
      </c>
      <c r="O2568" t="s">
        <v>350</v>
      </c>
      <c r="P2568" t="s">
        <v>6591</v>
      </c>
      <c r="Q2568" t="s">
        <v>699</v>
      </c>
      <c r="R2568" t="s">
        <v>4506</v>
      </c>
      <c r="S2568" t="s">
        <v>249</v>
      </c>
      <c r="T2568" t="b">
        <v>1</v>
      </c>
    </row>
    <row r="2569" spans="1:20" x14ac:dyDescent="0.25">
      <c r="A2569" t="s">
        <v>236</v>
      </c>
      <c r="B2569" t="s">
        <v>236</v>
      </c>
      <c r="C2569" t="s">
        <v>237</v>
      </c>
      <c r="D2569" t="s">
        <v>238</v>
      </c>
      <c r="E2569" t="s">
        <v>251</v>
      </c>
      <c r="F2569" t="s">
        <v>773</v>
      </c>
      <c r="G2569" t="s">
        <v>3908</v>
      </c>
      <c r="H2569">
        <v>1.25</v>
      </c>
      <c r="I2569" t="s">
        <v>492</v>
      </c>
      <c r="J2569" t="s">
        <v>242</v>
      </c>
      <c r="K2569" t="s">
        <v>243</v>
      </c>
      <c r="L2569" t="s">
        <v>244</v>
      </c>
      <c r="M2569">
        <v>0</v>
      </c>
      <c r="N2569">
        <v>1.25</v>
      </c>
      <c r="O2569" t="s">
        <v>255</v>
      </c>
      <c r="P2569" t="s">
        <v>6592</v>
      </c>
      <c r="Q2569" t="s">
        <v>247</v>
      </c>
      <c r="R2569" t="s">
        <v>1351</v>
      </c>
      <c r="S2569" t="s">
        <v>249</v>
      </c>
      <c r="T2569" t="b">
        <v>1</v>
      </c>
    </row>
    <row r="2570" spans="1:20" x14ac:dyDescent="0.25">
      <c r="A2570" t="s">
        <v>259</v>
      </c>
      <c r="B2570" t="s">
        <v>260</v>
      </c>
      <c r="C2570" t="s">
        <v>237</v>
      </c>
      <c r="D2570" t="s">
        <v>796</v>
      </c>
      <c r="E2570" t="s">
        <v>6593</v>
      </c>
      <c r="F2570" t="s">
        <v>6594</v>
      </c>
      <c r="G2570" t="s">
        <v>6594</v>
      </c>
      <c r="H2570">
        <v>0.84339799999999998</v>
      </c>
      <c r="I2570" t="s">
        <v>265</v>
      </c>
      <c r="J2570" t="s">
        <v>242</v>
      </c>
      <c r="K2570" t="s">
        <v>243</v>
      </c>
      <c r="L2570" t="s">
        <v>244</v>
      </c>
      <c r="M2570">
        <v>0</v>
      </c>
      <c r="N2570">
        <v>0.84339799999999998</v>
      </c>
      <c r="O2570" t="s">
        <v>372</v>
      </c>
      <c r="P2570" t="s">
        <v>6595</v>
      </c>
      <c r="Q2570" t="s">
        <v>800</v>
      </c>
      <c r="R2570" t="s">
        <v>6596</v>
      </c>
      <c r="S2570" t="s">
        <v>270</v>
      </c>
      <c r="T2570" t="b">
        <v>1</v>
      </c>
    </row>
    <row r="2571" spans="1:20" x14ac:dyDescent="0.25">
      <c r="A2571" t="s">
        <v>259</v>
      </c>
      <c r="B2571" t="s">
        <v>260</v>
      </c>
      <c r="C2571" t="s">
        <v>294</v>
      </c>
      <c r="D2571" t="s">
        <v>796</v>
      </c>
      <c r="E2571" t="s">
        <v>6593</v>
      </c>
      <c r="F2571" t="s">
        <v>6594</v>
      </c>
      <c r="G2571" t="s">
        <v>6594</v>
      </c>
      <c r="H2571">
        <v>0.3024</v>
      </c>
      <c r="I2571" t="s">
        <v>265</v>
      </c>
      <c r="J2571" t="s">
        <v>242</v>
      </c>
      <c r="K2571" t="s">
        <v>243</v>
      </c>
      <c r="L2571" t="s">
        <v>244</v>
      </c>
      <c r="M2571">
        <v>0</v>
      </c>
      <c r="N2571">
        <v>0.3024</v>
      </c>
      <c r="O2571" t="s">
        <v>372</v>
      </c>
      <c r="P2571" t="s">
        <v>6595</v>
      </c>
      <c r="Q2571" t="s">
        <v>800</v>
      </c>
      <c r="R2571" t="s">
        <v>6596</v>
      </c>
      <c r="S2571" t="s">
        <v>270</v>
      </c>
      <c r="T2571" t="b">
        <v>1</v>
      </c>
    </row>
    <row r="2572" spans="1:20" x14ac:dyDescent="0.25">
      <c r="A2572" t="s">
        <v>259</v>
      </c>
      <c r="B2572" t="s">
        <v>260</v>
      </c>
      <c r="C2572" t="s">
        <v>237</v>
      </c>
      <c r="D2572" t="s">
        <v>1187</v>
      </c>
      <c r="E2572" t="s">
        <v>6090</v>
      </c>
      <c r="F2572" t="s">
        <v>6597</v>
      </c>
      <c r="G2572" t="s">
        <v>6598</v>
      </c>
      <c r="H2572">
        <v>0.16400000000000001</v>
      </c>
      <c r="I2572" t="s">
        <v>265</v>
      </c>
      <c r="J2572" t="s">
        <v>242</v>
      </c>
      <c r="K2572" t="s">
        <v>243</v>
      </c>
      <c r="L2572" t="s">
        <v>244</v>
      </c>
      <c r="M2572">
        <v>0</v>
      </c>
      <c r="N2572">
        <v>0.16400000000000001</v>
      </c>
      <c r="O2572" t="s">
        <v>266</v>
      </c>
      <c r="P2572" t="s">
        <v>6599</v>
      </c>
      <c r="Q2572" t="s">
        <v>1192</v>
      </c>
      <c r="R2572" t="s">
        <v>6600</v>
      </c>
      <c r="S2572" t="s">
        <v>270</v>
      </c>
      <c r="T2572" t="b">
        <v>1</v>
      </c>
    </row>
    <row r="2573" spans="1:20" x14ac:dyDescent="0.25">
      <c r="A2573" t="s">
        <v>259</v>
      </c>
      <c r="B2573" t="s">
        <v>260</v>
      </c>
      <c r="C2573" t="s">
        <v>294</v>
      </c>
      <c r="D2573" t="s">
        <v>1187</v>
      </c>
      <c r="E2573" t="s">
        <v>6090</v>
      </c>
      <c r="F2573" t="s">
        <v>6597</v>
      </c>
      <c r="G2573" t="s">
        <v>6598</v>
      </c>
      <c r="H2573">
        <v>4.5199999999999997E-2</v>
      </c>
      <c r="I2573" t="s">
        <v>265</v>
      </c>
      <c r="J2573" t="s">
        <v>242</v>
      </c>
      <c r="K2573" t="s">
        <v>243</v>
      </c>
      <c r="L2573" t="s">
        <v>244</v>
      </c>
      <c r="M2573">
        <v>0</v>
      </c>
      <c r="N2573">
        <v>4.5199999999999997E-2</v>
      </c>
      <c r="O2573" t="s">
        <v>266</v>
      </c>
      <c r="P2573" t="s">
        <v>6599</v>
      </c>
      <c r="Q2573" t="s">
        <v>1192</v>
      </c>
      <c r="R2573" t="s">
        <v>6600</v>
      </c>
      <c r="S2573" t="s">
        <v>270</v>
      </c>
      <c r="T2573" t="b">
        <v>1</v>
      </c>
    </row>
    <row r="2574" spans="1:20" x14ac:dyDescent="0.25">
      <c r="A2574" t="s">
        <v>259</v>
      </c>
      <c r="B2574" t="s">
        <v>6601</v>
      </c>
      <c r="C2574" t="s">
        <v>237</v>
      </c>
      <c r="D2574" t="s">
        <v>6602</v>
      </c>
      <c r="E2574" t="s">
        <v>6603</v>
      </c>
      <c r="F2574" t="s">
        <v>6604</v>
      </c>
      <c r="G2574" t="s">
        <v>6604</v>
      </c>
      <c r="H2574">
        <v>416.5625</v>
      </c>
      <c r="I2574" t="s">
        <v>6605</v>
      </c>
      <c r="J2574" t="s">
        <v>242</v>
      </c>
      <c r="K2574" t="s">
        <v>243</v>
      </c>
      <c r="L2574" t="s">
        <v>244</v>
      </c>
      <c r="M2574">
        <v>0</v>
      </c>
      <c r="N2574">
        <v>416.5625</v>
      </c>
      <c r="O2574" t="s">
        <v>446</v>
      </c>
      <c r="P2574" t="s">
        <v>6606</v>
      </c>
      <c r="Q2574" t="s">
        <v>6607</v>
      </c>
      <c r="R2574" t="s">
        <v>6608</v>
      </c>
      <c r="S2574" t="s">
        <v>6609</v>
      </c>
      <c r="T2574" t="b">
        <v>1</v>
      </c>
    </row>
    <row r="2575" spans="1:20" x14ac:dyDescent="0.25">
      <c r="A2575" t="s">
        <v>259</v>
      </c>
      <c r="B2575" t="s">
        <v>382</v>
      </c>
      <c r="C2575" t="s">
        <v>237</v>
      </c>
      <c r="D2575" t="s">
        <v>2597</v>
      </c>
      <c r="E2575" t="s">
        <v>6610</v>
      </c>
      <c r="F2575" t="s">
        <v>6611</v>
      </c>
      <c r="G2575" t="s">
        <v>6611</v>
      </c>
      <c r="H2575">
        <v>5.3999999999999999E-2</v>
      </c>
      <c r="I2575" t="s">
        <v>265</v>
      </c>
      <c r="J2575" t="s">
        <v>242</v>
      </c>
      <c r="K2575" t="s">
        <v>243</v>
      </c>
      <c r="L2575" t="s">
        <v>244</v>
      </c>
      <c r="M2575">
        <v>0</v>
      </c>
      <c r="N2575">
        <v>5.3999999999999999E-2</v>
      </c>
      <c r="O2575" t="s">
        <v>386</v>
      </c>
      <c r="P2575" t="s">
        <v>6612</v>
      </c>
      <c r="Q2575" t="s">
        <v>2602</v>
      </c>
      <c r="R2575" t="s">
        <v>6613</v>
      </c>
      <c r="S2575" t="s">
        <v>390</v>
      </c>
      <c r="T2575" t="b">
        <v>1</v>
      </c>
    </row>
    <row r="2576" spans="1:20" x14ac:dyDescent="0.25">
      <c r="A2576" t="s">
        <v>259</v>
      </c>
      <c r="B2576" t="s">
        <v>382</v>
      </c>
      <c r="C2576" t="s">
        <v>294</v>
      </c>
      <c r="D2576" t="s">
        <v>2597</v>
      </c>
      <c r="E2576" t="s">
        <v>6610</v>
      </c>
      <c r="F2576" t="s">
        <v>6611</v>
      </c>
      <c r="G2576" t="s">
        <v>6611</v>
      </c>
      <c r="H2576">
        <v>3.5999999999999997E-2</v>
      </c>
      <c r="I2576" t="s">
        <v>265</v>
      </c>
      <c r="J2576" t="s">
        <v>242</v>
      </c>
      <c r="K2576" t="s">
        <v>243</v>
      </c>
      <c r="L2576" t="s">
        <v>244</v>
      </c>
      <c r="M2576">
        <v>0</v>
      </c>
      <c r="N2576">
        <v>3.5999999999999997E-2</v>
      </c>
      <c r="O2576" t="s">
        <v>386</v>
      </c>
      <c r="P2576" t="s">
        <v>6612</v>
      </c>
      <c r="Q2576" t="s">
        <v>2602</v>
      </c>
      <c r="R2576" t="s">
        <v>6613</v>
      </c>
      <c r="S2576" t="s">
        <v>390</v>
      </c>
      <c r="T2576" t="b">
        <v>1</v>
      </c>
    </row>
    <row r="2577" spans="1:20" x14ac:dyDescent="0.25">
      <c r="A2577" t="s">
        <v>236</v>
      </c>
      <c r="B2577" t="s">
        <v>236</v>
      </c>
      <c r="C2577" t="s">
        <v>237</v>
      </c>
      <c r="D2577" t="s">
        <v>392</v>
      </c>
      <c r="F2577" t="s">
        <v>1126</v>
      </c>
      <c r="G2577" t="s">
        <v>5676</v>
      </c>
      <c r="H2577">
        <v>6.9000000000000006E-2</v>
      </c>
      <c r="I2577" t="s">
        <v>759</v>
      </c>
      <c r="J2577" t="s">
        <v>242</v>
      </c>
      <c r="K2577" t="s">
        <v>243</v>
      </c>
      <c r="L2577" t="s">
        <v>244</v>
      </c>
      <c r="M2577">
        <v>0</v>
      </c>
      <c r="N2577">
        <v>6.9000000000000006E-2</v>
      </c>
      <c r="O2577" t="s">
        <v>5677</v>
      </c>
      <c r="P2577" t="s">
        <v>5678</v>
      </c>
      <c r="Q2577" t="s">
        <v>397</v>
      </c>
      <c r="R2577" t="s">
        <v>1129</v>
      </c>
      <c r="S2577" t="s">
        <v>249</v>
      </c>
      <c r="T2577" t="b">
        <v>0</v>
      </c>
    </row>
    <row r="2578" spans="1:20" x14ac:dyDescent="0.25">
      <c r="A2578" t="s">
        <v>259</v>
      </c>
      <c r="B2578" t="s">
        <v>260</v>
      </c>
      <c r="C2578" t="s">
        <v>237</v>
      </c>
      <c r="D2578" t="s">
        <v>4818</v>
      </c>
      <c r="E2578" t="s">
        <v>5782</v>
      </c>
      <c r="F2578" t="s">
        <v>6614</v>
      </c>
      <c r="G2578" t="s">
        <v>6615</v>
      </c>
      <c r="H2578">
        <v>2.726</v>
      </c>
      <c r="I2578" t="s">
        <v>265</v>
      </c>
      <c r="J2578" t="s">
        <v>242</v>
      </c>
      <c r="K2578" t="s">
        <v>243</v>
      </c>
      <c r="L2578" t="s">
        <v>244</v>
      </c>
      <c r="M2578">
        <v>0</v>
      </c>
      <c r="N2578">
        <v>2.726</v>
      </c>
      <c r="O2578" t="s">
        <v>518</v>
      </c>
      <c r="P2578" t="s">
        <v>6616</v>
      </c>
      <c r="Q2578" t="s">
        <v>4820</v>
      </c>
      <c r="R2578" t="s">
        <v>6617</v>
      </c>
      <c r="S2578" t="s">
        <v>270</v>
      </c>
      <c r="T2578" t="b">
        <v>1</v>
      </c>
    </row>
    <row r="2579" spans="1:20" x14ac:dyDescent="0.25">
      <c r="A2579" t="s">
        <v>259</v>
      </c>
      <c r="B2579" t="s">
        <v>260</v>
      </c>
      <c r="C2579" t="s">
        <v>294</v>
      </c>
      <c r="D2579" t="s">
        <v>4818</v>
      </c>
      <c r="E2579" t="s">
        <v>5782</v>
      </c>
      <c r="F2579" t="s">
        <v>6614</v>
      </c>
      <c r="G2579" t="s">
        <v>6615</v>
      </c>
      <c r="H2579">
        <v>0.92200000000000004</v>
      </c>
      <c r="I2579" t="s">
        <v>265</v>
      </c>
      <c r="J2579" t="s">
        <v>242</v>
      </c>
      <c r="K2579" t="s">
        <v>243</v>
      </c>
      <c r="L2579" t="s">
        <v>244</v>
      </c>
      <c r="M2579">
        <v>0</v>
      </c>
      <c r="N2579">
        <v>0.92200000000000004</v>
      </c>
      <c r="O2579" t="s">
        <v>518</v>
      </c>
      <c r="P2579" t="s">
        <v>6616</v>
      </c>
      <c r="Q2579" t="s">
        <v>4820</v>
      </c>
      <c r="R2579" t="s">
        <v>6617</v>
      </c>
      <c r="S2579" t="s">
        <v>270</v>
      </c>
      <c r="T2579" t="b">
        <v>1</v>
      </c>
    </row>
    <row r="2580" spans="1:20" x14ac:dyDescent="0.25">
      <c r="A2580" t="s">
        <v>259</v>
      </c>
      <c r="B2580" t="s">
        <v>260</v>
      </c>
      <c r="C2580" t="s">
        <v>237</v>
      </c>
      <c r="D2580" t="s">
        <v>2420</v>
      </c>
      <c r="E2580" t="s">
        <v>5644</v>
      </c>
      <c r="F2580" t="s">
        <v>6618</v>
      </c>
      <c r="G2580" t="s">
        <v>6618</v>
      </c>
      <c r="H2580">
        <v>0.23799999999999999</v>
      </c>
      <c r="I2580" t="s">
        <v>265</v>
      </c>
      <c r="J2580" t="s">
        <v>242</v>
      </c>
      <c r="K2580" t="s">
        <v>243</v>
      </c>
      <c r="L2580" t="s">
        <v>244</v>
      </c>
      <c r="M2580">
        <v>0</v>
      </c>
      <c r="N2580">
        <v>0.23799999999999999</v>
      </c>
      <c r="O2580" t="s">
        <v>245</v>
      </c>
      <c r="P2580" t="s">
        <v>6619</v>
      </c>
      <c r="Q2580" t="s">
        <v>2424</v>
      </c>
      <c r="R2580" t="s">
        <v>6620</v>
      </c>
      <c r="S2580" t="s">
        <v>270</v>
      </c>
      <c r="T2580" t="b">
        <v>1</v>
      </c>
    </row>
    <row r="2581" spans="1:20" x14ac:dyDescent="0.25">
      <c r="A2581" t="s">
        <v>259</v>
      </c>
      <c r="B2581" t="s">
        <v>260</v>
      </c>
      <c r="C2581" t="s">
        <v>237</v>
      </c>
      <c r="D2581" t="s">
        <v>328</v>
      </c>
      <c r="E2581" t="s">
        <v>4898</v>
      </c>
      <c r="F2581" t="s">
        <v>6621</v>
      </c>
      <c r="G2581" t="s">
        <v>6621</v>
      </c>
      <c r="H2581">
        <v>0.54239999999999999</v>
      </c>
      <c r="I2581" t="s">
        <v>265</v>
      </c>
      <c r="J2581" t="s">
        <v>242</v>
      </c>
      <c r="K2581" t="s">
        <v>243</v>
      </c>
      <c r="L2581" t="s">
        <v>244</v>
      </c>
      <c r="M2581">
        <v>0</v>
      </c>
      <c r="N2581">
        <v>0.54239999999999999</v>
      </c>
      <c r="O2581" t="s">
        <v>1258</v>
      </c>
      <c r="P2581" t="s">
        <v>6622</v>
      </c>
      <c r="Q2581" t="s">
        <v>333</v>
      </c>
      <c r="R2581" t="s">
        <v>6623</v>
      </c>
      <c r="S2581" t="s">
        <v>270</v>
      </c>
      <c r="T2581" t="b">
        <v>1</v>
      </c>
    </row>
    <row r="2582" spans="1:20" x14ac:dyDescent="0.25">
      <c r="A2582" t="s">
        <v>259</v>
      </c>
      <c r="B2582" t="s">
        <v>260</v>
      </c>
      <c r="C2582" t="s">
        <v>237</v>
      </c>
      <c r="D2582" t="s">
        <v>3010</v>
      </c>
      <c r="E2582" t="s">
        <v>1480</v>
      </c>
      <c r="F2582" t="s">
        <v>6624</v>
      </c>
      <c r="G2582" t="s">
        <v>6624</v>
      </c>
      <c r="H2582">
        <v>1.0699999999999999E-2</v>
      </c>
      <c r="I2582" t="s">
        <v>265</v>
      </c>
      <c r="J2582" t="s">
        <v>242</v>
      </c>
      <c r="K2582" t="s">
        <v>243</v>
      </c>
      <c r="L2582" t="s">
        <v>244</v>
      </c>
      <c r="M2582">
        <v>0</v>
      </c>
      <c r="N2582">
        <v>1.0699999999999999E-2</v>
      </c>
      <c r="O2582" t="s">
        <v>446</v>
      </c>
      <c r="P2582" t="s">
        <v>6625</v>
      </c>
      <c r="Q2582" t="s">
        <v>3013</v>
      </c>
      <c r="R2582" t="s">
        <v>6626</v>
      </c>
      <c r="S2582" t="s">
        <v>270</v>
      </c>
      <c r="T2582" t="b">
        <v>1</v>
      </c>
    </row>
    <row r="2583" spans="1:20" x14ac:dyDescent="0.25">
      <c r="A2583" t="s">
        <v>259</v>
      </c>
      <c r="B2583" t="s">
        <v>260</v>
      </c>
      <c r="C2583" t="s">
        <v>294</v>
      </c>
      <c r="D2583" t="s">
        <v>3010</v>
      </c>
      <c r="E2583" t="s">
        <v>1480</v>
      </c>
      <c r="F2583" t="s">
        <v>6624</v>
      </c>
      <c r="G2583" t="s">
        <v>6624</v>
      </c>
      <c r="H2583">
        <v>8.3999999999999995E-3</v>
      </c>
      <c r="I2583" t="s">
        <v>265</v>
      </c>
      <c r="J2583" t="s">
        <v>242</v>
      </c>
      <c r="K2583" t="s">
        <v>243</v>
      </c>
      <c r="L2583" t="s">
        <v>244</v>
      </c>
      <c r="M2583">
        <v>0</v>
      </c>
      <c r="N2583">
        <v>8.3999999999999995E-3</v>
      </c>
      <c r="O2583" t="s">
        <v>446</v>
      </c>
      <c r="P2583" t="s">
        <v>6625</v>
      </c>
      <c r="Q2583" t="s">
        <v>3013</v>
      </c>
      <c r="R2583" t="s">
        <v>6626</v>
      </c>
      <c r="S2583" t="s">
        <v>270</v>
      </c>
      <c r="T2583" t="b">
        <v>1</v>
      </c>
    </row>
    <row r="2584" spans="1:20" x14ac:dyDescent="0.25">
      <c r="A2584" t="s">
        <v>236</v>
      </c>
      <c r="B2584" t="s">
        <v>236</v>
      </c>
      <c r="C2584" t="s">
        <v>237</v>
      </c>
      <c r="D2584" t="s">
        <v>392</v>
      </c>
      <c r="E2584" t="s">
        <v>251</v>
      </c>
      <c r="F2584" t="s">
        <v>459</v>
      </c>
      <c r="G2584" t="s">
        <v>5135</v>
      </c>
      <c r="H2584">
        <v>1.25</v>
      </c>
      <c r="I2584" t="s">
        <v>492</v>
      </c>
      <c r="J2584" t="s">
        <v>242</v>
      </c>
      <c r="K2584" t="s">
        <v>243</v>
      </c>
      <c r="L2584" t="s">
        <v>244</v>
      </c>
      <c r="M2584">
        <v>0</v>
      </c>
      <c r="N2584">
        <v>1.25</v>
      </c>
      <c r="O2584" t="s">
        <v>255</v>
      </c>
      <c r="P2584" t="s">
        <v>6627</v>
      </c>
      <c r="Q2584" t="s">
        <v>397</v>
      </c>
      <c r="R2584" t="s">
        <v>462</v>
      </c>
      <c r="S2584" t="s">
        <v>249</v>
      </c>
      <c r="T2584" t="b">
        <v>1</v>
      </c>
    </row>
    <row r="2585" spans="1:20" x14ac:dyDescent="0.25">
      <c r="A2585" t="s">
        <v>259</v>
      </c>
      <c r="B2585" t="s">
        <v>260</v>
      </c>
      <c r="C2585" t="s">
        <v>237</v>
      </c>
      <c r="D2585" t="s">
        <v>4562</v>
      </c>
      <c r="E2585" t="s">
        <v>4590</v>
      </c>
      <c r="F2585" t="s">
        <v>4590</v>
      </c>
      <c r="G2585" t="s">
        <v>4591</v>
      </c>
      <c r="H2585">
        <v>7.6799999999999993E-2</v>
      </c>
      <c r="I2585" t="s">
        <v>265</v>
      </c>
      <c r="J2585" t="s">
        <v>242</v>
      </c>
      <c r="K2585" t="s">
        <v>243</v>
      </c>
      <c r="L2585" t="s">
        <v>244</v>
      </c>
      <c r="M2585">
        <v>0</v>
      </c>
      <c r="N2585">
        <v>7.6799999999999993E-2</v>
      </c>
      <c r="O2585" t="s">
        <v>2901</v>
      </c>
      <c r="P2585" t="s">
        <v>6628</v>
      </c>
      <c r="Q2585" t="s">
        <v>4564</v>
      </c>
      <c r="R2585" t="s">
        <v>6629</v>
      </c>
      <c r="S2585" t="s">
        <v>270</v>
      </c>
      <c r="T2585" t="b">
        <v>1</v>
      </c>
    </row>
    <row r="2586" spans="1:20" x14ac:dyDescent="0.25">
      <c r="A2586" t="s">
        <v>259</v>
      </c>
      <c r="B2586" t="s">
        <v>260</v>
      </c>
      <c r="C2586" t="s">
        <v>336</v>
      </c>
      <c r="D2586" t="s">
        <v>4562</v>
      </c>
      <c r="E2586" t="s">
        <v>4590</v>
      </c>
      <c r="F2586" t="s">
        <v>4590</v>
      </c>
      <c r="G2586" t="s">
        <v>4591</v>
      </c>
      <c r="H2586">
        <v>397</v>
      </c>
      <c r="I2586" t="s">
        <v>265</v>
      </c>
      <c r="J2586" t="s">
        <v>242</v>
      </c>
      <c r="K2586" t="s">
        <v>243</v>
      </c>
      <c r="L2586" t="s">
        <v>244</v>
      </c>
      <c r="M2586">
        <v>0</v>
      </c>
      <c r="N2586">
        <v>397</v>
      </c>
      <c r="O2586" t="s">
        <v>2901</v>
      </c>
      <c r="P2586" t="s">
        <v>6628</v>
      </c>
      <c r="Q2586" t="s">
        <v>4564</v>
      </c>
      <c r="R2586" t="s">
        <v>6630</v>
      </c>
      <c r="S2586" t="s">
        <v>270</v>
      </c>
      <c r="T2586" t="b">
        <v>1</v>
      </c>
    </row>
    <row r="2587" spans="1:20" x14ac:dyDescent="0.25">
      <c r="A2587" t="s">
        <v>259</v>
      </c>
      <c r="B2587" t="s">
        <v>260</v>
      </c>
      <c r="C2587" t="s">
        <v>336</v>
      </c>
      <c r="D2587" t="s">
        <v>4562</v>
      </c>
      <c r="E2587" t="s">
        <v>4590</v>
      </c>
      <c r="F2587" t="s">
        <v>4590</v>
      </c>
      <c r="G2587" t="s">
        <v>4591</v>
      </c>
      <c r="H2587">
        <v>767</v>
      </c>
      <c r="I2587" t="s">
        <v>265</v>
      </c>
      <c r="J2587" t="s">
        <v>242</v>
      </c>
      <c r="K2587" t="s">
        <v>243</v>
      </c>
      <c r="L2587" t="s">
        <v>244</v>
      </c>
      <c r="M2587">
        <v>0</v>
      </c>
      <c r="N2587">
        <v>767</v>
      </c>
      <c r="O2587" t="s">
        <v>2901</v>
      </c>
      <c r="P2587" t="s">
        <v>6628</v>
      </c>
      <c r="Q2587" t="s">
        <v>4564</v>
      </c>
      <c r="R2587" t="s">
        <v>6631</v>
      </c>
      <c r="S2587" t="s">
        <v>270</v>
      </c>
      <c r="T2587" t="b">
        <v>1</v>
      </c>
    </row>
    <row r="2588" spans="1:20" x14ac:dyDescent="0.25">
      <c r="A2588" t="s">
        <v>259</v>
      </c>
      <c r="B2588" t="s">
        <v>260</v>
      </c>
      <c r="C2588" t="s">
        <v>237</v>
      </c>
      <c r="D2588" t="s">
        <v>746</v>
      </c>
      <c r="E2588" t="s">
        <v>3839</v>
      </c>
      <c r="F2588" t="s">
        <v>6632</v>
      </c>
      <c r="G2588" t="s">
        <v>6633</v>
      </c>
      <c r="H2588">
        <v>0.61599999999999999</v>
      </c>
      <c r="I2588" t="s">
        <v>265</v>
      </c>
      <c r="J2588" t="s">
        <v>242</v>
      </c>
      <c r="K2588" t="s">
        <v>243</v>
      </c>
      <c r="L2588" t="s">
        <v>244</v>
      </c>
      <c r="M2588">
        <v>0</v>
      </c>
      <c r="N2588">
        <v>0.61599999999999999</v>
      </c>
      <c r="O2588" t="s">
        <v>2659</v>
      </c>
      <c r="P2588" t="s">
        <v>3067</v>
      </c>
      <c r="Q2588" t="s">
        <v>751</v>
      </c>
      <c r="R2588" t="s">
        <v>6634</v>
      </c>
      <c r="S2588" t="s">
        <v>270</v>
      </c>
      <c r="T2588" t="b">
        <v>1</v>
      </c>
    </row>
    <row r="2589" spans="1:20" x14ac:dyDescent="0.25">
      <c r="A2589" t="s">
        <v>259</v>
      </c>
      <c r="B2589" t="s">
        <v>260</v>
      </c>
      <c r="C2589" t="s">
        <v>336</v>
      </c>
      <c r="D2589" t="s">
        <v>746</v>
      </c>
      <c r="E2589" t="s">
        <v>3839</v>
      </c>
      <c r="F2589" t="s">
        <v>6632</v>
      </c>
      <c r="G2589" t="s">
        <v>6633</v>
      </c>
      <c r="H2589">
        <v>2840</v>
      </c>
      <c r="I2589" t="s">
        <v>265</v>
      </c>
      <c r="J2589" t="s">
        <v>242</v>
      </c>
      <c r="K2589" t="s">
        <v>243</v>
      </c>
      <c r="L2589" t="s">
        <v>244</v>
      </c>
      <c r="M2589">
        <v>0</v>
      </c>
      <c r="N2589">
        <v>2840</v>
      </c>
      <c r="O2589" t="s">
        <v>1212</v>
      </c>
      <c r="P2589" t="s">
        <v>3067</v>
      </c>
      <c r="Q2589" t="s">
        <v>751</v>
      </c>
      <c r="R2589" t="s">
        <v>6635</v>
      </c>
      <c r="S2589" t="s">
        <v>270</v>
      </c>
      <c r="T2589" t="b">
        <v>1</v>
      </c>
    </row>
    <row r="2590" spans="1:20" x14ac:dyDescent="0.25">
      <c r="A2590" t="s">
        <v>259</v>
      </c>
      <c r="B2590" t="s">
        <v>260</v>
      </c>
      <c r="C2590" t="s">
        <v>336</v>
      </c>
      <c r="D2590" t="s">
        <v>746</v>
      </c>
      <c r="E2590" t="s">
        <v>3839</v>
      </c>
      <c r="F2590" t="s">
        <v>6632</v>
      </c>
      <c r="G2590" t="s">
        <v>6633</v>
      </c>
      <c r="H2590">
        <v>5493</v>
      </c>
      <c r="I2590" t="s">
        <v>265</v>
      </c>
      <c r="J2590" t="s">
        <v>242</v>
      </c>
      <c r="K2590" t="s">
        <v>243</v>
      </c>
      <c r="L2590" t="s">
        <v>244</v>
      </c>
      <c r="M2590">
        <v>0</v>
      </c>
      <c r="N2590">
        <v>5493</v>
      </c>
      <c r="O2590" t="s">
        <v>1212</v>
      </c>
      <c r="P2590" t="s">
        <v>3067</v>
      </c>
      <c r="Q2590" t="s">
        <v>751</v>
      </c>
      <c r="R2590" t="s">
        <v>6636</v>
      </c>
      <c r="S2590" t="s">
        <v>270</v>
      </c>
      <c r="T2590" t="b">
        <v>1</v>
      </c>
    </row>
    <row r="2591" spans="1:20" x14ac:dyDescent="0.25">
      <c r="A2591" t="s">
        <v>259</v>
      </c>
      <c r="B2591" t="s">
        <v>260</v>
      </c>
      <c r="C2591" t="s">
        <v>237</v>
      </c>
      <c r="D2591" t="s">
        <v>4143</v>
      </c>
      <c r="E2591" t="s">
        <v>6637</v>
      </c>
      <c r="F2591" t="s">
        <v>6638</v>
      </c>
      <c r="G2591" t="s">
        <v>6638</v>
      </c>
      <c r="H2591">
        <v>9.9719999999999995</v>
      </c>
      <c r="I2591" t="s">
        <v>265</v>
      </c>
      <c r="J2591" t="s">
        <v>242</v>
      </c>
      <c r="K2591" t="s">
        <v>243</v>
      </c>
      <c r="L2591" t="s">
        <v>244</v>
      </c>
      <c r="M2591">
        <v>0</v>
      </c>
      <c r="N2591">
        <v>9.9719999999999995</v>
      </c>
      <c r="O2591" t="s">
        <v>952</v>
      </c>
      <c r="P2591" t="s">
        <v>6639</v>
      </c>
      <c r="Q2591" t="s">
        <v>4147</v>
      </c>
      <c r="R2591" t="s">
        <v>6640</v>
      </c>
      <c r="S2591" t="s">
        <v>270</v>
      </c>
      <c r="T2591" t="b">
        <v>1</v>
      </c>
    </row>
    <row r="2592" spans="1:20" x14ac:dyDescent="0.25">
      <c r="A2592" t="s">
        <v>259</v>
      </c>
      <c r="B2592" t="s">
        <v>260</v>
      </c>
      <c r="C2592" t="s">
        <v>294</v>
      </c>
      <c r="D2592" t="s">
        <v>4143</v>
      </c>
      <c r="E2592" t="s">
        <v>6637</v>
      </c>
      <c r="F2592" t="s">
        <v>6638</v>
      </c>
      <c r="G2592" t="s">
        <v>6638</v>
      </c>
      <c r="H2592">
        <v>8.2799999999999994</v>
      </c>
      <c r="I2592" t="s">
        <v>265</v>
      </c>
      <c r="J2592" t="s">
        <v>242</v>
      </c>
      <c r="K2592" t="s">
        <v>243</v>
      </c>
      <c r="L2592" t="s">
        <v>244</v>
      </c>
      <c r="M2592">
        <v>0</v>
      </c>
      <c r="N2592">
        <v>8.2799999999999994</v>
      </c>
      <c r="O2592" t="s">
        <v>721</v>
      </c>
      <c r="P2592" t="s">
        <v>6639</v>
      </c>
      <c r="Q2592" t="s">
        <v>4147</v>
      </c>
      <c r="R2592" t="s">
        <v>6640</v>
      </c>
      <c r="S2592" t="s">
        <v>270</v>
      </c>
      <c r="T2592" t="b">
        <v>1</v>
      </c>
    </row>
    <row r="2593" spans="1:20" x14ac:dyDescent="0.25">
      <c r="A2593" t="s">
        <v>259</v>
      </c>
      <c r="B2593" t="s">
        <v>260</v>
      </c>
      <c r="C2593" t="s">
        <v>237</v>
      </c>
      <c r="D2593" t="s">
        <v>853</v>
      </c>
      <c r="E2593" t="s">
        <v>6641</v>
      </c>
      <c r="F2593" t="s">
        <v>6642</v>
      </c>
      <c r="G2593" t="s">
        <v>6643</v>
      </c>
      <c r="H2593">
        <v>0.38400000000000001</v>
      </c>
      <c r="I2593" t="s">
        <v>265</v>
      </c>
      <c r="J2593" t="s">
        <v>242</v>
      </c>
      <c r="K2593" t="s">
        <v>243</v>
      </c>
      <c r="L2593" t="s">
        <v>244</v>
      </c>
      <c r="M2593">
        <v>0</v>
      </c>
      <c r="N2593">
        <v>0.38400000000000001</v>
      </c>
      <c r="O2593" t="s">
        <v>518</v>
      </c>
      <c r="P2593" t="s">
        <v>6644</v>
      </c>
      <c r="Q2593" t="s">
        <v>858</v>
      </c>
      <c r="R2593" t="s">
        <v>6645</v>
      </c>
      <c r="S2593" t="s">
        <v>270</v>
      </c>
      <c r="T2593" t="b">
        <v>1</v>
      </c>
    </row>
    <row r="2594" spans="1:20" x14ac:dyDescent="0.25">
      <c r="A2594" t="s">
        <v>259</v>
      </c>
      <c r="B2594" t="s">
        <v>260</v>
      </c>
      <c r="C2594" t="s">
        <v>336</v>
      </c>
      <c r="D2594" t="s">
        <v>853</v>
      </c>
      <c r="E2594" t="s">
        <v>6641</v>
      </c>
      <c r="F2594" t="s">
        <v>6642</v>
      </c>
      <c r="G2594" t="s">
        <v>6643</v>
      </c>
      <c r="H2594">
        <v>2691</v>
      </c>
      <c r="I2594" t="s">
        <v>265</v>
      </c>
      <c r="J2594" t="s">
        <v>242</v>
      </c>
      <c r="K2594" t="s">
        <v>243</v>
      </c>
      <c r="L2594" t="s">
        <v>244</v>
      </c>
      <c r="M2594">
        <v>0</v>
      </c>
      <c r="N2594">
        <v>2691</v>
      </c>
      <c r="O2594" t="s">
        <v>518</v>
      </c>
      <c r="P2594" t="s">
        <v>6644</v>
      </c>
      <c r="Q2594" t="s">
        <v>858</v>
      </c>
      <c r="R2594" t="s">
        <v>6646</v>
      </c>
      <c r="S2594" t="s">
        <v>270</v>
      </c>
      <c r="T2594" t="b">
        <v>1</v>
      </c>
    </row>
    <row r="2595" spans="1:20" x14ac:dyDescent="0.25">
      <c r="A2595" t="s">
        <v>259</v>
      </c>
      <c r="B2595" t="s">
        <v>260</v>
      </c>
      <c r="C2595" t="s">
        <v>336</v>
      </c>
      <c r="D2595" t="s">
        <v>853</v>
      </c>
      <c r="E2595" t="s">
        <v>6641</v>
      </c>
      <c r="F2595" t="s">
        <v>6642</v>
      </c>
      <c r="G2595" t="s">
        <v>6643</v>
      </c>
      <c r="H2595">
        <v>6055</v>
      </c>
      <c r="I2595" t="s">
        <v>265</v>
      </c>
      <c r="J2595" t="s">
        <v>242</v>
      </c>
      <c r="K2595" t="s">
        <v>243</v>
      </c>
      <c r="L2595" t="s">
        <v>244</v>
      </c>
      <c r="M2595">
        <v>0</v>
      </c>
      <c r="N2595">
        <v>6055</v>
      </c>
      <c r="O2595" t="s">
        <v>518</v>
      </c>
      <c r="P2595" t="s">
        <v>6644</v>
      </c>
      <c r="Q2595" t="s">
        <v>858</v>
      </c>
      <c r="R2595" t="s">
        <v>6647</v>
      </c>
      <c r="S2595" t="s">
        <v>270</v>
      </c>
      <c r="T2595" t="b">
        <v>1</v>
      </c>
    </row>
    <row r="2596" spans="1:20" x14ac:dyDescent="0.25">
      <c r="A2596" t="s">
        <v>236</v>
      </c>
      <c r="B2596" t="s">
        <v>236</v>
      </c>
      <c r="C2596" t="s">
        <v>237</v>
      </c>
      <c r="D2596" t="s">
        <v>250</v>
      </c>
      <c r="E2596" t="s">
        <v>251</v>
      </c>
      <c r="F2596" t="s">
        <v>1520</v>
      </c>
      <c r="G2596" t="s">
        <v>5273</v>
      </c>
      <c r="H2596">
        <v>0.49399999999999999</v>
      </c>
      <c r="I2596" t="s">
        <v>254</v>
      </c>
      <c r="J2596" t="s">
        <v>242</v>
      </c>
      <c r="K2596" t="s">
        <v>243</v>
      </c>
      <c r="L2596" t="s">
        <v>244</v>
      </c>
      <c r="M2596">
        <v>0</v>
      </c>
      <c r="N2596">
        <v>0.49399999999999999</v>
      </c>
      <c r="O2596" t="s">
        <v>255</v>
      </c>
      <c r="P2596" t="s">
        <v>6648</v>
      </c>
      <c r="Q2596" t="s">
        <v>257</v>
      </c>
      <c r="R2596" t="s">
        <v>1523</v>
      </c>
      <c r="S2596" t="s">
        <v>249</v>
      </c>
      <c r="T2596" t="b">
        <v>1</v>
      </c>
    </row>
    <row r="2597" spans="1:20" x14ac:dyDescent="0.25">
      <c r="A2597" t="s">
        <v>236</v>
      </c>
      <c r="B2597" t="s">
        <v>236</v>
      </c>
      <c r="C2597" t="s">
        <v>237</v>
      </c>
      <c r="D2597" t="s">
        <v>509</v>
      </c>
      <c r="F2597" t="s">
        <v>600</v>
      </c>
      <c r="G2597" t="s">
        <v>364</v>
      </c>
      <c r="H2597">
        <v>3.6000000000000002E-4</v>
      </c>
      <c r="I2597" t="s">
        <v>254</v>
      </c>
      <c r="J2597" t="s">
        <v>242</v>
      </c>
      <c r="K2597" t="s">
        <v>243</v>
      </c>
      <c r="L2597" t="s">
        <v>244</v>
      </c>
      <c r="M2597">
        <v>0</v>
      </c>
      <c r="N2597">
        <v>3.6000000000000002E-4</v>
      </c>
      <c r="O2597" t="s">
        <v>365</v>
      </c>
      <c r="P2597" t="s">
        <v>3527</v>
      </c>
      <c r="Q2597" t="s">
        <v>512</v>
      </c>
      <c r="R2597" t="s">
        <v>1068</v>
      </c>
      <c r="S2597" t="s">
        <v>249</v>
      </c>
      <c r="T2597" t="b">
        <v>0</v>
      </c>
    </row>
    <row r="2598" spans="1:20" x14ac:dyDescent="0.25">
      <c r="A2598" t="s">
        <v>259</v>
      </c>
      <c r="B2598" t="s">
        <v>260</v>
      </c>
      <c r="C2598" t="s">
        <v>237</v>
      </c>
      <c r="D2598" t="s">
        <v>2640</v>
      </c>
      <c r="E2598" t="s">
        <v>4856</v>
      </c>
      <c r="F2598" t="s">
        <v>4856</v>
      </c>
      <c r="G2598" t="s">
        <v>4857</v>
      </c>
      <c r="H2598">
        <v>5.4240000000000004</v>
      </c>
      <c r="I2598" t="s">
        <v>265</v>
      </c>
      <c r="J2598" t="s">
        <v>242</v>
      </c>
      <c r="K2598" t="s">
        <v>243</v>
      </c>
      <c r="L2598" t="s">
        <v>244</v>
      </c>
      <c r="M2598">
        <v>0</v>
      </c>
      <c r="N2598">
        <v>5.4240000000000004</v>
      </c>
      <c r="O2598" t="s">
        <v>266</v>
      </c>
      <c r="P2598" t="s">
        <v>6649</v>
      </c>
      <c r="Q2598" t="s">
        <v>2644</v>
      </c>
      <c r="R2598" t="s">
        <v>6650</v>
      </c>
      <c r="S2598" t="s">
        <v>270</v>
      </c>
      <c r="T2598" t="b">
        <v>1</v>
      </c>
    </row>
    <row r="2599" spans="1:20" x14ac:dyDescent="0.25">
      <c r="A2599" t="s">
        <v>259</v>
      </c>
      <c r="B2599" t="s">
        <v>260</v>
      </c>
      <c r="C2599" t="s">
        <v>237</v>
      </c>
      <c r="D2599" t="s">
        <v>2434</v>
      </c>
      <c r="E2599" t="s">
        <v>6651</v>
      </c>
      <c r="F2599" t="s">
        <v>6651</v>
      </c>
      <c r="G2599" t="s">
        <v>6652</v>
      </c>
      <c r="H2599">
        <v>3.2959999999999998</v>
      </c>
      <c r="I2599" t="s">
        <v>265</v>
      </c>
      <c r="J2599" t="s">
        <v>242</v>
      </c>
      <c r="K2599" t="s">
        <v>243</v>
      </c>
      <c r="L2599" t="s">
        <v>244</v>
      </c>
      <c r="M2599">
        <v>0</v>
      </c>
      <c r="N2599">
        <v>3.2959999999999998</v>
      </c>
      <c r="O2599" t="s">
        <v>266</v>
      </c>
      <c r="P2599" t="s">
        <v>6653</v>
      </c>
      <c r="Q2599" t="s">
        <v>2438</v>
      </c>
      <c r="R2599" t="s">
        <v>6654</v>
      </c>
      <c r="S2599" t="s">
        <v>270</v>
      </c>
      <c r="T2599" t="b">
        <v>1</v>
      </c>
    </row>
    <row r="2600" spans="1:20" x14ac:dyDescent="0.25">
      <c r="A2600" t="s">
        <v>236</v>
      </c>
      <c r="B2600" t="s">
        <v>236</v>
      </c>
      <c r="C2600" t="s">
        <v>237</v>
      </c>
      <c r="D2600" t="s">
        <v>566</v>
      </c>
      <c r="F2600" t="s">
        <v>484</v>
      </c>
      <c r="G2600" t="s">
        <v>3007</v>
      </c>
      <c r="H2600">
        <v>3.3399999999999999E-2</v>
      </c>
      <c r="I2600" t="s">
        <v>341</v>
      </c>
      <c r="J2600" t="s">
        <v>242</v>
      </c>
      <c r="K2600" t="s">
        <v>243</v>
      </c>
      <c r="L2600" t="s">
        <v>244</v>
      </c>
      <c r="M2600">
        <v>0</v>
      </c>
      <c r="N2600">
        <v>3.3399999999999999E-2</v>
      </c>
      <c r="O2600" t="s">
        <v>569</v>
      </c>
      <c r="P2600" t="s">
        <v>6655</v>
      </c>
      <c r="Q2600" t="s">
        <v>571</v>
      </c>
      <c r="R2600" t="s">
        <v>626</v>
      </c>
      <c r="S2600" t="s">
        <v>249</v>
      </c>
      <c r="T2600" t="b">
        <v>1</v>
      </c>
    </row>
    <row r="2601" spans="1:20" x14ac:dyDescent="0.25">
      <c r="A2601" t="s">
        <v>259</v>
      </c>
      <c r="B2601" t="s">
        <v>260</v>
      </c>
      <c r="C2601" t="s">
        <v>237</v>
      </c>
      <c r="D2601" t="s">
        <v>707</v>
      </c>
      <c r="E2601" t="s">
        <v>6656</v>
      </c>
      <c r="F2601" t="s">
        <v>3978</v>
      </c>
      <c r="G2601" t="s">
        <v>3978</v>
      </c>
      <c r="H2601">
        <v>0.58499999999999996</v>
      </c>
      <c r="I2601" t="s">
        <v>265</v>
      </c>
      <c r="J2601" t="s">
        <v>242</v>
      </c>
      <c r="K2601" t="s">
        <v>243</v>
      </c>
      <c r="L2601" t="s">
        <v>244</v>
      </c>
      <c r="M2601">
        <v>0</v>
      </c>
      <c r="N2601">
        <v>0.58499999999999996</v>
      </c>
      <c r="O2601" t="s">
        <v>1364</v>
      </c>
      <c r="P2601" t="s">
        <v>6657</v>
      </c>
      <c r="Q2601" t="s">
        <v>713</v>
      </c>
      <c r="R2601" t="s">
        <v>6658</v>
      </c>
      <c r="S2601" t="s">
        <v>270</v>
      </c>
      <c r="T2601" t="b">
        <v>0</v>
      </c>
    </row>
    <row r="2602" spans="1:20" x14ac:dyDescent="0.25">
      <c r="A2602" t="s">
        <v>259</v>
      </c>
      <c r="B2602" t="s">
        <v>260</v>
      </c>
      <c r="C2602" t="s">
        <v>336</v>
      </c>
      <c r="D2602" t="s">
        <v>707</v>
      </c>
      <c r="E2602" t="s">
        <v>6656</v>
      </c>
      <c r="F2602" t="s">
        <v>3978</v>
      </c>
      <c r="G2602" t="s">
        <v>3978</v>
      </c>
      <c r="H2602">
        <v>2172</v>
      </c>
      <c r="I2602" t="s">
        <v>265</v>
      </c>
      <c r="J2602" t="s">
        <v>242</v>
      </c>
      <c r="K2602" t="s">
        <v>243</v>
      </c>
      <c r="L2602" t="s">
        <v>244</v>
      </c>
      <c r="M2602">
        <v>0</v>
      </c>
      <c r="N2602">
        <v>2172</v>
      </c>
      <c r="O2602" t="s">
        <v>1212</v>
      </c>
      <c r="P2602" t="s">
        <v>6657</v>
      </c>
      <c r="Q2602" t="s">
        <v>713</v>
      </c>
      <c r="R2602" t="s">
        <v>6659</v>
      </c>
      <c r="S2602" t="s">
        <v>270</v>
      </c>
      <c r="T2602" t="b">
        <v>0</v>
      </c>
    </row>
    <row r="2603" spans="1:20" x14ac:dyDescent="0.25">
      <c r="A2603" t="s">
        <v>259</v>
      </c>
      <c r="B2603" t="s">
        <v>260</v>
      </c>
      <c r="C2603" t="s">
        <v>336</v>
      </c>
      <c r="D2603" t="s">
        <v>707</v>
      </c>
      <c r="E2603" t="s">
        <v>6656</v>
      </c>
      <c r="F2603" t="s">
        <v>3978</v>
      </c>
      <c r="G2603" t="s">
        <v>3978</v>
      </c>
      <c r="H2603">
        <v>4224</v>
      </c>
      <c r="I2603" t="s">
        <v>265</v>
      </c>
      <c r="J2603" t="s">
        <v>242</v>
      </c>
      <c r="K2603" t="s">
        <v>243</v>
      </c>
      <c r="L2603" t="s">
        <v>244</v>
      </c>
      <c r="M2603">
        <v>0</v>
      </c>
      <c r="N2603">
        <v>4224</v>
      </c>
      <c r="O2603" t="s">
        <v>1212</v>
      </c>
      <c r="P2603" t="s">
        <v>6657</v>
      </c>
      <c r="Q2603" t="s">
        <v>713</v>
      </c>
      <c r="R2603" t="s">
        <v>6660</v>
      </c>
      <c r="S2603" t="s">
        <v>270</v>
      </c>
      <c r="T2603" t="b">
        <v>0</v>
      </c>
    </row>
    <row r="2604" spans="1:20" x14ac:dyDescent="0.25">
      <c r="A2604" t="s">
        <v>259</v>
      </c>
      <c r="B2604" t="s">
        <v>260</v>
      </c>
      <c r="C2604" t="s">
        <v>237</v>
      </c>
      <c r="D2604" t="s">
        <v>2206</v>
      </c>
      <c r="E2604" t="s">
        <v>4198</v>
      </c>
      <c r="F2604" t="s">
        <v>6661</v>
      </c>
      <c r="G2604" t="s">
        <v>6661</v>
      </c>
      <c r="H2604">
        <v>9.6000000000000002E-2</v>
      </c>
      <c r="I2604" t="s">
        <v>265</v>
      </c>
      <c r="J2604" t="s">
        <v>242</v>
      </c>
      <c r="K2604" t="s">
        <v>243</v>
      </c>
      <c r="L2604" t="s">
        <v>244</v>
      </c>
      <c r="M2604">
        <v>0</v>
      </c>
      <c r="N2604">
        <v>9.6000000000000002E-2</v>
      </c>
      <c r="O2604" t="s">
        <v>324</v>
      </c>
      <c r="P2604" s="18" t="s">
        <v>6662</v>
      </c>
      <c r="Q2604" t="s">
        <v>2210</v>
      </c>
      <c r="R2604" t="s">
        <v>6663</v>
      </c>
      <c r="S2604" t="s">
        <v>270</v>
      </c>
      <c r="T2604" t="b">
        <v>0</v>
      </c>
    </row>
    <row r="2605" spans="1:20" x14ac:dyDescent="0.25">
      <c r="A2605" t="s">
        <v>259</v>
      </c>
      <c r="B2605" t="s">
        <v>260</v>
      </c>
      <c r="C2605" t="s">
        <v>336</v>
      </c>
      <c r="D2605" t="s">
        <v>2206</v>
      </c>
      <c r="E2605" t="s">
        <v>4198</v>
      </c>
      <c r="F2605" t="s">
        <v>6661</v>
      </c>
      <c r="G2605" t="s">
        <v>6661</v>
      </c>
      <c r="H2605">
        <v>494</v>
      </c>
      <c r="I2605" t="s">
        <v>265</v>
      </c>
      <c r="J2605" t="s">
        <v>242</v>
      </c>
      <c r="K2605" t="s">
        <v>243</v>
      </c>
      <c r="L2605" t="s">
        <v>244</v>
      </c>
      <c r="M2605">
        <v>0</v>
      </c>
      <c r="N2605">
        <v>494</v>
      </c>
      <c r="O2605" t="s">
        <v>324</v>
      </c>
      <c r="P2605" s="18" t="s">
        <v>6662</v>
      </c>
      <c r="Q2605" t="s">
        <v>2210</v>
      </c>
      <c r="R2605" t="s">
        <v>6664</v>
      </c>
      <c r="S2605" t="s">
        <v>270</v>
      </c>
      <c r="T2605" t="b">
        <v>0</v>
      </c>
    </row>
    <row r="2606" spans="1:20" x14ac:dyDescent="0.25">
      <c r="A2606" t="s">
        <v>259</v>
      </c>
      <c r="B2606" t="s">
        <v>260</v>
      </c>
      <c r="C2606" t="s">
        <v>336</v>
      </c>
      <c r="D2606" t="s">
        <v>2206</v>
      </c>
      <c r="E2606" t="s">
        <v>4198</v>
      </c>
      <c r="F2606" t="s">
        <v>6661</v>
      </c>
      <c r="G2606" t="s">
        <v>6661</v>
      </c>
      <c r="H2606">
        <v>949</v>
      </c>
      <c r="I2606" t="s">
        <v>265</v>
      </c>
      <c r="J2606" t="s">
        <v>242</v>
      </c>
      <c r="K2606" t="s">
        <v>243</v>
      </c>
      <c r="L2606" t="s">
        <v>244</v>
      </c>
      <c r="M2606">
        <v>0</v>
      </c>
      <c r="N2606">
        <v>949</v>
      </c>
      <c r="O2606" t="s">
        <v>324</v>
      </c>
      <c r="P2606" s="18" t="s">
        <v>6662</v>
      </c>
      <c r="Q2606" t="s">
        <v>2210</v>
      </c>
      <c r="R2606" t="s">
        <v>6665</v>
      </c>
      <c r="S2606" t="s">
        <v>270</v>
      </c>
      <c r="T2606" t="b">
        <v>0</v>
      </c>
    </row>
    <row r="2607" spans="1:20" x14ac:dyDescent="0.25">
      <c r="A2607" t="s">
        <v>259</v>
      </c>
      <c r="B2607" t="s">
        <v>260</v>
      </c>
      <c r="C2607" t="s">
        <v>237</v>
      </c>
      <c r="D2607" t="s">
        <v>1316</v>
      </c>
      <c r="E2607" t="s">
        <v>6666</v>
      </c>
      <c r="F2607" t="s">
        <v>6667</v>
      </c>
      <c r="G2607" t="s">
        <v>6668</v>
      </c>
      <c r="H2607">
        <v>0.371</v>
      </c>
      <c r="I2607" t="s">
        <v>265</v>
      </c>
      <c r="J2607" t="s">
        <v>242</v>
      </c>
      <c r="K2607" t="s">
        <v>243</v>
      </c>
      <c r="L2607" t="s">
        <v>244</v>
      </c>
      <c r="M2607">
        <v>0</v>
      </c>
      <c r="N2607">
        <v>0.371</v>
      </c>
      <c r="O2607" t="s">
        <v>1364</v>
      </c>
      <c r="P2607" t="s">
        <v>2202</v>
      </c>
      <c r="Q2607" t="s">
        <v>1321</v>
      </c>
      <c r="R2607" t="s">
        <v>6669</v>
      </c>
      <c r="S2607" t="s">
        <v>270</v>
      </c>
      <c r="T2607" t="b">
        <v>1</v>
      </c>
    </row>
    <row r="2608" spans="1:20" x14ac:dyDescent="0.25">
      <c r="A2608" t="s">
        <v>259</v>
      </c>
      <c r="B2608" t="s">
        <v>260</v>
      </c>
      <c r="C2608" t="s">
        <v>336</v>
      </c>
      <c r="D2608" t="s">
        <v>1316</v>
      </c>
      <c r="E2608" t="s">
        <v>6666</v>
      </c>
      <c r="F2608" t="s">
        <v>6667</v>
      </c>
      <c r="G2608" t="s">
        <v>6668</v>
      </c>
      <c r="H2608">
        <v>1545</v>
      </c>
      <c r="I2608" t="s">
        <v>265</v>
      </c>
      <c r="J2608" t="s">
        <v>242</v>
      </c>
      <c r="K2608" t="s">
        <v>243</v>
      </c>
      <c r="L2608" t="s">
        <v>244</v>
      </c>
      <c r="M2608">
        <v>0</v>
      </c>
      <c r="N2608">
        <v>1545</v>
      </c>
      <c r="O2608" t="s">
        <v>1212</v>
      </c>
      <c r="P2608" t="s">
        <v>2202</v>
      </c>
      <c r="Q2608" t="s">
        <v>1321</v>
      </c>
      <c r="R2608" t="s">
        <v>6670</v>
      </c>
      <c r="S2608" t="s">
        <v>270</v>
      </c>
      <c r="T2608" t="b">
        <v>1</v>
      </c>
    </row>
    <row r="2609" spans="1:20" x14ac:dyDescent="0.25">
      <c r="A2609" t="s">
        <v>259</v>
      </c>
      <c r="B2609" t="s">
        <v>260</v>
      </c>
      <c r="C2609" t="s">
        <v>336</v>
      </c>
      <c r="D2609" t="s">
        <v>1316</v>
      </c>
      <c r="E2609" t="s">
        <v>6666</v>
      </c>
      <c r="F2609" t="s">
        <v>6667</v>
      </c>
      <c r="G2609" t="s">
        <v>6668</v>
      </c>
      <c r="H2609">
        <v>3065</v>
      </c>
      <c r="I2609" t="s">
        <v>265</v>
      </c>
      <c r="J2609" t="s">
        <v>242</v>
      </c>
      <c r="K2609" t="s">
        <v>243</v>
      </c>
      <c r="L2609" t="s">
        <v>244</v>
      </c>
      <c r="M2609">
        <v>0</v>
      </c>
      <c r="N2609">
        <v>3065</v>
      </c>
      <c r="O2609" t="s">
        <v>1212</v>
      </c>
      <c r="P2609" t="s">
        <v>2202</v>
      </c>
      <c r="Q2609" t="s">
        <v>1321</v>
      </c>
      <c r="R2609" t="s">
        <v>6671</v>
      </c>
      <c r="S2609" t="s">
        <v>270</v>
      </c>
      <c r="T2609" t="b">
        <v>1</v>
      </c>
    </row>
    <row r="2610" spans="1:20" x14ac:dyDescent="0.25">
      <c r="A2610" t="s">
        <v>259</v>
      </c>
      <c r="B2610" t="s">
        <v>260</v>
      </c>
      <c r="C2610" t="s">
        <v>237</v>
      </c>
      <c r="D2610" t="s">
        <v>956</v>
      </c>
      <c r="E2610" t="s">
        <v>6369</v>
      </c>
      <c r="F2610" t="s">
        <v>6672</v>
      </c>
      <c r="G2610" t="s">
        <v>6672</v>
      </c>
      <c r="H2610">
        <v>0.94399999999999995</v>
      </c>
      <c r="I2610" t="s">
        <v>265</v>
      </c>
      <c r="J2610" t="s">
        <v>242</v>
      </c>
      <c r="K2610" t="s">
        <v>243</v>
      </c>
      <c r="L2610" t="s">
        <v>244</v>
      </c>
      <c r="M2610">
        <v>0</v>
      </c>
      <c r="N2610">
        <v>0.94399999999999995</v>
      </c>
      <c r="O2610" t="s">
        <v>324</v>
      </c>
      <c r="P2610" t="s">
        <v>6673</v>
      </c>
      <c r="Q2610" t="s">
        <v>960</v>
      </c>
      <c r="R2610" t="s">
        <v>6674</v>
      </c>
      <c r="S2610" t="s">
        <v>270</v>
      </c>
      <c r="T2610" t="b">
        <v>1</v>
      </c>
    </row>
    <row r="2611" spans="1:20" x14ac:dyDescent="0.25">
      <c r="A2611" t="s">
        <v>259</v>
      </c>
      <c r="B2611" t="s">
        <v>260</v>
      </c>
      <c r="C2611" t="s">
        <v>294</v>
      </c>
      <c r="D2611" t="s">
        <v>956</v>
      </c>
      <c r="E2611" t="s">
        <v>6369</v>
      </c>
      <c r="F2611" t="s">
        <v>6672</v>
      </c>
      <c r="G2611" t="s">
        <v>6672</v>
      </c>
      <c r="H2611">
        <v>0.57599999999999996</v>
      </c>
      <c r="I2611" t="s">
        <v>265</v>
      </c>
      <c r="J2611" t="s">
        <v>242</v>
      </c>
      <c r="K2611" t="s">
        <v>243</v>
      </c>
      <c r="L2611" t="s">
        <v>244</v>
      </c>
      <c r="M2611">
        <v>0</v>
      </c>
      <c r="N2611">
        <v>0.57599999999999996</v>
      </c>
      <c r="O2611" t="s">
        <v>324</v>
      </c>
      <c r="P2611" t="s">
        <v>6673</v>
      </c>
      <c r="Q2611" t="s">
        <v>960</v>
      </c>
      <c r="R2611" t="s">
        <v>6674</v>
      </c>
      <c r="S2611" t="s">
        <v>270</v>
      </c>
      <c r="T2611" t="b">
        <v>1</v>
      </c>
    </row>
    <row r="2612" spans="1:20" x14ac:dyDescent="0.25">
      <c r="A2612" t="s">
        <v>259</v>
      </c>
      <c r="B2612" t="s">
        <v>260</v>
      </c>
      <c r="C2612" t="s">
        <v>237</v>
      </c>
      <c r="D2612" t="s">
        <v>406</v>
      </c>
      <c r="E2612" t="s">
        <v>3535</v>
      </c>
      <c r="F2612" t="s">
        <v>6675</v>
      </c>
      <c r="G2612" t="s">
        <v>6675</v>
      </c>
      <c r="H2612">
        <v>19.225999999999999</v>
      </c>
      <c r="I2612" t="s">
        <v>265</v>
      </c>
      <c r="J2612" t="s">
        <v>242</v>
      </c>
      <c r="K2612" t="s">
        <v>243</v>
      </c>
      <c r="L2612" t="s">
        <v>244</v>
      </c>
      <c r="M2612">
        <v>0</v>
      </c>
      <c r="N2612">
        <v>19.225999999999999</v>
      </c>
      <c r="O2612" t="s">
        <v>619</v>
      </c>
      <c r="P2612" t="s">
        <v>6676</v>
      </c>
      <c r="Q2612" t="s">
        <v>410</v>
      </c>
      <c r="R2612" t="s">
        <v>6677</v>
      </c>
      <c r="S2612" t="s">
        <v>270</v>
      </c>
      <c r="T2612" t="b">
        <v>1</v>
      </c>
    </row>
    <row r="2613" spans="1:20" x14ac:dyDescent="0.25">
      <c r="A2613" t="s">
        <v>259</v>
      </c>
      <c r="B2613" t="s">
        <v>260</v>
      </c>
      <c r="C2613" t="s">
        <v>294</v>
      </c>
      <c r="D2613" t="s">
        <v>406</v>
      </c>
      <c r="E2613" t="s">
        <v>3535</v>
      </c>
      <c r="F2613" t="s">
        <v>6675</v>
      </c>
      <c r="G2613" t="s">
        <v>6675</v>
      </c>
      <c r="H2613">
        <v>13.337999999999999</v>
      </c>
      <c r="I2613" t="s">
        <v>265</v>
      </c>
      <c r="J2613" t="s">
        <v>242</v>
      </c>
      <c r="K2613" t="s">
        <v>243</v>
      </c>
      <c r="L2613" t="s">
        <v>244</v>
      </c>
      <c r="M2613">
        <v>0</v>
      </c>
      <c r="N2613">
        <v>13.337999999999999</v>
      </c>
      <c r="O2613" t="s">
        <v>619</v>
      </c>
      <c r="P2613" t="s">
        <v>6676</v>
      </c>
      <c r="Q2613" t="s">
        <v>410</v>
      </c>
      <c r="R2613" t="s">
        <v>6677</v>
      </c>
      <c r="S2613" t="s">
        <v>270</v>
      </c>
      <c r="T2613" t="b">
        <v>1</v>
      </c>
    </row>
    <row r="2614" spans="1:20" x14ac:dyDescent="0.25">
      <c r="A2614" t="s">
        <v>259</v>
      </c>
      <c r="B2614" t="s">
        <v>260</v>
      </c>
      <c r="C2614" t="s">
        <v>237</v>
      </c>
      <c r="D2614" t="s">
        <v>1969</v>
      </c>
      <c r="E2614" t="s">
        <v>4692</v>
      </c>
      <c r="F2614" t="s">
        <v>4693</v>
      </c>
      <c r="G2614" t="s">
        <v>4694</v>
      </c>
      <c r="H2614">
        <v>2.496</v>
      </c>
      <c r="I2614" t="s">
        <v>265</v>
      </c>
      <c r="J2614" t="s">
        <v>242</v>
      </c>
      <c r="K2614" t="s">
        <v>243</v>
      </c>
      <c r="L2614" t="s">
        <v>244</v>
      </c>
      <c r="M2614">
        <v>0</v>
      </c>
      <c r="N2614">
        <v>2.496</v>
      </c>
      <c r="O2614" t="s">
        <v>372</v>
      </c>
      <c r="P2614" t="s">
        <v>6678</v>
      </c>
      <c r="Q2614" t="s">
        <v>1974</v>
      </c>
      <c r="R2614" t="s">
        <v>6679</v>
      </c>
      <c r="S2614" t="s">
        <v>270</v>
      </c>
      <c r="T2614" t="b">
        <v>1</v>
      </c>
    </row>
    <row r="2615" spans="1:20" x14ac:dyDescent="0.25">
      <c r="A2615" t="s">
        <v>236</v>
      </c>
      <c r="B2615" t="s">
        <v>236</v>
      </c>
      <c r="C2615" t="s">
        <v>237</v>
      </c>
      <c r="D2615" t="s">
        <v>250</v>
      </c>
      <c r="E2615" t="s">
        <v>251</v>
      </c>
      <c r="F2615" t="s">
        <v>252</v>
      </c>
      <c r="G2615" t="s">
        <v>2610</v>
      </c>
      <c r="H2615">
        <v>0.46800000000000003</v>
      </c>
      <c r="I2615" t="s">
        <v>254</v>
      </c>
      <c r="J2615" t="s">
        <v>242</v>
      </c>
      <c r="K2615" t="s">
        <v>243</v>
      </c>
      <c r="L2615" t="s">
        <v>244</v>
      </c>
      <c r="M2615">
        <v>0</v>
      </c>
      <c r="N2615">
        <v>0.46800000000000003</v>
      </c>
      <c r="O2615" t="s">
        <v>255</v>
      </c>
      <c r="P2615" t="s">
        <v>6680</v>
      </c>
      <c r="Q2615" t="s">
        <v>257</v>
      </c>
      <c r="R2615" t="s">
        <v>258</v>
      </c>
      <c r="S2615" t="s">
        <v>249</v>
      </c>
      <c r="T2615" t="b">
        <v>1</v>
      </c>
    </row>
    <row r="2616" spans="1:20" x14ac:dyDescent="0.25">
      <c r="A2616" t="s">
        <v>236</v>
      </c>
      <c r="B2616" t="s">
        <v>236</v>
      </c>
      <c r="C2616" t="s">
        <v>237</v>
      </c>
      <c r="D2616" t="s">
        <v>566</v>
      </c>
      <c r="F2616" t="s">
        <v>484</v>
      </c>
      <c r="G2616" t="s">
        <v>485</v>
      </c>
      <c r="H2616">
        <v>0.26</v>
      </c>
      <c r="I2616" t="s">
        <v>254</v>
      </c>
      <c r="J2616" t="s">
        <v>242</v>
      </c>
      <c r="K2616" t="s">
        <v>243</v>
      </c>
      <c r="L2616" t="s">
        <v>244</v>
      </c>
      <c r="M2616">
        <v>0</v>
      </c>
      <c r="N2616">
        <v>0.26</v>
      </c>
      <c r="O2616" t="s">
        <v>569</v>
      </c>
      <c r="P2616" t="s">
        <v>6681</v>
      </c>
      <c r="Q2616" t="s">
        <v>571</v>
      </c>
      <c r="R2616" t="s">
        <v>626</v>
      </c>
      <c r="S2616" t="s">
        <v>249</v>
      </c>
      <c r="T2616" t="b">
        <v>1</v>
      </c>
    </row>
    <row r="2617" spans="1:20" x14ac:dyDescent="0.25">
      <c r="A2617" t="s">
        <v>259</v>
      </c>
      <c r="B2617" t="s">
        <v>260</v>
      </c>
      <c r="C2617" t="s">
        <v>237</v>
      </c>
      <c r="D2617" t="s">
        <v>3010</v>
      </c>
      <c r="E2617" t="s">
        <v>6682</v>
      </c>
      <c r="F2617" t="s">
        <v>6683</v>
      </c>
      <c r="G2617" t="s">
        <v>6683</v>
      </c>
      <c r="H2617">
        <v>7.0400000000000003E-3</v>
      </c>
      <c r="I2617" t="s">
        <v>265</v>
      </c>
      <c r="J2617" t="s">
        <v>242</v>
      </c>
      <c r="K2617" t="s">
        <v>243</v>
      </c>
      <c r="L2617" t="s">
        <v>244</v>
      </c>
      <c r="M2617">
        <v>0</v>
      </c>
      <c r="N2617">
        <v>7.0400000000000003E-3</v>
      </c>
      <c r="O2617" t="s">
        <v>446</v>
      </c>
      <c r="P2617" t="s">
        <v>6684</v>
      </c>
      <c r="Q2617" t="s">
        <v>3013</v>
      </c>
      <c r="R2617" t="s">
        <v>6685</v>
      </c>
      <c r="S2617" t="s">
        <v>270</v>
      </c>
      <c r="T2617" t="b">
        <v>1</v>
      </c>
    </row>
    <row r="2618" spans="1:20" x14ac:dyDescent="0.25">
      <c r="A2618" t="s">
        <v>259</v>
      </c>
      <c r="B2618" t="s">
        <v>260</v>
      </c>
      <c r="C2618" t="s">
        <v>294</v>
      </c>
      <c r="D2618" t="s">
        <v>3010</v>
      </c>
      <c r="E2618" t="s">
        <v>6682</v>
      </c>
      <c r="F2618" t="s">
        <v>6683</v>
      </c>
      <c r="G2618" t="s">
        <v>6683</v>
      </c>
      <c r="H2618">
        <v>1.6800000000000001E-3</v>
      </c>
      <c r="I2618" t="s">
        <v>265</v>
      </c>
      <c r="J2618" t="s">
        <v>242</v>
      </c>
      <c r="K2618" t="s">
        <v>243</v>
      </c>
      <c r="L2618" t="s">
        <v>244</v>
      </c>
      <c r="M2618">
        <v>0</v>
      </c>
      <c r="N2618">
        <v>1.6800000000000001E-3</v>
      </c>
      <c r="O2618" t="s">
        <v>446</v>
      </c>
      <c r="P2618" t="s">
        <v>6684</v>
      </c>
      <c r="Q2618" t="s">
        <v>3013</v>
      </c>
      <c r="R2618" t="s">
        <v>6685</v>
      </c>
      <c r="S2618" t="s">
        <v>270</v>
      </c>
      <c r="T2618" t="b">
        <v>1</v>
      </c>
    </row>
    <row r="2619" spans="1:20" x14ac:dyDescent="0.25">
      <c r="A2619" t="s">
        <v>259</v>
      </c>
      <c r="B2619" t="s">
        <v>260</v>
      </c>
      <c r="C2619" t="s">
        <v>237</v>
      </c>
      <c r="D2619" t="s">
        <v>1621</v>
      </c>
      <c r="E2619" t="s">
        <v>2363</v>
      </c>
      <c r="F2619" t="s">
        <v>6686</v>
      </c>
      <c r="G2619" t="s">
        <v>6686</v>
      </c>
      <c r="H2619">
        <v>0.29599999999999999</v>
      </c>
      <c r="I2619" t="s">
        <v>265</v>
      </c>
      <c r="J2619" t="s">
        <v>242</v>
      </c>
      <c r="K2619" t="s">
        <v>243</v>
      </c>
      <c r="L2619" t="s">
        <v>244</v>
      </c>
      <c r="M2619">
        <v>0</v>
      </c>
      <c r="N2619">
        <v>0.29599999999999999</v>
      </c>
      <c r="O2619" t="s">
        <v>446</v>
      </c>
      <c r="P2619" t="s">
        <v>6687</v>
      </c>
      <c r="Q2619" t="s">
        <v>1625</v>
      </c>
      <c r="R2619" t="s">
        <v>6688</v>
      </c>
      <c r="S2619" t="s">
        <v>270</v>
      </c>
      <c r="T2619" t="b">
        <v>1</v>
      </c>
    </row>
    <row r="2620" spans="1:20" x14ac:dyDescent="0.25">
      <c r="A2620" t="s">
        <v>259</v>
      </c>
      <c r="B2620" t="s">
        <v>260</v>
      </c>
      <c r="C2620" t="s">
        <v>294</v>
      </c>
      <c r="D2620" t="s">
        <v>1621</v>
      </c>
      <c r="E2620" t="s">
        <v>2363</v>
      </c>
      <c r="F2620" t="s">
        <v>6686</v>
      </c>
      <c r="G2620" t="s">
        <v>6686</v>
      </c>
      <c r="H2620">
        <v>0.13300000000000001</v>
      </c>
      <c r="I2620" t="s">
        <v>265</v>
      </c>
      <c r="J2620" t="s">
        <v>242</v>
      </c>
      <c r="K2620" t="s">
        <v>243</v>
      </c>
      <c r="L2620" t="s">
        <v>244</v>
      </c>
      <c r="M2620">
        <v>0</v>
      </c>
      <c r="N2620">
        <v>0.13300000000000001</v>
      </c>
      <c r="O2620" t="s">
        <v>446</v>
      </c>
      <c r="P2620" t="s">
        <v>6687</v>
      </c>
      <c r="Q2620" t="s">
        <v>1625</v>
      </c>
      <c r="R2620" t="s">
        <v>6688</v>
      </c>
      <c r="S2620" t="s">
        <v>270</v>
      </c>
      <c r="T2620" t="b">
        <v>1</v>
      </c>
    </row>
    <row r="2621" spans="1:20" x14ac:dyDescent="0.25">
      <c r="A2621" t="s">
        <v>236</v>
      </c>
      <c r="B2621" t="s">
        <v>236</v>
      </c>
      <c r="C2621" t="s">
        <v>237</v>
      </c>
      <c r="D2621" t="s">
        <v>314</v>
      </c>
      <c r="F2621" t="s">
        <v>544</v>
      </c>
      <c r="G2621" t="s">
        <v>3752</v>
      </c>
      <c r="H2621">
        <v>4.0000000000000001E-3</v>
      </c>
      <c r="I2621" t="s">
        <v>254</v>
      </c>
      <c r="J2621" t="s">
        <v>242</v>
      </c>
      <c r="K2621" t="s">
        <v>243</v>
      </c>
      <c r="L2621" t="s">
        <v>244</v>
      </c>
      <c r="M2621">
        <v>0</v>
      </c>
      <c r="N2621">
        <v>4.0000000000000001E-3</v>
      </c>
      <c r="O2621" t="s">
        <v>569</v>
      </c>
      <c r="P2621" t="s">
        <v>6689</v>
      </c>
      <c r="Q2621" t="s">
        <v>318</v>
      </c>
      <c r="R2621" t="s">
        <v>1409</v>
      </c>
      <c r="S2621" t="s">
        <v>249</v>
      </c>
      <c r="T2621" t="b">
        <v>0</v>
      </c>
    </row>
    <row r="2622" spans="1:20" x14ac:dyDescent="0.25">
      <c r="A2622" t="s">
        <v>236</v>
      </c>
      <c r="B2622" t="s">
        <v>236</v>
      </c>
      <c r="C2622" t="s">
        <v>237</v>
      </c>
      <c r="D2622" t="s">
        <v>1908</v>
      </c>
      <c r="F2622" t="s">
        <v>426</v>
      </c>
      <c r="G2622" t="s">
        <v>6690</v>
      </c>
      <c r="H2622">
        <v>1.82E-3</v>
      </c>
      <c r="I2622" t="s">
        <v>254</v>
      </c>
      <c r="J2622" t="s">
        <v>242</v>
      </c>
      <c r="K2622" t="s">
        <v>243</v>
      </c>
      <c r="L2622" t="s">
        <v>244</v>
      </c>
      <c r="M2622">
        <v>0</v>
      </c>
      <c r="N2622">
        <v>1.82E-3</v>
      </c>
      <c r="O2622" t="s">
        <v>1910</v>
      </c>
      <c r="P2622" t="s">
        <v>6691</v>
      </c>
      <c r="Q2622" t="s">
        <v>1912</v>
      </c>
      <c r="R2622" t="s">
        <v>2592</v>
      </c>
      <c r="S2622" t="s">
        <v>249</v>
      </c>
      <c r="T2622" t="b">
        <v>1</v>
      </c>
    </row>
    <row r="2623" spans="1:20" x14ac:dyDescent="0.25">
      <c r="A2623" t="s">
        <v>259</v>
      </c>
      <c r="B2623" t="s">
        <v>260</v>
      </c>
      <c r="C2623" t="s">
        <v>237</v>
      </c>
      <c r="D2623" t="s">
        <v>4660</v>
      </c>
      <c r="E2623" t="s">
        <v>3324</v>
      </c>
      <c r="F2623" t="s">
        <v>3325</v>
      </c>
      <c r="G2623" t="s">
        <v>3326</v>
      </c>
      <c r="H2623">
        <v>14.874000000000001</v>
      </c>
      <c r="I2623" t="s">
        <v>265</v>
      </c>
      <c r="J2623" t="s">
        <v>242</v>
      </c>
      <c r="K2623" t="s">
        <v>243</v>
      </c>
      <c r="L2623" t="s">
        <v>244</v>
      </c>
      <c r="M2623">
        <v>0</v>
      </c>
      <c r="N2623">
        <v>14.874000000000001</v>
      </c>
      <c r="O2623" t="s">
        <v>331</v>
      </c>
      <c r="P2623" t="s">
        <v>6692</v>
      </c>
      <c r="Q2623" t="s">
        <v>4664</v>
      </c>
      <c r="R2623" t="s">
        <v>6693</v>
      </c>
      <c r="S2623" t="s">
        <v>270</v>
      </c>
      <c r="T2623" t="b">
        <v>1</v>
      </c>
    </row>
    <row r="2624" spans="1:20" x14ac:dyDescent="0.25">
      <c r="A2624" t="s">
        <v>259</v>
      </c>
      <c r="B2624" t="s">
        <v>260</v>
      </c>
      <c r="C2624" t="s">
        <v>294</v>
      </c>
      <c r="D2624" t="s">
        <v>4660</v>
      </c>
      <c r="E2624" t="s">
        <v>3324</v>
      </c>
      <c r="F2624" t="s">
        <v>3325</v>
      </c>
      <c r="G2624" t="s">
        <v>3326</v>
      </c>
      <c r="H2624">
        <v>6.5540000000000003</v>
      </c>
      <c r="I2624" t="s">
        <v>265</v>
      </c>
      <c r="J2624" t="s">
        <v>242</v>
      </c>
      <c r="K2624" t="s">
        <v>243</v>
      </c>
      <c r="L2624" t="s">
        <v>244</v>
      </c>
      <c r="M2624">
        <v>0</v>
      </c>
      <c r="N2624">
        <v>6.5540000000000003</v>
      </c>
      <c r="O2624" t="s">
        <v>331</v>
      </c>
      <c r="P2624" t="s">
        <v>6692</v>
      </c>
      <c r="Q2624" t="s">
        <v>4664</v>
      </c>
      <c r="R2624" t="s">
        <v>6693</v>
      </c>
      <c r="S2624" t="s">
        <v>270</v>
      </c>
      <c r="T2624" t="b">
        <v>1</v>
      </c>
    </row>
    <row r="2625" spans="1:20" x14ac:dyDescent="0.25">
      <c r="A2625" t="s">
        <v>259</v>
      </c>
      <c r="B2625" t="s">
        <v>382</v>
      </c>
      <c r="C2625" t="s">
        <v>237</v>
      </c>
      <c r="D2625" t="s">
        <v>4224</v>
      </c>
      <c r="E2625" t="s">
        <v>1839</v>
      </c>
      <c r="F2625" t="s">
        <v>1840</v>
      </c>
      <c r="G2625" t="s">
        <v>1840</v>
      </c>
      <c r="H2625">
        <v>0.70199999999999996</v>
      </c>
      <c r="I2625" t="s">
        <v>265</v>
      </c>
      <c r="J2625" t="s">
        <v>242</v>
      </c>
      <c r="K2625" t="s">
        <v>243</v>
      </c>
      <c r="L2625" t="s">
        <v>244</v>
      </c>
      <c r="M2625">
        <v>0</v>
      </c>
      <c r="N2625">
        <v>0.70199999999999996</v>
      </c>
      <c r="O2625" t="s">
        <v>619</v>
      </c>
      <c r="P2625" t="s">
        <v>6694</v>
      </c>
      <c r="Q2625" t="s">
        <v>4227</v>
      </c>
      <c r="R2625" t="s">
        <v>6695</v>
      </c>
      <c r="S2625" t="s">
        <v>390</v>
      </c>
      <c r="T2625" t="b">
        <v>1</v>
      </c>
    </row>
    <row r="2626" spans="1:20" x14ac:dyDescent="0.25">
      <c r="A2626" t="s">
        <v>259</v>
      </c>
      <c r="B2626" t="s">
        <v>382</v>
      </c>
      <c r="C2626" t="s">
        <v>294</v>
      </c>
      <c r="D2626" t="s">
        <v>4224</v>
      </c>
      <c r="E2626" t="s">
        <v>1839</v>
      </c>
      <c r="F2626" t="s">
        <v>1840</v>
      </c>
      <c r="G2626" t="s">
        <v>1840</v>
      </c>
      <c r="H2626">
        <v>0.38800000000000001</v>
      </c>
      <c r="I2626" t="s">
        <v>265</v>
      </c>
      <c r="J2626" t="s">
        <v>242</v>
      </c>
      <c r="K2626" t="s">
        <v>243</v>
      </c>
      <c r="L2626" t="s">
        <v>244</v>
      </c>
      <c r="M2626">
        <v>0</v>
      </c>
      <c r="N2626">
        <v>0.38800000000000001</v>
      </c>
      <c r="O2626" t="s">
        <v>619</v>
      </c>
      <c r="P2626" t="s">
        <v>6694</v>
      </c>
      <c r="Q2626" t="s">
        <v>4227</v>
      </c>
      <c r="R2626" t="s">
        <v>6695</v>
      </c>
      <c r="S2626" t="s">
        <v>390</v>
      </c>
      <c r="T2626" t="b">
        <v>1</v>
      </c>
    </row>
    <row r="2627" spans="1:20" x14ac:dyDescent="0.25">
      <c r="A2627" t="s">
        <v>259</v>
      </c>
      <c r="B2627" t="s">
        <v>260</v>
      </c>
      <c r="C2627" t="s">
        <v>237</v>
      </c>
      <c r="D2627" t="s">
        <v>1582</v>
      </c>
      <c r="E2627" t="s">
        <v>5343</v>
      </c>
      <c r="F2627" t="s">
        <v>6696</v>
      </c>
      <c r="G2627" t="s">
        <v>6697</v>
      </c>
      <c r="H2627">
        <v>9.4399999999999998E-2</v>
      </c>
      <c r="I2627" t="s">
        <v>265</v>
      </c>
      <c r="J2627" t="s">
        <v>242</v>
      </c>
      <c r="K2627" t="s">
        <v>243</v>
      </c>
      <c r="L2627" t="s">
        <v>244</v>
      </c>
      <c r="M2627">
        <v>0</v>
      </c>
      <c r="N2627">
        <v>9.4399999999999998E-2</v>
      </c>
      <c r="O2627" t="s">
        <v>324</v>
      </c>
      <c r="P2627" t="s">
        <v>6698</v>
      </c>
      <c r="Q2627" t="s">
        <v>1586</v>
      </c>
      <c r="R2627" t="s">
        <v>6699</v>
      </c>
      <c r="S2627" t="s">
        <v>270</v>
      </c>
      <c r="T2627" t="b">
        <v>1</v>
      </c>
    </row>
    <row r="2628" spans="1:20" x14ac:dyDescent="0.25">
      <c r="A2628" t="s">
        <v>259</v>
      </c>
      <c r="B2628" t="s">
        <v>260</v>
      </c>
      <c r="C2628" t="s">
        <v>294</v>
      </c>
      <c r="D2628" t="s">
        <v>1582</v>
      </c>
      <c r="E2628" t="s">
        <v>5343</v>
      </c>
      <c r="F2628" t="s">
        <v>6696</v>
      </c>
      <c r="G2628" t="s">
        <v>6697</v>
      </c>
      <c r="H2628">
        <v>2.8799999999999999E-2</v>
      </c>
      <c r="I2628" t="s">
        <v>265</v>
      </c>
      <c r="J2628" t="s">
        <v>242</v>
      </c>
      <c r="K2628" t="s">
        <v>243</v>
      </c>
      <c r="L2628" t="s">
        <v>244</v>
      </c>
      <c r="M2628">
        <v>0</v>
      </c>
      <c r="N2628">
        <v>2.8799999999999999E-2</v>
      </c>
      <c r="O2628" t="s">
        <v>324</v>
      </c>
      <c r="P2628" t="s">
        <v>6698</v>
      </c>
      <c r="Q2628" t="s">
        <v>1586</v>
      </c>
      <c r="R2628" t="s">
        <v>6699</v>
      </c>
      <c r="S2628" t="s">
        <v>270</v>
      </c>
      <c r="T2628" t="b">
        <v>1</v>
      </c>
    </row>
    <row r="2629" spans="1:20" x14ac:dyDescent="0.25">
      <c r="A2629" t="s">
        <v>259</v>
      </c>
      <c r="B2629" t="s">
        <v>260</v>
      </c>
      <c r="C2629" t="s">
        <v>237</v>
      </c>
      <c r="D2629" t="s">
        <v>2380</v>
      </c>
      <c r="E2629" t="s">
        <v>6432</v>
      </c>
      <c r="F2629" t="s">
        <v>6700</v>
      </c>
      <c r="G2629" t="s">
        <v>6701</v>
      </c>
      <c r="H2629">
        <v>6.88E-2</v>
      </c>
      <c r="I2629" t="s">
        <v>265</v>
      </c>
      <c r="J2629" t="s">
        <v>242</v>
      </c>
      <c r="K2629" t="s">
        <v>243</v>
      </c>
      <c r="L2629" t="s">
        <v>244</v>
      </c>
      <c r="M2629">
        <v>0</v>
      </c>
      <c r="N2629">
        <v>6.88E-2</v>
      </c>
      <c r="O2629" t="s">
        <v>1258</v>
      </c>
      <c r="P2629" t="s">
        <v>6702</v>
      </c>
      <c r="Q2629" t="s">
        <v>2384</v>
      </c>
      <c r="R2629" t="s">
        <v>6703</v>
      </c>
      <c r="S2629" t="s">
        <v>270</v>
      </c>
      <c r="T2629" t="b">
        <v>1</v>
      </c>
    </row>
    <row r="2630" spans="1:20" x14ac:dyDescent="0.25">
      <c r="A2630" t="s">
        <v>259</v>
      </c>
      <c r="B2630" t="s">
        <v>271</v>
      </c>
      <c r="C2630" t="s">
        <v>237</v>
      </c>
      <c r="D2630" t="s">
        <v>4313</v>
      </c>
      <c r="F2630" t="s">
        <v>6704</v>
      </c>
      <c r="G2630" t="s">
        <v>6705</v>
      </c>
      <c r="H2630">
        <v>0.4</v>
      </c>
      <c r="I2630" t="s">
        <v>265</v>
      </c>
      <c r="J2630" t="s">
        <v>242</v>
      </c>
      <c r="K2630" t="s">
        <v>243</v>
      </c>
      <c r="L2630" t="s">
        <v>244</v>
      </c>
      <c r="M2630">
        <v>0</v>
      </c>
      <c r="N2630">
        <v>0.4</v>
      </c>
      <c r="O2630" t="s">
        <v>4316</v>
      </c>
      <c r="P2630" t="s">
        <v>6706</v>
      </c>
      <c r="Q2630" t="s">
        <v>4318</v>
      </c>
      <c r="R2630" t="s">
        <v>6707</v>
      </c>
      <c r="S2630" t="s">
        <v>279</v>
      </c>
      <c r="T2630" t="b">
        <v>0</v>
      </c>
    </row>
    <row r="2631" spans="1:20" x14ac:dyDescent="0.25">
      <c r="A2631" t="s">
        <v>259</v>
      </c>
      <c r="B2631" t="s">
        <v>271</v>
      </c>
      <c r="C2631" t="s">
        <v>294</v>
      </c>
      <c r="D2631" t="s">
        <v>4313</v>
      </c>
      <c r="F2631" t="s">
        <v>6704</v>
      </c>
      <c r="G2631" t="s">
        <v>6705</v>
      </c>
      <c r="H2631">
        <v>0.24</v>
      </c>
      <c r="I2631" t="s">
        <v>265</v>
      </c>
      <c r="J2631" t="s">
        <v>242</v>
      </c>
      <c r="K2631" t="s">
        <v>243</v>
      </c>
      <c r="L2631" t="s">
        <v>244</v>
      </c>
      <c r="M2631">
        <v>0</v>
      </c>
      <c r="N2631">
        <v>0.24</v>
      </c>
      <c r="O2631" t="s">
        <v>4316</v>
      </c>
      <c r="P2631" t="s">
        <v>6706</v>
      </c>
      <c r="Q2631" t="s">
        <v>4318</v>
      </c>
      <c r="R2631" t="s">
        <v>6707</v>
      </c>
      <c r="S2631" t="s">
        <v>279</v>
      </c>
      <c r="T2631" t="b">
        <v>0</v>
      </c>
    </row>
    <row r="2632" spans="1:20" x14ac:dyDescent="0.25">
      <c r="A2632" t="s">
        <v>259</v>
      </c>
      <c r="B2632" t="s">
        <v>260</v>
      </c>
      <c r="C2632" t="s">
        <v>237</v>
      </c>
      <c r="D2632" t="s">
        <v>1953</v>
      </c>
      <c r="E2632" t="s">
        <v>3544</v>
      </c>
      <c r="F2632" t="s">
        <v>3545</v>
      </c>
      <c r="G2632" t="s">
        <v>3545</v>
      </c>
      <c r="H2632">
        <v>0.82</v>
      </c>
      <c r="I2632" t="s">
        <v>265</v>
      </c>
      <c r="J2632" t="s">
        <v>242</v>
      </c>
      <c r="K2632" t="s">
        <v>243</v>
      </c>
      <c r="L2632" t="s">
        <v>244</v>
      </c>
      <c r="M2632">
        <v>0</v>
      </c>
      <c r="N2632">
        <v>0.82</v>
      </c>
      <c r="O2632" t="s">
        <v>331</v>
      </c>
      <c r="P2632" t="s">
        <v>6708</v>
      </c>
      <c r="Q2632" t="s">
        <v>1957</v>
      </c>
      <c r="R2632" t="s">
        <v>6709</v>
      </c>
      <c r="S2632" t="s">
        <v>270</v>
      </c>
      <c r="T2632" t="b">
        <v>1</v>
      </c>
    </row>
    <row r="2633" spans="1:20" x14ac:dyDescent="0.25">
      <c r="A2633" t="s">
        <v>259</v>
      </c>
      <c r="B2633" t="s">
        <v>260</v>
      </c>
      <c r="C2633" t="s">
        <v>294</v>
      </c>
      <c r="D2633" t="s">
        <v>1953</v>
      </c>
      <c r="E2633" t="s">
        <v>3544</v>
      </c>
      <c r="F2633" t="s">
        <v>3545</v>
      </c>
      <c r="G2633" t="s">
        <v>3545</v>
      </c>
      <c r="H2633">
        <v>0.45200000000000001</v>
      </c>
      <c r="I2633" t="s">
        <v>265</v>
      </c>
      <c r="J2633" t="s">
        <v>242</v>
      </c>
      <c r="K2633" t="s">
        <v>243</v>
      </c>
      <c r="L2633" t="s">
        <v>244</v>
      </c>
      <c r="M2633">
        <v>0</v>
      </c>
      <c r="N2633">
        <v>0.45200000000000001</v>
      </c>
      <c r="O2633" t="s">
        <v>331</v>
      </c>
      <c r="P2633" t="s">
        <v>6708</v>
      </c>
      <c r="Q2633" t="s">
        <v>1957</v>
      </c>
      <c r="R2633" t="s">
        <v>6709</v>
      </c>
      <c r="S2633" t="s">
        <v>270</v>
      </c>
      <c r="T2633" t="b">
        <v>1</v>
      </c>
    </row>
    <row r="2634" spans="1:20" x14ac:dyDescent="0.25">
      <c r="A2634" t="s">
        <v>259</v>
      </c>
      <c r="B2634" t="s">
        <v>260</v>
      </c>
      <c r="C2634" t="s">
        <v>237</v>
      </c>
      <c r="D2634" t="s">
        <v>1786</v>
      </c>
      <c r="E2634" t="s">
        <v>6710</v>
      </c>
      <c r="F2634" t="s">
        <v>6711</v>
      </c>
      <c r="G2634" t="s">
        <v>6711</v>
      </c>
      <c r="H2634">
        <v>8.72E-2</v>
      </c>
      <c r="I2634" t="s">
        <v>265</v>
      </c>
      <c r="J2634" t="s">
        <v>242</v>
      </c>
      <c r="K2634" t="s">
        <v>243</v>
      </c>
      <c r="L2634" t="s">
        <v>244</v>
      </c>
      <c r="M2634">
        <v>0</v>
      </c>
      <c r="N2634">
        <v>8.72E-2</v>
      </c>
      <c r="O2634" t="s">
        <v>324</v>
      </c>
      <c r="P2634" t="s">
        <v>6712</v>
      </c>
      <c r="Q2634" t="s">
        <v>1790</v>
      </c>
      <c r="R2634" t="s">
        <v>6713</v>
      </c>
      <c r="S2634" t="s">
        <v>270</v>
      </c>
      <c r="T2634" t="b">
        <v>1</v>
      </c>
    </row>
    <row r="2635" spans="1:20" x14ac:dyDescent="0.25">
      <c r="A2635" t="s">
        <v>259</v>
      </c>
      <c r="B2635" t="s">
        <v>260</v>
      </c>
      <c r="C2635" t="s">
        <v>294</v>
      </c>
      <c r="D2635" t="s">
        <v>1786</v>
      </c>
      <c r="E2635" t="s">
        <v>6710</v>
      </c>
      <c r="F2635" t="s">
        <v>6711</v>
      </c>
      <c r="G2635" t="s">
        <v>6711</v>
      </c>
      <c r="H2635">
        <v>2.52E-2</v>
      </c>
      <c r="I2635" t="s">
        <v>265</v>
      </c>
      <c r="J2635" t="s">
        <v>242</v>
      </c>
      <c r="K2635" t="s">
        <v>243</v>
      </c>
      <c r="L2635" t="s">
        <v>244</v>
      </c>
      <c r="M2635">
        <v>0</v>
      </c>
      <c r="N2635">
        <v>2.52E-2</v>
      </c>
      <c r="O2635" t="s">
        <v>324</v>
      </c>
      <c r="P2635" t="s">
        <v>6712</v>
      </c>
      <c r="Q2635" t="s">
        <v>1790</v>
      </c>
      <c r="R2635" t="s">
        <v>6713</v>
      </c>
      <c r="S2635" t="s">
        <v>270</v>
      </c>
      <c r="T2635" t="b">
        <v>1</v>
      </c>
    </row>
    <row r="2636" spans="1:20" x14ac:dyDescent="0.25">
      <c r="A2636" t="s">
        <v>259</v>
      </c>
      <c r="B2636" t="s">
        <v>260</v>
      </c>
      <c r="C2636" t="s">
        <v>237</v>
      </c>
      <c r="D2636" t="s">
        <v>2258</v>
      </c>
      <c r="E2636" t="s">
        <v>2801</v>
      </c>
      <c r="F2636" t="s">
        <v>2802</v>
      </c>
      <c r="G2636" t="s">
        <v>2803</v>
      </c>
      <c r="H2636">
        <v>0.839202</v>
      </c>
      <c r="I2636" t="s">
        <v>265</v>
      </c>
      <c r="J2636" t="s">
        <v>242</v>
      </c>
      <c r="K2636" t="s">
        <v>243</v>
      </c>
      <c r="L2636" t="s">
        <v>244</v>
      </c>
      <c r="M2636">
        <v>0</v>
      </c>
      <c r="N2636">
        <v>0.839202</v>
      </c>
      <c r="O2636" t="s">
        <v>372</v>
      </c>
      <c r="P2636" t="s">
        <v>6714</v>
      </c>
      <c r="Q2636" t="s">
        <v>2263</v>
      </c>
      <c r="R2636" t="s">
        <v>6715</v>
      </c>
      <c r="S2636" t="s">
        <v>270</v>
      </c>
      <c r="T2636" t="b">
        <v>1</v>
      </c>
    </row>
    <row r="2637" spans="1:20" x14ac:dyDescent="0.25">
      <c r="A2637" t="s">
        <v>259</v>
      </c>
      <c r="B2637" t="s">
        <v>260</v>
      </c>
      <c r="C2637" t="s">
        <v>294</v>
      </c>
      <c r="D2637" t="s">
        <v>2258</v>
      </c>
      <c r="E2637" t="s">
        <v>2801</v>
      </c>
      <c r="F2637" t="s">
        <v>2802</v>
      </c>
      <c r="G2637" t="s">
        <v>2803</v>
      </c>
      <c r="H2637">
        <v>0.46102599999999999</v>
      </c>
      <c r="I2637" t="s">
        <v>265</v>
      </c>
      <c r="J2637" t="s">
        <v>242</v>
      </c>
      <c r="K2637" t="s">
        <v>243</v>
      </c>
      <c r="L2637" t="s">
        <v>244</v>
      </c>
      <c r="M2637">
        <v>0</v>
      </c>
      <c r="N2637">
        <v>0.46102599999999999</v>
      </c>
      <c r="O2637" t="s">
        <v>372</v>
      </c>
      <c r="P2637" t="s">
        <v>6714</v>
      </c>
      <c r="Q2637" t="s">
        <v>2263</v>
      </c>
      <c r="R2637" t="s">
        <v>6715</v>
      </c>
      <c r="S2637" t="s">
        <v>270</v>
      </c>
      <c r="T2637" t="b">
        <v>1</v>
      </c>
    </row>
    <row r="2638" spans="1:20" x14ac:dyDescent="0.25">
      <c r="A2638" t="s">
        <v>259</v>
      </c>
      <c r="B2638" t="s">
        <v>260</v>
      </c>
      <c r="C2638" t="s">
        <v>237</v>
      </c>
      <c r="D2638" t="s">
        <v>1495</v>
      </c>
      <c r="E2638" t="s">
        <v>2736</v>
      </c>
      <c r="F2638" t="s">
        <v>6716</v>
      </c>
      <c r="G2638" t="s">
        <v>6716</v>
      </c>
      <c r="H2638">
        <v>7.2</v>
      </c>
      <c r="I2638" t="s">
        <v>265</v>
      </c>
      <c r="J2638" t="s">
        <v>242</v>
      </c>
      <c r="K2638" t="s">
        <v>243</v>
      </c>
      <c r="L2638" t="s">
        <v>244</v>
      </c>
      <c r="M2638">
        <v>0</v>
      </c>
      <c r="N2638">
        <v>7.2</v>
      </c>
      <c r="O2638" t="s">
        <v>290</v>
      </c>
      <c r="P2638" t="s">
        <v>6717</v>
      </c>
      <c r="Q2638" t="s">
        <v>1499</v>
      </c>
      <c r="R2638" t="s">
        <v>6718</v>
      </c>
      <c r="S2638" t="s">
        <v>270</v>
      </c>
      <c r="T2638" t="b">
        <v>1</v>
      </c>
    </row>
    <row r="2639" spans="1:20" x14ac:dyDescent="0.25">
      <c r="A2639" t="s">
        <v>259</v>
      </c>
      <c r="B2639" t="s">
        <v>260</v>
      </c>
      <c r="C2639" t="s">
        <v>336</v>
      </c>
      <c r="D2639" t="s">
        <v>1495</v>
      </c>
      <c r="E2639" t="s">
        <v>2736</v>
      </c>
      <c r="F2639" t="s">
        <v>6716</v>
      </c>
      <c r="G2639" t="s">
        <v>6716</v>
      </c>
      <c r="H2639">
        <v>47305</v>
      </c>
      <c r="I2639" t="s">
        <v>265</v>
      </c>
      <c r="J2639" t="s">
        <v>242</v>
      </c>
      <c r="K2639" t="s">
        <v>243</v>
      </c>
      <c r="L2639" t="s">
        <v>244</v>
      </c>
      <c r="M2639">
        <v>0</v>
      </c>
      <c r="N2639">
        <v>47305</v>
      </c>
      <c r="O2639" t="s">
        <v>290</v>
      </c>
      <c r="P2639" t="s">
        <v>6717</v>
      </c>
      <c r="Q2639" t="s">
        <v>1499</v>
      </c>
      <c r="R2639" t="s">
        <v>6719</v>
      </c>
      <c r="S2639" t="s">
        <v>270</v>
      </c>
      <c r="T2639" t="b">
        <v>1</v>
      </c>
    </row>
    <row r="2640" spans="1:20" x14ac:dyDescent="0.25">
      <c r="A2640" t="s">
        <v>259</v>
      </c>
      <c r="B2640" t="s">
        <v>260</v>
      </c>
      <c r="C2640" t="s">
        <v>336</v>
      </c>
      <c r="D2640" t="s">
        <v>1495</v>
      </c>
      <c r="E2640" t="s">
        <v>2736</v>
      </c>
      <c r="F2640" t="s">
        <v>6716</v>
      </c>
      <c r="G2640" t="s">
        <v>6716</v>
      </c>
      <c r="H2640">
        <v>94610</v>
      </c>
      <c r="I2640" t="s">
        <v>265</v>
      </c>
      <c r="J2640" t="s">
        <v>242</v>
      </c>
      <c r="K2640" t="s">
        <v>243</v>
      </c>
      <c r="L2640" t="s">
        <v>244</v>
      </c>
      <c r="M2640">
        <v>0</v>
      </c>
      <c r="N2640">
        <v>94610</v>
      </c>
      <c r="O2640" t="s">
        <v>290</v>
      </c>
      <c r="P2640" t="s">
        <v>6717</v>
      </c>
      <c r="Q2640" t="s">
        <v>1499</v>
      </c>
      <c r="R2640" t="s">
        <v>6720</v>
      </c>
      <c r="S2640" t="s">
        <v>270</v>
      </c>
      <c r="T2640" t="b">
        <v>1</v>
      </c>
    </row>
    <row r="2641" spans="1:20" x14ac:dyDescent="0.25">
      <c r="A2641" t="s">
        <v>259</v>
      </c>
      <c r="B2641" t="s">
        <v>260</v>
      </c>
      <c r="C2641" t="s">
        <v>336</v>
      </c>
      <c r="D2641" t="s">
        <v>1495</v>
      </c>
      <c r="E2641" t="s">
        <v>2736</v>
      </c>
      <c r="F2641" t="s">
        <v>6716</v>
      </c>
      <c r="G2641" t="s">
        <v>6716</v>
      </c>
      <c r="H2641">
        <v>105112</v>
      </c>
      <c r="I2641" t="s">
        <v>265</v>
      </c>
      <c r="J2641" t="s">
        <v>242</v>
      </c>
      <c r="K2641" t="s">
        <v>243</v>
      </c>
      <c r="L2641" t="s">
        <v>244</v>
      </c>
      <c r="M2641">
        <v>0</v>
      </c>
      <c r="N2641">
        <v>105112</v>
      </c>
      <c r="O2641" t="s">
        <v>290</v>
      </c>
      <c r="P2641" t="s">
        <v>6717</v>
      </c>
      <c r="Q2641" t="s">
        <v>1499</v>
      </c>
      <c r="R2641" t="s">
        <v>6721</v>
      </c>
      <c r="S2641" t="s">
        <v>270</v>
      </c>
      <c r="T2641" t="b">
        <v>1</v>
      </c>
    </row>
    <row r="2642" spans="1:20" x14ac:dyDescent="0.25">
      <c r="A2642" t="s">
        <v>259</v>
      </c>
      <c r="B2642" t="s">
        <v>260</v>
      </c>
      <c r="C2642" t="s">
        <v>237</v>
      </c>
      <c r="D2642" t="s">
        <v>980</v>
      </c>
      <c r="E2642" t="s">
        <v>6722</v>
      </c>
      <c r="F2642" t="s">
        <v>6723</v>
      </c>
      <c r="G2642" t="s">
        <v>6724</v>
      </c>
      <c r="H2642">
        <v>0.96105600000000002</v>
      </c>
      <c r="I2642" t="s">
        <v>265</v>
      </c>
      <c r="J2642" t="s">
        <v>242</v>
      </c>
      <c r="K2642" t="s">
        <v>243</v>
      </c>
      <c r="L2642" t="s">
        <v>244</v>
      </c>
      <c r="M2642">
        <v>0</v>
      </c>
      <c r="N2642">
        <v>0.96105600000000002</v>
      </c>
      <c r="O2642" t="s">
        <v>372</v>
      </c>
      <c r="P2642" t="s">
        <v>6725</v>
      </c>
      <c r="Q2642" t="s">
        <v>985</v>
      </c>
      <c r="R2642" t="s">
        <v>6726</v>
      </c>
      <c r="S2642" t="s">
        <v>270</v>
      </c>
      <c r="T2642" t="b">
        <v>1</v>
      </c>
    </row>
    <row r="2643" spans="1:20" x14ac:dyDescent="0.25">
      <c r="A2643" t="s">
        <v>259</v>
      </c>
      <c r="B2643" t="s">
        <v>260</v>
      </c>
      <c r="C2643" t="s">
        <v>294</v>
      </c>
      <c r="D2643" t="s">
        <v>980</v>
      </c>
      <c r="E2643" t="s">
        <v>6722</v>
      </c>
      <c r="F2643" t="s">
        <v>6723</v>
      </c>
      <c r="G2643" t="s">
        <v>6724</v>
      </c>
      <c r="H2643">
        <v>0.43084800000000001</v>
      </c>
      <c r="I2643" t="s">
        <v>265</v>
      </c>
      <c r="J2643" t="s">
        <v>242</v>
      </c>
      <c r="K2643" t="s">
        <v>243</v>
      </c>
      <c r="L2643" t="s">
        <v>244</v>
      </c>
      <c r="M2643">
        <v>0</v>
      </c>
      <c r="N2643">
        <v>0.43084800000000001</v>
      </c>
      <c r="O2643" t="s">
        <v>372</v>
      </c>
      <c r="P2643" t="s">
        <v>6725</v>
      </c>
      <c r="Q2643" t="s">
        <v>985</v>
      </c>
      <c r="R2643" t="s">
        <v>6726</v>
      </c>
      <c r="S2643" t="s">
        <v>270</v>
      </c>
      <c r="T2643" t="b">
        <v>1</v>
      </c>
    </row>
    <row r="2644" spans="1:20" x14ac:dyDescent="0.25">
      <c r="A2644" t="s">
        <v>259</v>
      </c>
      <c r="B2644" t="s">
        <v>260</v>
      </c>
      <c r="C2644" t="s">
        <v>237</v>
      </c>
      <c r="D2644" t="s">
        <v>677</v>
      </c>
      <c r="E2644" t="s">
        <v>4090</v>
      </c>
      <c r="F2644" t="s">
        <v>6727</v>
      </c>
      <c r="G2644" t="s">
        <v>6727</v>
      </c>
      <c r="H2644">
        <v>0.1744</v>
      </c>
      <c r="I2644" t="s">
        <v>265</v>
      </c>
      <c r="J2644" t="s">
        <v>242</v>
      </c>
      <c r="K2644" t="s">
        <v>243</v>
      </c>
      <c r="L2644" t="s">
        <v>244</v>
      </c>
      <c r="M2644">
        <v>0</v>
      </c>
      <c r="N2644">
        <v>0.1744</v>
      </c>
      <c r="O2644" t="s">
        <v>446</v>
      </c>
      <c r="P2644" t="s">
        <v>6728</v>
      </c>
      <c r="Q2644" t="s">
        <v>681</v>
      </c>
      <c r="R2644" t="s">
        <v>6729</v>
      </c>
      <c r="S2644" t="s">
        <v>270</v>
      </c>
      <c r="T2644" t="b">
        <v>1</v>
      </c>
    </row>
    <row r="2645" spans="1:20" x14ac:dyDescent="0.25">
      <c r="A2645" t="s">
        <v>259</v>
      </c>
      <c r="B2645" t="s">
        <v>260</v>
      </c>
      <c r="C2645" t="s">
        <v>294</v>
      </c>
      <c r="D2645" t="s">
        <v>677</v>
      </c>
      <c r="E2645" t="s">
        <v>4090</v>
      </c>
      <c r="F2645" t="s">
        <v>6727</v>
      </c>
      <c r="G2645" t="s">
        <v>6727</v>
      </c>
      <c r="H2645">
        <v>0.1008</v>
      </c>
      <c r="I2645" t="s">
        <v>265</v>
      </c>
      <c r="J2645" t="s">
        <v>242</v>
      </c>
      <c r="K2645" t="s">
        <v>243</v>
      </c>
      <c r="L2645" t="s">
        <v>244</v>
      </c>
      <c r="M2645">
        <v>0</v>
      </c>
      <c r="N2645">
        <v>0.1008</v>
      </c>
      <c r="O2645" t="s">
        <v>310</v>
      </c>
      <c r="P2645" t="s">
        <v>6728</v>
      </c>
      <c r="Q2645" t="s">
        <v>681</v>
      </c>
      <c r="R2645" t="s">
        <v>6729</v>
      </c>
      <c r="S2645" t="s">
        <v>270</v>
      </c>
      <c r="T2645" t="b">
        <v>1</v>
      </c>
    </row>
    <row r="2646" spans="1:20" x14ac:dyDescent="0.25">
      <c r="A2646" t="s">
        <v>236</v>
      </c>
      <c r="B2646" t="s">
        <v>236</v>
      </c>
      <c r="C2646" t="s">
        <v>237</v>
      </c>
      <c r="D2646" t="s">
        <v>483</v>
      </c>
      <c r="F2646" t="s">
        <v>2718</v>
      </c>
      <c r="G2646" t="s">
        <v>6730</v>
      </c>
      <c r="H2646">
        <v>0.02</v>
      </c>
      <c r="I2646" t="s">
        <v>241</v>
      </c>
      <c r="J2646" t="s">
        <v>242</v>
      </c>
      <c r="K2646" t="s">
        <v>243</v>
      </c>
      <c r="L2646" t="s">
        <v>244</v>
      </c>
      <c r="M2646">
        <v>0</v>
      </c>
      <c r="N2646">
        <v>0.02</v>
      </c>
      <c r="O2646" t="s">
        <v>674</v>
      </c>
      <c r="P2646" t="s">
        <v>6731</v>
      </c>
      <c r="Q2646" t="s">
        <v>488</v>
      </c>
      <c r="R2646" t="s">
        <v>3941</v>
      </c>
      <c r="S2646" t="s">
        <v>249</v>
      </c>
      <c r="T2646" t="b">
        <v>1</v>
      </c>
    </row>
    <row r="2647" spans="1:20" x14ac:dyDescent="0.25">
      <c r="A2647" t="s">
        <v>259</v>
      </c>
      <c r="B2647" t="s">
        <v>260</v>
      </c>
      <c r="C2647" t="s">
        <v>237</v>
      </c>
      <c r="D2647" t="s">
        <v>943</v>
      </c>
      <c r="E2647" t="s">
        <v>4712</v>
      </c>
      <c r="F2647" t="s">
        <v>4713</v>
      </c>
      <c r="G2647" t="s">
        <v>4713</v>
      </c>
      <c r="H2647">
        <v>0.872</v>
      </c>
      <c r="I2647" t="s">
        <v>265</v>
      </c>
      <c r="J2647" t="s">
        <v>242</v>
      </c>
      <c r="K2647" t="s">
        <v>243</v>
      </c>
      <c r="L2647" t="s">
        <v>244</v>
      </c>
      <c r="M2647">
        <v>0</v>
      </c>
      <c r="N2647">
        <v>0.872</v>
      </c>
      <c r="O2647" t="s">
        <v>324</v>
      </c>
      <c r="P2647" t="s">
        <v>6732</v>
      </c>
      <c r="Q2647" t="s">
        <v>947</v>
      </c>
      <c r="R2647" t="s">
        <v>6733</v>
      </c>
      <c r="S2647" t="s">
        <v>270</v>
      </c>
      <c r="T2647" t="b">
        <v>1</v>
      </c>
    </row>
    <row r="2648" spans="1:20" x14ac:dyDescent="0.25">
      <c r="A2648" t="s">
        <v>259</v>
      </c>
      <c r="B2648" t="s">
        <v>260</v>
      </c>
      <c r="C2648" t="s">
        <v>294</v>
      </c>
      <c r="D2648" t="s">
        <v>943</v>
      </c>
      <c r="E2648" t="s">
        <v>4712</v>
      </c>
      <c r="F2648" t="s">
        <v>4713</v>
      </c>
      <c r="G2648" t="s">
        <v>4713</v>
      </c>
      <c r="H2648">
        <v>0.252</v>
      </c>
      <c r="I2648" t="s">
        <v>265</v>
      </c>
      <c r="J2648" t="s">
        <v>242</v>
      </c>
      <c r="K2648" t="s">
        <v>243</v>
      </c>
      <c r="L2648" t="s">
        <v>244</v>
      </c>
      <c r="M2648">
        <v>0</v>
      </c>
      <c r="N2648">
        <v>0.252</v>
      </c>
      <c r="O2648" t="s">
        <v>324</v>
      </c>
      <c r="P2648" t="s">
        <v>6732</v>
      </c>
      <c r="Q2648" t="s">
        <v>947</v>
      </c>
      <c r="R2648" t="s">
        <v>6733</v>
      </c>
      <c r="S2648" t="s">
        <v>270</v>
      </c>
      <c r="T2648" t="b">
        <v>1</v>
      </c>
    </row>
    <row r="2649" spans="1:20" x14ac:dyDescent="0.25">
      <c r="A2649" t="s">
        <v>236</v>
      </c>
      <c r="B2649" t="s">
        <v>236</v>
      </c>
      <c r="C2649" t="s">
        <v>237</v>
      </c>
      <c r="D2649" t="s">
        <v>4909</v>
      </c>
      <c r="F2649" t="s">
        <v>600</v>
      </c>
      <c r="G2649" t="s">
        <v>6734</v>
      </c>
      <c r="H2649">
        <v>0</v>
      </c>
      <c r="I2649" t="s">
        <v>254</v>
      </c>
      <c r="J2649" t="s">
        <v>242</v>
      </c>
      <c r="K2649" t="s">
        <v>243</v>
      </c>
      <c r="L2649" t="s">
        <v>244</v>
      </c>
      <c r="M2649">
        <v>0</v>
      </c>
      <c r="N2649">
        <v>0</v>
      </c>
      <c r="O2649" t="s">
        <v>365</v>
      </c>
      <c r="P2649" t="s">
        <v>6735</v>
      </c>
      <c r="Q2649" t="s">
        <v>4912</v>
      </c>
      <c r="R2649" t="s">
        <v>6127</v>
      </c>
      <c r="S2649" t="s">
        <v>249</v>
      </c>
      <c r="T2649" t="b">
        <v>0</v>
      </c>
    </row>
    <row r="2650" spans="1:20" x14ac:dyDescent="0.25">
      <c r="A2650" t="s">
        <v>259</v>
      </c>
      <c r="B2650" t="s">
        <v>260</v>
      </c>
      <c r="C2650" t="s">
        <v>237</v>
      </c>
      <c r="D2650" t="s">
        <v>1938</v>
      </c>
      <c r="E2650" t="s">
        <v>4905</v>
      </c>
      <c r="F2650" t="s">
        <v>6736</v>
      </c>
      <c r="G2650" t="s">
        <v>6736</v>
      </c>
      <c r="H2650">
        <v>1.008</v>
      </c>
      <c r="I2650" t="s">
        <v>265</v>
      </c>
      <c r="J2650" t="s">
        <v>242</v>
      </c>
      <c r="K2650" t="s">
        <v>243</v>
      </c>
      <c r="L2650" t="s">
        <v>244</v>
      </c>
      <c r="M2650">
        <v>0</v>
      </c>
      <c r="N2650">
        <v>1.008</v>
      </c>
      <c r="O2650" t="s">
        <v>324</v>
      </c>
      <c r="P2650" t="s">
        <v>6737</v>
      </c>
      <c r="Q2650" t="s">
        <v>1942</v>
      </c>
      <c r="R2650" t="s">
        <v>6738</v>
      </c>
      <c r="S2650" t="s">
        <v>270</v>
      </c>
      <c r="T2650" t="b">
        <v>1</v>
      </c>
    </row>
    <row r="2651" spans="1:20" x14ac:dyDescent="0.25">
      <c r="A2651" t="s">
        <v>259</v>
      </c>
      <c r="B2651" t="s">
        <v>260</v>
      </c>
      <c r="C2651" t="s">
        <v>336</v>
      </c>
      <c r="D2651" t="s">
        <v>1938</v>
      </c>
      <c r="E2651" t="s">
        <v>4905</v>
      </c>
      <c r="F2651" t="s">
        <v>6736</v>
      </c>
      <c r="G2651" t="s">
        <v>6736</v>
      </c>
      <c r="H2651">
        <v>5192</v>
      </c>
      <c r="I2651" t="s">
        <v>265</v>
      </c>
      <c r="J2651" t="s">
        <v>242</v>
      </c>
      <c r="K2651" t="s">
        <v>243</v>
      </c>
      <c r="L2651" t="s">
        <v>244</v>
      </c>
      <c r="M2651">
        <v>0</v>
      </c>
      <c r="N2651">
        <v>5192</v>
      </c>
      <c r="O2651" t="s">
        <v>324</v>
      </c>
      <c r="P2651" t="s">
        <v>6737</v>
      </c>
      <c r="Q2651" t="s">
        <v>1942</v>
      </c>
      <c r="R2651" t="s">
        <v>6739</v>
      </c>
      <c r="S2651" t="s">
        <v>270</v>
      </c>
      <c r="T2651" t="b">
        <v>1</v>
      </c>
    </row>
    <row r="2652" spans="1:20" x14ac:dyDescent="0.25">
      <c r="A2652" t="s">
        <v>259</v>
      </c>
      <c r="B2652" t="s">
        <v>260</v>
      </c>
      <c r="C2652" t="s">
        <v>336</v>
      </c>
      <c r="D2652" t="s">
        <v>1938</v>
      </c>
      <c r="E2652" t="s">
        <v>4905</v>
      </c>
      <c r="F2652" t="s">
        <v>6736</v>
      </c>
      <c r="G2652" t="s">
        <v>6736</v>
      </c>
      <c r="H2652">
        <v>9960</v>
      </c>
      <c r="I2652" t="s">
        <v>265</v>
      </c>
      <c r="J2652" t="s">
        <v>242</v>
      </c>
      <c r="K2652" t="s">
        <v>243</v>
      </c>
      <c r="L2652" t="s">
        <v>244</v>
      </c>
      <c r="M2652">
        <v>0</v>
      </c>
      <c r="N2652">
        <v>9960</v>
      </c>
      <c r="O2652" t="s">
        <v>324</v>
      </c>
      <c r="P2652" t="s">
        <v>6737</v>
      </c>
      <c r="Q2652" t="s">
        <v>1942</v>
      </c>
      <c r="R2652" t="s">
        <v>6740</v>
      </c>
      <c r="S2652" t="s">
        <v>270</v>
      </c>
      <c r="T2652" t="b">
        <v>1</v>
      </c>
    </row>
    <row r="2653" spans="1:20" x14ac:dyDescent="0.25">
      <c r="A2653" t="s">
        <v>259</v>
      </c>
      <c r="B2653" t="s">
        <v>260</v>
      </c>
      <c r="C2653" t="s">
        <v>237</v>
      </c>
      <c r="D2653" t="s">
        <v>875</v>
      </c>
      <c r="E2653" t="s">
        <v>3738</v>
      </c>
      <c r="F2653" t="s">
        <v>3739</v>
      </c>
      <c r="G2653" t="s">
        <v>3739</v>
      </c>
      <c r="H2653">
        <v>27.486000000000001</v>
      </c>
      <c r="I2653" t="s">
        <v>265</v>
      </c>
      <c r="J2653" t="s">
        <v>242</v>
      </c>
      <c r="K2653" t="s">
        <v>243</v>
      </c>
      <c r="L2653" t="s">
        <v>244</v>
      </c>
      <c r="M2653">
        <v>0</v>
      </c>
      <c r="N2653">
        <v>27.486000000000001</v>
      </c>
      <c r="O2653" t="s">
        <v>283</v>
      </c>
      <c r="P2653" t="s">
        <v>6741</v>
      </c>
      <c r="Q2653" t="s">
        <v>879</v>
      </c>
      <c r="R2653" t="s">
        <v>6742</v>
      </c>
      <c r="S2653" t="s">
        <v>270</v>
      </c>
      <c r="T2653" t="b">
        <v>1</v>
      </c>
    </row>
    <row r="2654" spans="1:20" x14ac:dyDescent="0.25">
      <c r="A2654" t="s">
        <v>259</v>
      </c>
      <c r="B2654" t="s">
        <v>260</v>
      </c>
      <c r="C2654" t="s">
        <v>294</v>
      </c>
      <c r="D2654" t="s">
        <v>875</v>
      </c>
      <c r="E2654" t="s">
        <v>3738</v>
      </c>
      <c r="F2654" t="s">
        <v>3739</v>
      </c>
      <c r="G2654" t="s">
        <v>3739</v>
      </c>
      <c r="H2654">
        <v>9.9160000000000004</v>
      </c>
      <c r="I2654" t="s">
        <v>265</v>
      </c>
      <c r="J2654" t="s">
        <v>242</v>
      </c>
      <c r="K2654" t="s">
        <v>243</v>
      </c>
      <c r="L2654" t="s">
        <v>244</v>
      </c>
      <c r="M2654">
        <v>0</v>
      </c>
      <c r="N2654">
        <v>9.9160000000000004</v>
      </c>
      <c r="O2654" t="s">
        <v>283</v>
      </c>
      <c r="P2654" t="s">
        <v>6741</v>
      </c>
      <c r="Q2654" t="s">
        <v>879</v>
      </c>
      <c r="R2654" t="s">
        <v>6742</v>
      </c>
      <c r="S2654" t="s">
        <v>270</v>
      </c>
      <c r="T2654" t="b">
        <v>1</v>
      </c>
    </row>
    <row r="2655" spans="1:20" x14ac:dyDescent="0.25">
      <c r="A2655" t="s">
        <v>259</v>
      </c>
      <c r="B2655" t="s">
        <v>260</v>
      </c>
      <c r="C2655" t="s">
        <v>237</v>
      </c>
      <c r="D2655" t="s">
        <v>917</v>
      </c>
      <c r="E2655" t="s">
        <v>4683</v>
      </c>
      <c r="F2655" t="s">
        <v>6743</v>
      </c>
      <c r="G2655" t="s">
        <v>6744</v>
      </c>
      <c r="H2655">
        <v>0.48204000000000002</v>
      </c>
      <c r="I2655" t="s">
        <v>265</v>
      </c>
      <c r="J2655" t="s">
        <v>242</v>
      </c>
      <c r="K2655" t="s">
        <v>243</v>
      </c>
      <c r="L2655" t="s">
        <v>244</v>
      </c>
      <c r="M2655">
        <v>0</v>
      </c>
      <c r="N2655">
        <v>0.48204000000000002</v>
      </c>
      <c r="O2655" t="s">
        <v>372</v>
      </c>
      <c r="P2655" t="s">
        <v>6745</v>
      </c>
      <c r="Q2655" t="s">
        <v>922</v>
      </c>
      <c r="R2655" t="s">
        <v>6746</v>
      </c>
      <c r="S2655" t="s">
        <v>270</v>
      </c>
      <c r="T2655" t="b">
        <v>1</v>
      </c>
    </row>
    <row r="2656" spans="1:20" x14ac:dyDescent="0.25">
      <c r="A2656" t="s">
        <v>259</v>
      </c>
      <c r="B2656" t="s">
        <v>260</v>
      </c>
      <c r="C2656" t="s">
        <v>294</v>
      </c>
      <c r="D2656" t="s">
        <v>917</v>
      </c>
      <c r="E2656" t="s">
        <v>4683</v>
      </c>
      <c r="F2656" t="s">
        <v>6743</v>
      </c>
      <c r="G2656" t="s">
        <v>6744</v>
      </c>
      <c r="H2656">
        <v>0.2472</v>
      </c>
      <c r="I2656" t="s">
        <v>265</v>
      </c>
      <c r="J2656" t="s">
        <v>242</v>
      </c>
      <c r="K2656" t="s">
        <v>243</v>
      </c>
      <c r="L2656" t="s">
        <v>244</v>
      </c>
      <c r="M2656">
        <v>0</v>
      </c>
      <c r="N2656">
        <v>0.2472</v>
      </c>
      <c r="O2656" t="s">
        <v>1258</v>
      </c>
      <c r="P2656" t="s">
        <v>6745</v>
      </c>
      <c r="Q2656" t="s">
        <v>922</v>
      </c>
      <c r="R2656" t="s">
        <v>6746</v>
      </c>
      <c r="S2656" t="s">
        <v>270</v>
      </c>
      <c r="T2656" t="b">
        <v>1</v>
      </c>
    </row>
    <row r="2657" spans="1:20" x14ac:dyDescent="0.25">
      <c r="A2657" t="s">
        <v>259</v>
      </c>
      <c r="B2657" t="s">
        <v>260</v>
      </c>
      <c r="C2657" t="s">
        <v>237</v>
      </c>
      <c r="D2657" t="s">
        <v>1549</v>
      </c>
      <c r="E2657" t="s">
        <v>1852</v>
      </c>
      <c r="F2657" t="s">
        <v>6747</v>
      </c>
      <c r="G2657" t="s">
        <v>6748</v>
      </c>
      <c r="H2657">
        <v>8.72E-2</v>
      </c>
      <c r="I2657" t="s">
        <v>265</v>
      </c>
      <c r="J2657" t="s">
        <v>242</v>
      </c>
      <c r="K2657" t="s">
        <v>243</v>
      </c>
      <c r="L2657" t="s">
        <v>244</v>
      </c>
      <c r="M2657">
        <v>0</v>
      </c>
      <c r="N2657">
        <v>8.72E-2</v>
      </c>
      <c r="O2657" t="s">
        <v>446</v>
      </c>
      <c r="P2657" t="s">
        <v>6749</v>
      </c>
      <c r="Q2657" t="s">
        <v>1553</v>
      </c>
      <c r="R2657" t="s">
        <v>6750</v>
      </c>
      <c r="S2657" t="s">
        <v>270</v>
      </c>
      <c r="T2657" t="b">
        <v>1</v>
      </c>
    </row>
    <row r="2658" spans="1:20" x14ac:dyDescent="0.25">
      <c r="A2658" t="s">
        <v>259</v>
      </c>
      <c r="B2658" t="s">
        <v>260</v>
      </c>
      <c r="C2658" t="s">
        <v>294</v>
      </c>
      <c r="D2658" t="s">
        <v>1549</v>
      </c>
      <c r="E2658" t="s">
        <v>1852</v>
      </c>
      <c r="F2658" t="s">
        <v>6747</v>
      </c>
      <c r="G2658" t="s">
        <v>6748</v>
      </c>
      <c r="H2658">
        <v>5.04E-2</v>
      </c>
      <c r="I2658" t="s">
        <v>265</v>
      </c>
      <c r="J2658" t="s">
        <v>242</v>
      </c>
      <c r="K2658" t="s">
        <v>243</v>
      </c>
      <c r="L2658" t="s">
        <v>244</v>
      </c>
      <c r="M2658">
        <v>0</v>
      </c>
      <c r="N2658">
        <v>5.04E-2</v>
      </c>
      <c r="O2658" t="s">
        <v>310</v>
      </c>
      <c r="P2658" t="s">
        <v>6749</v>
      </c>
      <c r="Q2658" t="s">
        <v>1553</v>
      </c>
      <c r="R2658" t="s">
        <v>6750</v>
      </c>
      <c r="S2658" t="s">
        <v>270</v>
      </c>
      <c r="T2658" t="b">
        <v>1</v>
      </c>
    </row>
    <row r="2659" spans="1:20" x14ac:dyDescent="0.25">
      <c r="A2659" t="s">
        <v>259</v>
      </c>
      <c r="B2659" t="s">
        <v>260</v>
      </c>
      <c r="C2659" t="s">
        <v>237</v>
      </c>
      <c r="D2659" t="s">
        <v>2258</v>
      </c>
      <c r="E2659" t="s">
        <v>2116</v>
      </c>
      <c r="F2659" t="s">
        <v>2986</v>
      </c>
      <c r="G2659" t="s">
        <v>2987</v>
      </c>
      <c r="H2659">
        <v>2.016</v>
      </c>
      <c r="I2659" t="s">
        <v>265</v>
      </c>
      <c r="J2659" t="s">
        <v>242</v>
      </c>
      <c r="K2659" t="s">
        <v>243</v>
      </c>
      <c r="L2659" t="s">
        <v>244</v>
      </c>
      <c r="M2659">
        <v>0</v>
      </c>
      <c r="N2659">
        <v>2.016</v>
      </c>
      <c r="O2659" t="s">
        <v>2600</v>
      </c>
      <c r="P2659" t="s">
        <v>6751</v>
      </c>
      <c r="Q2659" t="s">
        <v>2263</v>
      </c>
      <c r="R2659" t="s">
        <v>6752</v>
      </c>
      <c r="S2659" t="s">
        <v>270</v>
      </c>
      <c r="T2659" t="b">
        <v>1</v>
      </c>
    </row>
    <row r="2660" spans="1:20" x14ac:dyDescent="0.25">
      <c r="A2660" t="s">
        <v>259</v>
      </c>
      <c r="B2660" t="s">
        <v>260</v>
      </c>
      <c r="C2660" t="s">
        <v>294</v>
      </c>
      <c r="D2660" t="s">
        <v>2258</v>
      </c>
      <c r="E2660" t="s">
        <v>2116</v>
      </c>
      <c r="F2660" t="s">
        <v>2986</v>
      </c>
      <c r="G2660" t="s">
        <v>2987</v>
      </c>
      <c r="H2660">
        <v>1.17</v>
      </c>
      <c r="I2660" t="s">
        <v>265</v>
      </c>
      <c r="J2660" t="s">
        <v>242</v>
      </c>
      <c r="K2660" t="s">
        <v>243</v>
      </c>
      <c r="L2660" t="s">
        <v>244</v>
      </c>
      <c r="M2660">
        <v>0</v>
      </c>
      <c r="N2660">
        <v>1.17</v>
      </c>
      <c r="O2660" t="s">
        <v>1364</v>
      </c>
      <c r="P2660" t="s">
        <v>6751</v>
      </c>
      <c r="Q2660" t="s">
        <v>2263</v>
      </c>
      <c r="R2660" t="s">
        <v>6752</v>
      </c>
      <c r="S2660" t="s">
        <v>270</v>
      </c>
      <c r="T2660" t="b">
        <v>1</v>
      </c>
    </row>
    <row r="2661" spans="1:20" x14ac:dyDescent="0.25">
      <c r="A2661" t="s">
        <v>236</v>
      </c>
      <c r="B2661" t="s">
        <v>236</v>
      </c>
      <c r="C2661" t="s">
        <v>336</v>
      </c>
      <c r="D2661" t="s">
        <v>3096</v>
      </c>
      <c r="E2661" t="s">
        <v>6753</v>
      </c>
      <c r="F2661" t="s">
        <v>6754</v>
      </c>
      <c r="G2661" t="s">
        <v>6755</v>
      </c>
      <c r="H2661">
        <v>31979</v>
      </c>
      <c r="I2661" t="s">
        <v>341</v>
      </c>
      <c r="J2661" t="s">
        <v>242</v>
      </c>
      <c r="K2661" t="s">
        <v>243</v>
      </c>
      <c r="L2661" t="s">
        <v>244</v>
      </c>
      <c r="M2661">
        <v>0</v>
      </c>
      <c r="N2661">
        <v>31979</v>
      </c>
      <c r="O2661" t="s">
        <v>316</v>
      </c>
      <c r="P2661" t="s">
        <v>6756</v>
      </c>
      <c r="Q2661" t="s">
        <v>3101</v>
      </c>
      <c r="R2661" t="s">
        <v>6757</v>
      </c>
      <c r="S2661" t="s">
        <v>249</v>
      </c>
      <c r="T2661" t="b">
        <v>0</v>
      </c>
    </row>
    <row r="2662" spans="1:20" x14ac:dyDescent="0.25">
      <c r="A2662" t="s">
        <v>236</v>
      </c>
      <c r="B2662" t="s">
        <v>236</v>
      </c>
      <c r="C2662" t="s">
        <v>336</v>
      </c>
      <c r="D2662" t="s">
        <v>3096</v>
      </c>
      <c r="E2662" t="s">
        <v>6753</v>
      </c>
      <c r="F2662" t="s">
        <v>6754</v>
      </c>
      <c r="G2662" t="s">
        <v>6755</v>
      </c>
      <c r="H2662">
        <v>88038</v>
      </c>
      <c r="I2662" t="s">
        <v>341</v>
      </c>
      <c r="J2662" t="s">
        <v>242</v>
      </c>
      <c r="K2662" t="s">
        <v>243</v>
      </c>
      <c r="L2662" t="s">
        <v>244</v>
      </c>
      <c r="M2662">
        <v>0</v>
      </c>
      <c r="N2662">
        <v>88038</v>
      </c>
      <c r="O2662" t="s">
        <v>316</v>
      </c>
      <c r="P2662" t="s">
        <v>6756</v>
      </c>
      <c r="Q2662" t="s">
        <v>3101</v>
      </c>
      <c r="R2662" t="s">
        <v>6758</v>
      </c>
      <c r="S2662" t="s">
        <v>249</v>
      </c>
      <c r="T2662" t="b">
        <v>0</v>
      </c>
    </row>
    <row r="2663" spans="1:20" x14ac:dyDescent="0.25">
      <c r="A2663" t="s">
        <v>259</v>
      </c>
      <c r="B2663" t="s">
        <v>260</v>
      </c>
      <c r="C2663" t="s">
        <v>237</v>
      </c>
      <c r="D2663" t="s">
        <v>2093</v>
      </c>
      <c r="E2663" t="s">
        <v>4185</v>
      </c>
      <c r="F2663" t="s">
        <v>5468</v>
      </c>
      <c r="G2663" t="s">
        <v>6759</v>
      </c>
      <c r="H2663">
        <v>0.17399999999999999</v>
      </c>
      <c r="I2663" t="s">
        <v>265</v>
      </c>
      <c r="J2663" t="s">
        <v>242</v>
      </c>
      <c r="K2663" t="s">
        <v>243</v>
      </c>
      <c r="L2663" t="s">
        <v>244</v>
      </c>
      <c r="M2663">
        <v>0</v>
      </c>
      <c r="N2663">
        <v>0.17399999999999999</v>
      </c>
      <c r="O2663" t="s">
        <v>1309</v>
      </c>
      <c r="P2663" t="s">
        <v>2477</v>
      </c>
      <c r="Q2663" t="s">
        <v>2098</v>
      </c>
      <c r="R2663" t="s">
        <v>6760</v>
      </c>
      <c r="S2663" t="s">
        <v>270</v>
      </c>
      <c r="T2663" t="b">
        <v>1</v>
      </c>
    </row>
    <row r="2664" spans="1:20" x14ac:dyDescent="0.25">
      <c r="A2664" t="s">
        <v>259</v>
      </c>
      <c r="B2664" t="s">
        <v>260</v>
      </c>
      <c r="C2664" t="s">
        <v>294</v>
      </c>
      <c r="D2664" t="s">
        <v>2093</v>
      </c>
      <c r="E2664" t="s">
        <v>4185</v>
      </c>
      <c r="F2664" t="s">
        <v>5468</v>
      </c>
      <c r="G2664" t="s">
        <v>6759</v>
      </c>
      <c r="H2664">
        <v>5.04E-2</v>
      </c>
      <c r="I2664" t="s">
        <v>265</v>
      </c>
      <c r="J2664" t="s">
        <v>242</v>
      </c>
      <c r="K2664" t="s">
        <v>243</v>
      </c>
      <c r="L2664" t="s">
        <v>244</v>
      </c>
      <c r="M2664">
        <v>0</v>
      </c>
      <c r="N2664">
        <v>5.04E-2</v>
      </c>
      <c r="O2664" t="s">
        <v>1309</v>
      </c>
      <c r="P2664" t="s">
        <v>2477</v>
      </c>
      <c r="Q2664" t="s">
        <v>2098</v>
      </c>
      <c r="R2664" t="s">
        <v>6760</v>
      </c>
      <c r="S2664" t="s">
        <v>270</v>
      </c>
      <c r="T2664" t="b">
        <v>1</v>
      </c>
    </row>
    <row r="2665" spans="1:20" x14ac:dyDescent="0.25">
      <c r="A2665" t="s">
        <v>259</v>
      </c>
      <c r="B2665" t="s">
        <v>260</v>
      </c>
      <c r="C2665" t="s">
        <v>237</v>
      </c>
      <c r="D2665" t="s">
        <v>450</v>
      </c>
      <c r="E2665" t="s">
        <v>1844</v>
      </c>
      <c r="F2665" t="s">
        <v>6761</v>
      </c>
      <c r="G2665" t="s">
        <v>6761</v>
      </c>
      <c r="H2665">
        <v>0.35699999999999998</v>
      </c>
      <c r="I2665" t="s">
        <v>265</v>
      </c>
      <c r="J2665" t="s">
        <v>242</v>
      </c>
      <c r="K2665" t="s">
        <v>243</v>
      </c>
      <c r="L2665" t="s">
        <v>244</v>
      </c>
      <c r="M2665">
        <v>0</v>
      </c>
      <c r="N2665">
        <v>0.35699999999999998</v>
      </c>
      <c r="O2665" t="s">
        <v>331</v>
      </c>
      <c r="P2665" t="s">
        <v>6762</v>
      </c>
      <c r="Q2665" t="s">
        <v>453</v>
      </c>
      <c r="R2665" t="s">
        <v>6763</v>
      </c>
      <c r="S2665" t="s">
        <v>270</v>
      </c>
      <c r="T2665" t="b">
        <v>1</v>
      </c>
    </row>
    <row r="2666" spans="1:20" x14ac:dyDescent="0.25">
      <c r="A2666" t="s">
        <v>259</v>
      </c>
      <c r="B2666" t="s">
        <v>260</v>
      </c>
      <c r="C2666" t="s">
        <v>294</v>
      </c>
      <c r="D2666" t="s">
        <v>450</v>
      </c>
      <c r="E2666" t="s">
        <v>1844</v>
      </c>
      <c r="F2666" t="s">
        <v>6761</v>
      </c>
      <c r="G2666" t="s">
        <v>6761</v>
      </c>
      <c r="H2666">
        <v>0.105</v>
      </c>
      <c r="I2666" t="s">
        <v>265</v>
      </c>
      <c r="J2666" t="s">
        <v>242</v>
      </c>
      <c r="K2666" t="s">
        <v>243</v>
      </c>
      <c r="L2666" t="s">
        <v>244</v>
      </c>
      <c r="M2666">
        <v>0</v>
      </c>
      <c r="N2666">
        <v>0.105</v>
      </c>
      <c r="O2666" t="s">
        <v>324</v>
      </c>
      <c r="P2666" t="s">
        <v>6762</v>
      </c>
      <c r="Q2666" t="s">
        <v>453</v>
      </c>
      <c r="R2666" t="s">
        <v>6763</v>
      </c>
      <c r="S2666" t="s">
        <v>270</v>
      </c>
      <c r="T2666" t="b">
        <v>1</v>
      </c>
    </row>
    <row r="2667" spans="1:20" x14ac:dyDescent="0.25">
      <c r="A2667" t="s">
        <v>259</v>
      </c>
      <c r="B2667" t="s">
        <v>260</v>
      </c>
      <c r="C2667" t="s">
        <v>237</v>
      </c>
      <c r="D2667" t="s">
        <v>280</v>
      </c>
      <c r="E2667" t="s">
        <v>1516</v>
      </c>
      <c r="F2667" t="s">
        <v>6764</v>
      </c>
      <c r="G2667" t="s">
        <v>6764</v>
      </c>
      <c r="H2667">
        <v>5.2400000000000002E-2</v>
      </c>
      <c r="I2667" t="s">
        <v>265</v>
      </c>
      <c r="J2667" t="s">
        <v>242</v>
      </c>
      <c r="K2667" t="s">
        <v>243</v>
      </c>
      <c r="L2667" t="s">
        <v>244</v>
      </c>
      <c r="M2667">
        <v>0</v>
      </c>
      <c r="N2667">
        <v>5.2400000000000002E-2</v>
      </c>
      <c r="O2667" t="s">
        <v>1258</v>
      </c>
      <c r="P2667" t="s">
        <v>6765</v>
      </c>
      <c r="Q2667" t="s">
        <v>285</v>
      </c>
      <c r="R2667" t="s">
        <v>6766</v>
      </c>
      <c r="S2667" t="s">
        <v>270</v>
      </c>
      <c r="T2667" t="b">
        <v>1</v>
      </c>
    </row>
    <row r="2668" spans="1:20" x14ac:dyDescent="0.25">
      <c r="A2668" t="s">
        <v>236</v>
      </c>
      <c r="B2668" t="s">
        <v>236</v>
      </c>
      <c r="C2668" t="s">
        <v>237</v>
      </c>
      <c r="D2668" t="s">
        <v>238</v>
      </c>
      <c r="F2668" t="s">
        <v>757</v>
      </c>
      <c r="G2668" t="s">
        <v>4896</v>
      </c>
      <c r="H2668">
        <v>5</v>
      </c>
      <c r="I2668" t="s">
        <v>254</v>
      </c>
      <c r="J2668" t="s">
        <v>242</v>
      </c>
      <c r="K2668" t="s">
        <v>243</v>
      </c>
      <c r="L2668" t="s">
        <v>244</v>
      </c>
      <c r="M2668">
        <v>0</v>
      </c>
      <c r="N2668">
        <v>5</v>
      </c>
      <c r="O2668" t="s">
        <v>1598</v>
      </c>
      <c r="P2668" t="s">
        <v>4897</v>
      </c>
      <c r="Q2668" t="s">
        <v>247</v>
      </c>
      <c r="R2668" t="s">
        <v>761</v>
      </c>
      <c r="S2668" t="s">
        <v>249</v>
      </c>
      <c r="T2668" t="b">
        <v>0</v>
      </c>
    </row>
    <row r="2669" spans="1:20" x14ac:dyDescent="0.25">
      <c r="A2669" t="s">
        <v>259</v>
      </c>
      <c r="B2669" t="s">
        <v>260</v>
      </c>
      <c r="C2669" t="s">
        <v>237</v>
      </c>
      <c r="D2669" t="s">
        <v>295</v>
      </c>
      <c r="E2669" t="s">
        <v>4046</v>
      </c>
      <c r="F2669" t="s">
        <v>6767</v>
      </c>
      <c r="G2669" t="s">
        <v>6767</v>
      </c>
      <c r="H2669">
        <v>1.2292000000000001</v>
      </c>
      <c r="I2669" t="s">
        <v>265</v>
      </c>
      <c r="J2669" t="s">
        <v>242</v>
      </c>
      <c r="K2669" t="s">
        <v>243</v>
      </c>
      <c r="L2669" t="s">
        <v>244</v>
      </c>
      <c r="M2669">
        <v>0</v>
      </c>
      <c r="N2669">
        <v>1.2292000000000001</v>
      </c>
      <c r="O2669" t="s">
        <v>350</v>
      </c>
      <c r="P2669" t="s">
        <v>6768</v>
      </c>
      <c r="Q2669" t="s">
        <v>300</v>
      </c>
      <c r="R2669" t="s">
        <v>6769</v>
      </c>
      <c r="S2669" t="s">
        <v>270</v>
      </c>
      <c r="T2669" t="b">
        <v>0</v>
      </c>
    </row>
    <row r="2670" spans="1:20" x14ac:dyDescent="0.25">
      <c r="A2670" t="s">
        <v>259</v>
      </c>
      <c r="B2670" t="s">
        <v>260</v>
      </c>
      <c r="C2670" t="s">
        <v>237</v>
      </c>
      <c r="D2670" t="s">
        <v>3368</v>
      </c>
      <c r="E2670" t="s">
        <v>3986</v>
      </c>
      <c r="F2670" t="s">
        <v>6770</v>
      </c>
      <c r="G2670" t="s">
        <v>6771</v>
      </c>
      <c r="H2670">
        <v>0.1232</v>
      </c>
      <c r="I2670" t="s">
        <v>265</v>
      </c>
      <c r="J2670" t="s">
        <v>242</v>
      </c>
      <c r="K2670" t="s">
        <v>243</v>
      </c>
      <c r="L2670" t="s">
        <v>244</v>
      </c>
      <c r="M2670">
        <v>0</v>
      </c>
      <c r="N2670">
        <v>0.1232</v>
      </c>
      <c r="O2670" t="s">
        <v>290</v>
      </c>
      <c r="P2670" t="s">
        <v>6772</v>
      </c>
      <c r="Q2670" t="s">
        <v>3373</v>
      </c>
      <c r="R2670" t="s">
        <v>6773</v>
      </c>
      <c r="S2670" t="s">
        <v>270</v>
      </c>
      <c r="T2670" t="b">
        <v>1</v>
      </c>
    </row>
    <row r="2671" spans="1:20" x14ac:dyDescent="0.25">
      <c r="A2671" t="s">
        <v>259</v>
      </c>
      <c r="B2671" t="s">
        <v>260</v>
      </c>
      <c r="C2671" t="s">
        <v>237</v>
      </c>
      <c r="D2671" t="s">
        <v>6128</v>
      </c>
      <c r="E2671" t="s">
        <v>6774</v>
      </c>
      <c r="F2671" t="s">
        <v>6775</v>
      </c>
      <c r="G2671" t="s">
        <v>6775</v>
      </c>
      <c r="H2671">
        <v>1.66</v>
      </c>
      <c r="I2671" t="s">
        <v>265</v>
      </c>
      <c r="J2671" t="s">
        <v>242</v>
      </c>
      <c r="K2671" t="s">
        <v>243</v>
      </c>
      <c r="L2671" t="s">
        <v>244</v>
      </c>
      <c r="M2671">
        <v>0</v>
      </c>
      <c r="N2671">
        <v>1.66</v>
      </c>
      <c r="O2671" t="s">
        <v>2746</v>
      </c>
      <c r="P2671" t="s">
        <v>6776</v>
      </c>
      <c r="Q2671" t="s">
        <v>6132</v>
      </c>
      <c r="R2671" t="s">
        <v>6777</v>
      </c>
      <c r="S2671" t="s">
        <v>270</v>
      </c>
      <c r="T2671" t="b">
        <v>1</v>
      </c>
    </row>
    <row r="2672" spans="1:20" x14ac:dyDescent="0.25">
      <c r="A2672" t="s">
        <v>259</v>
      </c>
      <c r="B2672" t="s">
        <v>260</v>
      </c>
      <c r="C2672" t="s">
        <v>237</v>
      </c>
      <c r="D2672" t="s">
        <v>399</v>
      </c>
      <c r="E2672" t="s">
        <v>2183</v>
      </c>
      <c r="F2672" t="s">
        <v>6778</v>
      </c>
      <c r="G2672" t="s">
        <v>6779</v>
      </c>
      <c r="H2672">
        <v>0.72299999999999998</v>
      </c>
      <c r="I2672" t="s">
        <v>265</v>
      </c>
      <c r="J2672" t="s">
        <v>242</v>
      </c>
      <c r="K2672" t="s">
        <v>243</v>
      </c>
      <c r="L2672" t="s">
        <v>244</v>
      </c>
      <c r="M2672">
        <v>0</v>
      </c>
      <c r="N2672">
        <v>0.72299999999999998</v>
      </c>
      <c r="O2672" t="s">
        <v>266</v>
      </c>
      <c r="P2672" t="s">
        <v>6780</v>
      </c>
      <c r="Q2672" t="s">
        <v>404</v>
      </c>
      <c r="R2672" t="s">
        <v>6781</v>
      </c>
      <c r="S2672" t="s">
        <v>270</v>
      </c>
      <c r="T2672" t="b">
        <v>1</v>
      </c>
    </row>
    <row r="2673" spans="1:20" x14ac:dyDescent="0.25">
      <c r="A2673" t="s">
        <v>259</v>
      </c>
      <c r="B2673" t="s">
        <v>260</v>
      </c>
      <c r="C2673" t="s">
        <v>237</v>
      </c>
      <c r="D2673" t="s">
        <v>2110</v>
      </c>
      <c r="E2673" t="s">
        <v>4156</v>
      </c>
      <c r="F2673" t="s">
        <v>6782</v>
      </c>
      <c r="G2673" t="s">
        <v>6782</v>
      </c>
      <c r="H2673">
        <v>2.4631E-2</v>
      </c>
      <c r="I2673" t="s">
        <v>265</v>
      </c>
      <c r="J2673" t="s">
        <v>242</v>
      </c>
      <c r="K2673" t="s">
        <v>243</v>
      </c>
      <c r="L2673" t="s">
        <v>244</v>
      </c>
      <c r="M2673">
        <v>0</v>
      </c>
      <c r="N2673">
        <v>2.4631E-2</v>
      </c>
      <c r="O2673" t="s">
        <v>372</v>
      </c>
      <c r="P2673" t="s">
        <v>6783</v>
      </c>
      <c r="Q2673" t="s">
        <v>2114</v>
      </c>
      <c r="R2673" t="s">
        <v>6784</v>
      </c>
      <c r="S2673" t="s">
        <v>270</v>
      </c>
      <c r="T2673" t="b">
        <v>1</v>
      </c>
    </row>
    <row r="2674" spans="1:20" x14ac:dyDescent="0.25">
      <c r="A2674" t="s">
        <v>259</v>
      </c>
      <c r="B2674" t="s">
        <v>260</v>
      </c>
      <c r="C2674" t="s">
        <v>237</v>
      </c>
      <c r="D2674" t="s">
        <v>1025</v>
      </c>
      <c r="E2674" t="s">
        <v>6785</v>
      </c>
      <c r="F2674" t="s">
        <v>6786</v>
      </c>
      <c r="G2674" t="s">
        <v>6787</v>
      </c>
      <c r="H2674">
        <v>0.4</v>
      </c>
      <c r="I2674" t="s">
        <v>265</v>
      </c>
      <c r="J2674" t="s">
        <v>242</v>
      </c>
      <c r="K2674" t="s">
        <v>243</v>
      </c>
      <c r="L2674" t="s">
        <v>244</v>
      </c>
      <c r="M2674">
        <v>0</v>
      </c>
      <c r="N2674">
        <v>0.4</v>
      </c>
      <c r="O2674" t="s">
        <v>446</v>
      </c>
      <c r="P2674" t="s">
        <v>6788</v>
      </c>
      <c r="Q2674" t="s">
        <v>1029</v>
      </c>
      <c r="R2674" t="s">
        <v>6789</v>
      </c>
      <c r="S2674" t="s">
        <v>270</v>
      </c>
      <c r="T2674" t="b">
        <v>1</v>
      </c>
    </row>
    <row r="2675" spans="1:20" x14ac:dyDescent="0.25">
      <c r="A2675" t="s">
        <v>259</v>
      </c>
      <c r="B2675" t="s">
        <v>260</v>
      </c>
      <c r="C2675" t="s">
        <v>237</v>
      </c>
      <c r="D2675" t="s">
        <v>2126</v>
      </c>
      <c r="E2675" t="s">
        <v>2618</v>
      </c>
      <c r="F2675" t="s">
        <v>6790</v>
      </c>
      <c r="G2675" t="s">
        <v>6790</v>
      </c>
      <c r="H2675">
        <v>3.95E-2</v>
      </c>
      <c r="I2675" t="s">
        <v>265</v>
      </c>
      <c r="J2675" t="s">
        <v>242</v>
      </c>
      <c r="K2675" t="s">
        <v>243</v>
      </c>
      <c r="L2675" t="s">
        <v>244</v>
      </c>
      <c r="M2675">
        <v>0</v>
      </c>
      <c r="N2675">
        <v>3.95E-2</v>
      </c>
      <c r="O2675" t="s">
        <v>446</v>
      </c>
      <c r="P2675" t="s">
        <v>6791</v>
      </c>
      <c r="Q2675" t="s">
        <v>2130</v>
      </c>
      <c r="R2675" t="s">
        <v>6792</v>
      </c>
      <c r="S2675" t="s">
        <v>270</v>
      </c>
      <c r="T2675" t="b">
        <v>1</v>
      </c>
    </row>
    <row r="2676" spans="1:20" x14ac:dyDescent="0.25">
      <c r="A2676" t="s">
        <v>259</v>
      </c>
      <c r="B2676" t="s">
        <v>260</v>
      </c>
      <c r="C2676" t="s">
        <v>237</v>
      </c>
      <c r="D2676" t="s">
        <v>1495</v>
      </c>
      <c r="E2676" t="s">
        <v>6793</v>
      </c>
      <c r="F2676" t="s">
        <v>6794</v>
      </c>
      <c r="G2676" t="s">
        <v>6794</v>
      </c>
      <c r="H2676">
        <v>1.8</v>
      </c>
      <c r="I2676" t="s">
        <v>265</v>
      </c>
      <c r="J2676" t="s">
        <v>242</v>
      </c>
      <c r="K2676" t="s">
        <v>243</v>
      </c>
      <c r="L2676" t="s">
        <v>244</v>
      </c>
      <c r="M2676">
        <v>0</v>
      </c>
      <c r="N2676">
        <v>1.8</v>
      </c>
      <c r="O2676" t="s">
        <v>446</v>
      </c>
      <c r="P2676" t="s">
        <v>6795</v>
      </c>
      <c r="Q2676" t="s">
        <v>1499</v>
      </c>
      <c r="R2676" t="s">
        <v>6796</v>
      </c>
      <c r="S2676" t="s">
        <v>270</v>
      </c>
      <c r="T2676" t="b">
        <v>1</v>
      </c>
    </row>
    <row r="2677" spans="1:20" x14ac:dyDescent="0.25">
      <c r="A2677" t="s">
        <v>259</v>
      </c>
      <c r="B2677" t="s">
        <v>260</v>
      </c>
      <c r="C2677" t="s">
        <v>237</v>
      </c>
      <c r="D2677" t="s">
        <v>677</v>
      </c>
      <c r="E2677" t="s">
        <v>6797</v>
      </c>
      <c r="F2677" t="s">
        <v>6798</v>
      </c>
      <c r="G2677" t="s">
        <v>6798</v>
      </c>
      <c r="H2677">
        <v>2.79</v>
      </c>
      <c r="I2677" t="s">
        <v>265</v>
      </c>
      <c r="J2677" t="s">
        <v>242</v>
      </c>
      <c r="K2677" t="s">
        <v>243</v>
      </c>
      <c r="L2677" t="s">
        <v>244</v>
      </c>
      <c r="M2677">
        <v>0</v>
      </c>
      <c r="N2677">
        <v>2.79</v>
      </c>
      <c r="O2677" t="s">
        <v>324</v>
      </c>
      <c r="P2677" t="s">
        <v>6799</v>
      </c>
      <c r="Q2677" t="s">
        <v>681</v>
      </c>
      <c r="R2677" t="s">
        <v>6800</v>
      </c>
      <c r="S2677" t="s">
        <v>270</v>
      </c>
      <c r="T2677" t="b">
        <v>1</v>
      </c>
    </row>
    <row r="2678" spans="1:20" x14ac:dyDescent="0.25">
      <c r="A2678" t="s">
        <v>259</v>
      </c>
      <c r="B2678" t="s">
        <v>260</v>
      </c>
      <c r="C2678" t="s">
        <v>294</v>
      </c>
      <c r="D2678" t="s">
        <v>677</v>
      </c>
      <c r="E2678" t="s">
        <v>6797</v>
      </c>
      <c r="F2678" t="s">
        <v>6798</v>
      </c>
      <c r="G2678" t="s">
        <v>6798</v>
      </c>
      <c r="H2678">
        <v>0.80600000000000005</v>
      </c>
      <c r="I2678" t="s">
        <v>265</v>
      </c>
      <c r="J2678" t="s">
        <v>242</v>
      </c>
      <c r="K2678" t="s">
        <v>243</v>
      </c>
      <c r="L2678" t="s">
        <v>244</v>
      </c>
      <c r="M2678">
        <v>0</v>
      </c>
      <c r="N2678">
        <v>0.80600000000000005</v>
      </c>
      <c r="O2678" t="s">
        <v>324</v>
      </c>
      <c r="P2678" t="s">
        <v>6799</v>
      </c>
      <c r="Q2678" t="s">
        <v>681</v>
      </c>
      <c r="R2678" t="s">
        <v>6800</v>
      </c>
      <c r="S2678" t="s">
        <v>270</v>
      </c>
      <c r="T2678" t="b">
        <v>1</v>
      </c>
    </row>
    <row r="2679" spans="1:20" x14ac:dyDescent="0.25">
      <c r="A2679" t="s">
        <v>236</v>
      </c>
      <c r="B2679" t="s">
        <v>236</v>
      </c>
      <c r="C2679" t="s">
        <v>237</v>
      </c>
      <c r="D2679" t="s">
        <v>250</v>
      </c>
      <c r="F2679" t="s">
        <v>672</v>
      </c>
      <c r="G2679" t="s">
        <v>1053</v>
      </c>
      <c r="H2679">
        <v>0</v>
      </c>
      <c r="I2679" t="s">
        <v>254</v>
      </c>
      <c r="J2679" t="s">
        <v>242</v>
      </c>
      <c r="K2679" t="s">
        <v>243</v>
      </c>
      <c r="L2679" t="s">
        <v>244</v>
      </c>
      <c r="M2679">
        <v>0</v>
      </c>
      <c r="N2679">
        <v>0</v>
      </c>
      <c r="O2679" t="s">
        <v>432</v>
      </c>
      <c r="P2679" t="s">
        <v>6801</v>
      </c>
      <c r="Q2679" t="s">
        <v>257</v>
      </c>
      <c r="R2679" t="s">
        <v>2648</v>
      </c>
      <c r="S2679" t="s">
        <v>249</v>
      </c>
      <c r="T2679" t="b">
        <v>1</v>
      </c>
    </row>
    <row r="2680" spans="1:20" x14ac:dyDescent="0.25">
      <c r="A2680" t="s">
        <v>259</v>
      </c>
      <c r="B2680" t="s">
        <v>260</v>
      </c>
      <c r="C2680" t="s">
        <v>237</v>
      </c>
      <c r="D2680" t="s">
        <v>2911</v>
      </c>
      <c r="E2680" t="s">
        <v>3859</v>
      </c>
      <c r="F2680" t="s">
        <v>6802</v>
      </c>
      <c r="G2680" t="s">
        <v>6803</v>
      </c>
      <c r="H2680">
        <v>0.78</v>
      </c>
      <c r="I2680" t="s">
        <v>265</v>
      </c>
      <c r="J2680" t="s">
        <v>242</v>
      </c>
      <c r="K2680" t="s">
        <v>243</v>
      </c>
      <c r="L2680" t="s">
        <v>244</v>
      </c>
      <c r="M2680">
        <v>0</v>
      </c>
      <c r="N2680">
        <v>0.78</v>
      </c>
      <c r="O2680" t="s">
        <v>446</v>
      </c>
      <c r="P2680" t="s">
        <v>6804</v>
      </c>
      <c r="Q2680" t="s">
        <v>2916</v>
      </c>
      <c r="R2680" t="s">
        <v>6805</v>
      </c>
      <c r="S2680" t="s">
        <v>270</v>
      </c>
      <c r="T2680" t="b">
        <v>1</v>
      </c>
    </row>
    <row r="2681" spans="1:20" x14ac:dyDescent="0.25">
      <c r="A2681" t="s">
        <v>259</v>
      </c>
      <c r="B2681" t="s">
        <v>260</v>
      </c>
      <c r="C2681" t="s">
        <v>294</v>
      </c>
      <c r="D2681" t="s">
        <v>2911</v>
      </c>
      <c r="E2681" t="s">
        <v>3859</v>
      </c>
      <c r="F2681" t="s">
        <v>6802</v>
      </c>
      <c r="G2681" t="s">
        <v>6803</v>
      </c>
      <c r="H2681">
        <v>0.41199999999999998</v>
      </c>
      <c r="I2681" t="s">
        <v>265</v>
      </c>
      <c r="J2681" t="s">
        <v>242</v>
      </c>
      <c r="K2681" t="s">
        <v>243</v>
      </c>
      <c r="L2681" t="s">
        <v>244</v>
      </c>
      <c r="M2681">
        <v>0</v>
      </c>
      <c r="N2681">
        <v>0.41199999999999998</v>
      </c>
      <c r="O2681" t="s">
        <v>446</v>
      </c>
      <c r="P2681" t="s">
        <v>6804</v>
      </c>
      <c r="Q2681" t="s">
        <v>2916</v>
      </c>
      <c r="R2681" t="s">
        <v>6805</v>
      </c>
      <c r="S2681" t="s">
        <v>270</v>
      </c>
      <c r="T2681" t="b">
        <v>1</v>
      </c>
    </row>
    <row r="2682" spans="1:20" x14ac:dyDescent="0.25">
      <c r="A2682" t="s">
        <v>259</v>
      </c>
      <c r="B2682" t="s">
        <v>260</v>
      </c>
      <c r="C2682" t="s">
        <v>237</v>
      </c>
      <c r="D2682" t="s">
        <v>701</v>
      </c>
      <c r="E2682" t="s">
        <v>6806</v>
      </c>
      <c r="F2682" t="s">
        <v>6806</v>
      </c>
      <c r="G2682" t="s">
        <v>6807</v>
      </c>
      <c r="H2682">
        <v>4.1280000000000001</v>
      </c>
      <c r="I2682" t="s">
        <v>265</v>
      </c>
      <c r="J2682" t="s">
        <v>242</v>
      </c>
      <c r="K2682" t="s">
        <v>243</v>
      </c>
      <c r="L2682" t="s">
        <v>244</v>
      </c>
      <c r="M2682">
        <v>0</v>
      </c>
      <c r="N2682">
        <v>4.1280000000000001</v>
      </c>
      <c r="O2682" t="s">
        <v>266</v>
      </c>
      <c r="P2682" t="s">
        <v>6808</v>
      </c>
      <c r="Q2682" t="s">
        <v>705</v>
      </c>
      <c r="R2682" t="s">
        <v>6809</v>
      </c>
      <c r="S2682" t="s">
        <v>270</v>
      </c>
      <c r="T2682" t="b">
        <v>1</v>
      </c>
    </row>
    <row r="2683" spans="1:20" x14ac:dyDescent="0.25">
      <c r="A2683" t="s">
        <v>259</v>
      </c>
      <c r="B2683" t="s">
        <v>260</v>
      </c>
      <c r="C2683" t="s">
        <v>237</v>
      </c>
      <c r="D2683" t="s">
        <v>2086</v>
      </c>
      <c r="E2683" t="s">
        <v>1992</v>
      </c>
      <c r="F2683" t="s">
        <v>1993</v>
      </c>
      <c r="G2683" t="s">
        <v>1994</v>
      </c>
      <c r="H2683">
        <v>0.45119999999999999</v>
      </c>
      <c r="I2683" t="s">
        <v>265</v>
      </c>
      <c r="J2683" t="s">
        <v>242</v>
      </c>
      <c r="K2683" t="s">
        <v>243</v>
      </c>
      <c r="L2683" t="s">
        <v>244</v>
      </c>
      <c r="M2683">
        <v>0</v>
      </c>
      <c r="N2683">
        <v>0.45119999999999999</v>
      </c>
      <c r="O2683" t="s">
        <v>446</v>
      </c>
      <c r="P2683" t="s">
        <v>6810</v>
      </c>
      <c r="Q2683" t="s">
        <v>2091</v>
      </c>
      <c r="R2683" t="s">
        <v>6811</v>
      </c>
      <c r="S2683" t="s">
        <v>270</v>
      </c>
      <c r="T2683" t="b">
        <v>1</v>
      </c>
    </row>
    <row r="2684" spans="1:20" x14ac:dyDescent="0.25">
      <c r="A2684" t="s">
        <v>259</v>
      </c>
      <c r="B2684" t="s">
        <v>260</v>
      </c>
      <c r="C2684" t="s">
        <v>294</v>
      </c>
      <c r="D2684" t="s">
        <v>2086</v>
      </c>
      <c r="E2684" t="s">
        <v>1992</v>
      </c>
      <c r="F2684" t="s">
        <v>1993</v>
      </c>
      <c r="G2684" t="s">
        <v>1994</v>
      </c>
      <c r="H2684">
        <v>0.23039999999999999</v>
      </c>
      <c r="I2684" t="s">
        <v>265</v>
      </c>
      <c r="J2684" t="s">
        <v>242</v>
      </c>
      <c r="K2684" t="s">
        <v>243</v>
      </c>
      <c r="L2684" t="s">
        <v>244</v>
      </c>
      <c r="M2684">
        <v>0</v>
      </c>
      <c r="N2684">
        <v>0.23039999999999999</v>
      </c>
      <c r="O2684" t="s">
        <v>310</v>
      </c>
      <c r="P2684" t="s">
        <v>6810</v>
      </c>
      <c r="Q2684" t="s">
        <v>2091</v>
      </c>
      <c r="R2684" t="s">
        <v>6811</v>
      </c>
      <c r="S2684" t="s">
        <v>270</v>
      </c>
      <c r="T2684" t="b">
        <v>1</v>
      </c>
    </row>
    <row r="2685" spans="1:20" x14ac:dyDescent="0.25">
      <c r="A2685" t="s">
        <v>236</v>
      </c>
      <c r="B2685" t="s">
        <v>236</v>
      </c>
      <c r="C2685" t="s">
        <v>237</v>
      </c>
      <c r="D2685" t="s">
        <v>1111</v>
      </c>
      <c r="F2685" t="s">
        <v>695</v>
      </c>
      <c r="G2685" t="s">
        <v>6812</v>
      </c>
      <c r="H2685">
        <v>259.04570000000001</v>
      </c>
      <c r="I2685" t="s">
        <v>492</v>
      </c>
      <c r="J2685" t="s">
        <v>242</v>
      </c>
      <c r="K2685" t="s">
        <v>243</v>
      </c>
      <c r="L2685" t="s">
        <v>244</v>
      </c>
      <c r="M2685">
        <v>0</v>
      </c>
      <c r="N2685">
        <v>259.04570000000001</v>
      </c>
      <c r="O2685" t="s">
        <v>6813</v>
      </c>
      <c r="P2685" t="s">
        <v>6814</v>
      </c>
      <c r="Q2685" t="s">
        <v>1116</v>
      </c>
      <c r="R2685" t="s">
        <v>6815</v>
      </c>
      <c r="S2685" t="s">
        <v>249</v>
      </c>
      <c r="T2685" t="b">
        <v>1</v>
      </c>
    </row>
    <row r="2686" spans="1:20" x14ac:dyDescent="0.25">
      <c r="A2686" t="s">
        <v>259</v>
      </c>
      <c r="B2686" t="s">
        <v>260</v>
      </c>
      <c r="C2686" t="s">
        <v>237</v>
      </c>
      <c r="D2686" t="s">
        <v>4076</v>
      </c>
      <c r="E2686" t="s">
        <v>4543</v>
      </c>
      <c r="F2686" t="s">
        <v>6816</v>
      </c>
      <c r="G2686" t="s">
        <v>6817</v>
      </c>
      <c r="H2686">
        <v>8.3449999999999996E-2</v>
      </c>
      <c r="I2686" t="s">
        <v>265</v>
      </c>
      <c r="J2686" t="s">
        <v>242</v>
      </c>
      <c r="K2686" t="s">
        <v>243</v>
      </c>
      <c r="L2686" t="s">
        <v>244</v>
      </c>
      <c r="M2686">
        <v>0</v>
      </c>
      <c r="N2686">
        <v>8.3449999999999996E-2</v>
      </c>
      <c r="O2686" t="s">
        <v>372</v>
      </c>
      <c r="P2686" t="s">
        <v>6818</v>
      </c>
      <c r="Q2686" t="s">
        <v>4081</v>
      </c>
      <c r="R2686" t="s">
        <v>6819</v>
      </c>
      <c r="S2686" t="s">
        <v>270</v>
      </c>
      <c r="T2686" t="b">
        <v>1</v>
      </c>
    </row>
    <row r="2687" spans="1:20" x14ac:dyDescent="0.25">
      <c r="A2687" t="s">
        <v>259</v>
      </c>
      <c r="B2687" t="s">
        <v>260</v>
      </c>
      <c r="C2687" t="s">
        <v>294</v>
      </c>
      <c r="D2687" t="s">
        <v>4076</v>
      </c>
      <c r="E2687" t="s">
        <v>4543</v>
      </c>
      <c r="F2687" t="s">
        <v>6816</v>
      </c>
      <c r="G2687" t="s">
        <v>6817</v>
      </c>
      <c r="H2687">
        <v>3.7708999999999999E-2</v>
      </c>
      <c r="I2687" t="s">
        <v>265</v>
      </c>
      <c r="J2687" t="s">
        <v>242</v>
      </c>
      <c r="K2687" t="s">
        <v>243</v>
      </c>
      <c r="L2687" t="s">
        <v>244</v>
      </c>
      <c r="M2687">
        <v>0</v>
      </c>
      <c r="N2687">
        <v>3.7708999999999999E-2</v>
      </c>
      <c r="O2687" t="s">
        <v>372</v>
      </c>
      <c r="P2687" t="s">
        <v>6818</v>
      </c>
      <c r="Q2687" t="s">
        <v>4081</v>
      </c>
      <c r="R2687" t="s">
        <v>6819</v>
      </c>
      <c r="S2687" t="s">
        <v>270</v>
      </c>
      <c r="T2687" t="b">
        <v>1</v>
      </c>
    </row>
    <row r="2688" spans="1:20" x14ac:dyDescent="0.25">
      <c r="A2688" t="s">
        <v>259</v>
      </c>
      <c r="B2688" t="s">
        <v>260</v>
      </c>
      <c r="C2688" t="s">
        <v>237</v>
      </c>
      <c r="D2688" t="s">
        <v>1953</v>
      </c>
      <c r="E2688" t="s">
        <v>3059</v>
      </c>
      <c r="F2688" t="s">
        <v>6820</v>
      </c>
      <c r="G2688" t="s">
        <v>6820</v>
      </c>
      <c r="H2688">
        <v>4.2229999999999997E-2</v>
      </c>
      <c r="I2688" t="s">
        <v>265</v>
      </c>
      <c r="J2688" t="s">
        <v>242</v>
      </c>
      <c r="K2688" t="s">
        <v>243</v>
      </c>
      <c r="L2688" t="s">
        <v>244</v>
      </c>
      <c r="M2688">
        <v>0</v>
      </c>
      <c r="N2688">
        <v>4.2229999999999997E-2</v>
      </c>
      <c r="O2688" t="s">
        <v>372</v>
      </c>
      <c r="P2688" t="s">
        <v>6821</v>
      </c>
      <c r="Q2688" t="s">
        <v>1957</v>
      </c>
      <c r="R2688" t="s">
        <v>6822</v>
      </c>
      <c r="S2688" t="s">
        <v>270</v>
      </c>
      <c r="T2688" t="b">
        <v>1</v>
      </c>
    </row>
    <row r="2689" spans="1:20" x14ac:dyDescent="0.25">
      <c r="A2689" t="s">
        <v>259</v>
      </c>
      <c r="B2689" t="s">
        <v>260</v>
      </c>
      <c r="C2689" t="s">
        <v>294</v>
      </c>
      <c r="D2689" t="s">
        <v>1953</v>
      </c>
      <c r="E2689" t="s">
        <v>3059</v>
      </c>
      <c r="F2689" t="s">
        <v>6820</v>
      </c>
      <c r="G2689" t="s">
        <v>6820</v>
      </c>
      <c r="H2689">
        <v>2.2599999999999999E-2</v>
      </c>
      <c r="I2689" t="s">
        <v>265</v>
      </c>
      <c r="J2689" t="s">
        <v>242</v>
      </c>
      <c r="K2689" t="s">
        <v>243</v>
      </c>
      <c r="L2689" t="s">
        <v>244</v>
      </c>
      <c r="M2689">
        <v>0</v>
      </c>
      <c r="N2689">
        <v>2.2599999999999999E-2</v>
      </c>
      <c r="O2689" t="s">
        <v>1258</v>
      </c>
      <c r="P2689" t="s">
        <v>6821</v>
      </c>
      <c r="Q2689" t="s">
        <v>1957</v>
      </c>
      <c r="R2689" t="s">
        <v>6822</v>
      </c>
      <c r="S2689" t="s">
        <v>270</v>
      </c>
      <c r="T2689" t="b">
        <v>1</v>
      </c>
    </row>
    <row r="2690" spans="1:20" x14ac:dyDescent="0.25">
      <c r="A2690" t="s">
        <v>259</v>
      </c>
      <c r="B2690" t="s">
        <v>260</v>
      </c>
      <c r="C2690" t="s">
        <v>237</v>
      </c>
      <c r="D2690" t="s">
        <v>1118</v>
      </c>
      <c r="E2690" t="s">
        <v>1556</v>
      </c>
      <c r="F2690" t="s">
        <v>1557</v>
      </c>
      <c r="G2690" t="s">
        <v>1558</v>
      </c>
      <c r="H2690">
        <v>0.36</v>
      </c>
      <c r="I2690" t="s">
        <v>265</v>
      </c>
      <c r="J2690" t="s">
        <v>242</v>
      </c>
      <c r="K2690" t="s">
        <v>243</v>
      </c>
      <c r="L2690" t="s">
        <v>244</v>
      </c>
      <c r="M2690">
        <v>0</v>
      </c>
      <c r="N2690">
        <v>0.36</v>
      </c>
      <c r="O2690" t="s">
        <v>266</v>
      </c>
      <c r="P2690" t="s">
        <v>6823</v>
      </c>
      <c r="Q2690" t="s">
        <v>1124</v>
      </c>
      <c r="R2690" t="s">
        <v>6824</v>
      </c>
      <c r="S2690" t="s">
        <v>270</v>
      </c>
      <c r="T2690" t="b">
        <v>1</v>
      </c>
    </row>
    <row r="2691" spans="1:20" x14ac:dyDescent="0.25">
      <c r="A2691" t="s">
        <v>236</v>
      </c>
      <c r="B2691" t="s">
        <v>236</v>
      </c>
      <c r="C2691" t="s">
        <v>237</v>
      </c>
      <c r="D2691" t="s">
        <v>566</v>
      </c>
      <c r="E2691" t="s">
        <v>251</v>
      </c>
      <c r="F2691" t="s">
        <v>1520</v>
      </c>
      <c r="G2691" t="s">
        <v>6825</v>
      </c>
      <c r="H2691">
        <v>0.13</v>
      </c>
      <c r="I2691" t="s">
        <v>254</v>
      </c>
      <c r="J2691" t="s">
        <v>242</v>
      </c>
      <c r="K2691" t="s">
        <v>243</v>
      </c>
      <c r="L2691" t="s">
        <v>244</v>
      </c>
      <c r="M2691">
        <v>0</v>
      </c>
      <c r="N2691">
        <v>0.13</v>
      </c>
      <c r="O2691" t="s">
        <v>255</v>
      </c>
      <c r="P2691" t="s">
        <v>6826</v>
      </c>
      <c r="Q2691" t="s">
        <v>571</v>
      </c>
      <c r="R2691" t="s">
        <v>2161</v>
      </c>
      <c r="S2691" t="s">
        <v>249</v>
      </c>
      <c r="T2691" t="b">
        <v>1</v>
      </c>
    </row>
    <row r="2692" spans="1:20" x14ac:dyDescent="0.25">
      <c r="A2692" t="s">
        <v>236</v>
      </c>
      <c r="B2692" t="s">
        <v>236</v>
      </c>
      <c r="C2692" t="s">
        <v>237</v>
      </c>
      <c r="D2692" t="s">
        <v>250</v>
      </c>
      <c r="F2692" t="s">
        <v>484</v>
      </c>
      <c r="G2692" t="s">
        <v>1421</v>
      </c>
      <c r="H2692">
        <v>5.0000000000000001E-3</v>
      </c>
      <c r="I2692" t="s">
        <v>254</v>
      </c>
      <c r="J2692" t="s">
        <v>242</v>
      </c>
      <c r="K2692" t="s">
        <v>243</v>
      </c>
      <c r="L2692" t="s">
        <v>244</v>
      </c>
      <c r="M2692">
        <v>0</v>
      </c>
      <c r="N2692">
        <v>5.0000000000000001E-3</v>
      </c>
      <c r="O2692" t="s">
        <v>546</v>
      </c>
      <c r="P2692" t="s">
        <v>4614</v>
      </c>
      <c r="Q2692" t="s">
        <v>257</v>
      </c>
      <c r="R2692" t="s">
        <v>3009</v>
      </c>
      <c r="S2692" t="s">
        <v>249</v>
      </c>
      <c r="T2692" t="b">
        <v>0</v>
      </c>
    </row>
    <row r="2693" spans="1:20" x14ac:dyDescent="0.25">
      <c r="A2693" t="s">
        <v>259</v>
      </c>
      <c r="B2693" t="s">
        <v>260</v>
      </c>
      <c r="C2693" t="s">
        <v>237</v>
      </c>
      <c r="D2693" t="s">
        <v>4065</v>
      </c>
      <c r="E2693" t="s">
        <v>6827</v>
      </c>
      <c r="F2693" t="s">
        <v>6828</v>
      </c>
      <c r="G2693" t="s">
        <v>6828</v>
      </c>
      <c r="H2693">
        <v>0.34560000000000002</v>
      </c>
      <c r="I2693" t="s">
        <v>265</v>
      </c>
      <c r="J2693" t="s">
        <v>242</v>
      </c>
      <c r="K2693" t="s">
        <v>243</v>
      </c>
      <c r="L2693" t="s">
        <v>244</v>
      </c>
      <c r="M2693">
        <v>0</v>
      </c>
      <c r="N2693">
        <v>0.34560000000000002</v>
      </c>
      <c r="O2693" t="s">
        <v>372</v>
      </c>
      <c r="P2693" t="s">
        <v>6829</v>
      </c>
      <c r="Q2693" t="s">
        <v>4069</v>
      </c>
      <c r="R2693" t="s">
        <v>6830</v>
      </c>
      <c r="S2693" t="s">
        <v>270</v>
      </c>
      <c r="T2693" t="b">
        <v>1</v>
      </c>
    </row>
    <row r="2694" spans="1:20" x14ac:dyDescent="0.25">
      <c r="A2694" t="s">
        <v>259</v>
      </c>
      <c r="B2694" t="s">
        <v>260</v>
      </c>
      <c r="C2694" t="s">
        <v>237</v>
      </c>
      <c r="D2694" t="s">
        <v>524</v>
      </c>
      <c r="E2694" t="s">
        <v>4536</v>
      </c>
      <c r="F2694" t="s">
        <v>4536</v>
      </c>
      <c r="G2694" t="s">
        <v>6831</v>
      </c>
      <c r="H2694">
        <v>0.26200000000000001</v>
      </c>
      <c r="I2694" t="s">
        <v>265</v>
      </c>
      <c r="J2694" t="s">
        <v>242</v>
      </c>
      <c r="K2694" t="s">
        <v>243</v>
      </c>
      <c r="L2694" t="s">
        <v>244</v>
      </c>
      <c r="M2694">
        <v>0</v>
      </c>
      <c r="N2694">
        <v>0.26200000000000001</v>
      </c>
      <c r="O2694" t="s">
        <v>266</v>
      </c>
      <c r="P2694" t="s">
        <v>6832</v>
      </c>
      <c r="Q2694" t="s">
        <v>528</v>
      </c>
      <c r="R2694" t="s">
        <v>6833</v>
      </c>
      <c r="S2694" t="s">
        <v>270</v>
      </c>
      <c r="T2694" t="b">
        <v>1</v>
      </c>
    </row>
    <row r="2695" spans="1:20" x14ac:dyDescent="0.25">
      <c r="A2695" t="s">
        <v>259</v>
      </c>
      <c r="B2695" t="s">
        <v>260</v>
      </c>
      <c r="C2695" t="s">
        <v>237</v>
      </c>
      <c r="D2695" t="s">
        <v>4407</v>
      </c>
      <c r="E2695" t="s">
        <v>6834</v>
      </c>
      <c r="F2695" t="s">
        <v>6835</v>
      </c>
      <c r="G2695" t="s">
        <v>6836</v>
      </c>
      <c r="H2695">
        <v>0.38300000000000001</v>
      </c>
      <c r="I2695" t="s">
        <v>265</v>
      </c>
      <c r="J2695" t="s">
        <v>242</v>
      </c>
      <c r="K2695" t="s">
        <v>243</v>
      </c>
      <c r="L2695" t="s">
        <v>244</v>
      </c>
      <c r="M2695">
        <v>0</v>
      </c>
      <c r="N2695">
        <v>0.38300000000000001</v>
      </c>
      <c r="O2695" t="s">
        <v>1919</v>
      </c>
      <c r="P2695" t="s">
        <v>6837</v>
      </c>
      <c r="Q2695" t="s">
        <v>4412</v>
      </c>
      <c r="R2695" t="s">
        <v>6838</v>
      </c>
      <c r="S2695" t="s">
        <v>270</v>
      </c>
      <c r="T2695" t="b">
        <v>1</v>
      </c>
    </row>
    <row r="2696" spans="1:20" x14ac:dyDescent="0.25">
      <c r="A2696" t="s">
        <v>259</v>
      </c>
      <c r="B2696" t="s">
        <v>260</v>
      </c>
      <c r="C2696" t="s">
        <v>294</v>
      </c>
      <c r="D2696" t="s">
        <v>4407</v>
      </c>
      <c r="E2696" t="s">
        <v>6834</v>
      </c>
      <c r="F2696" t="s">
        <v>6835</v>
      </c>
      <c r="G2696" t="s">
        <v>6836</v>
      </c>
      <c r="H2696">
        <v>0.19900000000000001</v>
      </c>
      <c r="I2696" t="s">
        <v>265</v>
      </c>
      <c r="J2696" t="s">
        <v>242</v>
      </c>
      <c r="K2696" t="s">
        <v>243</v>
      </c>
      <c r="L2696" t="s">
        <v>244</v>
      </c>
      <c r="M2696">
        <v>0</v>
      </c>
      <c r="N2696">
        <v>0.19900000000000001</v>
      </c>
      <c r="O2696" t="s">
        <v>1919</v>
      </c>
      <c r="P2696" t="s">
        <v>6837</v>
      </c>
      <c r="Q2696" t="s">
        <v>4412</v>
      </c>
      <c r="R2696" t="s">
        <v>6838</v>
      </c>
      <c r="S2696" t="s">
        <v>270</v>
      </c>
      <c r="T2696" t="b">
        <v>1</v>
      </c>
    </row>
    <row r="2697" spans="1:20" x14ac:dyDescent="0.25">
      <c r="A2697" t="s">
        <v>236</v>
      </c>
      <c r="B2697" t="s">
        <v>236</v>
      </c>
      <c r="C2697" t="s">
        <v>237</v>
      </c>
      <c r="D2697" t="s">
        <v>483</v>
      </c>
      <c r="F2697" t="s">
        <v>1819</v>
      </c>
      <c r="G2697" t="s">
        <v>6146</v>
      </c>
      <c r="H2697">
        <v>1.5E-3</v>
      </c>
      <c r="I2697" t="s">
        <v>254</v>
      </c>
      <c r="J2697" t="s">
        <v>242</v>
      </c>
      <c r="K2697" t="s">
        <v>243</v>
      </c>
      <c r="L2697" t="s">
        <v>244</v>
      </c>
      <c r="M2697">
        <v>0</v>
      </c>
      <c r="N2697">
        <v>1.5E-3</v>
      </c>
      <c r="O2697" t="s">
        <v>1054</v>
      </c>
      <c r="P2697" t="s">
        <v>6839</v>
      </c>
      <c r="Q2697" t="s">
        <v>488</v>
      </c>
      <c r="R2697" t="s">
        <v>6840</v>
      </c>
      <c r="S2697" t="s">
        <v>249</v>
      </c>
      <c r="T2697" t="b">
        <v>0</v>
      </c>
    </row>
    <row r="2698" spans="1:20" x14ac:dyDescent="0.25">
      <c r="A2698" t="s">
        <v>259</v>
      </c>
      <c r="B2698" t="s">
        <v>271</v>
      </c>
      <c r="C2698" t="s">
        <v>237</v>
      </c>
      <c r="D2698" t="s">
        <v>3046</v>
      </c>
      <c r="E2698" t="s">
        <v>6841</v>
      </c>
      <c r="F2698" t="s">
        <v>6842</v>
      </c>
      <c r="G2698" t="s">
        <v>6842</v>
      </c>
      <c r="H2698">
        <v>4.5599999999999996</v>
      </c>
      <c r="I2698" t="s">
        <v>265</v>
      </c>
      <c r="J2698" t="s">
        <v>242</v>
      </c>
      <c r="K2698" t="s">
        <v>243</v>
      </c>
      <c r="L2698" t="s">
        <v>244</v>
      </c>
      <c r="M2698">
        <v>0</v>
      </c>
      <c r="N2698">
        <v>4.5599999999999996</v>
      </c>
      <c r="O2698" t="s">
        <v>2765</v>
      </c>
      <c r="P2698" t="s">
        <v>6843</v>
      </c>
      <c r="Q2698" t="s">
        <v>3051</v>
      </c>
      <c r="R2698" t="s">
        <v>6844</v>
      </c>
      <c r="S2698" t="s">
        <v>279</v>
      </c>
      <c r="T2698" t="b">
        <v>1</v>
      </c>
    </row>
    <row r="2699" spans="1:20" x14ac:dyDescent="0.25">
      <c r="A2699" t="s">
        <v>259</v>
      </c>
      <c r="B2699" t="s">
        <v>271</v>
      </c>
      <c r="C2699" t="s">
        <v>336</v>
      </c>
      <c r="D2699" t="s">
        <v>3046</v>
      </c>
      <c r="E2699" t="s">
        <v>6841</v>
      </c>
      <c r="F2699" t="s">
        <v>6842</v>
      </c>
      <c r="G2699" t="s">
        <v>6842</v>
      </c>
      <c r="H2699">
        <v>25965</v>
      </c>
      <c r="I2699" t="s">
        <v>265</v>
      </c>
      <c r="J2699" t="s">
        <v>242</v>
      </c>
      <c r="K2699" t="s">
        <v>243</v>
      </c>
      <c r="L2699" t="s">
        <v>244</v>
      </c>
      <c r="M2699">
        <v>0</v>
      </c>
      <c r="N2699">
        <v>25965</v>
      </c>
      <c r="O2699" t="s">
        <v>2765</v>
      </c>
      <c r="P2699" t="s">
        <v>6843</v>
      </c>
      <c r="Q2699" t="s">
        <v>3051</v>
      </c>
      <c r="R2699" t="s">
        <v>6845</v>
      </c>
      <c r="S2699" t="s">
        <v>279</v>
      </c>
      <c r="T2699" t="b">
        <v>1</v>
      </c>
    </row>
    <row r="2700" spans="1:20" x14ac:dyDescent="0.25">
      <c r="A2700" t="s">
        <v>259</v>
      </c>
      <c r="B2700" t="s">
        <v>271</v>
      </c>
      <c r="C2700" t="s">
        <v>336</v>
      </c>
      <c r="D2700" t="s">
        <v>3046</v>
      </c>
      <c r="E2700" t="s">
        <v>6841</v>
      </c>
      <c r="F2700" t="s">
        <v>6842</v>
      </c>
      <c r="G2700" t="s">
        <v>6842</v>
      </c>
      <c r="H2700">
        <v>53927</v>
      </c>
      <c r="I2700" t="s">
        <v>265</v>
      </c>
      <c r="J2700" t="s">
        <v>242</v>
      </c>
      <c r="K2700" t="s">
        <v>243</v>
      </c>
      <c r="L2700" t="s">
        <v>244</v>
      </c>
      <c r="M2700">
        <v>0</v>
      </c>
      <c r="N2700">
        <v>53927</v>
      </c>
      <c r="O2700" t="s">
        <v>2765</v>
      </c>
      <c r="P2700" t="s">
        <v>6843</v>
      </c>
      <c r="Q2700" t="s">
        <v>3051</v>
      </c>
      <c r="R2700" t="s">
        <v>6846</v>
      </c>
      <c r="S2700" t="s">
        <v>279</v>
      </c>
      <c r="T2700" t="b">
        <v>1</v>
      </c>
    </row>
    <row r="2701" spans="1:20" x14ac:dyDescent="0.25">
      <c r="A2701" t="s">
        <v>259</v>
      </c>
      <c r="B2701" t="s">
        <v>260</v>
      </c>
      <c r="C2701" t="s">
        <v>237</v>
      </c>
      <c r="D2701" t="s">
        <v>5762</v>
      </c>
      <c r="E2701" t="s">
        <v>6074</v>
      </c>
      <c r="F2701" t="s">
        <v>6847</v>
      </c>
      <c r="G2701" t="s">
        <v>6847</v>
      </c>
      <c r="H2701">
        <v>0.93200000000000005</v>
      </c>
      <c r="I2701" t="s">
        <v>265</v>
      </c>
      <c r="J2701" t="s">
        <v>242</v>
      </c>
      <c r="K2701" t="s">
        <v>243</v>
      </c>
      <c r="L2701" t="s">
        <v>244</v>
      </c>
      <c r="M2701">
        <v>0</v>
      </c>
      <c r="N2701">
        <v>0.93200000000000005</v>
      </c>
      <c r="O2701" t="s">
        <v>927</v>
      </c>
      <c r="P2701" t="s">
        <v>6848</v>
      </c>
      <c r="Q2701" t="s">
        <v>5766</v>
      </c>
      <c r="R2701" t="s">
        <v>6849</v>
      </c>
      <c r="S2701" t="s">
        <v>270</v>
      </c>
      <c r="T2701" t="b">
        <v>1</v>
      </c>
    </row>
    <row r="2702" spans="1:20" x14ac:dyDescent="0.25">
      <c r="A2702" t="s">
        <v>259</v>
      </c>
      <c r="B2702" t="s">
        <v>260</v>
      </c>
      <c r="C2702" t="s">
        <v>336</v>
      </c>
      <c r="D2702" t="s">
        <v>5762</v>
      </c>
      <c r="E2702" t="s">
        <v>6074</v>
      </c>
      <c r="F2702" t="s">
        <v>6847</v>
      </c>
      <c r="G2702" t="s">
        <v>6847</v>
      </c>
      <c r="H2702">
        <v>5225</v>
      </c>
      <c r="I2702" t="s">
        <v>265</v>
      </c>
      <c r="J2702" t="s">
        <v>242</v>
      </c>
      <c r="K2702" t="s">
        <v>243</v>
      </c>
      <c r="L2702" t="s">
        <v>244</v>
      </c>
      <c r="M2702">
        <v>0</v>
      </c>
      <c r="N2702">
        <v>5225</v>
      </c>
      <c r="O2702" t="s">
        <v>6850</v>
      </c>
      <c r="P2702" t="s">
        <v>6848</v>
      </c>
      <c r="Q2702" t="s">
        <v>5766</v>
      </c>
      <c r="R2702" t="s">
        <v>6851</v>
      </c>
      <c r="S2702" t="s">
        <v>270</v>
      </c>
      <c r="T2702" t="b">
        <v>1</v>
      </c>
    </row>
    <row r="2703" spans="1:20" x14ac:dyDescent="0.25">
      <c r="A2703" t="s">
        <v>259</v>
      </c>
      <c r="B2703" t="s">
        <v>260</v>
      </c>
      <c r="C2703" t="s">
        <v>336</v>
      </c>
      <c r="D2703" t="s">
        <v>5762</v>
      </c>
      <c r="E2703" t="s">
        <v>6074</v>
      </c>
      <c r="F2703" t="s">
        <v>6847</v>
      </c>
      <c r="G2703" t="s">
        <v>6847</v>
      </c>
      <c r="H2703">
        <v>10777</v>
      </c>
      <c r="I2703" t="s">
        <v>265</v>
      </c>
      <c r="J2703" t="s">
        <v>242</v>
      </c>
      <c r="K2703" t="s">
        <v>243</v>
      </c>
      <c r="L2703" t="s">
        <v>244</v>
      </c>
      <c r="M2703">
        <v>0</v>
      </c>
      <c r="N2703">
        <v>10777</v>
      </c>
      <c r="O2703" t="s">
        <v>6850</v>
      </c>
      <c r="P2703" t="s">
        <v>6848</v>
      </c>
      <c r="Q2703" t="s">
        <v>5766</v>
      </c>
      <c r="R2703" t="s">
        <v>6852</v>
      </c>
      <c r="S2703" t="s">
        <v>270</v>
      </c>
      <c r="T2703" t="b">
        <v>1</v>
      </c>
    </row>
    <row r="2704" spans="1:20" x14ac:dyDescent="0.25">
      <c r="A2704" t="s">
        <v>259</v>
      </c>
      <c r="B2704" t="s">
        <v>260</v>
      </c>
      <c r="C2704" t="s">
        <v>237</v>
      </c>
      <c r="D2704" t="s">
        <v>1535</v>
      </c>
      <c r="E2704" t="s">
        <v>1103</v>
      </c>
      <c r="F2704" t="s">
        <v>6099</v>
      </c>
      <c r="G2704" t="s">
        <v>6099</v>
      </c>
      <c r="H2704">
        <v>0.23599999999999999</v>
      </c>
      <c r="I2704" t="s">
        <v>265</v>
      </c>
      <c r="J2704" t="s">
        <v>242</v>
      </c>
      <c r="K2704" t="s">
        <v>243</v>
      </c>
      <c r="L2704" t="s">
        <v>244</v>
      </c>
      <c r="M2704">
        <v>0</v>
      </c>
      <c r="N2704">
        <v>0.23599999999999999</v>
      </c>
      <c r="O2704" t="s">
        <v>324</v>
      </c>
      <c r="P2704" t="s">
        <v>6853</v>
      </c>
      <c r="Q2704" t="s">
        <v>1539</v>
      </c>
      <c r="R2704" t="s">
        <v>6854</v>
      </c>
      <c r="S2704" t="s">
        <v>270</v>
      </c>
      <c r="T2704" t="b">
        <v>1</v>
      </c>
    </row>
    <row r="2705" spans="1:20" x14ac:dyDescent="0.25">
      <c r="A2705" t="s">
        <v>259</v>
      </c>
      <c r="B2705" t="s">
        <v>260</v>
      </c>
      <c r="C2705" t="s">
        <v>294</v>
      </c>
      <c r="D2705" t="s">
        <v>1535</v>
      </c>
      <c r="E2705" t="s">
        <v>1103</v>
      </c>
      <c r="F2705" t="s">
        <v>6099</v>
      </c>
      <c r="G2705" t="s">
        <v>6099</v>
      </c>
      <c r="H2705">
        <v>0.14399999999999999</v>
      </c>
      <c r="I2705" t="s">
        <v>265</v>
      </c>
      <c r="J2705" t="s">
        <v>242</v>
      </c>
      <c r="K2705" t="s">
        <v>243</v>
      </c>
      <c r="L2705" t="s">
        <v>244</v>
      </c>
      <c r="M2705">
        <v>0</v>
      </c>
      <c r="N2705">
        <v>0.14399999999999999</v>
      </c>
      <c r="O2705" t="s">
        <v>324</v>
      </c>
      <c r="P2705" t="s">
        <v>6853</v>
      </c>
      <c r="Q2705" t="s">
        <v>1539</v>
      </c>
      <c r="R2705" t="s">
        <v>6854</v>
      </c>
      <c r="S2705" t="s">
        <v>270</v>
      </c>
      <c r="T2705" t="b">
        <v>1</v>
      </c>
    </row>
    <row r="2706" spans="1:20" x14ac:dyDescent="0.25">
      <c r="A2706" t="s">
        <v>259</v>
      </c>
      <c r="B2706" t="s">
        <v>260</v>
      </c>
      <c r="C2706" t="s">
        <v>237</v>
      </c>
      <c r="D2706" t="s">
        <v>884</v>
      </c>
      <c r="E2706" t="s">
        <v>885</v>
      </c>
      <c r="F2706" t="s">
        <v>885</v>
      </c>
      <c r="G2706" t="s">
        <v>6855</v>
      </c>
      <c r="H2706">
        <v>0.35599999999999998</v>
      </c>
      <c r="I2706" t="s">
        <v>265</v>
      </c>
      <c r="J2706" t="s">
        <v>242</v>
      </c>
      <c r="K2706" t="s">
        <v>243</v>
      </c>
      <c r="L2706" t="s">
        <v>244</v>
      </c>
      <c r="M2706">
        <v>0</v>
      </c>
      <c r="N2706">
        <v>0.35599999999999998</v>
      </c>
      <c r="O2706" t="s">
        <v>372</v>
      </c>
      <c r="P2706" t="s">
        <v>6856</v>
      </c>
      <c r="Q2706" t="s">
        <v>889</v>
      </c>
      <c r="R2706" t="s">
        <v>6857</v>
      </c>
      <c r="S2706" t="s">
        <v>270</v>
      </c>
      <c r="T2706" t="b">
        <v>1</v>
      </c>
    </row>
    <row r="2707" spans="1:20" x14ac:dyDescent="0.25">
      <c r="A2707" t="s">
        <v>259</v>
      </c>
      <c r="B2707" t="s">
        <v>260</v>
      </c>
      <c r="C2707" t="s">
        <v>237</v>
      </c>
      <c r="D2707" t="s">
        <v>4065</v>
      </c>
      <c r="E2707" t="s">
        <v>6858</v>
      </c>
      <c r="F2707" t="s">
        <v>6859</v>
      </c>
      <c r="G2707" t="s">
        <v>6859</v>
      </c>
      <c r="H2707">
        <v>2.3039999999999998</v>
      </c>
      <c r="I2707" t="s">
        <v>265</v>
      </c>
      <c r="J2707" t="s">
        <v>242</v>
      </c>
      <c r="K2707" t="s">
        <v>243</v>
      </c>
      <c r="L2707" t="s">
        <v>244</v>
      </c>
      <c r="M2707">
        <v>0</v>
      </c>
      <c r="N2707">
        <v>2.3039999999999998</v>
      </c>
      <c r="O2707" t="s">
        <v>324</v>
      </c>
      <c r="P2707" t="s">
        <v>6860</v>
      </c>
      <c r="Q2707" t="s">
        <v>4069</v>
      </c>
      <c r="R2707" t="s">
        <v>6861</v>
      </c>
      <c r="S2707" t="s">
        <v>270</v>
      </c>
      <c r="T2707" t="b">
        <v>1</v>
      </c>
    </row>
    <row r="2708" spans="1:20" x14ac:dyDescent="0.25">
      <c r="A2708" t="s">
        <v>259</v>
      </c>
      <c r="B2708" t="s">
        <v>260</v>
      </c>
      <c r="C2708" t="s">
        <v>336</v>
      </c>
      <c r="D2708" t="s">
        <v>4065</v>
      </c>
      <c r="E2708" t="s">
        <v>6858</v>
      </c>
      <c r="F2708" t="s">
        <v>6859</v>
      </c>
      <c r="G2708" t="s">
        <v>6859</v>
      </c>
      <c r="H2708">
        <v>11868</v>
      </c>
      <c r="I2708" t="s">
        <v>265</v>
      </c>
      <c r="J2708" t="s">
        <v>242</v>
      </c>
      <c r="K2708" t="s">
        <v>243</v>
      </c>
      <c r="L2708" t="s">
        <v>244</v>
      </c>
      <c r="M2708">
        <v>0</v>
      </c>
      <c r="N2708">
        <v>11868</v>
      </c>
      <c r="O2708" t="s">
        <v>324</v>
      </c>
      <c r="P2708" t="s">
        <v>6860</v>
      </c>
      <c r="Q2708" t="s">
        <v>4069</v>
      </c>
      <c r="R2708" t="s">
        <v>6862</v>
      </c>
      <c r="S2708" t="s">
        <v>270</v>
      </c>
      <c r="T2708" t="b">
        <v>1</v>
      </c>
    </row>
    <row r="2709" spans="1:20" x14ac:dyDescent="0.25">
      <c r="A2709" t="s">
        <v>259</v>
      </c>
      <c r="B2709" t="s">
        <v>260</v>
      </c>
      <c r="C2709" t="s">
        <v>336</v>
      </c>
      <c r="D2709" t="s">
        <v>4065</v>
      </c>
      <c r="E2709" t="s">
        <v>6858</v>
      </c>
      <c r="F2709" t="s">
        <v>6859</v>
      </c>
      <c r="G2709" t="s">
        <v>6859</v>
      </c>
      <c r="H2709">
        <v>22766</v>
      </c>
      <c r="I2709" t="s">
        <v>265</v>
      </c>
      <c r="J2709" t="s">
        <v>242</v>
      </c>
      <c r="K2709" t="s">
        <v>243</v>
      </c>
      <c r="L2709" t="s">
        <v>244</v>
      </c>
      <c r="M2709">
        <v>0</v>
      </c>
      <c r="N2709">
        <v>22766</v>
      </c>
      <c r="O2709" t="s">
        <v>324</v>
      </c>
      <c r="P2709" t="s">
        <v>6860</v>
      </c>
      <c r="Q2709" t="s">
        <v>4069</v>
      </c>
      <c r="R2709" t="s">
        <v>6863</v>
      </c>
      <c r="S2709" t="s">
        <v>270</v>
      </c>
      <c r="T2709" t="b">
        <v>1</v>
      </c>
    </row>
    <row r="2710" spans="1:20" x14ac:dyDescent="0.25">
      <c r="A2710" t="s">
        <v>236</v>
      </c>
      <c r="B2710" t="s">
        <v>236</v>
      </c>
      <c r="C2710" t="s">
        <v>237</v>
      </c>
      <c r="D2710" t="s">
        <v>552</v>
      </c>
      <c r="F2710" t="s">
        <v>6864</v>
      </c>
      <c r="G2710" t="s">
        <v>6865</v>
      </c>
      <c r="H2710">
        <v>19.2</v>
      </c>
      <c r="I2710" t="s">
        <v>492</v>
      </c>
      <c r="J2710" t="s">
        <v>242</v>
      </c>
      <c r="K2710" t="s">
        <v>243</v>
      </c>
      <c r="L2710" t="s">
        <v>244</v>
      </c>
      <c r="M2710">
        <v>0</v>
      </c>
      <c r="N2710">
        <v>19.2</v>
      </c>
      <c r="O2710" t="s">
        <v>1083</v>
      </c>
      <c r="P2710" t="s">
        <v>6866</v>
      </c>
      <c r="Q2710" t="s">
        <v>556</v>
      </c>
      <c r="R2710" t="s">
        <v>6867</v>
      </c>
      <c r="S2710" t="s">
        <v>249</v>
      </c>
      <c r="T2710" t="b">
        <v>1</v>
      </c>
    </row>
    <row r="2711" spans="1:20" x14ac:dyDescent="0.25">
      <c r="A2711" t="s">
        <v>259</v>
      </c>
      <c r="B2711" t="s">
        <v>260</v>
      </c>
      <c r="C2711" t="s">
        <v>237</v>
      </c>
      <c r="D2711" t="s">
        <v>606</v>
      </c>
      <c r="E2711" t="s">
        <v>607</v>
      </c>
      <c r="F2711" t="s">
        <v>607</v>
      </c>
      <c r="G2711" t="s">
        <v>4950</v>
      </c>
      <c r="H2711">
        <v>7.3460000000000001</v>
      </c>
      <c r="I2711" t="s">
        <v>265</v>
      </c>
      <c r="J2711" t="s">
        <v>242</v>
      </c>
      <c r="K2711" t="s">
        <v>243</v>
      </c>
      <c r="L2711" t="s">
        <v>244</v>
      </c>
      <c r="M2711">
        <v>0</v>
      </c>
      <c r="N2711">
        <v>7.3460000000000001</v>
      </c>
      <c r="O2711" t="s">
        <v>518</v>
      </c>
      <c r="P2711" t="s">
        <v>6868</v>
      </c>
      <c r="Q2711" t="s">
        <v>611</v>
      </c>
      <c r="R2711" t="s">
        <v>6869</v>
      </c>
      <c r="S2711" t="s">
        <v>270</v>
      </c>
      <c r="T2711" t="b">
        <v>1</v>
      </c>
    </row>
    <row r="2712" spans="1:20" x14ac:dyDescent="0.25">
      <c r="A2712" t="s">
        <v>259</v>
      </c>
      <c r="B2712" t="s">
        <v>260</v>
      </c>
      <c r="C2712" t="s">
        <v>336</v>
      </c>
      <c r="D2712" t="s">
        <v>606</v>
      </c>
      <c r="E2712" t="s">
        <v>607</v>
      </c>
      <c r="F2712" t="s">
        <v>607</v>
      </c>
      <c r="G2712" t="s">
        <v>4950</v>
      </c>
      <c r="H2712">
        <v>42066</v>
      </c>
      <c r="I2712" t="s">
        <v>265</v>
      </c>
      <c r="J2712" t="s">
        <v>242</v>
      </c>
      <c r="K2712" t="s">
        <v>243</v>
      </c>
      <c r="L2712" t="s">
        <v>244</v>
      </c>
      <c r="M2712">
        <v>0</v>
      </c>
      <c r="N2712">
        <v>42066</v>
      </c>
      <c r="O2712" t="s">
        <v>518</v>
      </c>
      <c r="P2712" t="s">
        <v>6868</v>
      </c>
      <c r="Q2712" t="s">
        <v>611</v>
      </c>
      <c r="R2712" t="s">
        <v>6870</v>
      </c>
      <c r="S2712" t="s">
        <v>270</v>
      </c>
      <c r="T2712" t="b">
        <v>1</v>
      </c>
    </row>
    <row r="2713" spans="1:20" x14ac:dyDescent="0.25">
      <c r="A2713" t="s">
        <v>259</v>
      </c>
      <c r="B2713" t="s">
        <v>260</v>
      </c>
      <c r="C2713" t="s">
        <v>336</v>
      </c>
      <c r="D2713" t="s">
        <v>606</v>
      </c>
      <c r="E2713" t="s">
        <v>607</v>
      </c>
      <c r="F2713" t="s">
        <v>607</v>
      </c>
      <c r="G2713" t="s">
        <v>4950</v>
      </c>
      <c r="H2713">
        <v>71642</v>
      </c>
      <c r="I2713" t="s">
        <v>265</v>
      </c>
      <c r="J2713" t="s">
        <v>242</v>
      </c>
      <c r="K2713" t="s">
        <v>243</v>
      </c>
      <c r="L2713" t="s">
        <v>244</v>
      </c>
      <c r="M2713">
        <v>0</v>
      </c>
      <c r="N2713">
        <v>71642</v>
      </c>
      <c r="O2713" t="s">
        <v>518</v>
      </c>
      <c r="P2713" t="s">
        <v>6868</v>
      </c>
      <c r="Q2713" t="s">
        <v>611</v>
      </c>
      <c r="R2713" t="s">
        <v>6871</v>
      </c>
      <c r="S2713" t="s">
        <v>270</v>
      </c>
      <c r="T2713" t="b">
        <v>1</v>
      </c>
    </row>
    <row r="2714" spans="1:20" x14ac:dyDescent="0.25">
      <c r="A2714" t="s">
        <v>259</v>
      </c>
      <c r="B2714" t="s">
        <v>260</v>
      </c>
      <c r="C2714" t="s">
        <v>237</v>
      </c>
      <c r="D2714" t="s">
        <v>1495</v>
      </c>
      <c r="E2714" t="s">
        <v>1627</v>
      </c>
      <c r="F2714" t="s">
        <v>6872</v>
      </c>
      <c r="G2714" t="s">
        <v>6872</v>
      </c>
      <c r="H2714">
        <v>1.44</v>
      </c>
      <c r="I2714" t="s">
        <v>265</v>
      </c>
      <c r="J2714" t="s">
        <v>242</v>
      </c>
      <c r="K2714" t="s">
        <v>243</v>
      </c>
      <c r="L2714" t="s">
        <v>244</v>
      </c>
      <c r="M2714">
        <v>0</v>
      </c>
      <c r="N2714">
        <v>1.44</v>
      </c>
      <c r="O2714" t="s">
        <v>290</v>
      </c>
      <c r="P2714" t="s">
        <v>6873</v>
      </c>
      <c r="Q2714" t="s">
        <v>1499</v>
      </c>
      <c r="R2714" t="s">
        <v>6874</v>
      </c>
      <c r="S2714" t="s">
        <v>270</v>
      </c>
      <c r="T2714" t="b">
        <v>1</v>
      </c>
    </row>
    <row r="2715" spans="1:20" x14ac:dyDescent="0.25">
      <c r="A2715" t="s">
        <v>259</v>
      </c>
      <c r="B2715" t="s">
        <v>260</v>
      </c>
      <c r="C2715" t="s">
        <v>237</v>
      </c>
      <c r="D2715" t="s">
        <v>1155</v>
      </c>
      <c r="E2715" t="s">
        <v>2376</v>
      </c>
      <c r="F2715" t="s">
        <v>6875</v>
      </c>
      <c r="G2715" t="s">
        <v>6875</v>
      </c>
      <c r="H2715">
        <v>0.167904</v>
      </c>
      <c r="I2715" t="s">
        <v>265</v>
      </c>
      <c r="J2715" t="s">
        <v>242</v>
      </c>
      <c r="K2715" t="s">
        <v>243</v>
      </c>
      <c r="L2715" t="s">
        <v>244</v>
      </c>
      <c r="M2715">
        <v>0</v>
      </c>
      <c r="N2715">
        <v>0.167904</v>
      </c>
      <c r="O2715" t="s">
        <v>372</v>
      </c>
      <c r="P2715" t="s">
        <v>6876</v>
      </c>
      <c r="Q2715" t="s">
        <v>1159</v>
      </c>
      <c r="R2715" t="s">
        <v>6877</v>
      </c>
      <c r="S2715" t="s">
        <v>270</v>
      </c>
      <c r="T2715" t="b">
        <v>1</v>
      </c>
    </row>
    <row r="2716" spans="1:20" x14ac:dyDescent="0.25">
      <c r="A2716" t="s">
        <v>259</v>
      </c>
      <c r="B2716" t="s">
        <v>260</v>
      </c>
      <c r="C2716" t="s">
        <v>294</v>
      </c>
      <c r="D2716" t="s">
        <v>1155</v>
      </c>
      <c r="E2716" t="s">
        <v>2376</v>
      </c>
      <c r="F2716" t="s">
        <v>6875</v>
      </c>
      <c r="G2716" t="s">
        <v>6875</v>
      </c>
      <c r="H2716">
        <v>9.2304999999999998E-2</v>
      </c>
      <c r="I2716" t="s">
        <v>265</v>
      </c>
      <c r="J2716" t="s">
        <v>242</v>
      </c>
      <c r="K2716" t="s">
        <v>243</v>
      </c>
      <c r="L2716" t="s">
        <v>244</v>
      </c>
      <c r="M2716">
        <v>0</v>
      </c>
      <c r="N2716">
        <v>9.2304999999999998E-2</v>
      </c>
      <c r="O2716" t="s">
        <v>372</v>
      </c>
      <c r="P2716" t="s">
        <v>6876</v>
      </c>
      <c r="Q2716" t="s">
        <v>1159</v>
      </c>
      <c r="R2716" t="s">
        <v>6877</v>
      </c>
      <c r="S2716" t="s">
        <v>270</v>
      </c>
      <c r="T2716" t="b">
        <v>1</v>
      </c>
    </row>
    <row r="2717" spans="1:20" x14ac:dyDescent="0.25">
      <c r="A2717" t="s">
        <v>259</v>
      </c>
      <c r="B2717" t="s">
        <v>260</v>
      </c>
      <c r="C2717" t="s">
        <v>237</v>
      </c>
      <c r="D2717" t="s">
        <v>4772</v>
      </c>
      <c r="E2717" t="s">
        <v>2736</v>
      </c>
      <c r="F2717" t="s">
        <v>2737</v>
      </c>
      <c r="G2717" t="s">
        <v>2737</v>
      </c>
      <c r="H2717">
        <v>6.1180000000000003</v>
      </c>
      <c r="I2717" t="s">
        <v>265</v>
      </c>
      <c r="J2717" t="s">
        <v>242</v>
      </c>
      <c r="K2717" t="s">
        <v>243</v>
      </c>
      <c r="L2717" t="s">
        <v>244</v>
      </c>
      <c r="M2717">
        <v>0</v>
      </c>
      <c r="N2717">
        <v>6.1180000000000003</v>
      </c>
      <c r="O2717" t="s">
        <v>290</v>
      </c>
      <c r="P2717" t="s">
        <v>6878</v>
      </c>
      <c r="Q2717" t="s">
        <v>4775</v>
      </c>
      <c r="R2717" t="s">
        <v>6879</v>
      </c>
      <c r="S2717" t="s">
        <v>270</v>
      </c>
      <c r="T2717" t="b">
        <v>1</v>
      </c>
    </row>
    <row r="2718" spans="1:20" x14ac:dyDescent="0.25">
      <c r="A2718" t="s">
        <v>259</v>
      </c>
      <c r="B2718" t="s">
        <v>260</v>
      </c>
      <c r="C2718" t="s">
        <v>294</v>
      </c>
      <c r="D2718" t="s">
        <v>4772</v>
      </c>
      <c r="E2718" t="s">
        <v>2736</v>
      </c>
      <c r="F2718" t="s">
        <v>2737</v>
      </c>
      <c r="G2718" t="s">
        <v>2737</v>
      </c>
      <c r="H2718">
        <v>1.44</v>
      </c>
      <c r="I2718" t="s">
        <v>265</v>
      </c>
      <c r="J2718" t="s">
        <v>242</v>
      </c>
      <c r="K2718" t="s">
        <v>243</v>
      </c>
      <c r="L2718" t="s">
        <v>244</v>
      </c>
      <c r="M2718">
        <v>0</v>
      </c>
      <c r="N2718">
        <v>1.44</v>
      </c>
      <c r="O2718" t="s">
        <v>290</v>
      </c>
      <c r="P2718" t="s">
        <v>6878</v>
      </c>
      <c r="Q2718" t="s">
        <v>4775</v>
      </c>
      <c r="R2718" t="s">
        <v>6879</v>
      </c>
      <c r="S2718" t="s">
        <v>270</v>
      </c>
      <c r="T2718" t="b">
        <v>1</v>
      </c>
    </row>
    <row r="2719" spans="1:20" x14ac:dyDescent="0.25">
      <c r="A2719" t="s">
        <v>259</v>
      </c>
      <c r="B2719" t="s">
        <v>260</v>
      </c>
      <c r="C2719" t="s">
        <v>237</v>
      </c>
      <c r="D2719" t="s">
        <v>2340</v>
      </c>
      <c r="E2719" t="s">
        <v>5950</v>
      </c>
      <c r="F2719" t="s">
        <v>6880</v>
      </c>
      <c r="G2719" t="s">
        <v>6881</v>
      </c>
      <c r="H2719">
        <v>0.57899999999999996</v>
      </c>
      <c r="I2719" t="s">
        <v>265</v>
      </c>
      <c r="J2719" t="s">
        <v>242</v>
      </c>
      <c r="K2719" t="s">
        <v>243</v>
      </c>
      <c r="L2719" t="s">
        <v>244</v>
      </c>
      <c r="M2719">
        <v>0</v>
      </c>
      <c r="N2719">
        <v>0.57899999999999996</v>
      </c>
      <c r="O2719" t="s">
        <v>2901</v>
      </c>
      <c r="P2719" t="s">
        <v>6882</v>
      </c>
      <c r="Q2719" t="s">
        <v>2345</v>
      </c>
      <c r="R2719" t="s">
        <v>6883</v>
      </c>
      <c r="S2719" t="s">
        <v>270</v>
      </c>
      <c r="T2719" t="b">
        <v>1</v>
      </c>
    </row>
    <row r="2720" spans="1:20" x14ac:dyDescent="0.25">
      <c r="A2720" t="s">
        <v>259</v>
      </c>
      <c r="B2720" t="s">
        <v>260</v>
      </c>
      <c r="C2720" t="s">
        <v>237</v>
      </c>
      <c r="D2720" t="s">
        <v>1621</v>
      </c>
      <c r="E2720" t="s">
        <v>4309</v>
      </c>
      <c r="F2720" t="s">
        <v>6884</v>
      </c>
      <c r="G2720" t="s">
        <v>6884</v>
      </c>
      <c r="H2720">
        <v>9.2399999999999996E-2</v>
      </c>
      <c r="I2720" t="s">
        <v>265</v>
      </c>
      <c r="J2720" t="s">
        <v>242</v>
      </c>
      <c r="K2720" t="s">
        <v>243</v>
      </c>
      <c r="L2720" t="s">
        <v>244</v>
      </c>
      <c r="M2720">
        <v>0</v>
      </c>
      <c r="N2720">
        <v>9.2399999999999996E-2</v>
      </c>
      <c r="O2720" t="s">
        <v>446</v>
      </c>
      <c r="P2720" t="s">
        <v>6885</v>
      </c>
      <c r="Q2720" t="s">
        <v>1625</v>
      </c>
      <c r="R2720" t="s">
        <v>6886</v>
      </c>
      <c r="S2720" t="s">
        <v>270</v>
      </c>
      <c r="T2720" t="b">
        <v>1</v>
      </c>
    </row>
    <row r="2721" spans="1:20" x14ac:dyDescent="0.25">
      <c r="A2721" t="s">
        <v>259</v>
      </c>
      <c r="B2721" t="s">
        <v>260</v>
      </c>
      <c r="C2721" t="s">
        <v>294</v>
      </c>
      <c r="D2721" t="s">
        <v>1621</v>
      </c>
      <c r="E2721" t="s">
        <v>4309</v>
      </c>
      <c r="F2721" t="s">
        <v>6884</v>
      </c>
      <c r="G2721" t="s">
        <v>6884</v>
      </c>
      <c r="H2721">
        <v>8.3199999999999996E-2</v>
      </c>
      <c r="I2721" t="s">
        <v>265</v>
      </c>
      <c r="J2721" t="s">
        <v>242</v>
      </c>
      <c r="K2721" t="s">
        <v>243</v>
      </c>
      <c r="L2721" t="s">
        <v>244</v>
      </c>
      <c r="M2721">
        <v>0</v>
      </c>
      <c r="N2721">
        <v>8.3199999999999996E-2</v>
      </c>
      <c r="O2721" t="s">
        <v>446</v>
      </c>
      <c r="P2721" t="s">
        <v>6885</v>
      </c>
      <c r="Q2721" t="s">
        <v>1625</v>
      </c>
      <c r="R2721" t="s">
        <v>6886</v>
      </c>
      <c r="S2721" t="s">
        <v>270</v>
      </c>
      <c r="T2721" t="b">
        <v>1</v>
      </c>
    </row>
    <row r="2722" spans="1:20" x14ac:dyDescent="0.25">
      <c r="A2722" t="s">
        <v>259</v>
      </c>
      <c r="B2722" t="s">
        <v>1086</v>
      </c>
      <c r="C2722" t="s">
        <v>237</v>
      </c>
      <c r="D2722" t="s">
        <v>1087</v>
      </c>
      <c r="E2722" t="s">
        <v>6887</v>
      </c>
      <c r="F2722" t="s">
        <v>6888</v>
      </c>
      <c r="G2722" t="s">
        <v>6889</v>
      </c>
      <c r="H2722">
        <v>312.31</v>
      </c>
      <c r="I2722" t="s">
        <v>265</v>
      </c>
      <c r="J2722" t="s">
        <v>242</v>
      </c>
      <c r="K2722" t="s">
        <v>243</v>
      </c>
      <c r="L2722" t="s">
        <v>244</v>
      </c>
      <c r="M2722">
        <v>0</v>
      </c>
      <c r="N2722">
        <v>312.31</v>
      </c>
      <c r="O2722" t="s">
        <v>590</v>
      </c>
      <c r="P2722" t="s">
        <v>6890</v>
      </c>
      <c r="Q2722" t="s">
        <v>1092</v>
      </c>
      <c r="R2722" t="s">
        <v>6891</v>
      </c>
      <c r="S2722" t="s">
        <v>1094</v>
      </c>
      <c r="T2722" t="b">
        <v>1</v>
      </c>
    </row>
    <row r="2723" spans="1:20" x14ac:dyDescent="0.25">
      <c r="A2723" t="s">
        <v>259</v>
      </c>
      <c r="B2723" t="s">
        <v>1086</v>
      </c>
      <c r="C2723" t="s">
        <v>336</v>
      </c>
      <c r="D2723" t="s">
        <v>1087</v>
      </c>
      <c r="E2723" t="s">
        <v>6887</v>
      </c>
      <c r="F2723" t="s">
        <v>6888</v>
      </c>
      <c r="G2723" t="s">
        <v>6889</v>
      </c>
      <c r="H2723">
        <v>1094327</v>
      </c>
      <c r="I2723" t="s">
        <v>265</v>
      </c>
      <c r="J2723" t="s">
        <v>242</v>
      </c>
      <c r="K2723" t="s">
        <v>243</v>
      </c>
      <c r="L2723" t="s">
        <v>244</v>
      </c>
      <c r="M2723">
        <v>0</v>
      </c>
      <c r="N2723">
        <v>1094327</v>
      </c>
      <c r="O2723" t="s">
        <v>590</v>
      </c>
      <c r="P2723" t="s">
        <v>6890</v>
      </c>
      <c r="Q2723" t="s">
        <v>1092</v>
      </c>
      <c r="R2723" t="s">
        <v>6892</v>
      </c>
      <c r="S2723" t="s">
        <v>1094</v>
      </c>
      <c r="T2723" t="b">
        <v>1</v>
      </c>
    </row>
    <row r="2724" spans="1:20" x14ac:dyDescent="0.25">
      <c r="A2724" t="s">
        <v>259</v>
      </c>
      <c r="B2724" t="s">
        <v>1086</v>
      </c>
      <c r="C2724" t="s">
        <v>336</v>
      </c>
      <c r="D2724" t="s">
        <v>1087</v>
      </c>
      <c r="E2724" t="s">
        <v>6887</v>
      </c>
      <c r="F2724" t="s">
        <v>6888</v>
      </c>
      <c r="G2724" t="s">
        <v>6889</v>
      </c>
      <c r="H2724">
        <v>1641491</v>
      </c>
      <c r="I2724" t="s">
        <v>265</v>
      </c>
      <c r="J2724" t="s">
        <v>242</v>
      </c>
      <c r="K2724" t="s">
        <v>243</v>
      </c>
      <c r="L2724" t="s">
        <v>244</v>
      </c>
      <c r="M2724">
        <v>0</v>
      </c>
      <c r="N2724">
        <v>1641491</v>
      </c>
      <c r="O2724" t="s">
        <v>590</v>
      </c>
      <c r="P2724" t="s">
        <v>6890</v>
      </c>
      <c r="Q2724" t="s">
        <v>1092</v>
      </c>
      <c r="R2724" t="s">
        <v>6893</v>
      </c>
      <c r="S2724" t="s">
        <v>1094</v>
      </c>
      <c r="T2724" t="b">
        <v>1</v>
      </c>
    </row>
    <row r="2725" spans="1:20" x14ac:dyDescent="0.25">
      <c r="A2725" t="s">
        <v>259</v>
      </c>
      <c r="B2725" t="s">
        <v>260</v>
      </c>
      <c r="C2725" t="s">
        <v>237</v>
      </c>
      <c r="D2725" t="s">
        <v>707</v>
      </c>
      <c r="E2725" t="s">
        <v>6894</v>
      </c>
      <c r="F2725" t="s">
        <v>6895</v>
      </c>
      <c r="G2725" t="s">
        <v>1363</v>
      </c>
      <c r="H2725">
        <v>1.482</v>
      </c>
      <c r="I2725" t="s">
        <v>265</v>
      </c>
      <c r="J2725" t="s">
        <v>242</v>
      </c>
      <c r="K2725" t="s">
        <v>243</v>
      </c>
      <c r="L2725" t="s">
        <v>244</v>
      </c>
      <c r="M2725">
        <v>0</v>
      </c>
      <c r="N2725">
        <v>1.482</v>
      </c>
      <c r="O2725" t="s">
        <v>1364</v>
      </c>
      <c r="P2725" t="s">
        <v>6356</v>
      </c>
      <c r="Q2725" t="s">
        <v>713</v>
      </c>
      <c r="R2725" t="s">
        <v>6896</v>
      </c>
      <c r="S2725" t="s">
        <v>270</v>
      </c>
      <c r="T2725" t="b">
        <v>0</v>
      </c>
    </row>
    <row r="2726" spans="1:20" x14ac:dyDescent="0.25">
      <c r="A2726" t="s">
        <v>259</v>
      </c>
      <c r="B2726" t="s">
        <v>260</v>
      </c>
      <c r="C2726" t="s">
        <v>336</v>
      </c>
      <c r="D2726" t="s">
        <v>707</v>
      </c>
      <c r="E2726" t="s">
        <v>6894</v>
      </c>
      <c r="F2726" t="s">
        <v>6895</v>
      </c>
      <c r="G2726" t="s">
        <v>1363</v>
      </c>
      <c r="H2726">
        <v>6182</v>
      </c>
      <c r="I2726" t="s">
        <v>265</v>
      </c>
      <c r="J2726" t="s">
        <v>242</v>
      </c>
      <c r="K2726" t="s">
        <v>243</v>
      </c>
      <c r="L2726" t="s">
        <v>244</v>
      </c>
      <c r="M2726">
        <v>0</v>
      </c>
      <c r="N2726">
        <v>6182</v>
      </c>
      <c r="O2726" t="s">
        <v>1212</v>
      </c>
      <c r="P2726" t="s">
        <v>6356</v>
      </c>
      <c r="Q2726" t="s">
        <v>713</v>
      </c>
      <c r="R2726" t="s">
        <v>6897</v>
      </c>
      <c r="S2726" t="s">
        <v>270</v>
      </c>
      <c r="T2726" t="b">
        <v>0</v>
      </c>
    </row>
    <row r="2727" spans="1:20" x14ac:dyDescent="0.25">
      <c r="A2727" t="s">
        <v>259</v>
      </c>
      <c r="B2727" t="s">
        <v>260</v>
      </c>
      <c r="C2727" t="s">
        <v>336</v>
      </c>
      <c r="D2727" t="s">
        <v>707</v>
      </c>
      <c r="E2727" t="s">
        <v>6894</v>
      </c>
      <c r="F2727" t="s">
        <v>6895</v>
      </c>
      <c r="G2727" t="s">
        <v>1363</v>
      </c>
      <c r="H2727">
        <v>12261</v>
      </c>
      <c r="I2727" t="s">
        <v>265</v>
      </c>
      <c r="J2727" t="s">
        <v>242</v>
      </c>
      <c r="K2727" t="s">
        <v>243</v>
      </c>
      <c r="L2727" t="s">
        <v>244</v>
      </c>
      <c r="M2727">
        <v>0</v>
      </c>
      <c r="N2727">
        <v>12261</v>
      </c>
      <c r="O2727" t="s">
        <v>1212</v>
      </c>
      <c r="P2727" t="s">
        <v>6356</v>
      </c>
      <c r="Q2727" t="s">
        <v>713</v>
      </c>
      <c r="R2727" t="s">
        <v>6898</v>
      </c>
      <c r="S2727" t="s">
        <v>270</v>
      </c>
      <c r="T2727" t="b">
        <v>0</v>
      </c>
    </row>
    <row r="2728" spans="1:20" x14ac:dyDescent="0.25">
      <c r="A2728" t="s">
        <v>259</v>
      </c>
      <c r="B2728" t="s">
        <v>1086</v>
      </c>
      <c r="C2728" t="s">
        <v>237</v>
      </c>
      <c r="D2728" t="s">
        <v>1087</v>
      </c>
      <c r="E2728" t="s">
        <v>6899</v>
      </c>
      <c r="F2728" t="s">
        <v>6900</v>
      </c>
      <c r="G2728" t="s">
        <v>6901</v>
      </c>
      <c r="H2728">
        <v>693.26</v>
      </c>
      <c r="I2728" t="s">
        <v>265</v>
      </c>
      <c r="J2728" t="s">
        <v>242</v>
      </c>
      <c r="K2728" t="s">
        <v>243</v>
      </c>
      <c r="L2728" t="s">
        <v>244</v>
      </c>
      <c r="M2728">
        <v>0</v>
      </c>
      <c r="N2728">
        <v>693.26</v>
      </c>
      <c r="O2728" t="s">
        <v>2720</v>
      </c>
      <c r="P2728" t="s">
        <v>6902</v>
      </c>
      <c r="Q2728" t="s">
        <v>1092</v>
      </c>
      <c r="R2728" t="s">
        <v>6903</v>
      </c>
      <c r="S2728" t="s">
        <v>1094</v>
      </c>
      <c r="T2728" t="b">
        <v>1</v>
      </c>
    </row>
    <row r="2729" spans="1:20" x14ac:dyDescent="0.25">
      <c r="A2729" t="s">
        <v>259</v>
      </c>
      <c r="B2729" t="s">
        <v>1086</v>
      </c>
      <c r="C2729" t="s">
        <v>336</v>
      </c>
      <c r="D2729" t="s">
        <v>1087</v>
      </c>
      <c r="E2729" t="s">
        <v>6899</v>
      </c>
      <c r="F2729" t="s">
        <v>6900</v>
      </c>
      <c r="G2729" t="s">
        <v>6901</v>
      </c>
      <c r="H2729">
        <v>2429200</v>
      </c>
      <c r="I2729" t="s">
        <v>265</v>
      </c>
      <c r="J2729" t="s">
        <v>242</v>
      </c>
      <c r="K2729" t="s">
        <v>243</v>
      </c>
      <c r="L2729" t="s">
        <v>244</v>
      </c>
      <c r="M2729">
        <v>0</v>
      </c>
      <c r="N2729">
        <v>2429200</v>
      </c>
      <c r="O2729" t="s">
        <v>2720</v>
      </c>
      <c r="P2729" t="s">
        <v>6902</v>
      </c>
      <c r="Q2729" t="s">
        <v>1092</v>
      </c>
      <c r="R2729" t="s">
        <v>6904</v>
      </c>
      <c r="S2729" t="s">
        <v>1094</v>
      </c>
      <c r="T2729" t="b">
        <v>1</v>
      </c>
    </row>
    <row r="2730" spans="1:20" x14ac:dyDescent="0.25">
      <c r="A2730" t="s">
        <v>259</v>
      </c>
      <c r="B2730" t="s">
        <v>1086</v>
      </c>
      <c r="C2730" t="s">
        <v>336</v>
      </c>
      <c r="D2730" t="s">
        <v>1087</v>
      </c>
      <c r="E2730" t="s">
        <v>6899</v>
      </c>
      <c r="F2730" t="s">
        <v>6900</v>
      </c>
      <c r="G2730" t="s">
        <v>6901</v>
      </c>
      <c r="H2730">
        <v>3643800</v>
      </c>
      <c r="I2730" t="s">
        <v>265</v>
      </c>
      <c r="J2730" t="s">
        <v>242</v>
      </c>
      <c r="K2730" t="s">
        <v>243</v>
      </c>
      <c r="L2730" t="s">
        <v>244</v>
      </c>
      <c r="M2730">
        <v>0</v>
      </c>
      <c r="N2730">
        <v>3643800</v>
      </c>
      <c r="O2730" t="s">
        <v>2720</v>
      </c>
      <c r="P2730" t="s">
        <v>6902</v>
      </c>
      <c r="Q2730" t="s">
        <v>1092</v>
      </c>
      <c r="R2730" t="s">
        <v>6905</v>
      </c>
      <c r="S2730" t="s">
        <v>1094</v>
      </c>
      <c r="T2730" t="b">
        <v>1</v>
      </c>
    </row>
    <row r="2731" spans="1:20" x14ac:dyDescent="0.25">
      <c r="A2731" t="s">
        <v>236</v>
      </c>
      <c r="B2731" t="s">
        <v>236</v>
      </c>
      <c r="C2731" t="s">
        <v>237</v>
      </c>
      <c r="D2731" t="s">
        <v>566</v>
      </c>
      <c r="F2731" t="s">
        <v>1126</v>
      </c>
      <c r="G2731" t="s">
        <v>2719</v>
      </c>
      <c r="H2731">
        <v>2E-3</v>
      </c>
      <c r="I2731" t="s">
        <v>241</v>
      </c>
      <c r="J2731" t="s">
        <v>242</v>
      </c>
      <c r="K2731" t="s">
        <v>243</v>
      </c>
      <c r="L2731" t="s">
        <v>244</v>
      </c>
      <c r="M2731">
        <v>0</v>
      </c>
      <c r="N2731">
        <v>2E-3</v>
      </c>
      <c r="O2731" t="s">
        <v>2720</v>
      </c>
      <c r="P2731" t="s">
        <v>2721</v>
      </c>
      <c r="Q2731" t="s">
        <v>571</v>
      </c>
      <c r="R2731" t="s">
        <v>2869</v>
      </c>
      <c r="S2731" t="s">
        <v>249</v>
      </c>
      <c r="T2731" t="b">
        <v>0</v>
      </c>
    </row>
    <row r="2732" spans="1:20" x14ac:dyDescent="0.25">
      <c r="A2732" t="s">
        <v>236</v>
      </c>
      <c r="B2732" t="s">
        <v>236</v>
      </c>
      <c r="C2732" t="s">
        <v>237</v>
      </c>
      <c r="D2732" t="s">
        <v>250</v>
      </c>
      <c r="F2732" t="s">
        <v>302</v>
      </c>
      <c r="G2732" t="s">
        <v>4401</v>
      </c>
      <c r="H2732">
        <v>1.4999999999999999E-2</v>
      </c>
      <c r="I2732" t="s">
        <v>341</v>
      </c>
      <c r="J2732" t="s">
        <v>242</v>
      </c>
      <c r="K2732" t="s">
        <v>243</v>
      </c>
      <c r="L2732" t="s">
        <v>244</v>
      </c>
      <c r="M2732">
        <v>0</v>
      </c>
      <c r="N2732">
        <v>1.4999999999999999E-2</v>
      </c>
      <c r="O2732" t="s">
        <v>546</v>
      </c>
      <c r="P2732" t="s">
        <v>6906</v>
      </c>
      <c r="Q2732" t="s">
        <v>257</v>
      </c>
      <c r="R2732" t="s">
        <v>2596</v>
      </c>
      <c r="S2732" t="s">
        <v>249</v>
      </c>
      <c r="T2732" t="b">
        <v>1</v>
      </c>
    </row>
    <row r="2733" spans="1:20" x14ac:dyDescent="0.25">
      <c r="A2733" t="s">
        <v>259</v>
      </c>
      <c r="B2733" t="s">
        <v>260</v>
      </c>
      <c r="C2733" t="s">
        <v>237</v>
      </c>
      <c r="D2733" t="s">
        <v>1236</v>
      </c>
      <c r="E2733" t="s">
        <v>6907</v>
      </c>
      <c r="F2733" t="s">
        <v>6908</v>
      </c>
      <c r="G2733" t="s">
        <v>6908</v>
      </c>
      <c r="H2733">
        <v>0.45400000000000001</v>
      </c>
      <c r="I2733" t="s">
        <v>265</v>
      </c>
      <c r="J2733" t="s">
        <v>242</v>
      </c>
      <c r="K2733" t="s">
        <v>243</v>
      </c>
      <c r="L2733" t="s">
        <v>244</v>
      </c>
      <c r="M2733">
        <v>0</v>
      </c>
      <c r="N2733">
        <v>0.45400000000000001</v>
      </c>
      <c r="O2733" t="s">
        <v>283</v>
      </c>
      <c r="P2733" t="s">
        <v>6909</v>
      </c>
      <c r="Q2733" t="s">
        <v>1240</v>
      </c>
      <c r="R2733" t="s">
        <v>6910</v>
      </c>
      <c r="S2733" t="s">
        <v>270</v>
      </c>
      <c r="T2733" t="b">
        <v>1</v>
      </c>
    </row>
    <row r="2734" spans="1:20" x14ac:dyDescent="0.25">
      <c r="A2734" t="s">
        <v>259</v>
      </c>
      <c r="B2734" t="s">
        <v>260</v>
      </c>
      <c r="C2734" t="s">
        <v>294</v>
      </c>
      <c r="D2734" t="s">
        <v>1236</v>
      </c>
      <c r="E2734" t="s">
        <v>6907</v>
      </c>
      <c r="F2734" t="s">
        <v>6908</v>
      </c>
      <c r="G2734" t="s">
        <v>6908</v>
      </c>
      <c r="H2734">
        <v>0.154</v>
      </c>
      <c r="I2734" t="s">
        <v>265</v>
      </c>
      <c r="J2734" t="s">
        <v>242</v>
      </c>
      <c r="K2734" t="s">
        <v>243</v>
      </c>
      <c r="L2734" t="s">
        <v>244</v>
      </c>
      <c r="M2734">
        <v>0</v>
      </c>
      <c r="N2734">
        <v>0.154</v>
      </c>
      <c r="O2734" t="s">
        <v>283</v>
      </c>
      <c r="P2734" t="s">
        <v>6909</v>
      </c>
      <c r="Q2734" t="s">
        <v>1240</v>
      </c>
      <c r="R2734" t="s">
        <v>6910</v>
      </c>
      <c r="S2734" t="s">
        <v>270</v>
      </c>
      <c r="T2734" t="b">
        <v>1</v>
      </c>
    </row>
    <row r="2735" spans="1:20" x14ac:dyDescent="0.25">
      <c r="A2735" t="s">
        <v>236</v>
      </c>
      <c r="B2735" t="s">
        <v>236</v>
      </c>
      <c r="C2735" t="s">
        <v>237</v>
      </c>
      <c r="D2735" t="s">
        <v>314</v>
      </c>
      <c r="F2735" t="s">
        <v>484</v>
      </c>
      <c r="G2735" t="s">
        <v>6911</v>
      </c>
      <c r="H2735">
        <v>3.3399999999999999E-2</v>
      </c>
      <c r="I2735" t="s">
        <v>241</v>
      </c>
      <c r="J2735" t="s">
        <v>242</v>
      </c>
      <c r="K2735" t="s">
        <v>243</v>
      </c>
      <c r="L2735" t="s">
        <v>244</v>
      </c>
      <c r="M2735">
        <v>0</v>
      </c>
      <c r="N2735">
        <v>3.3399999999999999E-2</v>
      </c>
      <c r="O2735" t="s">
        <v>316</v>
      </c>
      <c r="P2735" t="s">
        <v>6912</v>
      </c>
      <c r="Q2735" t="s">
        <v>318</v>
      </c>
      <c r="R2735" t="s">
        <v>1479</v>
      </c>
      <c r="S2735" t="s">
        <v>249</v>
      </c>
      <c r="T2735" t="b">
        <v>1</v>
      </c>
    </row>
    <row r="2736" spans="1:20" x14ac:dyDescent="0.25">
      <c r="A2736" t="s">
        <v>259</v>
      </c>
      <c r="B2736" t="s">
        <v>382</v>
      </c>
      <c r="C2736" t="s">
        <v>237</v>
      </c>
      <c r="D2736" t="s">
        <v>3015</v>
      </c>
      <c r="E2736" t="s">
        <v>3016</v>
      </c>
      <c r="F2736" t="s">
        <v>6913</v>
      </c>
      <c r="G2736" t="s">
        <v>6913</v>
      </c>
      <c r="H2736">
        <v>9.92</v>
      </c>
      <c r="I2736" t="s">
        <v>265</v>
      </c>
      <c r="J2736" t="s">
        <v>242</v>
      </c>
      <c r="K2736" t="s">
        <v>243</v>
      </c>
      <c r="L2736" t="s">
        <v>244</v>
      </c>
      <c r="M2736">
        <v>0</v>
      </c>
      <c r="N2736">
        <v>9.92</v>
      </c>
      <c r="O2736" t="s">
        <v>324</v>
      </c>
      <c r="P2736" t="s">
        <v>6914</v>
      </c>
      <c r="Q2736" t="s">
        <v>3019</v>
      </c>
      <c r="R2736" t="s">
        <v>6915</v>
      </c>
      <c r="S2736" t="s">
        <v>390</v>
      </c>
      <c r="T2736" t="b">
        <v>1</v>
      </c>
    </row>
    <row r="2737" spans="1:20" x14ac:dyDescent="0.25">
      <c r="A2737" t="s">
        <v>259</v>
      </c>
      <c r="B2737" t="s">
        <v>382</v>
      </c>
      <c r="C2737" t="s">
        <v>294</v>
      </c>
      <c r="D2737" t="s">
        <v>3015</v>
      </c>
      <c r="E2737" t="s">
        <v>3016</v>
      </c>
      <c r="F2737" t="s">
        <v>6913</v>
      </c>
      <c r="G2737" t="s">
        <v>6913</v>
      </c>
      <c r="H2737">
        <v>6.24</v>
      </c>
      <c r="I2737" t="s">
        <v>265</v>
      </c>
      <c r="J2737" t="s">
        <v>242</v>
      </c>
      <c r="K2737" t="s">
        <v>243</v>
      </c>
      <c r="L2737" t="s">
        <v>244</v>
      </c>
      <c r="M2737">
        <v>0</v>
      </c>
      <c r="N2737">
        <v>6.24</v>
      </c>
      <c r="O2737" t="s">
        <v>324</v>
      </c>
      <c r="P2737" t="s">
        <v>6914</v>
      </c>
      <c r="Q2737" t="s">
        <v>3019</v>
      </c>
      <c r="R2737" t="s">
        <v>6915</v>
      </c>
      <c r="S2737" t="s">
        <v>390</v>
      </c>
      <c r="T2737" t="b">
        <v>1</v>
      </c>
    </row>
    <row r="2738" spans="1:20" x14ac:dyDescent="0.25">
      <c r="A2738" t="s">
        <v>259</v>
      </c>
      <c r="B2738" t="s">
        <v>260</v>
      </c>
      <c r="C2738" t="s">
        <v>237</v>
      </c>
      <c r="D2738" t="s">
        <v>280</v>
      </c>
      <c r="E2738" t="s">
        <v>2918</v>
      </c>
      <c r="F2738" t="s">
        <v>6916</v>
      </c>
      <c r="G2738" t="s">
        <v>6916</v>
      </c>
      <c r="H2738">
        <v>0.69169999999999998</v>
      </c>
      <c r="I2738" t="s">
        <v>265</v>
      </c>
      <c r="J2738" t="s">
        <v>242</v>
      </c>
      <c r="K2738" t="s">
        <v>243</v>
      </c>
      <c r="L2738" t="s">
        <v>244</v>
      </c>
      <c r="M2738">
        <v>0</v>
      </c>
      <c r="N2738">
        <v>0.69169999999999998</v>
      </c>
      <c r="O2738" t="s">
        <v>1258</v>
      </c>
      <c r="P2738" t="s">
        <v>6917</v>
      </c>
      <c r="Q2738" t="s">
        <v>285</v>
      </c>
      <c r="R2738" t="s">
        <v>6918</v>
      </c>
      <c r="S2738" t="s">
        <v>270</v>
      </c>
      <c r="T2738" t="b">
        <v>1</v>
      </c>
    </row>
    <row r="2739" spans="1:20" x14ac:dyDescent="0.25">
      <c r="A2739" t="s">
        <v>259</v>
      </c>
      <c r="B2739" t="s">
        <v>260</v>
      </c>
      <c r="C2739" t="s">
        <v>237</v>
      </c>
      <c r="D2739" t="s">
        <v>3163</v>
      </c>
      <c r="E2739" t="s">
        <v>6919</v>
      </c>
      <c r="F2739" t="s">
        <v>6920</v>
      </c>
      <c r="G2739" t="s">
        <v>6920</v>
      </c>
      <c r="H2739">
        <v>4.24</v>
      </c>
      <c r="I2739" t="s">
        <v>265</v>
      </c>
      <c r="J2739" t="s">
        <v>242</v>
      </c>
      <c r="K2739" t="s">
        <v>243</v>
      </c>
      <c r="L2739" t="s">
        <v>244</v>
      </c>
      <c r="M2739">
        <v>0</v>
      </c>
      <c r="N2739">
        <v>4.24</v>
      </c>
      <c r="O2739" t="s">
        <v>324</v>
      </c>
      <c r="P2739" t="s">
        <v>6921</v>
      </c>
      <c r="Q2739" t="s">
        <v>3167</v>
      </c>
      <c r="R2739" t="s">
        <v>6922</v>
      </c>
      <c r="S2739" t="s">
        <v>270</v>
      </c>
      <c r="T2739" t="b">
        <v>1</v>
      </c>
    </row>
    <row r="2740" spans="1:20" x14ac:dyDescent="0.25">
      <c r="A2740" t="s">
        <v>259</v>
      </c>
      <c r="B2740" t="s">
        <v>260</v>
      </c>
      <c r="C2740" t="s">
        <v>294</v>
      </c>
      <c r="D2740" t="s">
        <v>3163</v>
      </c>
      <c r="E2740" t="s">
        <v>6919</v>
      </c>
      <c r="F2740" t="s">
        <v>6920</v>
      </c>
      <c r="G2740" t="s">
        <v>6920</v>
      </c>
      <c r="H2740">
        <v>2.0299999999999998</v>
      </c>
      <c r="I2740" t="s">
        <v>265</v>
      </c>
      <c r="J2740" t="s">
        <v>242</v>
      </c>
      <c r="K2740" t="s">
        <v>243</v>
      </c>
      <c r="L2740" t="s">
        <v>244</v>
      </c>
      <c r="M2740">
        <v>0</v>
      </c>
      <c r="N2740">
        <v>2.0299999999999998</v>
      </c>
      <c r="O2740" t="s">
        <v>324</v>
      </c>
      <c r="P2740" t="s">
        <v>6921</v>
      </c>
      <c r="Q2740" t="s">
        <v>3167</v>
      </c>
      <c r="R2740" t="s">
        <v>6922</v>
      </c>
      <c r="S2740" t="s">
        <v>270</v>
      </c>
      <c r="T2740" t="b">
        <v>1</v>
      </c>
    </row>
    <row r="2741" spans="1:20" x14ac:dyDescent="0.25">
      <c r="A2741" t="s">
        <v>236</v>
      </c>
      <c r="B2741" t="s">
        <v>236</v>
      </c>
      <c r="C2741" t="s">
        <v>237</v>
      </c>
      <c r="D2741" t="s">
        <v>392</v>
      </c>
      <c r="F2741" t="s">
        <v>925</v>
      </c>
      <c r="G2741" t="s">
        <v>6923</v>
      </c>
      <c r="H2741">
        <v>2.5000000000000001E-3</v>
      </c>
      <c r="I2741" t="s">
        <v>561</v>
      </c>
      <c r="J2741" t="s">
        <v>242</v>
      </c>
      <c r="K2741" t="s">
        <v>243</v>
      </c>
      <c r="L2741" t="s">
        <v>244</v>
      </c>
      <c r="M2741">
        <v>0</v>
      </c>
      <c r="N2741">
        <v>2.5000000000000001E-3</v>
      </c>
      <c r="O2741" t="s">
        <v>432</v>
      </c>
      <c r="P2741" t="s">
        <v>6924</v>
      </c>
      <c r="Q2741" t="s">
        <v>397</v>
      </c>
      <c r="R2741" t="s">
        <v>2867</v>
      </c>
      <c r="S2741" t="s">
        <v>249</v>
      </c>
      <c r="T2741" t="b">
        <v>1</v>
      </c>
    </row>
    <row r="2742" spans="1:20" x14ac:dyDescent="0.25">
      <c r="A2742" t="s">
        <v>236</v>
      </c>
      <c r="B2742" t="s">
        <v>236</v>
      </c>
      <c r="C2742" t="s">
        <v>237</v>
      </c>
      <c r="D2742" t="s">
        <v>552</v>
      </c>
      <c r="F2742" t="s">
        <v>6925</v>
      </c>
      <c r="G2742" t="s">
        <v>6926</v>
      </c>
      <c r="H2742">
        <v>38.4</v>
      </c>
      <c r="I2742" t="s">
        <v>492</v>
      </c>
      <c r="J2742" t="s">
        <v>242</v>
      </c>
      <c r="K2742" t="s">
        <v>243</v>
      </c>
      <c r="L2742" t="s">
        <v>244</v>
      </c>
      <c r="M2742">
        <v>0</v>
      </c>
      <c r="N2742">
        <v>38.4</v>
      </c>
      <c r="O2742" t="s">
        <v>1083</v>
      </c>
      <c r="P2742" t="s">
        <v>6927</v>
      </c>
      <c r="Q2742" t="s">
        <v>556</v>
      </c>
      <c r="R2742" t="s">
        <v>6928</v>
      </c>
      <c r="S2742" t="s">
        <v>249</v>
      </c>
      <c r="T2742" t="b">
        <v>1</v>
      </c>
    </row>
    <row r="2743" spans="1:20" x14ac:dyDescent="0.25">
      <c r="A2743" t="s">
        <v>259</v>
      </c>
      <c r="B2743" t="s">
        <v>260</v>
      </c>
      <c r="C2743" t="s">
        <v>237</v>
      </c>
      <c r="D2743" t="s">
        <v>875</v>
      </c>
      <c r="E2743" t="s">
        <v>6929</v>
      </c>
      <c r="F2743" t="s">
        <v>6930</v>
      </c>
      <c r="G2743" t="s">
        <v>6930</v>
      </c>
      <c r="H2743">
        <v>68.715999999999994</v>
      </c>
      <c r="I2743" t="s">
        <v>265</v>
      </c>
      <c r="J2743" t="s">
        <v>242</v>
      </c>
      <c r="K2743" t="s">
        <v>243</v>
      </c>
      <c r="L2743" t="s">
        <v>244</v>
      </c>
      <c r="M2743">
        <v>0</v>
      </c>
      <c r="N2743">
        <v>68.715999999999994</v>
      </c>
      <c r="O2743" t="s">
        <v>283</v>
      </c>
      <c r="P2743" t="s">
        <v>4890</v>
      </c>
      <c r="Q2743" t="s">
        <v>879</v>
      </c>
      <c r="R2743" t="s">
        <v>6931</v>
      </c>
      <c r="S2743" t="s">
        <v>270</v>
      </c>
      <c r="T2743" t="b">
        <v>0</v>
      </c>
    </row>
    <row r="2744" spans="1:20" x14ac:dyDescent="0.25">
      <c r="A2744" t="s">
        <v>259</v>
      </c>
      <c r="B2744" t="s">
        <v>260</v>
      </c>
      <c r="C2744" t="s">
        <v>294</v>
      </c>
      <c r="D2744" t="s">
        <v>875</v>
      </c>
      <c r="E2744" t="s">
        <v>6929</v>
      </c>
      <c r="F2744" t="s">
        <v>6930</v>
      </c>
      <c r="G2744" t="s">
        <v>6930</v>
      </c>
      <c r="H2744">
        <v>49.58</v>
      </c>
      <c r="I2744" t="s">
        <v>265</v>
      </c>
      <c r="J2744" t="s">
        <v>242</v>
      </c>
      <c r="K2744" t="s">
        <v>243</v>
      </c>
      <c r="L2744" t="s">
        <v>244</v>
      </c>
      <c r="M2744">
        <v>0</v>
      </c>
      <c r="N2744">
        <v>49.58</v>
      </c>
      <c r="O2744" t="s">
        <v>283</v>
      </c>
      <c r="P2744" t="s">
        <v>4890</v>
      </c>
      <c r="Q2744" t="s">
        <v>879</v>
      </c>
      <c r="R2744" t="s">
        <v>6931</v>
      </c>
      <c r="S2744" t="s">
        <v>270</v>
      </c>
      <c r="T2744" t="b">
        <v>0</v>
      </c>
    </row>
    <row r="2745" spans="1:20" x14ac:dyDescent="0.25">
      <c r="A2745" t="s">
        <v>259</v>
      </c>
      <c r="B2745" t="s">
        <v>260</v>
      </c>
      <c r="C2745" t="s">
        <v>237</v>
      </c>
      <c r="D2745" t="s">
        <v>5303</v>
      </c>
      <c r="E2745" t="s">
        <v>650</v>
      </c>
      <c r="F2745" t="s">
        <v>651</v>
      </c>
      <c r="G2745" t="s">
        <v>6932</v>
      </c>
      <c r="H2745">
        <v>0.192</v>
      </c>
      <c r="I2745" t="s">
        <v>265</v>
      </c>
      <c r="J2745" t="s">
        <v>242</v>
      </c>
      <c r="K2745" t="s">
        <v>243</v>
      </c>
      <c r="L2745" t="s">
        <v>244</v>
      </c>
      <c r="M2745">
        <v>0</v>
      </c>
      <c r="N2745">
        <v>0.192</v>
      </c>
      <c r="O2745" t="s">
        <v>652</v>
      </c>
      <c r="P2745" t="s">
        <v>6933</v>
      </c>
      <c r="Q2745" t="s">
        <v>5307</v>
      </c>
      <c r="R2745" t="s">
        <v>6934</v>
      </c>
      <c r="S2745" t="s">
        <v>270</v>
      </c>
      <c r="T2745" t="b">
        <v>1</v>
      </c>
    </row>
    <row r="2746" spans="1:20" x14ac:dyDescent="0.25">
      <c r="A2746" t="s">
        <v>259</v>
      </c>
      <c r="B2746" t="s">
        <v>260</v>
      </c>
      <c r="C2746" t="s">
        <v>336</v>
      </c>
      <c r="D2746" t="s">
        <v>5303</v>
      </c>
      <c r="E2746" t="s">
        <v>650</v>
      </c>
      <c r="F2746" t="s">
        <v>651</v>
      </c>
      <c r="G2746" t="s">
        <v>6932</v>
      </c>
      <c r="H2746">
        <v>1003</v>
      </c>
      <c r="I2746" t="s">
        <v>265</v>
      </c>
      <c r="J2746" t="s">
        <v>242</v>
      </c>
      <c r="K2746" t="s">
        <v>243</v>
      </c>
      <c r="L2746" t="s">
        <v>244</v>
      </c>
      <c r="M2746">
        <v>0</v>
      </c>
      <c r="N2746">
        <v>1003</v>
      </c>
      <c r="O2746" t="s">
        <v>652</v>
      </c>
      <c r="P2746" t="s">
        <v>6933</v>
      </c>
      <c r="Q2746" t="s">
        <v>5307</v>
      </c>
      <c r="R2746" t="s">
        <v>6935</v>
      </c>
      <c r="S2746" t="s">
        <v>270</v>
      </c>
      <c r="T2746" t="b">
        <v>1</v>
      </c>
    </row>
    <row r="2747" spans="1:20" x14ac:dyDescent="0.25">
      <c r="A2747" t="s">
        <v>259</v>
      </c>
      <c r="B2747" t="s">
        <v>260</v>
      </c>
      <c r="C2747" t="s">
        <v>336</v>
      </c>
      <c r="D2747" t="s">
        <v>5303</v>
      </c>
      <c r="E2747" t="s">
        <v>650</v>
      </c>
      <c r="F2747" t="s">
        <v>651</v>
      </c>
      <c r="G2747" t="s">
        <v>6932</v>
      </c>
      <c r="H2747">
        <v>1937</v>
      </c>
      <c r="I2747" t="s">
        <v>265</v>
      </c>
      <c r="J2747" t="s">
        <v>242</v>
      </c>
      <c r="K2747" t="s">
        <v>243</v>
      </c>
      <c r="L2747" t="s">
        <v>244</v>
      </c>
      <c r="M2747">
        <v>0</v>
      </c>
      <c r="N2747">
        <v>1937</v>
      </c>
      <c r="O2747" t="s">
        <v>652</v>
      </c>
      <c r="P2747" t="s">
        <v>6933</v>
      </c>
      <c r="Q2747" t="s">
        <v>5307</v>
      </c>
      <c r="R2747" t="s">
        <v>6936</v>
      </c>
      <c r="S2747" t="s">
        <v>270</v>
      </c>
      <c r="T2747" t="b">
        <v>1</v>
      </c>
    </row>
    <row r="2748" spans="1:20" x14ac:dyDescent="0.25">
      <c r="A2748" t="s">
        <v>259</v>
      </c>
      <c r="B2748" t="s">
        <v>260</v>
      </c>
      <c r="C2748" t="s">
        <v>237</v>
      </c>
      <c r="D2748" t="s">
        <v>643</v>
      </c>
      <c r="E2748" t="s">
        <v>5714</v>
      </c>
      <c r="F2748" t="s">
        <v>6937</v>
      </c>
      <c r="G2748" t="s">
        <v>6937</v>
      </c>
      <c r="H2748">
        <v>0.20200000000000001</v>
      </c>
      <c r="I2748" t="s">
        <v>265</v>
      </c>
      <c r="J2748" t="s">
        <v>242</v>
      </c>
      <c r="K2748" t="s">
        <v>243</v>
      </c>
      <c r="L2748" t="s">
        <v>244</v>
      </c>
      <c r="M2748">
        <v>0</v>
      </c>
      <c r="N2748">
        <v>0.20200000000000001</v>
      </c>
      <c r="O2748" t="s">
        <v>324</v>
      </c>
      <c r="P2748" t="s">
        <v>1360</v>
      </c>
      <c r="Q2748" t="s">
        <v>647</v>
      </c>
      <c r="R2748" t="s">
        <v>6938</v>
      </c>
      <c r="S2748" t="s">
        <v>270</v>
      </c>
      <c r="T2748" t="b">
        <v>0</v>
      </c>
    </row>
    <row r="2749" spans="1:20" x14ac:dyDescent="0.25">
      <c r="A2749" t="s">
        <v>259</v>
      </c>
      <c r="B2749" t="s">
        <v>260</v>
      </c>
      <c r="C2749" t="s">
        <v>237</v>
      </c>
      <c r="D2749" t="s">
        <v>762</v>
      </c>
      <c r="E2749" t="s">
        <v>6939</v>
      </c>
      <c r="F2749" t="s">
        <v>6940</v>
      </c>
      <c r="G2749" t="s">
        <v>6941</v>
      </c>
      <c r="H2749">
        <v>2.5352760000000001</v>
      </c>
      <c r="I2749" t="s">
        <v>265</v>
      </c>
      <c r="J2749" t="s">
        <v>242</v>
      </c>
      <c r="K2749" t="s">
        <v>243</v>
      </c>
      <c r="L2749" t="s">
        <v>244</v>
      </c>
      <c r="M2749">
        <v>0</v>
      </c>
      <c r="N2749">
        <v>2.5352760000000001</v>
      </c>
      <c r="O2749" t="s">
        <v>372</v>
      </c>
      <c r="P2749" t="s">
        <v>6942</v>
      </c>
      <c r="Q2749" t="s">
        <v>766</v>
      </c>
      <c r="R2749" t="s">
        <v>6943</v>
      </c>
      <c r="S2749" t="s">
        <v>270</v>
      </c>
      <c r="T2749" t="b">
        <v>1</v>
      </c>
    </row>
    <row r="2750" spans="1:20" x14ac:dyDescent="0.25">
      <c r="A2750" t="s">
        <v>259</v>
      </c>
      <c r="B2750" t="s">
        <v>260</v>
      </c>
      <c r="C2750" t="s">
        <v>294</v>
      </c>
      <c r="D2750" t="s">
        <v>762</v>
      </c>
      <c r="E2750" t="s">
        <v>6939</v>
      </c>
      <c r="F2750" t="s">
        <v>6940</v>
      </c>
      <c r="G2750" t="s">
        <v>6941</v>
      </c>
      <c r="H2750">
        <v>1.397494</v>
      </c>
      <c r="I2750" t="s">
        <v>265</v>
      </c>
      <c r="J2750" t="s">
        <v>242</v>
      </c>
      <c r="K2750" t="s">
        <v>243</v>
      </c>
      <c r="L2750" t="s">
        <v>244</v>
      </c>
      <c r="M2750">
        <v>0</v>
      </c>
      <c r="N2750">
        <v>1.397494</v>
      </c>
      <c r="O2750" t="s">
        <v>372</v>
      </c>
      <c r="P2750" t="s">
        <v>6942</v>
      </c>
      <c r="Q2750" t="s">
        <v>766</v>
      </c>
      <c r="R2750" t="s">
        <v>6943</v>
      </c>
      <c r="S2750" t="s">
        <v>270</v>
      </c>
      <c r="T2750" t="b">
        <v>1</v>
      </c>
    </row>
    <row r="2751" spans="1:20" x14ac:dyDescent="0.25">
      <c r="A2751" t="s">
        <v>259</v>
      </c>
      <c r="B2751" t="s">
        <v>260</v>
      </c>
      <c r="C2751" t="s">
        <v>237</v>
      </c>
      <c r="D2751" t="s">
        <v>627</v>
      </c>
      <c r="E2751" t="s">
        <v>4804</v>
      </c>
      <c r="F2751" t="s">
        <v>6944</v>
      </c>
      <c r="G2751" t="s">
        <v>6944</v>
      </c>
      <c r="H2751">
        <v>0.52024300000000001</v>
      </c>
      <c r="I2751" t="s">
        <v>265</v>
      </c>
      <c r="J2751" t="s">
        <v>242</v>
      </c>
      <c r="K2751" t="s">
        <v>243</v>
      </c>
      <c r="L2751" t="s">
        <v>244</v>
      </c>
      <c r="M2751">
        <v>0</v>
      </c>
      <c r="N2751">
        <v>0.52024300000000001</v>
      </c>
      <c r="O2751" t="s">
        <v>372</v>
      </c>
      <c r="P2751" t="s">
        <v>6945</v>
      </c>
      <c r="Q2751" t="s">
        <v>631</v>
      </c>
      <c r="R2751" t="s">
        <v>6946</v>
      </c>
      <c r="S2751" t="s">
        <v>270</v>
      </c>
      <c r="T2751" t="b">
        <v>1</v>
      </c>
    </row>
    <row r="2752" spans="1:20" x14ac:dyDescent="0.25">
      <c r="A2752" t="s">
        <v>259</v>
      </c>
      <c r="B2752" t="s">
        <v>260</v>
      </c>
      <c r="C2752" t="s">
        <v>237</v>
      </c>
      <c r="D2752" t="s">
        <v>2696</v>
      </c>
      <c r="E2752" t="s">
        <v>6593</v>
      </c>
      <c r="F2752" t="s">
        <v>6947</v>
      </c>
      <c r="G2752" t="s">
        <v>6947</v>
      </c>
      <c r="H2752">
        <v>3.024</v>
      </c>
      <c r="I2752" t="s">
        <v>265</v>
      </c>
      <c r="J2752" t="s">
        <v>242</v>
      </c>
      <c r="K2752" t="s">
        <v>243</v>
      </c>
      <c r="L2752" t="s">
        <v>244</v>
      </c>
      <c r="M2752">
        <v>0</v>
      </c>
      <c r="N2752">
        <v>3.024</v>
      </c>
      <c r="O2752" t="s">
        <v>324</v>
      </c>
      <c r="P2752" t="s">
        <v>6948</v>
      </c>
      <c r="Q2752" t="s">
        <v>2700</v>
      </c>
      <c r="R2752" t="s">
        <v>6949</v>
      </c>
      <c r="S2752" t="s">
        <v>270</v>
      </c>
      <c r="T2752" t="b">
        <v>1</v>
      </c>
    </row>
    <row r="2753" spans="1:20" x14ac:dyDescent="0.25">
      <c r="A2753" t="s">
        <v>259</v>
      </c>
      <c r="B2753" t="s">
        <v>260</v>
      </c>
      <c r="C2753" t="s">
        <v>336</v>
      </c>
      <c r="D2753" t="s">
        <v>2696</v>
      </c>
      <c r="E2753" t="s">
        <v>6593</v>
      </c>
      <c r="F2753" t="s">
        <v>6947</v>
      </c>
      <c r="G2753" t="s">
        <v>6947</v>
      </c>
      <c r="H2753">
        <v>15576</v>
      </c>
      <c r="I2753" t="s">
        <v>265</v>
      </c>
      <c r="J2753" t="s">
        <v>242</v>
      </c>
      <c r="K2753" t="s">
        <v>243</v>
      </c>
      <c r="L2753" t="s">
        <v>244</v>
      </c>
      <c r="M2753">
        <v>0</v>
      </c>
      <c r="N2753">
        <v>15576</v>
      </c>
      <c r="O2753" t="s">
        <v>324</v>
      </c>
      <c r="P2753" t="s">
        <v>6948</v>
      </c>
      <c r="Q2753" t="s">
        <v>2700</v>
      </c>
      <c r="R2753" t="s">
        <v>6950</v>
      </c>
      <c r="S2753" t="s">
        <v>270</v>
      </c>
      <c r="T2753" t="b">
        <v>1</v>
      </c>
    </row>
    <row r="2754" spans="1:20" x14ac:dyDescent="0.25">
      <c r="A2754" t="s">
        <v>259</v>
      </c>
      <c r="B2754" t="s">
        <v>260</v>
      </c>
      <c r="C2754" t="s">
        <v>336</v>
      </c>
      <c r="D2754" t="s">
        <v>2696</v>
      </c>
      <c r="E2754" t="s">
        <v>6593</v>
      </c>
      <c r="F2754" t="s">
        <v>6947</v>
      </c>
      <c r="G2754" t="s">
        <v>6947</v>
      </c>
      <c r="H2754">
        <v>29881</v>
      </c>
      <c r="I2754" t="s">
        <v>265</v>
      </c>
      <c r="J2754" t="s">
        <v>242</v>
      </c>
      <c r="K2754" t="s">
        <v>243</v>
      </c>
      <c r="L2754" t="s">
        <v>244</v>
      </c>
      <c r="M2754">
        <v>0</v>
      </c>
      <c r="N2754">
        <v>29881</v>
      </c>
      <c r="O2754" t="s">
        <v>324</v>
      </c>
      <c r="P2754" t="s">
        <v>6948</v>
      </c>
      <c r="Q2754" t="s">
        <v>2700</v>
      </c>
      <c r="R2754" t="s">
        <v>6951</v>
      </c>
      <c r="S2754" t="s">
        <v>270</v>
      </c>
      <c r="T2754" t="b">
        <v>1</v>
      </c>
    </row>
    <row r="2755" spans="1:20" x14ac:dyDescent="0.25">
      <c r="A2755" t="s">
        <v>259</v>
      </c>
      <c r="B2755" t="s">
        <v>260</v>
      </c>
      <c r="C2755" t="s">
        <v>237</v>
      </c>
      <c r="D2755" t="s">
        <v>3163</v>
      </c>
      <c r="E2755" t="s">
        <v>6919</v>
      </c>
      <c r="F2755" t="s">
        <v>6952</v>
      </c>
      <c r="G2755" t="s">
        <v>6952</v>
      </c>
      <c r="H2755">
        <v>0.68348799999999998</v>
      </c>
      <c r="I2755" t="s">
        <v>265</v>
      </c>
      <c r="J2755" t="s">
        <v>242</v>
      </c>
      <c r="K2755" t="s">
        <v>243</v>
      </c>
      <c r="L2755" t="s">
        <v>244</v>
      </c>
      <c r="M2755">
        <v>0</v>
      </c>
      <c r="N2755">
        <v>0.68348799999999998</v>
      </c>
      <c r="O2755" t="s">
        <v>372</v>
      </c>
      <c r="P2755" t="s">
        <v>6953</v>
      </c>
      <c r="Q2755" t="s">
        <v>3167</v>
      </c>
      <c r="R2755" t="s">
        <v>6954</v>
      </c>
      <c r="S2755" t="s">
        <v>270</v>
      </c>
      <c r="T2755" t="b">
        <v>1</v>
      </c>
    </row>
    <row r="2756" spans="1:20" x14ac:dyDescent="0.25">
      <c r="A2756" t="s">
        <v>259</v>
      </c>
      <c r="B2756" t="s">
        <v>260</v>
      </c>
      <c r="C2756" t="s">
        <v>294</v>
      </c>
      <c r="D2756" t="s">
        <v>3163</v>
      </c>
      <c r="E2756" t="s">
        <v>6919</v>
      </c>
      <c r="F2756" t="s">
        <v>6952</v>
      </c>
      <c r="G2756" t="s">
        <v>6952</v>
      </c>
      <c r="H2756">
        <v>0.20300000000000001</v>
      </c>
      <c r="I2756" t="s">
        <v>265</v>
      </c>
      <c r="J2756" t="s">
        <v>242</v>
      </c>
      <c r="K2756" t="s">
        <v>243</v>
      </c>
      <c r="L2756" t="s">
        <v>244</v>
      </c>
      <c r="M2756">
        <v>0</v>
      </c>
      <c r="N2756">
        <v>0.20300000000000001</v>
      </c>
      <c r="O2756" t="s">
        <v>372</v>
      </c>
      <c r="P2756" t="s">
        <v>6953</v>
      </c>
      <c r="Q2756" t="s">
        <v>3167</v>
      </c>
      <c r="R2756" t="s">
        <v>6954</v>
      </c>
      <c r="S2756" t="s">
        <v>270</v>
      </c>
      <c r="T2756" t="b">
        <v>1</v>
      </c>
    </row>
    <row r="2757" spans="1:20" x14ac:dyDescent="0.25">
      <c r="A2757" t="s">
        <v>259</v>
      </c>
      <c r="B2757" t="s">
        <v>260</v>
      </c>
      <c r="C2757" t="s">
        <v>237</v>
      </c>
      <c r="D2757" t="s">
        <v>6955</v>
      </c>
      <c r="E2757" t="s">
        <v>6956</v>
      </c>
      <c r="F2757" t="s">
        <v>6957</v>
      </c>
      <c r="G2757" t="s">
        <v>6957</v>
      </c>
      <c r="H2757">
        <v>1.964</v>
      </c>
      <c r="I2757" t="s">
        <v>265</v>
      </c>
      <c r="J2757" t="s">
        <v>242</v>
      </c>
      <c r="K2757" t="s">
        <v>243</v>
      </c>
      <c r="L2757" t="s">
        <v>244</v>
      </c>
      <c r="M2757">
        <v>0</v>
      </c>
      <c r="N2757">
        <v>1.964</v>
      </c>
      <c r="O2757" t="s">
        <v>590</v>
      </c>
      <c r="P2757" t="s">
        <v>6958</v>
      </c>
      <c r="Q2757" t="s">
        <v>6959</v>
      </c>
      <c r="R2757" t="s">
        <v>6960</v>
      </c>
      <c r="S2757" t="s">
        <v>270</v>
      </c>
      <c r="T2757" t="b">
        <v>1</v>
      </c>
    </row>
    <row r="2758" spans="1:20" x14ac:dyDescent="0.25">
      <c r="A2758" t="s">
        <v>236</v>
      </c>
      <c r="B2758" t="s">
        <v>236</v>
      </c>
      <c r="C2758" t="s">
        <v>237</v>
      </c>
      <c r="D2758" t="s">
        <v>314</v>
      </c>
      <c r="F2758" t="s">
        <v>544</v>
      </c>
      <c r="G2758" t="s">
        <v>545</v>
      </c>
      <c r="H2758">
        <v>0.1</v>
      </c>
      <c r="I2758">
        <v>100</v>
      </c>
      <c r="J2758" t="s">
        <v>242</v>
      </c>
      <c r="K2758" t="s">
        <v>243</v>
      </c>
      <c r="L2758" t="s">
        <v>244</v>
      </c>
      <c r="M2758">
        <v>0</v>
      </c>
      <c r="N2758">
        <v>0.1</v>
      </c>
      <c r="O2758" t="s">
        <v>569</v>
      </c>
      <c r="P2758" t="s">
        <v>6961</v>
      </c>
      <c r="Q2758" t="s">
        <v>318</v>
      </c>
      <c r="R2758" t="s">
        <v>1409</v>
      </c>
      <c r="S2758" t="s">
        <v>249</v>
      </c>
      <c r="T2758" t="b">
        <v>1</v>
      </c>
    </row>
    <row r="2759" spans="1:20" x14ac:dyDescent="0.25">
      <c r="A2759" t="s">
        <v>259</v>
      </c>
      <c r="B2759" t="s">
        <v>260</v>
      </c>
      <c r="C2759" t="s">
        <v>237</v>
      </c>
      <c r="D2759" t="s">
        <v>899</v>
      </c>
      <c r="E2759" t="s">
        <v>4299</v>
      </c>
      <c r="F2759" t="s">
        <v>6962</v>
      </c>
      <c r="G2759" t="s">
        <v>6963</v>
      </c>
      <c r="H2759">
        <v>0.42199999999999999</v>
      </c>
      <c r="I2759" t="s">
        <v>265</v>
      </c>
      <c r="J2759" t="s">
        <v>242</v>
      </c>
      <c r="K2759" t="s">
        <v>243</v>
      </c>
      <c r="L2759" t="s">
        <v>244</v>
      </c>
      <c r="M2759">
        <v>0</v>
      </c>
      <c r="N2759">
        <v>0.42199999999999999</v>
      </c>
      <c r="O2759" t="s">
        <v>952</v>
      </c>
      <c r="P2759" t="s">
        <v>6964</v>
      </c>
      <c r="Q2759" t="s">
        <v>904</v>
      </c>
      <c r="R2759" t="s">
        <v>6965</v>
      </c>
      <c r="S2759" t="s">
        <v>270</v>
      </c>
      <c r="T2759" t="b">
        <v>1</v>
      </c>
    </row>
    <row r="2760" spans="1:20" x14ac:dyDescent="0.25">
      <c r="A2760" t="s">
        <v>259</v>
      </c>
      <c r="B2760" t="s">
        <v>260</v>
      </c>
      <c r="C2760" t="s">
        <v>294</v>
      </c>
      <c r="D2760" t="s">
        <v>899</v>
      </c>
      <c r="E2760" t="s">
        <v>4299</v>
      </c>
      <c r="F2760" t="s">
        <v>6962</v>
      </c>
      <c r="G2760" t="s">
        <v>6963</v>
      </c>
      <c r="H2760">
        <v>0.154</v>
      </c>
      <c r="I2760" t="s">
        <v>265</v>
      </c>
      <c r="J2760" t="s">
        <v>242</v>
      </c>
      <c r="K2760" t="s">
        <v>243</v>
      </c>
      <c r="L2760" t="s">
        <v>244</v>
      </c>
      <c r="M2760">
        <v>0</v>
      </c>
      <c r="N2760">
        <v>0.154</v>
      </c>
      <c r="O2760" t="s">
        <v>952</v>
      </c>
      <c r="P2760" t="s">
        <v>6964</v>
      </c>
      <c r="Q2760" t="s">
        <v>904</v>
      </c>
      <c r="R2760" t="s">
        <v>6965</v>
      </c>
      <c r="S2760" t="s">
        <v>270</v>
      </c>
      <c r="T2760" t="b">
        <v>1</v>
      </c>
    </row>
    <row r="2761" spans="1:20" x14ac:dyDescent="0.25">
      <c r="A2761" t="s">
        <v>259</v>
      </c>
      <c r="B2761" t="s">
        <v>260</v>
      </c>
      <c r="C2761" t="s">
        <v>237</v>
      </c>
      <c r="D2761" t="s">
        <v>1953</v>
      </c>
      <c r="E2761" t="s">
        <v>870</v>
      </c>
      <c r="F2761" t="s">
        <v>871</v>
      </c>
      <c r="G2761" t="s">
        <v>871</v>
      </c>
      <c r="H2761">
        <v>9.84</v>
      </c>
      <c r="I2761" t="s">
        <v>265</v>
      </c>
      <c r="J2761" t="s">
        <v>242</v>
      </c>
      <c r="K2761" t="s">
        <v>243</v>
      </c>
      <c r="L2761" t="s">
        <v>244</v>
      </c>
      <c r="M2761">
        <v>0</v>
      </c>
      <c r="N2761">
        <v>9.84</v>
      </c>
      <c r="O2761" t="s">
        <v>331</v>
      </c>
      <c r="P2761" t="s">
        <v>6966</v>
      </c>
      <c r="Q2761" t="s">
        <v>1957</v>
      </c>
      <c r="R2761" t="s">
        <v>6967</v>
      </c>
      <c r="S2761" t="s">
        <v>270</v>
      </c>
      <c r="T2761" t="b">
        <v>1</v>
      </c>
    </row>
    <row r="2762" spans="1:20" x14ac:dyDescent="0.25">
      <c r="A2762" t="s">
        <v>259</v>
      </c>
      <c r="B2762" t="s">
        <v>260</v>
      </c>
      <c r="C2762" t="s">
        <v>294</v>
      </c>
      <c r="D2762" t="s">
        <v>1953</v>
      </c>
      <c r="E2762" t="s">
        <v>870</v>
      </c>
      <c r="F2762" t="s">
        <v>871</v>
      </c>
      <c r="G2762" t="s">
        <v>871</v>
      </c>
      <c r="H2762">
        <v>5.4240000000000004</v>
      </c>
      <c r="I2762" t="s">
        <v>265</v>
      </c>
      <c r="J2762" t="s">
        <v>242</v>
      </c>
      <c r="K2762" t="s">
        <v>243</v>
      </c>
      <c r="L2762" t="s">
        <v>244</v>
      </c>
      <c r="M2762">
        <v>0</v>
      </c>
      <c r="N2762">
        <v>5.4240000000000004</v>
      </c>
      <c r="O2762" t="s">
        <v>331</v>
      </c>
      <c r="P2762" t="s">
        <v>6966</v>
      </c>
      <c r="Q2762" t="s">
        <v>1957</v>
      </c>
      <c r="R2762" t="s">
        <v>6967</v>
      </c>
      <c r="S2762" t="s">
        <v>270</v>
      </c>
      <c r="T2762" t="b">
        <v>1</v>
      </c>
    </row>
    <row r="2763" spans="1:20" x14ac:dyDescent="0.25">
      <c r="A2763" t="s">
        <v>259</v>
      </c>
      <c r="B2763" t="s">
        <v>260</v>
      </c>
      <c r="C2763" t="s">
        <v>237</v>
      </c>
      <c r="D2763" t="s">
        <v>2093</v>
      </c>
      <c r="E2763" t="s">
        <v>5993</v>
      </c>
      <c r="F2763" t="s">
        <v>6968</v>
      </c>
      <c r="G2763" t="s">
        <v>6969</v>
      </c>
      <c r="H2763">
        <v>0.34899999999999998</v>
      </c>
      <c r="I2763" t="s">
        <v>265</v>
      </c>
      <c r="J2763" t="s">
        <v>242</v>
      </c>
      <c r="K2763" t="s">
        <v>243</v>
      </c>
      <c r="L2763" t="s">
        <v>244</v>
      </c>
      <c r="M2763">
        <v>0</v>
      </c>
      <c r="N2763">
        <v>0.34899999999999998</v>
      </c>
      <c r="O2763" t="s">
        <v>1309</v>
      </c>
      <c r="P2763" t="s">
        <v>6970</v>
      </c>
      <c r="Q2763" t="s">
        <v>2098</v>
      </c>
      <c r="R2763" t="s">
        <v>6971</v>
      </c>
      <c r="S2763" t="s">
        <v>270</v>
      </c>
      <c r="T2763" t="b">
        <v>1</v>
      </c>
    </row>
    <row r="2764" spans="1:20" x14ac:dyDescent="0.25">
      <c r="A2764" t="s">
        <v>259</v>
      </c>
      <c r="B2764" t="s">
        <v>260</v>
      </c>
      <c r="C2764" t="s">
        <v>294</v>
      </c>
      <c r="D2764" t="s">
        <v>2093</v>
      </c>
      <c r="E2764" t="s">
        <v>5993</v>
      </c>
      <c r="F2764" t="s">
        <v>6968</v>
      </c>
      <c r="G2764" t="s">
        <v>6969</v>
      </c>
      <c r="H2764">
        <v>0.10100000000000001</v>
      </c>
      <c r="I2764" t="s">
        <v>265</v>
      </c>
      <c r="J2764" t="s">
        <v>242</v>
      </c>
      <c r="K2764" t="s">
        <v>243</v>
      </c>
      <c r="L2764" t="s">
        <v>244</v>
      </c>
      <c r="M2764">
        <v>0</v>
      </c>
      <c r="N2764">
        <v>0.10100000000000001</v>
      </c>
      <c r="O2764" t="s">
        <v>1309</v>
      </c>
      <c r="P2764" t="s">
        <v>6970</v>
      </c>
      <c r="Q2764" t="s">
        <v>2098</v>
      </c>
      <c r="R2764" t="s">
        <v>6971</v>
      </c>
      <c r="S2764" t="s">
        <v>270</v>
      </c>
      <c r="T2764" t="b">
        <v>1</v>
      </c>
    </row>
    <row r="2765" spans="1:20" x14ac:dyDescent="0.25">
      <c r="A2765" t="s">
        <v>259</v>
      </c>
      <c r="B2765" t="s">
        <v>260</v>
      </c>
      <c r="C2765" t="s">
        <v>237</v>
      </c>
      <c r="D2765" t="s">
        <v>1953</v>
      </c>
      <c r="E2765" t="s">
        <v>2407</v>
      </c>
      <c r="F2765" t="s">
        <v>6972</v>
      </c>
      <c r="G2765" t="s">
        <v>6972</v>
      </c>
      <c r="H2765">
        <v>12.113</v>
      </c>
      <c r="I2765" t="s">
        <v>265</v>
      </c>
      <c r="J2765" t="s">
        <v>242</v>
      </c>
      <c r="K2765" t="s">
        <v>243</v>
      </c>
      <c r="L2765" t="s">
        <v>244</v>
      </c>
      <c r="M2765">
        <v>0</v>
      </c>
      <c r="N2765">
        <v>12.113</v>
      </c>
      <c r="O2765" t="s">
        <v>283</v>
      </c>
      <c r="P2765" t="s">
        <v>6973</v>
      </c>
      <c r="Q2765" t="s">
        <v>1957</v>
      </c>
      <c r="R2765" t="s">
        <v>6974</v>
      </c>
      <c r="S2765" t="s">
        <v>270</v>
      </c>
      <c r="T2765" t="b">
        <v>1</v>
      </c>
    </row>
    <row r="2766" spans="1:20" x14ac:dyDescent="0.25">
      <c r="A2766" t="s">
        <v>259</v>
      </c>
      <c r="B2766" t="s">
        <v>260</v>
      </c>
      <c r="C2766" t="s">
        <v>294</v>
      </c>
      <c r="D2766" t="s">
        <v>1953</v>
      </c>
      <c r="E2766" t="s">
        <v>2407</v>
      </c>
      <c r="F2766" t="s">
        <v>6972</v>
      </c>
      <c r="G2766" t="s">
        <v>6972</v>
      </c>
      <c r="H2766">
        <v>6.9610000000000003</v>
      </c>
      <c r="I2766" t="s">
        <v>265</v>
      </c>
      <c r="J2766" t="s">
        <v>242</v>
      </c>
      <c r="K2766" t="s">
        <v>243</v>
      </c>
      <c r="L2766" t="s">
        <v>244</v>
      </c>
      <c r="M2766">
        <v>0</v>
      </c>
      <c r="N2766">
        <v>6.9610000000000003</v>
      </c>
      <c r="O2766" t="s">
        <v>283</v>
      </c>
      <c r="P2766" t="s">
        <v>6973</v>
      </c>
      <c r="Q2766" t="s">
        <v>1957</v>
      </c>
      <c r="R2766" t="s">
        <v>6974</v>
      </c>
      <c r="S2766" t="s">
        <v>270</v>
      </c>
      <c r="T2766" t="b">
        <v>1</v>
      </c>
    </row>
    <row r="2767" spans="1:20" x14ac:dyDescent="0.25">
      <c r="A2767" t="s">
        <v>259</v>
      </c>
      <c r="B2767" t="s">
        <v>260</v>
      </c>
      <c r="C2767" t="s">
        <v>237</v>
      </c>
      <c r="D2767" t="s">
        <v>3635</v>
      </c>
      <c r="E2767" t="s">
        <v>5841</v>
      </c>
      <c r="F2767" t="s">
        <v>5842</v>
      </c>
      <c r="G2767" t="s">
        <v>5842</v>
      </c>
      <c r="H2767">
        <v>4.1399999999999997</v>
      </c>
      <c r="I2767" t="s">
        <v>265</v>
      </c>
      <c r="J2767" t="s">
        <v>242</v>
      </c>
      <c r="K2767" t="s">
        <v>243</v>
      </c>
      <c r="L2767" t="s">
        <v>244</v>
      </c>
      <c r="M2767">
        <v>0</v>
      </c>
      <c r="N2767">
        <v>4.1399999999999997</v>
      </c>
      <c r="O2767" t="s">
        <v>721</v>
      </c>
      <c r="P2767" s="18" t="s">
        <v>6975</v>
      </c>
      <c r="Q2767" t="s">
        <v>3640</v>
      </c>
      <c r="R2767" t="s">
        <v>6976</v>
      </c>
      <c r="S2767" t="s">
        <v>270</v>
      </c>
      <c r="T2767" t="b">
        <v>1</v>
      </c>
    </row>
    <row r="2768" spans="1:20" x14ac:dyDescent="0.25">
      <c r="A2768" t="s">
        <v>259</v>
      </c>
      <c r="B2768" t="s">
        <v>260</v>
      </c>
      <c r="C2768" t="s">
        <v>336</v>
      </c>
      <c r="D2768" t="s">
        <v>3635</v>
      </c>
      <c r="E2768" t="s">
        <v>5841</v>
      </c>
      <c r="F2768" t="s">
        <v>5842</v>
      </c>
      <c r="G2768" t="s">
        <v>5842</v>
      </c>
      <c r="H2768">
        <v>23101</v>
      </c>
      <c r="I2768" t="s">
        <v>265</v>
      </c>
      <c r="J2768" t="s">
        <v>242</v>
      </c>
      <c r="K2768" t="s">
        <v>243</v>
      </c>
      <c r="L2768" t="s">
        <v>244</v>
      </c>
      <c r="M2768">
        <v>0</v>
      </c>
      <c r="N2768">
        <v>23101</v>
      </c>
      <c r="O2768" t="s">
        <v>721</v>
      </c>
      <c r="P2768" s="18" t="s">
        <v>6975</v>
      </c>
      <c r="Q2768" t="s">
        <v>3640</v>
      </c>
      <c r="R2768" t="s">
        <v>6977</v>
      </c>
      <c r="S2768" t="s">
        <v>270</v>
      </c>
      <c r="T2768" t="b">
        <v>1</v>
      </c>
    </row>
    <row r="2769" spans="1:20" x14ac:dyDescent="0.25">
      <c r="A2769" t="s">
        <v>259</v>
      </c>
      <c r="B2769" t="s">
        <v>260</v>
      </c>
      <c r="C2769" t="s">
        <v>336</v>
      </c>
      <c r="D2769" t="s">
        <v>3635</v>
      </c>
      <c r="E2769" t="s">
        <v>5841</v>
      </c>
      <c r="F2769" t="s">
        <v>5842</v>
      </c>
      <c r="G2769" t="s">
        <v>5842</v>
      </c>
      <c r="H2769">
        <v>48295</v>
      </c>
      <c r="I2769" t="s">
        <v>265</v>
      </c>
      <c r="J2769" t="s">
        <v>242</v>
      </c>
      <c r="K2769" t="s">
        <v>243</v>
      </c>
      <c r="L2769" t="s">
        <v>244</v>
      </c>
      <c r="M2769">
        <v>0</v>
      </c>
      <c r="N2769">
        <v>48295</v>
      </c>
      <c r="O2769" t="s">
        <v>721</v>
      </c>
      <c r="P2769" s="18" t="s">
        <v>6975</v>
      </c>
      <c r="Q2769" t="s">
        <v>3640</v>
      </c>
      <c r="R2769" t="s">
        <v>6978</v>
      </c>
      <c r="S2769" t="s">
        <v>270</v>
      </c>
      <c r="T2769" t="b">
        <v>1</v>
      </c>
    </row>
    <row r="2770" spans="1:20" x14ac:dyDescent="0.25">
      <c r="A2770" t="s">
        <v>236</v>
      </c>
      <c r="B2770" t="s">
        <v>236</v>
      </c>
      <c r="C2770" t="s">
        <v>237</v>
      </c>
      <c r="D2770" t="s">
        <v>1198</v>
      </c>
      <c r="F2770" t="s">
        <v>1438</v>
      </c>
      <c r="G2770" t="s">
        <v>3773</v>
      </c>
      <c r="H2770">
        <v>5.0000000000000001E-4</v>
      </c>
      <c r="I2770" t="s">
        <v>254</v>
      </c>
      <c r="J2770" t="s">
        <v>242</v>
      </c>
      <c r="K2770" t="s">
        <v>243</v>
      </c>
      <c r="L2770" t="s">
        <v>244</v>
      </c>
      <c r="M2770">
        <v>0</v>
      </c>
      <c r="N2770">
        <v>5.0000000000000001E-4</v>
      </c>
      <c r="O2770" t="s">
        <v>358</v>
      </c>
      <c r="P2770" t="s">
        <v>3774</v>
      </c>
      <c r="Q2770" t="s">
        <v>1201</v>
      </c>
      <c r="R2770" t="s">
        <v>6979</v>
      </c>
      <c r="S2770" t="s">
        <v>249</v>
      </c>
      <c r="T2770" t="b">
        <v>0</v>
      </c>
    </row>
    <row r="2771" spans="1:20" x14ac:dyDescent="0.25">
      <c r="A2771" t="s">
        <v>236</v>
      </c>
      <c r="B2771" t="s">
        <v>236</v>
      </c>
      <c r="C2771" t="s">
        <v>336</v>
      </c>
      <c r="D2771" t="s">
        <v>1295</v>
      </c>
      <c r="E2771" t="s">
        <v>6980</v>
      </c>
      <c r="F2771" t="s">
        <v>6981</v>
      </c>
      <c r="G2771" t="s">
        <v>6982</v>
      </c>
      <c r="H2771">
        <v>6519</v>
      </c>
      <c r="I2771" t="s">
        <v>341</v>
      </c>
      <c r="J2771" t="s">
        <v>242</v>
      </c>
      <c r="K2771" t="s">
        <v>243</v>
      </c>
      <c r="L2771" t="s">
        <v>244</v>
      </c>
      <c r="M2771">
        <v>0</v>
      </c>
      <c r="N2771">
        <v>6519</v>
      </c>
      <c r="O2771" t="s">
        <v>476</v>
      </c>
      <c r="P2771" t="s">
        <v>4320</v>
      </c>
      <c r="Q2771" t="s">
        <v>1300</v>
      </c>
      <c r="R2771" t="s">
        <v>6983</v>
      </c>
      <c r="S2771" t="s">
        <v>249</v>
      </c>
      <c r="T2771" t="b">
        <v>0</v>
      </c>
    </row>
    <row r="2772" spans="1:20" x14ac:dyDescent="0.25">
      <c r="A2772" t="s">
        <v>236</v>
      </c>
      <c r="B2772" t="s">
        <v>236</v>
      </c>
      <c r="C2772" t="s">
        <v>336</v>
      </c>
      <c r="D2772" t="s">
        <v>1295</v>
      </c>
      <c r="E2772" t="s">
        <v>6980</v>
      </c>
      <c r="F2772" t="s">
        <v>6981</v>
      </c>
      <c r="G2772" t="s">
        <v>6982</v>
      </c>
      <c r="H2772">
        <v>15742</v>
      </c>
      <c r="I2772" t="s">
        <v>341</v>
      </c>
      <c r="J2772" t="s">
        <v>242</v>
      </c>
      <c r="K2772" t="s">
        <v>243</v>
      </c>
      <c r="L2772" t="s">
        <v>244</v>
      </c>
      <c r="M2772">
        <v>0</v>
      </c>
      <c r="N2772">
        <v>15742</v>
      </c>
      <c r="O2772" t="s">
        <v>476</v>
      </c>
      <c r="P2772" t="s">
        <v>4320</v>
      </c>
      <c r="Q2772" t="s">
        <v>1300</v>
      </c>
      <c r="R2772" t="s">
        <v>6984</v>
      </c>
      <c r="S2772" t="s">
        <v>249</v>
      </c>
      <c r="T2772" t="b">
        <v>0</v>
      </c>
    </row>
    <row r="2773" spans="1:20" x14ac:dyDescent="0.25">
      <c r="A2773" t="s">
        <v>259</v>
      </c>
      <c r="B2773" t="s">
        <v>271</v>
      </c>
      <c r="C2773" t="s">
        <v>237</v>
      </c>
      <c r="D2773" t="s">
        <v>2282</v>
      </c>
      <c r="E2773" t="s">
        <v>6985</v>
      </c>
      <c r="F2773" t="s">
        <v>6986</v>
      </c>
      <c r="G2773" t="s">
        <v>6987</v>
      </c>
      <c r="H2773">
        <v>1.26</v>
      </c>
      <c r="I2773" t="s">
        <v>265</v>
      </c>
      <c r="J2773" t="s">
        <v>242</v>
      </c>
      <c r="K2773" t="s">
        <v>243</v>
      </c>
      <c r="L2773" t="s">
        <v>244</v>
      </c>
      <c r="M2773">
        <v>0</v>
      </c>
      <c r="N2773">
        <v>1.26</v>
      </c>
      <c r="O2773" t="s">
        <v>2286</v>
      </c>
      <c r="P2773" s="18" t="s">
        <v>6988</v>
      </c>
      <c r="Q2773" t="s">
        <v>2288</v>
      </c>
      <c r="R2773" t="s">
        <v>6989</v>
      </c>
      <c r="S2773" t="s">
        <v>279</v>
      </c>
      <c r="T2773" t="b">
        <v>1</v>
      </c>
    </row>
    <row r="2774" spans="1:20" x14ac:dyDescent="0.25">
      <c r="A2774" t="s">
        <v>259</v>
      </c>
      <c r="B2774" t="s">
        <v>271</v>
      </c>
      <c r="C2774" t="s">
        <v>294</v>
      </c>
      <c r="D2774" t="s">
        <v>2282</v>
      </c>
      <c r="E2774" t="s">
        <v>6985</v>
      </c>
      <c r="F2774" t="s">
        <v>6986</v>
      </c>
      <c r="G2774" t="s">
        <v>6987</v>
      </c>
      <c r="H2774">
        <v>0.45200000000000001</v>
      </c>
      <c r="I2774" t="s">
        <v>265</v>
      </c>
      <c r="J2774" t="s">
        <v>242</v>
      </c>
      <c r="K2774" t="s">
        <v>243</v>
      </c>
      <c r="L2774" t="s">
        <v>244</v>
      </c>
      <c r="M2774">
        <v>0</v>
      </c>
      <c r="N2774">
        <v>0.45200000000000001</v>
      </c>
      <c r="O2774" t="s">
        <v>2286</v>
      </c>
      <c r="P2774" s="18" t="s">
        <v>6988</v>
      </c>
      <c r="Q2774" t="s">
        <v>2288</v>
      </c>
      <c r="R2774" t="s">
        <v>6989</v>
      </c>
      <c r="S2774" t="s">
        <v>279</v>
      </c>
      <c r="T2774" t="b">
        <v>1</v>
      </c>
    </row>
    <row r="2775" spans="1:20" x14ac:dyDescent="0.25">
      <c r="A2775" t="s">
        <v>259</v>
      </c>
      <c r="B2775" t="s">
        <v>271</v>
      </c>
      <c r="C2775" t="s">
        <v>336</v>
      </c>
      <c r="D2775" t="s">
        <v>2282</v>
      </c>
      <c r="E2775" t="s">
        <v>6985</v>
      </c>
      <c r="F2775" t="s">
        <v>6986</v>
      </c>
      <c r="G2775" t="s">
        <v>6987</v>
      </c>
      <c r="H2775">
        <v>8304</v>
      </c>
      <c r="I2775" t="s">
        <v>265</v>
      </c>
      <c r="J2775" t="s">
        <v>242</v>
      </c>
      <c r="K2775" t="s">
        <v>243</v>
      </c>
      <c r="L2775" t="s">
        <v>244</v>
      </c>
      <c r="M2775">
        <v>0</v>
      </c>
      <c r="N2775">
        <v>8304</v>
      </c>
      <c r="O2775" t="s">
        <v>881</v>
      </c>
      <c r="P2775" s="18" t="s">
        <v>6988</v>
      </c>
      <c r="Q2775" t="s">
        <v>2288</v>
      </c>
      <c r="R2775" t="s">
        <v>6990</v>
      </c>
      <c r="S2775" t="s">
        <v>279</v>
      </c>
      <c r="T2775" t="b">
        <v>1</v>
      </c>
    </row>
    <row r="2776" spans="1:20" x14ac:dyDescent="0.25">
      <c r="A2776" t="s">
        <v>259</v>
      </c>
      <c r="B2776" t="s">
        <v>271</v>
      </c>
      <c r="C2776" t="s">
        <v>336</v>
      </c>
      <c r="D2776" t="s">
        <v>2282</v>
      </c>
      <c r="E2776" t="s">
        <v>6985</v>
      </c>
      <c r="F2776" t="s">
        <v>6986</v>
      </c>
      <c r="G2776" t="s">
        <v>6987</v>
      </c>
      <c r="H2776">
        <v>20292</v>
      </c>
      <c r="I2776" t="s">
        <v>265</v>
      </c>
      <c r="J2776" t="s">
        <v>242</v>
      </c>
      <c r="K2776" t="s">
        <v>243</v>
      </c>
      <c r="L2776" t="s">
        <v>244</v>
      </c>
      <c r="M2776">
        <v>0</v>
      </c>
      <c r="N2776">
        <v>20292</v>
      </c>
      <c r="O2776" t="s">
        <v>881</v>
      </c>
      <c r="P2776" s="18" t="s">
        <v>6988</v>
      </c>
      <c r="Q2776" t="s">
        <v>2288</v>
      </c>
      <c r="R2776" t="s">
        <v>6991</v>
      </c>
      <c r="S2776" t="s">
        <v>279</v>
      </c>
      <c r="T2776" t="b">
        <v>1</v>
      </c>
    </row>
    <row r="2777" spans="1:20" x14ac:dyDescent="0.25">
      <c r="A2777" t="s">
        <v>259</v>
      </c>
      <c r="B2777" t="s">
        <v>260</v>
      </c>
      <c r="C2777" t="s">
        <v>237</v>
      </c>
      <c r="D2777" t="s">
        <v>1375</v>
      </c>
      <c r="E2777" t="s">
        <v>2832</v>
      </c>
      <c r="F2777" t="s">
        <v>6992</v>
      </c>
      <c r="G2777" t="s">
        <v>6992</v>
      </c>
      <c r="H2777">
        <v>3.6480000000000001</v>
      </c>
      <c r="I2777" t="s">
        <v>265</v>
      </c>
      <c r="J2777" t="s">
        <v>242</v>
      </c>
      <c r="K2777" t="s">
        <v>243</v>
      </c>
      <c r="L2777" t="s">
        <v>244</v>
      </c>
      <c r="M2777">
        <v>0</v>
      </c>
      <c r="N2777">
        <v>3.6480000000000001</v>
      </c>
      <c r="O2777" t="s">
        <v>1378</v>
      </c>
      <c r="P2777" t="s">
        <v>3178</v>
      </c>
      <c r="Q2777" t="s">
        <v>1380</v>
      </c>
      <c r="R2777" t="s">
        <v>6993</v>
      </c>
      <c r="S2777" t="s">
        <v>270</v>
      </c>
      <c r="T2777" t="b">
        <v>0</v>
      </c>
    </row>
    <row r="2778" spans="1:20" x14ac:dyDescent="0.25">
      <c r="A2778" t="s">
        <v>259</v>
      </c>
      <c r="B2778" t="s">
        <v>260</v>
      </c>
      <c r="C2778" t="s">
        <v>294</v>
      </c>
      <c r="D2778" t="s">
        <v>1375</v>
      </c>
      <c r="E2778" t="s">
        <v>2832</v>
      </c>
      <c r="F2778" t="s">
        <v>6992</v>
      </c>
      <c r="G2778" t="s">
        <v>6992</v>
      </c>
      <c r="H2778">
        <v>0.72</v>
      </c>
      <c r="I2778" t="s">
        <v>265</v>
      </c>
      <c r="J2778" t="s">
        <v>242</v>
      </c>
      <c r="K2778" t="s">
        <v>243</v>
      </c>
      <c r="L2778" t="s">
        <v>244</v>
      </c>
      <c r="M2778">
        <v>0</v>
      </c>
      <c r="N2778">
        <v>0.72</v>
      </c>
      <c r="O2778" t="s">
        <v>1378</v>
      </c>
      <c r="P2778" t="s">
        <v>3178</v>
      </c>
      <c r="Q2778" t="s">
        <v>1380</v>
      </c>
      <c r="R2778" t="s">
        <v>6993</v>
      </c>
      <c r="S2778" t="s">
        <v>270</v>
      </c>
      <c r="T2778" t="b">
        <v>0</v>
      </c>
    </row>
    <row r="2779" spans="1:20" x14ac:dyDescent="0.25">
      <c r="A2779" t="s">
        <v>259</v>
      </c>
      <c r="B2779" t="s">
        <v>260</v>
      </c>
      <c r="C2779" t="s">
        <v>237</v>
      </c>
      <c r="D2779" t="s">
        <v>418</v>
      </c>
      <c r="E2779" t="s">
        <v>6007</v>
      </c>
      <c r="F2779" t="s">
        <v>6994</v>
      </c>
      <c r="G2779" t="s">
        <v>6995</v>
      </c>
      <c r="H2779">
        <v>1.3599999999999999E-2</v>
      </c>
      <c r="I2779" t="s">
        <v>265</v>
      </c>
      <c r="J2779" t="s">
        <v>242</v>
      </c>
      <c r="K2779" t="s">
        <v>243</v>
      </c>
      <c r="L2779" t="s">
        <v>244</v>
      </c>
      <c r="M2779">
        <v>0</v>
      </c>
      <c r="N2779">
        <v>1.3599999999999999E-2</v>
      </c>
      <c r="O2779" t="s">
        <v>2901</v>
      </c>
      <c r="P2779" t="s">
        <v>6996</v>
      </c>
      <c r="Q2779" t="s">
        <v>423</v>
      </c>
      <c r="R2779" t="s">
        <v>6997</v>
      </c>
      <c r="S2779" t="s">
        <v>270</v>
      </c>
      <c r="T2779" t="b">
        <v>1</v>
      </c>
    </row>
    <row r="2780" spans="1:20" x14ac:dyDescent="0.25">
      <c r="A2780" t="s">
        <v>259</v>
      </c>
      <c r="B2780" t="s">
        <v>260</v>
      </c>
      <c r="C2780" t="s">
        <v>237</v>
      </c>
      <c r="D2780" t="s">
        <v>1343</v>
      </c>
      <c r="E2780" t="s">
        <v>497</v>
      </c>
      <c r="F2780" t="s">
        <v>498</v>
      </c>
      <c r="G2780" t="s">
        <v>498</v>
      </c>
      <c r="H2780">
        <v>0.60599999999999998</v>
      </c>
      <c r="I2780" t="s">
        <v>265</v>
      </c>
      <c r="J2780" t="s">
        <v>242</v>
      </c>
      <c r="K2780" t="s">
        <v>243</v>
      </c>
      <c r="L2780" t="s">
        <v>244</v>
      </c>
      <c r="M2780">
        <v>0</v>
      </c>
      <c r="N2780">
        <v>0.60599999999999998</v>
      </c>
      <c r="O2780" t="s">
        <v>446</v>
      </c>
      <c r="P2780" s="18" t="s">
        <v>6998</v>
      </c>
      <c r="Q2780" t="s">
        <v>1347</v>
      </c>
      <c r="R2780" t="s">
        <v>6999</v>
      </c>
      <c r="S2780" t="s">
        <v>270</v>
      </c>
      <c r="T2780" t="b">
        <v>1</v>
      </c>
    </row>
    <row r="2781" spans="1:20" x14ac:dyDescent="0.25">
      <c r="A2781" t="s">
        <v>259</v>
      </c>
      <c r="B2781" t="s">
        <v>260</v>
      </c>
      <c r="C2781" t="s">
        <v>294</v>
      </c>
      <c r="D2781" t="s">
        <v>1343</v>
      </c>
      <c r="E2781" t="s">
        <v>497</v>
      </c>
      <c r="F2781" t="s">
        <v>498</v>
      </c>
      <c r="G2781" t="s">
        <v>498</v>
      </c>
      <c r="H2781">
        <v>0.53300000000000003</v>
      </c>
      <c r="I2781" t="s">
        <v>265</v>
      </c>
      <c r="J2781" t="s">
        <v>242</v>
      </c>
      <c r="K2781" t="s">
        <v>243</v>
      </c>
      <c r="L2781" t="s">
        <v>244</v>
      </c>
      <c r="M2781">
        <v>0</v>
      </c>
      <c r="N2781">
        <v>0.53300000000000003</v>
      </c>
      <c r="O2781" t="s">
        <v>446</v>
      </c>
      <c r="P2781" s="18" t="s">
        <v>6998</v>
      </c>
      <c r="Q2781" t="s">
        <v>1347</v>
      </c>
      <c r="R2781" t="s">
        <v>6999</v>
      </c>
      <c r="S2781" t="s">
        <v>270</v>
      </c>
      <c r="T2781" t="b">
        <v>1</v>
      </c>
    </row>
    <row r="2782" spans="1:20" x14ac:dyDescent="0.25">
      <c r="A2782" t="s">
        <v>259</v>
      </c>
      <c r="B2782" t="s">
        <v>260</v>
      </c>
      <c r="C2782" t="s">
        <v>237</v>
      </c>
      <c r="D2782" t="s">
        <v>1400</v>
      </c>
      <c r="E2782" t="s">
        <v>2530</v>
      </c>
      <c r="F2782" t="s">
        <v>7000</v>
      </c>
      <c r="G2782" t="s">
        <v>7000</v>
      </c>
      <c r="H2782">
        <v>0.15</v>
      </c>
      <c r="I2782" t="s">
        <v>265</v>
      </c>
      <c r="J2782" t="s">
        <v>242</v>
      </c>
      <c r="K2782" t="s">
        <v>243</v>
      </c>
      <c r="L2782" t="s">
        <v>244</v>
      </c>
      <c r="M2782">
        <v>0</v>
      </c>
      <c r="N2782">
        <v>0.15</v>
      </c>
      <c r="O2782" t="s">
        <v>324</v>
      </c>
      <c r="P2782" s="18" t="s">
        <v>7001</v>
      </c>
      <c r="Q2782" t="s">
        <v>1404</v>
      </c>
      <c r="R2782" t="s">
        <v>7002</v>
      </c>
      <c r="S2782" t="s">
        <v>270</v>
      </c>
      <c r="T2782" t="b">
        <v>1</v>
      </c>
    </row>
    <row r="2783" spans="1:20" x14ac:dyDescent="0.25">
      <c r="A2783" t="s">
        <v>259</v>
      </c>
      <c r="B2783" t="s">
        <v>260</v>
      </c>
      <c r="C2783" t="s">
        <v>294</v>
      </c>
      <c r="D2783" t="s">
        <v>1400</v>
      </c>
      <c r="E2783" t="s">
        <v>2530</v>
      </c>
      <c r="F2783" t="s">
        <v>7000</v>
      </c>
      <c r="G2783" t="s">
        <v>7000</v>
      </c>
      <c r="H2783">
        <v>3.8399999999999997E-2</v>
      </c>
      <c r="I2783" t="s">
        <v>265</v>
      </c>
      <c r="J2783" t="s">
        <v>242</v>
      </c>
      <c r="K2783" t="s">
        <v>243</v>
      </c>
      <c r="L2783" t="s">
        <v>244</v>
      </c>
      <c r="M2783">
        <v>0</v>
      </c>
      <c r="N2783">
        <v>3.8399999999999997E-2</v>
      </c>
      <c r="O2783" t="s">
        <v>324</v>
      </c>
      <c r="P2783" s="18" t="s">
        <v>7001</v>
      </c>
      <c r="Q2783" t="s">
        <v>1404</v>
      </c>
      <c r="R2783" t="s">
        <v>7002</v>
      </c>
      <c r="S2783" t="s">
        <v>270</v>
      </c>
      <c r="T2783" t="b">
        <v>1</v>
      </c>
    </row>
    <row r="2784" spans="1:20" x14ac:dyDescent="0.25">
      <c r="A2784" t="s">
        <v>259</v>
      </c>
      <c r="B2784" t="s">
        <v>260</v>
      </c>
      <c r="C2784" t="s">
        <v>237</v>
      </c>
      <c r="D2784" t="s">
        <v>1489</v>
      </c>
      <c r="E2784" t="s">
        <v>2580</v>
      </c>
      <c r="F2784" t="s">
        <v>7003</v>
      </c>
      <c r="G2784" t="s">
        <v>7003</v>
      </c>
      <c r="H2784">
        <v>0.76800000000000002</v>
      </c>
      <c r="I2784" t="s">
        <v>265</v>
      </c>
      <c r="J2784" t="s">
        <v>242</v>
      </c>
      <c r="K2784" t="s">
        <v>243</v>
      </c>
      <c r="L2784" t="s">
        <v>244</v>
      </c>
      <c r="M2784">
        <v>0</v>
      </c>
      <c r="N2784">
        <v>0.76800000000000002</v>
      </c>
      <c r="O2784" t="s">
        <v>446</v>
      </c>
      <c r="P2784" s="18" t="s">
        <v>7004</v>
      </c>
      <c r="Q2784" t="s">
        <v>1493</v>
      </c>
      <c r="R2784" t="s">
        <v>7005</v>
      </c>
      <c r="S2784" t="s">
        <v>270</v>
      </c>
      <c r="T2784" t="b">
        <v>1</v>
      </c>
    </row>
    <row r="2785" spans="1:20" x14ac:dyDescent="0.25">
      <c r="A2785" t="s">
        <v>259</v>
      </c>
      <c r="B2785" t="s">
        <v>260</v>
      </c>
      <c r="C2785" t="s">
        <v>237</v>
      </c>
      <c r="D2785" t="s">
        <v>3163</v>
      </c>
      <c r="E2785" t="s">
        <v>2672</v>
      </c>
      <c r="F2785" t="s">
        <v>7006</v>
      </c>
      <c r="G2785" t="s">
        <v>7006</v>
      </c>
      <c r="H2785">
        <v>0.83969099999999997</v>
      </c>
      <c r="I2785" t="s">
        <v>265</v>
      </c>
      <c r="J2785" t="s">
        <v>242</v>
      </c>
      <c r="K2785" t="s">
        <v>243</v>
      </c>
      <c r="L2785" t="s">
        <v>244</v>
      </c>
      <c r="M2785">
        <v>0</v>
      </c>
      <c r="N2785">
        <v>0.83969099999999997</v>
      </c>
      <c r="O2785" t="s">
        <v>372</v>
      </c>
      <c r="P2785" t="s">
        <v>7007</v>
      </c>
      <c r="Q2785" t="s">
        <v>3167</v>
      </c>
      <c r="R2785" t="s">
        <v>7008</v>
      </c>
      <c r="S2785" t="s">
        <v>270</v>
      </c>
      <c r="T2785" t="b">
        <v>1</v>
      </c>
    </row>
    <row r="2786" spans="1:20" x14ac:dyDescent="0.25">
      <c r="A2786" t="s">
        <v>259</v>
      </c>
      <c r="B2786" t="s">
        <v>260</v>
      </c>
      <c r="C2786" t="s">
        <v>294</v>
      </c>
      <c r="D2786" t="s">
        <v>3163</v>
      </c>
      <c r="E2786" t="s">
        <v>2672</v>
      </c>
      <c r="F2786" t="s">
        <v>7006</v>
      </c>
      <c r="G2786" t="s">
        <v>7006</v>
      </c>
      <c r="H2786">
        <v>0.27060000000000001</v>
      </c>
      <c r="I2786" t="s">
        <v>265</v>
      </c>
      <c r="J2786" t="s">
        <v>242</v>
      </c>
      <c r="K2786" t="s">
        <v>243</v>
      </c>
      <c r="L2786" t="s">
        <v>244</v>
      </c>
      <c r="M2786">
        <v>0</v>
      </c>
      <c r="N2786">
        <v>0.27060000000000001</v>
      </c>
      <c r="O2786" t="s">
        <v>372</v>
      </c>
      <c r="P2786" t="s">
        <v>7007</v>
      </c>
      <c r="Q2786" t="s">
        <v>3167</v>
      </c>
      <c r="R2786" t="s">
        <v>7008</v>
      </c>
      <c r="S2786" t="s">
        <v>270</v>
      </c>
      <c r="T2786" t="b">
        <v>1</v>
      </c>
    </row>
    <row r="2787" spans="1:20" x14ac:dyDescent="0.25">
      <c r="A2787" t="s">
        <v>259</v>
      </c>
      <c r="B2787" t="s">
        <v>382</v>
      </c>
      <c r="C2787" t="s">
        <v>237</v>
      </c>
      <c r="D2787" t="s">
        <v>383</v>
      </c>
      <c r="E2787" t="s">
        <v>3292</v>
      </c>
      <c r="F2787" t="s">
        <v>3293</v>
      </c>
      <c r="G2787" t="s">
        <v>3293</v>
      </c>
      <c r="H2787">
        <v>0.14000000000000001</v>
      </c>
      <c r="I2787" t="s">
        <v>265</v>
      </c>
      <c r="J2787" t="s">
        <v>242</v>
      </c>
      <c r="K2787" t="s">
        <v>243</v>
      </c>
      <c r="L2787" t="s">
        <v>244</v>
      </c>
      <c r="M2787">
        <v>0</v>
      </c>
      <c r="N2787">
        <v>0.14000000000000001</v>
      </c>
      <c r="O2787" t="s">
        <v>2659</v>
      </c>
      <c r="P2787" t="s">
        <v>7009</v>
      </c>
      <c r="Q2787" t="s">
        <v>388</v>
      </c>
      <c r="R2787" t="s">
        <v>7010</v>
      </c>
      <c r="S2787" t="s">
        <v>390</v>
      </c>
      <c r="T2787" t="b">
        <v>1</v>
      </c>
    </row>
    <row r="2788" spans="1:20" x14ac:dyDescent="0.25">
      <c r="A2788" t="s">
        <v>259</v>
      </c>
      <c r="B2788" t="s">
        <v>382</v>
      </c>
      <c r="C2788" t="s">
        <v>294</v>
      </c>
      <c r="D2788" t="s">
        <v>383</v>
      </c>
      <c r="E2788" t="s">
        <v>3292</v>
      </c>
      <c r="F2788" t="s">
        <v>3293</v>
      </c>
      <c r="G2788" t="s">
        <v>3293</v>
      </c>
      <c r="H2788">
        <v>7.6999999999999999E-2</v>
      </c>
      <c r="I2788" t="s">
        <v>265</v>
      </c>
      <c r="J2788" t="s">
        <v>242</v>
      </c>
      <c r="K2788" t="s">
        <v>243</v>
      </c>
      <c r="L2788" t="s">
        <v>244</v>
      </c>
      <c r="M2788">
        <v>0</v>
      </c>
      <c r="N2788">
        <v>7.6999999999999999E-2</v>
      </c>
      <c r="O2788" t="s">
        <v>2659</v>
      </c>
      <c r="P2788" t="s">
        <v>7009</v>
      </c>
      <c r="Q2788" t="s">
        <v>388</v>
      </c>
      <c r="R2788" t="s">
        <v>7010</v>
      </c>
      <c r="S2788" t="s">
        <v>390</v>
      </c>
      <c r="T2788" t="b">
        <v>1</v>
      </c>
    </row>
    <row r="2789" spans="1:20" x14ac:dyDescent="0.25">
      <c r="A2789" t="s">
        <v>236</v>
      </c>
      <c r="B2789" t="s">
        <v>236</v>
      </c>
      <c r="C2789" t="s">
        <v>237</v>
      </c>
      <c r="D2789" t="s">
        <v>314</v>
      </c>
      <c r="E2789" t="s">
        <v>251</v>
      </c>
      <c r="F2789" t="s">
        <v>479</v>
      </c>
      <c r="G2789" t="s">
        <v>1709</v>
      </c>
      <c r="H2789">
        <v>0.18</v>
      </c>
      <c r="I2789" t="s">
        <v>254</v>
      </c>
      <c r="J2789" t="s">
        <v>242</v>
      </c>
      <c r="K2789" t="s">
        <v>243</v>
      </c>
      <c r="L2789" t="s">
        <v>244</v>
      </c>
      <c r="M2789">
        <v>0</v>
      </c>
      <c r="N2789">
        <v>0.18</v>
      </c>
      <c r="O2789" t="s">
        <v>255</v>
      </c>
      <c r="P2789" s="18" t="s">
        <v>7011</v>
      </c>
      <c r="Q2789" t="s">
        <v>318</v>
      </c>
      <c r="R2789" t="s">
        <v>3876</v>
      </c>
      <c r="S2789" t="s">
        <v>249</v>
      </c>
      <c r="T2789" t="b">
        <v>1</v>
      </c>
    </row>
    <row r="2790" spans="1:20" x14ac:dyDescent="0.25">
      <c r="A2790" t="s">
        <v>259</v>
      </c>
      <c r="B2790" t="s">
        <v>260</v>
      </c>
      <c r="C2790" t="s">
        <v>237</v>
      </c>
      <c r="D2790" t="s">
        <v>643</v>
      </c>
      <c r="E2790" t="s">
        <v>3248</v>
      </c>
      <c r="F2790" t="s">
        <v>7012</v>
      </c>
      <c r="G2790" t="s">
        <v>7012</v>
      </c>
      <c r="H2790">
        <v>4.032</v>
      </c>
      <c r="I2790" t="s">
        <v>265</v>
      </c>
      <c r="J2790" t="s">
        <v>242</v>
      </c>
      <c r="K2790" t="s">
        <v>243</v>
      </c>
      <c r="L2790" t="s">
        <v>244</v>
      </c>
      <c r="M2790">
        <v>0</v>
      </c>
      <c r="N2790">
        <v>4.032</v>
      </c>
      <c r="O2790" t="s">
        <v>324</v>
      </c>
      <c r="P2790" t="s">
        <v>5221</v>
      </c>
      <c r="Q2790" t="s">
        <v>647</v>
      </c>
      <c r="R2790" t="s">
        <v>7013</v>
      </c>
      <c r="S2790" t="s">
        <v>270</v>
      </c>
      <c r="T2790" t="b">
        <v>0</v>
      </c>
    </row>
    <row r="2791" spans="1:20" x14ac:dyDescent="0.25">
      <c r="A2791" t="s">
        <v>259</v>
      </c>
      <c r="B2791" t="s">
        <v>260</v>
      </c>
      <c r="C2791" t="s">
        <v>336</v>
      </c>
      <c r="D2791" t="s">
        <v>643</v>
      </c>
      <c r="E2791" t="s">
        <v>3248</v>
      </c>
      <c r="F2791" t="s">
        <v>7012</v>
      </c>
      <c r="G2791" t="s">
        <v>7012</v>
      </c>
      <c r="H2791">
        <v>20839</v>
      </c>
      <c r="I2791" t="s">
        <v>265</v>
      </c>
      <c r="J2791" t="s">
        <v>242</v>
      </c>
      <c r="K2791" t="s">
        <v>243</v>
      </c>
      <c r="L2791" t="s">
        <v>244</v>
      </c>
      <c r="M2791">
        <v>0</v>
      </c>
      <c r="N2791">
        <v>20839</v>
      </c>
      <c r="O2791" t="s">
        <v>324</v>
      </c>
      <c r="P2791" t="s">
        <v>5221</v>
      </c>
      <c r="Q2791" t="s">
        <v>647</v>
      </c>
      <c r="R2791" t="s">
        <v>7014</v>
      </c>
      <c r="S2791" t="s">
        <v>270</v>
      </c>
      <c r="T2791" t="b">
        <v>0</v>
      </c>
    </row>
    <row r="2792" spans="1:20" x14ac:dyDescent="0.25">
      <c r="A2792" t="s">
        <v>259</v>
      </c>
      <c r="B2792" t="s">
        <v>260</v>
      </c>
      <c r="C2792" t="s">
        <v>336</v>
      </c>
      <c r="D2792" t="s">
        <v>643</v>
      </c>
      <c r="E2792" t="s">
        <v>3248</v>
      </c>
      <c r="F2792" t="s">
        <v>7012</v>
      </c>
      <c r="G2792" t="s">
        <v>7012</v>
      </c>
      <c r="H2792">
        <v>40265</v>
      </c>
      <c r="I2792" t="s">
        <v>265</v>
      </c>
      <c r="J2792" t="s">
        <v>242</v>
      </c>
      <c r="K2792" t="s">
        <v>243</v>
      </c>
      <c r="L2792" t="s">
        <v>244</v>
      </c>
      <c r="M2792">
        <v>0</v>
      </c>
      <c r="N2792">
        <v>40265</v>
      </c>
      <c r="O2792" t="s">
        <v>324</v>
      </c>
      <c r="P2792" t="s">
        <v>5221</v>
      </c>
      <c r="Q2792" t="s">
        <v>647</v>
      </c>
      <c r="R2792" t="s">
        <v>7015</v>
      </c>
      <c r="S2792" t="s">
        <v>270</v>
      </c>
      <c r="T2792" t="b">
        <v>0</v>
      </c>
    </row>
    <row r="2793" spans="1:20" x14ac:dyDescent="0.25">
      <c r="A2793" t="s">
        <v>259</v>
      </c>
      <c r="B2793" t="s">
        <v>260</v>
      </c>
      <c r="C2793" t="s">
        <v>237</v>
      </c>
      <c r="D2793" t="s">
        <v>328</v>
      </c>
      <c r="E2793" t="s">
        <v>4898</v>
      </c>
      <c r="F2793" t="s">
        <v>7016</v>
      </c>
      <c r="G2793" t="s">
        <v>7016</v>
      </c>
      <c r="H2793">
        <v>5.4240000000000004</v>
      </c>
      <c r="I2793" t="s">
        <v>265</v>
      </c>
      <c r="J2793" t="s">
        <v>242</v>
      </c>
      <c r="K2793" t="s">
        <v>243</v>
      </c>
      <c r="L2793" t="s">
        <v>244</v>
      </c>
      <c r="M2793">
        <v>0</v>
      </c>
      <c r="N2793">
        <v>5.4240000000000004</v>
      </c>
      <c r="O2793" t="s">
        <v>331</v>
      </c>
      <c r="P2793" s="18" t="s">
        <v>7017</v>
      </c>
      <c r="Q2793" t="s">
        <v>333</v>
      </c>
      <c r="R2793" t="s">
        <v>7018</v>
      </c>
      <c r="S2793" t="s">
        <v>270</v>
      </c>
      <c r="T2793" t="b">
        <v>1</v>
      </c>
    </row>
    <row r="2794" spans="1:20" x14ac:dyDescent="0.25">
      <c r="A2794" t="s">
        <v>259</v>
      </c>
      <c r="B2794" t="s">
        <v>260</v>
      </c>
      <c r="C2794" t="s">
        <v>336</v>
      </c>
      <c r="D2794" t="s">
        <v>328</v>
      </c>
      <c r="E2794" t="s">
        <v>4898</v>
      </c>
      <c r="F2794" t="s">
        <v>7016</v>
      </c>
      <c r="G2794" t="s">
        <v>7016</v>
      </c>
      <c r="H2794">
        <v>28033</v>
      </c>
      <c r="I2794" t="s">
        <v>265</v>
      </c>
      <c r="J2794" t="s">
        <v>242</v>
      </c>
      <c r="K2794" t="s">
        <v>243</v>
      </c>
      <c r="L2794" t="s">
        <v>244</v>
      </c>
      <c r="M2794">
        <v>0</v>
      </c>
      <c r="N2794">
        <v>28033</v>
      </c>
      <c r="O2794" t="s">
        <v>324</v>
      </c>
      <c r="P2794" s="18" t="s">
        <v>7017</v>
      </c>
      <c r="Q2794" t="s">
        <v>333</v>
      </c>
      <c r="R2794" t="s">
        <v>7019</v>
      </c>
      <c r="S2794" t="s">
        <v>270</v>
      </c>
      <c r="T2794" t="b">
        <v>1</v>
      </c>
    </row>
    <row r="2795" spans="1:20" x14ac:dyDescent="0.25">
      <c r="A2795" t="s">
        <v>259</v>
      </c>
      <c r="B2795" t="s">
        <v>260</v>
      </c>
      <c r="C2795" t="s">
        <v>336</v>
      </c>
      <c r="D2795" t="s">
        <v>328</v>
      </c>
      <c r="E2795" t="s">
        <v>4898</v>
      </c>
      <c r="F2795" t="s">
        <v>7016</v>
      </c>
      <c r="G2795" t="s">
        <v>7016</v>
      </c>
      <c r="H2795">
        <v>54166</v>
      </c>
      <c r="I2795" t="s">
        <v>265</v>
      </c>
      <c r="J2795" t="s">
        <v>242</v>
      </c>
      <c r="K2795" t="s">
        <v>243</v>
      </c>
      <c r="L2795" t="s">
        <v>244</v>
      </c>
      <c r="M2795">
        <v>0</v>
      </c>
      <c r="N2795">
        <v>54166</v>
      </c>
      <c r="O2795" t="s">
        <v>324</v>
      </c>
      <c r="P2795" s="18" t="s">
        <v>7017</v>
      </c>
      <c r="Q2795" t="s">
        <v>333</v>
      </c>
      <c r="R2795" t="s">
        <v>7020</v>
      </c>
      <c r="S2795" t="s">
        <v>270</v>
      </c>
      <c r="T2795" t="b">
        <v>1</v>
      </c>
    </row>
    <row r="2796" spans="1:20" x14ac:dyDescent="0.25">
      <c r="A2796" t="s">
        <v>236</v>
      </c>
      <c r="B2796" t="s">
        <v>236</v>
      </c>
      <c r="C2796" t="s">
        <v>237</v>
      </c>
      <c r="D2796" t="s">
        <v>250</v>
      </c>
      <c r="F2796" t="s">
        <v>393</v>
      </c>
      <c r="G2796" t="s">
        <v>240</v>
      </c>
      <c r="H2796">
        <v>0.01</v>
      </c>
      <c r="I2796" t="s">
        <v>241</v>
      </c>
      <c r="J2796" t="s">
        <v>242</v>
      </c>
      <c r="K2796" t="s">
        <v>243</v>
      </c>
      <c r="L2796" t="s">
        <v>244</v>
      </c>
      <c r="M2796">
        <v>0</v>
      </c>
      <c r="N2796">
        <v>0.01</v>
      </c>
      <c r="O2796" t="s">
        <v>546</v>
      </c>
      <c r="P2796" t="s">
        <v>5904</v>
      </c>
      <c r="Q2796" t="s">
        <v>257</v>
      </c>
      <c r="R2796" t="s">
        <v>434</v>
      </c>
      <c r="S2796" t="s">
        <v>249</v>
      </c>
      <c r="T2796" t="b">
        <v>0</v>
      </c>
    </row>
    <row r="2797" spans="1:20" x14ac:dyDescent="0.25">
      <c r="A2797" t="s">
        <v>236</v>
      </c>
      <c r="B2797" t="s">
        <v>236</v>
      </c>
      <c r="C2797" t="s">
        <v>237</v>
      </c>
      <c r="D2797" t="s">
        <v>392</v>
      </c>
      <c r="F2797" t="s">
        <v>484</v>
      </c>
      <c r="G2797" t="s">
        <v>6142</v>
      </c>
      <c r="H2797">
        <v>2.5000000000000001E-3</v>
      </c>
      <c r="I2797" t="s">
        <v>561</v>
      </c>
      <c r="J2797" t="s">
        <v>242</v>
      </c>
      <c r="K2797" t="s">
        <v>243</v>
      </c>
      <c r="L2797" t="s">
        <v>244</v>
      </c>
      <c r="M2797">
        <v>0</v>
      </c>
      <c r="N2797">
        <v>2.5000000000000001E-3</v>
      </c>
      <c r="O2797" t="s">
        <v>432</v>
      </c>
      <c r="P2797" t="s">
        <v>7021</v>
      </c>
      <c r="Q2797" t="s">
        <v>397</v>
      </c>
      <c r="R2797" t="s">
        <v>4883</v>
      </c>
      <c r="S2797" t="s">
        <v>249</v>
      </c>
      <c r="T2797" t="b">
        <v>1</v>
      </c>
    </row>
    <row r="2798" spans="1:20" x14ac:dyDescent="0.25">
      <c r="A2798" t="s">
        <v>236</v>
      </c>
      <c r="B2798" t="s">
        <v>236</v>
      </c>
      <c r="C2798" t="s">
        <v>237</v>
      </c>
      <c r="D2798" t="s">
        <v>509</v>
      </c>
      <c r="F2798" t="s">
        <v>600</v>
      </c>
      <c r="G2798" t="s">
        <v>6146</v>
      </c>
      <c r="H2798">
        <v>3.6000000000000002E-4</v>
      </c>
      <c r="I2798" t="s">
        <v>254</v>
      </c>
      <c r="J2798" t="s">
        <v>242</v>
      </c>
      <c r="K2798" t="s">
        <v>243</v>
      </c>
      <c r="L2798" t="s">
        <v>244</v>
      </c>
      <c r="M2798">
        <v>0</v>
      </c>
      <c r="N2798">
        <v>3.6000000000000002E-4</v>
      </c>
      <c r="O2798" t="s">
        <v>365</v>
      </c>
      <c r="P2798" t="s">
        <v>7022</v>
      </c>
      <c r="Q2798" t="s">
        <v>512</v>
      </c>
      <c r="R2798" t="s">
        <v>1068</v>
      </c>
      <c r="S2798" t="s">
        <v>249</v>
      </c>
      <c r="T2798" t="b">
        <v>0</v>
      </c>
    </row>
    <row r="2799" spans="1:20" x14ac:dyDescent="0.25">
      <c r="A2799" t="s">
        <v>259</v>
      </c>
      <c r="B2799" t="s">
        <v>260</v>
      </c>
      <c r="C2799" t="s">
        <v>237</v>
      </c>
      <c r="D2799" t="s">
        <v>2434</v>
      </c>
      <c r="E2799" t="s">
        <v>3776</v>
      </c>
      <c r="F2799" t="s">
        <v>7023</v>
      </c>
      <c r="G2799" t="s">
        <v>7024</v>
      </c>
      <c r="H2799">
        <v>1.236</v>
      </c>
      <c r="I2799" t="s">
        <v>265</v>
      </c>
      <c r="J2799" t="s">
        <v>242</v>
      </c>
      <c r="K2799" t="s">
        <v>243</v>
      </c>
      <c r="L2799" t="s">
        <v>244</v>
      </c>
      <c r="M2799">
        <v>0</v>
      </c>
      <c r="N2799">
        <v>1.236</v>
      </c>
      <c r="O2799" t="s">
        <v>446</v>
      </c>
      <c r="P2799" t="s">
        <v>7025</v>
      </c>
      <c r="Q2799" t="s">
        <v>2438</v>
      </c>
      <c r="R2799" t="s">
        <v>7026</v>
      </c>
      <c r="S2799" t="s">
        <v>270</v>
      </c>
      <c r="T2799" t="b">
        <v>1</v>
      </c>
    </row>
    <row r="2800" spans="1:20" x14ac:dyDescent="0.25">
      <c r="A2800" t="s">
        <v>236</v>
      </c>
      <c r="B2800" t="s">
        <v>236</v>
      </c>
      <c r="C2800" t="s">
        <v>237</v>
      </c>
      <c r="D2800" t="s">
        <v>693</v>
      </c>
      <c r="E2800" t="s">
        <v>4573</v>
      </c>
      <c r="F2800" t="s">
        <v>7027</v>
      </c>
      <c r="G2800" t="s">
        <v>7028</v>
      </c>
      <c r="H2800">
        <v>38.012141999999997</v>
      </c>
      <c r="I2800" t="s">
        <v>492</v>
      </c>
      <c r="J2800" t="s">
        <v>242</v>
      </c>
      <c r="K2800" t="s">
        <v>243</v>
      </c>
      <c r="L2800" t="s">
        <v>244</v>
      </c>
      <c r="M2800">
        <v>0</v>
      </c>
      <c r="N2800">
        <v>38.012141999999997</v>
      </c>
      <c r="O2800" t="s">
        <v>350</v>
      </c>
      <c r="P2800" t="s">
        <v>7029</v>
      </c>
      <c r="Q2800" t="s">
        <v>699</v>
      </c>
      <c r="R2800" t="s">
        <v>7030</v>
      </c>
      <c r="S2800" t="s">
        <v>249</v>
      </c>
      <c r="T2800" t="b">
        <v>1</v>
      </c>
    </row>
    <row r="2801" spans="1:20" x14ac:dyDescent="0.25">
      <c r="A2801" t="s">
        <v>236</v>
      </c>
      <c r="B2801" t="s">
        <v>236</v>
      </c>
      <c r="C2801" t="s">
        <v>237</v>
      </c>
      <c r="D2801" t="s">
        <v>1566</v>
      </c>
      <c r="F2801" t="s">
        <v>1567</v>
      </c>
      <c r="G2801" t="s">
        <v>1082</v>
      </c>
      <c r="H2801">
        <v>5.0000000000000001E-4</v>
      </c>
      <c r="I2801" t="s">
        <v>254</v>
      </c>
      <c r="J2801" t="s">
        <v>242</v>
      </c>
      <c r="K2801" t="s">
        <v>243</v>
      </c>
      <c r="L2801" t="s">
        <v>244</v>
      </c>
      <c r="M2801">
        <v>0</v>
      </c>
      <c r="N2801">
        <v>5.0000000000000001E-4</v>
      </c>
      <c r="O2801" t="s">
        <v>793</v>
      </c>
      <c r="P2801" t="s">
        <v>2165</v>
      </c>
      <c r="Q2801" t="s">
        <v>1570</v>
      </c>
      <c r="R2801" t="s">
        <v>1571</v>
      </c>
      <c r="S2801" t="s">
        <v>249</v>
      </c>
      <c r="T2801" t="b">
        <v>0</v>
      </c>
    </row>
    <row r="2802" spans="1:20" x14ac:dyDescent="0.25">
      <c r="A2802" t="s">
        <v>259</v>
      </c>
      <c r="B2802" t="s">
        <v>260</v>
      </c>
      <c r="C2802" t="s">
        <v>237</v>
      </c>
      <c r="D2802" t="s">
        <v>1969</v>
      </c>
      <c r="E2802" t="s">
        <v>5717</v>
      </c>
      <c r="F2802" t="s">
        <v>7031</v>
      </c>
      <c r="G2802" t="s">
        <v>7032</v>
      </c>
      <c r="H2802">
        <v>0.624</v>
      </c>
      <c r="I2802" t="s">
        <v>265</v>
      </c>
      <c r="J2802" t="s">
        <v>242</v>
      </c>
      <c r="K2802" t="s">
        <v>243</v>
      </c>
      <c r="L2802" t="s">
        <v>244</v>
      </c>
      <c r="M2802">
        <v>0</v>
      </c>
      <c r="N2802">
        <v>0.624</v>
      </c>
      <c r="O2802" t="s">
        <v>372</v>
      </c>
      <c r="P2802" t="s">
        <v>7033</v>
      </c>
      <c r="Q2802" t="s">
        <v>1974</v>
      </c>
      <c r="R2802" t="s">
        <v>7034</v>
      </c>
      <c r="S2802" t="s">
        <v>270</v>
      </c>
      <c r="T2802" t="b">
        <v>1</v>
      </c>
    </row>
    <row r="2803" spans="1:20" x14ac:dyDescent="0.25">
      <c r="A2803" t="s">
        <v>259</v>
      </c>
      <c r="B2803" t="s">
        <v>260</v>
      </c>
      <c r="C2803" t="s">
        <v>237</v>
      </c>
      <c r="D2803" t="s">
        <v>3026</v>
      </c>
      <c r="E2803" t="s">
        <v>7035</v>
      </c>
      <c r="F2803" t="s">
        <v>7036</v>
      </c>
      <c r="G2803" t="s">
        <v>7036</v>
      </c>
      <c r="H2803">
        <v>0.83399999999999996</v>
      </c>
      <c r="I2803" t="s">
        <v>265</v>
      </c>
      <c r="J2803" t="s">
        <v>242</v>
      </c>
      <c r="K2803" t="s">
        <v>243</v>
      </c>
      <c r="L2803" t="s">
        <v>244</v>
      </c>
      <c r="M2803">
        <v>0</v>
      </c>
      <c r="N2803">
        <v>0.83399999999999996</v>
      </c>
      <c r="O2803" t="s">
        <v>927</v>
      </c>
      <c r="P2803" t="s">
        <v>7037</v>
      </c>
      <c r="Q2803" t="s">
        <v>3030</v>
      </c>
      <c r="R2803" t="s">
        <v>7038</v>
      </c>
      <c r="S2803" t="s">
        <v>270</v>
      </c>
      <c r="T2803" t="b">
        <v>1</v>
      </c>
    </row>
    <row r="2804" spans="1:20" x14ac:dyDescent="0.25">
      <c r="A2804" t="s">
        <v>259</v>
      </c>
      <c r="B2804" t="s">
        <v>260</v>
      </c>
      <c r="C2804" t="s">
        <v>294</v>
      </c>
      <c r="D2804" t="s">
        <v>3026</v>
      </c>
      <c r="E2804" t="s">
        <v>7035</v>
      </c>
      <c r="F2804" t="s">
        <v>7036</v>
      </c>
      <c r="G2804" t="s">
        <v>7036</v>
      </c>
      <c r="H2804">
        <v>0.46600000000000003</v>
      </c>
      <c r="I2804" t="s">
        <v>265</v>
      </c>
      <c r="J2804" t="s">
        <v>242</v>
      </c>
      <c r="K2804" t="s">
        <v>243</v>
      </c>
      <c r="L2804" t="s">
        <v>244</v>
      </c>
      <c r="M2804">
        <v>0</v>
      </c>
      <c r="N2804">
        <v>0.46600000000000003</v>
      </c>
      <c r="O2804" t="s">
        <v>927</v>
      </c>
      <c r="P2804" t="s">
        <v>7037</v>
      </c>
      <c r="Q2804" t="s">
        <v>3030</v>
      </c>
      <c r="R2804" t="s">
        <v>7038</v>
      </c>
      <c r="S2804" t="s">
        <v>270</v>
      </c>
      <c r="T2804" t="b">
        <v>1</v>
      </c>
    </row>
    <row r="2805" spans="1:20" x14ac:dyDescent="0.25">
      <c r="A2805" t="s">
        <v>259</v>
      </c>
      <c r="B2805" t="s">
        <v>260</v>
      </c>
      <c r="C2805" t="s">
        <v>237</v>
      </c>
      <c r="D2805" t="s">
        <v>3088</v>
      </c>
      <c r="E2805" t="s">
        <v>4480</v>
      </c>
      <c r="F2805" t="s">
        <v>7039</v>
      </c>
      <c r="G2805" t="s">
        <v>7040</v>
      </c>
      <c r="H2805">
        <v>0.92200000000000004</v>
      </c>
      <c r="I2805" t="s">
        <v>265</v>
      </c>
      <c r="J2805" t="s">
        <v>242</v>
      </c>
      <c r="K2805" t="s">
        <v>243</v>
      </c>
      <c r="L2805" t="s">
        <v>244</v>
      </c>
      <c r="M2805">
        <v>0</v>
      </c>
      <c r="N2805">
        <v>0.92200000000000004</v>
      </c>
      <c r="O2805" t="s">
        <v>324</v>
      </c>
      <c r="P2805" t="s">
        <v>7041</v>
      </c>
      <c r="Q2805" t="s">
        <v>3092</v>
      </c>
      <c r="R2805" t="s">
        <v>7042</v>
      </c>
      <c r="S2805" t="s">
        <v>270</v>
      </c>
      <c r="T2805" t="b">
        <v>1</v>
      </c>
    </row>
    <row r="2806" spans="1:20" x14ac:dyDescent="0.25">
      <c r="A2806" t="s">
        <v>259</v>
      </c>
      <c r="B2806" t="s">
        <v>260</v>
      </c>
      <c r="C2806" t="s">
        <v>237</v>
      </c>
      <c r="D2806" t="s">
        <v>1582</v>
      </c>
      <c r="E2806" t="s">
        <v>7043</v>
      </c>
      <c r="F2806" t="s">
        <v>7043</v>
      </c>
      <c r="G2806" t="s">
        <v>7044</v>
      </c>
      <c r="H2806">
        <v>3.7759999999999998</v>
      </c>
      <c r="I2806" t="s">
        <v>265</v>
      </c>
      <c r="J2806" t="s">
        <v>242</v>
      </c>
      <c r="K2806" t="s">
        <v>243</v>
      </c>
      <c r="L2806" t="s">
        <v>244</v>
      </c>
      <c r="M2806">
        <v>0</v>
      </c>
      <c r="N2806">
        <v>3.7759999999999998</v>
      </c>
      <c r="O2806" t="s">
        <v>324</v>
      </c>
      <c r="P2806" t="s">
        <v>7045</v>
      </c>
      <c r="Q2806" t="s">
        <v>1586</v>
      </c>
      <c r="R2806" t="s">
        <v>7046</v>
      </c>
      <c r="S2806" t="s">
        <v>270</v>
      </c>
      <c r="T2806" t="b">
        <v>1</v>
      </c>
    </row>
    <row r="2807" spans="1:20" x14ac:dyDescent="0.25">
      <c r="A2807" t="s">
        <v>259</v>
      </c>
      <c r="B2807" t="s">
        <v>260</v>
      </c>
      <c r="C2807" t="s">
        <v>294</v>
      </c>
      <c r="D2807" t="s">
        <v>1582</v>
      </c>
      <c r="E2807" t="s">
        <v>7043</v>
      </c>
      <c r="F2807" t="s">
        <v>7043</v>
      </c>
      <c r="G2807" t="s">
        <v>7044</v>
      </c>
      <c r="H2807">
        <v>2.3039999999999998</v>
      </c>
      <c r="I2807" t="s">
        <v>265</v>
      </c>
      <c r="J2807" t="s">
        <v>242</v>
      </c>
      <c r="K2807" t="s">
        <v>243</v>
      </c>
      <c r="L2807" t="s">
        <v>244</v>
      </c>
      <c r="M2807">
        <v>0</v>
      </c>
      <c r="N2807">
        <v>2.3039999999999998</v>
      </c>
      <c r="O2807" t="s">
        <v>324</v>
      </c>
      <c r="P2807" t="s">
        <v>7045</v>
      </c>
      <c r="Q2807" t="s">
        <v>1586</v>
      </c>
      <c r="R2807" t="s">
        <v>7046</v>
      </c>
      <c r="S2807" t="s">
        <v>270</v>
      </c>
      <c r="T2807" t="b">
        <v>1</v>
      </c>
    </row>
    <row r="2808" spans="1:20" x14ac:dyDescent="0.25">
      <c r="A2808" t="s">
        <v>259</v>
      </c>
      <c r="B2808" t="s">
        <v>260</v>
      </c>
      <c r="C2808" t="s">
        <v>237</v>
      </c>
      <c r="D2808" t="s">
        <v>450</v>
      </c>
      <c r="E2808" t="s">
        <v>413</v>
      </c>
      <c r="F2808" t="s">
        <v>7047</v>
      </c>
      <c r="G2808" t="s">
        <v>7047</v>
      </c>
      <c r="H2808">
        <v>0.367504</v>
      </c>
      <c r="I2808" t="s">
        <v>265</v>
      </c>
      <c r="J2808" t="s">
        <v>242</v>
      </c>
      <c r="K2808" t="s">
        <v>243</v>
      </c>
      <c r="L2808" t="s">
        <v>244</v>
      </c>
      <c r="M2808">
        <v>0</v>
      </c>
      <c r="N2808">
        <v>0.367504</v>
      </c>
      <c r="O2808" t="s">
        <v>372</v>
      </c>
      <c r="P2808" t="s">
        <v>7048</v>
      </c>
      <c r="Q2808" t="s">
        <v>453</v>
      </c>
      <c r="R2808" t="s">
        <v>7049</v>
      </c>
      <c r="S2808" t="s">
        <v>270</v>
      </c>
      <c r="T2808" t="b">
        <v>1</v>
      </c>
    </row>
    <row r="2809" spans="1:20" x14ac:dyDescent="0.25">
      <c r="A2809" t="s">
        <v>259</v>
      </c>
      <c r="B2809" t="s">
        <v>260</v>
      </c>
      <c r="C2809" t="s">
        <v>294</v>
      </c>
      <c r="D2809" t="s">
        <v>450</v>
      </c>
      <c r="E2809" t="s">
        <v>413</v>
      </c>
      <c r="F2809" t="s">
        <v>7047</v>
      </c>
      <c r="G2809" t="s">
        <v>7047</v>
      </c>
      <c r="H2809">
        <v>0.20960000000000001</v>
      </c>
      <c r="I2809" t="s">
        <v>265</v>
      </c>
      <c r="J2809" t="s">
        <v>242</v>
      </c>
      <c r="K2809" t="s">
        <v>243</v>
      </c>
      <c r="L2809" t="s">
        <v>244</v>
      </c>
      <c r="M2809">
        <v>0</v>
      </c>
      <c r="N2809">
        <v>0.20960000000000001</v>
      </c>
      <c r="O2809" t="s">
        <v>1258</v>
      </c>
      <c r="P2809" t="s">
        <v>7048</v>
      </c>
      <c r="Q2809" t="s">
        <v>453</v>
      </c>
      <c r="R2809" t="s">
        <v>7049</v>
      </c>
      <c r="S2809" t="s">
        <v>270</v>
      </c>
      <c r="T2809" t="b">
        <v>1</v>
      </c>
    </row>
    <row r="2810" spans="1:20" x14ac:dyDescent="0.25">
      <c r="A2810" t="s">
        <v>259</v>
      </c>
      <c r="B2810" t="s">
        <v>260</v>
      </c>
      <c r="C2810" t="s">
        <v>237</v>
      </c>
      <c r="D2810" t="s">
        <v>2206</v>
      </c>
      <c r="E2810" t="s">
        <v>4994</v>
      </c>
      <c r="F2810" t="s">
        <v>4995</v>
      </c>
      <c r="G2810" t="s">
        <v>4995</v>
      </c>
      <c r="H2810">
        <v>0.192</v>
      </c>
      <c r="I2810" t="s">
        <v>265</v>
      </c>
      <c r="J2810" t="s">
        <v>242</v>
      </c>
      <c r="K2810" t="s">
        <v>243</v>
      </c>
      <c r="L2810" t="s">
        <v>244</v>
      </c>
      <c r="M2810">
        <v>0</v>
      </c>
      <c r="N2810">
        <v>0.192</v>
      </c>
      <c r="O2810" t="s">
        <v>324</v>
      </c>
      <c r="P2810" t="s">
        <v>7050</v>
      </c>
      <c r="Q2810" t="s">
        <v>2210</v>
      </c>
      <c r="R2810" t="s">
        <v>7051</v>
      </c>
      <c r="S2810" t="s">
        <v>270</v>
      </c>
      <c r="T2810" t="b">
        <v>0</v>
      </c>
    </row>
    <row r="2811" spans="1:20" x14ac:dyDescent="0.25">
      <c r="A2811" t="s">
        <v>259</v>
      </c>
      <c r="B2811" t="s">
        <v>260</v>
      </c>
      <c r="C2811" t="s">
        <v>336</v>
      </c>
      <c r="D2811" t="s">
        <v>2206</v>
      </c>
      <c r="E2811" t="s">
        <v>4994</v>
      </c>
      <c r="F2811" t="s">
        <v>4995</v>
      </c>
      <c r="G2811" t="s">
        <v>4995</v>
      </c>
      <c r="H2811">
        <v>989</v>
      </c>
      <c r="I2811" t="s">
        <v>265</v>
      </c>
      <c r="J2811" t="s">
        <v>242</v>
      </c>
      <c r="K2811" t="s">
        <v>243</v>
      </c>
      <c r="L2811" t="s">
        <v>244</v>
      </c>
      <c r="M2811">
        <v>0</v>
      </c>
      <c r="N2811">
        <v>989</v>
      </c>
      <c r="O2811" t="s">
        <v>324</v>
      </c>
      <c r="P2811" t="s">
        <v>7050</v>
      </c>
      <c r="Q2811" t="s">
        <v>2210</v>
      </c>
      <c r="R2811" t="s">
        <v>7052</v>
      </c>
      <c r="S2811" t="s">
        <v>270</v>
      </c>
      <c r="T2811" t="b">
        <v>0</v>
      </c>
    </row>
    <row r="2812" spans="1:20" x14ac:dyDescent="0.25">
      <c r="A2812" t="s">
        <v>259</v>
      </c>
      <c r="B2812" t="s">
        <v>260</v>
      </c>
      <c r="C2812" t="s">
        <v>336</v>
      </c>
      <c r="D2812" t="s">
        <v>2206</v>
      </c>
      <c r="E2812" t="s">
        <v>4994</v>
      </c>
      <c r="F2812" t="s">
        <v>4995</v>
      </c>
      <c r="G2812" t="s">
        <v>4995</v>
      </c>
      <c r="H2812">
        <v>1897</v>
      </c>
      <c r="I2812" t="s">
        <v>265</v>
      </c>
      <c r="J2812" t="s">
        <v>242</v>
      </c>
      <c r="K2812" t="s">
        <v>243</v>
      </c>
      <c r="L2812" t="s">
        <v>244</v>
      </c>
      <c r="M2812">
        <v>0</v>
      </c>
      <c r="N2812">
        <v>1897</v>
      </c>
      <c r="O2812" t="s">
        <v>324</v>
      </c>
      <c r="P2812" t="s">
        <v>7050</v>
      </c>
      <c r="Q2812" t="s">
        <v>2210</v>
      </c>
      <c r="R2812" t="s">
        <v>7053</v>
      </c>
      <c r="S2812" t="s">
        <v>270</v>
      </c>
      <c r="T2812" t="b">
        <v>0</v>
      </c>
    </row>
    <row r="2813" spans="1:20" x14ac:dyDescent="0.25">
      <c r="A2813" t="s">
        <v>236</v>
      </c>
      <c r="B2813" t="s">
        <v>236</v>
      </c>
      <c r="C2813" t="s">
        <v>237</v>
      </c>
      <c r="D2813" t="s">
        <v>238</v>
      </c>
      <c r="F2813" t="s">
        <v>925</v>
      </c>
      <c r="G2813" t="s">
        <v>7054</v>
      </c>
      <c r="H2813">
        <v>0.1</v>
      </c>
      <c r="I2813" t="s">
        <v>254</v>
      </c>
      <c r="J2813" t="s">
        <v>242</v>
      </c>
      <c r="K2813" t="s">
        <v>243</v>
      </c>
      <c r="L2813" t="s">
        <v>244</v>
      </c>
      <c r="M2813">
        <v>0</v>
      </c>
      <c r="N2813">
        <v>0.1</v>
      </c>
      <c r="O2813" t="s">
        <v>1598</v>
      </c>
      <c r="P2813" t="s">
        <v>7055</v>
      </c>
      <c r="Q2813" t="s">
        <v>247</v>
      </c>
      <c r="R2813" t="s">
        <v>4797</v>
      </c>
      <c r="S2813" t="s">
        <v>249</v>
      </c>
      <c r="T2813" t="b">
        <v>1</v>
      </c>
    </row>
    <row r="2814" spans="1:20" x14ac:dyDescent="0.25">
      <c r="A2814" t="s">
        <v>259</v>
      </c>
      <c r="B2814" t="s">
        <v>260</v>
      </c>
      <c r="C2814" t="s">
        <v>237</v>
      </c>
      <c r="D2814" t="s">
        <v>1501</v>
      </c>
      <c r="E2814" t="s">
        <v>5339</v>
      </c>
      <c r="F2814" t="s">
        <v>7056</v>
      </c>
      <c r="G2814" t="s">
        <v>7056</v>
      </c>
      <c r="H2814">
        <v>0.126</v>
      </c>
      <c r="I2814" t="s">
        <v>265</v>
      </c>
      <c r="J2814" t="s">
        <v>242</v>
      </c>
      <c r="K2814" t="s">
        <v>243</v>
      </c>
      <c r="L2814" t="s">
        <v>244</v>
      </c>
      <c r="M2814">
        <v>0</v>
      </c>
      <c r="N2814">
        <v>0.126</v>
      </c>
      <c r="O2814" t="s">
        <v>1309</v>
      </c>
      <c r="P2814" t="s">
        <v>7057</v>
      </c>
      <c r="Q2814" t="s">
        <v>1505</v>
      </c>
      <c r="R2814" t="s">
        <v>7058</v>
      </c>
      <c r="S2814" t="s">
        <v>270</v>
      </c>
      <c r="T2814" t="b">
        <v>0</v>
      </c>
    </row>
    <row r="2815" spans="1:20" x14ac:dyDescent="0.25">
      <c r="A2815" t="s">
        <v>259</v>
      </c>
      <c r="B2815" t="s">
        <v>260</v>
      </c>
      <c r="C2815" t="s">
        <v>336</v>
      </c>
      <c r="D2815" t="s">
        <v>1501</v>
      </c>
      <c r="E2815" t="s">
        <v>5339</v>
      </c>
      <c r="F2815" t="s">
        <v>7056</v>
      </c>
      <c r="G2815" t="s">
        <v>7056</v>
      </c>
      <c r="H2815">
        <v>685</v>
      </c>
      <c r="I2815" t="s">
        <v>265</v>
      </c>
      <c r="J2815" t="s">
        <v>242</v>
      </c>
      <c r="K2815" t="s">
        <v>243</v>
      </c>
      <c r="L2815" t="s">
        <v>244</v>
      </c>
      <c r="M2815">
        <v>0</v>
      </c>
      <c r="N2815">
        <v>685</v>
      </c>
      <c r="O2815" t="s">
        <v>1212</v>
      </c>
      <c r="P2815" t="s">
        <v>7057</v>
      </c>
      <c r="Q2815" t="s">
        <v>1505</v>
      </c>
      <c r="R2815" t="s">
        <v>7059</v>
      </c>
      <c r="S2815" t="s">
        <v>270</v>
      </c>
      <c r="T2815" t="b">
        <v>0</v>
      </c>
    </row>
    <row r="2816" spans="1:20" x14ac:dyDescent="0.25">
      <c r="A2816" t="s">
        <v>259</v>
      </c>
      <c r="B2816" t="s">
        <v>260</v>
      </c>
      <c r="C2816" t="s">
        <v>336</v>
      </c>
      <c r="D2816" t="s">
        <v>1501</v>
      </c>
      <c r="E2816" t="s">
        <v>5339</v>
      </c>
      <c r="F2816" t="s">
        <v>7056</v>
      </c>
      <c r="G2816" t="s">
        <v>7056</v>
      </c>
      <c r="H2816">
        <v>1314</v>
      </c>
      <c r="I2816" t="s">
        <v>265</v>
      </c>
      <c r="J2816" t="s">
        <v>242</v>
      </c>
      <c r="K2816" t="s">
        <v>243</v>
      </c>
      <c r="L2816" t="s">
        <v>244</v>
      </c>
      <c r="M2816">
        <v>0</v>
      </c>
      <c r="N2816">
        <v>1314</v>
      </c>
      <c r="O2816" t="s">
        <v>1212</v>
      </c>
      <c r="P2816" t="s">
        <v>7057</v>
      </c>
      <c r="Q2816" t="s">
        <v>1505</v>
      </c>
      <c r="R2816" t="s">
        <v>7060</v>
      </c>
      <c r="S2816" t="s">
        <v>270</v>
      </c>
      <c r="T2816" t="b">
        <v>0</v>
      </c>
    </row>
    <row r="2817" spans="1:20" x14ac:dyDescent="0.25">
      <c r="A2817" t="s">
        <v>259</v>
      </c>
      <c r="B2817" t="s">
        <v>260</v>
      </c>
      <c r="C2817" t="s">
        <v>237</v>
      </c>
      <c r="D2817" t="s">
        <v>969</v>
      </c>
      <c r="E2817" t="s">
        <v>6919</v>
      </c>
      <c r="F2817" t="s">
        <v>6920</v>
      </c>
      <c r="G2817" t="s">
        <v>6920</v>
      </c>
      <c r="H2817">
        <v>2.0299999999999998</v>
      </c>
      <c r="I2817" t="s">
        <v>265</v>
      </c>
      <c r="J2817" t="s">
        <v>242</v>
      </c>
      <c r="K2817" t="s">
        <v>243</v>
      </c>
      <c r="L2817" t="s">
        <v>244</v>
      </c>
      <c r="M2817">
        <v>0</v>
      </c>
      <c r="N2817">
        <v>2.0299999999999998</v>
      </c>
      <c r="O2817" t="s">
        <v>324</v>
      </c>
      <c r="P2817" t="s">
        <v>7061</v>
      </c>
      <c r="Q2817" t="s">
        <v>973</v>
      </c>
      <c r="R2817" t="s">
        <v>7062</v>
      </c>
      <c r="S2817" t="s">
        <v>270</v>
      </c>
      <c r="T2817" t="b">
        <v>1</v>
      </c>
    </row>
    <row r="2818" spans="1:20" x14ac:dyDescent="0.25">
      <c r="A2818" t="s">
        <v>259</v>
      </c>
      <c r="B2818" t="s">
        <v>260</v>
      </c>
      <c r="C2818" t="s">
        <v>336</v>
      </c>
      <c r="D2818" t="s">
        <v>969</v>
      </c>
      <c r="E2818" t="s">
        <v>6919</v>
      </c>
      <c r="F2818" t="s">
        <v>6920</v>
      </c>
      <c r="G2818" t="s">
        <v>6920</v>
      </c>
      <c r="H2818">
        <v>10508</v>
      </c>
      <c r="I2818" t="s">
        <v>265</v>
      </c>
      <c r="J2818" t="s">
        <v>242</v>
      </c>
      <c r="K2818" t="s">
        <v>243</v>
      </c>
      <c r="L2818" t="s">
        <v>244</v>
      </c>
      <c r="M2818">
        <v>0</v>
      </c>
      <c r="N2818">
        <v>10508</v>
      </c>
      <c r="O2818" t="s">
        <v>324</v>
      </c>
      <c r="P2818" t="s">
        <v>7061</v>
      </c>
      <c r="Q2818" t="s">
        <v>973</v>
      </c>
      <c r="R2818" t="s">
        <v>7063</v>
      </c>
      <c r="S2818" t="s">
        <v>270</v>
      </c>
      <c r="T2818" t="b">
        <v>1</v>
      </c>
    </row>
    <row r="2819" spans="1:20" x14ac:dyDescent="0.25">
      <c r="A2819" t="s">
        <v>259</v>
      </c>
      <c r="B2819" t="s">
        <v>260</v>
      </c>
      <c r="C2819" t="s">
        <v>336</v>
      </c>
      <c r="D2819" t="s">
        <v>969</v>
      </c>
      <c r="E2819" t="s">
        <v>6919</v>
      </c>
      <c r="F2819" t="s">
        <v>6920</v>
      </c>
      <c r="G2819" t="s">
        <v>6920</v>
      </c>
      <c r="H2819">
        <v>19246</v>
      </c>
      <c r="I2819" t="s">
        <v>265</v>
      </c>
      <c r="J2819" t="s">
        <v>242</v>
      </c>
      <c r="K2819" t="s">
        <v>243</v>
      </c>
      <c r="L2819" t="s">
        <v>244</v>
      </c>
      <c r="M2819">
        <v>0</v>
      </c>
      <c r="N2819">
        <v>19246</v>
      </c>
      <c r="O2819" t="s">
        <v>4513</v>
      </c>
      <c r="P2819" t="s">
        <v>7061</v>
      </c>
      <c r="Q2819" t="s">
        <v>973</v>
      </c>
      <c r="R2819" t="s">
        <v>7064</v>
      </c>
      <c r="S2819" t="s">
        <v>270</v>
      </c>
      <c r="T2819" t="b">
        <v>1</v>
      </c>
    </row>
    <row r="2820" spans="1:20" x14ac:dyDescent="0.25">
      <c r="A2820" t="s">
        <v>259</v>
      </c>
      <c r="B2820" t="s">
        <v>260</v>
      </c>
      <c r="C2820" t="s">
        <v>237</v>
      </c>
      <c r="D2820" t="s">
        <v>1323</v>
      </c>
      <c r="E2820" t="s">
        <v>7065</v>
      </c>
      <c r="F2820" t="s">
        <v>7066</v>
      </c>
      <c r="G2820" t="s">
        <v>7067</v>
      </c>
      <c r="H2820">
        <v>1.9900000000000001E-2</v>
      </c>
      <c r="I2820" t="s">
        <v>265</v>
      </c>
      <c r="J2820" t="s">
        <v>242</v>
      </c>
      <c r="K2820" t="s">
        <v>243</v>
      </c>
      <c r="L2820" t="s">
        <v>244</v>
      </c>
      <c r="M2820">
        <v>0</v>
      </c>
      <c r="N2820">
        <v>1.9900000000000001E-2</v>
      </c>
      <c r="O2820" t="s">
        <v>391</v>
      </c>
      <c r="P2820" t="s">
        <v>7068</v>
      </c>
      <c r="Q2820" t="s">
        <v>1328</v>
      </c>
      <c r="R2820" t="s">
        <v>7069</v>
      </c>
      <c r="S2820" t="s">
        <v>270</v>
      </c>
      <c r="T2820" t="b">
        <v>1</v>
      </c>
    </row>
    <row r="2821" spans="1:20" x14ac:dyDescent="0.25">
      <c r="A2821" t="s">
        <v>259</v>
      </c>
      <c r="B2821" t="s">
        <v>260</v>
      </c>
      <c r="C2821" t="s">
        <v>237</v>
      </c>
      <c r="D2821" t="s">
        <v>328</v>
      </c>
      <c r="E2821" t="s">
        <v>7070</v>
      </c>
      <c r="F2821" t="s">
        <v>7071</v>
      </c>
      <c r="G2821" t="s">
        <v>7071</v>
      </c>
      <c r="H2821">
        <v>4.5199999999999997E-2</v>
      </c>
      <c r="I2821" t="s">
        <v>265</v>
      </c>
      <c r="J2821" t="s">
        <v>242</v>
      </c>
      <c r="K2821" t="s">
        <v>243</v>
      </c>
      <c r="L2821" t="s">
        <v>244</v>
      </c>
      <c r="M2821">
        <v>0</v>
      </c>
      <c r="N2821">
        <v>4.5199999999999997E-2</v>
      </c>
      <c r="O2821" t="s">
        <v>1258</v>
      </c>
      <c r="P2821" t="s">
        <v>7072</v>
      </c>
      <c r="Q2821" t="s">
        <v>333</v>
      </c>
      <c r="R2821" t="s">
        <v>7073</v>
      </c>
      <c r="S2821" t="s">
        <v>270</v>
      </c>
      <c r="T2821" t="b">
        <v>1</v>
      </c>
    </row>
    <row r="2822" spans="1:20" x14ac:dyDescent="0.25">
      <c r="A2822" t="s">
        <v>259</v>
      </c>
      <c r="B2822" t="s">
        <v>260</v>
      </c>
      <c r="C2822" t="s">
        <v>237</v>
      </c>
      <c r="D2822" t="s">
        <v>635</v>
      </c>
      <c r="E2822" t="s">
        <v>6369</v>
      </c>
      <c r="F2822" t="s">
        <v>6370</v>
      </c>
      <c r="G2822" t="s">
        <v>6370</v>
      </c>
      <c r="H2822">
        <v>5.7599999999999998E-2</v>
      </c>
      <c r="I2822" t="s">
        <v>265</v>
      </c>
      <c r="J2822" t="s">
        <v>242</v>
      </c>
      <c r="K2822" t="s">
        <v>243</v>
      </c>
      <c r="L2822" t="s">
        <v>244</v>
      </c>
      <c r="M2822">
        <v>0</v>
      </c>
      <c r="N2822">
        <v>5.7599999999999998E-2</v>
      </c>
      <c r="O2822" t="s">
        <v>372</v>
      </c>
      <c r="P2822" t="s">
        <v>7074</v>
      </c>
      <c r="Q2822" t="s">
        <v>639</v>
      </c>
      <c r="R2822" t="s">
        <v>7075</v>
      </c>
      <c r="S2822" t="s">
        <v>270</v>
      </c>
      <c r="T2822" t="b">
        <v>1</v>
      </c>
    </row>
    <row r="2823" spans="1:20" x14ac:dyDescent="0.25">
      <c r="A2823" t="s">
        <v>259</v>
      </c>
      <c r="B2823" t="s">
        <v>260</v>
      </c>
      <c r="C2823" t="s">
        <v>237</v>
      </c>
      <c r="D2823" t="s">
        <v>580</v>
      </c>
      <c r="E2823" t="s">
        <v>581</v>
      </c>
      <c r="F2823" t="s">
        <v>7076</v>
      </c>
      <c r="G2823" t="s">
        <v>7076</v>
      </c>
      <c r="H2823">
        <v>7.6799999999999993E-2</v>
      </c>
      <c r="I2823" t="s">
        <v>265</v>
      </c>
      <c r="J2823" t="s">
        <v>242</v>
      </c>
      <c r="K2823" t="s">
        <v>243</v>
      </c>
      <c r="L2823" t="s">
        <v>244</v>
      </c>
      <c r="M2823">
        <v>0</v>
      </c>
      <c r="N2823">
        <v>7.6799999999999993E-2</v>
      </c>
      <c r="O2823" t="s">
        <v>324</v>
      </c>
      <c r="P2823" t="s">
        <v>7077</v>
      </c>
      <c r="Q2823" t="s">
        <v>584</v>
      </c>
      <c r="R2823" t="s">
        <v>7078</v>
      </c>
      <c r="S2823" t="s">
        <v>270</v>
      </c>
      <c r="T2823" t="b">
        <v>1</v>
      </c>
    </row>
    <row r="2824" spans="1:20" x14ac:dyDescent="0.25">
      <c r="A2824" t="s">
        <v>259</v>
      </c>
      <c r="B2824" t="s">
        <v>260</v>
      </c>
      <c r="C2824" t="s">
        <v>237</v>
      </c>
      <c r="D2824" t="s">
        <v>707</v>
      </c>
      <c r="E2824" t="s">
        <v>7079</v>
      </c>
      <c r="F2824" t="s">
        <v>7080</v>
      </c>
      <c r="G2824" t="s">
        <v>7080</v>
      </c>
      <c r="H2824">
        <v>1.853</v>
      </c>
      <c r="I2824" t="s">
        <v>265</v>
      </c>
      <c r="J2824" t="s">
        <v>242</v>
      </c>
      <c r="K2824" t="s">
        <v>243</v>
      </c>
      <c r="L2824" t="s">
        <v>244</v>
      </c>
      <c r="M2824">
        <v>0</v>
      </c>
      <c r="N2824">
        <v>1.853</v>
      </c>
      <c r="O2824" t="s">
        <v>4168</v>
      </c>
      <c r="P2824" t="s">
        <v>4766</v>
      </c>
      <c r="Q2824" t="s">
        <v>713</v>
      </c>
      <c r="R2824" t="s">
        <v>7081</v>
      </c>
      <c r="S2824" t="s">
        <v>270</v>
      </c>
      <c r="T2824" t="b">
        <v>0</v>
      </c>
    </row>
    <row r="2825" spans="1:20" x14ac:dyDescent="0.25">
      <c r="A2825" t="s">
        <v>259</v>
      </c>
      <c r="B2825" t="s">
        <v>260</v>
      </c>
      <c r="C2825" t="s">
        <v>237</v>
      </c>
      <c r="D2825" t="s">
        <v>3445</v>
      </c>
      <c r="E2825" t="s">
        <v>7082</v>
      </c>
      <c r="F2825" t="s">
        <v>7083</v>
      </c>
      <c r="G2825" t="s">
        <v>7083</v>
      </c>
      <c r="H2825">
        <v>0.44800000000000001</v>
      </c>
      <c r="I2825" t="s">
        <v>265</v>
      </c>
      <c r="J2825" t="s">
        <v>242</v>
      </c>
      <c r="K2825" t="s">
        <v>243</v>
      </c>
      <c r="L2825" t="s">
        <v>244</v>
      </c>
      <c r="M2825">
        <v>0</v>
      </c>
      <c r="N2825">
        <v>0.44800000000000001</v>
      </c>
      <c r="O2825" t="s">
        <v>324</v>
      </c>
      <c r="P2825" t="s">
        <v>7084</v>
      </c>
      <c r="Q2825" t="s">
        <v>3448</v>
      </c>
      <c r="R2825" t="s">
        <v>7085</v>
      </c>
      <c r="S2825" t="s">
        <v>270</v>
      </c>
      <c r="T2825" t="b">
        <v>1</v>
      </c>
    </row>
    <row r="2826" spans="1:20" x14ac:dyDescent="0.25">
      <c r="A2826" t="s">
        <v>259</v>
      </c>
      <c r="B2826" t="s">
        <v>260</v>
      </c>
      <c r="C2826" t="s">
        <v>294</v>
      </c>
      <c r="D2826" t="s">
        <v>3445</v>
      </c>
      <c r="E2826" t="s">
        <v>7082</v>
      </c>
      <c r="F2826" t="s">
        <v>7083</v>
      </c>
      <c r="G2826" t="s">
        <v>7083</v>
      </c>
      <c r="H2826">
        <v>0.15</v>
      </c>
      <c r="I2826" t="s">
        <v>265</v>
      </c>
      <c r="J2826" t="s">
        <v>242</v>
      </c>
      <c r="K2826" t="s">
        <v>243</v>
      </c>
      <c r="L2826" t="s">
        <v>244</v>
      </c>
      <c r="M2826">
        <v>0</v>
      </c>
      <c r="N2826">
        <v>0.15</v>
      </c>
      <c r="O2826" t="s">
        <v>324</v>
      </c>
      <c r="P2826" t="s">
        <v>7084</v>
      </c>
      <c r="Q2826" t="s">
        <v>3448</v>
      </c>
      <c r="R2826" t="s">
        <v>7085</v>
      </c>
      <c r="S2826" t="s">
        <v>270</v>
      </c>
      <c r="T2826" t="b">
        <v>1</v>
      </c>
    </row>
    <row r="2827" spans="1:20" x14ac:dyDescent="0.25">
      <c r="A2827" t="s">
        <v>259</v>
      </c>
      <c r="B2827" t="s">
        <v>260</v>
      </c>
      <c r="C2827" t="s">
        <v>237</v>
      </c>
      <c r="D2827" t="s">
        <v>677</v>
      </c>
      <c r="E2827" t="s">
        <v>4743</v>
      </c>
      <c r="F2827" t="s">
        <v>6402</v>
      </c>
      <c r="G2827" t="s">
        <v>6402</v>
      </c>
      <c r="H2827">
        <v>0.69799999999999995</v>
      </c>
      <c r="I2827" t="s">
        <v>265</v>
      </c>
      <c r="J2827" t="s">
        <v>242</v>
      </c>
      <c r="K2827" t="s">
        <v>243</v>
      </c>
      <c r="L2827" t="s">
        <v>244</v>
      </c>
      <c r="M2827">
        <v>0</v>
      </c>
      <c r="N2827">
        <v>0.69799999999999995</v>
      </c>
      <c r="O2827" t="s">
        <v>324</v>
      </c>
      <c r="P2827" t="s">
        <v>7086</v>
      </c>
      <c r="Q2827" t="s">
        <v>681</v>
      </c>
      <c r="R2827" t="s">
        <v>7087</v>
      </c>
      <c r="S2827" t="s">
        <v>270</v>
      </c>
      <c r="T2827" t="b">
        <v>0</v>
      </c>
    </row>
    <row r="2828" spans="1:20" x14ac:dyDescent="0.25">
      <c r="A2828" t="s">
        <v>259</v>
      </c>
      <c r="B2828" t="s">
        <v>260</v>
      </c>
      <c r="C2828" t="s">
        <v>294</v>
      </c>
      <c r="D2828" t="s">
        <v>677</v>
      </c>
      <c r="E2828" t="s">
        <v>4743</v>
      </c>
      <c r="F2828" t="s">
        <v>6402</v>
      </c>
      <c r="G2828" t="s">
        <v>6402</v>
      </c>
      <c r="H2828">
        <v>0.20200000000000001</v>
      </c>
      <c r="I2828" t="s">
        <v>265</v>
      </c>
      <c r="J2828" t="s">
        <v>242</v>
      </c>
      <c r="K2828" t="s">
        <v>243</v>
      </c>
      <c r="L2828" t="s">
        <v>244</v>
      </c>
      <c r="M2828">
        <v>0</v>
      </c>
      <c r="N2828">
        <v>0.20200000000000001</v>
      </c>
      <c r="O2828" t="s">
        <v>324</v>
      </c>
      <c r="P2828" t="s">
        <v>7086</v>
      </c>
      <c r="Q2828" t="s">
        <v>681</v>
      </c>
      <c r="R2828" t="s">
        <v>7087</v>
      </c>
      <c r="S2828" t="s">
        <v>270</v>
      </c>
      <c r="T2828" t="b">
        <v>0</v>
      </c>
    </row>
    <row r="2829" spans="1:20" x14ac:dyDescent="0.25">
      <c r="A2829" t="s">
        <v>259</v>
      </c>
      <c r="B2829" t="s">
        <v>260</v>
      </c>
      <c r="C2829" t="s">
        <v>237</v>
      </c>
      <c r="D2829" t="s">
        <v>635</v>
      </c>
      <c r="E2829" t="s">
        <v>636</v>
      </c>
      <c r="F2829" t="s">
        <v>7088</v>
      </c>
      <c r="G2829" t="s">
        <v>7088</v>
      </c>
      <c r="H2829">
        <v>1.1519999999999999</v>
      </c>
      <c r="I2829" t="s">
        <v>265</v>
      </c>
      <c r="J2829" t="s">
        <v>242</v>
      </c>
      <c r="K2829" t="s">
        <v>243</v>
      </c>
      <c r="L2829" t="s">
        <v>244</v>
      </c>
      <c r="M2829">
        <v>0</v>
      </c>
      <c r="N2829">
        <v>1.1519999999999999</v>
      </c>
      <c r="O2829" t="s">
        <v>324</v>
      </c>
      <c r="P2829" t="s">
        <v>7089</v>
      </c>
      <c r="Q2829" t="s">
        <v>639</v>
      </c>
      <c r="R2829" t="s">
        <v>7090</v>
      </c>
      <c r="S2829" t="s">
        <v>270</v>
      </c>
      <c r="T2829" t="b">
        <v>1</v>
      </c>
    </row>
    <row r="2830" spans="1:20" x14ac:dyDescent="0.25">
      <c r="A2830" t="s">
        <v>259</v>
      </c>
      <c r="B2830" t="s">
        <v>260</v>
      </c>
      <c r="C2830" t="s">
        <v>237</v>
      </c>
      <c r="D2830" t="s">
        <v>1015</v>
      </c>
      <c r="E2830" t="s">
        <v>2403</v>
      </c>
      <c r="F2830" t="s">
        <v>7091</v>
      </c>
      <c r="G2830" t="s">
        <v>7091</v>
      </c>
      <c r="H2830">
        <v>6.1600000000000002E-2</v>
      </c>
      <c r="I2830" t="s">
        <v>265</v>
      </c>
      <c r="J2830" t="s">
        <v>242</v>
      </c>
      <c r="K2830" t="s">
        <v>243</v>
      </c>
      <c r="L2830" t="s">
        <v>244</v>
      </c>
      <c r="M2830">
        <v>0</v>
      </c>
      <c r="N2830">
        <v>6.1600000000000002E-2</v>
      </c>
      <c r="O2830" t="s">
        <v>446</v>
      </c>
      <c r="P2830" t="s">
        <v>7092</v>
      </c>
      <c r="Q2830" t="s">
        <v>1019</v>
      </c>
      <c r="R2830" t="s">
        <v>7093</v>
      </c>
      <c r="S2830" t="s">
        <v>270</v>
      </c>
      <c r="T2830" t="b">
        <v>1</v>
      </c>
    </row>
    <row r="2831" spans="1:20" x14ac:dyDescent="0.25">
      <c r="A2831" t="s">
        <v>259</v>
      </c>
      <c r="B2831" t="s">
        <v>260</v>
      </c>
      <c r="C2831" t="s">
        <v>237</v>
      </c>
      <c r="D2831" t="s">
        <v>1953</v>
      </c>
      <c r="E2831" t="s">
        <v>7070</v>
      </c>
      <c r="F2831" t="s">
        <v>7094</v>
      </c>
      <c r="G2831" t="s">
        <v>7094</v>
      </c>
      <c r="H2831">
        <v>0.32800000000000001</v>
      </c>
      <c r="I2831" t="s">
        <v>265</v>
      </c>
      <c r="J2831" t="s">
        <v>242</v>
      </c>
      <c r="K2831" t="s">
        <v>243</v>
      </c>
      <c r="L2831" t="s">
        <v>244</v>
      </c>
      <c r="M2831">
        <v>0</v>
      </c>
      <c r="N2831">
        <v>0.32800000000000001</v>
      </c>
      <c r="O2831" t="s">
        <v>331</v>
      </c>
      <c r="P2831" t="s">
        <v>7095</v>
      </c>
      <c r="Q2831" t="s">
        <v>1957</v>
      </c>
      <c r="R2831" t="s">
        <v>7096</v>
      </c>
      <c r="S2831" t="s">
        <v>270</v>
      </c>
      <c r="T2831" t="b">
        <v>1</v>
      </c>
    </row>
    <row r="2832" spans="1:20" x14ac:dyDescent="0.25">
      <c r="A2832" t="s">
        <v>259</v>
      </c>
      <c r="B2832" t="s">
        <v>260</v>
      </c>
      <c r="C2832" t="s">
        <v>294</v>
      </c>
      <c r="D2832" t="s">
        <v>1953</v>
      </c>
      <c r="E2832" t="s">
        <v>7070</v>
      </c>
      <c r="F2832" t="s">
        <v>7094</v>
      </c>
      <c r="G2832" t="s">
        <v>7094</v>
      </c>
      <c r="H2832">
        <v>9.0399999999999994E-2</v>
      </c>
      <c r="I2832" t="s">
        <v>265</v>
      </c>
      <c r="J2832" t="s">
        <v>242</v>
      </c>
      <c r="K2832" t="s">
        <v>243</v>
      </c>
      <c r="L2832" t="s">
        <v>244</v>
      </c>
      <c r="M2832">
        <v>0</v>
      </c>
      <c r="N2832">
        <v>9.0399999999999994E-2</v>
      </c>
      <c r="O2832" t="s">
        <v>324</v>
      </c>
      <c r="P2832" t="s">
        <v>7095</v>
      </c>
      <c r="Q2832" t="s">
        <v>1957</v>
      </c>
      <c r="R2832" t="s">
        <v>7096</v>
      </c>
      <c r="S2832" t="s">
        <v>270</v>
      </c>
      <c r="T2832" t="b">
        <v>1</v>
      </c>
    </row>
    <row r="2833" spans="1:20" x14ac:dyDescent="0.25">
      <c r="A2833" t="s">
        <v>259</v>
      </c>
      <c r="B2833" t="s">
        <v>260</v>
      </c>
      <c r="C2833" t="s">
        <v>237</v>
      </c>
      <c r="D2833" t="s">
        <v>1703</v>
      </c>
      <c r="E2833" t="s">
        <v>5177</v>
      </c>
      <c r="F2833" t="s">
        <v>6139</v>
      </c>
      <c r="G2833" t="s">
        <v>6139</v>
      </c>
      <c r="H2833">
        <v>0.755</v>
      </c>
      <c r="I2833" t="s">
        <v>265</v>
      </c>
      <c r="J2833" t="s">
        <v>242</v>
      </c>
      <c r="K2833" t="s">
        <v>243</v>
      </c>
      <c r="L2833" t="s">
        <v>244</v>
      </c>
      <c r="M2833">
        <v>0</v>
      </c>
      <c r="N2833">
        <v>0.755</v>
      </c>
      <c r="O2833" t="s">
        <v>324</v>
      </c>
      <c r="P2833" t="s">
        <v>7097</v>
      </c>
      <c r="Q2833" t="s">
        <v>1707</v>
      </c>
      <c r="R2833" t="s">
        <v>7098</v>
      </c>
      <c r="S2833" t="s">
        <v>270</v>
      </c>
      <c r="T2833" t="b">
        <v>1</v>
      </c>
    </row>
    <row r="2834" spans="1:20" x14ac:dyDescent="0.25">
      <c r="A2834" t="s">
        <v>259</v>
      </c>
      <c r="B2834" t="s">
        <v>260</v>
      </c>
      <c r="C2834" t="s">
        <v>294</v>
      </c>
      <c r="D2834" t="s">
        <v>1703</v>
      </c>
      <c r="E2834" t="s">
        <v>5177</v>
      </c>
      <c r="F2834" t="s">
        <v>6139</v>
      </c>
      <c r="G2834" t="s">
        <v>6139</v>
      </c>
      <c r="H2834">
        <v>0.23</v>
      </c>
      <c r="I2834" t="s">
        <v>265</v>
      </c>
      <c r="J2834" t="s">
        <v>242</v>
      </c>
      <c r="K2834" t="s">
        <v>243</v>
      </c>
      <c r="L2834" t="s">
        <v>244</v>
      </c>
      <c r="M2834">
        <v>0</v>
      </c>
      <c r="N2834">
        <v>0.23</v>
      </c>
      <c r="O2834" t="s">
        <v>324</v>
      </c>
      <c r="P2834" t="s">
        <v>7097</v>
      </c>
      <c r="Q2834" t="s">
        <v>1707</v>
      </c>
      <c r="R2834" t="s">
        <v>7098</v>
      </c>
      <c r="S2834" t="s">
        <v>270</v>
      </c>
      <c r="T2834" t="b">
        <v>1</v>
      </c>
    </row>
    <row r="2835" spans="1:20" x14ac:dyDescent="0.25">
      <c r="A2835" t="s">
        <v>259</v>
      </c>
      <c r="B2835" t="s">
        <v>260</v>
      </c>
      <c r="C2835" t="s">
        <v>237</v>
      </c>
      <c r="D2835" t="s">
        <v>4934</v>
      </c>
      <c r="E2835" t="s">
        <v>3235</v>
      </c>
      <c r="F2835" t="s">
        <v>7099</v>
      </c>
      <c r="G2835" t="s">
        <v>7100</v>
      </c>
      <c r="H2835">
        <v>0.25</v>
      </c>
      <c r="I2835" t="s">
        <v>265</v>
      </c>
      <c r="J2835" t="s">
        <v>242</v>
      </c>
      <c r="K2835" t="s">
        <v>243</v>
      </c>
      <c r="L2835" t="s">
        <v>244</v>
      </c>
      <c r="M2835">
        <v>0</v>
      </c>
      <c r="N2835">
        <v>0.25</v>
      </c>
      <c r="O2835" t="s">
        <v>518</v>
      </c>
      <c r="P2835" t="s">
        <v>7101</v>
      </c>
      <c r="Q2835" t="s">
        <v>4939</v>
      </c>
      <c r="R2835" t="s">
        <v>7102</v>
      </c>
      <c r="S2835" t="s">
        <v>270</v>
      </c>
      <c r="T2835" t="b">
        <v>1</v>
      </c>
    </row>
    <row r="2836" spans="1:20" x14ac:dyDescent="0.25">
      <c r="A2836" t="s">
        <v>236</v>
      </c>
      <c r="B2836" t="s">
        <v>236</v>
      </c>
      <c r="C2836" t="s">
        <v>237</v>
      </c>
      <c r="D2836" t="s">
        <v>392</v>
      </c>
      <c r="F2836" t="s">
        <v>239</v>
      </c>
      <c r="G2836" t="s">
        <v>792</v>
      </c>
      <c r="H2836">
        <v>4.0000000000000001E-3</v>
      </c>
      <c r="I2836" t="s">
        <v>254</v>
      </c>
      <c r="J2836" t="s">
        <v>242</v>
      </c>
      <c r="K2836" t="s">
        <v>243</v>
      </c>
      <c r="L2836" t="s">
        <v>244</v>
      </c>
      <c r="M2836">
        <v>0</v>
      </c>
      <c r="N2836">
        <v>4.0000000000000001E-3</v>
      </c>
      <c r="O2836" t="s">
        <v>793</v>
      </c>
      <c r="P2836" t="s">
        <v>794</v>
      </c>
      <c r="Q2836" t="s">
        <v>397</v>
      </c>
      <c r="R2836" t="s">
        <v>1991</v>
      </c>
      <c r="S2836" t="s">
        <v>249</v>
      </c>
      <c r="T2836" t="b">
        <v>0</v>
      </c>
    </row>
    <row r="2837" spans="1:20" x14ac:dyDescent="0.25">
      <c r="A2837" t="s">
        <v>236</v>
      </c>
      <c r="B2837" t="s">
        <v>236</v>
      </c>
      <c r="C2837" t="s">
        <v>237</v>
      </c>
      <c r="D2837" t="s">
        <v>362</v>
      </c>
      <c r="F2837" t="s">
        <v>4107</v>
      </c>
      <c r="G2837" t="s">
        <v>1022</v>
      </c>
      <c r="H2837">
        <v>0</v>
      </c>
      <c r="I2837" t="s">
        <v>254</v>
      </c>
      <c r="J2837" t="s">
        <v>242</v>
      </c>
      <c r="K2837" t="s">
        <v>243</v>
      </c>
      <c r="L2837" t="s">
        <v>244</v>
      </c>
      <c r="M2837">
        <v>0</v>
      </c>
      <c r="N2837">
        <v>0</v>
      </c>
      <c r="O2837" t="s">
        <v>927</v>
      </c>
      <c r="P2837" t="s">
        <v>1023</v>
      </c>
      <c r="Q2837" t="s">
        <v>367</v>
      </c>
      <c r="R2837" t="s">
        <v>4110</v>
      </c>
      <c r="S2837" t="s">
        <v>249</v>
      </c>
      <c r="T2837" t="b">
        <v>1</v>
      </c>
    </row>
    <row r="2838" spans="1:20" x14ac:dyDescent="0.25">
      <c r="A2838" t="s">
        <v>259</v>
      </c>
      <c r="B2838" t="s">
        <v>260</v>
      </c>
      <c r="C2838" t="s">
        <v>237</v>
      </c>
      <c r="D2838" t="s">
        <v>280</v>
      </c>
      <c r="E2838" t="s">
        <v>3117</v>
      </c>
      <c r="F2838" t="s">
        <v>7103</v>
      </c>
      <c r="G2838" t="s">
        <v>7103</v>
      </c>
      <c r="H2838">
        <v>1.048</v>
      </c>
      <c r="I2838" t="s">
        <v>265</v>
      </c>
      <c r="J2838" t="s">
        <v>242</v>
      </c>
      <c r="K2838" t="s">
        <v>243</v>
      </c>
      <c r="L2838" t="s">
        <v>244</v>
      </c>
      <c r="M2838">
        <v>0</v>
      </c>
      <c r="N2838">
        <v>1.048</v>
      </c>
      <c r="O2838" t="s">
        <v>331</v>
      </c>
      <c r="P2838" t="s">
        <v>7104</v>
      </c>
      <c r="Q2838" t="s">
        <v>285</v>
      </c>
      <c r="R2838" t="s">
        <v>7105</v>
      </c>
      <c r="S2838" t="s">
        <v>270</v>
      </c>
      <c r="T2838" t="b">
        <v>1</v>
      </c>
    </row>
    <row r="2839" spans="1:20" x14ac:dyDescent="0.25">
      <c r="A2839" t="s">
        <v>259</v>
      </c>
      <c r="B2839" t="s">
        <v>260</v>
      </c>
      <c r="C2839" t="s">
        <v>336</v>
      </c>
      <c r="D2839" t="s">
        <v>280</v>
      </c>
      <c r="E2839" t="s">
        <v>3117</v>
      </c>
      <c r="F2839" t="s">
        <v>7103</v>
      </c>
      <c r="G2839" t="s">
        <v>7103</v>
      </c>
      <c r="H2839">
        <v>5416</v>
      </c>
      <c r="I2839" t="s">
        <v>265</v>
      </c>
      <c r="J2839" t="s">
        <v>242</v>
      </c>
      <c r="K2839" t="s">
        <v>243</v>
      </c>
      <c r="L2839" t="s">
        <v>244</v>
      </c>
      <c r="M2839">
        <v>0</v>
      </c>
      <c r="N2839">
        <v>5416</v>
      </c>
      <c r="O2839" t="s">
        <v>324</v>
      </c>
      <c r="P2839" t="s">
        <v>7104</v>
      </c>
      <c r="Q2839" t="s">
        <v>285</v>
      </c>
      <c r="R2839" t="s">
        <v>7106</v>
      </c>
      <c r="S2839" t="s">
        <v>270</v>
      </c>
      <c r="T2839" t="b">
        <v>1</v>
      </c>
    </row>
    <row r="2840" spans="1:20" x14ac:dyDescent="0.25">
      <c r="A2840" t="s">
        <v>259</v>
      </c>
      <c r="B2840" t="s">
        <v>260</v>
      </c>
      <c r="C2840" t="s">
        <v>336</v>
      </c>
      <c r="D2840" t="s">
        <v>280</v>
      </c>
      <c r="E2840" t="s">
        <v>3117</v>
      </c>
      <c r="F2840" t="s">
        <v>7103</v>
      </c>
      <c r="G2840" t="s">
        <v>7103</v>
      </c>
      <c r="H2840">
        <v>10466</v>
      </c>
      <c r="I2840" t="s">
        <v>265</v>
      </c>
      <c r="J2840" t="s">
        <v>242</v>
      </c>
      <c r="K2840" t="s">
        <v>243</v>
      </c>
      <c r="L2840" t="s">
        <v>244</v>
      </c>
      <c r="M2840">
        <v>0</v>
      </c>
      <c r="N2840">
        <v>10466</v>
      </c>
      <c r="O2840" t="s">
        <v>324</v>
      </c>
      <c r="P2840" t="s">
        <v>7104</v>
      </c>
      <c r="Q2840" t="s">
        <v>285</v>
      </c>
      <c r="R2840" t="s">
        <v>7107</v>
      </c>
      <c r="S2840" t="s">
        <v>270</v>
      </c>
      <c r="T2840" t="b">
        <v>1</v>
      </c>
    </row>
    <row r="2841" spans="1:20" x14ac:dyDescent="0.25">
      <c r="A2841" t="s">
        <v>259</v>
      </c>
      <c r="B2841" t="s">
        <v>260</v>
      </c>
      <c r="C2841" t="s">
        <v>237</v>
      </c>
      <c r="D2841" t="s">
        <v>1305</v>
      </c>
      <c r="E2841" t="s">
        <v>4185</v>
      </c>
      <c r="F2841" t="s">
        <v>4186</v>
      </c>
      <c r="G2841" t="s">
        <v>4187</v>
      </c>
      <c r="H2841">
        <v>0.252</v>
      </c>
      <c r="I2841" t="s">
        <v>265</v>
      </c>
      <c r="J2841" t="s">
        <v>242</v>
      </c>
      <c r="K2841" t="s">
        <v>243</v>
      </c>
      <c r="L2841" t="s">
        <v>244</v>
      </c>
      <c r="M2841">
        <v>0</v>
      </c>
      <c r="N2841">
        <v>0.252</v>
      </c>
      <c r="O2841" t="s">
        <v>1309</v>
      </c>
      <c r="P2841" t="s">
        <v>7108</v>
      </c>
      <c r="Q2841" t="s">
        <v>1311</v>
      </c>
      <c r="R2841" t="s">
        <v>7109</v>
      </c>
      <c r="S2841" t="s">
        <v>270</v>
      </c>
      <c r="T2841" t="b">
        <v>1</v>
      </c>
    </row>
    <row r="2842" spans="1:20" x14ac:dyDescent="0.25">
      <c r="A2842" t="s">
        <v>259</v>
      </c>
      <c r="B2842" t="s">
        <v>260</v>
      </c>
      <c r="C2842" t="s">
        <v>336</v>
      </c>
      <c r="D2842" t="s">
        <v>1305</v>
      </c>
      <c r="E2842" t="s">
        <v>4185</v>
      </c>
      <c r="F2842" t="s">
        <v>4186</v>
      </c>
      <c r="G2842" t="s">
        <v>4187</v>
      </c>
      <c r="H2842">
        <v>1370</v>
      </c>
      <c r="I2842" t="s">
        <v>265</v>
      </c>
      <c r="J2842" t="s">
        <v>242</v>
      </c>
      <c r="K2842" t="s">
        <v>243</v>
      </c>
      <c r="L2842" t="s">
        <v>244</v>
      </c>
      <c r="M2842">
        <v>0</v>
      </c>
      <c r="N2842">
        <v>1370</v>
      </c>
      <c r="O2842" t="s">
        <v>1212</v>
      </c>
      <c r="P2842" t="s">
        <v>7108</v>
      </c>
      <c r="Q2842" t="s">
        <v>1311</v>
      </c>
      <c r="R2842" t="s">
        <v>7110</v>
      </c>
      <c r="S2842" t="s">
        <v>270</v>
      </c>
      <c r="T2842" t="b">
        <v>1</v>
      </c>
    </row>
    <row r="2843" spans="1:20" x14ac:dyDescent="0.25">
      <c r="A2843" t="s">
        <v>259</v>
      </c>
      <c r="B2843" t="s">
        <v>260</v>
      </c>
      <c r="C2843" t="s">
        <v>336</v>
      </c>
      <c r="D2843" t="s">
        <v>1305</v>
      </c>
      <c r="E2843" t="s">
        <v>4185</v>
      </c>
      <c r="F2843" t="s">
        <v>4186</v>
      </c>
      <c r="G2843" t="s">
        <v>4187</v>
      </c>
      <c r="H2843">
        <v>2628</v>
      </c>
      <c r="I2843" t="s">
        <v>265</v>
      </c>
      <c r="J2843" t="s">
        <v>242</v>
      </c>
      <c r="K2843" t="s">
        <v>243</v>
      </c>
      <c r="L2843" t="s">
        <v>244</v>
      </c>
      <c r="M2843">
        <v>0</v>
      </c>
      <c r="N2843">
        <v>2628</v>
      </c>
      <c r="O2843" t="s">
        <v>1212</v>
      </c>
      <c r="P2843" t="s">
        <v>7108</v>
      </c>
      <c r="Q2843" t="s">
        <v>1311</v>
      </c>
      <c r="R2843" t="s">
        <v>7111</v>
      </c>
      <c r="S2843" t="s">
        <v>270</v>
      </c>
      <c r="T2843" t="b">
        <v>1</v>
      </c>
    </row>
    <row r="2844" spans="1:20" x14ac:dyDescent="0.25">
      <c r="A2844" t="s">
        <v>236</v>
      </c>
      <c r="B2844" t="s">
        <v>236</v>
      </c>
      <c r="C2844" t="s">
        <v>237</v>
      </c>
      <c r="D2844" t="s">
        <v>314</v>
      </c>
      <c r="E2844" t="s">
        <v>251</v>
      </c>
      <c r="F2844" t="s">
        <v>459</v>
      </c>
      <c r="G2844" t="s">
        <v>7112</v>
      </c>
      <c r="H2844">
        <v>0.03</v>
      </c>
      <c r="I2844" t="s">
        <v>759</v>
      </c>
      <c r="J2844" t="s">
        <v>242</v>
      </c>
      <c r="K2844" t="s">
        <v>243</v>
      </c>
      <c r="L2844" t="s">
        <v>244</v>
      </c>
      <c r="M2844">
        <v>0</v>
      </c>
      <c r="N2844">
        <v>0.03</v>
      </c>
      <c r="O2844" t="s">
        <v>255</v>
      </c>
      <c r="P2844" t="s">
        <v>7113</v>
      </c>
      <c r="Q2844" t="s">
        <v>318</v>
      </c>
      <c r="R2844" t="s">
        <v>833</v>
      </c>
      <c r="S2844" t="s">
        <v>249</v>
      </c>
      <c r="T2844" t="b">
        <v>1</v>
      </c>
    </row>
    <row r="2845" spans="1:20" x14ac:dyDescent="0.25">
      <c r="A2845" t="s">
        <v>259</v>
      </c>
      <c r="B2845" t="s">
        <v>260</v>
      </c>
      <c r="C2845" t="s">
        <v>237</v>
      </c>
      <c r="D2845" t="s">
        <v>2443</v>
      </c>
      <c r="E2845" t="s">
        <v>7114</v>
      </c>
      <c r="F2845" t="s">
        <v>7115</v>
      </c>
      <c r="G2845" t="s">
        <v>7116</v>
      </c>
      <c r="H2845">
        <v>2.1676999999999998E-2</v>
      </c>
      <c r="I2845" t="s">
        <v>265</v>
      </c>
      <c r="J2845" t="s">
        <v>242</v>
      </c>
      <c r="K2845" t="s">
        <v>243</v>
      </c>
      <c r="L2845" t="s">
        <v>244</v>
      </c>
      <c r="M2845">
        <v>0</v>
      </c>
      <c r="N2845">
        <v>2.1676999999999998E-2</v>
      </c>
      <c r="O2845" t="s">
        <v>372</v>
      </c>
      <c r="P2845" t="s">
        <v>7117</v>
      </c>
      <c r="Q2845" t="s">
        <v>2448</v>
      </c>
      <c r="R2845" t="s">
        <v>7118</v>
      </c>
      <c r="S2845" t="s">
        <v>270</v>
      </c>
      <c r="T2845" t="b">
        <v>1</v>
      </c>
    </row>
    <row r="2846" spans="1:20" x14ac:dyDescent="0.25">
      <c r="A2846" t="s">
        <v>259</v>
      </c>
      <c r="B2846" t="s">
        <v>260</v>
      </c>
      <c r="C2846" t="s">
        <v>237</v>
      </c>
      <c r="D2846" t="s">
        <v>406</v>
      </c>
      <c r="E2846" t="s">
        <v>1613</v>
      </c>
      <c r="F2846" t="s">
        <v>3340</v>
      </c>
      <c r="G2846" t="s">
        <v>3340</v>
      </c>
      <c r="H2846">
        <v>5.8559999999999999</v>
      </c>
      <c r="I2846" t="s">
        <v>265</v>
      </c>
      <c r="J2846" t="s">
        <v>242</v>
      </c>
      <c r="K2846" t="s">
        <v>243</v>
      </c>
      <c r="L2846" t="s">
        <v>244</v>
      </c>
      <c r="M2846">
        <v>0</v>
      </c>
      <c r="N2846">
        <v>5.8559999999999999</v>
      </c>
      <c r="O2846" t="s">
        <v>952</v>
      </c>
      <c r="P2846" s="18" t="s">
        <v>3033</v>
      </c>
      <c r="Q2846" t="s">
        <v>410</v>
      </c>
      <c r="R2846" t="s">
        <v>7119</v>
      </c>
      <c r="S2846" t="s">
        <v>270</v>
      </c>
      <c r="T2846" t="b">
        <v>0</v>
      </c>
    </row>
    <row r="2847" spans="1:20" x14ac:dyDescent="0.25">
      <c r="A2847" t="s">
        <v>259</v>
      </c>
      <c r="B2847" t="s">
        <v>260</v>
      </c>
      <c r="C2847" t="s">
        <v>294</v>
      </c>
      <c r="D2847" t="s">
        <v>406</v>
      </c>
      <c r="E2847" t="s">
        <v>1613</v>
      </c>
      <c r="F2847" t="s">
        <v>3340</v>
      </c>
      <c r="G2847" t="s">
        <v>3340</v>
      </c>
      <c r="H2847">
        <v>2.0670000000000002</v>
      </c>
      <c r="I2847" t="s">
        <v>265</v>
      </c>
      <c r="J2847" t="s">
        <v>242</v>
      </c>
      <c r="K2847" t="s">
        <v>243</v>
      </c>
      <c r="L2847" t="s">
        <v>244</v>
      </c>
      <c r="M2847">
        <v>0</v>
      </c>
      <c r="N2847">
        <v>2.0670000000000002</v>
      </c>
      <c r="O2847" t="s">
        <v>721</v>
      </c>
      <c r="P2847" s="18" t="s">
        <v>3033</v>
      </c>
      <c r="Q2847" t="s">
        <v>410</v>
      </c>
      <c r="R2847" t="s">
        <v>7119</v>
      </c>
      <c r="S2847" t="s">
        <v>270</v>
      </c>
      <c r="T2847" t="b">
        <v>0</v>
      </c>
    </row>
    <row r="2848" spans="1:20" x14ac:dyDescent="0.25">
      <c r="A2848" t="s">
        <v>259</v>
      </c>
      <c r="B2848" t="s">
        <v>260</v>
      </c>
      <c r="C2848" t="s">
        <v>237</v>
      </c>
      <c r="D2848" t="s">
        <v>7120</v>
      </c>
      <c r="E2848" t="s">
        <v>4917</v>
      </c>
      <c r="F2848" t="s">
        <v>4918</v>
      </c>
      <c r="G2848" t="s">
        <v>4918</v>
      </c>
      <c r="H2848">
        <v>0.57609999999999995</v>
      </c>
      <c r="I2848" t="s">
        <v>265</v>
      </c>
      <c r="J2848" t="s">
        <v>242</v>
      </c>
      <c r="K2848" t="s">
        <v>243</v>
      </c>
      <c r="L2848" t="s">
        <v>244</v>
      </c>
      <c r="M2848">
        <v>0</v>
      </c>
      <c r="N2848">
        <v>0.57609999999999995</v>
      </c>
      <c r="O2848" t="s">
        <v>298</v>
      </c>
      <c r="P2848" t="s">
        <v>7121</v>
      </c>
      <c r="Q2848" t="s">
        <v>7122</v>
      </c>
      <c r="R2848" t="s">
        <v>7123</v>
      </c>
      <c r="S2848" t="s">
        <v>270</v>
      </c>
      <c r="T2848" t="b">
        <v>1</v>
      </c>
    </row>
    <row r="2849" spans="1:20" x14ac:dyDescent="0.25">
      <c r="A2849" t="s">
        <v>259</v>
      </c>
      <c r="B2849" t="s">
        <v>260</v>
      </c>
      <c r="C2849" t="s">
        <v>294</v>
      </c>
      <c r="D2849" t="s">
        <v>7120</v>
      </c>
      <c r="E2849" t="s">
        <v>4917</v>
      </c>
      <c r="F2849" t="s">
        <v>4918</v>
      </c>
      <c r="G2849" t="s">
        <v>4918</v>
      </c>
      <c r="H2849">
        <v>0.45600000000000002</v>
      </c>
      <c r="I2849" t="s">
        <v>265</v>
      </c>
      <c r="J2849" t="s">
        <v>242</v>
      </c>
      <c r="K2849" t="s">
        <v>243</v>
      </c>
      <c r="L2849" t="s">
        <v>244</v>
      </c>
      <c r="M2849">
        <v>0</v>
      </c>
      <c r="N2849">
        <v>0.45600000000000002</v>
      </c>
      <c r="O2849" t="s">
        <v>4919</v>
      </c>
      <c r="P2849" t="s">
        <v>7121</v>
      </c>
      <c r="Q2849" t="s">
        <v>7122</v>
      </c>
      <c r="R2849" t="s">
        <v>7123</v>
      </c>
      <c r="S2849" t="s">
        <v>270</v>
      </c>
      <c r="T2849" t="b">
        <v>1</v>
      </c>
    </row>
    <row r="2850" spans="1:20" x14ac:dyDescent="0.25">
      <c r="A2850" t="s">
        <v>259</v>
      </c>
      <c r="B2850" t="s">
        <v>260</v>
      </c>
      <c r="C2850" t="s">
        <v>237</v>
      </c>
      <c r="D2850" t="s">
        <v>2524</v>
      </c>
      <c r="E2850" t="s">
        <v>1839</v>
      </c>
      <c r="F2850" t="s">
        <v>7124</v>
      </c>
      <c r="G2850" t="s">
        <v>7124</v>
      </c>
      <c r="H2850">
        <v>1.754</v>
      </c>
      <c r="I2850" t="s">
        <v>265</v>
      </c>
      <c r="J2850" t="s">
        <v>242</v>
      </c>
      <c r="K2850" t="s">
        <v>243</v>
      </c>
      <c r="L2850" t="s">
        <v>244</v>
      </c>
      <c r="M2850">
        <v>0</v>
      </c>
      <c r="N2850">
        <v>1.754</v>
      </c>
      <c r="O2850" t="s">
        <v>3404</v>
      </c>
      <c r="P2850" t="s">
        <v>7125</v>
      </c>
      <c r="Q2850" t="s">
        <v>2528</v>
      </c>
      <c r="R2850" t="s">
        <v>7126</v>
      </c>
      <c r="S2850" t="s">
        <v>270</v>
      </c>
      <c r="T2850" t="b">
        <v>1</v>
      </c>
    </row>
    <row r="2851" spans="1:20" x14ac:dyDescent="0.25">
      <c r="A2851" t="s">
        <v>259</v>
      </c>
      <c r="B2851" t="s">
        <v>260</v>
      </c>
      <c r="C2851" t="s">
        <v>294</v>
      </c>
      <c r="D2851" t="s">
        <v>2524</v>
      </c>
      <c r="E2851" t="s">
        <v>1839</v>
      </c>
      <c r="F2851" t="s">
        <v>7124</v>
      </c>
      <c r="G2851" t="s">
        <v>7124</v>
      </c>
      <c r="H2851">
        <v>0.90400000000000003</v>
      </c>
      <c r="I2851" t="s">
        <v>265</v>
      </c>
      <c r="J2851" t="s">
        <v>242</v>
      </c>
      <c r="K2851" t="s">
        <v>243</v>
      </c>
      <c r="L2851" t="s">
        <v>244</v>
      </c>
      <c r="M2851">
        <v>0</v>
      </c>
      <c r="N2851">
        <v>0.90400000000000003</v>
      </c>
      <c r="O2851" t="s">
        <v>1336</v>
      </c>
      <c r="P2851" t="s">
        <v>7125</v>
      </c>
      <c r="Q2851" t="s">
        <v>2528</v>
      </c>
      <c r="R2851" t="s">
        <v>7126</v>
      </c>
      <c r="S2851" t="s">
        <v>270</v>
      </c>
      <c r="T2851" t="b">
        <v>1</v>
      </c>
    </row>
    <row r="2852" spans="1:20" x14ac:dyDescent="0.25">
      <c r="A2852" t="s">
        <v>236</v>
      </c>
      <c r="B2852" t="s">
        <v>615</v>
      </c>
      <c r="C2852" t="s">
        <v>237</v>
      </c>
      <c r="D2852" t="s">
        <v>615</v>
      </c>
      <c r="F2852" t="s">
        <v>7127</v>
      </c>
      <c r="G2852" t="s">
        <v>7128</v>
      </c>
      <c r="H2852">
        <v>5.3799999999999996E-4</v>
      </c>
      <c r="I2852" t="s">
        <v>618</v>
      </c>
      <c r="J2852" t="s">
        <v>242</v>
      </c>
      <c r="K2852" t="s">
        <v>243</v>
      </c>
      <c r="L2852" t="s">
        <v>244</v>
      </c>
      <c r="M2852">
        <v>0</v>
      </c>
      <c r="N2852">
        <v>5.3799999999999996E-4</v>
      </c>
      <c r="O2852" t="s">
        <v>7129</v>
      </c>
      <c r="P2852" t="s">
        <v>7130</v>
      </c>
      <c r="Q2852" t="s">
        <v>621</v>
      </c>
      <c r="R2852" t="s">
        <v>7131</v>
      </c>
      <c r="S2852" t="s">
        <v>623</v>
      </c>
      <c r="T2852" t="b">
        <v>1</v>
      </c>
    </row>
    <row r="2853" spans="1:20" x14ac:dyDescent="0.25">
      <c r="A2853" t="s">
        <v>259</v>
      </c>
      <c r="B2853" t="s">
        <v>260</v>
      </c>
      <c r="C2853" t="s">
        <v>237</v>
      </c>
      <c r="D2853" t="s">
        <v>1097</v>
      </c>
      <c r="E2853" t="s">
        <v>3003</v>
      </c>
      <c r="F2853" t="s">
        <v>7132</v>
      </c>
      <c r="G2853" t="s">
        <v>7132</v>
      </c>
      <c r="H2853">
        <v>0.58899999999999997</v>
      </c>
      <c r="I2853" t="s">
        <v>265</v>
      </c>
      <c r="J2853" t="s">
        <v>242</v>
      </c>
      <c r="K2853" t="s">
        <v>243</v>
      </c>
      <c r="L2853" t="s">
        <v>244</v>
      </c>
      <c r="M2853">
        <v>0</v>
      </c>
      <c r="N2853">
        <v>0.58899999999999997</v>
      </c>
      <c r="O2853" t="s">
        <v>446</v>
      </c>
      <c r="P2853" t="s">
        <v>7133</v>
      </c>
      <c r="Q2853" t="s">
        <v>1101</v>
      </c>
      <c r="R2853" t="s">
        <v>7134</v>
      </c>
      <c r="S2853" t="s">
        <v>270</v>
      </c>
      <c r="T2853" t="b">
        <v>1</v>
      </c>
    </row>
    <row r="2854" spans="1:20" x14ac:dyDescent="0.25">
      <c r="A2854" t="s">
        <v>259</v>
      </c>
      <c r="B2854" t="s">
        <v>260</v>
      </c>
      <c r="C2854" t="s">
        <v>336</v>
      </c>
      <c r="D2854" t="s">
        <v>1097</v>
      </c>
      <c r="E2854" t="s">
        <v>3003</v>
      </c>
      <c r="F2854" t="s">
        <v>7132</v>
      </c>
      <c r="G2854" t="s">
        <v>7132</v>
      </c>
      <c r="H2854">
        <v>3047</v>
      </c>
      <c r="I2854" t="s">
        <v>265</v>
      </c>
      <c r="J2854" t="s">
        <v>242</v>
      </c>
      <c r="K2854" t="s">
        <v>243</v>
      </c>
      <c r="L2854" t="s">
        <v>244</v>
      </c>
      <c r="M2854">
        <v>0</v>
      </c>
      <c r="N2854">
        <v>3047</v>
      </c>
      <c r="O2854" t="s">
        <v>446</v>
      </c>
      <c r="P2854" t="s">
        <v>7133</v>
      </c>
      <c r="Q2854" t="s">
        <v>1101</v>
      </c>
      <c r="R2854" t="s">
        <v>7135</v>
      </c>
      <c r="S2854" t="s">
        <v>270</v>
      </c>
      <c r="T2854" t="b">
        <v>1</v>
      </c>
    </row>
    <row r="2855" spans="1:20" x14ac:dyDescent="0.25">
      <c r="A2855" t="s">
        <v>259</v>
      </c>
      <c r="B2855" t="s">
        <v>260</v>
      </c>
      <c r="C2855" t="s">
        <v>336</v>
      </c>
      <c r="D2855" t="s">
        <v>1097</v>
      </c>
      <c r="E2855" t="s">
        <v>3003</v>
      </c>
      <c r="F2855" t="s">
        <v>7132</v>
      </c>
      <c r="G2855" t="s">
        <v>7132</v>
      </c>
      <c r="H2855">
        <v>5887</v>
      </c>
      <c r="I2855" t="s">
        <v>265</v>
      </c>
      <c r="J2855" t="s">
        <v>242</v>
      </c>
      <c r="K2855" t="s">
        <v>243</v>
      </c>
      <c r="L2855" t="s">
        <v>244</v>
      </c>
      <c r="M2855">
        <v>0</v>
      </c>
      <c r="N2855">
        <v>5887</v>
      </c>
      <c r="O2855" t="s">
        <v>446</v>
      </c>
      <c r="P2855" t="s">
        <v>7133</v>
      </c>
      <c r="Q2855" t="s">
        <v>1101</v>
      </c>
      <c r="R2855" t="s">
        <v>7136</v>
      </c>
      <c r="S2855" t="s">
        <v>270</v>
      </c>
      <c r="T2855" t="b">
        <v>1</v>
      </c>
    </row>
    <row r="2856" spans="1:20" x14ac:dyDescent="0.25">
      <c r="A2856" t="s">
        <v>259</v>
      </c>
      <c r="B2856" t="s">
        <v>260</v>
      </c>
      <c r="C2856" t="s">
        <v>336</v>
      </c>
      <c r="D2856" t="s">
        <v>1097</v>
      </c>
      <c r="E2856" t="s">
        <v>3003</v>
      </c>
      <c r="F2856" t="s">
        <v>7132</v>
      </c>
      <c r="G2856" t="s">
        <v>7132</v>
      </c>
      <c r="H2856">
        <v>25818</v>
      </c>
      <c r="I2856" t="s">
        <v>265</v>
      </c>
      <c r="J2856" t="s">
        <v>242</v>
      </c>
      <c r="K2856" t="s">
        <v>243</v>
      </c>
      <c r="L2856" t="s">
        <v>244</v>
      </c>
      <c r="M2856">
        <v>0</v>
      </c>
      <c r="N2856">
        <v>25818</v>
      </c>
      <c r="O2856" t="s">
        <v>446</v>
      </c>
      <c r="P2856" t="s">
        <v>7133</v>
      </c>
      <c r="Q2856" t="s">
        <v>1101</v>
      </c>
      <c r="R2856" t="s">
        <v>7137</v>
      </c>
      <c r="S2856" t="s">
        <v>270</v>
      </c>
      <c r="T2856" t="b">
        <v>1</v>
      </c>
    </row>
    <row r="2857" spans="1:20" x14ac:dyDescent="0.25">
      <c r="A2857" t="s">
        <v>236</v>
      </c>
      <c r="B2857" t="s">
        <v>236</v>
      </c>
      <c r="C2857" t="s">
        <v>237</v>
      </c>
      <c r="D2857" t="s">
        <v>483</v>
      </c>
      <c r="F2857" t="s">
        <v>302</v>
      </c>
      <c r="G2857" t="s">
        <v>7138</v>
      </c>
      <c r="H2857">
        <v>6.5000000000000002E-2</v>
      </c>
      <c r="I2857" t="s">
        <v>254</v>
      </c>
      <c r="J2857" t="s">
        <v>242</v>
      </c>
      <c r="K2857" t="s">
        <v>243</v>
      </c>
      <c r="L2857" t="s">
        <v>244</v>
      </c>
      <c r="M2857">
        <v>0</v>
      </c>
      <c r="N2857">
        <v>6.5000000000000002E-2</v>
      </c>
      <c r="O2857" t="s">
        <v>486</v>
      </c>
      <c r="P2857" t="s">
        <v>7139</v>
      </c>
      <c r="Q2857" t="s">
        <v>488</v>
      </c>
      <c r="R2857" t="s">
        <v>2807</v>
      </c>
      <c r="S2857" t="s">
        <v>249</v>
      </c>
      <c r="T2857" t="b">
        <v>1</v>
      </c>
    </row>
    <row r="2858" spans="1:20" x14ac:dyDescent="0.25">
      <c r="A2858" t="s">
        <v>259</v>
      </c>
      <c r="B2858" t="s">
        <v>260</v>
      </c>
      <c r="C2858" t="s">
        <v>237</v>
      </c>
      <c r="D2858" t="s">
        <v>3163</v>
      </c>
      <c r="E2858" t="s">
        <v>3982</v>
      </c>
      <c r="F2858" t="s">
        <v>7140</v>
      </c>
      <c r="G2858" t="s">
        <v>7140</v>
      </c>
      <c r="H2858">
        <v>0.13</v>
      </c>
      <c r="I2858" t="s">
        <v>265</v>
      </c>
      <c r="J2858" t="s">
        <v>242</v>
      </c>
      <c r="K2858" t="s">
        <v>243</v>
      </c>
      <c r="L2858" t="s">
        <v>244</v>
      </c>
      <c r="M2858">
        <v>0</v>
      </c>
      <c r="N2858">
        <v>0.13</v>
      </c>
      <c r="O2858" t="s">
        <v>324</v>
      </c>
      <c r="P2858" t="s">
        <v>7141</v>
      </c>
      <c r="Q2858" t="s">
        <v>3167</v>
      </c>
      <c r="R2858" t="s">
        <v>7142</v>
      </c>
      <c r="S2858" t="s">
        <v>270</v>
      </c>
      <c r="T2858" t="b">
        <v>1</v>
      </c>
    </row>
    <row r="2859" spans="1:20" x14ac:dyDescent="0.25">
      <c r="A2859" t="s">
        <v>259</v>
      </c>
      <c r="B2859" t="s">
        <v>260</v>
      </c>
      <c r="C2859" t="s">
        <v>294</v>
      </c>
      <c r="D2859" t="s">
        <v>3163</v>
      </c>
      <c r="E2859" t="s">
        <v>3982</v>
      </c>
      <c r="F2859" t="s">
        <v>7140</v>
      </c>
      <c r="G2859" t="s">
        <v>7140</v>
      </c>
      <c r="H2859">
        <v>3.3799999999999997E-2</v>
      </c>
      <c r="I2859" t="s">
        <v>265</v>
      </c>
      <c r="J2859" t="s">
        <v>242</v>
      </c>
      <c r="K2859" t="s">
        <v>243</v>
      </c>
      <c r="L2859" t="s">
        <v>244</v>
      </c>
      <c r="M2859">
        <v>0</v>
      </c>
      <c r="N2859">
        <v>3.3799999999999997E-2</v>
      </c>
      <c r="O2859" t="s">
        <v>324</v>
      </c>
      <c r="P2859" t="s">
        <v>7141</v>
      </c>
      <c r="Q2859" t="s">
        <v>3167</v>
      </c>
      <c r="R2859" t="s">
        <v>7142</v>
      </c>
      <c r="S2859" t="s">
        <v>270</v>
      </c>
      <c r="T2859" t="b">
        <v>1</v>
      </c>
    </row>
    <row r="2860" spans="1:20" x14ac:dyDescent="0.25">
      <c r="A2860" t="s">
        <v>259</v>
      </c>
      <c r="B2860" t="s">
        <v>260</v>
      </c>
      <c r="C2860" t="s">
        <v>237</v>
      </c>
      <c r="D2860" t="s">
        <v>838</v>
      </c>
      <c r="E2860" t="s">
        <v>7143</v>
      </c>
      <c r="F2860" t="s">
        <v>7144</v>
      </c>
      <c r="G2860" t="s">
        <v>7144</v>
      </c>
      <c r="H2860">
        <v>0.19839999999999999</v>
      </c>
      <c r="I2860" t="s">
        <v>265</v>
      </c>
      <c r="J2860" t="s">
        <v>242</v>
      </c>
      <c r="K2860" t="s">
        <v>243</v>
      </c>
      <c r="L2860" t="s">
        <v>244</v>
      </c>
      <c r="M2860">
        <v>0</v>
      </c>
      <c r="N2860">
        <v>0.19839999999999999</v>
      </c>
      <c r="O2860" t="s">
        <v>298</v>
      </c>
      <c r="P2860" t="s">
        <v>7145</v>
      </c>
      <c r="Q2860" t="s">
        <v>840</v>
      </c>
      <c r="R2860" t="s">
        <v>7146</v>
      </c>
      <c r="S2860" t="s">
        <v>270</v>
      </c>
      <c r="T2860" t="b">
        <v>1</v>
      </c>
    </row>
    <row r="2861" spans="1:20" x14ac:dyDescent="0.25">
      <c r="A2861" t="s">
        <v>259</v>
      </c>
      <c r="B2861" t="s">
        <v>260</v>
      </c>
      <c r="C2861" t="s">
        <v>294</v>
      </c>
      <c r="D2861" t="s">
        <v>838</v>
      </c>
      <c r="E2861" t="s">
        <v>7143</v>
      </c>
      <c r="F2861" t="s">
        <v>7144</v>
      </c>
      <c r="G2861" t="s">
        <v>7144</v>
      </c>
      <c r="H2861">
        <v>0.12479999999999999</v>
      </c>
      <c r="I2861" t="s">
        <v>265</v>
      </c>
      <c r="J2861" t="s">
        <v>242</v>
      </c>
      <c r="K2861" t="s">
        <v>243</v>
      </c>
      <c r="L2861" t="s">
        <v>244</v>
      </c>
      <c r="M2861">
        <v>0</v>
      </c>
      <c r="N2861">
        <v>0.12479999999999999</v>
      </c>
      <c r="O2861" t="s">
        <v>298</v>
      </c>
      <c r="P2861" t="s">
        <v>7145</v>
      </c>
      <c r="Q2861" t="s">
        <v>840</v>
      </c>
      <c r="R2861" t="s">
        <v>7146</v>
      </c>
      <c r="S2861" t="s">
        <v>270</v>
      </c>
      <c r="T2861" t="b">
        <v>1</v>
      </c>
    </row>
    <row r="2862" spans="1:20" x14ac:dyDescent="0.25">
      <c r="A2862" t="s">
        <v>236</v>
      </c>
      <c r="B2862" t="s">
        <v>236</v>
      </c>
      <c r="C2862" t="s">
        <v>237</v>
      </c>
      <c r="D2862" t="s">
        <v>566</v>
      </c>
      <c r="E2862" t="s">
        <v>251</v>
      </c>
      <c r="F2862" t="s">
        <v>479</v>
      </c>
      <c r="G2862" t="s">
        <v>7147</v>
      </c>
      <c r="H2862">
        <v>6.5000000000000002E-2</v>
      </c>
      <c r="I2862" t="s">
        <v>254</v>
      </c>
      <c r="J2862" t="s">
        <v>242</v>
      </c>
      <c r="K2862" t="s">
        <v>243</v>
      </c>
      <c r="L2862" t="s">
        <v>244</v>
      </c>
      <c r="M2862">
        <v>0</v>
      </c>
      <c r="N2862">
        <v>6.5000000000000002E-2</v>
      </c>
      <c r="O2862" t="s">
        <v>255</v>
      </c>
      <c r="P2862" t="s">
        <v>7148</v>
      </c>
      <c r="Q2862" t="s">
        <v>571</v>
      </c>
      <c r="R2862" t="s">
        <v>3571</v>
      </c>
      <c r="S2862" t="s">
        <v>249</v>
      </c>
      <c r="T2862" t="b">
        <v>1</v>
      </c>
    </row>
    <row r="2863" spans="1:20" x14ac:dyDescent="0.25">
      <c r="A2863" t="s">
        <v>259</v>
      </c>
      <c r="B2863" t="s">
        <v>260</v>
      </c>
      <c r="C2863" t="s">
        <v>237</v>
      </c>
      <c r="D2863" t="s">
        <v>777</v>
      </c>
      <c r="E2863" t="s">
        <v>2854</v>
      </c>
      <c r="F2863" t="s">
        <v>2855</v>
      </c>
      <c r="G2863" t="s">
        <v>2855</v>
      </c>
      <c r="H2863">
        <v>1.504</v>
      </c>
      <c r="I2863" t="s">
        <v>265</v>
      </c>
      <c r="J2863" t="s">
        <v>242</v>
      </c>
      <c r="K2863" t="s">
        <v>243</v>
      </c>
      <c r="L2863" t="s">
        <v>244</v>
      </c>
      <c r="M2863">
        <v>0</v>
      </c>
      <c r="N2863">
        <v>1.504</v>
      </c>
      <c r="O2863" t="s">
        <v>324</v>
      </c>
      <c r="P2863" t="s">
        <v>7149</v>
      </c>
      <c r="Q2863" t="s">
        <v>781</v>
      </c>
      <c r="R2863" t="s">
        <v>7150</v>
      </c>
      <c r="S2863" t="s">
        <v>270</v>
      </c>
      <c r="T2863" t="b">
        <v>1</v>
      </c>
    </row>
    <row r="2864" spans="1:20" x14ac:dyDescent="0.25">
      <c r="A2864" t="s">
        <v>259</v>
      </c>
      <c r="B2864" t="s">
        <v>260</v>
      </c>
      <c r="C2864" t="s">
        <v>294</v>
      </c>
      <c r="D2864" t="s">
        <v>777</v>
      </c>
      <c r="E2864" t="s">
        <v>2854</v>
      </c>
      <c r="F2864" t="s">
        <v>2855</v>
      </c>
      <c r="G2864" t="s">
        <v>2855</v>
      </c>
      <c r="H2864">
        <v>0.76800000000000002</v>
      </c>
      <c r="I2864" t="s">
        <v>265</v>
      </c>
      <c r="J2864" t="s">
        <v>242</v>
      </c>
      <c r="K2864" t="s">
        <v>243</v>
      </c>
      <c r="L2864" t="s">
        <v>244</v>
      </c>
      <c r="M2864">
        <v>0</v>
      </c>
      <c r="N2864">
        <v>0.76800000000000002</v>
      </c>
      <c r="O2864" t="s">
        <v>324</v>
      </c>
      <c r="P2864" t="s">
        <v>7149</v>
      </c>
      <c r="Q2864" t="s">
        <v>781</v>
      </c>
      <c r="R2864" t="s">
        <v>7150</v>
      </c>
      <c r="S2864" t="s">
        <v>270</v>
      </c>
      <c r="T2864" t="b">
        <v>1</v>
      </c>
    </row>
    <row r="2865" spans="1:20" x14ac:dyDescent="0.25">
      <c r="A2865" t="s">
        <v>236</v>
      </c>
      <c r="B2865" t="s">
        <v>236</v>
      </c>
      <c r="C2865" t="s">
        <v>237</v>
      </c>
      <c r="D2865" t="s">
        <v>250</v>
      </c>
      <c r="F2865" t="s">
        <v>484</v>
      </c>
      <c r="G2865" t="s">
        <v>303</v>
      </c>
      <c r="H2865">
        <v>1.2999999999999999E-2</v>
      </c>
      <c r="I2865" t="s">
        <v>254</v>
      </c>
      <c r="J2865" t="s">
        <v>242</v>
      </c>
      <c r="K2865" t="s">
        <v>243</v>
      </c>
      <c r="L2865" t="s">
        <v>244</v>
      </c>
      <c r="M2865">
        <v>0</v>
      </c>
      <c r="N2865">
        <v>1.2999999999999999E-2</v>
      </c>
      <c r="O2865" t="s">
        <v>546</v>
      </c>
      <c r="P2865" t="s">
        <v>7151</v>
      </c>
      <c r="Q2865" t="s">
        <v>257</v>
      </c>
      <c r="R2865" t="s">
        <v>3009</v>
      </c>
      <c r="S2865" t="s">
        <v>249</v>
      </c>
      <c r="T2865" t="b">
        <v>0</v>
      </c>
    </row>
    <row r="2866" spans="1:20" x14ac:dyDescent="0.25">
      <c r="A2866" t="s">
        <v>236</v>
      </c>
      <c r="B2866" t="s">
        <v>236</v>
      </c>
      <c r="C2866" t="s">
        <v>237</v>
      </c>
      <c r="D2866" t="s">
        <v>7152</v>
      </c>
      <c r="F2866" t="s">
        <v>7153</v>
      </c>
      <c r="G2866" t="s">
        <v>7154</v>
      </c>
      <c r="H2866">
        <v>0</v>
      </c>
      <c r="I2866" t="s">
        <v>241</v>
      </c>
      <c r="J2866" t="s">
        <v>242</v>
      </c>
      <c r="K2866" t="s">
        <v>243</v>
      </c>
      <c r="L2866" t="s">
        <v>244</v>
      </c>
      <c r="M2866">
        <v>0</v>
      </c>
      <c r="N2866">
        <v>0</v>
      </c>
      <c r="O2866" t="s">
        <v>7155</v>
      </c>
      <c r="P2866" t="s">
        <v>7156</v>
      </c>
      <c r="Q2866" t="s">
        <v>7157</v>
      </c>
      <c r="R2866" t="s">
        <v>7158</v>
      </c>
      <c r="S2866" t="s">
        <v>249</v>
      </c>
      <c r="T2866" t="b">
        <v>1</v>
      </c>
    </row>
    <row r="2867" spans="1:20" x14ac:dyDescent="0.25">
      <c r="A2867" t="s">
        <v>259</v>
      </c>
      <c r="B2867" t="s">
        <v>260</v>
      </c>
      <c r="C2867" t="s">
        <v>237</v>
      </c>
      <c r="D2867" t="s">
        <v>5325</v>
      </c>
      <c r="E2867" t="s">
        <v>4271</v>
      </c>
      <c r="F2867" t="s">
        <v>7159</v>
      </c>
      <c r="G2867" t="s">
        <v>7160</v>
      </c>
      <c r="H2867">
        <v>0.44818599999999997</v>
      </c>
      <c r="I2867" t="s">
        <v>265</v>
      </c>
      <c r="J2867" t="s">
        <v>242</v>
      </c>
      <c r="K2867" t="s">
        <v>243</v>
      </c>
      <c r="L2867" t="s">
        <v>244</v>
      </c>
      <c r="M2867">
        <v>0</v>
      </c>
      <c r="N2867">
        <v>0.44818599999999997</v>
      </c>
      <c r="O2867" t="s">
        <v>266</v>
      </c>
      <c r="P2867" t="s">
        <v>7161</v>
      </c>
      <c r="Q2867" t="s">
        <v>5330</v>
      </c>
      <c r="R2867" t="s">
        <v>7162</v>
      </c>
      <c r="S2867" t="s">
        <v>270</v>
      </c>
      <c r="T2867" t="b">
        <v>1</v>
      </c>
    </row>
    <row r="2868" spans="1:20" x14ac:dyDescent="0.25">
      <c r="A2868" t="s">
        <v>259</v>
      </c>
      <c r="B2868" t="s">
        <v>260</v>
      </c>
      <c r="C2868" t="s">
        <v>237</v>
      </c>
      <c r="D2868" t="s">
        <v>728</v>
      </c>
      <c r="E2868" t="s">
        <v>7163</v>
      </c>
      <c r="F2868" t="s">
        <v>7164</v>
      </c>
      <c r="G2868" t="s">
        <v>7164</v>
      </c>
      <c r="H2868">
        <v>0.45119999999999999</v>
      </c>
      <c r="I2868" t="s">
        <v>265</v>
      </c>
      <c r="J2868" t="s">
        <v>242</v>
      </c>
      <c r="K2868" t="s">
        <v>243</v>
      </c>
      <c r="L2868" t="s">
        <v>244</v>
      </c>
      <c r="M2868">
        <v>0</v>
      </c>
      <c r="N2868">
        <v>0.45119999999999999</v>
      </c>
      <c r="O2868" t="s">
        <v>446</v>
      </c>
      <c r="P2868" t="s">
        <v>7165</v>
      </c>
      <c r="Q2868" t="s">
        <v>732</v>
      </c>
      <c r="R2868" t="s">
        <v>7166</v>
      </c>
      <c r="S2868" t="s">
        <v>270</v>
      </c>
      <c r="T2868" t="b">
        <v>1</v>
      </c>
    </row>
    <row r="2869" spans="1:20" x14ac:dyDescent="0.25">
      <c r="A2869" t="s">
        <v>259</v>
      </c>
      <c r="B2869" t="s">
        <v>260</v>
      </c>
      <c r="C2869" t="s">
        <v>294</v>
      </c>
      <c r="D2869" t="s">
        <v>728</v>
      </c>
      <c r="E2869" t="s">
        <v>7163</v>
      </c>
      <c r="F2869" t="s">
        <v>7164</v>
      </c>
      <c r="G2869" t="s">
        <v>7164</v>
      </c>
      <c r="H2869">
        <v>0.23039999999999999</v>
      </c>
      <c r="I2869" t="s">
        <v>265</v>
      </c>
      <c r="J2869" t="s">
        <v>242</v>
      </c>
      <c r="K2869" t="s">
        <v>243</v>
      </c>
      <c r="L2869" t="s">
        <v>244</v>
      </c>
      <c r="M2869">
        <v>0</v>
      </c>
      <c r="N2869">
        <v>0.23039999999999999</v>
      </c>
      <c r="O2869" t="s">
        <v>310</v>
      </c>
      <c r="P2869" t="s">
        <v>7165</v>
      </c>
      <c r="Q2869" t="s">
        <v>732</v>
      </c>
      <c r="R2869" t="s">
        <v>7166</v>
      </c>
      <c r="S2869" t="s">
        <v>270</v>
      </c>
      <c r="T2869" t="b">
        <v>1</v>
      </c>
    </row>
    <row r="2870" spans="1:20" x14ac:dyDescent="0.25">
      <c r="A2870" t="s">
        <v>236</v>
      </c>
      <c r="B2870" t="s">
        <v>236</v>
      </c>
      <c r="C2870" t="s">
        <v>237</v>
      </c>
      <c r="D2870" t="s">
        <v>392</v>
      </c>
      <c r="F2870" t="s">
        <v>544</v>
      </c>
      <c r="G2870" t="s">
        <v>3752</v>
      </c>
      <c r="H2870">
        <v>4.0000000000000001E-3</v>
      </c>
      <c r="I2870" t="s">
        <v>254</v>
      </c>
      <c r="J2870" t="s">
        <v>242</v>
      </c>
      <c r="K2870" t="s">
        <v>243</v>
      </c>
      <c r="L2870" t="s">
        <v>244</v>
      </c>
      <c r="M2870">
        <v>0</v>
      </c>
      <c r="N2870">
        <v>4.0000000000000001E-3</v>
      </c>
      <c r="O2870" t="s">
        <v>245</v>
      </c>
      <c r="P2870" t="s">
        <v>6021</v>
      </c>
      <c r="Q2870" t="s">
        <v>397</v>
      </c>
      <c r="R2870" t="s">
        <v>7167</v>
      </c>
      <c r="S2870" t="s">
        <v>249</v>
      </c>
      <c r="T2870" t="b">
        <v>0</v>
      </c>
    </row>
    <row r="2871" spans="1:20" x14ac:dyDescent="0.25">
      <c r="A2871" t="s">
        <v>259</v>
      </c>
      <c r="B2871" t="s">
        <v>260</v>
      </c>
      <c r="C2871" t="s">
        <v>237</v>
      </c>
      <c r="D2871" t="s">
        <v>4562</v>
      </c>
      <c r="E2871" t="s">
        <v>3787</v>
      </c>
      <c r="F2871" t="s">
        <v>3787</v>
      </c>
      <c r="G2871" t="s">
        <v>7168</v>
      </c>
      <c r="H2871">
        <v>1.843</v>
      </c>
      <c r="I2871" t="s">
        <v>265</v>
      </c>
      <c r="J2871" t="s">
        <v>242</v>
      </c>
      <c r="K2871" t="s">
        <v>243</v>
      </c>
      <c r="L2871" t="s">
        <v>244</v>
      </c>
      <c r="M2871">
        <v>0</v>
      </c>
      <c r="N2871">
        <v>1.843</v>
      </c>
      <c r="O2871" t="s">
        <v>2901</v>
      </c>
      <c r="P2871" t="s">
        <v>7169</v>
      </c>
      <c r="Q2871" t="s">
        <v>4564</v>
      </c>
      <c r="R2871" t="s">
        <v>7170</v>
      </c>
      <c r="S2871" t="s">
        <v>270</v>
      </c>
      <c r="T2871" t="b">
        <v>1</v>
      </c>
    </row>
    <row r="2872" spans="1:20" x14ac:dyDescent="0.25">
      <c r="A2872" t="s">
        <v>259</v>
      </c>
      <c r="B2872" t="s">
        <v>260</v>
      </c>
      <c r="C2872" t="s">
        <v>336</v>
      </c>
      <c r="D2872" t="s">
        <v>4562</v>
      </c>
      <c r="E2872" t="s">
        <v>3787</v>
      </c>
      <c r="F2872" t="s">
        <v>3787</v>
      </c>
      <c r="G2872" t="s">
        <v>7168</v>
      </c>
      <c r="H2872">
        <v>9526</v>
      </c>
      <c r="I2872" t="s">
        <v>265</v>
      </c>
      <c r="J2872" t="s">
        <v>242</v>
      </c>
      <c r="K2872" t="s">
        <v>243</v>
      </c>
      <c r="L2872" t="s">
        <v>244</v>
      </c>
      <c r="M2872">
        <v>0</v>
      </c>
      <c r="N2872">
        <v>9526</v>
      </c>
      <c r="O2872" t="s">
        <v>2901</v>
      </c>
      <c r="P2872" t="s">
        <v>7169</v>
      </c>
      <c r="Q2872" t="s">
        <v>4564</v>
      </c>
      <c r="R2872" t="s">
        <v>7171</v>
      </c>
      <c r="S2872" t="s">
        <v>270</v>
      </c>
      <c r="T2872" t="b">
        <v>1</v>
      </c>
    </row>
    <row r="2873" spans="1:20" x14ac:dyDescent="0.25">
      <c r="A2873" t="s">
        <v>259</v>
      </c>
      <c r="B2873" t="s">
        <v>260</v>
      </c>
      <c r="C2873" t="s">
        <v>336</v>
      </c>
      <c r="D2873" t="s">
        <v>4562</v>
      </c>
      <c r="E2873" t="s">
        <v>3787</v>
      </c>
      <c r="F2873" t="s">
        <v>3787</v>
      </c>
      <c r="G2873" t="s">
        <v>7168</v>
      </c>
      <c r="H2873">
        <v>18407</v>
      </c>
      <c r="I2873" t="s">
        <v>265</v>
      </c>
      <c r="J2873" t="s">
        <v>242</v>
      </c>
      <c r="K2873" t="s">
        <v>243</v>
      </c>
      <c r="L2873" t="s">
        <v>244</v>
      </c>
      <c r="M2873">
        <v>0</v>
      </c>
      <c r="N2873">
        <v>18407</v>
      </c>
      <c r="O2873" t="s">
        <v>2901</v>
      </c>
      <c r="P2873" t="s">
        <v>7169</v>
      </c>
      <c r="Q2873" t="s">
        <v>4564</v>
      </c>
      <c r="R2873" t="s">
        <v>7172</v>
      </c>
      <c r="S2873" t="s">
        <v>270</v>
      </c>
      <c r="T2873" t="b">
        <v>1</v>
      </c>
    </row>
    <row r="2874" spans="1:20" x14ac:dyDescent="0.25">
      <c r="A2874" t="s">
        <v>236</v>
      </c>
      <c r="B2874" t="s">
        <v>236</v>
      </c>
      <c r="C2874" t="s">
        <v>237</v>
      </c>
      <c r="D2874" t="s">
        <v>566</v>
      </c>
      <c r="F2874" t="s">
        <v>239</v>
      </c>
      <c r="G2874" t="s">
        <v>5620</v>
      </c>
      <c r="H2874">
        <v>0.26</v>
      </c>
      <c r="I2874">
        <v>100</v>
      </c>
      <c r="J2874" t="s">
        <v>242</v>
      </c>
      <c r="K2874" t="s">
        <v>243</v>
      </c>
      <c r="L2874" t="s">
        <v>244</v>
      </c>
      <c r="M2874">
        <v>0</v>
      </c>
      <c r="N2874">
        <v>0.26</v>
      </c>
      <c r="O2874" t="s">
        <v>569</v>
      </c>
      <c r="P2874" t="s">
        <v>7173</v>
      </c>
      <c r="Q2874" t="s">
        <v>571</v>
      </c>
      <c r="R2874" t="s">
        <v>6483</v>
      </c>
      <c r="S2874" t="s">
        <v>249</v>
      </c>
      <c r="T2874" t="b">
        <v>0</v>
      </c>
    </row>
    <row r="2875" spans="1:20" x14ac:dyDescent="0.25">
      <c r="A2875" t="s">
        <v>259</v>
      </c>
      <c r="B2875" t="s">
        <v>260</v>
      </c>
      <c r="C2875" t="s">
        <v>237</v>
      </c>
      <c r="D2875" t="s">
        <v>1501</v>
      </c>
      <c r="E2875" t="s">
        <v>7174</v>
      </c>
      <c r="F2875" t="s">
        <v>7175</v>
      </c>
      <c r="G2875" t="s">
        <v>7175</v>
      </c>
      <c r="H2875">
        <v>0.504</v>
      </c>
      <c r="I2875" t="s">
        <v>265</v>
      </c>
      <c r="J2875" t="s">
        <v>242</v>
      </c>
      <c r="K2875" t="s">
        <v>243</v>
      </c>
      <c r="L2875" t="s">
        <v>244</v>
      </c>
      <c r="M2875">
        <v>0</v>
      </c>
      <c r="N2875">
        <v>0.504</v>
      </c>
      <c r="O2875" t="s">
        <v>1309</v>
      </c>
      <c r="P2875" t="s">
        <v>5996</v>
      </c>
      <c r="Q2875" t="s">
        <v>1505</v>
      </c>
      <c r="R2875" t="s">
        <v>7176</v>
      </c>
      <c r="S2875" t="s">
        <v>270</v>
      </c>
      <c r="T2875" t="b">
        <v>0</v>
      </c>
    </row>
    <row r="2876" spans="1:20" x14ac:dyDescent="0.25">
      <c r="A2876" t="s">
        <v>259</v>
      </c>
      <c r="B2876" t="s">
        <v>260</v>
      </c>
      <c r="C2876" t="s">
        <v>336</v>
      </c>
      <c r="D2876" t="s">
        <v>1501</v>
      </c>
      <c r="E2876" t="s">
        <v>7174</v>
      </c>
      <c r="F2876" t="s">
        <v>7175</v>
      </c>
      <c r="G2876" t="s">
        <v>7175</v>
      </c>
      <c r="H2876">
        <v>2740</v>
      </c>
      <c r="I2876" t="s">
        <v>265</v>
      </c>
      <c r="J2876" t="s">
        <v>242</v>
      </c>
      <c r="K2876" t="s">
        <v>243</v>
      </c>
      <c r="L2876" t="s">
        <v>244</v>
      </c>
      <c r="M2876">
        <v>0</v>
      </c>
      <c r="N2876">
        <v>2740</v>
      </c>
      <c r="O2876" t="s">
        <v>1212</v>
      </c>
      <c r="P2876" t="s">
        <v>5996</v>
      </c>
      <c r="Q2876" t="s">
        <v>1505</v>
      </c>
      <c r="R2876" t="s">
        <v>7177</v>
      </c>
      <c r="S2876" t="s">
        <v>270</v>
      </c>
      <c r="T2876" t="b">
        <v>0</v>
      </c>
    </row>
    <row r="2877" spans="1:20" x14ac:dyDescent="0.25">
      <c r="A2877" t="s">
        <v>259</v>
      </c>
      <c r="B2877" t="s">
        <v>260</v>
      </c>
      <c r="C2877" t="s">
        <v>336</v>
      </c>
      <c r="D2877" t="s">
        <v>1501</v>
      </c>
      <c r="E2877" t="s">
        <v>7174</v>
      </c>
      <c r="F2877" t="s">
        <v>7175</v>
      </c>
      <c r="G2877" t="s">
        <v>7175</v>
      </c>
      <c r="H2877">
        <v>5257</v>
      </c>
      <c r="I2877" t="s">
        <v>265</v>
      </c>
      <c r="J2877" t="s">
        <v>242</v>
      </c>
      <c r="K2877" t="s">
        <v>243</v>
      </c>
      <c r="L2877" t="s">
        <v>244</v>
      </c>
      <c r="M2877">
        <v>0</v>
      </c>
      <c r="N2877">
        <v>5257</v>
      </c>
      <c r="O2877" t="s">
        <v>1212</v>
      </c>
      <c r="P2877" t="s">
        <v>5996</v>
      </c>
      <c r="Q2877" t="s">
        <v>1505</v>
      </c>
      <c r="R2877" t="s">
        <v>7178</v>
      </c>
      <c r="S2877" t="s">
        <v>270</v>
      </c>
      <c r="T2877" t="b">
        <v>0</v>
      </c>
    </row>
    <row r="2878" spans="1:20" x14ac:dyDescent="0.25">
      <c r="A2878" t="s">
        <v>259</v>
      </c>
      <c r="B2878" t="s">
        <v>260</v>
      </c>
      <c r="C2878" t="s">
        <v>237</v>
      </c>
      <c r="D2878" t="s">
        <v>2434</v>
      </c>
      <c r="E2878" t="s">
        <v>3776</v>
      </c>
      <c r="F2878" t="s">
        <v>3777</v>
      </c>
      <c r="G2878" t="s">
        <v>3778</v>
      </c>
      <c r="H2878">
        <v>0.98899999999999999</v>
      </c>
      <c r="I2878" t="s">
        <v>265</v>
      </c>
      <c r="J2878" t="s">
        <v>242</v>
      </c>
      <c r="K2878" t="s">
        <v>243</v>
      </c>
      <c r="L2878" t="s">
        <v>244</v>
      </c>
      <c r="M2878">
        <v>0</v>
      </c>
      <c r="N2878">
        <v>0.98899999999999999</v>
      </c>
      <c r="O2878" t="s">
        <v>266</v>
      </c>
      <c r="P2878" t="s">
        <v>7179</v>
      </c>
      <c r="Q2878" t="s">
        <v>2438</v>
      </c>
      <c r="R2878" t="s">
        <v>7180</v>
      </c>
      <c r="S2878" t="s">
        <v>270</v>
      </c>
      <c r="T2878" t="b">
        <v>1</v>
      </c>
    </row>
    <row r="2879" spans="1:20" x14ac:dyDescent="0.25">
      <c r="A2879" t="s">
        <v>236</v>
      </c>
      <c r="B2879" t="s">
        <v>615</v>
      </c>
      <c r="C2879" t="s">
        <v>237</v>
      </c>
      <c r="D2879" t="s">
        <v>615</v>
      </c>
      <c r="F2879" t="s">
        <v>7181</v>
      </c>
      <c r="G2879" t="s">
        <v>7182</v>
      </c>
      <c r="H2879">
        <v>0.161</v>
      </c>
      <c r="I2879" t="s">
        <v>618</v>
      </c>
      <c r="J2879" t="s">
        <v>242</v>
      </c>
      <c r="K2879" t="s">
        <v>243</v>
      </c>
      <c r="L2879" t="s">
        <v>244</v>
      </c>
      <c r="M2879">
        <v>0</v>
      </c>
      <c r="N2879">
        <v>0.161</v>
      </c>
      <c r="O2879" t="s">
        <v>432</v>
      </c>
      <c r="P2879" t="s">
        <v>7183</v>
      </c>
      <c r="Q2879" t="s">
        <v>621</v>
      </c>
      <c r="R2879" t="s">
        <v>7184</v>
      </c>
      <c r="S2879" t="s">
        <v>623</v>
      </c>
      <c r="T2879" t="b">
        <v>1</v>
      </c>
    </row>
    <row r="2880" spans="1:20" x14ac:dyDescent="0.25">
      <c r="A2880" t="s">
        <v>259</v>
      </c>
      <c r="B2880" t="s">
        <v>260</v>
      </c>
      <c r="C2880" t="s">
        <v>237</v>
      </c>
      <c r="D2880" t="s">
        <v>3083</v>
      </c>
      <c r="E2880" t="s">
        <v>1622</v>
      </c>
      <c r="F2880" t="s">
        <v>1623</v>
      </c>
      <c r="G2880" t="s">
        <v>1623</v>
      </c>
      <c r="H2880">
        <v>7.3899999999999993E-2</v>
      </c>
      <c r="I2880" t="s">
        <v>265</v>
      </c>
      <c r="J2880" t="s">
        <v>242</v>
      </c>
      <c r="K2880" t="s">
        <v>243</v>
      </c>
      <c r="L2880" t="s">
        <v>244</v>
      </c>
      <c r="M2880">
        <v>0</v>
      </c>
      <c r="N2880">
        <v>7.3899999999999993E-2</v>
      </c>
      <c r="O2880" t="s">
        <v>446</v>
      </c>
      <c r="P2880" t="s">
        <v>7185</v>
      </c>
      <c r="Q2880" t="s">
        <v>3086</v>
      </c>
      <c r="R2880" t="s">
        <v>7186</v>
      </c>
      <c r="S2880" t="s">
        <v>270</v>
      </c>
      <c r="T2880" t="b">
        <v>1</v>
      </c>
    </row>
    <row r="2881" spans="1:20" x14ac:dyDescent="0.25">
      <c r="A2881" t="s">
        <v>259</v>
      </c>
      <c r="B2881" t="s">
        <v>260</v>
      </c>
      <c r="C2881" t="s">
        <v>237</v>
      </c>
      <c r="D2881" t="s">
        <v>2566</v>
      </c>
      <c r="E2881" t="s">
        <v>1279</v>
      </c>
      <c r="F2881" t="s">
        <v>7187</v>
      </c>
      <c r="G2881" t="s">
        <v>7187</v>
      </c>
      <c r="H2881">
        <v>6.6091999999999998E-2</v>
      </c>
      <c r="I2881" t="s">
        <v>265</v>
      </c>
      <c r="J2881" t="s">
        <v>242</v>
      </c>
      <c r="K2881" t="s">
        <v>243</v>
      </c>
      <c r="L2881" t="s">
        <v>244</v>
      </c>
      <c r="M2881">
        <v>0</v>
      </c>
      <c r="N2881">
        <v>6.6091999999999998E-2</v>
      </c>
      <c r="O2881" t="s">
        <v>372</v>
      </c>
      <c r="P2881" t="s">
        <v>7188</v>
      </c>
      <c r="Q2881" t="s">
        <v>2570</v>
      </c>
      <c r="R2881" t="s">
        <v>7189</v>
      </c>
      <c r="S2881" t="s">
        <v>270</v>
      </c>
      <c r="T2881" t="b">
        <v>1</v>
      </c>
    </row>
    <row r="2882" spans="1:20" x14ac:dyDescent="0.25">
      <c r="A2882" t="s">
        <v>259</v>
      </c>
      <c r="B2882" t="s">
        <v>260</v>
      </c>
      <c r="C2882" t="s">
        <v>294</v>
      </c>
      <c r="D2882" t="s">
        <v>2566</v>
      </c>
      <c r="E2882" t="s">
        <v>1279</v>
      </c>
      <c r="F2882" t="s">
        <v>7187</v>
      </c>
      <c r="G2882" t="s">
        <v>7187</v>
      </c>
      <c r="H2882">
        <v>2.2599999999999999E-2</v>
      </c>
      <c r="I2882" t="s">
        <v>265</v>
      </c>
      <c r="J2882" t="s">
        <v>242</v>
      </c>
      <c r="K2882" t="s">
        <v>243</v>
      </c>
      <c r="L2882" t="s">
        <v>244</v>
      </c>
      <c r="M2882">
        <v>0</v>
      </c>
      <c r="N2882">
        <v>2.2599999999999999E-2</v>
      </c>
      <c r="O2882" t="s">
        <v>372</v>
      </c>
      <c r="P2882" t="s">
        <v>7188</v>
      </c>
      <c r="Q2882" t="s">
        <v>2570</v>
      </c>
      <c r="R2882" t="s">
        <v>7189</v>
      </c>
      <c r="S2882" t="s">
        <v>270</v>
      </c>
      <c r="T2882" t="b">
        <v>1</v>
      </c>
    </row>
    <row r="2883" spans="1:20" x14ac:dyDescent="0.25">
      <c r="A2883" t="s">
        <v>236</v>
      </c>
      <c r="B2883" t="s">
        <v>236</v>
      </c>
      <c r="C2883" t="s">
        <v>237</v>
      </c>
      <c r="D2883" t="s">
        <v>238</v>
      </c>
      <c r="E2883" t="s">
        <v>251</v>
      </c>
      <c r="F2883" t="s">
        <v>479</v>
      </c>
      <c r="G2883" t="s">
        <v>7190</v>
      </c>
      <c r="H2883">
        <v>0</v>
      </c>
      <c r="I2883" t="s">
        <v>241</v>
      </c>
      <c r="J2883" t="s">
        <v>242</v>
      </c>
      <c r="K2883" t="s">
        <v>243</v>
      </c>
      <c r="L2883" t="s">
        <v>244</v>
      </c>
      <c r="M2883">
        <v>0</v>
      </c>
      <c r="N2883">
        <v>0</v>
      </c>
      <c r="O2883" t="s">
        <v>255</v>
      </c>
      <c r="P2883" t="s">
        <v>7191</v>
      </c>
      <c r="Q2883" t="s">
        <v>247</v>
      </c>
      <c r="R2883" t="s">
        <v>482</v>
      </c>
      <c r="S2883" t="s">
        <v>249</v>
      </c>
      <c r="T2883" t="b">
        <v>1</v>
      </c>
    </row>
    <row r="2884" spans="1:20" x14ac:dyDescent="0.25">
      <c r="A2884" t="s">
        <v>236</v>
      </c>
      <c r="B2884" t="s">
        <v>236</v>
      </c>
      <c r="C2884" t="s">
        <v>237</v>
      </c>
      <c r="D2884" t="s">
        <v>509</v>
      </c>
      <c r="F2884" t="s">
        <v>356</v>
      </c>
      <c r="G2884" t="s">
        <v>6146</v>
      </c>
      <c r="H2884">
        <v>3.6000000000000002E-4</v>
      </c>
      <c r="I2884" t="s">
        <v>254</v>
      </c>
      <c r="J2884" t="s">
        <v>242</v>
      </c>
      <c r="K2884" t="s">
        <v>243</v>
      </c>
      <c r="L2884" t="s">
        <v>244</v>
      </c>
      <c r="M2884">
        <v>0</v>
      </c>
      <c r="N2884">
        <v>3.6000000000000002E-4</v>
      </c>
      <c r="O2884" t="s">
        <v>365</v>
      </c>
      <c r="P2884" t="s">
        <v>7022</v>
      </c>
      <c r="Q2884" t="s">
        <v>512</v>
      </c>
      <c r="R2884" t="s">
        <v>513</v>
      </c>
      <c r="S2884" t="s">
        <v>249</v>
      </c>
      <c r="T2884" t="b">
        <v>0</v>
      </c>
    </row>
    <row r="2885" spans="1:20" x14ac:dyDescent="0.25">
      <c r="A2885" t="s">
        <v>236</v>
      </c>
      <c r="B2885" t="s">
        <v>236</v>
      </c>
      <c r="C2885" t="s">
        <v>237</v>
      </c>
      <c r="D2885" t="s">
        <v>924</v>
      </c>
      <c r="F2885" t="s">
        <v>567</v>
      </c>
      <c r="G2885" t="s">
        <v>926</v>
      </c>
      <c r="H2885">
        <v>1</v>
      </c>
      <c r="I2885" t="s">
        <v>492</v>
      </c>
      <c r="J2885" t="s">
        <v>242</v>
      </c>
      <c r="K2885" t="s">
        <v>243</v>
      </c>
      <c r="L2885" t="s">
        <v>244</v>
      </c>
      <c r="M2885">
        <v>0</v>
      </c>
      <c r="N2885">
        <v>1</v>
      </c>
      <c r="O2885" t="s">
        <v>927</v>
      </c>
      <c r="P2885" t="s">
        <v>928</v>
      </c>
      <c r="Q2885" t="s">
        <v>929</v>
      </c>
      <c r="R2885" t="s">
        <v>7192</v>
      </c>
      <c r="S2885" t="s">
        <v>249</v>
      </c>
      <c r="T2885" t="b">
        <v>1</v>
      </c>
    </row>
    <row r="2886" spans="1:20" x14ac:dyDescent="0.25">
      <c r="A2886" t="s">
        <v>259</v>
      </c>
      <c r="B2886" t="s">
        <v>260</v>
      </c>
      <c r="C2886" t="s">
        <v>237</v>
      </c>
      <c r="D2886" t="s">
        <v>4065</v>
      </c>
      <c r="E2886" t="s">
        <v>6195</v>
      </c>
      <c r="F2886" t="s">
        <v>7193</v>
      </c>
      <c r="G2886" t="s">
        <v>7193</v>
      </c>
      <c r="H2886">
        <v>4.6079999999999997</v>
      </c>
      <c r="I2886" t="s">
        <v>265</v>
      </c>
      <c r="J2886" t="s">
        <v>242</v>
      </c>
      <c r="K2886" t="s">
        <v>243</v>
      </c>
      <c r="L2886" t="s">
        <v>244</v>
      </c>
      <c r="M2886">
        <v>0</v>
      </c>
      <c r="N2886">
        <v>4.6079999999999997</v>
      </c>
      <c r="O2886" t="s">
        <v>324</v>
      </c>
      <c r="P2886" t="s">
        <v>7194</v>
      </c>
      <c r="Q2886" t="s">
        <v>4069</v>
      </c>
      <c r="R2886" t="s">
        <v>7195</v>
      </c>
      <c r="S2886" t="s">
        <v>270</v>
      </c>
      <c r="T2886" t="b">
        <v>1</v>
      </c>
    </row>
    <row r="2887" spans="1:20" x14ac:dyDescent="0.25">
      <c r="A2887" t="s">
        <v>259</v>
      </c>
      <c r="B2887" t="s">
        <v>260</v>
      </c>
      <c r="C2887" t="s">
        <v>336</v>
      </c>
      <c r="D2887" t="s">
        <v>4065</v>
      </c>
      <c r="E2887" t="s">
        <v>6195</v>
      </c>
      <c r="F2887" t="s">
        <v>7193</v>
      </c>
      <c r="G2887" t="s">
        <v>7193</v>
      </c>
      <c r="H2887">
        <v>23735</v>
      </c>
      <c r="I2887" t="s">
        <v>265</v>
      </c>
      <c r="J2887" t="s">
        <v>242</v>
      </c>
      <c r="K2887" t="s">
        <v>243</v>
      </c>
      <c r="L2887" t="s">
        <v>244</v>
      </c>
      <c r="M2887">
        <v>0</v>
      </c>
      <c r="N2887">
        <v>23735</v>
      </c>
      <c r="O2887" t="s">
        <v>324</v>
      </c>
      <c r="P2887" t="s">
        <v>7194</v>
      </c>
      <c r="Q2887" t="s">
        <v>4069</v>
      </c>
      <c r="R2887" t="s">
        <v>7196</v>
      </c>
      <c r="S2887" t="s">
        <v>270</v>
      </c>
      <c r="T2887" t="b">
        <v>1</v>
      </c>
    </row>
    <row r="2888" spans="1:20" x14ac:dyDescent="0.25">
      <c r="A2888" t="s">
        <v>259</v>
      </c>
      <c r="B2888" t="s">
        <v>260</v>
      </c>
      <c r="C2888" t="s">
        <v>336</v>
      </c>
      <c r="D2888" t="s">
        <v>4065</v>
      </c>
      <c r="E2888" t="s">
        <v>6195</v>
      </c>
      <c r="F2888" t="s">
        <v>7193</v>
      </c>
      <c r="G2888" t="s">
        <v>7193</v>
      </c>
      <c r="H2888">
        <v>45533</v>
      </c>
      <c r="I2888" t="s">
        <v>265</v>
      </c>
      <c r="J2888" t="s">
        <v>242</v>
      </c>
      <c r="K2888" t="s">
        <v>243</v>
      </c>
      <c r="L2888" t="s">
        <v>244</v>
      </c>
      <c r="M2888">
        <v>0</v>
      </c>
      <c r="N2888">
        <v>45533</v>
      </c>
      <c r="O2888" t="s">
        <v>324</v>
      </c>
      <c r="P2888" t="s">
        <v>7194</v>
      </c>
      <c r="Q2888" t="s">
        <v>4069</v>
      </c>
      <c r="R2888" t="s">
        <v>7197</v>
      </c>
      <c r="S2888" t="s">
        <v>270</v>
      </c>
      <c r="T2888" t="b">
        <v>1</v>
      </c>
    </row>
    <row r="2889" spans="1:20" x14ac:dyDescent="0.25">
      <c r="A2889" t="s">
        <v>259</v>
      </c>
      <c r="B2889" t="s">
        <v>260</v>
      </c>
      <c r="C2889" t="s">
        <v>237</v>
      </c>
      <c r="D2889" t="s">
        <v>1953</v>
      </c>
      <c r="E2889" t="s">
        <v>2556</v>
      </c>
      <c r="F2889" t="s">
        <v>7198</v>
      </c>
      <c r="G2889" t="s">
        <v>7198</v>
      </c>
      <c r="H2889">
        <v>0.16400000000000001</v>
      </c>
      <c r="I2889" t="s">
        <v>265</v>
      </c>
      <c r="J2889" t="s">
        <v>242</v>
      </c>
      <c r="K2889" t="s">
        <v>243</v>
      </c>
      <c r="L2889" t="s">
        <v>244</v>
      </c>
      <c r="M2889">
        <v>0</v>
      </c>
      <c r="N2889">
        <v>0.16400000000000001</v>
      </c>
      <c r="O2889" t="s">
        <v>331</v>
      </c>
      <c r="P2889" t="s">
        <v>7199</v>
      </c>
      <c r="Q2889" t="s">
        <v>1957</v>
      </c>
      <c r="R2889" t="s">
        <v>7200</v>
      </c>
      <c r="S2889" t="s">
        <v>270</v>
      </c>
      <c r="T2889" t="b">
        <v>1</v>
      </c>
    </row>
    <row r="2890" spans="1:20" x14ac:dyDescent="0.25">
      <c r="A2890" t="s">
        <v>259</v>
      </c>
      <c r="B2890" t="s">
        <v>260</v>
      </c>
      <c r="C2890" t="s">
        <v>294</v>
      </c>
      <c r="D2890" t="s">
        <v>1953</v>
      </c>
      <c r="E2890" t="s">
        <v>2556</v>
      </c>
      <c r="F2890" t="s">
        <v>7198</v>
      </c>
      <c r="G2890" t="s">
        <v>7198</v>
      </c>
      <c r="H2890">
        <v>4.5199999999999997E-2</v>
      </c>
      <c r="I2890" t="s">
        <v>265</v>
      </c>
      <c r="J2890" t="s">
        <v>242</v>
      </c>
      <c r="K2890" t="s">
        <v>243</v>
      </c>
      <c r="L2890" t="s">
        <v>244</v>
      </c>
      <c r="M2890">
        <v>0</v>
      </c>
      <c r="N2890">
        <v>4.5199999999999997E-2</v>
      </c>
      <c r="O2890" t="s">
        <v>324</v>
      </c>
      <c r="P2890" t="s">
        <v>7199</v>
      </c>
      <c r="Q2890" t="s">
        <v>1957</v>
      </c>
      <c r="R2890" t="s">
        <v>7200</v>
      </c>
      <c r="S2890" t="s">
        <v>270</v>
      </c>
      <c r="T2890" t="b">
        <v>1</v>
      </c>
    </row>
    <row r="2891" spans="1:20" x14ac:dyDescent="0.25">
      <c r="A2891" t="s">
        <v>259</v>
      </c>
      <c r="B2891" t="s">
        <v>260</v>
      </c>
      <c r="C2891" t="s">
        <v>237</v>
      </c>
      <c r="D2891" t="s">
        <v>869</v>
      </c>
      <c r="E2891" t="s">
        <v>7201</v>
      </c>
      <c r="F2891" t="s">
        <v>7202</v>
      </c>
      <c r="G2891" t="s">
        <v>7202</v>
      </c>
      <c r="H2891">
        <v>1.103</v>
      </c>
      <c r="I2891" t="s">
        <v>265</v>
      </c>
      <c r="J2891" t="s">
        <v>242</v>
      </c>
      <c r="K2891" t="s">
        <v>243</v>
      </c>
      <c r="L2891" t="s">
        <v>244</v>
      </c>
      <c r="M2891">
        <v>0</v>
      </c>
      <c r="N2891">
        <v>1.103</v>
      </c>
      <c r="O2891" t="s">
        <v>372</v>
      </c>
      <c r="P2891" t="s">
        <v>7203</v>
      </c>
      <c r="Q2891" t="s">
        <v>873</v>
      </c>
      <c r="R2891" t="s">
        <v>7204</v>
      </c>
      <c r="S2891" t="s">
        <v>270</v>
      </c>
      <c r="T2891" t="b">
        <v>1</v>
      </c>
    </row>
    <row r="2892" spans="1:20" x14ac:dyDescent="0.25">
      <c r="A2892" t="s">
        <v>236</v>
      </c>
      <c r="B2892" t="s">
        <v>236</v>
      </c>
      <c r="C2892" t="s">
        <v>237</v>
      </c>
      <c r="D2892" t="s">
        <v>250</v>
      </c>
      <c r="E2892" t="s">
        <v>251</v>
      </c>
      <c r="F2892" t="s">
        <v>479</v>
      </c>
      <c r="G2892" t="s">
        <v>6332</v>
      </c>
      <c r="H2892">
        <v>3.5000000000000003E-2</v>
      </c>
      <c r="I2892" t="s">
        <v>561</v>
      </c>
      <c r="J2892" t="s">
        <v>242</v>
      </c>
      <c r="K2892" t="s">
        <v>243</v>
      </c>
      <c r="L2892" t="s">
        <v>244</v>
      </c>
      <c r="M2892">
        <v>0</v>
      </c>
      <c r="N2892">
        <v>3.5000000000000003E-2</v>
      </c>
      <c r="O2892" t="s">
        <v>255</v>
      </c>
      <c r="P2892" t="s">
        <v>7205</v>
      </c>
      <c r="Q2892" t="s">
        <v>257</v>
      </c>
      <c r="R2892" t="s">
        <v>4230</v>
      </c>
      <c r="S2892" t="s">
        <v>249</v>
      </c>
      <c r="T2892" t="b">
        <v>1</v>
      </c>
    </row>
    <row r="2893" spans="1:20" x14ac:dyDescent="0.25">
      <c r="A2893" t="s">
        <v>259</v>
      </c>
      <c r="B2893" t="s">
        <v>260</v>
      </c>
      <c r="C2893" t="s">
        <v>237</v>
      </c>
      <c r="D2893" t="s">
        <v>627</v>
      </c>
      <c r="E2893" t="s">
        <v>1536</v>
      </c>
      <c r="F2893" t="s">
        <v>7206</v>
      </c>
      <c r="G2893" t="s">
        <v>7206</v>
      </c>
      <c r="H2893">
        <v>0.57599999999999996</v>
      </c>
      <c r="I2893" t="s">
        <v>265</v>
      </c>
      <c r="J2893" t="s">
        <v>242</v>
      </c>
      <c r="K2893" t="s">
        <v>243</v>
      </c>
      <c r="L2893" t="s">
        <v>244</v>
      </c>
      <c r="M2893">
        <v>0</v>
      </c>
      <c r="N2893">
        <v>0.57599999999999996</v>
      </c>
      <c r="O2893" t="s">
        <v>324</v>
      </c>
      <c r="P2893" t="s">
        <v>1753</v>
      </c>
      <c r="Q2893" t="s">
        <v>631</v>
      </c>
      <c r="R2893" t="s">
        <v>7207</v>
      </c>
      <c r="S2893" t="s">
        <v>270</v>
      </c>
      <c r="T2893" t="b">
        <v>0</v>
      </c>
    </row>
    <row r="2894" spans="1:20" x14ac:dyDescent="0.25">
      <c r="A2894" t="s">
        <v>259</v>
      </c>
      <c r="B2894" t="s">
        <v>260</v>
      </c>
      <c r="C2894" t="s">
        <v>336</v>
      </c>
      <c r="D2894" t="s">
        <v>627</v>
      </c>
      <c r="E2894" t="s">
        <v>1536</v>
      </c>
      <c r="F2894" t="s">
        <v>7206</v>
      </c>
      <c r="G2894" t="s">
        <v>7206</v>
      </c>
      <c r="H2894">
        <v>2977</v>
      </c>
      <c r="I2894" t="s">
        <v>265</v>
      </c>
      <c r="J2894" t="s">
        <v>242</v>
      </c>
      <c r="K2894" t="s">
        <v>243</v>
      </c>
      <c r="L2894" t="s">
        <v>244</v>
      </c>
      <c r="M2894">
        <v>0</v>
      </c>
      <c r="N2894">
        <v>2977</v>
      </c>
      <c r="O2894" t="s">
        <v>324</v>
      </c>
      <c r="P2894" t="s">
        <v>1753</v>
      </c>
      <c r="Q2894" t="s">
        <v>631</v>
      </c>
      <c r="R2894" t="s">
        <v>7208</v>
      </c>
      <c r="S2894" t="s">
        <v>270</v>
      </c>
      <c r="T2894" t="b">
        <v>0</v>
      </c>
    </row>
    <row r="2895" spans="1:20" x14ac:dyDescent="0.25">
      <c r="A2895" t="s">
        <v>259</v>
      </c>
      <c r="B2895" t="s">
        <v>260</v>
      </c>
      <c r="C2895" t="s">
        <v>336</v>
      </c>
      <c r="D2895" t="s">
        <v>627</v>
      </c>
      <c r="E2895" t="s">
        <v>1536</v>
      </c>
      <c r="F2895" t="s">
        <v>7206</v>
      </c>
      <c r="G2895" t="s">
        <v>7206</v>
      </c>
      <c r="H2895">
        <v>5752</v>
      </c>
      <c r="I2895" t="s">
        <v>265</v>
      </c>
      <c r="J2895" t="s">
        <v>242</v>
      </c>
      <c r="K2895" t="s">
        <v>243</v>
      </c>
      <c r="L2895" t="s">
        <v>244</v>
      </c>
      <c r="M2895">
        <v>0</v>
      </c>
      <c r="N2895">
        <v>5752</v>
      </c>
      <c r="O2895" t="s">
        <v>324</v>
      </c>
      <c r="P2895" t="s">
        <v>1753</v>
      </c>
      <c r="Q2895" t="s">
        <v>631</v>
      </c>
      <c r="R2895" t="s">
        <v>7209</v>
      </c>
      <c r="S2895" t="s">
        <v>270</v>
      </c>
      <c r="T2895" t="b">
        <v>0</v>
      </c>
    </row>
    <row r="2896" spans="1:20" x14ac:dyDescent="0.25">
      <c r="A2896" t="s">
        <v>259</v>
      </c>
      <c r="B2896" t="s">
        <v>260</v>
      </c>
      <c r="C2896" t="s">
        <v>237</v>
      </c>
      <c r="D2896" t="s">
        <v>1501</v>
      </c>
      <c r="E2896" t="s">
        <v>7210</v>
      </c>
      <c r="F2896" t="s">
        <v>7211</v>
      </c>
      <c r="G2896" t="s">
        <v>7211</v>
      </c>
      <c r="H2896">
        <v>0.188496</v>
      </c>
      <c r="I2896" t="s">
        <v>265</v>
      </c>
      <c r="J2896" t="s">
        <v>242</v>
      </c>
      <c r="K2896" t="s">
        <v>243</v>
      </c>
      <c r="L2896" t="s">
        <v>244</v>
      </c>
      <c r="M2896">
        <v>0</v>
      </c>
      <c r="N2896">
        <v>0.188496</v>
      </c>
      <c r="O2896" t="s">
        <v>372</v>
      </c>
      <c r="P2896" t="s">
        <v>7212</v>
      </c>
      <c r="Q2896" t="s">
        <v>1505</v>
      </c>
      <c r="R2896" t="s">
        <v>7213</v>
      </c>
      <c r="S2896" t="s">
        <v>270</v>
      </c>
      <c r="T2896" t="b">
        <v>1</v>
      </c>
    </row>
    <row r="2897" spans="1:20" x14ac:dyDescent="0.25">
      <c r="A2897" t="s">
        <v>236</v>
      </c>
      <c r="B2897" t="s">
        <v>236</v>
      </c>
      <c r="C2897" t="s">
        <v>237</v>
      </c>
      <c r="D2897" t="s">
        <v>566</v>
      </c>
      <c r="E2897" t="s">
        <v>251</v>
      </c>
      <c r="F2897" t="s">
        <v>455</v>
      </c>
      <c r="G2897" t="s">
        <v>7214</v>
      </c>
      <c r="H2897">
        <v>0.03</v>
      </c>
      <c r="I2897" t="s">
        <v>759</v>
      </c>
      <c r="J2897" t="s">
        <v>242</v>
      </c>
      <c r="K2897" t="s">
        <v>243</v>
      </c>
      <c r="L2897" t="s">
        <v>244</v>
      </c>
      <c r="M2897">
        <v>0</v>
      </c>
      <c r="N2897">
        <v>0.03</v>
      </c>
      <c r="O2897" t="s">
        <v>255</v>
      </c>
      <c r="P2897" t="s">
        <v>7215</v>
      </c>
      <c r="Q2897" t="s">
        <v>571</v>
      </c>
      <c r="R2897" t="s">
        <v>2785</v>
      </c>
      <c r="S2897" t="s">
        <v>249</v>
      </c>
      <c r="T2897" t="b">
        <v>1</v>
      </c>
    </row>
    <row r="2898" spans="1:20" x14ac:dyDescent="0.25">
      <c r="A2898" t="s">
        <v>259</v>
      </c>
      <c r="B2898" t="s">
        <v>260</v>
      </c>
      <c r="C2898" t="s">
        <v>237</v>
      </c>
      <c r="D2898" t="s">
        <v>5189</v>
      </c>
      <c r="E2898" t="s">
        <v>2944</v>
      </c>
      <c r="F2898" t="s">
        <v>7216</v>
      </c>
      <c r="G2898" t="s">
        <v>7216</v>
      </c>
      <c r="H2898">
        <v>2.669</v>
      </c>
      <c r="I2898" t="s">
        <v>265</v>
      </c>
      <c r="J2898" t="s">
        <v>242</v>
      </c>
      <c r="K2898" t="s">
        <v>243</v>
      </c>
      <c r="L2898" t="s">
        <v>244</v>
      </c>
      <c r="M2898">
        <v>0</v>
      </c>
      <c r="N2898">
        <v>2.669</v>
      </c>
      <c r="O2898" t="s">
        <v>324</v>
      </c>
      <c r="P2898" t="s">
        <v>7217</v>
      </c>
      <c r="Q2898" t="s">
        <v>5191</v>
      </c>
      <c r="R2898" t="s">
        <v>7218</v>
      </c>
      <c r="S2898" t="s">
        <v>270</v>
      </c>
      <c r="T2898" t="b">
        <v>1</v>
      </c>
    </row>
    <row r="2899" spans="1:20" x14ac:dyDescent="0.25">
      <c r="A2899" t="s">
        <v>259</v>
      </c>
      <c r="B2899" t="s">
        <v>260</v>
      </c>
      <c r="C2899" t="s">
        <v>294</v>
      </c>
      <c r="D2899" t="s">
        <v>5189</v>
      </c>
      <c r="E2899" t="s">
        <v>2944</v>
      </c>
      <c r="F2899" t="s">
        <v>7216</v>
      </c>
      <c r="G2899" t="s">
        <v>7216</v>
      </c>
      <c r="H2899">
        <v>1.224</v>
      </c>
      <c r="I2899" t="s">
        <v>265</v>
      </c>
      <c r="J2899" t="s">
        <v>242</v>
      </c>
      <c r="K2899" t="s">
        <v>243</v>
      </c>
      <c r="L2899" t="s">
        <v>244</v>
      </c>
      <c r="M2899">
        <v>0</v>
      </c>
      <c r="N2899">
        <v>1.224</v>
      </c>
      <c r="O2899" t="s">
        <v>324</v>
      </c>
      <c r="P2899" t="s">
        <v>7217</v>
      </c>
      <c r="Q2899" t="s">
        <v>5191</v>
      </c>
      <c r="R2899" t="s">
        <v>7218</v>
      </c>
      <c r="S2899" t="s">
        <v>270</v>
      </c>
      <c r="T2899" t="b">
        <v>1</v>
      </c>
    </row>
    <row r="2900" spans="1:20" x14ac:dyDescent="0.25">
      <c r="A2900" t="s">
        <v>259</v>
      </c>
      <c r="B2900" t="s">
        <v>260</v>
      </c>
      <c r="C2900" t="s">
        <v>237</v>
      </c>
      <c r="D2900" t="s">
        <v>869</v>
      </c>
      <c r="E2900" t="s">
        <v>7201</v>
      </c>
      <c r="F2900" t="s">
        <v>7219</v>
      </c>
      <c r="G2900" t="s">
        <v>7219</v>
      </c>
      <c r="H2900">
        <v>2.758</v>
      </c>
      <c r="I2900" t="s">
        <v>265</v>
      </c>
      <c r="J2900" t="s">
        <v>242</v>
      </c>
      <c r="K2900" t="s">
        <v>243</v>
      </c>
      <c r="L2900" t="s">
        <v>244</v>
      </c>
      <c r="M2900">
        <v>0</v>
      </c>
      <c r="N2900">
        <v>2.758</v>
      </c>
      <c r="O2900" t="s">
        <v>372</v>
      </c>
      <c r="P2900" t="s">
        <v>7220</v>
      </c>
      <c r="Q2900" t="s">
        <v>873</v>
      </c>
      <c r="R2900" t="s">
        <v>7221</v>
      </c>
      <c r="S2900" t="s">
        <v>270</v>
      </c>
      <c r="T2900" t="b">
        <v>1</v>
      </c>
    </row>
    <row r="2901" spans="1:20" x14ac:dyDescent="0.25">
      <c r="A2901" t="s">
        <v>259</v>
      </c>
      <c r="B2901" t="s">
        <v>260</v>
      </c>
      <c r="C2901" t="s">
        <v>237</v>
      </c>
      <c r="D2901" t="s">
        <v>677</v>
      </c>
      <c r="E2901" t="s">
        <v>7222</v>
      </c>
      <c r="F2901" t="s">
        <v>7223</v>
      </c>
      <c r="G2901" t="s">
        <v>7223</v>
      </c>
      <c r="H2901">
        <v>1.0464</v>
      </c>
      <c r="I2901" t="s">
        <v>265</v>
      </c>
      <c r="J2901" t="s">
        <v>242</v>
      </c>
      <c r="K2901" t="s">
        <v>243</v>
      </c>
      <c r="L2901" t="s">
        <v>244</v>
      </c>
      <c r="M2901">
        <v>0</v>
      </c>
      <c r="N2901">
        <v>1.0464</v>
      </c>
      <c r="O2901" t="s">
        <v>446</v>
      </c>
      <c r="P2901" t="s">
        <v>7224</v>
      </c>
      <c r="Q2901" t="s">
        <v>681</v>
      </c>
      <c r="R2901" t="s">
        <v>7225</v>
      </c>
      <c r="S2901" t="s">
        <v>270</v>
      </c>
      <c r="T2901" t="b">
        <v>1</v>
      </c>
    </row>
    <row r="2902" spans="1:20" x14ac:dyDescent="0.25">
      <c r="A2902" t="s">
        <v>259</v>
      </c>
      <c r="B2902" t="s">
        <v>260</v>
      </c>
      <c r="C2902" t="s">
        <v>294</v>
      </c>
      <c r="D2902" t="s">
        <v>677</v>
      </c>
      <c r="E2902" t="s">
        <v>7222</v>
      </c>
      <c r="F2902" t="s">
        <v>7223</v>
      </c>
      <c r="G2902" t="s">
        <v>7223</v>
      </c>
      <c r="H2902">
        <v>0.6048</v>
      </c>
      <c r="I2902" t="s">
        <v>265</v>
      </c>
      <c r="J2902" t="s">
        <v>242</v>
      </c>
      <c r="K2902" t="s">
        <v>243</v>
      </c>
      <c r="L2902" t="s">
        <v>244</v>
      </c>
      <c r="M2902">
        <v>0</v>
      </c>
      <c r="N2902">
        <v>0.6048</v>
      </c>
      <c r="O2902" t="s">
        <v>310</v>
      </c>
      <c r="P2902" t="s">
        <v>7224</v>
      </c>
      <c r="Q2902" t="s">
        <v>681</v>
      </c>
      <c r="R2902" t="s">
        <v>7225</v>
      </c>
      <c r="S2902" t="s">
        <v>270</v>
      </c>
      <c r="T2902" t="b">
        <v>1</v>
      </c>
    </row>
    <row r="2903" spans="1:20" x14ac:dyDescent="0.25">
      <c r="A2903" t="s">
        <v>259</v>
      </c>
      <c r="B2903" t="s">
        <v>260</v>
      </c>
      <c r="C2903" t="s">
        <v>237</v>
      </c>
      <c r="D2903" t="s">
        <v>2420</v>
      </c>
      <c r="E2903" t="s">
        <v>2598</v>
      </c>
      <c r="F2903" t="s">
        <v>2599</v>
      </c>
      <c r="G2903" t="s">
        <v>2599</v>
      </c>
      <c r="H2903">
        <v>0.47499999999999998</v>
      </c>
      <c r="I2903" t="s">
        <v>265</v>
      </c>
      <c r="J2903" t="s">
        <v>242</v>
      </c>
      <c r="K2903" t="s">
        <v>243</v>
      </c>
      <c r="L2903" t="s">
        <v>244</v>
      </c>
      <c r="M2903">
        <v>0</v>
      </c>
      <c r="N2903">
        <v>0.47499999999999998</v>
      </c>
      <c r="O2903" t="s">
        <v>245</v>
      </c>
      <c r="P2903" t="s">
        <v>7226</v>
      </c>
      <c r="Q2903" t="s">
        <v>2424</v>
      </c>
      <c r="R2903" t="s">
        <v>7227</v>
      </c>
      <c r="S2903" t="s">
        <v>270</v>
      </c>
      <c r="T2903" t="b">
        <v>1</v>
      </c>
    </row>
    <row r="2904" spans="1:20" x14ac:dyDescent="0.25">
      <c r="A2904" t="s">
        <v>259</v>
      </c>
      <c r="B2904" t="s">
        <v>260</v>
      </c>
      <c r="C2904" t="s">
        <v>237</v>
      </c>
      <c r="D2904" t="s">
        <v>1173</v>
      </c>
      <c r="E2904" t="s">
        <v>3035</v>
      </c>
      <c r="F2904" t="s">
        <v>7228</v>
      </c>
      <c r="G2904" t="s">
        <v>7229</v>
      </c>
      <c r="H2904">
        <v>0.1648</v>
      </c>
      <c r="I2904" t="s">
        <v>265</v>
      </c>
      <c r="J2904" t="s">
        <v>242</v>
      </c>
      <c r="K2904" t="s">
        <v>243</v>
      </c>
      <c r="L2904" t="s">
        <v>244</v>
      </c>
      <c r="M2904">
        <v>0</v>
      </c>
      <c r="N2904">
        <v>0.1648</v>
      </c>
      <c r="O2904" t="s">
        <v>1258</v>
      </c>
      <c r="P2904" t="s">
        <v>7230</v>
      </c>
      <c r="Q2904" t="s">
        <v>1177</v>
      </c>
      <c r="R2904" t="s">
        <v>7231</v>
      </c>
      <c r="S2904" t="s">
        <v>270</v>
      </c>
      <c r="T2904" t="b">
        <v>1</v>
      </c>
    </row>
    <row r="2905" spans="1:20" x14ac:dyDescent="0.25">
      <c r="A2905" t="s">
        <v>259</v>
      </c>
      <c r="B2905" t="s">
        <v>260</v>
      </c>
      <c r="C2905" t="s">
        <v>237</v>
      </c>
      <c r="D2905" t="s">
        <v>2549</v>
      </c>
      <c r="E2905" t="s">
        <v>6582</v>
      </c>
      <c r="F2905" t="s">
        <v>6583</v>
      </c>
      <c r="G2905" t="s">
        <v>6584</v>
      </c>
      <c r="H2905">
        <v>8.6707000000000006E-2</v>
      </c>
      <c r="I2905" t="s">
        <v>265</v>
      </c>
      <c r="J2905" t="s">
        <v>242</v>
      </c>
      <c r="K2905" t="s">
        <v>243</v>
      </c>
      <c r="L2905" t="s">
        <v>244</v>
      </c>
      <c r="M2905">
        <v>0</v>
      </c>
      <c r="N2905">
        <v>8.6707000000000006E-2</v>
      </c>
      <c r="O2905" t="s">
        <v>372</v>
      </c>
      <c r="P2905" t="s">
        <v>7232</v>
      </c>
      <c r="Q2905" t="s">
        <v>2554</v>
      </c>
      <c r="R2905" t="s">
        <v>7233</v>
      </c>
      <c r="S2905" t="s">
        <v>270</v>
      </c>
      <c r="T2905" t="b">
        <v>1</v>
      </c>
    </row>
    <row r="2906" spans="1:20" x14ac:dyDescent="0.25">
      <c r="A2906" t="s">
        <v>259</v>
      </c>
      <c r="B2906" t="s">
        <v>260</v>
      </c>
      <c r="C2906" t="s">
        <v>237</v>
      </c>
      <c r="D2906" t="s">
        <v>734</v>
      </c>
      <c r="E2906" t="s">
        <v>4963</v>
      </c>
      <c r="F2906" t="s">
        <v>7234</v>
      </c>
      <c r="G2906" t="s">
        <v>7234</v>
      </c>
      <c r="H2906">
        <v>4.0000000000000001E-3</v>
      </c>
      <c r="I2906" t="s">
        <v>265</v>
      </c>
      <c r="J2906" t="s">
        <v>242</v>
      </c>
      <c r="K2906" t="s">
        <v>243</v>
      </c>
      <c r="L2906" t="s">
        <v>244</v>
      </c>
      <c r="M2906">
        <v>0</v>
      </c>
      <c r="N2906">
        <v>4.0000000000000001E-3</v>
      </c>
      <c r="O2906" t="s">
        <v>793</v>
      </c>
      <c r="P2906" t="s">
        <v>7235</v>
      </c>
      <c r="Q2906" t="s">
        <v>738</v>
      </c>
      <c r="R2906" t="s">
        <v>7236</v>
      </c>
      <c r="S2906" t="s">
        <v>270</v>
      </c>
      <c r="T2906" t="b">
        <v>1</v>
      </c>
    </row>
    <row r="2907" spans="1:20" x14ac:dyDescent="0.25">
      <c r="A2907" t="s">
        <v>259</v>
      </c>
      <c r="B2907" t="s">
        <v>260</v>
      </c>
      <c r="C2907" t="s">
        <v>237</v>
      </c>
      <c r="D2907" t="s">
        <v>1938</v>
      </c>
      <c r="E2907" t="s">
        <v>1939</v>
      </c>
      <c r="F2907" t="s">
        <v>7237</v>
      </c>
      <c r="G2907" t="s">
        <v>7237</v>
      </c>
      <c r="H2907">
        <v>0.10100000000000001</v>
      </c>
      <c r="I2907" t="s">
        <v>265</v>
      </c>
      <c r="J2907" t="s">
        <v>242</v>
      </c>
      <c r="K2907" t="s">
        <v>243</v>
      </c>
      <c r="L2907" t="s">
        <v>244</v>
      </c>
      <c r="M2907">
        <v>0</v>
      </c>
      <c r="N2907">
        <v>0.10100000000000001</v>
      </c>
      <c r="O2907" t="s">
        <v>324</v>
      </c>
      <c r="P2907" t="s">
        <v>7238</v>
      </c>
      <c r="Q2907" t="s">
        <v>1942</v>
      </c>
      <c r="R2907" t="s">
        <v>7239</v>
      </c>
      <c r="S2907" t="s">
        <v>270</v>
      </c>
      <c r="T2907" t="b">
        <v>1</v>
      </c>
    </row>
    <row r="2908" spans="1:20" x14ac:dyDescent="0.25">
      <c r="A2908" t="s">
        <v>259</v>
      </c>
      <c r="B2908" t="s">
        <v>260</v>
      </c>
      <c r="C2908" t="s">
        <v>237</v>
      </c>
      <c r="D2908" t="s">
        <v>1982</v>
      </c>
      <c r="E2908" t="s">
        <v>7240</v>
      </c>
      <c r="F2908" t="s">
        <v>7240</v>
      </c>
      <c r="G2908" t="s">
        <v>7241</v>
      </c>
      <c r="H2908">
        <v>10.287000000000001</v>
      </c>
      <c r="I2908" t="s">
        <v>265</v>
      </c>
      <c r="J2908" t="s">
        <v>242</v>
      </c>
      <c r="K2908" t="s">
        <v>243</v>
      </c>
      <c r="L2908" t="s">
        <v>244</v>
      </c>
      <c r="M2908">
        <v>0</v>
      </c>
      <c r="N2908">
        <v>10.287000000000001</v>
      </c>
      <c r="O2908" t="s">
        <v>2901</v>
      </c>
      <c r="P2908" t="s">
        <v>7242</v>
      </c>
      <c r="Q2908" t="s">
        <v>1987</v>
      </c>
      <c r="R2908" t="s">
        <v>7243</v>
      </c>
      <c r="S2908" t="s">
        <v>270</v>
      </c>
      <c r="T2908" t="b">
        <v>1</v>
      </c>
    </row>
    <row r="2909" spans="1:20" x14ac:dyDescent="0.25">
      <c r="A2909" t="s">
        <v>259</v>
      </c>
      <c r="B2909" t="s">
        <v>260</v>
      </c>
      <c r="C2909" t="s">
        <v>336</v>
      </c>
      <c r="D2909" t="s">
        <v>1982</v>
      </c>
      <c r="E2909" t="s">
        <v>7240</v>
      </c>
      <c r="F2909" t="s">
        <v>7240</v>
      </c>
      <c r="G2909" t="s">
        <v>7241</v>
      </c>
      <c r="H2909">
        <v>53168</v>
      </c>
      <c r="I2909" t="s">
        <v>265</v>
      </c>
      <c r="J2909" t="s">
        <v>242</v>
      </c>
      <c r="K2909" t="s">
        <v>243</v>
      </c>
      <c r="L2909" t="s">
        <v>244</v>
      </c>
      <c r="M2909">
        <v>0</v>
      </c>
      <c r="N2909">
        <v>53168</v>
      </c>
      <c r="O2909" t="s">
        <v>2901</v>
      </c>
      <c r="P2909" t="s">
        <v>7242</v>
      </c>
      <c r="Q2909" t="s">
        <v>1987</v>
      </c>
      <c r="R2909" t="s">
        <v>7244</v>
      </c>
      <c r="S2909" t="s">
        <v>270</v>
      </c>
      <c r="T2909" t="b">
        <v>1</v>
      </c>
    </row>
    <row r="2910" spans="1:20" x14ac:dyDescent="0.25">
      <c r="A2910" t="s">
        <v>259</v>
      </c>
      <c r="B2910" t="s">
        <v>260</v>
      </c>
      <c r="C2910" t="s">
        <v>336</v>
      </c>
      <c r="D2910" t="s">
        <v>1982</v>
      </c>
      <c r="E2910" t="s">
        <v>7240</v>
      </c>
      <c r="F2910" t="s">
        <v>7240</v>
      </c>
      <c r="G2910" t="s">
        <v>7241</v>
      </c>
      <c r="H2910">
        <v>102732</v>
      </c>
      <c r="I2910" t="s">
        <v>265</v>
      </c>
      <c r="J2910" t="s">
        <v>242</v>
      </c>
      <c r="K2910" t="s">
        <v>243</v>
      </c>
      <c r="L2910" t="s">
        <v>244</v>
      </c>
      <c r="M2910">
        <v>0</v>
      </c>
      <c r="N2910">
        <v>102732</v>
      </c>
      <c r="O2910" t="s">
        <v>2901</v>
      </c>
      <c r="P2910" t="s">
        <v>7242</v>
      </c>
      <c r="Q2910" t="s">
        <v>1987</v>
      </c>
      <c r="R2910" t="s">
        <v>7245</v>
      </c>
      <c r="S2910" t="s">
        <v>270</v>
      </c>
      <c r="T2910" t="b">
        <v>1</v>
      </c>
    </row>
    <row r="2911" spans="1:20" x14ac:dyDescent="0.25">
      <c r="A2911" t="s">
        <v>259</v>
      </c>
      <c r="B2911" t="s">
        <v>260</v>
      </c>
      <c r="C2911" t="s">
        <v>237</v>
      </c>
      <c r="D2911" t="s">
        <v>1155</v>
      </c>
      <c r="E2911" t="s">
        <v>1947</v>
      </c>
      <c r="F2911" t="s">
        <v>7246</v>
      </c>
      <c r="G2911" t="s">
        <v>7246</v>
      </c>
      <c r="H2911">
        <v>0.67129799999999995</v>
      </c>
      <c r="I2911" t="s">
        <v>265</v>
      </c>
      <c r="J2911" t="s">
        <v>242</v>
      </c>
      <c r="K2911" t="s">
        <v>243</v>
      </c>
      <c r="L2911" t="s">
        <v>244</v>
      </c>
      <c r="M2911">
        <v>0</v>
      </c>
      <c r="N2911">
        <v>0.67129799999999995</v>
      </c>
      <c r="O2911" t="s">
        <v>372</v>
      </c>
      <c r="P2911" t="s">
        <v>7247</v>
      </c>
      <c r="Q2911" t="s">
        <v>1159</v>
      </c>
      <c r="R2911" t="s">
        <v>7248</v>
      </c>
      <c r="S2911" t="s">
        <v>270</v>
      </c>
      <c r="T2911" t="b">
        <v>1</v>
      </c>
    </row>
    <row r="2912" spans="1:20" x14ac:dyDescent="0.25">
      <c r="A2912" t="s">
        <v>259</v>
      </c>
      <c r="B2912" t="s">
        <v>260</v>
      </c>
      <c r="C2912" t="s">
        <v>294</v>
      </c>
      <c r="D2912" t="s">
        <v>1155</v>
      </c>
      <c r="E2912" t="s">
        <v>1947</v>
      </c>
      <c r="F2912" t="s">
        <v>7246</v>
      </c>
      <c r="G2912" t="s">
        <v>7246</v>
      </c>
      <c r="H2912">
        <v>0.36872199999999999</v>
      </c>
      <c r="I2912" t="s">
        <v>265</v>
      </c>
      <c r="J2912" t="s">
        <v>242</v>
      </c>
      <c r="K2912" t="s">
        <v>243</v>
      </c>
      <c r="L2912" t="s">
        <v>244</v>
      </c>
      <c r="M2912">
        <v>0</v>
      </c>
      <c r="N2912">
        <v>0.36872199999999999</v>
      </c>
      <c r="O2912" t="s">
        <v>372</v>
      </c>
      <c r="P2912" t="s">
        <v>7247</v>
      </c>
      <c r="Q2912" t="s">
        <v>1159</v>
      </c>
      <c r="R2912" t="s">
        <v>7248</v>
      </c>
      <c r="S2912" t="s">
        <v>270</v>
      </c>
      <c r="T2912" t="b">
        <v>1</v>
      </c>
    </row>
    <row r="2913" spans="1:20" x14ac:dyDescent="0.25">
      <c r="A2913" t="s">
        <v>259</v>
      </c>
      <c r="B2913" t="s">
        <v>260</v>
      </c>
      <c r="C2913" t="s">
        <v>237</v>
      </c>
      <c r="D2913" t="s">
        <v>2911</v>
      </c>
      <c r="E2913" t="s">
        <v>7249</v>
      </c>
      <c r="F2913" t="s">
        <v>7250</v>
      </c>
      <c r="G2913" t="s">
        <v>7251</v>
      </c>
      <c r="H2913">
        <v>0.156</v>
      </c>
      <c r="I2913" t="s">
        <v>265</v>
      </c>
      <c r="J2913" t="s">
        <v>242</v>
      </c>
      <c r="K2913" t="s">
        <v>243</v>
      </c>
      <c r="L2913" t="s">
        <v>244</v>
      </c>
      <c r="M2913">
        <v>0</v>
      </c>
      <c r="N2913">
        <v>0.156</v>
      </c>
      <c r="O2913" t="s">
        <v>266</v>
      </c>
      <c r="P2913" t="s">
        <v>7252</v>
      </c>
      <c r="Q2913" t="s">
        <v>2916</v>
      </c>
      <c r="R2913" t="s">
        <v>7253</v>
      </c>
      <c r="S2913" t="s">
        <v>270</v>
      </c>
      <c r="T2913" t="b">
        <v>1</v>
      </c>
    </row>
    <row r="2914" spans="1:20" x14ac:dyDescent="0.25">
      <c r="A2914" t="s">
        <v>259</v>
      </c>
      <c r="B2914" t="s">
        <v>260</v>
      </c>
      <c r="C2914" t="s">
        <v>294</v>
      </c>
      <c r="D2914" t="s">
        <v>2911</v>
      </c>
      <c r="E2914" t="s">
        <v>7249</v>
      </c>
      <c r="F2914" t="s">
        <v>7250</v>
      </c>
      <c r="G2914" t="s">
        <v>7251</v>
      </c>
      <c r="H2914">
        <v>4.1200000000000001E-2</v>
      </c>
      <c r="I2914" t="s">
        <v>265</v>
      </c>
      <c r="J2914" t="s">
        <v>242</v>
      </c>
      <c r="K2914" t="s">
        <v>243</v>
      </c>
      <c r="L2914" t="s">
        <v>244</v>
      </c>
      <c r="M2914">
        <v>0</v>
      </c>
      <c r="N2914">
        <v>4.1200000000000001E-2</v>
      </c>
      <c r="O2914" t="s">
        <v>266</v>
      </c>
      <c r="P2914" t="s">
        <v>7252</v>
      </c>
      <c r="Q2914" t="s">
        <v>2916</v>
      </c>
      <c r="R2914" t="s">
        <v>7253</v>
      </c>
      <c r="S2914" t="s">
        <v>270</v>
      </c>
      <c r="T2914" t="b">
        <v>1</v>
      </c>
    </row>
    <row r="2915" spans="1:20" x14ac:dyDescent="0.25">
      <c r="A2915" t="s">
        <v>236</v>
      </c>
      <c r="B2915" t="s">
        <v>3272</v>
      </c>
      <c r="C2915" t="s">
        <v>237</v>
      </c>
      <c r="D2915" t="s">
        <v>3273</v>
      </c>
      <c r="F2915" t="s">
        <v>1368</v>
      </c>
      <c r="G2915" t="s">
        <v>7254</v>
      </c>
      <c r="H2915">
        <v>30</v>
      </c>
      <c r="I2915">
        <v>1</v>
      </c>
      <c r="J2915" t="s">
        <v>242</v>
      </c>
      <c r="K2915" t="s">
        <v>243</v>
      </c>
      <c r="L2915" t="s">
        <v>244</v>
      </c>
      <c r="M2915">
        <v>0</v>
      </c>
      <c r="N2915">
        <v>30</v>
      </c>
      <c r="O2915" t="s">
        <v>7255</v>
      </c>
      <c r="P2915" t="s">
        <v>7256</v>
      </c>
      <c r="Q2915" t="s">
        <v>3276</v>
      </c>
      <c r="R2915" t="s">
        <v>3277</v>
      </c>
      <c r="S2915" t="s">
        <v>3278</v>
      </c>
      <c r="T2915" t="b">
        <v>1</v>
      </c>
    </row>
    <row r="2916" spans="1:20" x14ac:dyDescent="0.25">
      <c r="A2916" t="s">
        <v>259</v>
      </c>
      <c r="B2916" t="s">
        <v>260</v>
      </c>
      <c r="C2916" t="s">
        <v>237</v>
      </c>
      <c r="D2916" t="s">
        <v>4076</v>
      </c>
      <c r="E2916" t="s">
        <v>7257</v>
      </c>
      <c r="F2916" t="s">
        <v>7257</v>
      </c>
      <c r="G2916" t="s">
        <v>7258</v>
      </c>
      <c r="H2916">
        <v>8.2880000000000003</v>
      </c>
      <c r="I2916" t="s">
        <v>265</v>
      </c>
      <c r="J2916" t="s">
        <v>242</v>
      </c>
      <c r="K2916" t="s">
        <v>243</v>
      </c>
      <c r="L2916" t="s">
        <v>244</v>
      </c>
      <c r="M2916">
        <v>0</v>
      </c>
      <c r="N2916">
        <v>8.2880000000000003</v>
      </c>
      <c r="O2916" t="s">
        <v>660</v>
      </c>
      <c r="P2916" t="s">
        <v>7259</v>
      </c>
      <c r="Q2916" t="s">
        <v>4081</v>
      </c>
      <c r="R2916" t="s">
        <v>7260</v>
      </c>
      <c r="S2916" t="s">
        <v>270</v>
      </c>
      <c r="T2916" t="b">
        <v>1</v>
      </c>
    </row>
    <row r="2917" spans="1:20" x14ac:dyDescent="0.25">
      <c r="A2917" t="s">
        <v>259</v>
      </c>
      <c r="B2917" t="s">
        <v>260</v>
      </c>
      <c r="C2917" t="s">
        <v>294</v>
      </c>
      <c r="D2917" t="s">
        <v>4076</v>
      </c>
      <c r="E2917" t="s">
        <v>7257</v>
      </c>
      <c r="F2917" t="s">
        <v>7257</v>
      </c>
      <c r="G2917" t="s">
        <v>7258</v>
      </c>
      <c r="H2917">
        <v>5.3440000000000003</v>
      </c>
      <c r="I2917" t="s">
        <v>265</v>
      </c>
      <c r="J2917" t="s">
        <v>242</v>
      </c>
      <c r="K2917" t="s">
        <v>243</v>
      </c>
      <c r="L2917" t="s">
        <v>244</v>
      </c>
      <c r="M2917">
        <v>0</v>
      </c>
      <c r="N2917">
        <v>5.3440000000000003</v>
      </c>
      <c r="O2917" t="s">
        <v>660</v>
      </c>
      <c r="P2917" t="s">
        <v>7259</v>
      </c>
      <c r="Q2917" t="s">
        <v>4081</v>
      </c>
      <c r="R2917" t="s">
        <v>7260</v>
      </c>
      <c r="S2917" t="s">
        <v>270</v>
      </c>
      <c r="T2917" t="b">
        <v>1</v>
      </c>
    </row>
    <row r="2918" spans="1:20" x14ac:dyDescent="0.25">
      <c r="A2918" t="s">
        <v>259</v>
      </c>
      <c r="B2918" t="s">
        <v>260</v>
      </c>
      <c r="C2918" t="s">
        <v>237</v>
      </c>
      <c r="D2918" t="s">
        <v>1268</v>
      </c>
      <c r="E2918" t="s">
        <v>7261</v>
      </c>
      <c r="F2918" t="s">
        <v>7262</v>
      </c>
      <c r="G2918" t="s">
        <v>7263</v>
      </c>
      <c r="H2918">
        <v>0.28499999999999998</v>
      </c>
      <c r="I2918" t="s">
        <v>265</v>
      </c>
      <c r="J2918" t="s">
        <v>242</v>
      </c>
      <c r="K2918" t="s">
        <v>243</v>
      </c>
      <c r="L2918" t="s">
        <v>244</v>
      </c>
      <c r="M2918">
        <v>0</v>
      </c>
      <c r="N2918">
        <v>0.28499999999999998</v>
      </c>
      <c r="O2918" t="s">
        <v>266</v>
      </c>
      <c r="P2918" t="s">
        <v>7264</v>
      </c>
      <c r="Q2918" t="s">
        <v>1273</v>
      </c>
      <c r="R2918" t="s">
        <v>7265</v>
      </c>
      <c r="S2918" t="s">
        <v>270</v>
      </c>
      <c r="T2918" t="b">
        <v>1</v>
      </c>
    </row>
    <row r="2919" spans="1:20" x14ac:dyDescent="0.25">
      <c r="A2919" t="s">
        <v>259</v>
      </c>
      <c r="B2919" t="s">
        <v>260</v>
      </c>
      <c r="C2919" t="s">
        <v>294</v>
      </c>
      <c r="D2919" t="s">
        <v>1268</v>
      </c>
      <c r="E2919" t="s">
        <v>7261</v>
      </c>
      <c r="F2919" t="s">
        <v>7262</v>
      </c>
      <c r="G2919" t="s">
        <v>7263</v>
      </c>
      <c r="H2919">
        <v>6.88E-2</v>
      </c>
      <c r="I2919" t="s">
        <v>265</v>
      </c>
      <c r="J2919" t="s">
        <v>242</v>
      </c>
      <c r="K2919" t="s">
        <v>243</v>
      </c>
      <c r="L2919" t="s">
        <v>244</v>
      </c>
      <c r="M2919">
        <v>0</v>
      </c>
      <c r="N2919">
        <v>6.88E-2</v>
      </c>
      <c r="O2919" t="s">
        <v>266</v>
      </c>
      <c r="P2919" t="s">
        <v>7264</v>
      </c>
      <c r="Q2919" t="s">
        <v>1273</v>
      </c>
      <c r="R2919" t="s">
        <v>7265</v>
      </c>
      <c r="S2919" t="s">
        <v>270</v>
      </c>
      <c r="T2919" t="b">
        <v>1</v>
      </c>
    </row>
    <row r="2920" spans="1:20" x14ac:dyDescent="0.25">
      <c r="A2920" t="s">
        <v>259</v>
      </c>
      <c r="B2920" t="s">
        <v>260</v>
      </c>
      <c r="C2920" t="s">
        <v>237</v>
      </c>
      <c r="D2920" t="s">
        <v>853</v>
      </c>
      <c r="E2920" t="s">
        <v>7266</v>
      </c>
      <c r="F2920" t="s">
        <v>7267</v>
      </c>
      <c r="G2920" t="s">
        <v>7268</v>
      </c>
      <c r="H2920">
        <v>0.307</v>
      </c>
      <c r="I2920" t="s">
        <v>265</v>
      </c>
      <c r="J2920" t="s">
        <v>242</v>
      </c>
      <c r="K2920" t="s">
        <v>243</v>
      </c>
      <c r="L2920" t="s">
        <v>244</v>
      </c>
      <c r="M2920">
        <v>0</v>
      </c>
      <c r="N2920">
        <v>0.307</v>
      </c>
      <c r="O2920" t="s">
        <v>518</v>
      </c>
      <c r="P2920" t="s">
        <v>7269</v>
      </c>
      <c r="Q2920" t="s">
        <v>858</v>
      </c>
      <c r="R2920" t="s">
        <v>7270</v>
      </c>
      <c r="S2920" t="s">
        <v>270</v>
      </c>
      <c r="T2920" t="b">
        <v>1</v>
      </c>
    </row>
    <row r="2921" spans="1:20" x14ac:dyDescent="0.25">
      <c r="A2921" t="s">
        <v>259</v>
      </c>
      <c r="B2921" t="s">
        <v>260</v>
      </c>
      <c r="C2921" t="s">
        <v>237</v>
      </c>
      <c r="D2921" t="s">
        <v>3279</v>
      </c>
      <c r="E2921" t="s">
        <v>6129</v>
      </c>
      <c r="F2921" t="s">
        <v>6493</v>
      </c>
      <c r="G2921" t="s">
        <v>6493</v>
      </c>
      <c r="H2921">
        <v>0.121549</v>
      </c>
      <c r="I2921" t="s">
        <v>265</v>
      </c>
      <c r="J2921" t="s">
        <v>242</v>
      </c>
      <c r="K2921" t="s">
        <v>243</v>
      </c>
      <c r="L2921" t="s">
        <v>244</v>
      </c>
      <c r="M2921">
        <v>0</v>
      </c>
      <c r="N2921">
        <v>0.121549</v>
      </c>
      <c r="O2921" t="s">
        <v>266</v>
      </c>
      <c r="P2921" t="s">
        <v>7271</v>
      </c>
      <c r="Q2921" t="s">
        <v>3283</v>
      </c>
      <c r="R2921" t="s">
        <v>7272</v>
      </c>
      <c r="S2921" t="s">
        <v>270</v>
      </c>
      <c r="T2921" t="b">
        <v>1</v>
      </c>
    </row>
    <row r="2922" spans="1:20" x14ac:dyDescent="0.25">
      <c r="A2922" t="s">
        <v>259</v>
      </c>
      <c r="B2922" t="s">
        <v>260</v>
      </c>
      <c r="C2922" t="s">
        <v>294</v>
      </c>
      <c r="D2922" t="s">
        <v>3279</v>
      </c>
      <c r="E2922" t="s">
        <v>6129</v>
      </c>
      <c r="F2922" t="s">
        <v>6493</v>
      </c>
      <c r="G2922" t="s">
        <v>6493</v>
      </c>
      <c r="H2922">
        <v>8.3000000000000004E-2</v>
      </c>
      <c r="I2922" t="s">
        <v>265</v>
      </c>
      <c r="J2922" t="s">
        <v>242</v>
      </c>
      <c r="K2922" t="s">
        <v>243</v>
      </c>
      <c r="L2922" t="s">
        <v>244</v>
      </c>
      <c r="M2922">
        <v>0</v>
      </c>
      <c r="N2922">
        <v>8.3000000000000004E-2</v>
      </c>
      <c r="O2922" t="s">
        <v>4756</v>
      </c>
      <c r="P2922" t="s">
        <v>7271</v>
      </c>
      <c r="Q2922" t="s">
        <v>3283</v>
      </c>
      <c r="R2922" t="s">
        <v>7272</v>
      </c>
      <c r="S2922" t="s">
        <v>270</v>
      </c>
      <c r="T2922" t="b">
        <v>1</v>
      </c>
    </row>
    <row r="2923" spans="1:20" x14ac:dyDescent="0.25">
      <c r="A2923" t="s">
        <v>259</v>
      </c>
      <c r="B2923" t="s">
        <v>260</v>
      </c>
      <c r="C2923" t="s">
        <v>237</v>
      </c>
      <c r="D2923" t="s">
        <v>4798</v>
      </c>
      <c r="E2923" t="s">
        <v>7273</v>
      </c>
      <c r="F2923" t="s">
        <v>7274</v>
      </c>
      <c r="G2923" t="s">
        <v>7274</v>
      </c>
      <c r="H2923">
        <v>1.536</v>
      </c>
      <c r="I2923" t="s">
        <v>265</v>
      </c>
      <c r="J2923" t="s">
        <v>242</v>
      </c>
      <c r="K2923" t="s">
        <v>243</v>
      </c>
      <c r="L2923" t="s">
        <v>244</v>
      </c>
      <c r="M2923">
        <v>0</v>
      </c>
      <c r="N2923">
        <v>1.536</v>
      </c>
      <c r="O2923" t="s">
        <v>652</v>
      </c>
      <c r="P2923" t="s">
        <v>6108</v>
      </c>
      <c r="Q2923" t="s">
        <v>4800</v>
      </c>
      <c r="R2923" t="s">
        <v>7275</v>
      </c>
      <c r="S2923" t="s">
        <v>270</v>
      </c>
      <c r="T2923" t="b">
        <v>0</v>
      </c>
    </row>
    <row r="2924" spans="1:20" x14ac:dyDescent="0.25">
      <c r="A2924" t="s">
        <v>259</v>
      </c>
      <c r="B2924" t="s">
        <v>260</v>
      </c>
      <c r="C2924" t="s">
        <v>237</v>
      </c>
      <c r="D2924" t="s">
        <v>707</v>
      </c>
      <c r="E2924" t="s">
        <v>2376</v>
      </c>
      <c r="F2924" t="s">
        <v>6875</v>
      </c>
      <c r="G2924" t="s">
        <v>6875</v>
      </c>
      <c r="H2924">
        <v>9.2304999999999998E-2</v>
      </c>
      <c r="I2924" t="s">
        <v>265</v>
      </c>
      <c r="J2924" t="s">
        <v>242</v>
      </c>
      <c r="K2924" t="s">
        <v>243</v>
      </c>
      <c r="L2924" t="s">
        <v>244</v>
      </c>
      <c r="M2924">
        <v>0</v>
      </c>
      <c r="N2924">
        <v>9.2304999999999998E-2</v>
      </c>
      <c r="O2924" t="s">
        <v>372</v>
      </c>
      <c r="P2924" t="s">
        <v>7276</v>
      </c>
      <c r="Q2924" t="s">
        <v>713</v>
      </c>
      <c r="R2924" t="s">
        <v>7277</v>
      </c>
      <c r="S2924" t="s">
        <v>270</v>
      </c>
      <c r="T2924" t="b">
        <v>1</v>
      </c>
    </row>
    <row r="2925" spans="1:20" x14ac:dyDescent="0.25">
      <c r="A2925" t="s">
        <v>236</v>
      </c>
      <c r="B2925" t="s">
        <v>236</v>
      </c>
      <c r="C2925" t="s">
        <v>237</v>
      </c>
      <c r="D2925" t="s">
        <v>552</v>
      </c>
      <c r="F2925" t="s">
        <v>6499</v>
      </c>
      <c r="G2925" t="s">
        <v>1082</v>
      </c>
      <c r="H2925">
        <v>2E-3</v>
      </c>
      <c r="I2925" t="s">
        <v>254</v>
      </c>
      <c r="J2925" t="s">
        <v>242</v>
      </c>
      <c r="K2925" t="s">
        <v>243</v>
      </c>
      <c r="L2925" t="s">
        <v>244</v>
      </c>
      <c r="M2925">
        <v>0</v>
      </c>
      <c r="N2925">
        <v>2E-3</v>
      </c>
      <c r="O2925" t="s">
        <v>1083</v>
      </c>
      <c r="P2925" t="s">
        <v>1084</v>
      </c>
      <c r="Q2925" t="s">
        <v>556</v>
      </c>
      <c r="R2925" t="s">
        <v>6502</v>
      </c>
      <c r="S2925" t="s">
        <v>249</v>
      </c>
      <c r="T2925" t="b">
        <v>0</v>
      </c>
    </row>
    <row r="2926" spans="1:20" x14ac:dyDescent="0.25">
      <c r="A2926" t="s">
        <v>259</v>
      </c>
      <c r="B2926" t="s">
        <v>260</v>
      </c>
      <c r="C2926" t="s">
        <v>237</v>
      </c>
      <c r="D2926" t="s">
        <v>1832</v>
      </c>
      <c r="E2926" t="s">
        <v>2823</v>
      </c>
      <c r="F2926" t="s">
        <v>3375</v>
      </c>
      <c r="G2926" t="s">
        <v>3376</v>
      </c>
      <c r="H2926">
        <v>0.127</v>
      </c>
      <c r="I2926" t="s">
        <v>265</v>
      </c>
      <c r="J2926" t="s">
        <v>242</v>
      </c>
      <c r="K2926" t="s">
        <v>243</v>
      </c>
      <c r="L2926" t="s">
        <v>244</v>
      </c>
      <c r="M2926">
        <v>0</v>
      </c>
      <c r="N2926">
        <v>0.127</v>
      </c>
      <c r="O2926" t="s">
        <v>518</v>
      </c>
      <c r="P2926" t="s">
        <v>7278</v>
      </c>
      <c r="Q2926" t="s">
        <v>1836</v>
      </c>
      <c r="R2926" t="s">
        <v>7279</v>
      </c>
      <c r="S2926" t="s">
        <v>270</v>
      </c>
      <c r="T2926" t="b">
        <v>1</v>
      </c>
    </row>
    <row r="2927" spans="1:20" x14ac:dyDescent="0.25">
      <c r="A2927" t="s">
        <v>259</v>
      </c>
      <c r="B2927" t="s">
        <v>260</v>
      </c>
      <c r="C2927" t="s">
        <v>294</v>
      </c>
      <c r="D2927" t="s">
        <v>1832</v>
      </c>
      <c r="E2927" t="s">
        <v>2823</v>
      </c>
      <c r="F2927" t="s">
        <v>3375</v>
      </c>
      <c r="G2927" t="s">
        <v>3376</v>
      </c>
      <c r="H2927">
        <v>4.5199999999999997E-2</v>
      </c>
      <c r="I2927" t="s">
        <v>265</v>
      </c>
      <c r="J2927" t="s">
        <v>242</v>
      </c>
      <c r="K2927" t="s">
        <v>243</v>
      </c>
      <c r="L2927" t="s">
        <v>244</v>
      </c>
      <c r="M2927">
        <v>0</v>
      </c>
      <c r="N2927">
        <v>4.5199999999999997E-2</v>
      </c>
      <c r="O2927" t="s">
        <v>518</v>
      </c>
      <c r="P2927" t="s">
        <v>7278</v>
      </c>
      <c r="Q2927" t="s">
        <v>1836</v>
      </c>
      <c r="R2927" t="s">
        <v>7279</v>
      </c>
      <c r="S2927" t="s">
        <v>270</v>
      </c>
      <c r="T2927" t="b">
        <v>1</v>
      </c>
    </row>
    <row r="2928" spans="1:20" x14ac:dyDescent="0.25">
      <c r="A2928" t="s">
        <v>236</v>
      </c>
      <c r="B2928" t="s">
        <v>236</v>
      </c>
      <c r="C2928" t="s">
        <v>237</v>
      </c>
      <c r="D2928" t="s">
        <v>355</v>
      </c>
      <c r="F2928" t="s">
        <v>356</v>
      </c>
      <c r="G2928" t="s">
        <v>2546</v>
      </c>
      <c r="H2928">
        <v>8.0000000000000002E-3</v>
      </c>
      <c r="I2928" t="s">
        <v>254</v>
      </c>
      <c r="J2928" t="s">
        <v>242</v>
      </c>
      <c r="K2928" t="s">
        <v>243</v>
      </c>
      <c r="L2928" t="s">
        <v>244</v>
      </c>
      <c r="M2928">
        <v>0</v>
      </c>
      <c r="N2928">
        <v>8.0000000000000002E-3</v>
      </c>
      <c r="O2928" t="s">
        <v>1390</v>
      </c>
      <c r="P2928" t="s">
        <v>7280</v>
      </c>
      <c r="Q2928" t="s">
        <v>360</v>
      </c>
      <c r="R2928" t="s">
        <v>361</v>
      </c>
      <c r="S2928" t="s">
        <v>249</v>
      </c>
      <c r="T2928" t="b">
        <v>0</v>
      </c>
    </row>
    <row r="2929" spans="1:20" x14ac:dyDescent="0.25">
      <c r="A2929" t="s">
        <v>259</v>
      </c>
      <c r="B2929" t="s">
        <v>260</v>
      </c>
      <c r="C2929" t="s">
        <v>237</v>
      </c>
      <c r="D2929" t="s">
        <v>627</v>
      </c>
      <c r="E2929" t="s">
        <v>5312</v>
      </c>
      <c r="F2929" t="s">
        <v>5313</v>
      </c>
      <c r="G2929" t="s">
        <v>5313</v>
      </c>
      <c r="H2929">
        <v>6.5030000000000004E-2</v>
      </c>
      <c r="I2929" t="s">
        <v>265</v>
      </c>
      <c r="J2929" t="s">
        <v>242</v>
      </c>
      <c r="K2929" t="s">
        <v>243</v>
      </c>
      <c r="L2929" t="s">
        <v>244</v>
      </c>
      <c r="M2929">
        <v>0</v>
      </c>
      <c r="N2929">
        <v>6.5030000000000004E-2</v>
      </c>
      <c r="O2929" t="s">
        <v>372</v>
      </c>
      <c r="P2929" t="s">
        <v>7281</v>
      </c>
      <c r="Q2929" t="s">
        <v>631</v>
      </c>
      <c r="R2929" t="s">
        <v>7282</v>
      </c>
      <c r="S2929" t="s">
        <v>270</v>
      </c>
      <c r="T2929" t="b">
        <v>1</v>
      </c>
    </row>
    <row r="2930" spans="1:20" x14ac:dyDescent="0.25">
      <c r="A2930" t="s">
        <v>236</v>
      </c>
      <c r="B2930" t="s">
        <v>236</v>
      </c>
      <c r="C2930" t="s">
        <v>237</v>
      </c>
      <c r="D2930" t="s">
        <v>566</v>
      </c>
      <c r="E2930" t="s">
        <v>251</v>
      </c>
      <c r="F2930" t="s">
        <v>252</v>
      </c>
      <c r="G2930" t="s">
        <v>1610</v>
      </c>
      <c r="H2930">
        <v>0.03</v>
      </c>
      <c r="I2930" t="s">
        <v>241</v>
      </c>
      <c r="J2930" t="s">
        <v>242</v>
      </c>
      <c r="K2930" t="s">
        <v>243</v>
      </c>
      <c r="L2930" t="s">
        <v>244</v>
      </c>
      <c r="M2930">
        <v>0</v>
      </c>
      <c r="N2930">
        <v>0.03</v>
      </c>
      <c r="O2930" t="s">
        <v>255</v>
      </c>
      <c r="P2930" t="s">
        <v>7283</v>
      </c>
      <c r="Q2930" t="s">
        <v>571</v>
      </c>
      <c r="R2930" t="s">
        <v>3339</v>
      </c>
      <c r="S2930" t="s">
        <v>249</v>
      </c>
      <c r="T2930" t="b">
        <v>1</v>
      </c>
    </row>
    <row r="2931" spans="1:20" x14ac:dyDescent="0.25">
      <c r="A2931" t="s">
        <v>259</v>
      </c>
      <c r="B2931" t="s">
        <v>260</v>
      </c>
      <c r="C2931" t="s">
        <v>237</v>
      </c>
      <c r="D2931" t="s">
        <v>418</v>
      </c>
      <c r="E2931" t="s">
        <v>419</v>
      </c>
      <c r="F2931" t="s">
        <v>419</v>
      </c>
      <c r="G2931" t="s">
        <v>7284</v>
      </c>
      <c r="H2931">
        <v>2.1760000000000002</v>
      </c>
      <c r="I2931" t="s">
        <v>265</v>
      </c>
      <c r="J2931" t="s">
        <v>242</v>
      </c>
      <c r="K2931" t="s">
        <v>243</v>
      </c>
      <c r="L2931" t="s">
        <v>244</v>
      </c>
      <c r="M2931">
        <v>0</v>
      </c>
      <c r="N2931">
        <v>2.1760000000000002</v>
      </c>
      <c r="O2931" t="s">
        <v>2901</v>
      </c>
      <c r="P2931" t="s">
        <v>7285</v>
      </c>
      <c r="Q2931" t="s">
        <v>423</v>
      </c>
      <c r="R2931" t="s">
        <v>7286</v>
      </c>
      <c r="S2931" t="s">
        <v>270</v>
      </c>
      <c r="T2931" t="b">
        <v>1</v>
      </c>
    </row>
    <row r="2932" spans="1:20" x14ac:dyDescent="0.25">
      <c r="A2932" t="s">
        <v>259</v>
      </c>
      <c r="B2932" t="s">
        <v>260</v>
      </c>
      <c r="C2932" t="s">
        <v>336</v>
      </c>
      <c r="D2932" t="s">
        <v>418</v>
      </c>
      <c r="E2932" t="s">
        <v>419</v>
      </c>
      <c r="F2932" t="s">
        <v>419</v>
      </c>
      <c r="G2932" t="s">
        <v>7284</v>
      </c>
      <c r="H2932">
        <v>11246</v>
      </c>
      <c r="I2932" t="s">
        <v>265</v>
      </c>
      <c r="J2932" t="s">
        <v>242</v>
      </c>
      <c r="K2932" t="s">
        <v>243</v>
      </c>
      <c r="L2932" t="s">
        <v>244</v>
      </c>
      <c r="M2932">
        <v>0</v>
      </c>
      <c r="N2932">
        <v>11246</v>
      </c>
      <c r="O2932" t="s">
        <v>2901</v>
      </c>
      <c r="P2932" t="s">
        <v>7285</v>
      </c>
      <c r="Q2932" t="s">
        <v>423</v>
      </c>
      <c r="R2932" t="s">
        <v>7287</v>
      </c>
      <c r="S2932" t="s">
        <v>270</v>
      </c>
      <c r="T2932" t="b">
        <v>1</v>
      </c>
    </row>
    <row r="2933" spans="1:20" x14ac:dyDescent="0.25">
      <c r="A2933" t="s">
        <v>259</v>
      </c>
      <c r="B2933" t="s">
        <v>260</v>
      </c>
      <c r="C2933" t="s">
        <v>336</v>
      </c>
      <c r="D2933" t="s">
        <v>418</v>
      </c>
      <c r="E2933" t="s">
        <v>419</v>
      </c>
      <c r="F2933" t="s">
        <v>419</v>
      </c>
      <c r="G2933" t="s">
        <v>7284</v>
      </c>
      <c r="H2933">
        <v>21730</v>
      </c>
      <c r="I2933" t="s">
        <v>265</v>
      </c>
      <c r="J2933" t="s">
        <v>242</v>
      </c>
      <c r="K2933" t="s">
        <v>243</v>
      </c>
      <c r="L2933" t="s">
        <v>244</v>
      </c>
      <c r="M2933">
        <v>0</v>
      </c>
      <c r="N2933">
        <v>21730</v>
      </c>
      <c r="O2933" t="s">
        <v>2901</v>
      </c>
      <c r="P2933" t="s">
        <v>7285</v>
      </c>
      <c r="Q2933" t="s">
        <v>423</v>
      </c>
      <c r="R2933" t="s">
        <v>7288</v>
      </c>
      <c r="S2933" t="s">
        <v>270</v>
      </c>
      <c r="T2933" t="b">
        <v>1</v>
      </c>
    </row>
    <row r="2934" spans="1:20" x14ac:dyDescent="0.25">
      <c r="A2934" t="s">
        <v>259</v>
      </c>
      <c r="B2934" t="s">
        <v>260</v>
      </c>
      <c r="C2934" t="s">
        <v>237</v>
      </c>
      <c r="D2934" t="s">
        <v>320</v>
      </c>
      <c r="E2934" t="s">
        <v>5227</v>
      </c>
      <c r="F2934" t="s">
        <v>5227</v>
      </c>
      <c r="G2934" t="s">
        <v>5228</v>
      </c>
      <c r="H2934">
        <v>3.024</v>
      </c>
      <c r="I2934" t="s">
        <v>265</v>
      </c>
      <c r="J2934" t="s">
        <v>242</v>
      </c>
      <c r="K2934" t="s">
        <v>243</v>
      </c>
      <c r="L2934" t="s">
        <v>244</v>
      </c>
      <c r="M2934">
        <v>0</v>
      </c>
      <c r="N2934">
        <v>3.024</v>
      </c>
      <c r="O2934" t="s">
        <v>324</v>
      </c>
      <c r="P2934" s="18" t="s">
        <v>7289</v>
      </c>
      <c r="Q2934" t="s">
        <v>326</v>
      </c>
      <c r="R2934" t="s">
        <v>7290</v>
      </c>
      <c r="S2934" t="s">
        <v>270</v>
      </c>
      <c r="T2934" t="b">
        <v>1</v>
      </c>
    </row>
    <row r="2935" spans="1:20" x14ac:dyDescent="0.25">
      <c r="A2935" t="s">
        <v>259</v>
      </c>
      <c r="B2935" t="s">
        <v>260</v>
      </c>
      <c r="C2935" t="s">
        <v>336</v>
      </c>
      <c r="D2935" t="s">
        <v>320</v>
      </c>
      <c r="E2935" t="s">
        <v>5227</v>
      </c>
      <c r="F2935" t="s">
        <v>5227</v>
      </c>
      <c r="G2935" t="s">
        <v>5228</v>
      </c>
      <c r="H2935">
        <v>15629</v>
      </c>
      <c r="I2935" t="s">
        <v>265</v>
      </c>
      <c r="J2935" t="s">
        <v>242</v>
      </c>
      <c r="K2935" t="s">
        <v>243</v>
      </c>
      <c r="L2935" t="s">
        <v>244</v>
      </c>
      <c r="M2935">
        <v>0</v>
      </c>
      <c r="N2935">
        <v>15629</v>
      </c>
      <c r="O2935" t="s">
        <v>324</v>
      </c>
      <c r="P2935" s="18" t="s">
        <v>7289</v>
      </c>
      <c r="Q2935" t="s">
        <v>326</v>
      </c>
      <c r="R2935" t="s">
        <v>7291</v>
      </c>
      <c r="S2935" t="s">
        <v>270</v>
      </c>
      <c r="T2935" t="b">
        <v>1</v>
      </c>
    </row>
    <row r="2936" spans="1:20" x14ac:dyDescent="0.25">
      <c r="A2936" t="s">
        <v>259</v>
      </c>
      <c r="B2936" t="s">
        <v>260</v>
      </c>
      <c r="C2936" t="s">
        <v>336</v>
      </c>
      <c r="D2936" t="s">
        <v>320</v>
      </c>
      <c r="E2936" t="s">
        <v>5227</v>
      </c>
      <c r="F2936" t="s">
        <v>5227</v>
      </c>
      <c r="G2936" t="s">
        <v>5228</v>
      </c>
      <c r="H2936">
        <v>30199</v>
      </c>
      <c r="I2936" t="s">
        <v>265</v>
      </c>
      <c r="J2936" t="s">
        <v>242</v>
      </c>
      <c r="K2936" t="s">
        <v>243</v>
      </c>
      <c r="L2936" t="s">
        <v>244</v>
      </c>
      <c r="M2936">
        <v>0</v>
      </c>
      <c r="N2936">
        <v>30199</v>
      </c>
      <c r="O2936" t="s">
        <v>324</v>
      </c>
      <c r="P2936" s="18" t="s">
        <v>7289</v>
      </c>
      <c r="Q2936" t="s">
        <v>326</v>
      </c>
      <c r="R2936" t="s">
        <v>7292</v>
      </c>
      <c r="S2936" t="s">
        <v>270</v>
      </c>
      <c r="T2936" t="b">
        <v>1</v>
      </c>
    </row>
    <row r="2937" spans="1:20" x14ac:dyDescent="0.25">
      <c r="A2937" t="s">
        <v>236</v>
      </c>
      <c r="B2937" t="s">
        <v>236</v>
      </c>
      <c r="C2937" t="s">
        <v>237</v>
      </c>
      <c r="D2937" t="s">
        <v>566</v>
      </c>
      <c r="F2937" t="s">
        <v>1596</v>
      </c>
      <c r="G2937" t="s">
        <v>1053</v>
      </c>
      <c r="H2937">
        <v>0</v>
      </c>
      <c r="I2937" t="s">
        <v>254</v>
      </c>
      <c r="J2937" t="s">
        <v>242</v>
      </c>
      <c r="K2937" t="s">
        <v>243</v>
      </c>
      <c r="L2937" t="s">
        <v>244</v>
      </c>
      <c r="M2937">
        <v>0</v>
      </c>
      <c r="N2937">
        <v>0</v>
      </c>
      <c r="O2937" t="s">
        <v>4331</v>
      </c>
      <c r="P2937" t="s">
        <v>4332</v>
      </c>
      <c r="Q2937" t="s">
        <v>571</v>
      </c>
      <c r="R2937" t="s">
        <v>3289</v>
      </c>
      <c r="S2937" t="s">
        <v>249</v>
      </c>
      <c r="T2937" t="b">
        <v>0</v>
      </c>
    </row>
    <row r="2938" spans="1:20" x14ac:dyDescent="0.25">
      <c r="A2938" t="s">
        <v>236</v>
      </c>
      <c r="B2938" t="s">
        <v>236</v>
      </c>
      <c r="C2938" t="s">
        <v>237</v>
      </c>
      <c r="D2938" t="s">
        <v>693</v>
      </c>
      <c r="E2938" t="s">
        <v>7293</v>
      </c>
      <c r="F2938" t="s">
        <v>7294</v>
      </c>
      <c r="G2938" t="s">
        <v>7295</v>
      </c>
      <c r="H2938">
        <v>109.5</v>
      </c>
      <c r="I2938" t="s">
        <v>492</v>
      </c>
      <c r="J2938" t="s">
        <v>242</v>
      </c>
      <c r="K2938" t="s">
        <v>243</v>
      </c>
      <c r="L2938" t="s">
        <v>244</v>
      </c>
      <c r="M2938">
        <v>0</v>
      </c>
      <c r="N2938">
        <v>109.5</v>
      </c>
      <c r="O2938" t="s">
        <v>697</v>
      </c>
      <c r="P2938" t="s">
        <v>7296</v>
      </c>
      <c r="Q2938" t="s">
        <v>699</v>
      </c>
      <c r="R2938" t="s">
        <v>7297</v>
      </c>
      <c r="S2938" t="s">
        <v>249</v>
      </c>
      <c r="T2938" t="b">
        <v>1</v>
      </c>
    </row>
    <row r="2939" spans="1:20" x14ac:dyDescent="0.25">
      <c r="A2939" t="s">
        <v>259</v>
      </c>
      <c r="B2939" t="s">
        <v>260</v>
      </c>
      <c r="C2939" t="s">
        <v>237</v>
      </c>
      <c r="D2939" t="s">
        <v>1173</v>
      </c>
      <c r="E2939" t="s">
        <v>5717</v>
      </c>
      <c r="F2939" t="s">
        <v>5718</v>
      </c>
      <c r="G2939" t="s">
        <v>5719</v>
      </c>
      <c r="H2939">
        <v>8.2400000000000001E-2</v>
      </c>
      <c r="I2939" t="s">
        <v>265</v>
      </c>
      <c r="J2939" t="s">
        <v>242</v>
      </c>
      <c r="K2939" t="s">
        <v>243</v>
      </c>
      <c r="L2939" t="s">
        <v>244</v>
      </c>
      <c r="M2939">
        <v>0</v>
      </c>
      <c r="N2939">
        <v>8.2400000000000001E-2</v>
      </c>
      <c r="O2939" t="s">
        <v>1258</v>
      </c>
      <c r="P2939" t="s">
        <v>7298</v>
      </c>
      <c r="Q2939" t="s">
        <v>1177</v>
      </c>
      <c r="R2939" t="s">
        <v>7299</v>
      </c>
      <c r="S2939" t="s">
        <v>270</v>
      </c>
      <c r="T2939" t="b">
        <v>1</v>
      </c>
    </row>
    <row r="2940" spans="1:20" x14ac:dyDescent="0.25">
      <c r="A2940" t="s">
        <v>259</v>
      </c>
      <c r="B2940" t="s">
        <v>260</v>
      </c>
      <c r="C2940" t="s">
        <v>237</v>
      </c>
      <c r="D2940" t="s">
        <v>418</v>
      </c>
      <c r="E2940" t="s">
        <v>3828</v>
      </c>
      <c r="F2940" t="s">
        <v>7300</v>
      </c>
      <c r="G2940" t="s">
        <v>7301</v>
      </c>
      <c r="H2940">
        <v>0.218</v>
      </c>
      <c r="I2940" t="s">
        <v>265</v>
      </c>
      <c r="J2940" t="s">
        <v>242</v>
      </c>
      <c r="K2940" t="s">
        <v>243</v>
      </c>
      <c r="L2940" t="s">
        <v>244</v>
      </c>
      <c r="M2940">
        <v>0</v>
      </c>
      <c r="N2940">
        <v>0.218</v>
      </c>
      <c r="O2940" t="s">
        <v>2901</v>
      </c>
      <c r="P2940" t="s">
        <v>7302</v>
      </c>
      <c r="Q2940" t="s">
        <v>423</v>
      </c>
      <c r="R2940" t="s">
        <v>7303</v>
      </c>
      <c r="S2940" t="s">
        <v>270</v>
      </c>
      <c r="T2940" t="b">
        <v>1</v>
      </c>
    </row>
    <row r="2941" spans="1:20" x14ac:dyDescent="0.25">
      <c r="A2941" t="s">
        <v>259</v>
      </c>
      <c r="B2941" t="s">
        <v>260</v>
      </c>
      <c r="C2941" t="s">
        <v>237</v>
      </c>
      <c r="D2941" t="s">
        <v>3088</v>
      </c>
      <c r="E2941" t="s">
        <v>7304</v>
      </c>
      <c r="F2941" t="s">
        <v>7304</v>
      </c>
      <c r="G2941" t="s">
        <v>7305</v>
      </c>
      <c r="H2941">
        <v>3.456</v>
      </c>
      <c r="I2941" t="s">
        <v>265</v>
      </c>
      <c r="J2941" t="s">
        <v>242</v>
      </c>
      <c r="K2941" t="s">
        <v>243</v>
      </c>
      <c r="L2941" t="s">
        <v>244</v>
      </c>
      <c r="M2941">
        <v>0</v>
      </c>
      <c r="N2941">
        <v>3.456</v>
      </c>
      <c r="O2941" t="s">
        <v>324</v>
      </c>
      <c r="P2941" t="s">
        <v>7306</v>
      </c>
      <c r="Q2941" t="s">
        <v>3092</v>
      </c>
      <c r="R2941" t="s">
        <v>7307</v>
      </c>
      <c r="S2941" t="s">
        <v>270</v>
      </c>
      <c r="T2941" t="b">
        <v>1</v>
      </c>
    </row>
    <row r="2942" spans="1:20" x14ac:dyDescent="0.25">
      <c r="A2942" t="s">
        <v>259</v>
      </c>
      <c r="B2942" t="s">
        <v>260</v>
      </c>
      <c r="C2942" t="s">
        <v>336</v>
      </c>
      <c r="D2942" t="s">
        <v>3088</v>
      </c>
      <c r="E2942" t="s">
        <v>7304</v>
      </c>
      <c r="F2942" t="s">
        <v>7304</v>
      </c>
      <c r="G2942" t="s">
        <v>7305</v>
      </c>
      <c r="H2942">
        <v>17862</v>
      </c>
      <c r="I2942" t="s">
        <v>265</v>
      </c>
      <c r="J2942" t="s">
        <v>242</v>
      </c>
      <c r="K2942" t="s">
        <v>243</v>
      </c>
      <c r="L2942" t="s">
        <v>244</v>
      </c>
      <c r="M2942">
        <v>0</v>
      </c>
      <c r="N2942">
        <v>17862</v>
      </c>
      <c r="O2942" t="s">
        <v>324</v>
      </c>
      <c r="P2942" t="s">
        <v>7306</v>
      </c>
      <c r="Q2942" t="s">
        <v>3092</v>
      </c>
      <c r="R2942" t="s">
        <v>7308</v>
      </c>
      <c r="S2942" t="s">
        <v>270</v>
      </c>
      <c r="T2942" t="b">
        <v>1</v>
      </c>
    </row>
    <row r="2943" spans="1:20" x14ac:dyDescent="0.25">
      <c r="A2943" t="s">
        <v>259</v>
      </c>
      <c r="B2943" t="s">
        <v>260</v>
      </c>
      <c r="C2943" t="s">
        <v>336</v>
      </c>
      <c r="D2943" t="s">
        <v>3088</v>
      </c>
      <c r="E2943" t="s">
        <v>7304</v>
      </c>
      <c r="F2943" t="s">
        <v>7304</v>
      </c>
      <c r="G2943" t="s">
        <v>7305</v>
      </c>
      <c r="H2943">
        <v>34513</v>
      </c>
      <c r="I2943" t="s">
        <v>265</v>
      </c>
      <c r="J2943" t="s">
        <v>242</v>
      </c>
      <c r="K2943" t="s">
        <v>243</v>
      </c>
      <c r="L2943" t="s">
        <v>244</v>
      </c>
      <c r="M2943">
        <v>0</v>
      </c>
      <c r="N2943">
        <v>34513</v>
      </c>
      <c r="O2943" t="s">
        <v>324</v>
      </c>
      <c r="P2943" t="s">
        <v>7306</v>
      </c>
      <c r="Q2943" t="s">
        <v>3092</v>
      </c>
      <c r="R2943" t="s">
        <v>7309</v>
      </c>
      <c r="S2943" t="s">
        <v>270</v>
      </c>
      <c r="T2943" t="b">
        <v>1</v>
      </c>
    </row>
    <row r="2944" spans="1:20" x14ac:dyDescent="0.25">
      <c r="A2944" t="s">
        <v>236</v>
      </c>
      <c r="B2944" t="s">
        <v>236</v>
      </c>
      <c r="C2944" t="s">
        <v>237</v>
      </c>
      <c r="D2944" t="s">
        <v>1198</v>
      </c>
      <c r="F2944" t="s">
        <v>600</v>
      </c>
      <c r="G2944" t="s">
        <v>1066</v>
      </c>
      <c r="H2944">
        <v>1.4999999999999999E-2</v>
      </c>
      <c r="I2944" t="s">
        <v>254</v>
      </c>
      <c r="J2944" t="s">
        <v>242</v>
      </c>
      <c r="K2944" t="s">
        <v>243</v>
      </c>
      <c r="L2944" t="s">
        <v>244</v>
      </c>
      <c r="M2944">
        <v>0</v>
      </c>
      <c r="N2944">
        <v>1.4999999999999999E-2</v>
      </c>
      <c r="O2944" t="s">
        <v>358</v>
      </c>
      <c r="P2944" t="s">
        <v>7310</v>
      </c>
      <c r="Q2944" t="s">
        <v>1201</v>
      </c>
      <c r="R2944" t="s">
        <v>3775</v>
      </c>
      <c r="S2944" t="s">
        <v>249</v>
      </c>
      <c r="T2944" t="b">
        <v>1</v>
      </c>
    </row>
    <row r="2945" spans="1:20" x14ac:dyDescent="0.25">
      <c r="A2945" t="s">
        <v>259</v>
      </c>
      <c r="B2945" t="s">
        <v>260</v>
      </c>
      <c r="C2945" t="s">
        <v>237</v>
      </c>
      <c r="D2945" t="s">
        <v>1148</v>
      </c>
      <c r="E2945" t="s">
        <v>2898</v>
      </c>
      <c r="F2945" t="s">
        <v>2898</v>
      </c>
      <c r="G2945" t="s">
        <v>7311</v>
      </c>
      <c r="H2945">
        <v>1.9279999999999999</v>
      </c>
      <c r="I2945" t="s">
        <v>265</v>
      </c>
      <c r="J2945" t="s">
        <v>242</v>
      </c>
      <c r="K2945" t="s">
        <v>243</v>
      </c>
      <c r="L2945" t="s">
        <v>244</v>
      </c>
      <c r="M2945">
        <v>0</v>
      </c>
      <c r="N2945">
        <v>1.9279999999999999</v>
      </c>
      <c r="O2945" t="s">
        <v>310</v>
      </c>
      <c r="P2945" t="s">
        <v>7312</v>
      </c>
      <c r="Q2945" t="s">
        <v>1153</v>
      </c>
      <c r="R2945" t="s">
        <v>7313</v>
      </c>
      <c r="S2945" t="s">
        <v>270</v>
      </c>
      <c r="T2945" t="b">
        <v>1</v>
      </c>
    </row>
    <row r="2946" spans="1:20" x14ac:dyDescent="0.25">
      <c r="A2946" t="s">
        <v>259</v>
      </c>
      <c r="B2946" t="s">
        <v>260</v>
      </c>
      <c r="C2946" t="s">
        <v>294</v>
      </c>
      <c r="D2946" t="s">
        <v>1148</v>
      </c>
      <c r="E2946" t="s">
        <v>2898</v>
      </c>
      <c r="F2946" t="s">
        <v>2898</v>
      </c>
      <c r="G2946" t="s">
        <v>7311</v>
      </c>
      <c r="H2946">
        <v>1.008</v>
      </c>
      <c r="I2946" t="s">
        <v>265</v>
      </c>
      <c r="J2946" t="s">
        <v>242</v>
      </c>
      <c r="K2946" t="s">
        <v>243</v>
      </c>
      <c r="L2946" t="s">
        <v>244</v>
      </c>
      <c r="M2946">
        <v>0</v>
      </c>
      <c r="N2946">
        <v>1.008</v>
      </c>
      <c r="O2946" t="s">
        <v>310</v>
      </c>
      <c r="P2946" t="s">
        <v>7312</v>
      </c>
      <c r="Q2946" t="s">
        <v>1153</v>
      </c>
      <c r="R2946" t="s">
        <v>7313</v>
      </c>
      <c r="S2946" t="s">
        <v>270</v>
      </c>
      <c r="T2946" t="b">
        <v>1</v>
      </c>
    </row>
    <row r="2947" spans="1:20" x14ac:dyDescent="0.25">
      <c r="A2947" t="s">
        <v>259</v>
      </c>
      <c r="B2947" t="s">
        <v>271</v>
      </c>
      <c r="C2947" t="s">
        <v>237</v>
      </c>
      <c r="D2947" t="s">
        <v>4984</v>
      </c>
      <c r="E2947" t="s">
        <v>3158</v>
      </c>
      <c r="F2947" t="s">
        <v>3158</v>
      </c>
      <c r="G2947" t="s">
        <v>3159</v>
      </c>
      <c r="H2947">
        <v>1.3260000000000001</v>
      </c>
      <c r="I2947" t="s">
        <v>265</v>
      </c>
      <c r="J2947" t="s">
        <v>242</v>
      </c>
      <c r="K2947" t="s">
        <v>243</v>
      </c>
      <c r="L2947" t="s">
        <v>244</v>
      </c>
      <c r="M2947">
        <v>0</v>
      </c>
      <c r="N2947">
        <v>1.3260000000000001</v>
      </c>
      <c r="O2947" t="s">
        <v>1248</v>
      </c>
      <c r="P2947" t="s">
        <v>7314</v>
      </c>
      <c r="Q2947" t="s">
        <v>4988</v>
      </c>
      <c r="R2947" t="s">
        <v>7315</v>
      </c>
      <c r="S2947" t="s">
        <v>279</v>
      </c>
      <c r="T2947" t="b">
        <v>1</v>
      </c>
    </row>
    <row r="2948" spans="1:20" x14ac:dyDescent="0.25">
      <c r="A2948" t="s">
        <v>259</v>
      </c>
      <c r="B2948" t="s">
        <v>260</v>
      </c>
      <c r="C2948" t="s">
        <v>237</v>
      </c>
      <c r="D2948" t="s">
        <v>1549</v>
      </c>
      <c r="E2948" t="s">
        <v>307</v>
      </c>
      <c r="F2948" t="s">
        <v>308</v>
      </c>
      <c r="G2948" t="s">
        <v>309</v>
      </c>
      <c r="H2948">
        <v>0.5232</v>
      </c>
      <c r="I2948" t="s">
        <v>265</v>
      </c>
      <c r="J2948" t="s">
        <v>242</v>
      </c>
      <c r="K2948" t="s">
        <v>243</v>
      </c>
      <c r="L2948" t="s">
        <v>244</v>
      </c>
      <c r="M2948">
        <v>0</v>
      </c>
      <c r="N2948">
        <v>0.5232</v>
      </c>
      <c r="O2948" t="s">
        <v>446</v>
      </c>
      <c r="P2948" t="s">
        <v>7316</v>
      </c>
      <c r="Q2948" t="s">
        <v>1553</v>
      </c>
      <c r="R2948" t="s">
        <v>7317</v>
      </c>
      <c r="S2948" t="s">
        <v>270</v>
      </c>
      <c r="T2948" t="b">
        <v>1</v>
      </c>
    </row>
    <row r="2949" spans="1:20" x14ac:dyDescent="0.25">
      <c r="A2949" t="s">
        <v>259</v>
      </c>
      <c r="B2949" t="s">
        <v>260</v>
      </c>
      <c r="C2949" t="s">
        <v>294</v>
      </c>
      <c r="D2949" t="s">
        <v>1549</v>
      </c>
      <c r="E2949" t="s">
        <v>307</v>
      </c>
      <c r="F2949" t="s">
        <v>308</v>
      </c>
      <c r="G2949" t="s">
        <v>309</v>
      </c>
      <c r="H2949">
        <v>0.3024</v>
      </c>
      <c r="I2949" t="s">
        <v>265</v>
      </c>
      <c r="J2949" t="s">
        <v>242</v>
      </c>
      <c r="K2949" t="s">
        <v>243</v>
      </c>
      <c r="L2949" t="s">
        <v>244</v>
      </c>
      <c r="M2949">
        <v>0</v>
      </c>
      <c r="N2949">
        <v>0.3024</v>
      </c>
      <c r="O2949" t="s">
        <v>310</v>
      </c>
      <c r="P2949" t="s">
        <v>7316</v>
      </c>
      <c r="Q2949" t="s">
        <v>1553</v>
      </c>
      <c r="R2949" t="s">
        <v>7317</v>
      </c>
      <c r="S2949" t="s">
        <v>270</v>
      </c>
      <c r="T2949" t="b">
        <v>1</v>
      </c>
    </row>
    <row r="2950" spans="1:20" x14ac:dyDescent="0.25">
      <c r="A2950" t="s">
        <v>259</v>
      </c>
      <c r="B2950" t="s">
        <v>260</v>
      </c>
      <c r="C2950" t="s">
        <v>237</v>
      </c>
      <c r="D2950" t="s">
        <v>3581</v>
      </c>
      <c r="E2950" t="s">
        <v>5391</v>
      </c>
      <c r="F2950" t="s">
        <v>5391</v>
      </c>
      <c r="G2950" t="s">
        <v>7318</v>
      </c>
      <c r="H2950">
        <v>0.436</v>
      </c>
      <c r="I2950" t="s">
        <v>265</v>
      </c>
      <c r="J2950" t="s">
        <v>242</v>
      </c>
      <c r="K2950" t="s">
        <v>243</v>
      </c>
      <c r="L2950" t="s">
        <v>244</v>
      </c>
      <c r="M2950">
        <v>0</v>
      </c>
      <c r="N2950">
        <v>0.436</v>
      </c>
      <c r="O2950" t="s">
        <v>324</v>
      </c>
      <c r="P2950" t="s">
        <v>7319</v>
      </c>
      <c r="Q2950" t="s">
        <v>3586</v>
      </c>
      <c r="R2950" t="s">
        <v>7320</v>
      </c>
      <c r="S2950" t="s">
        <v>270</v>
      </c>
      <c r="T2950" t="b">
        <v>1</v>
      </c>
    </row>
    <row r="2951" spans="1:20" x14ac:dyDescent="0.25">
      <c r="A2951" t="s">
        <v>259</v>
      </c>
      <c r="B2951" t="s">
        <v>260</v>
      </c>
      <c r="C2951" t="s">
        <v>294</v>
      </c>
      <c r="D2951" t="s">
        <v>3581</v>
      </c>
      <c r="E2951" t="s">
        <v>5391</v>
      </c>
      <c r="F2951" t="s">
        <v>5391</v>
      </c>
      <c r="G2951" t="s">
        <v>7318</v>
      </c>
      <c r="H2951">
        <v>0.252</v>
      </c>
      <c r="I2951" t="s">
        <v>265</v>
      </c>
      <c r="J2951" t="s">
        <v>242</v>
      </c>
      <c r="K2951" t="s">
        <v>243</v>
      </c>
      <c r="L2951" t="s">
        <v>244</v>
      </c>
      <c r="M2951">
        <v>0</v>
      </c>
      <c r="N2951">
        <v>0.252</v>
      </c>
      <c r="O2951" t="s">
        <v>324</v>
      </c>
      <c r="P2951" t="s">
        <v>7319</v>
      </c>
      <c r="Q2951" t="s">
        <v>3586</v>
      </c>
      <c r="R2951" t="s">
        <v>7320</v>
      </c>
      <c r="S2951" t="s">
        <v>270</v>
      </c>
      <c r="T2951" t="b">
        <v>1</v>
      </c>
    </row>
    <row r="2952" spans="1:20" x14ac:dyDescent="0.25">
      <c r="A2952" t="s">
        <v>236</v>
      </c>
      <c r="B2952" t="s">
        <v>236</v>
      </c>
      <c r="C2952" t="s">
        <v>237</v>
      </c>
      <c r="D2952" t="s">
        <v>693</v>
      </c>
      <c r="E2952" t="s">
        <v>7321</v>
      </c>
      <c r="F2952" t="s">
        <v>7322</v>
      </c>
      <c r="G2952" t="s">
        <v>7323</v>
      </c>
      <c r="H2952">
        <v>29.565000000000001</v>
      </c>
      <c r="I2952" t="s">
        <v>492</v>
      </c>
      <c r="J2952" t="s">
        <v>242</v>
      </c>
      <c r="K2952" t="s">
        <v>243</v>
      </c>
      <c r="L2952" t="s">
        <v>244</v>
      </c>
      <c r="M2952">
        <v>0</v>
      </c>
      <c r="N2952">
        <v>29.565000000000001</v>
      </c>
      <c r="O2952" t="s">
        <v>1122</v>
      </c>
      <c r="P2952" t="s">
        <v>7324</v>
      </c>
      <c r="Q2952" t="s">
        <v>699</v>
      </c>
      <c r="R2952" t="s">
        <v>7325</v>
      </c>
      <c r="S2952" t="s">
        <v>249</v>
      </c>
      <c r="T2952" t="b">
        <v>1</v>
      </c>
    </row>
    <row r="2953" spans="1:20" x14ac:dyDescent="0.25">
      <c r="A2953" t="s">
        <v>236</v>
      </c>
      <c r="B2953" t="s">
        <v>236</v>
      </c>
      <c r="C2953" t="s">
        <v>237</v>
      </c>
      <c r="D2953" t="s">
        <v>392</v>
      </c>
      <c r="F2953" t="s">
        <v>757</v>
      </c>
      <c r="G2953" t="s">
        <v>2662</v>
      </c>
      <c r="H2953">
        <v>0</v>
      </c>
      <c r="I2953" t="s">
        <v>241</v>
      </c>
      <c r="J2953" t="s">
        <v>242</v>
      </c>
      <c r="K2953" t="s">
        <v>243</v>
      </c>
      <c r="L2953" t="s">
        <v>244</v>
      </c>
      <c r="M2953">
        <v>0</v>
      </c>
      <c r="N2953">
        <v>0</v>
      </c>
      <c r="O2953" t="s">
        <v>1598</v>
      </c>
      <c r="P2953" t="s">
        <v>2663</v>
      </c>
      <c r="Q2953" t="s">
        <v>397</v>
      </c>
      <c r="R2953" t="s">
        <v>3976</v>
      </c>
      <c r="S2953" t="s">
        <v>249</v>
      </c>
      <c r="T2953" t="b">
        <v>0</v>
      </c>
    </row>
    <row r="2954" spans="1:20" x14ac:dyDescent="0.25">
      <c r="A2954" t="s">
        <v>259</v>
      </c>
      <c r="B2954" t="s">
        <v>260</v>
      </c>
      <c r="C2954" t="s">
        <v>237</v>
      </c>
      <c r="D2954" t="s">
        <v>4562</v>
      </c>
      <c r="E2954" t="s">
        <v>4590</v>
      </c>
      <c r="F2954" t="s">
        <v>7326</v>
      </c>
      <c r="G2954" t="s">
        <v>7327</v>
      </c>
      <c r="H2954">
        <v>7.6800000000000002E-3</v>
      </c>
      <c r="I2954" t="s">
        <v>265</v>
      </c>
      <c r="J2954" t="s">
        <v>242</v>
      </c>
      <c r="K2954" t="s">
        <v>243</v>
      </c>
      <c r="L2954" t="s">
        <v>244</v>
      </c>
      <c r="M2954">
        <v>0</v>
      </c>
      <c r="N2954">
        <v>7.6800000000000002E-3</v>
      </c>
      <c r="O2954" t="s">
        <v>290</v>
      </c>
      <c r="P2954" t="s">
        <v>7328</v>
      </c>
      <c r="Q2954" t="s">
        <v>4564</v>
      </c>
      <c r="R2954" t="s">
        <v>7329</v>
      </c>
      <c r="S2954" t="s">
        <v>270</v>
      </c>
      <c r="T2954" t="b">
        <v>1</v>
      </c>
    </row>
    <row r="2955" spans="1:20" x14ac:dyDescent="0.25">
      <c r="A2955" t="s">
        <v>259</v>
      </c>
      <c r="B2955" t="s">
        <v>260</v>
      </c>
      <c r="C2955" t="s">
        <v>237</v>
      </c>
      <c r="D2955" t="s">
        <v>847</v>
      </c>
      <c r="E2955" t="s">
        <v>1353</v>
      </c>
      <c r="F2955" t="s">
        <v>5011</v>
      </c>
      <c r="G2955" t="s">
        <v>5011</v>
      </c>
      <c r="H2955">
        <v>0.153</v>
      </c>
      <c r="I2955" t="s">
        <v>265</v>
      </c>
      <c r="J2955" t="s">
        <v>242</v>
      </c>
      <c r="K2955" t="s">
        <v>243</v>
      </c>
      <c r="L2955" t="s">
        <v>244</v>
      </c>
      <c r="M2955">
        <v>0</v>
      </c>
      <c r="N2955">
        <v>0.153</v>
      </c>
      <c r="O2955" t="s">
        <v>446</v>
      </c>
      <c r="P2955" t="s">
        <v>7330</v>
      </c>
      <c r="Q2955" t="s">
        <v>851</v>
      </c>
      <c r="R2955" t="s">
        <v>7331</v>
      </c>
      <c r="S2955" t="s">
        <v>270</v>
      </c>
      <c r="T2955" t="b">
        <v>1</v>
      </c>
    </row>
    <row r="2956" spans="1:20" x14ac:dyDescent="0.25">
      <c r="A2956" t="s">
        <v>259</v>
      </c>
      <c r="B2956" t="s">
        <v>260</v>
      </c>
      <c r="C2956" t="s">
        <v>237</v>
      </c>
      <c r="D2956" t="s">
        <v>2206</v>
      </c>
      <c r="E2956" t="s">
        <v>729</v>
      </c>
      <c r="F2956" t="s">
        <v>730</v>
      </c>
      <c r="G2956" t="s">
        <v>730</v>
      </c>
      <c r="H2956">
        <v>0.15359999999999999</v>
      </c>
      <c r="I2956" t="s">
        <v>265</v>
      </c>
      <c r="J2956" t="s">
        <v>242</v>
      </c>
      <c r="K2956" t="s">
        <v>243</v>
      </c>
      <c r="L2956" t="s">
        <v>244</v>
      </c>
      <c r="M2956">
        <v>0</v>
      </c>
      <c r="N2956">
        <v>0.15359999999999999</v>
      </c>
      <c r="O2956" t="s">
        <v>310</v>
      </c>
      <c r="P2956" t="s">
        <v>7332</v>
      </c>
      <c r="Q2956" t="s">
        <v>2210</v>
      </c>
      <c r="R2956" t="s">
        <v>7333</v>
      </c>
      <c r="S2956" t="s">
        <v>270</v>
      </c>
      <c r="T2956" t="b">
        <v>1</v>
      </c>
    </row>
    <row r="2957" spans="1:20" x14ac:dyDescent="0.25">
      <c r="A2957" t="s">
        <v>259</v>
      </c>
      <c r="B2957" t="s">
        <v>260</v>
      </c>
      <c r="C2957" t="s">
        <v>237</v>
      </c>
      <c r="D2957" t="s">
        <v>7334</v>
      </c>
      <c r="E2957" t="s">
        <v>7335</v>
      </c>
      <c r="F2957" t="s">
        <v>7336</v>
      </c>
      <c r="G2957" t="s">
        <v>7336</v>
      </c>
      <c r="H2957">
        <v>54.537999999999997</v>
      </c>
      <c r="I2957" t="s">
        <v>265</v>
      </c>
      <c r="J2957" t="s">
        <v>242</v>
      </c>
      <c r="K2957" t="s">
        <v>243</v>
      </c>
      <c r="L2957" t="s">
        <v>244</v>
      </c>
      <c r="M2957">
        <v>0</v>
      </c>
      <c r="N2957">
        <v>54.537999999999997</v>
      </c>
      <c r="O2957" t="s">
        <v>283</v>
      </c>
      <c r="P2957" t="s">
        <v>7337</v>
      </c>
      <c r="Q2957" t="s">
        <v>7338</v>
      </c>
      <c r="R2957" t="s">
        <v>7339</v>
      </c>
      <c r="S2957" t="s">
        <v>270</v>
      </c>
      <c r="T2957" t="b">
        <v>1</v>
      </c>
    </row>
    <row r="2958" spans="1:20" x14ac:dyDescent="0.25">
      <c r="A2958" t="s">
        <v>259</v>
      </c>
      <c r="B2958" t="s">
        <v>260</v>
      </c>
      <c r="C2958" t="s">
        <v>336</v>
      </c>
      <c r="D2958" t="s">
        <v>7334</v>
      </c>
      <c r="E2958" t="s">
        <v>7335</v>
      </c>
      <c r="F2958" t="s">
        <v>7336</v>
      </c>
      <c r="G2958" t="s">
        <v>7336</v>
      </c>
      <c r="H2958">
        <v>277097</v>
      </c>
      <c r="I2958" t="s">
        <v>265</v>
      </c>
      <c r="J2958" t="s">
        <v>242</v>
      </c>
      <c r="K2958" t="s">
        <v>243</v>
      </c>
      <c r="L2958" t="s">
        <v>244</v>
      </c>
      <c r="M2958">
        <v>0</v>
      </c>
      <c r="N2958">
        <v>277097</v>
      </c>
      <c r="O2958" t="s">
        <v>546</v>
      </c>
      <c r="P2958" t="s">
        <v>7337</v>
      </c>
      <c r="Q2958" t="s">
        <v>7338</v>
      </c>
      <c r="R2958" t="s">
        <v>7340</v>
      </c>
      <c r="S2958" t="s">
        <v>270</v>
      </c>
      <c r="T2958" t="b">
        <v>1</v>
      </c>
    </row>
    <row r="2959" spans="1:20" x14ac:dyDescent="0.25">
      <c r="A2959" t="s">
        <v>259</v>
      </c>
      <c r="B2959" t="s">
        <v>260</v>
      </c>
      <c r="C2959" t="s">
        <v>336</v>
      </c>
      <c r="D2959" t="s">
        <v>7334</v>
      </c>
      <c r="E2959" t="s">
        <v>7335</v>
      </c>
      <c r="F2959" t="s">
        <v>7336</v>
      </c>
      <c r="G2959" t="s">
        <v>7336</v>
      </c>
      <c r="H2959">
        <v>401312</v>
      </c>
      <c r="I2959" t="s">
        <v>265</v>
      </c>
      <c r="J2959" t="s">
        <v>242</v>
      </c>
      <c r="K2959" t="s">
        <v>243</v>
      </c>
      <c r="L2959" t="s">
        <v>244</v>
      </c>
      <c r="M2959">
        <v>0</v>
      </c>
      <c r="N2959">
        <v>401312</v>
      </c>
      <c r="O2959" t="s">
        <v>546</v>
      </c>
      <c r="P2959" t="s">
        <v>7337</v>
      </c>
      <c r="Q2959" t="s">
        <v>7338</v>
      </c>
      <c r="R2959" t="s">
        <v>7341</v>
      </c>
      <c r="S2959" t="s">
        <v>270</v>
      </c>
      <c r="T2959" t="b">
        <v>1</v>
      </c>
    </row>
    <row r="2960" spans="1:20" x14ac:dyDescent="0.25">
      <c r="A2960" t="s">
        <v>259</v>
      </c>
      <c r="B2960" t="s">
        <v>260</v>
      </c>
      <c r="C2960" t="s">
        <v>237</v>
      </c>
      <c r="D2960" t="s">
        <v>1442</v>
      </c>
      <c r="E2960" t="s">
        <v>7342</v>
      </c>
      <c r="F2960" t="s">
        <v>7343</v>
      </c>
      <c r="G2960" t="s">
        <v>7343</v>
      </c>
      <c r="H2960">
        <v>0.15049999999999999</v>
      </c>
      <c r="I2960" t="s">
        <v>265</v>
      </c>
      <c r="J2960" t="s">
        <v>242</v>
      </c>
      <c r="K2960" t="s">
        <v>243</v>
      </c>
      <c r="L2960" t="s">
        <v>244</v>
      </c>
      <c r="M2960">
        <v>0</v>
      </c>
      <c r="N2960">
        <v>0.15049999999999999</v>
      </c>
      <c r="O2960" t="s">
        <v>446</v>
      </c>
      <c r="P2960" t="s">
        <v>7344</v>
      </c>
      <c r="Q2960" t="s">
        <v>1446</v>
      </c>
      <c r="R2960" t="s">
        <v>7345</v>
      </c>
      <c r="S2960" t="s">
        <v>270</v>
      </c>
      <c r="T2960" t="b">
        <v>1</v>
      </c>
    </row>
    <row r="2961" spans="1:20" x14ac:dyDescent="0.25">
      <c r="A2961" t="s">
        <v>236</v>
      </c>
      <c r="B2961" t="s">
        <v>615</v>
      </c>
      <c r="C2961" t="s">
        <v>237</v>
      </c>
      <c r="D2961" t="s">
        <v>615</v>
      </c>
      <c r="F2961" t="s">
        <v>7346</v>
      </c>
      <c r="G2961" t="s">
        <v>7347</v>
      </c>
      <c r="H2961">
        <v>2.4000000000000001E-4</v>
      </c>
      <c r="I2961" t="s">
        <v>618</v>
      </c>
      <c r="J2961" t="s">
        <v>242</v>
      </c>
      <c r="K2961" t="s">
        <v>243</v>
      </c>
      <c r="L2961" t="s">
        <v>244</v>
      </c>
      <c r="M2961">
        <v>0</v>
      </c>
      <c r="N2961">
        <v>2.4000000000000001E-4</v>
      </c>
      <c r="O2961" t="s">
        <v>619</v>
      </c>
      <c r="P2961" t="s">
        <v>7348</v>
      </c>
      <c r="Q2961" t="s">
        <v>621</v>
      </c>
      <c r="R2961" t="s">
        <v>7349</v>
      </c>
      <c r="S2961" t="s">
        <v>623</v>
      </c>
      <c r="T2961" t="b">
        <v>1</v>
      </c>
    </row>
    <row r="2962" spans="1:20" x14ac:dyDescent="0.25">
      <c r="A2962" t="s">
        <v>236</v>
      </c>
      <c r="B2962" t="s">
        <v>236</v>
      </c>
      <c r="C2962" t="s">
        <v>237</v>
      </c>
      <c r="D2962" t="s">
        <v>1111</v>
      </c>
      <c r="F2962" t="s">
        <v>7350</v>
      </c>
      <c r="G2962" t="s">
        <v>7351</v>
      </c>
      <c r="H2962">
        <v>5.2794999999999996</v>
      </c>
      <c r="I2962" t="s">
        <v>492</v>
      </c>
      <c r="J2962" t="s">
        <v>242</v>
      </c>
      <c r="K2962" t="s">
        <v>243</v>
      </c>
      <c r="L2962" t="s">
        <v>244</v>
      </c>
      <c r="M2962">
        <v>0</v>
      </c>
      <c r="N2962">
        <v>5.2794999999999996</v>
      </c>
      <c r="O2962" t="s">
        <v>4225</v>
      </c>
      <c r="P2962" t="s">
        <v>7352</v>
      </c>
      <c r="Q2962" t="s">
        <v>1116</v>
      </c>
      <c r="R2962" t="s">
        <v>7353</v>
      </c>
      <c r="S2962" t="s">
        <v>249</v>
      </c>
      <c r="T2962" t="b">
        <v>1</v>
      </c>
    </row>
    <row r="2963" spans="1:20" x14ac:dyDescent="0.25">
      <c r="A2963" t="s">
        <v>259</v>
      </c>
      <c r="B2963" t="s">
        <v>260</v>
      </c>
      <c r="C2963" t="s">
        <v>237</v>
      </c>
      <c r="D2963" t="s">
        <v>740</v>
      </c>
      <c r="E2963" t="s">
        <v>1473</v>
      </c>
      <c r="F2963" t="s">
        <v>1473</v>
      </c>
      <c r="G2963" t="s">
        <v>7354</v>
      </c>
      <c r="H2963">
        <v>9.8320000000000007</v>
      </c>
      <c r="I2963" t="s">
        <v>265</v>
      </c>
      <c r="J2963" t="s">
        <v>242</v>
      </c>
      <c r="K2963" t="s">
        <v>243</v>
      </c>
      <c r="L2963" t="s">
        <v>244</v>
      </c>
      <c r="M2963">
        <v>0</v>
      </c>
      <c r="N2963">
        <v>9.8320000000000007</v>
      </c>
      <c r="O2963" t="s">
        <v>660</v>
      </c>
      <c r="P2963" t="s">
        <v>7355</v>
      </c>
      <c r="Q2963" t="s">
        <v>744</v>
      </c>
      <c r="R2963" t="s">
        <v>7356</v>
      </c>
      <c r="S2963" t="s">
        <v>270</v>
      </c>
      <c r="T2963" t="b">
        <v>1</v>
      </c>
    </row>
    <row r="2964" spans="1:20" x14ac:dyDescent="0.25">
      <c r="A2964" t="s">
        <v>259</v>
      </c>
      <c r="B2964" t="s">
        <v>260</v>
      </c>
      <c r="C2964" t="s">
        <v>294</v>
      </c>
      <c r="D2964" t="s">
        <v>740</v>
      </c>
      <c r="E2964" t="s">
        <v>1473</v>
      </c>
      <c r="F2964" t="s">
        <v>1473</v>
      </c>
      <c r="G2964" t="s">
        <v>7354</v>
      </c>
      <c r="H2964">
        <v>6.52</v>
      </c>
      <c r="I2964" t="s">
        <v>265</v>
      </c>
      <c r="J2964" t="s">
        <v>242</v>
      </c>
      <c r="K2964" t="s">
        <v>243</v>
      </c>
      <c r="L2964" t="s">
        <v>244</v>
      </c>
      <c r="M2964">
        <v>0</v>
      </c>
      <c r="N2964">
        <v>6.52</v>
      </c>
      <c r="O2964" t="s">
        <v>660</v>
      </c>
      <c r="P2964" t="s">
        <v>7355</v>
      </c>
      <c r="Q2964" t="s">
        <v>744</v>
      </c>
      <c r="R2964" t="s">
        <v>7356</v>
      </c>
      <c r="S2964" t="s">
        <v>270</v>
      </c>
      <c r="T2964" t="b">
        <v>1</v>
      </c>
    </row>
    <row r="2965" spans="1:20" x14ac:dyDescent="0.25">
      <c r="A2965" t="s">
        <v>236</v>
      </c>
      <c r="B2965" t="s">
        <v>236</v>
      </c>
      <c r="C2965" t="s">
        <v>237</v>
      </c>
      <c r="D2965" t="s">
        <v>362</v>
      </c>
      <c r="F2965" t="s">
        <v>1819</v>
      </c>
      <c r="G2965" t="s">
        <v>2347</v>
      </c>
      <c r="H2965">
        <v>0.06</v>
      </c>
      <c r="I2965" t="s">
        <v>341</v>
      </c>
      <c r="J2965" t="s">
        <v>242</v>
      </c>
      <c r="K2965" t="s">
        <v>243</v>
      </c>
      <c r="L2965" t="s">
        <v>244</v>
      </c>
      <c r="M2965">
        <v>0</v>
      </c>
      <c r="N2965">
        <v>0.06</v>
      </c>
      <c r="O2965" t="s">
        <v>486</v>
      </c>
      <c r="P2965" t="s">
        <v>7357</v>
      </c>
      <c r="Q2965" t="s">
        <v>367</v>
      </c>
      <c r="R2965" t="s">
        <v>1821</v>
      </c>
      <c r="S2965" t="s">
        <v>249</v>
      </c>
      <c r="T2965" t="b">
        <v>0</v>
      </c>
    </row>
    <row r="2966" spans="1:20" x14ac:dyDescent="0.25">
      <c r="A2966" t="s">
        <v>236</v>
      </c>
      <c r="B2966" t="s">
        <v>236</v>
      </c>
      <c r="C2966" t="s">
        <v>237</v>
      </c>
      <c r="D2966" t="s">
        <v>566</v>
      </c>
      <c r="F2966" t="s">
        <v>757</v>
      </c>
      <c r="G2966" t="s">
        <v>7358</v>
      </c>
      <c r="H2966">
        <v>2.99E-3</v>
      </c>
      <c r="I2966" t="s">
        <v>241</v>
      </c>
      <c r="J2966" t="s">
        <v>242</v>
      </c>
      <c r="K2966" t="s">
        <v>243</v>
      </c>
      <c r="L2966" t="s">
        <v>244</v>
      </c>
      <c r="M2966">
        <v>0</v>
      </c>
      <c r="N2966">
        <v>2.99E-3</v>
      </c>
      <c r="O2966" t="s">
        <v>1248</v>
      </c>
      <c r="P2966" t="s">
        <v>7359</v>
      </c>
      <c r="Q2966" t="s">
        <v>571</v>
      </c>
      <c r="R2966" t="s">
        <v>1660</v>
      </c>
      <c r="S2966" t="s">
        <v>249</v>
      </c>
      <c r="T2966" t="b">
        <v>1</v>
      </c>
    </row>
    <row r="2967" spans="1:20" x14ac:dyDescent="0.25">
      <c r="A2967" t="s">
        <v>259</v>
      </c>
      <c r="B2967" t="s">
        <v>260</v>
      </c>
      <c r="C2967" t="s">
        <v>237</v>
      </c>
      <c r="D2967" t="s">
        <v>1535</v>
      </c>
      <c r="E2967" t="s">
        <v>4902</v>
      </c>
      <c r="F2967" t="s">
        <v>7360</v>
      </c>
      <c r="G2967" t="s">
        <v>7360</v>
      </c>
      <c r="H2967">
        <v>1.8249409999999999</v>
      </c>
      <c r="I2967" t="s">
        <v>265</v>
      </c>
      <c r="J2967" t="s">
        <v>242</v>
      </c>
      <c r="K2967" t="s">
        <v>243</v>
      </c>
      <c r="L2967" t="s">
        <v>244</v>
      </c>
      <c r="M2967">
        <v>0</v>
      </c>
      <c r="N2967">
        <v>1.8249409999999999</v>
      </c>
      <c r="O2967" t="s">
        <v>372</v>
      </c>
      <c r="P2967" t="s">
        <v>7361</v>
      </c>
      <c r="Q2967" t="s">
        <v>1539</v>
      </c>
      <c r="R2967" t="s">
        <v>7362</v>
      </c>
      <c r="S2967" t="s">
        <v>270</v>
      </c>
      <c r="T2967" t="b">
        <v>1</v>
      </c>
    </row>
    <row r="2968" spans="1:20" x14ac:dyDescent="0.25">
      <c r="A2968" t="s">
        <v>259</v>
      </c>
      <c r="B2968" t="s">
        <v>260</v>
      </c>
      <c r="C2968" t="s">
        <v>294</v>
      </c>
      <c r="D2968" t="s">
        <v>1535</v>
      </c>
      <c r="E2968" t="s">
        <v>4902</v>
      </c>
      <c r="F2968" t="s">
        <v>7360</v>
      </c>
      <c r="G2968" t="s">
        <v>7360</v>
      </c>
      <c r="H2968">
        <v>0.78036499999999998</v>
      </c>
      <c r="I2968" t="s">
        <v>265</v>
      </c>
      <c r="J2968" t="s">
        <v>242</v>
      </c>
      <c r="K2968" t="s">
        <v>243</v>
      </c>
      <c r="L2968" t="s">
        <v>244</v>
      </c>
      <c r="M2968">
        <v>0</v>
      </c>
      <c r="N2968">
        <v>0.78036499999999998</v>
      </c>
      <c r="O2968" t="s">
        <v>372</v>
      </c>
      <c r="P2968" t="s">
        <v>7361</v>
      </c>
      <c r="Q2968" t="s">
        <v>1539</v>
      </c>
      <c r="R2968" t="s">
        <v>7362</v>
      </c>
      <c r="S2968" t="s">
        <v>270</v>
      </c>
      <c r="T2968" t="b">
        <v>1</v>
      </c>
    </row>
    <row r="2969" spans="1:20" x14ac:dyDescent="0.25">
      <c r="A2969" t="s">
        <v>259</v>
      </c>
      <c r="B2969" t="s">
        <v>260</v>
      </c>
      <c r="C2969" t="s">
        <v>237</v>
      </c>
      <c r="D2969" t="s">
        <v>4660</v>
      </c>
      <c r="E2969" t="s">
        <v>3324</v>
      </c>
      <c r="F2969" t="s">
        <v>7363</v>
      </c>
      <c r="G2969" t="s">
        <v>7364</v>
      </c>
      <c r="H2969">
        <v>7.6900649999999997</v>
      </c>
      <c r="I2969" t="s">
        <v>265</v>
      </c>
      <c r="J2969" t="s">
        <v>242</v>
      </c>
      <c r="K2969" t="s">
        <v>243</v>
      </c>
      <c r="L2969" t="s">
        <v>244</v>
      </c>
      <c r="M2969">
        <v>0</v>
      </c>
      <c r="N2969">
        <v>7.6900649999999997</v>
      </c>
      <c r="O2969" t="s">
        <v>372</v>
      </c>
      <c r="P2969" t="s">
        <v>7365</v>
      </c>
      <c r="Q2969" t="s">
        <v>4664</v>
      </c>
      <c r="R2969" t="s">
        <v>7366</v>
      </c>
      <c r="S2969" t="s">
        <v>270</v>
      </c>
      <c r="T2969" t="b">
        <v>1</v>
      </c>
    </row>
    <row r="2970" spans="1:20" x14ac:dyDescent="0.25">
      <c r="A2970" t="s">
        <v>259</v>
      </c>
      <c r="B2970" t="s">
        <v>260</v>
      </c>
      <c r="C2970" t="s">
        <v>294</v>
      </c>
      <c r="D2970" t="s">
        <v>4660</v>
      </c>
      <c r="E2970" t="s">
        <v>3324</v>
      </c>
      <c r="F2970" t="s">
        <v>7363</v>
      </c>
      <c r="G2970" t="s">
        <v>7364</v>
      </c>
      <c r="H2970">
        <v>6.5540000000000003</v>
      </c>
      <c r="I2970" t="s">
        <v>265</v>
      </c>
      <c r="J2970" t="s">
        <v>242</v>
      </c>
      <c r="K2970" t="s">
        <v>243</v>
      </c>
      <c r="L2970" t="s">
        <v>244</v>
      </c>
      <c r="M2970">
        <v>0</v>
      </c>
      <c r="N2970">
        <v>6.5540000000000003</v>
      </c>
      <c r="O2970" t="s">
        <v>372</v>
      </c>
      <c r="P2970" t="s">
        <v>7365</v>
      </c>
      <c r="Q2970" t="s">
        <v>4664</v>
      </c>
      <c r="R2970" t="s">
        <v>7366</v>
      </c>
      <c r="S2970" t="s">
        <v>270</v>
      </c>
      <c r="T2970" t="b">
        <v>1</v>
      </c>
    </row>
    <row r="2971" spans="1:20" x14ac:dyDescent="0.25">
      <c r="A2971" t="s">
        <v>259</v>
      </c>
      <c r="B2971" t="s">
        <v>260</v>
      </c>
      <c r="C2971" t="s">
        <v>237</v>
      </c>
      <c r="D2971" t="s">
        <v>524</v>
      </c>
      <c r="E2971" t="s">
        <v>525</v>
      </c>
      <c r="F2971" t="s">
        <v>7367</v>
      </c>
      <c r="G2971" t="s">
        <v>7368</v>
      </c>
      <c r="H2971">
        <v>0.629</v>
      </c>
      <c r="I2971" t="s">
        <v>265</v>
      </c>
      <c r="J2971" t="s">
        <v>242</v>
      </c>
      <c r="K2971" t="s">
        <v>243</v>
      </c>
      <c r="L2971" t="s">
        <v>244</v>
      </c>
      <c r="M2971">
        <v>0</v>
      </c>
      <c r="N2971">
        <v>0.629</v>
      </c>
      <c r="O2971" t="s">
        <v>266</v>
      </c>
      <c r="P2971" t="s">
        <v>7369</v>
      </c>
      <c r="Q2971" t="s">
        <v>528</v>
      </c>
      <c r="R2971" t="s">
        <v>7370</v>
      </c>
      <c r="S2971" t="s">
        <v>270</v>
      </c>
      <c r="T2971" t="b">
        <v>1</v>
      </c>
    </row>
    <row r="2972" spans="1:20" x14ac:dyDescent="0.25">
      <c r="A2972" t="s">
        <v>236</v>
      </c>
      <c r="B2972" t="s">
        <v>236</v>
      </c>
      <c r="C2972" t="s">
        <v>237</v>
      </c>
      <c r="D2972" t="s">
        <v>250</v>
      </c>
      <c r="E2972" t="s">
        <v>251</v>
      </c>
      <c r="F2972" t="s">
        <v>1520</v>
      </c>
      <c r="G2972" t="s">
        <v>5988</v>
      </c>
      <c r="H2972">
        <v>3.5000000000000003E-2</v>
      </c>
      <c r="I2972" t="s">
        <v>561</v>
      </c>
      <c r="J2972" t="s">
        <v>242</v>
      </c>
      <c r="K2972" t="s">
        <v>243</v>
      </c>
      <c r="L2972" t="s">
        <v>244</v>
      </c>
      <c r="M2972">
        <v>0</v>
      </c>
      <c r="N2972">
        <v>3.5000000000000003E-2</v>
      </c>
      <c r="O2972" t="s">
        <v>255</v>
      </c>
      <c r="P2972" t="s">
        <v>7371</v>
      </c>
      <c r="Q2972" t="s">
        <v>257</v>
      </c>
      <c r="R2972" t="s">
        <v>1523</v>
      </c>
      <c r="S2972" t="s">
        <v>249</v>
      </c>
      <c r="T2972" t="b">
        <v>1</v>
      </c>
    </row>
    <row r="2973" spans="1:20" x14ac:dyDescent="0.25">
      <c r="A2973" t="s">
        <v>259</v>
      </c>
      <c r="B2973" t="s">
        <v>382</v>
      </c>
      <c r="C2973" t="s">
        <v>237</v>
      </c>
      <c r="D2973" t="s">
        <v>1792</v>
      </c>
      <c r="E2973" t="s">
        <v>6666</v>
      </c>
      <c r="F2973" t="s">
        <v>7372</v>
      </c>
      <c r="G2973" t="s">
        <v>7372</v>
      </c>
      <c r="H2973">
        <v>0.26100000000000001</v>
      </c>
      <c r="I2973" t="s">
        <v>265</v>
      </c>
      <c r="J2973" t="s">
        <v>242</v>
      </c>
      <c r="K2973" t="s">
        <v>243</v>
      </c>
      <c r="L2973" t="s">
        <v>244</v>
      </c>
      <c r="M2973">
        <v>0</v>
      </c>
      <c r="N2973">
        <v>0.26100000000000001</v>
      </c>
      <c r="O2973" t="s">
        <v>386</v>
      </c>
      <c r="P2973" t="s">
        <v>7373</v>
      </c>
      <c r="Q2973" t="s">
        <v>1796</v>
      </c>
      <c r="R2973" t="s">
        <v>7374</v>
      </c>
      <c r="S2973" t="s">
        <v>390</v>
      </c>
      <c r="T2973" t="b">
        <v>1</v>
      </c>
    </row>
    <row r="2974" spans="1:20" x14ac:dyDescent="0.25">
      <c r="A2974" t="s">
        <v>259</v>
      </c>
      <c r="B2974" t="s">
        <v>382</v>
      </c>
      <c r="C2974" t="s">
        <v>294</v>
      </c>
      <c r="D2974" t="s">
        <v>1792</v>
      </c>
      <c r="E2974" t="s">
        <v>6666</v>
      </c>
      <c r="F2974" t="s">
        <v>7372</v>
      </c>
      <c r="G2974" t="s">
        <v>7372</v>
      </c>
      <c r="H2974">
        <v>7.3999999999999996E-2</v>
      </c>
      <c r="I2974" t="s">
        <v>265</v>
      </c>
      <c r="J2974" t="s">
        <v>242</v>
      </c>
      <c r="K2974" t="s">
        <v>243</v>
      </c>
      <c r="L2974" t="s">
        <v>244</v>
      </c>
      <c r="M2974">
        <v>0</v>
      </c>
      <c r="N2974">
        <v>7.3999999999999996E-2</v>
      </c>
      <c r="O2974" t="s">
        <v>391</v>
      </c>
      <c r="P2974" t="s">
        <v>7373</v>
      </c>
      <c r="Q2974" t="s">
        <v>1796</v>
      </c>
      <c r="R2974" t="s">
        <v>7374</v>
      </c>
      <c r="S2974" t="s">
        <v>390</v>
      </c>
      <c r="T2974" t="b">
        <v>1</v>
      </c>
    </row>
    <row r="2975" spans="1:20" x14ac:dyDescent="0.25">
      <c r="A2975" t="s">
        <v>236</v>
      </c>
      <c r="B2975" t="s">
        <v>236</v>
      </c>
      <c r="C2975" t="s">
        <v>237</v>
      </c>
      <c r="D2975" t="s">
        <v>566</v>
      </c>
      <c r="F2975" t="s">
        <v>724</v>
      </c>
      <c r="G2975" t="s">
        <v>1406</v>
      </c>
      <c r="H2975">
        <v>2E-3</v>
      </c>
      <c r="I2975" t="s">
        <v>241</v>
      </c>
      <c r="J2975" t="s">
        <v>242</v>
      </c>
      <c r="K2975" t="s">
        <v>243</v>
      </c>
      <c r="L2975" t="s">
        <v>244</v>
      </c>
      <c r="M2975">
        <v>0</v>
      </c>
      <c r="N2975">
        <v>2E-3</v>
      </c>
      <c r="O2975" t="s">
        <v>2720</v>
      </c>
      <c r="P2975" t="s">
        <v>5666</v>
      </c>
      <c r="Q2975" t="s">
        <v>571</v>
      </c>
      <c r="R2975" t="s">
        <v>7375</v>
      </c>
      <c r="S2975" t="s">
        <v>249</v>
      </c>
      <c r="T2975" t="b">
        <v>0</v>
      </c>
    </row>
    <row r="2976" spans="1:20" x14ac:dyDescent="0.25">
      <c r="A2976" t="s">
        <v>236</v>
      </c>
      <c r="B2976" t="s">
        <v>236</v>
      </c>
      <c r="C2976" t="s">
        <v>237</v>
      </c>
      <c r="D2976" t="s">
        <v>483</v>
      </c>
      <c r="F2976" t="s">
        <v>600</v>
      </c>
      <c r="G2976" t="s">
        <v>1053</v>
      </c>
      <c r="H2976">
        <v>0</v>
      </c>
      <c r="I2976" t="s">
        <v>254</v>
      </c>
      <c r="J2976" t="s">
        <v>242</v>
      </c>
      <c r="K2976" t="s">
        <v>243</v>
      </c>
      <c r="L2976" t="s">
        <v>244</v>
      </c>
      <c r="M2976">
        <v>0</v>
      </c>
      <c r="N2976">
        <v>0</v>
      </c>
      <c r="O2976" t="s">
        <v>1054</v>
      </c>
      <c r="P2976" t="s">
        <v>1055</v>
      </c>
      <c r="Q2976" t="s">
        <v>488</v>
      </c>
      <c r="R2976" t="s">
        <v>2362</v>
      </c>
      <c r="S2976" t="s">
        <v>249</v>
      </c>
      <c r="T2976" t="b">
        <v>0</v>
      </c>
    </row>
    <row r="2977" spans="1:20" x14ac:dyDescent="0.25">
      <c r="A2977" t="s">
        <v>259</v>
      </c>
      <c r="B2977" t="s">
        <v>260</v>
      </c>
      <c r="C2977" t="s">
        <v>237</v>
      </c>
      <c r="D2977" t="s">
        <v>656</v>
      </c>
      <c r="E2977" t="s">
        <v>7376</v>
      </c>
      <c r="F2977" t="s">
        <v>7376</v>
      </c>
      <c r="G2977" t="s">
        <v>7377</v>
      </c>
      <c r="H2977">
        <v>2.3839999999999999</v>
      </c>
      <c r="I2977" t="s">
        <v>265</v>
      </c>
      <c r="J2977" t="s">
        <v>242</v>
      </c>
      <c r="K2977" t="s">
        <v>243</v>
      </c>
      <c r="L2977" t="s">
        <v>244</v>
      </c>
      <c r="M2977">
        <v>0</v>
      </c>
      <c r="N2977">
        <v>2.3839999999999999</v>
      </c>
      <c r="O2977" t="s">
        <v>660</v>
      </c>
      <c r="P2977" t="s">
        <v>7378</v>
      </c>
      <c r="Q2977" t="s">
        <v>662</v>
      </c>
      <c r="R2977" t="s">
        <v>7379</v>
      </c>
      <c r="S2977" t="s">
        <v>270</v>
      </c>
      <c r="T2977" t="b">
        <v>1</v>
      </c>
    </row>
    <row r="2978" spans="1:20" x14ac:dyDescent="0.25">
      <c r="A2978" t="s">
        <v>259</v>
      </c>
      <c r="B2978" t="s">
        <v>260</v>
      </c>
      <c r="C2978" t="s">
        <v>336</v>
      </c>
      <c r="D2978" t="s">
        <v>656</v>
      </c>
      <c r="E2978" t="s">
        <v>7376</v>
      </c>
      <c r="F2978" t="s">
        <v>7376</v>
      </c>
      <c r="G2978" t="s">
        <v>7377</v>
      </c>
      <c r="H2978">
        <v>12321</v>
      </c>
      <c r="I2978" t="s">
        <v>265</v>
      </c>
      <c r="J2978" t="s">
        <v>242</v>
      </c>
      <c r="K2978" t="s">
        <v>243</v>
      </c>
      <c r="L2978" t="s">
        <v>244</v>
      </c>
      <c r="M2978">
        <v>0</v>
      </c>
      <c r="N2978">
        <v>12321</v>
      </c>
      <c r="O2978" t="s">
        <v>660</v>
      </c>
      <c r="P2978" t="s">
        <v>7378</v>
      </c>
      <c r="Q2978" t="s">
        <v>662</v>
      </c>
      <c r="R2978" t="s">
        <v>7380</v>
      </c>
      <c r="S2978" t="s">
        <v>270</v>
      </c>
      <c r="T2978" t="b">
        <v>1</v>
      </c>
    </row>
    <row r="2979" spans="1:20" x14ac:dyDescent="0.25">
      <c r="A2979" t="s">
        <v>259</v>
      </c>
      <c r="B2979" t="s">
        <v>260</v>
      </c>
      <c r="C2979" t="s">
        <v>336</v>
      </c>
      <c r="D2979" t="s">
        <v>656</v>
      </c>
      <c r="E2979" t="s">
        <v>7376</v>
      </c>
      <c r="F2979" t="s">
        <v>7376</v>
      </c>
      <c r="G2979" t="s">
        <v>7377</v>
      </c>
      <c r="H2979">
        <v>21928</v>
      </c>
      <c r="I2979" t="s">
        <v>265</v>
      </c>
      <c r="J2979" t="s">
        <v>242</v>
      </c>
      <c r="K2979" t="s">
        <v>243</v>
      </c>
      <c r="L2979" t="s">
        <v>244</v>
      </c>
      <c r="M2979">
        <v>0</v>
      </c>
      <c r="N2979">
        <v>21928</v>
      </c>
      <c r="O2979" t="s">
        <v>660</v>
      </c>
      <c r="P2979" t="s">
        <v>7378</v>
      </c>
      <c r="Q2979" t="s">
        <v>662</v>
      </c>
      <c r="R2979" t="s">
        <v>7381</v>
      </c>
      <c r="S2979" t="s">
        <v>270</v>
      </c>
      <c r="T2979" t="b">
        <v>1</v>
      </c>
    </row>
    <row r="2980" spans="1:20" x14ac:dyDescent="0.25">
      <c r="A2980" t="s">
        <v>259</v>
      </c>
      <c r="B2980" t="s">
        <v>260</v>
      </c>
      <c r="C2980" t="s">
        <v>237</v>
      </c>
      <c r="D2980" t="s">
        <v>280</v>
      </c>
      <c r="E2980" t="s">
        <v>5490</v>
      </c>
      <c r="F2980" t="s">
        <v>7382</v>
      </c>
      <c r="G2980" t="s">
        <v>7382</v>
      </c>
      <c r="H2980">
        <v>5.2400000000000002E-2</v>
      </c>
      <c r="I2980" t="s">
        <v>265</v>
      </c>
      <c r="J2980" t="s">
        <v>242</v>
      </c>
      <c r="K2980" t="s">
        <v>243</v>
      </c>
      <c r="L2980" t="s">
        <v>244</v>
      </c>
      <c r="M2980">
        <v>0</v>
      </c>
      <c r="N2980">
        <v>5.2400000000000002E-2</v>
      </c>
      <c r="O2980" t="s">
        <v>331</v>
      </c>
      <c r="P2980" t="s">
        <v>7383</v>
      </c>
      <c r="Q2980" t="s">
        <v>285</v>
      </c>
      <c r="R2980" t="s">
        <v>7384</v>
      </c>
      <c r="S2980" t="s">
        <v>270</v>
      </c>
      <c r="T2980" t="b">
        <v>1</v>
      </c>
    </row>
    <row r="2981" spans="1:20" x14ac:dyDescent="0.25">
      <c r="A2981" t="s">
        <v>259</v>
      </c>
      <c r="B2981" t="s">
        <v>260</v>
      </c>
      <c r="C2981" t="s">
        <v>237</v>
      </c>
      <c r="D2981" t="s">
        <v>1337</v>
      </c>
      <c r="E2981" t="s">
        <v>6533</v>
      </c>
      <c r="F2981" t="s">
        <v>7385</v>
      </c>
      <c r="G2981" t="s">
        <v>7385</v>
      </c>
      <c r="H2981">
        <v>8.2799999999999994</v>
      </c>
      <c r="I2981" t="s">
        <v>265</v>
      </c>
      <c r="J2981" t="s">
        <v>242</v>
      </c>
      <c r="K2981" t="s">
        <v>243</v>
      </c>
      <c r="L2981" t="s">
        <v>244</v>
      </c>
      <c r="M2981">
        <v>0</v>
      </c>
      <c r="N2981">
        <v>8.2799999999999994</v>
      </c>
      <c r="O2981" t="s">
        <v>721</v>
      </c>
      <c r="P2981" t="s">
        <v>7386</v>
      </c>
      <c r="Q2981" t="s">
        <v>1341</v>
      </c>
      <c r="R2981" t="s">
        <v>7387</v>
      </c>
      <c r="S2981" t="s">
        <v>270</v>
      </c>
      <c r="T2981" t="b">
        <v>1</v>
      </c>
    </row>
    <row r="2982" spans="1:20" x14ac:dyDescent="0.25">
      <c r="A2982" t="s">
        <v>236</v>
      </c>
      <c r="B2982" t="s">
        <v>236</v>
      </c>
      <c r="C2982" t="s">
        <v>237</v>
      </c>
      <c r="D2982" t="s">
        <v>314</v>
      </c>
      <c r="E2982" t="s">
        <v>251</v>
      </c>
      <c r="F2982" t="s">
        <v>479</v>
      </c>
      <c r="G2982" t="s">
        <v>7388</v>
      </c>
      <c r="H2982">
        <v>0.18</v>
      </c>
      <c r="I2982">
        <v>100</v>
      </c>
      <c r="J2982" t="s">
        <v>242</v>
      </c>
      <c r="K2982" t="s">
        <v>243</v>
      </c>
      <c r="L2982" t="s">
        <v>244</v>
      </c>
      <c r="M2982">
        <v>0</v>
      </c>
      <c r="N2982">
        <v>0.18</v>
      </c>
      <c r="O2982" t="s">
        <v>255</v>
      </c>
      <c r="P2982" t="s">
        <v>7389</v>
      </c>
      <c r="Q2982" t="s">
        <v>318</v>
      </c>
      <c r="R2982" t="s">
        <v>3876</v>
      </c>
      <c r="S2982" t="s">
        <v>249</v>
      </c>
      <c r="T2982" t="b">
        <v>1</v>
      </c>
    </row>
    <row r="2983" spans="1:20" x14ac:dyDescent="0.25">
      <c r="A2983" t="s">
        <v>259</v>
      </c>
      <c r="B2983" t="s">
        <v>260</v>
      </c>
      <c r="C2983" t="s">
        <v>237</v>
      </c>
      <c r="D2983" t="s">
        <v>2524</v>
      </c>
      <c r="E2983" t="s">
        <v>7390</v>
      </c>
      <c r="F2983" t="s">
        <v>7391</v>
      </c>
      <c r="G2983" t="s">
        <v>7391</v>
      </c>
      <c r="H2983">
        <v>1.5429999999999999</v>
      </c>
      <c r="I2983" t="s">
        <v>265</v>
      </c>
      <c r="J2983" t="s">
        <v>242</v>
      </c>
      <c r="K2983" t="s">
        <v>243</v>
      </c>
      <c r="L2983" t="s">
        <v>244</v>
      </c>
      <c r="M2983">
        <v>0</v>
      </c>
      <c r="N2983">
        <v>1.5429999999999999</v>
      </c>
      <c r="O2983" t="s">
        <v>952</v>
      </c>
      <c r="P2983" t="s">
        <v>7392</v>
      </c>
      <c r="Q2983" t="s">
        <v>2528</v>
      </c>
      <c r="R2983" t="s">
        <v>7393</v>
      </c>
      <c r="S2983" t="s">
        <v>270</v>
      </c>
      <c r="T2983" t="b">
        <v>1</v>
      </c>
    </row>
    <row r="2984" spans="1:20" x14ac:dyDescent="0.25">
      <c r="A2984" t="s">
        <v>259</v>
      </c>
      <c r="B2984" t="s">
        <v>260</v>
      </c>
      <c r="C2984" t="s">
        <v>294</v>
      </c>
      <c r="D2984" t="s">
        <v>2524</v>
      </c>
      <c r="E2984" t="s">
        <v>7390</v>
      </c>
      <c r="F2984" t="s">
        <v>7391</v>
      </c>
      <c r="G2984" t="s">
        <v>7391</v>
      </c>
      <c r="H2984">
        <v>0.39800000000000002</v>
      </c>
      <c r="I2984" t="s">
        <v>265</v>
      </c>
      <c r="J2984" t="s">
        <v>242</v>
      </c>
      <c r="K2984" t="s">
        <v>243</v>
      </c>
      <c r="L2984" t="s">
        <v>244</v>
      </c>
      <c r="M2984">
        <v>0</v>
      </c>
      <c r="N2984">
        <v>0.39800000000000002</v>
      </c>
      <c r="O2984" t="s">
        <v>952</v>
      </c>
      <c r="P2984" t="s">
        <v>7392</v>
      </c>
      <c r="Q2984" t="s">
        <v>2528</v>
      </c>
      <c r="R2984" t="s">
        <v>7393</v>
      </c>
      <c r="S2984" t="s">
        <v>270</v>
      </c>
      <c r="T2984" t="b">
        <v>1</v>
      </c>
    </row>
    <row r="2985" spans="1:20" x14ac:dyDescent="0.25">
      <c r="A2985" t="s">
        <v>259</v>
      </c>
      <c r="B2985" t="s">
        <v>260</v>
      </c>
      <c r="C2985" t="s">
        <v>237</v>
      </c>
      <c r="D2985" t="s">
        <v>406</v>
      </c>
      <c r="E2985" t="s">
        <v>7394</v>
      </c>
      <c r="F2985" t="s">
        <v>7395</v>
      </c>
      <c r="G2985" t="s">
        <v>7395</v>
      </c>
      <c r="H2985">
        <v>1.9226000000000001</v>
      </c>
      <c r="I2985" t="s">
        <v>265</v>
      </c>
      <c r="J2985" t="s">
        <v>242</v>
      </c>
      <c r="K2985" t="s">
        <v>243</v>
      </c>
      <c r="L2985" t="s">
        <v>244</v>
      </c>
      <c r="M2985">
        <v>0</v>
      </c>
      <c r="N2985">
        <v>1.9226000000000001</v>
      </c>
      <c r="O2985" t="s">
        <v>298</v>
      </c>
      <c r="P2985" t="s">
        <v>7396</v>
      </c>
      <c r="Q2985" t="s">
        <v>410</v>
      </c>
      <c r="R2985" t="s">
        <v>7397</v>
      </c>
      <c r="S2985" t="s">
        <v>270</v>
      </c>
      <c r="T2985" t="b">
        <v>1</v>
      </c>
    </row>
    <row r="2986" spans="1:20" x14ac:dyDescent="0.25">
      <c r="A2986" t="s">
        <v>259</v>
      </c>
      <c r="B2986" t="s">
        <v>260</v>
      </c>
      <c r="C2986" t="s">
        <v>294</v>
      </c>
      <c r="D2986" t="s">
        <v>406</v>
      </c>
      <c r="E2986" t="s">
        <v>7394</v>
      </c>
      <c r="F2986" t="s">
        <v>7395</v>
      </c>
      <c r="G2986" t="s">
        <v>7395</v>
      </c>
      <c r="H2986">
        <v>1.3338000000000001</v>
      </c>
      <c r="I2986" t="s">
        <v>265</v>
      </c>
      <c r="J2986" t="s">
        <v>242</v>
      </c>
      <c r="K2986" t="s">
        <v>243</v>
      </c>
      <c r="L2986" t="s">
        <v>244</v>
      </c>
      <c r="M2986">
        <v>0</v>
      </c>
      <c r="N2986">
        <v>1.3338000000000001</v>
      </c>
      <c r="O2986" t="s">
        <v>298</v>
      </c>
      <c r="P2986" t="s">
        <v>7396</v>
      </c>
      <c r="Q2986" t="s">
        <v>410</v>
      </c>
      <c r="R2986" t="s">
        <v>7397</v>
      </c>
      <c r="S2986" t="s">
        <v>270</v>
      </c>
      <c r="T2986" t="b">
        <v>1</v>
      </c>
    </row>
    <row r="2987" spans="1:20" x14ac:dyDescent="0.25">
      <c r="A2987" t="s">
        <v>236</v>
      </c>
      <c r="B2987" t="s">
        <v>236</v>
      </c>
      <c r="C2987" t="s">
        <v>237</v>
      </c>
      <c r="D2987" t="s">
        <v>552</v>
      </c>
      <c r="F2987" t="s">
        <v>7398</v>
      </c>
      <c r="G2987" t="s">
        <v>4451</v>
      </c>
      <c r="H2987">
        <v>2457.6</v>
      </c>
      <c r="I2987" t="s">
        <v>492</v>
      </c>
      <c r="J2987" t="s">
        <v>242</v>
      </c>
      <c r="K2987" t="s">
        <v>243</v>
      </c>
      <c r="L2987" t="s">
        <v>244</v>
      </c>
      <c r="M2987">
        <v>0</v>
      </c>
      <c r="N2987">
        <v>2457.6</v>
      </c>
      <c r="O2987" t="s">
        <v>428</v>
      </c>
      <c r="P2987" t="s">
        <v>7399</v>
      </c>
      <c r="Q2987" t="s">
        <v>556</v>
      </c>
      <c r="R2987" t="s">
        <v>7400</v>
      </c>
      <c r="S2987" t="s">
        <v>249</v>
      </c>
      <c r="T2987" t="b">
        <v>1</v>
      </c>
    </row>
    <row r="2988" spans="1:20" x14ac:dyDescent="0.25">
      <c r="A2988" t="s">
        <v>259</v>
      </c>
      <c r="B2988" t="s">
        <v>260</v>
      </c>
      <c r="C2988" t="s">
        <v>237</v>
      </c>
      <c r="D2988" t="s">
        <v>1969</v>
      </c>
      <c r="E2988" t="s">
        <v>1174</v>
      </c>
      <c r="F2988" t="s">
        <v>7401</v>
      </c>
      <c r="G2988" t="s">
        <v>7402</v>
      </c>
      <c r="H2988">
        <v>0.312</v>
      </c>
      <c r="I2988" t="s">
        <v>265</v>
      </c>
      <c r="J2988" t="s">
        <v>242</v>
      </c>
      <c r="K2988" t="s">
        <v>243</v>
      </c>
      <c r="L2988" t="s">
        <v>244</v>
      </c>
      <c r="M2988">
        <v>0</v>
      </c>
      <c r="N2988">
        <v>0.312</v>
      </c>
      <c r="O2988" t="s">
        <v>372</v>
      </c>
      <c r="P2988" t="s">
        <v>7403</v>
      </c>
      <c r="Q2988" t="s">
        <v>1974</v>
      </c>
      <c r="R2988" t="s">
        <v>7404</v>
      </c>
      <c r="S2988" t="s">
        <v>270</v>
      </c>
      <c r="T2988" t="b">
        <v>1</v>
      </c>
    </row>
    <row r="2989" spans="1:20" x14ac:dyDescent="0.25">
      <c r="A2989" t="s">
        <v>259</v>
      </c>
      <c r="B2989" t="s">
        <v>260</v>
      </c>
      <c r="C2989" t="s">
        <v>237</v>
      </c>
      <c r="D2989" t="s">
        <v>2897</v>
      </c>
      <c r="E2989" t="s">
        <v>7405</v>
      </c>
      <c r="F2989" t="s">
        <v>7406</v>
      </c>
      <c r="G2989" t="s">
        <v>7407</v>
      </c>
      <c r="H2989">
        <v>2.0199999999999999E-2</v>
      </c>
      <c r="I2989" t="s">
        <v>265</v>
      </c>
      <c r="J2989" t="s">
        <v>242</v>
      </c>
      <c r="K2989" t="s">
        <v>243</v>
      </c>
      <c r="L2989" t="s">
        <v>244</v>
      </c>
      <c r="M2989">
        <v>0</v>
      </c>
      <c r="N2989">
        <v>2.0199999999999999E-2</v>
      </c>
      <c r="O2989" t="s">
        <v>290</v>
      </c>
      <c r="P2989" t="s">
        <v>7408</v>
      </c>
      <c r="Q2989" t="s">
        <v>2903</v>
      </c>
      <c r="R2989" t="s">
        <v>7409</v>
      </c>
      <c r="S2989" t="s">
        <v>270</v>
      </c>
      <c r="T2989" t="b">
        <v>1</v>
      </c>
    </row>
    <row r="2990" spans="1:20" x14ac:dyDescent="0.25">
      <c r="A2990" t="s">
        <v>236</v>
      </c>
      <c r="B2990" t="s">
        <v>236</v>
      </c>
      <c r="C2990" t="s">
        <v>237</v>
      </c>
      <c r="D2990" t="s">
        <v>314</v>
      </c>
      <c r="E2990" t="s">
        <v>251</v>
      </c>
      <c r="F2990" t="s">
        <v>252</v>
      </c>
      <c r="G2990" t="s">
        <v>3337</v>
      </c>
      <c r="H2990">
        <v>8.0999999999999996E-3</v>
      </c>
      <c r="I2990" t="s">
        <v>241</v>
      </c>
      <c r="J2990" t="s">
        <v>242</v>
      </c>
      <c r="K2990" t="s">
        <v>243</v>
      </c>
      <c r="L2990" t="s">
        <v>244</v>
      </c>
      <c r="M2990">
        <v>0</v>
      </c>
      <c r="N2990">
        <v>8.0999999999999996E-3</v>
      </c>
      <c r="O2990" t="s">
        <v>255</v>
      </c>
      <c r="P2990" t="s">
        <v>7410</v>
      </c>
      <c r="Q2990" t="s">
        <v>318</v>
      </c>
      <c r="R2990" t="s">
        <v>3196</v>
      </c>
      <c r="S2990" t="s">
        <v>249</v>
      </c>
      <c r="T2990" t="b">
        <v>1</v>
      </c>
    </row>
    <row r="2991" spans="1:20" x14ac:dyDescent="0.25">
      <c r="A2991" t="s">
        <v>259</v>
      </c>
      <c r="B2991" t="s">
        <v>260</v>
      </c>
      <c r="C2991" t="s">
        <v>237</v>
      </c>
      <c r="D2991" t="s">
        <v>2206</v>
      </c>
      <c r="E2991" t="s">
        <v>4198</v>
      </c>
      <c r="F2991" t="s">
        <v>4199</v>
      </c>
      <c r="G2991" t="s">
        <v>4199</v>
      </c>
      <c r="H2991">
        <v>1.9199999999999998E-2</v>
      </c>
      <c r="I2991" t="s">
        <v>265</v>
      </c>
      <c r="J2991" t="s">
        <v>242</v>
      </c>
      <c r="K2991" t="s">
        <v>243</v>
      </c>
      <c r="L2991" t="s">
        <v>244</v>
      </c>
      <c r="M2991">
        <v>0</v>
      </c>
      <c r="N2991">
        <v>1.9199999999999998E-2</v>
      </c>
      <c r="O2991" t="s">
        <v>324</v>
      </c>
      <c r="P2991" t="s">
        <v>467</v>
      </c>
      <c r="Q2991" t="s">
        <v>2210</v>
      </c>
      <c r="R2991" t="s">
        <v>7411</v>
      </c>
      <c r="S2991" t="s">
        <v>270</v>
      </c>
      <c r="T2991" t="b">
        <v>0</v>
      </c>
    </row>
    <row r="2992" spans="1:20" x14ac:dyDescent="0.25">
      <c r="A2992" t="s">
        <v>259</v>
      </c>
      <c r="B2992" t="s">
        <v>260</v>
      </c>
      <c r="C2992" t="s">
        <v>237</v>
      </c>
      <c r="D2992" t="s">
        <v>496</v>
      </c>
      <c r="E2992" t="s">
        <v>2462</v>
      </c>
      <c r="F2992" t="s">
        <v>2463</v>
      </c>
      <c r="G2992" t="s">
        <v>2463</v>
      </c>
      <c r="H2992">
        <v>0.33800000000000002</v>
      </c>
      <c r="I2992" t="s">
        <v>265</v>
      </c>
      <c r="J2992" t="s">
        <v>242</v>
      </c>
      <c r="K2992" t="s">
        <v>243</v>
      </c>
      <c r="L2992" t="s">
        <v>244</v>
      </c>
      <c r="M2992">
        <v>0</v>
      </c>
      <c r="N2992">
        <v>0.33800000000000002</v>
      </c>
      <c r="O2992" t="s">
        <v>446</v>
      </c>
      <c r="P2992" t="s">
        <v>7412</v>
      </c>
      <c r="Q2992" t="s">
        <v>500</v>
      </c>
      <c r="R2992" t="s">
        <v>7413</v>
      </c>
      <c r="S2992" t="s">
        <v>270</v>
      </c>
      <c r="T2992" t="b">
        <v>1</v>
      </c>
    </row>
    <row r="2993" spans="1:20" x14ac:dyDescent="0.25">
      <c r="A2993" t="s">
        <v>259</v>
      </c>
      <c r="B2993" t="s">
        <v>260</v>
      </c>
      <c r="C2993" t="s">
        <v>237</v>
      </c>
      <c r="D2993" t="s">
        <v>715</v>
      </c>
      <c r="E2993" t="s">
        <v>3523</v>
      </c>
      <c r="F2993" t="s">
        <v>7414</v>
      </c>
      <c r="G2993" t="s">
        <v>7415</v>
      </c>
      <c r="H2993">
        <v>2.6760000000000002</v>
      </c>
      <c r="I2993" t="s">
        <v>265</v>
      </c>
      <c r="J2993" t="s">
        <v>242</v>
      </c>
      <c r="K2993" t="s">
        <v>243</v>
      </c>
      <c r="L2993" t="s">
        <v>244</v>
      </c>
      <c r="M2993">
        <v>0</v>
      </c>
      <c r="N2993">
        <v>2.6760000000000002</v>
      </c>
      <c r="O2993" t="s">
        <v>446</v>
      </c>
      <c r="P2993" t="s">
        <v>7416</v>
      </c>
      <c r="Q2993" t="s">
        <v>717</v>
      </c>
      <c r="R2993" t="s">
        <v>7417</v>
      </c>
      <c r="S2993" t="s">
        <v>270</v>
      </c>
      <c r="T2993" t="b">
        <v>1</v>
      </c>
    </row>
    <row r="2994" spans="1:20" x14ac:dyDescent="0.25">
      <c r="A2994" t="s">
        <v>259</v>
      </c>
      <c r="B2994" t="s">
        <v>260</v>
      </c>
      <c r="C2994" t="s">
        <v>294</v>
      </c>
      <c r="D2994" t="s">
        <v>715</v>
      </c>
      <c r="E2994" t="s">
        <v>3523</v>
      </c>
      <c r="F2994" t="s">
        <v>7414</v>
      </c>
      <c r="G2994" t="s">
        <v>7415</v>
      </c>
      <c r="H2994">
        <v>1.5720000000000001</v>
      </c>
      <c r="I2994" t="s">
        <v>265</v>
      </c>
      <c r="J2994" t="s">
        <v>242</v>
      </c>
      <c r="K2994" t="s">
        <v>243</v>
      </c>
      <c r="L2994" t="s">
        <v>244</v>
      </c>
      <c r="M2994">
        <v>0</v>
      </c>
      <c r="N2994">
        <v>1.5720000000000001</v>
      </c>
      <c r="O2994" t="s">
        <v>446</v>
      </c>
      <c r="P2994" t="s">
        <v>7416</v>
      </c>
      <c r="Q2994" t="s">
        <v>717</v>
      </c>
      <c r="R2994" t="s">
        <v>7417</v>
      </c>
      <c r="S2994" t="s">
        <v>270</v>
      </c>
      <c r="T2994" t="b">
        <v>1</v>
      </c>
    </row>
    <row r="2995" spans="1:20" x14ac:dyDescent="0.25">
      <c r="A2995" t="s">
        <v>259</v>
      </c>
      <c r="B2995" t="s">
        <v>260</v>
      </c>
      <c r="C2995" t="s">
        <v>237</v>
      </c>
      <c r="D2995" t="s">
        <v>1582</v>
      </c>
      <c r="E2995" t="s">
        <v>3089</v>
      </c>
      <c r="F2995" t="s">
        <v>7418</v>
      </c>
      <c r="G2995" t="s">
        <v>7419</v>
      </c>
      <c r="H2995">
        <v>0.189</v>
      </c>
      <c r="I2995" t="s">
        <v>265</v>
      </c>
      <c r="J2995" t="s">
        <v>242</v>
      </c>
      <c r="K2995" t="s">
        <v>243</v>
      </c>
      <c r="L2995" t="s">
        <v>244</v>
      </c>
      <c r="M2995">
        <v>0</v>
      </c>
      <c r="N2995">
        <v>0.189</v>
      </c>
      <c r="O2995" t="s">
        <v>324</v>
      </c>
      <c r="P2995" t="s">
        <v>7420</v>
      </c>
      <c r="Q2995" t="s">
        <v>1586</v>
      </c>
      <c r="R2995" t="s">
        <v>7421</v>
      </c>
      <c r="S2995" t="s">
        <v>270</v>
      </c>
      <c r="T2995" t="b">
        <v>1</v>
      </c>
    </row>
    <row r="2996" spans="1:20" x14ac:dyDescent="0.25">
      <c r="A2996" t="s">
        <v>259</v>
      </c>
      <c r="B2996" t="s">
        <v>260</v>
      </c>
      <c r="C2996" t="s">
        <v>294</v>
      </c>
      <c r="D2996" t="s">
        <v>1582</v>
      </c>
      <c r="E2996" t="s">
        <v>3089</v>
      </c>
      <c r="F2996" t="s">
        <v>7418</v>
      </c>
      <c r="G2996" t="s">
        <v>7419</v>
      </c>
      <c r="H2996">
        <v>5.7599999999999998E-2</v>
      </c>
      <c r="I2996" t="s">
        <v>265</v>
      </c>
      <c r="J2996" t="s">
        <v>242</v>
      </c>
      <c r="K2996" t="s">
        <v>243</v>
      </c>
      <c r="L2996" t="s">
        <v>244</v>
      </c>
      <c r="M2996">
        <v>0</v>
      </c>
      <c r="N2996">
        <v>5.7599999999999998E-2</v>
      </c>
      <c r="O2996" t="s">
        <v>324</v>
      </c>
      <c r="P2996" t="s">
        <v>7420</v>
      </c>
      <c r="Q2996" t="s">
        <v>1586</v>
      </c>
      <c r="R2996" t="s">
        <v>7421</v>
      </c>
      <c r="S2996" t="s">
        <v>270</v>
      </c>
      <c r="T2996" t="b">
        <v>1</v>
      </c>
    </row>
    <row r="2997" spans="1:20" x14ac:dyDescent="0.25">
      <c r="A2997" t="s">
        <v>236</v>
      </c>
      <c r="B2997" t="s">
        <v>236</v>
      </c>
      <c r="C2997" t="s">
        <v>237</v>
      </c>
      <c r="D2997" t="s">
        <v>314</v>
      </c>
      <c r="F2997" t="s">
        <v>393</v>
      </c>
      <c r="G2997" t="s">
        <v>1524</v>
      </c>
      <c r="H2997">
        <v>1.9E-2</v>
      </c>
      <c r="I2997" t="s">
        <v>341</v>
      </c>
      <c r="J2997" t="s">
        <v>242</v>
      </c>
      <c r="K2997" t="s">
        <v>243</v>
      </c>
      <c r="L2997" t="s">
        <v>244</v>
      </c>
      <c r="M2997">
        <v>0</v>
      </c>
      <c r="N2997">
        <v>1.9E-2</v>
      </c>
      <c r="O2997" t="s">
        <v>569</v>
      </c>
      <c r="P2997" t="s">
        <v>7422</v>
      </c>
      <c r="Q2997" t="s">
        <v>318</v>
      </c>
      <c r="R2997" t="s">
        <v>3322</v>
      </c>
      <c r="S2997" t="s">
        <v>249</v>
      </c>
      <c r="T2997" t="b">
        <v>1</v>
      </c>
    </row>
    <row r="2998" spans="1:20" x14ac:dyDescent="0.25">
      <c r="A2998" t="s">
        <v>259</v>
      </c>
      <c r="B2998" t="s">
        <v>260</v>
      </c>
      <c r="C2998" t="s">
        <v>237</v>
      </c>
      <c r="D2998" t="s">
        <v>969</v>
      </c>
      <c r="E2998" t="s">
        <v>6463</v>
      </c>
      <c r="F2998" t="s">
        <v>7423</v>
      </c>
      <c r="G2998" t="s">
        <v>7423</v>
      </c>
      <c r="H2998">
        <v>0.1353</v>
      </c>
      <c r="I2998" t="s">
        <v>265</v>
      </c>
      <c r="J2998" t="s">
        <v>242</v>
      </c>
      <c r="K2998" t="s">
        <v>243</v>
      </c>
      <c r="L2998" t="s">
        <v>244</v>
      </c>
      <c r="M2998">
        <v>0</v>
      </c>
      <c r="N2998">
        <v>0.1353</v>
      </c>
      <c r="O2998" t="s">
        <v>372</v>
      </c>
      <c r="P2998" t="s">
        <v>7424</v>
      </c>
      <c r="Q2998" t="s">
        <v>973</v>
      </c>
      <c r="R2998" t="s">
        <v>7425</v>
      </c>
      <c r="S2998" t="s">
        <v>270</v>
      </c>
      <c r="T2998" t="b">
        <v>1</v>
      </c>
    </row>
    <row r="2999" spans="1:20" x14ac:dyDescent="0.25">
      <c r="A2999" t="s">
        <v>259</v>
      </c>
      <c r="B2999" t="s">
        <v>260</v>
      </c>
      <c r="C2999" t="s">
        <v>237</v>
      </c>
      <c r="D2999" t="s">
        <v>1679</v>
      </c>
      <c r="E2999" t="s">
        <v>5970</v>
      </c>
      <c r="F2999" t="s">
        <v>5971</v>
      </c>
      <c r="G2999" t="s">
        <v>5972</v>
      </c>
      <c r="H2999">
        <v>8.2000000000000003E-2</v>
      </c>
      <c r="I2999" t="s">
        <v>265</v>
      </c>
      <c r="J2999" t="s">
        <v>242</v>
      </c>
      <c r="K2999" t="s">
        <v>243</v>
      </c>
      <c r="L2999" t="s">
        <v>244</v>
      </c>
      <c r="M2999">
        <v>0</v>
      </c>
      <c r="N2999">
        <v>8.2000000000000003E-2</v>
      </c>
      <c r="O2999" t="s">
        <v>324</v>
      </c>
      <c r="P2999" t="s">
        <v>7426</v>
      </c>
      <c r="Q2999" t="s">
        <v>1683</v>
      </c>
      <c r="R2999" t="s">
        <v>7427</v>
      </c>
      <c r="S2999" t="s">
        <v>270</v>
      </c>
      <c r="T2999" t="b">
        <v>1</v>
      </c>
    </row>
    <row r="3000" spans="1:20" x14ac:dyDescent="0.25">
      <c r="A3000" t="s">
        <v>259</v>
      </c>
      <c r="B3000" t="s">
        <v>260</v>
      </c>
      <c r="C3000" t="s">
        <v>294</v>
      </c>
      <c r="D3000" t="s">
        <v>1679</v>
      </c>
      <c r="E3000" t="s">
        <v>5970</v>
      </c>
      <c r="F3000" t="s">
        <v>5971</v>
      </c>
      <c r="G3000" t="s">
        <v>5972</v>
      </c>
      <c r="H3000">
        <v>2.2599999999999999E-2</v>
      </c>
      <c r="I3000" t="s">
        <v>265</v>
      </c>
      <c r="J3000" t="s">
        <v>242</v>
      </c>
      <c r="K3000" t="s">
        <v>243</v>
      </c>
      <c r="L3000" t="s">
        <v>244</v>
      </c>
      <c r="M3000">
        <v>0</v>
      </c>
      <c r="N3000">
        <v>2.2599999999999999E-2</v>
      </c>
      <c r="O3000" t="s">
        <v>324</v>
      </c>
      <c r="P3000" t="s">
        <v>7426</v>
      </c>
      <c r="Q3000" t="s">
        <v>1683</v>
      </c>
      <c r="R3000" t="s">
        <v>7427</v>
      </c>
      <c r="S3000" t="s">
        <v>270</v>
      </c>
      <c r="T3000" t="b">
        <v>1</v>
      </c>
    </row>
    <row r="3001" spans="1:20" x14ac:dyDescent="0.25">
      <c r="A3001" t="s">
        <v>236</v>
      </c>
      <c r="B3001" t="s">
        <v>236</v>
      </c>
      <c r="C3001" t="s">
        <v>237</v>
      </c>
      <c r="D3001" t="s">
        <v>566</v>
      </c>
      <c r="E3001" t="s">
        <v>251</v>
      </c>
      <c r="F3001" t="s">
        <v>455</v>
      </c>
      <c r="G3001" t="s">
        <v>7428</v>
      </c>
      <c r="H3001">
        <v>0.03</v>
      </c>
      <c r="I3001" t="s">
        <v>241</v>
      </c>
      <c r="J3001" t="s">
        <v>242</v>
      </c>
      <c r="K3001" t="s">
        <v>243</v>
      </c>
      <c r="L3001" t="s">
        <v>244</v>
      </c>
      <c r="M3001">
        <v>0</v>
      </c>
      <c r="N3001">
        <v>0.03</v>
      </c>
      <c r="O3001" t="s">
        <v>255</v>
      </c>
      <c r="P3001" t="s">
        <v>7429</v>
      </c>
      <c r="Q3001" t="s">
        <v>571</v>
      </c>
      <c r="R3001" t="s">
        <v>2785</v>
      </c>
      <c r="S3001" t="s">
        <v>249</v>
      </c>
      <c r="T3001" t="b">
        <v>1</v>
      </c>
    </row>
    <row r="3002" spans="1:20" x14ac:dyDescent="0.25">
      <c r="A3002" t="s">
        <v>259</v>
      </c>
      <c r="B3002" t="s">
        <v>260</v>
      </c>
      <c r="C3002" t="s">
        <v>237</v>
      </c>
      <c r="D3002" t="s">
        <v>2640</v>
      </c>
      <c r="E3002" t="s">
        <v>7430</v>
      </c>
      <c r="F3002" t="s">
        <v>7430</v>
      </c>
      <c r="G3002" t="s">
        <v>7431</v>
      </c>
      <c r="H3002">
        <v>0.90400000000000003</v>
      </c>
      <c r="I3002" t="s">
        <v>265</v>
      </c>
      <c r="J3002" t="s">
        <v>242</v>
      </c>
      <c r="K3002" t="s">
        <v>243</v>
      </c>
      <c r="L3002" t="s">
        <v>244</v>
      </c>
      <c r="M3002">
        <v>0</v>
      </c>
      <c r="N3002">
        <v>0.90400000000000003</v>
      </c>
      <c r="O3002" t="s">
        <v>266</v>
      </c>
      <c r="P3002" t="s">
        <v>7432</v>
      </c>
      <c r="Q3002" t="s">
        <v>2644</v>
      </c>
      <c r="R3002" t="s">
        <v>7433</v>
      </c>
      <c r="S3002" t="s">
        <v>270</v>
      </c>
      <c r="T3002" t="b">
        <v>1</v>
      </c>
    </row>
    <row r="3003" spans="1:20" x14ac:dyDescent="0.25">
      <c r="A3003" t="s">
        <v>236</v>
      </c>
      <c r="B3003" t="s">
        <v>236</v>
      </c>
      <c r="C3003" t="s">
        <v>237</v>
      </c>
      <c r="D3003" t="s">
        <v>392</v>
      </c>
      <c r="F3003" t="s">
        <v>791</v>
      </c>
      <c r="G3003" t="s">
        <v>1989</v>
      </c>
      <c r="H3003">
        <v>0.1</v>
      </c>
      <c r="I3003" t="s">
        <v>254</v>
      </c>
      <c r="J3003" t="s">
        <v>242</v>
      </c>
      <c r="K3003" t="s">
        <v>243</v>
      </c>
      <c r="L3003" t="s">
        <v>244</v>
      </c>
      <c r="M3003">
        <v>0</v>
      </c>
      <c r="N3003">
        <v>0.1</v>
      </c>
      <c r="O3003" t="s">
        <v>245</v>
      </c>
      <c r="P3003" t="s">
        <v>1990</v>
      </c>
      <c r="Q3003" t="s">
        <v>397</v>
      </c>
      <c r="R3003" t="s">
        <v>795</v>
      </c>
      <c r="S3003" t="s">
        <v>249</v>
      </c>
      <c r="T3003" t="b">
        <v>0</v>
      </c>
    </row>
    <row r="3004" spans="1:20" x14ac:dyDescent="0.25">
      <c r="A3004" t="s">
        <v>259</v>
      </c>
      <c r="B3004" t="s">
        <v>382</v>
      </c>
      <c r="C3004" t="s">
        <v>237</v>
      </c>
      <c r="D3004" t="s">
        <v>1634</v>
      </c>
      <c r="E3004" t="s">
        <v>2094</v>
      </c>
      <c r="F3004" t="s">
        <v>2095</v>
      </c>
      <c r="G3004" t="s">
        <v>2095</v>
      </c>
      <c r="H3004">
        <v>1.395</v>
      </c>
      <c r="I3004" t="s">
        <v>265</v>
      </c>
      <c r="J3004" t="s">
        <v>242</v>
      </c>
      <c r="K3004" t="s">
        <v>243</v>
      </c>
      <c r="L3004" t="s">
        <v>244</v>
      </c>
      <c r="M3004">
        <v>0</v>
      </c>
      <c r="N3004">
        <v>1.395</v>
      </c>
      <c r="O3004" t="s">
        <v>1309</v>
      </c>
      <c r="P3004" t="s">
        <v>7434</v>
      </c>
      <c r="Q3004" t="s">
        <v>1638</v>
      </c>
      <c r="R3004" t="s">
        <v>7435</v>
      </c>
      <c r="S3004" t="s">
        <v>390</v>
      </c>
      <c r="T3004" t="b">
        <v>1</v>
      </c>
    </row>
    <row r="3005" spans="1:20" x14ac:dyDescent="0.25">
      <c r="A3005" t="s">
        <v>259</v>
      </c>
      <c r="B3005" t="s">
        <v>382</v>
      </c>
      <c r="C3005" t="s">
        <v>294</v>
      </c>
      <c r="D3005" t="s">
        <v>1634</v>
      </c>
      <c r="E3005" t="s">
        <v>2094</v>
      </c>
      <c r="F3005" t="s">
        <v>2095</v>
      </c>
      <c r="G3005" t="s">
        <v>2095</v>
      </c>
      <c r="H3005">
        <v>0.40300000000000002</v>
      </c>
      <c r="I3005" t="s">
        <v>265</v>
      </c>
      <c r="J3005" t="s">
        <v>242</v>
      </c>
      <c r="K3005" t="s">
        <v>243</v>
      </c>
      <c r="L3005" t="s">
        <v>244</v>
      </c>
      <c r="M3005">
        <v>0</v>
      </c>
      <c r="N3005">
        <v>0.40300000000000002</v>
      </c>
      <c r="O3005" t="s">
        <v>1309</v>
      </c>
      <c r="P3005" t="s">
        <v>7434</v>
      </c>
      <c r="Q3005" t="s">
        <v>1638</v>
      </c>
      <c r="R3005" t="s">
        <v>7435</v>
      </c>
      <c r="S3005" t="s">
        <v>390</v>
      </c>
      <c r="T3005" t="b">
        <v>1</v>
      </c>
    </row>
    <row r="3006" spans="1:20" x14ac:dyDescent="0.25">
      <c r="A3006" t="s">
        <v>259</v>
      </c>
      <c r="B3006" t="s">
        <v>260</v>
      </c>
      <c r="C3006" t="s">
        <v>237</v>
      </c>
      <c r="D3006" t="s">
        <v>1582</v>
      </c>
      <c r="E3006" t="s">
        <v>7304</v>
      </c>
      <c r="F3006" t="s">
        <v>7304</v>
      </c>
      <c r="G3006" t="s">
        <v>7305</v>
      </c>
      <c r="H3006">
        <v>5.6639999999999997</v>
      </c>
      <c r="I3006" t="s">
        <v>265</v>
      </c>
      <c r="J3006" t="s">
        <v>242</v>
      </c>
      <c r="K3006" t="s">
        <v>243</v>
      </c>
      <c r="L3006" t="s">
        <v>244</v>
      </c>
      <c r="M3006">
        <v>0</v>
      </c>
      <c r="N3006">
        <v>5.6639999999999997</v>
      </c>
      <c r="O3006" t="s">
        <v>324</v>
      </c>
      <c r="P3006" t="s">
        <v>7436</v>
      </c>
      <c r="Q3006" t="s">
        <v>1586</v>
      </c>
      <c r="R3006" t="s">
        <v>7437</v>
      </c>
      <c r="S3006" t="s">
        <v>270</v>
      </c>
      <c r="T3006" t="b">
        <v>1</v>
      </c>
    </row>
    <row r="3007" spans="1:20" x14ac:dyDescent="0.25">
      <c r="A3007" t="s">
        <v>259</v>
      </c>
      <c r="B3007" t="s">
        <v>260</v>
      </c>
      <c r="C3007" t="s">
        <v>294</v>
      </c>
      <c r="D3007" t="s">
        <v>1582</v>
      </c>
      <c r="E3007" t="s">
        <v>7304</v>
      </c>
      <c r="F3007" t="s">
        <v>7304</v>
      </c>
      <c r="G3007" t="s">
        <v>7305</v>
      </c>
      <c r="H3007">
        <v>3.456</v>
      </c>
      <c r="I3007" t="s">
        <v>265</v>
      </c>
      <c r="J3007" t="s">
        <v>242</v>
      </c>
      <c r="K3007" t="s">
        <v>243</v>
      </c>
      <c r="L3007" t="s">
        <v>244</v>
      </c>
      <c r="M3007">
        <v>0</v>
      </c>
      <c r="N3007">
        <v>3.456</v>
      </c>
      <c r="O3007" t="s">
        <v>324</v>
      </c>
      <c r="P3007" t="s">
        <v>7436</v>
      </c>
      <c r="Q3007" t="s">
        <v>1586</v>
      </c>
      <c r="R3007" t="s">
        <v>7437</v>
      </c>
      <c r="S3007" t="s">
        <v>270</v>
      </c>
      <c r="T3007" t="b">
        <v>1</v>
      </c>
    </row>
    <row r="3008" spans="1:20" x14ac:dyDescent="0.25">
      <c r="A3008" t="s">
        <v>259</v>
      </c>
      <c r="B3008" t="s">
        <v>260</v>
      </c>
      <c r="C3008" t="s">
        <v>237</v>
      </c>
      <c r="D3008" t="s">
        <v>943</v>
      </c>
      <c r="E3008" t="s">
        <v>3716</v>
      </c>
      <c r="F3008" t="s">
        <v>3717</v>
      </c>
      <c r="G3008" t="s">
        <v>3717</v>
      </c>
      <c r="H3008">
        <v>2.79</v>
      </c>
      <c r="I3008" t="s">
        <v>265</v>
      </c>
      <c r="J3008" t="s">
        <v>242</v>
      </c>
      <c r="K3008" t="s">
        <v>243</v>
      </c>
      <c r="L3008" t="s">
        <v>244</v>
      </c>
      <c r="M3008">
        <v>0</v>
      </c>
      <c r="N3008">
        <v>2.79</v>
      </c>
      <c r="O3008" t="s">
        <v>324</v>
      </c>
      <c r="P3008" t="s">
        <v>3529</v>
      </c>
      <c r="Q3008" t="s">
        <v>947</v>
      </c>
      <c r="R3008" t="s">
        <v>7438</v>
      </c>
      <c r="S3008" t="s">
        <v>270</v>
      </c>
      <c r="T3008" t="b">
        <v>1</v>
      </c>
    </row>
    <row r="3009" spans="1:20" x14ac:dyDescent="0.25">
      <c r="A3009" t="s">
        <v>259</v>
      </c>
      <c r="B3009" t="s">
        <v>260</v>
      </c>
      <c r="C3009" t="s">
        <v>294</v>
      </c>
      <c r="D3009" t="s">
        <v>943</v>
      </c>
      <c r="E3009" t="s">
        <v>3716</v>
      </c>
      <c r="F3009" t="s">
        <v>3717</v>
      </c>
      <c r="G3009" t="s">
        <v>3717</v>
      </c>
      <c r="H3009">
        <v>0.80600000000000005</v>
      </c>
      <c r="I3009" t="s">
        <v>265</v>
      </c>
      <c r="J3009" t="s">
        <v>242</v>
      </c>
      <c r="K3009" t="s">
        <v>243</v>
      </c>
      <c r="L3009" t="s">
        <v>244</v>
      </c>
      <c r="M3009">
        <v>0</v>
      </c>
      <c r="N3009">
        <v>0.80600000000000005</v>
      </c>
      <c r="O3009" t="s">
        <v>324</v>
      </c>
      <c r="P3009" t="s">
        <v>3529</v>
      </c>
      <c r="Q3009" t="s">
        <v>947</v>
      </c>
      <c r="R3009" t="s">
        <v>7438</v>
      </c>
      <c r="S3009" t="s">
        <v>270</v>
      </c>
      <c r="T3009" t="b">
        <v>1</v>
      </c>
    </row>
    <row r="3010" spans="1:20" x14ac:dyDescent="0.25">
      <c r="A3010" t="s">
        <v>259</v>
      </c>
      <c r="B3010" t="s">
        <v>382</v>
      </c>
      <c r="C3010" t="s">
        <v>237</v>
      </c>
      <c r="D3010" t="s">
        <v>2188</v>
      </c>
      <c r="F3010" t="s">
        <v>7439</v>
      </c>
      <c r="G3010" t="s">
        <v>7439</v>
      </c>
      <c r="H3010">
        <v>2.6040000000000001</v>
      </c>
      <c r="I3010" t="s">
        <v>265</v>
      </c>
      <c r="J3010" t="s">
        <v>242</v>
      </c>
      <c r="K3010" t="s">
        <v>243</v>
      </c>
      <c r="L3010" t="s">
        <v>244</v>
      </c>
      <c r="M3010">
        <v>0</v>
      </c>
      <c r="N3010">
        <v>2.6040000000000001</v>
      </c>
      <c r="O3010" t="s">
        <v>324</v>
      </c>
      <c r="P3010" t="s">
        <v>7440</v>
      </c>
      <c r="Q3010" t="s">
        <v>2191</v>
      </c>
      <c r="R3010" t="s">
        <v>7441</v>
      </c>
      <c r="S3010" t="s">
        <v>390</v>
      </c>
      <c r="T3010" t="b">
        <v>1</v>
      </c>
    </row>
    <row r="3011" spans="1:20" x14ac:dyDescent="0.25">
      <c r="A3011" t="s">
        <v>259</v>
      </c>
      <c r="B3011" t="s">
        <v>382</v>
      </c>
      <c r="C3011" t="s">
        <v>294</v>
      </c>
      <c r="D3011" t="s">
        <v>2188</v>
      </c>
      <c r="F3011" t="s">
        <v>7439</v>
      </c>
      <c r="G3011" t="s">
        <v>7439</v>
      </c>
      <c r="H3011">
        <v>1.353</v>
      </c>
      <c r="I3011" t="s">
        <v>265</v>
      </c>
      <c r="J3011" t="s">
        <v>242</v>
      </c>
      <c r="K3011" t="s">
        <v>243</v>
      </c>
      <c r="L3011" t="s">
        <v>244</v>
      </c>
      <c r="M3011">
        <v>0</v>
      </c>
      <c r="N3011">
        <v>1.353</v>
      </c>
      <c r="O3011" t="s">
        <v>324</v>
      </c>
      <c r="P3011" t="s">
        <v>7440</v>
      </c>
      <c r="Q3011" t="s">
        <v>2191</v>
      </c>
      <c r="R3011" t="s">
        <v>7441</v>
      </c>
      <c r="S3011" t="s">
        <v>390</v>
      </c>
      <c r="T3011" t="b">
        <v>1</v>
      </c>
    </row>
    <row r="3012" spans="1:20" x14ac:dyDescent="0.25">
      <c r="A3012" t="s">
        <v>259</v>
      </c>
      <c r="B3012" t="s">
        <v>260</v>
      </c>
      <c r="C3012" t="s">
        <v>237</v>
      </c>
      <c r="D3012" t="s">
        <v>1718</v>
      </c>
      <c r="E3012" t="s">
        <v>1719</v>
      </c>
      <c r="F3012" t="s">
        <v>7442</v>
      </c>
      <c r="G3012" t="s">
        <v>7443</v>
      </c>
      <c r="H3012">
        <v>1.6077360000000001</v>
      </c>
      <c r="I3012" t="s">
        <v>265</v>
      </c>
      <c r="J3012" t="s">
        <v>242</v>
      </c>
      <c r="K3012" t="s">
        <v>243</v>
      </c>
      <c r="L3012" t="s">
        <v>244</v>
      </c>
      <c r="M3012">
        <v>0</v>
      </c>
      <c r="N3012">
        <v>1.6077360000000001</v>
      </c>
      <c r="O3012" t="s">
        <v>372</v>
      </c>
      <c r="P3012" t="s">
        <v>7444</v>
      </c>
      <c r="Q3012" t="s">
        <v>1722</v>
      </c>
      <c r="R3012" t="s">
        <v>7445</v>
      </c>
      <c r="S3012" t="s">
        <v>270</v>
      </c>
      <c r="T3012" t="b">
        <v>1</v>
      </c>
    </row>
    <row r="3013" spans="1:20" x14ac:dyDescent="0.25">
      <c r="A3013" t="s">
        <v>259</v>
      </c>
      <c r="B3013" t="s">
        <v>260</v>
      </c>
      <c r="C3013" t="s">
        <v>294</v>
      </c>
      <c r="D3013" t="s">
        <v>1718</v>
      </c>
      <c r="E3013" t="s">
        <v>1719</v>
      </c>
      <c r="F3013" t="s">
        <v>7442</v>
      </c>
      <c r="G3013" t="s">
        <v>7443</v>
      </c>
      <c r="H3013">
        <v>0.84921400000000002</v>
      </c>
      <c r="I3013" t="s">
        <v>265</v>
      </c>
      <c r="J3013" t="s">
        <v>242</v>
      </c>
      <c r="K3013" t="s">
        <v>243</v>
      </c>
      <c r="L3013" t="s">
        <v>244</v>
      </c>
      <c r="M3013">
        <v>0</v>
      </c>
      <c r="N3013">
        <v>0.84921400000000002</v>
      </c>
      <c r="O3013" t="s">
        <v>372</v>
      </c>
      <c r="P3013" t="s">
        <v>7444</v>
      </c>
      <c r="Q3013" t="s">
        <v>1722</v>
      </c>
      <c r="R3013" t="s">
        <v>7445</v>
      </c>
      <c r="S3013" t="s">
        <v>270</v>
      </c>
      <c r="T3013" t="b">
        <v>1</v>
      </c>
    </row>
    <row r="3014" spans="1:20" x14ac:dyDescent="0.25">
      <c r="A3014" t="s">
        <v>259</v>
      </c>
      <c r="B3014" t="s">
        <v>260</v>
      </c>
      <c r="C3014" t="s">
        <v>237</v>
      </c>
      <c r="D3014" t="s">
        <v>1343</v>
      </c>
      <c r="E3014" t="s">
        <v>2042</v>
      </c>
      <c r="F3014" t="s">
        <v>2043</v>
      </c>
      <c r="G3014" t="s">
        <v>2043</v>
      </c>
      <c r="H3014">
        <v>0.48499999999999999</v>
      </c>
      <c r="I3014" t="s">
        <v>265</v>
      </c>
      <c r="J3014" t="s">
        <v>242</v>
      </c>
      <c r="K3014" t="s">
        <v>243</v>
      </c>
      <c r="L3014" t="s">
        <v>244</v>
      </c>
      <c r="M3014">
        <v>0</v>
      </c>
      <c r="N3014">
        <v>0.48499999999999999</v>
      </c>
      <c r="O3014" t="s">
        <v>446</v>
      </c>
      <c r="P3014" t="s">
        <v>7446</v>
      </c>
      <c r="Q3014" t="s">
        <v>1347</v>
      </c>
      <c r="R3014" t="s">
        <v>7447</v>
      </c>
      <c r="S3014" t="s">
        <v>270</v>
      </c>
      <c r="T3014" t="b">
        <v>1</v>
      </c>
    </row>
    <row r="3015" spans="1:20" x14ac:dyDescent="0.25">
      <c r="A3015" t="s">
        <v>259</v>
      </c>
      <c r="B3015" t="s">
        <v>260</v>
      </c>
      <c r="C3015" t="s">
        <v>294</v>
      </c>
      <c r="D3015" t="s">
        <v>1343</v>
      </c>
      <c r="E3015" t="s">
        <v>2042</v>
      </c>
      <c r="F3015" t="s">
        <v>2043</v>
      </c>
      <c r="G3015" t="s">
        <v>2043</v>
      </c>
      <c r="H3015">
        <v>0.21299999999999999</v>
      </c>
      <c r="I3015" t="s">
        <v>265</v>
      </c>
      <c r="J3015" t="s">
        <v>242</v>
      </c>
      <c r="K3015" t="s">
        <v>243</v>
      </c>
      <c r="L3015" t="s">
        <v>244</v>
      </c>
      <c r="M3015">
        <v>0</v>
      </c>
      <c r="N3015">
        <v>0.21299999999999999</v>
      </c>
      <c r="O3015" t="s">
        <v>446</v>
      </c>
      <c r="P3015" t="s">
        <v>7446</v>
      </c>
      <c r="Q3015" t="s">
        <v>1347</v>
      </c>
      <c r="R3015" t="s">
        <v>7447</v>
      </c>
      <c r="S3015" t="s">
        <v>270</v>
      </c>
      <c r="T3015" t="b">
        <v>1</v>
      </c>
    </row>
    <row r="3016" spans="1:20" x14ac:dyDescent="0.25">
      <c r="A3016" t="s">
        <v>236</v>
      </c>
      <c r="B3016" t="s">
        <v>236</v>
      </c>
      <c r="C3016" t="s">
        <v>237</v>
      </c>
      <c r="D3016" t="s">
        <v>238</v>
      </c>
      <c r="F3016" t="s">
        <v>544</v>
      </c>
      <c r="G3016" t="s">
        <v>3752</v>
      </c>
      <c r="H3016">
        <v>4.0000000000000001E-3</v>
      </c>
      <c r="I3016" t="s">
        <v>254</v>
      </c>
      <c r="J3016" t="s">
        <v>242</v>
      </c>
      <c r="K3016" t="s">
        <v>243</v>
      </c>
      <c r="L3016" t="s">
        <v>244</v>
      </c>
      <c r="M3016">
        <v>0</v>
      </c>
      <c r="N3016">
        <v>4.0000000000000001E-3</v>
      </c>
      <c r="O3016" t="s">
        <v>245</v>
      </c>
      <c r="P3016" t="s">
        <v>6021</v>
      </c>
      <c r="Q3016" t="s">
        <v>247</v>
      </c>
      <c r="R3016" t="s">
        <v>7448</v>
      </c>
      <c r="S3016" t="s">
        <v>249</v>
      </c>
      <c r="T3016" t="b">
        <v>0</v>
      </c>
    </row>
    <row r="3017" spans="1:20" x14ac:dyDescent="0.25">
      <c r="A3017" t="s">
        <v>259</v>
      </c>
      <c r="B3017" t="s">
        <v>260</v>
      </c>
      <c r="C3017" t="s">
        <v>237</v>
      </c>
      <c r="D3017" t="s">
        <v>1621</v>
      </c>
      <c r="E3017" t="s">
        <v>1107</v>
      </c>
      <c r="F3017" t="s">
        <v>7449</v>
      </c>
      <c r="G3017" t="s">
        <v>7449</v>
      </c>
      <c r="H3017">
        <v>0.37</v>
      </c>
      <c r="I3017" t="s">
        <v>265</v>
      </c>
      <c r="J3017" t="s">
        <v>242</v>
      </c>
      <c r="K3017" t="s">
        <v>243</v>
      </c>
      <c r="L3017" t="s">
        <v>244</v>
      </c>
      <c r="M3017">
        <v>0</v>
      </c>
      <c r="N3017">
        <v>0.37</v>
      </c>
      <c r="O3017" t="s">
        <v>446</v>
      </c>
      <c r="P3017" t="s">
        <v>7450</v>
      </c>
      <c r="Q3017" t="s">
        <v>1625</v>
      </c>
      <c r="R3017" t="s">
        <v>7451</v>
      </c>
      <c r="S3017" t="s">
        <v>270</v>
      </c>
      <c r="T3017" t="b">
        <v>1</v>
      </c>
    </row>
    <row r="3018" spans="1:20" x14ac:dyDescent="0.25">
      <c r="A3018" t="s">
        <v>259</v>
      </c>
      <c r="B3018" t="s">
        <v>260</v>
      </c>
      <c r="C3018" t="s">
        <v>294</v>
      </c>
      <c r="D3018" t="s">
        <v>1621</v>
      </c>
      <c r="E3018" t="s">
        <v>1107</v>
      </c>
      <c r="F3018" t="s">
        <v>7449</v>
      </c>
      <c r="G3018" t="s">
        <v>7449</v>
      </c>
      <c r="H3018">
        <v>0.33300000000000002</v>
      </c>
      <c r="I3018" t="s">
        <v>265</v>
      </c>
      <c r="J3018" t="s">
        <v>242</v>
      </c>
      <c r="K3018" t="s">
        <v>243</v>
      </c>
      <c r="L3018" t="s">
        <v>244</v>
      </c>
      <c r="M3018">
        <v>0</v>
      </c>
      <c r="N3018">
        <v>0.33300000000000002</v>
      </c>
      <c r="O3018" t="s">
        <v>446</v>
      </c>
      <c r="P3018" t="s">
        <v>7450</v>
      </c>
      <c r="Q3018" t="s">
        <v>1625</v>
      </c>
      <c r="R3018" t="s">
        <v>7451</v>
      </c>
      <c r="S3018" t="s">
        <v>270</v>
      </c>
      <c r="T3018" t="b">
        <v>1</v>
      </c>
    </row>
    <row r="3019" spans="1:20" x14ac:dyDescent="0.25">
      <c r="A3019" t="s">
        <v>259</v>
      </c>
      <c r="B3019" t="s">
        <v>260</v>
      </c>
      <c r="C3019" t="s">
        <v>237</v>
      </c>
      <c r="D3019" t="s">
        <v>2911</v>
      </c>
      <c r="E3019" t="s">
        <v>6651</v>
      </c>
      <c r="F3019" t="s">
        <v>7452</v>
      </c>
      <c r="G3019" t="s">
        <v>7453</v>
      </c>
      <c r="H3019">
        <v>1.56</v>
      </c>
      <c r="I3019" t="s">
        <v>265</v>
      </c>
      <c r="J3019" t="s">
        <v>242</v>
      </c>
      <c r="K3019" t="s">
        <v>243</v>
      </c>
      <c r="L3019" t="s">
        <v>244</v>
      </c>
      <c r="M3019">
        <v>0</v>
      </c>
      <c r="N3019">
        <v>1.56</v>
      </c>
      <c r="O3019" t="s">
        <v>446</v>
      </c>
      <c r="P3019" t="s">
        <v>7454</v>
      </c>
      <c r="Q3019" t="s">
        <v>2916</v>
      </c>
      <c r="R3019" t="s">
        <v>7455</v>
      </c>
      <c r="S3019" t="s">
        <v>270</v>
      </c>
      <c r="T3019" t="b">
        <v>1</v>
      </c>
    </row>
    <row r="3020" spans="1:20" x14ac:dyDescent="0.25">
      <c r="A3020" t="s">
        <v>259</v>
      </c>
      <c r="B3020" t="s">
        <v>260</v>
      </c>
      <c r="C3020" t="s">
        <v>294</v>
      </c>
      <c r="D3020" t="s">
        <v>2911</v>
      </c>
      <c r="E3020" t="s">
        <v>6651</v>
      </c>
      <c r="F3020" t="s">
        <v>7452</v>
      </c>
      <c r="G3020" t="s">
        <v>7453</v>
      </c>
      <c r="H3020">
        <v>0.82399999999999995</v>
      </c>
      <c r="I3020" t="s">
        <v>265</v>
      </c>
      <c r="J3020" t="s">
        <v>242</v>
      </c>
      <c r="K3020" t="s">
        <v>243</v>
      </c>
      <c r="L3020" t="s">
        <v>244</v>
      </c>
      <c r="M3020">
        <v>0</v>
      </c>
      <c r="N3020">
        <v>0.82399999999999995</v>
      </c>
      <c r="O3020" t="s">
        <v>446</v>
      </c>
      <c r="P3020" t="s">
        <v>7454</v>
      </c>
      <c r="Q3020" t="s">
        <v>2916</v>
      </c>
      <c r="R3020" t="s">
        <v>7455</v>
      </c>
      <c r="S3020" t="s">
        <v>270</v>
      </c>
      <c r="T3020" t="b">
        <v>1</v>
      </c>
    </row>
    <row r="3021" spans="1:20" x14ac:dyDescent="0.25">
      <c r="A3021" t="s">
        <v>259</v>
      </c>
      <c r="B3021" t="s">
        <v>260</v>
      </c>
      <c r="C3021" t="s">
        <v>237</v>
      </c>
      <c r="D3021" t="s">
        <v>369</v>
      </c>
      <c r="E3021" t="s">
        <v>7456</v>
      </c>
      <c r="F3021" t="s">
        <v>7457</v>
      </c>
      <c r="G3021" t="s">
        <v>7457</v>
      </c>
      <c r="H3021">
        <v>0.20200000000000001</v>
      </c>
      <c r="I3021" t="s">
        <v>265</v>
      </c>
      <c r="J3021" t="s">
        <v>242</v>
      </c>
      <c r="K3021" t="s">
        <v>243</v>
      </c>
      <c r="L3021" t="s">
        <v>244</v>
      </c>
      <c r="M3021">
        <v>0</v>
      </c>
      <c r="N3021">
        <v>0.20200000000000001</v>
      </c>
      <c r="O3021" t="s">
        <v>324</v>
      </c>
      <c r="P3021" t="s">
        <v>7458</v>
      </c>
      <c r="Q3021" t="s">
        <v>374</v>
      </c>
      <c r="R3021" t="s">
        <v>7459</v>
      </c>
      <c r="S3021" t="s">
        <v>270</v>
      </c>
      <c r="T3021" t="b">
        <v>1</v>
      </c>
    </row>
    <row r="3022" spans="1:20" x14ac:dyDescent="0.25">
      <c r="A3022" t="s">
        <v>259</v>
      </c>
      <c r="B3022" t="s">
        <v>260</v>
      </c>
      <c r="C3022" t="s">
        <v>237</v>
      </c>
      <c r="D3022" t="s">
        <v>987</v>
      </c>
      <c r="E3022" t="s">
        <v>5622</v>
      </c>
      <c r="F3022" t="s">
        <v>7460</v>
      </c>
      <c r="G3022" t="s">
        <v>7460</v>
      </c>
      <c r="H3022">
        <v>0.48</v>
      </c>
      <c r="I3022" t="s">
        <v>265</v>
      </c>
      <c r="J3022" t="s">
        <v>242</v>
      </c>
      <c r="K3022" t="s">
        <v>243</v>
      </c>
      <c r="L3022" t="s">
        <v>244</v>
      </c>
      <c r="M3022">
        <v>0</v>
      </c>
      <c r="N3022">
        <v>0.48</v>
      </c>
      <c r="O3022" t="s">
        <v>990</v>
      </c>
      <c r="P3022" t="s">
        <v>7461</v>
      </c>
      <c r="Q3022" t="s">
        <v>992</v>
      </c>
      <c r="R3022" t="s">
        <v>7462</v>
      </c>
      <c r="S3022" t="s">
        <v>270</v>
      </c>
      <c r="T3022" t="b">
        <v>1</v>
      </c>
    </row>
    <row r="3023" spans="1:20" x14ac:dyDescent="0.25">
      <c r="A3023" t="s">
        <v>259</v>
      </c>
      <c r="B3023" t="s">
        <v>260</v>
      </c>
      <c r="C3023" t="s">
        <v>237</v>
      </c>
      <c r="D3023" t="s">
        <v>1838</v>
      </c>
      <c r="E3023" t="s">
        <v>7390</v>
      </c>
      <c r="F3023" t="s">
        <v>7391</v>
      </c>
      <c r="G3023" t="s">
        <v>7391</v>
      </c>
      <c r="H3023">
        <v>0.39800000000000002</v>
      </c>
      <c r="I3023" t="s">
        <v>265</v>
      </c>
      <c r="J3023" t="s">
        <v>242</v>
      </c>
      <c r="K3023" t="s">
        <v>243</v>
      </c>
      <c r="L3023" t="s">
        <v>244</v>
      </c>
      <c r="M3023">
        <v>0</v>
      </c>
      <c r="N3023">
        <v>0.39800000000000002</v>
      </c>
      <c r="O3023" t="s">
        <v>721</v>
      </c>
      <c r="P3023" t="s">
        <v>7463</v>
      </c>
      <c r="Q3023" t="s">
        <v>1842</v>
      </c>
      <c r="R3023" t="s">
        <v>7464</v>
      </c>
      <c r="S3023" t="s">
        <v>270</v>
      </c>
      <c r="T3023" t="b">
        <v>1</v>
      </c>
    </row>
    <row r="3024" spans="1:20" x14ac:dyDescent="0.25">
      <c r="A3024" t="s">
        <v>236</v>
      </c>
      <c r="B3024" t="s">
        <v>236</v>
      </c>
      <c r="C3024" t="s">
        <v>237</v>
      </c>
      <c r="D3024" t="s">
        <v>238</v>
      </c>
      <c r="F3024" t="s">
        <v>544</v>
      </c>
      <c r="G3024" t="s">
        <v>792</v>
      </c>
      <c r="H3024">
        <v>4.0000000000000001E-3</v>
      </c>
      <c r="I3024" t="s">
        <v>254</v>
      </c>
      <c r="J3024" t="s">
        <v>242</v>
      </c>
      <c r="K3024" t="s">
        <v>243</v>
      </c>
      <c r="L3024" t="s">
        <v>244</v>
      </c>
      <c r="M3024">
        <v>0</v>
      </c>
      <c r="N3024">
        <v>4.0000000000000001E-3</v>
      </c>
      <c r="O3024" t="s">
        <v>793</v>
      </c>
      <c r="P3024" t="s">
        <v>794</v>
      </c>
      <c r="Q3024" t="s">
        <v>247</v>
      </c>
      <c r="R3024" t="s">
        <v>7448</v>
      </c>
      <c r="S3024" t="s">
        <v>249</v>
      </c>
      <c r="T3024" t="b">
        <v>0</v>
      </c>
    </row>
    <row r="3025" spans="1:20" x14ac:dyDescent="0.25">
      <c r="A3025" t="s">
        <v>259</v>
      </c>
      <c r="B3025" t="s">
        <v>260</v>
      </c>
      <c r="C3025" t="s">
        <v>237</v>
      </c>
      <c r="D3025" t="s">
        <v>1679</v>
      </c>
      <c r="E3025" t="s">
        <v>7465</v>
      </c>
      <c r="F3025" t="s">
        <v>7466</v>
      </c>
      <c r="G3025" t="s">
        <v>7467</v>
      </c>
      <c r="H3025">
        <v>0.132102</v>
      </c>
      <c r="I3025" t="s">
        <v>265</v>
      </c>
      <c r="J3025" t="s">
        <v>242</v>
      </c>
      <c r="K3025" t="s">
        <v>243</v>
      </c>
      <c r="L3025" t="s">
        <v>244</v>
      </c>
      <c r="M3025">
        <v>0</v>
      </c>
      <c r="N3025">
        <v>0.132102</v>
      </c>
      <c r="O3025" t="s">
        <v>372</v>
      </c>
      <c r="P3025" t="s">
        <v>7468</v>
      </c>
      <c r="Q3025" t="s">
        <v>1683</v>
      </c>
      <c r="R3025" t="s">
        <v>7469</v>
      </c>
      <c r="S3025" t="s">
        <v>270</v>
      </c>
      <c r="T3025" t="b">
        <v>1</v>
      </c>
    </row>
    <row r="3026" spans="1:20" x14ac:dyDescent="0.25">
      <c r="A3026" t="s">
        <v>259</v>
      </c>
      <c r="B3026" t="s">
        <v>260</v>
      </c>
      <c r="C3026" t="s">
        <v>294</v>
      </c>
      <c r="D3026" t="s">
        <v>1679</v>
      </c>
      <c r="E3026" t="s">
        <v>7465</v>
      </c>
      <c r="F3026" t="s">
        <v>7466</v>
      </c>
      <c r="G3026" t="s">
        <v>7467</v>
      </c>
      <c r="H3026">
        <v>5.1031E-2</v>
      </c>
      <c r="I3026" t="s">
        <v>265</v>
      </c>
      <c r="J3026" t="s">
        <v>242</v>
      </c>
      <c r="K3026" t="s">
        <v>243</v>
      </c>
      <c r="L3026" t="s">
        <v>244</v>
      </c>
      <c r="M3026">
        <v>0</v>
      </c>
      <c r="N3026">
        <v>5.1031E-2</v>
      </c>
      <c r="O3026" t="s">
        <v>372</v>
      </c>
      <c r="P3026" t="s">
        <v>7468</v>
      </c>
      <c r="Q3026" t="s">
        <v>1683</v>
      </c>
      <c r="R3026" t="s">
        <v>7469</v>
      </c>
      <c r="S3026" t="s">
        <v>270</v>
      </c>
      <c r="T3026" t="b">
        <v>1</v>
      </c>
    </row>
    <row r="3027" spans="1:20" x14ac:dyDescent="0.25">
      <c r="A3027" t="s">
        <v>259</v>
      </c>
      <c r="B3027" t="s">
        <v>260</v>
      </c>
      <c r="C3027" t="s">
        <v>237</v>
      </c>
      <c r="D3027" t="s">
        <v>1316</v>
      </c>
      <c r="E3027" t="s">
        <v>3262</v>
      </c>
      <c r="F3027" t="s">
        <v>3263</v>
      </c>
      <c r="G3027" t="s">
        <v>3264</v>
      </c>
      <c r="H3027">
        <v>1.8162000000000001E-2</v>
      </c>
      <c r="I3027" t="s">
        <v>265</v>
      </c>
      <c r="J3027" t="s">
        <v>242</v>
      </c>
      <c r="K3027" t="s">
        <v>243</v>
      </c>
      <c r="L3027" t="s">
        <v>244</v>
      </c>
      <c r="M3027">
        <v>0</v>
      </c>
      <c r="N3027">
        <v>1.8162000000000001E-2</v>
      </c>
      <c r="O3027" t="s">
        <v>372</v>
      </c>
      <c r="P3027" t="s">
        <v>7470</v>
      </c>
      <c r="Q3027" t="s">
        <v>1321</v>
      </c>
      <c r="R3027" t="s">
        <v>7471</v>
      </c>
      <c r="S3027" t="s">
        <v>270</v>
      </c>
      <c r="T3027" t="b">
        <v>1</v>
      </c>
    </row>
    <row r="3028" spans="1:20" x14ac:dyDescent="0.25">
      <c r="A3028" t="s">
        <v>259</v>
      </c>
      <c r="B3028" t="s">
        <v>260</v>
      </c>
      <c r="C3028" t="s">
        <v>237</v>
      </c>
      <c r="D3028" t="s">
        <v>677</v>
      </c>
      <c r="E3028" t="s">
        <v>7472</v>
      </c>
      <c r="F3028" t="s">
        <v>7473</v>
      </c>
      <c r="G3028" t="s">
        <v>7473</v>
      </c>
      <c r="H3028">
        <v>0.34899999999999998</v>
      </c>
      <c r="I3028" t="s">
        <v>265</v>
      </c>
      <c r="J3028" t="s">
        <v>242</v>
      </c>
      <c r="K3028" t="s">
        <v>243</v>
      </c>
      <c r="L3028" t="s">
        <v>244</v>
      </c>
      <c r="M3028">
        <v>0</v>
      </c>
      <c r="N3028">
        <v>0.34899999999999998</v>
      </c>
      <c r="O3028" t="s">
        <v>324</v>
      </c>
      <c r="P3028" t="s">
        <v>7474</v>
      </c>
      <c r="Q3028" t="s">
        <v>681</v>
      </c>
      <c r="R3028" t="s">
        <v>7475</v>
      </c>
      <c r="S3028" t="s">
        <v>270</v>
      </c>
      <c r="T3028" t="b">
        <v>1</v>
      </c>
    </row>
    <row r="3029" spans="1:20" x14ac:dyDescent="0.25">
      <c r="A3029" t="s">
        <v>259</v>
      </c>
      <c r="B3029" t="s">
        <v>260</v>
      </c>
      <c r="C3029" t="s">
        <v>294</v>
      </c>
      <c r="D3029" t="s">
        <v>677</v>
      </c>
      <c r="E3029" t="s">
        <v>7472</v>
      </c>
      <c r="F3029" t="s">
        <v>7473</v>
      </c>
      <c r="G3029" t="s">
        <v>7473</v>
      </c>
      <c r="H3029">
        <v>0.10100000000000001</v>
      </c>
      <c r="I3029" t="s">
        <v>265</v>
      </c>
      <c r="J3029" t="s">
        <v>242</v>
      </c>
      <c r="K3029" t="s">
        <v>243</v>
      </c>
      <c r="L3029" t="s">
        <v>244</v>
      </c>
      <c r="M3029">
        <v>0</v>
      </c>
      <c r="N3029">
        <v>0.10100000000000001</v>
      </c>
      <c r="O3029" t="s">
        <v>324</v>
      </c>
      <c r="P3029" t="s">
        <v>7474</v>
      </c>
      <c r="Q3029" t="s">
        <v>681</v>
      </c>
      <c r="R3029" t="s">
        <v>7475</v>
      </c>
      <c r="S3029" t="s">
        <v>270</v>
      </c>
      <c r="T3029" t="b">
        <v>1</v>
      </c>
    </row>
    <row r="3030" spans="1:20" x14ac:dyDescent="0.25">
      <c r="A3030" t="s">
        <v>236</v>
      </c>
      <c r="B3030" t="s">
        <v>236</v>
      </c>
      <c r="C3030" t="s">
        <v>237</v>
      </c>
      <c r="D3030" t="s">
        <v>4909</v>
      </c>
      <c r="F3030" t="s">
        <v>600</v>
      </c>
      <c r="G3030" t="s">
        <v>6146</v>
      </c>
      <c r="H3030">
        <v>3.6000000000000002E-4</v>
      </c>
      <c r="I3030" t="s">
        <v>254</v>
      </c>
      <c r="J3030" t="s">
        <v>242</v>
      </c>
      <c r="K3030" t="s">
        <v>243</v>
      </c>
      <c r="L3030" t="s">
        <v>244</v>
      </c>
      <c r="M3030">
        <v>0</v>
      </c>
      <c r="N3030">
        <v>3.6000000000000002E-4</v>
      </c>
      <c r="O3030" t="s">
        <v>365</v>
      </c>
      <c r="P3030" t="s">
        <v>6126</v>
      </c>
      <c r="Q3030" t="s">
        <v>4912</v>
      </c>
      <c r="R3030" t="s">
        <v>6127</v>
      </c>
      <c r="S3030" t="s">
        <v>249</v>
      </c>
      <c r="T3030" t="b">
        <v>0</v>
      </c>
    </row>
    <row r="3031" spans="1:20" x14ac:dyDescent="0.25">
      <c r="A3031" t="s">
        <v>259</v>
      </c>
      <c r="B3031" t="s">
        <v>1086</v>
      </c>
      <c r="C3031" t="s">
        <v>237</v>
      </c>
      <c r="D3031" t="s">
        <v>1087</v>
      </c>
      <c r="E3031" t="s">
        <v>7476</v>
      </c>
      <c r="F3031" t="s">
        <v>7477</v>
      </c>
      <c r="G3031" t="s">
        <v>7478</v>
      </c>
      <c r="H3031">
        <v>89.39</v>
      </c>
      <c r="I3031" t="s">
        <v>265</v>
      </c>
      <c r="J3031" t="s">
        <v>242</v>
      </c>
      <c r="K3031" t="s">
        <v>243</v>
      </c>
      <c r="L3031" t="s">
        <v>244</v>
      </c>
      <c r="M3031">
        <v>0</v>
      </c>
      <c r="N3031">
        <v>89.39</v>
      </c>
      <c r="O3031" t="s">
        <v>486</v>
      </c>
      <c r="P3031" t="s">
        <v>7479</v>
      </c>
      <c r="Q3031" t="s">
        <v>1092</v>
      </c>
      <c r="R3031" t="s">
        <v>7480</v>
      </c>
      <c r="S3031" t="s">
        <v>1094</v>
      </c>
      <c r="T3031" t="b">
        <v>1</v>
      </c>
    </row>
    <row r="3032" spans="1:20" x14ac:dyDescent="0.25">
      <c r="A3032" t="s">
        <v>259</v>
      </c>
      <c r="B3032" t="s">
        <v>1086</v>
      </c>
      <c r="C3032" t="s">
        <v>336</v>
      </c>
      <c r="D3032" t="s">
        <v>1087</v>
      </c>
      <c r="E3032" t="s">
        <v>7476</v>
      </c>
      <c r="F3032" t="s">
        <v>7477</v>
      </c>
      <c r="G3032" t="s">
        <v>7478</v>
      </c>
      <c r="H3032">
        <v>469828</v>
      </c>
      <c r="I3032" t="s">
        <v>265</v>
      </c>
      <c r="J3032" t="s">
        <v>242</v>
      </c>
      <c r="K3032" t="s">
        <v>243</v>
      </c>
      <c r="L3032" t="s">
        <v>244</v>
      </c>
      <c r="M3032">
        <v>0</v>
      </c>
      <c r="N3032">
        <v>469828</v>
      </c>
      <c r="O3032" t="s">
        <v>546</v>
      </c>
      <c r="P3032" t="s">
        <v>7479</v>
      </c>
      <c r="Q3032" t="s">
        <v>1092</v>
      </c>
      <c r="R3032" t="s">
        <v>7481</v>
      </c>
      <c r="S3032" t="s">
        <v>1094</v>
      </c>
      <c r="T3032" t="b">
        <v>1</v>
      </c>
    </row>
    <row r="3033" spans="1:20" x14ac:dyDescent="0.25">
      <c r="A3033" t="s">
        <v>259</v>
      </c>
      <c r="B3033" t="s">
        <v>260</v>
      </c>
      <c r="C3033" t="s">
        <v>237</v>
      </c>
      <c r="D3033" t="s">
        <v>2311</v>
      </c>
      <c r="E3033" t="s">
        <v>1680</v>
      </c>
      <c r="F3033" t="s">
        <v>1680</v>
      </c>
      <c r="G3033" t="s">
        <v>1681</v>
      </c>
      <c r="H3033">
        <v>1.8080000000000001</v>
      </c>
      <c r="I3033" t="s">
        <v>265</v>
      </c>
      <c r="J3033" t="s">
        <v>242</v>
      </c>
      <c r="K3033" t="s">
        <v>243</v>
      </c>
      <c r="L3033" t="s">
        <v>244</v>
      </c>
      <c r="M3033">
        <v>0</v>
      </c>
      <c r="N3033">
        <v>1.8080000000000001</v>
      </c>
      <c r="O3033" t="s">
        <v>324</v>
      </c>
      <c r="P3033" t="s">
        <v>7482</v>
      </c>
      <c r="Q3033" t="s">
        <v>2316</v>
      </c>
      <c r="R3033" t="s">
        <v>7483</v>
      </c>
      <c r="S3033" t="s">
        <v>270</v>
      </c>
      <c r="T3033" t="b">
        <v>1</v>
      </c>
    </row>
    <row r="3034" spans="1:20" x14ac:dyDescent="0.25">
      <c r="A3034" t="s">
        <v>259</v>
      </c>
      <c r="B3034" t="s">
        <v>260</v>
      </c>
      <c r="C3034" t="s">
        <v>336</v>
      </c>
      <c r="D3034" t="s">
        <v>2311</v>
      </c>
      <c r="E3034" t="s">
        <v>1680</v>
      </c>
      <c r="F3034" t="s">
        <v>1680</v>
      </c>
      <c r="G3034" t="s">
        <v>1681</v>
      </c>
      <c r="H3034">
        <v>9344</v>
      </c>
      <c r="I3034" t="s">
        <v>265</v>
      </c>
      <c r="J3034" t="s">
        <v>242</v>
      </c>
      <c r="K3034" t="s">
        <v>243</v>
      </c>
      <c r="L3034" t="s">
        <v>244</v>
      </c>
      <c r="M3034">
        <v>0</v>
      </c>
      <c r="N3034">
        <v>9344</v>
      </c>
      <c r="O3034" t="s">
        <v>324</v>
      </c>
      <c r="P3034" t="s">
        <v>7482</v>
      </c>
      <c r="Q3034" t="s">
        <v>2316</v>
      </c>
      <c r="R3034" t="s">
        <v>7484</v>
      </c>
      <c r="S3034" t="s">
        <v>270</v>
      </c>
      <c r="T3034" t="b">
        <v>1</v>
      </c>
    </row>
    <row r="3035" spans="1:20" x14ac:dyDescent="0.25">
      <c r="A3035" t="s">
        <v>259</v>
      </c>
      <c r="B3035" t="s">
        <v>260</v>
      </c>
      <c r="C3035" t="s">
        <v>336</v>
      </c>
      <c r="D3035" t="s">
        <v>2311</v>
      </c>
      <c r="E3035" t="s">
        <v>1680</v>
      </c>
      <c r="F3035" t="s">
        <v>1680</v>
      </c>
      <c r="G3035" t="s">
        <v>1681</v>
      </c>
      <c r="H3035">
        <v>18055</v>
      </c>
      <c r="I3035" t="s">
        <v>265</v>
      </c>
      <c r="J3035" t="s">
        <v>242</v>
      </c>
      <c r="K3035" t="s">
        <v>243</v>
      </c>
      <c r="L3035" t="s">
        <v>244</v>
      </c>
      <c r="M3035">
        <v>0</v>
      </c>
      <c r="N3035">
        <v>18055</v>
      </c>
      <c r="O3035" t="s">
        <v>324</v>
      </c>
      <c r="P3035" t="s">
        <v>7482</v>
      </c>
      <c r="Q3035" t="s">
        <v>2316</v>
      </c>
      <c r="R3035" t="s">
        <v>7485</v>
      </c>
      <c r="S3035" t="s">
        <v>270</v>
      </c>
      <c r="T3035" t="b">
        <v>1</v>
      </c>
    </row>
    <row r="3036" spans="1:20" x14ac:dyDescent="0.25">
      <c r="A3036" t="s">
        <v>259</v>
      </c>
      <c r="B3036" t="s">
        <v>260</v>
      </c>
      <c r="C3036" t="s">
        <v>237</v>
      </c>
      <c r="D3036" t="s">
        <v>496</v>
      </c>
      <c r="E3036" t="s">
        <v>2426</v>
      </c>
      <c r="F3036" t="s">
        <v>2427</v>
      </c>
      <c r="G3036" t="s">
        <v>2427</v>
      </c>
      <c r="H3036">
        <v>8.4400000000000003E-2</v>
      </c>
      <c r="I3036" t="s">
        <v>265</v>
      </c>
      <c r="J3036" t="s">
        <v>242</v>
      </c>
      <c r="K3036" t="s">
        <v>243</v>
      </c>
      <c r="L3036" t="s">
        <v>244</v>
      </c>
      <c r="M3036">
        <v>0</v>
      </c>
      <c r="N3036">
        <v>8.4400000000000003E-2</v>
      </c>
      <c r="O3036" t="s">
        <v>446</v>
      </c>
      <c r="P3036" t="s">
        <v>7486</v>
      </c>
      <c r="Q3036" t="s">
        <v>500</v>
      </c>
      <c r="R3036" t="s">
        <v>7487</v>
      </c>
      <c r="S3036" t="s">
        <v>270</v>
      </c>
      <c r="T3036" t="b">
        <v>1</v>
      </c>
    </row>
    <row r="3037" spans="1:20" x14ac:dyDescent="0.25">
      <c r="A3037" t="s">
        <v>259</v>
      </c>
      <c r="B3037" t="s">
        <v>260</v>
      </c>
      <c r="C3037" t="s">
        <v>237</v>
      </c>
      <c r="D3037" t="s">
        <v>1343</v>
      </c>
      <c r="E3037" t="s">
        <v>3863</v>
      </c>
      <c r="F3037" t="s">
        <v>7488</v>
      </c>
      <c r="G3037" t="s">
        <v>7488</v>
      </c>
      <c r="H3037">
        <v>0.16900000000000001</v>
      </c>
      <c r="I3037" t="s">
        <v>265</v>
      </c>
      <c r="J3037" t="s">
        <v>242</v>
      </c>
      <c r="K3037" t="s">
        <v>243</v>
      </c>
      <c r="L3037" t="s">
        <v>244</v>
      </c>
      <c r="M3037">
        <v>0</v>
      </c>
      <c r="N3037">
        <v>0.16900000000000001</v>
      </c>
      <c r="O3037" t="s">
        <v>446</v>
      </c>
      <c r="P3037" t="s">
        <v>7489</v>
      </c>
      <c r="Q3037" t="s">
        <v>1347</v>
      </c>
      <c r="R3037" t="s">
        <v>7490</v>
      </c>
      <c r="S3037" t="s">
        <v>270</v>
      </c>
      <c r="T3037" t="b">
        <v>1</v>
      </c>
    </row>
    <row r="3038" spans="1:20" x14ac:dyDescent="0.25">
      <c r="A3038" t="s">
        <v>259</v>
      </c>
      <c r="B3038" t="s">
        <v>260</v>
      </c>
      <c r="C3038" t="s">
        <v>294</v>
      </c>
      <c r="D3038" t="s">
        <v>1343</v>
      </c>
      <c r="E3038" t="s">
        <v>3863</v>
      </c>
      <c r="F3038" t="s">
        <v>7488</v>
      </c>
      <c r="G3038" t="s">
        <v>7488</v>
      </c>
      <c r="H3038">
        <v>0.15</v>
      </c>
      <c r="I3038" t="s">
        <v>265</v>
      </c>
      <c r="J3038" t="s">
        <v>242</v>
      </c>
      <c r="K3038" t="s">
        <v>243</v>
      </c>
      <c r="L3038" t="s">
        <v>244</v>
      </c>
      <c r="M3038">
        <v>0</v>
      </c>
      <c r="N3038">
        <v>0.15</v>
      </c>
      <c r="O3038" t="s">
        <v>446</v>
      </c>
      <c r="P3038" t="s">
        <v>7489</v>
      </c>
      <c r="Q3038" t="s">
        <v>1347</v>
      </c>
      <c r="R3038" t="s">
        <v>7490</v>
      </c>
      <c r="S3038" t="s">
        <v>270</v>
      </c>
      <c r="T3038" t="b">
        <v>1</v>
      </c>
    </row>
    <row r="3039" spans="1:20" x14ac:dyDescent="0.25">
      <c r="A3039" t="s">
        <v>259</v>
      </c>
      <c r="B3039" t="s">
        <v>260</v>
      </c>
      <c r="C3039" t="s">
        <v>237</v>
      </c>
      <c r="D3039" t="s">
        <v>1268</v>
      </c>
      <c r="E3039" t="s">
        <v>6806</v>
      </c>
      <c r="F3039" t="s">
        <v>6806</v>
      </c>
      <c r="G3039" t="s">
        <v>6807</v>
      </c>
      <c r="H3039">
        <v>8.5440000000000005</v>
      </c>
      <c r="I3039" t="s">
        <v>265</v>
      </c>
      <c r="J3039" t="s">
        <v>242</v>
      </c>
      <c r="K3039" t="s">
        <v>243</v>
      </c>
      <c r="L3039" t="s">
        <v>244</v>
      </c>
      <c r="M3039">
        <v>0</v>
      </c>
      <c r="N3039">
        <v>8.5440000000000005</v>
      </c>
      <c r="O3039" t="s">
        <v>266</v>
      </c>
      <c r="P3039" t="s">
        <v>7491</v>
      </c>
      <c r="Q3039" t="s">
        <v>1273</v>
      </c>
      <c r="R3039" t="s">
        <v>7492</v>
      </c>
      <c r="S3039" t="s">
        <v>270</v>
      </c>
      <c r="T3039" t="b">
        <v>1</v>
      </c>
    </row>
    <row r="3040" spans="1:20" x14ac:dyDescent="0.25">
      <c r="A3040" t="s">
        <v>259</v>
      </c>
      <c r="B3040" t="s">
        <v>260</v>
      </c>
      <c r="C3040" t="s">
        <v>294</v>
      </c>
      <c r="D3040" t="s">
        <v>1268</v>
      </c>
      <c r="E3040" t="s">
        <v>6806</v>
      </c>
      <c r="F3040" t="s">
        <v>6806</v>
      </c>
      <c r="G3040" t="s">
        <v>6807</v>
      </c>
      <c r="H3040">
        <v>4.1280000000000001</v>
      </c>
      <c r="I3040" t="s">
        <v>265</v>
      </c>
      <c r="J3040" t="s">
        <v>242</v>
      </c>
      <c r="K3040" t="s">
        <v>243</v>
      </c>
      <c r="L3040" t="s">
        <v>244</v>
      </c>
      <c r="M3040">
        <v>0</v>
      </c>
      <c r="N3040">
        <v>4.1280000000000001</v>
      </c>
      <c r="O3040" t="s">
        <v>266</v>
      </c>
      <c r="P3040" t="s">
        <v>7491</v>
      </c>
      <c r="Q3040" t="s">
        <v>1273</v>
      </c>
      <c r="R3040" t="s">
        <v>7492</v>
      </c>
      <c r="S3040" t="s">
        <v>270</v>
      </c>
      <c r="T3040" t="b">
        <v>1</v>
      </c>
    </row>
    <row r="3041" spans="1:20" x14ac:dyDescent="0.25">
      <c r="A3041" t="s">
        <v>259</v>
      </c>
      <c r="B3041" t="s">
        <v>260</v>
      </c>
      <c r="C3041" t="s">
        <v>237</v>
      </c>
      <c r="D3041" t="s">
        <v>4562</v>
      </c>
      <c r="E3041" t="s">
        <v>1396</v>
      </c>
      <c r="F3041" t="s">
        <v>3592</v>
      </c>
      <c r="G3041" t="s">
        <v>3593</v>
      </c>
      <c r="H3041">
        <v>0.1229</v>
      </c>
      <c r="I3041" t="s">
        <v>265</v>
      </c>
      <c r="J3041" t="s">
        <v>242</v>
      </c>
      <c r="K3041" t="s">
        <v>243</v>
      </c>
      <c r="L3041" t="s">
        <v>244</v>
      </c>
      <c r="M3041">
        <v>0</v>
      </c>
      <c r="N3041">
        <v>0.1229</v>
      </c>
      <c r="O3041" t="s">
        <v>290</v>
      </c>
      <c r="P3041" t="s">
        <v>7493</v>
      </c>
      <c r="Q3041" t="s">
        <v>4564</v>
      </c>
      <c r="R3041" t="s">
        <v>7494</v>
      </c>
      <c r="S3041" t="s">
        <v>270</v>
      </c>
      <c r="T3041" t="b">
        <v>1</v>
      </c>
    </row>
    <row r="3042" spans="1:20" x14ac:dyDescent="0.25">
      <c r="A3042" t="s">
        <v>259</v>
      </c>
      <c r="B3042" t="s">
        <v>260</v>
      </c>
      <c r="C3042" t="s">
        <v>237</v>
      </c>
      <c r="D3042" t="s">
        <v>4076</v>
      </c>
      <c r="E3042" t="s">
        <v>2411</v>
      </c>
      <c r="F3042" t="s">
        <v>7495</v>
      </c>
      <c r="G3042" t="s">
        <v>7496</v>
      </c>
      <c r="H3042">
        <v>1.6579999999999999</v>
      </c>
      <c r="I3042" t="s">
        <v>265</v>
      </c>
      <c r="J3042" t="s">
        <v>242</v>
      </c>
      <c r="K3042" t="s">
        <v>243</v>
      </c>
      <c r="L3042" t="s">
        <v>244</v>
      </c>
      <c r="M3042">
        <v>0</v>
      </c>
      <c r="N3042">
        <v>1.6579999999999999</v>
      </c>
      <c r="O3042" t="s">
        <v>660</v>
      </c>
      <c r="P3042" t="s">
        <v>7497</v>
      </c>
      <c r="Q3042" t="s">
        <v>4081</v>
      </c>
      <c r="R3042" t="s">
        <v>7498</v>
      </c>
      <c r="S3042" t="s">
        <v>270</v>
      </c>
      <c r="T3042" t="b">
        <v>1</v>
      </c>
    </row>
    <row r="3043" spans="1:20" x14ac:dyDescent="0.25">
      <c r="A3043" t="s">
        <v>259</v>
      </c>
      <c r="B3043" t="s">
        <v>260</v>
      </c>
      <c r="C3043" t="s">
        <v>294</v>
      </c>
      <c r="D3043" t="s">
        <v>4076</v>
      </c>
      <c r="E3043" t="s">
        <v>2411</v>
      </c>
      <c r="F3043" t="s">
        <v>7495</v>
      </c>
      <c r="G3043" t="s">
        <v>7496</v>
      </c>
      <c r="H3043">
        <v>0.53400000000000003</v>
      </c>
      <c r="I3043" t="s">
        <v>265</v>
      </c>
      <c r="J3043" t="s">
        <v>242</v>
      </c>
      <c r="K3043" t="s">
        <v>243</v>
      </c>
      <c r="L3043" t="s">
        <v>244</v>
      </c>
      <c r="M3043">
        <v>0</v>
      </c>
      <c r="N3043">
        <v>0.53400000000000003</v>
      </c>
      <c r="O3043" t="s">
        <v>660</v>
      </c>
      <c r="P3043" t="s">
        <v>7497</v>
      </c>
      <c r="Q3043" t="s">
        <v>4081</v>
      </c>
      <c r="R3043" t="s">
        <v>7498</v>
      </c>
      <c r="S3043" t="s">
        <v>270</v>
      </c>
      <c r="T3043" t="b">
        <v>1</v>
      </c>
    </row>
    <row r="3044" spans="1:20" x14ac:dyDescent="0.25">
      <c r="A3044" t="s">
        <v>259</v>
      </c>
      <c r="B3044" t="s">
        <v>260</v>
      </c>
      <c r="C3044" t="s">
        <v>237</v>
      </c>
      <c r="D3044" t="s">
        <v>962</v>
      </c>
      <c r="E3044" t="s">
        <v>5910</v>
      </c>
      <c r="F3044" t="s">
        <v>7499</v>
      </c>
      <c r="G3044" t="s">
        <v>7500</v>
      </c>
      <c r="H3044">
        <v>0.54003400000000001</v>
      </c>
      <c r="I3044" t="s">
        <v>265</v>
      </c>
      <c r="J3044" t="s">
        <v>242</v>
      </c>
      <c r="K3044" t="s">
        <v>243</v>
      </c>
      <c r="L3044" t="s">
        <v>244</v>
      </c>
      <c r="M3044">
        <v>0</v>
      </c>
      <c r="N3044">
        <v>0.54003400000000001</v>
      </c>
      <c r="O3044" t="s">
        <v>372</v>
      </c>
      <c r="P3044" t="s">
        <v>7501</v>
      </c>
      <c r="Q3044" t="s">
        <v>967</v>
      </c>
      <c r="R3044" t="s">
        <v>7502</v>
      </c>
      <c r="S3044" t="s">
        <v>270</v>
      </c>
      <c r="T3044" t="b">
        <v>1</v>
      </c>
    </row>
    <row r="3045" spans="1:20" x14ac:dyDescent="0.25">
      <c r="A3045" t="s">
        <v>259</v>
      </c>
      <c r="B3045" t="s">
        <v>260</v>
      </c>
      <c r="C3045" t="s">
        <v>237</v>
      </c>
      <c r="D3045" t="s">
        <v>2292</v>
      </c>
      <c r="E3045" t="s">
        <v>5052</v>
      </c>
      <c r="F3045" t="s">
        <v>5052</v>
      </c>
      <c r="G3045" t="s">
        <v>7503</v>
      </c>
      <c r="H3045">
        <v>0.41199999999999998</v>
      </c>
      <c r="I3045" t="s">
        <v>265</v>
      </c>
      <c r="J3045" t="s">
        <v>242</v>
      </c>
      <c r="K3045" t="s">
        <v>243</v>
      </c>
      <c r="L3045" t="s">
        <v>244</v>
      </c>
      <c r="M3045">
        <v>0</v>
      </c>
      <c r="N3045">
        <v>0.41199999999999998</v>
      </c>
      <c r="O3045" t="s">
        <v>266</v>
      </c>
      <c r="P3045" t="s">
        <v>7504</v>
      </c>
      <c r="Q3045" t="s">
        <v>2297</v>
      </c>
      <c r="R3045" t="s">
        <v>7505</v>
      </c>
      <c r="S3045" t="s">
        <v>270</v>
      </c>
      <c r="T3045" t="b">
        <v>1</v>
      </c>
    </row>
    <row r="3046" spans="1:20" x14ac:dyDescent="0.25">
      <c r="A3046" t="s">
        <v>259</v>
      </c>
      <c r="B3046" t="s">
        <v>260</v>
      </c>
      <c r="C3046" t="s">
        <v>336</v>
      </c>
      <c r="D3046" t="s">
        <v>2292</v>
      </c>
      <c r="E3046" t="s">
        <v>5052</v>
      </c>
      <c r="F3046" t="s">
        <v>5052</v>
      </c>
      <c r="G3046" t="s">
        <v>7503</v>
      </c>
      <c r="H3046">
        <v>2887</v>
      </c>
      <c r="I3046" t="s">
        <v>265</v>
      </c>
      <c r="J3046" t="s">
        <v>242</v>
      </c>
      <c r="K3046" t="s">
        <v>243</v>
      </c>
      <c r="L3046" t="s">
        <v>244</v>
      </c>
      <c r="M3046">
        <v>0</v>
      </c>
      <c r="N3046">
        <v>2887</v>
      </c>
      <c r="O3046" t="s">
        <v>266</v>
      </c>
      <c r="P3046" t="s">
        <v>7504</v>
      </c>
      <c r="Q3046" t="s">
        <v>2297</v>
      </c>
      <c r="R3046" t="s">
        <v>7506</v>
      </c>
      <c r="S3046" t="s">
        <v>270</v>
      </c>
      <c r="T3046" t="b">
        <v>1</v>
      </c>
    </row>
    <row r="3047" spans="1:20" x14ac:dyDescent="0.25">
      <c r="A3047" t="s">
        <v>259</v>
      </c>
      <c r="B3047" t="s">
        <v>260</v>
      </c>
      <c r="C3047" t="s">
        <v>336</v>
      </c>
      <c r="D3047" t="s">
        <v>2292</v>
      </c>
      <c r="E3047" t="s">
        <v>5052</v>
      </c>
      <c r="F3047" t="s">
        <v>5052</v>
      </c>
      <c r="G3047" t="s">
        <v>7503</v>
      </c>
      <c r="H3047">
        <v>6496</v>
      </c>
      <c r="I3047" t="s">
        <v>265</v>
      </c>
      <c r="J3047" t="s">
        <v>242</v>
      </c>
      <c r="K3047" t="s">
        <v>243</v>
      </c>
      <c r="L3047" t="s">
        <v>244</v>
      </c>
      <c r="M3047">
        <v>0</v>
      </c>
      <c r="N3047">
        <v>6496</v>
      </c>
      <c r="O3047" t="s">
        <v>266</v>
      </c>
      <c r="P3047" t="s">
        <v>7504</v>
      </c>
      <c r="Q3047" t="s">
        <v>2297</v>
      </c>
      <c r="R3047" t="s">
        <v>7507</v>
      </c>
      <c r="S3047" t="s">
        <v>270</v>
      </c>
      <c r="T3047" t="b">
        <v>1</v>
      </c>
    </row>
    <row r="3048" spans="1:20" x14ac:dyDescent="0.25">
      <c r="A3048" t="s">
        <v>259</v>
      </c>
      <c r="B3048" t="s">
        <v>260</v>
      </c>
      <c r="C3048" t="s">
        <v>237</v>
      </c>
      <c r="D3048" t="s">
        <v>1982</v>
      </c>
      <c r="E3048" t="s">
        <v>3206</v>
      </c>
      <c r="F3048" t="s">
        <v>7508</v>
      </c>
      <c r="G3048" t="s">
        <v>7509</v>
      </c>
      <c r="H3048">
        <v>0.90500599999999998</v>
      </c>
      <c r="I3048" t="s">
        <v>265</v>
      </c>
      <c r="J3048" t="s">
        <v>242</v>
      </c>
      <c r="K3048" t="s">
        <v>243</v>
      </c>
      <c r="L3048" t="s">
        <v>244</v>
      </c>
      <c r="M3048">
        <v>0</v>
      </c>
      <c r="N3048">
        <v>0.90500599999999998</v>
      </c>
      <c r="O3048" t="s">
        <v>372</v>
      </c>
      <c r="P3048" t="s">
        <v>7510</v>
      </c>
      <c r="Q3048" t="s">
        <v>1987</v>
      </c>
      <c r="R3048" t="s">
        <v>7511</v>
      </c>
      <c r="S3048" t="s">
        <v>270</v>
      </c>
      <c r="T3048" t="b">
        <v>1</v>
      </c>
    </row>
    <row r="3049" spans="1:20" x14ac:dyDescent="0.25">
      <c r="A3049" t="s">
        <v>259</v>
      </c>
      <c r="B3049" t="s">
        <v>260</v>
      </c>
      <c r="C3049" t="s">
        <v>237</v>
      </c>
      <c r="D3049" t="s">
        <v>2206</v>
      </c>
      <c r="E3049" t="s">
        <v>6104</v>
      </c>
      <c r="F3049" t="s">
        <v>7512</v>
      </c>
      <c r="G3049" t="s">
        <v>7512</v>
      </c>
      <c r="H3049">
        <v>4.6079999999999997</v>
      </c>
      <c r="I3049" t="s">
        <v>265</v>
      </c>
      <c r="J3049" t="s">
        <v>242</v>
      </c>
      <c r="K3049" t="s">
        <v>243</v>
      </c>
      <c r="L3049" t="s">
        <v>244</v>
      </c>
      <c r="M3049">
        <v>0</v>
      </c>
      <c r="N3049">
        <v>4.6079999999999997</v>
      </c>
      <c r="O3049" t="s">
        <v>324</v>
      </c>
      <c r="P3049" t="s">
        <v>7513</v>
      </c>
      <c r="Q3049" t="s">
        <v>2210</v>
      </c>
      <c r="R3049" t="s">
        <v>7514</v>
      </c>
      <c r="S3049" t="s">
        <v>270</v>
      </c>
      <c r="T3049" t="b">
        <v>0</v>
      </c>
    </row>
    <row r="3050" spans="1:20" x14ac:dyDescent="0.25">
      <c r="A3050" t="s">
        <v>259</v>
      </c>
      <c r="B3050" t="s">
        <v>260</v>
      </c>
      <c r="C3050" t="s">
        <v>336</v>
      </c>
      <c r="D3050" t="s">
        <v>2206</v>
      </c>
      <c r="E3050" t="s">
        <v>6104</v>
      </c>
      <c r="F3050" t="s">
        <v>7512</v>
      </c>
      <c r="G3050" t="s">
        <v>7512</v>
      </c>
      <c r="H3050">
        <v>23735</v>
      </c>
      <c r="I3050" t="s">
        <v>265</v>
      </c>
      <c r="J3050" t="s">
        <v>242</v>
      </c>
      <c r="K3050" t="s">
        <v>243</v>
      </c>
      <c r="L3050" t="s">
        <v>244</v>
      </c>
      <c r="M3050">
        <v>0</v>
      </c>
      <c r="N3050">
        <v>23735</v>
      </c>
      <c r="O3050" t="s">
        <v>324</v>
      </c>
      <c r="P3050" t="s">
        <v>7513</v>
      </c>
      <c r="Q3050" t="s">
        <v>2210</v>
      </c>
      <c r="R3050" t="s">
        <v>7515</v>
      </c>
      <c r="S3050" t="s">
        <v>270</v>
      </c>
      <c r="T3050" t="b">
        <v>0</v>
      </c>
    </row>
    <row r="3051" spans="1:20" x14ac:dyDescent="0.25">
      <c r="A3051" t="s">
        <v>259</v>
      </c>
      <c r="B3051" t="s">
        <v>260</v>
      </c>
      <c r="C3051" t="s">
        <v>336</v>
      </c>
      <c r="D3051" t="s">
        <v>2206</v>
      </c>
      <c r="E3051" t="s">
        <v>6104</v>
      </c>
      <c r="F3051" t="s">
        <v>7512</v>
      </c>
      <c r="G3051" t="s">
        <v>7512</v>
      </c>
      <c r="H3051">
        <v>45533</v>
      </c>
      <c r="I3051" t="s">
        <v>265</v>
      </c>
      <c r="J3051" t="s">
        <v>242</v>
      </c>
      <c r="K3051" t="s">
        <v>243</v>
      </c>
      <c r="L3051" t="s">
        <v>244</v>
      </c>
      <c r="M3051">
        <v>0</v>
      </c>
      <c r="N3051">
        <v>45533</v>
      </c>
      <c r="O3051" t="s">
        <v>324</v>
      </c>
      <c r="P3051" t="s">
        <v>7513</v>
      </c>
      <c r="Q3051" t="s">
        <v>2210</v>
      </c>
      <c r="R3051" t="s">
        <v>7516</v>
      </c>
      <c r="S3051" t="s">
        <v>270</v>
      </c>
      <c r="T3051" t="b">
        <v>0</v>
      </c>
    </row>
    <row r="3052" spans="1:20" x14ac:dyDescent="0.25">
      <c r="A3052" t="s">
        <v>259</v>
      </c>
      <c r="B3052" t="s">
        <v>260</v>
      </c>
      <c r="C3052" t="s">
        <v>237</v>
      </c>
      <c r="D3052" t="s">
        <v>295</v>
      </c>
      <c r="E3052" t="s">
        <v>3500</v>
      </c>
      <c r="F3052" t="s">
        <v>3929</v>
      </c>
      <c r="G3052" t="s">
        <v>3929</v>
      </c>
      <c r="H3052">
        <v>1.083</v>
      </c>
      <c r="I3052" t="s">
        <v>265</v>
      </c>
      <c r="J3052" t="s">
        <v>242</v>
      </c>
      <c r="K3052" t="s">
        <v>243</v>
      </c>
      <c r="L3052" t="s">
        <v>244</v>
      </c>
      <c r="M3052">
        <v>0</v>
      </c>
      <c r="N3052">
        <v>1.083</v>
      </c>
      <c r="O3052" t="s">
        <v>952</v>
      </c>
      <c r="P3052" t="s">
        <v>7517</v>
      </c>
      <c r="Q3052" t="s">
        <v>300</v>
      </c>
      <c r="R3052" t="s">
        <v>7518</v>
      </c>
      <c r="S3052" t="s">
        <v>270</v>
      </c>
      <c r="T3052" t="b">
        <v>1</v>
      </c>
    </row>
    <row r="3053" spans="1:20" x14ac:dyDescent="0.25">
      <c r="A3053" t="s">
        <v>259</v>
      </c>
      <c r="B3053" t="s">
        <v>260</v>
      </c>
      <c r="C3053" t="s">
        <v>237</v>
      </c>
      <c r="D3053" t="s">
        <v>4407</v>
      </c>
      <c r="E3053" t="s">
        <v>7065</v>
      </c>
      <c r="F3053" t="s">
        <v>7519</v>
      </c>
      <c r="G3053" t="s">
        <v>7520</v>
      </c>
      <c r="H3053">
        <v>0.192</v>
      </c>
      <c r="I3053" t="s">
        <v>265</v>
      </c>
      <c r="J3053" t="s">
        <v>242</v>
      </c>
      <c r="K3053" t="s">
        <v>243</v>
      </c>
      <c r="L3053" t="s">
        <v>244</v>
      </c>
      <c r="M3053">
        <v>0</v>
      </c>
      <c r="N3053">
        <v>0.192</v>
      </c>
      <c r="O3053" t="s">
        <v>1919</v>
      </c>
      <c r="P3053" t="s">
        <v>7521</v>
      </c>
      <c r="Q3053" t="s">
        <v>4412</v>
      </c>
      <c r="R3053" t="s">
        <v>7522</v>
      </c>
      <c r="S3053" t="s">
        <v>270</v>
      </c>
      <c r="T3053" t="b">
        <v>1</v>
      </c>
    </row>
    <row r="3054" spans="1:20" x14ac:dyDescent="0.25">
      <c r="A3054" t="s">
        <v>259</v>
      </c>
      <c r="B3054" t="s">
        <v>260</v>
      </c>
      <c r="C3054" t="s">
        <v>294</v>
      </c>
      <c r="D3054" t="s">
        <v>4407</v>
      </c>
      <c r="E3054" t="s">
        <v>7065</v>
      </c>
      <c r="F3054" t="s">
        <v>7519</v>
      </c>
      <c r="G3054" t="s">
        <v>7520</v>
      </c>
      <c r="H3054">
        <v>9.9000000000000005E-2</v>
      </c>
      <c r="I3054" t="s">
        <v>265</v>
      </c>
      <c r="J3054" t="s">
        <v>242</v>
      </c>
      <c r="K3054" t="s">
        <v>243</v>
      </c>
      <c r="L3054" t="s">
        <v>244</v>
      </c>
      <c r="M3054">
        <v>0</v>
      </c>
      <c r="N3054">
        <v>9.9000000000000005E-2</v>
      </c>
      <c r="O3054" t="s">
        <v>486</v>
      </c>
      <c r="P3054" t="s">
        <v>7521</v>
      </c>
      <c r="Q3054" t="s">
        <v>4412</v>
      </c>
      <c r="R3054" t="s">
        <v>7522</v>
      </c>
      <c r="S3054" t="s">
        <v>270</v>
      </c>
      <c r="T3054" t="b">
        <v>1</v>
      </c>
    </row>
    <row r="3055" spans="1:20" x14ac:dyDescent="0.25">
      <c r="A3055" t="s">
        <v>259</v>
      </c>
      <c r="B3055" t="s">
        <v>260</v>
      </c>
      <c r="C3055" t="s">
        <v>237</v>
      </c>
      <c r="D3055" t="s">
        <v>3256</v>
      </c>
      <c r="E3055" t="s">
        <v>3599</v>
      </c>
      <c r="F3055" t="s">
        <v>3600</v>
      </c>
      <c r="G3055" t="s">
        <v>3601</v>
      </c>
      <c r="H3055">
        <v>1.139</v>
      </c>
      <c r="I3055" t="s">
        <v>265</v>
      </c>
      <c r="J3055" t="s">
        <v>242</v>
      </c>
      <c r="K3055" t="s">
        <v>243</v>
      </c>
      <c r="L3055" t="s">
        <v>244</v>
      </c>
      <c r="M3055">
        <v>0</v>
      </c>
      <c r="N3055">
        <v>1.139</v>
      </c>
      <c r="O3055" t="s">
        <v>266</v>
      </c>
      <c r="P3055" t="s">
        <v>7523</v>
      </c>
      <c r="Q3055" t="s">
        <v>3260</v>
      </c>
      <c r="R3055" t="s">
        <v>7524</v>
      </c>
      <c r="S3055" t="s">
        <v>270</v>
      </c>
      <c r="T3055" t="b">
        <v>1</v>
      </c>
    </row>
    <row r="3056" spans="1:20" x14ac:dyDescent="0.25">
      <c r="A3056" t="s">
        <v>259</v>
      </c>
      <c r="B3056" t="s">
        <v>260</v>
      </c>
      <c r="C3056" t="s">
        <v>294</v>
      </c>
      <c r="D3056" t="s">
        <v>3256</v>
      </c>
      <c r="E3056" t="s">
        <v>3599</v>
      </c>
      <c r="F3056" t="s">
        <v>3600</v>
      </c>
      <c r="G3056" t="s">
        <v>3601</v>
      </c>
      <c r="H3056">
        <v>0.27500000000000002</v>
      </c>
      <c r="I3056" t="s">
        <v>265</v>
      </c>
      <c r="J3056" t="s">
        <v>242</v>
      </c>
      <c r="K3056" t="s">
        <v>243</v>
      </c>
      <c r="L3056" t="s">
        <v>244</v>
      </c>
      <c r="M3056">
        <v>0</v>
      </c>
      <c r="N3056">
        <v>0.27500000000000002</v>
      </c>
      <c r="O3056" t="s">
        <v>266</v>
      </c>
      <c r="P3056" t="s">
        <v>7523</v>
      </c>
      <c r="Q3056" t="s">
        <v>3260</v>
      </c>
      <c r="R3056" t="s">
        <v>7524</v>
      </c>
      <c r="S3056" t="s">
        <v>270</v>
      </c>
      <c r="T3056" t="b">
        <v>1</v>
      </c>
    </row>
    <row r="3057" spans="1:20" x14ac:dyDescent="0.25">
      <c r="A3057" t="s">
        <v>236</v>
      </c>
      <c r="B3057" t="s">
        <v>236</v>
      </c>
      <c r="C3057" t="s">
        <v>237</v>
      </c>
      <c r="D3057" t="s">
        <v>314</v>
      </c>
      <c r="E3057" t="s">
        <v>251</v>
      </c>
      <c r="F3057" t="s">
        <v>455</v>
      </c>
      <c r="G3057" t="s">
        <v>456</v>
      </c>
      <c r="H3057">
        <v>4.0000000000000001E-3</v>
      </c>
      <c r="I3057" t="s">
        <v>254</v>
      </c>
      <c r="J3057" t="s">
        <v>242</v>
      </c>
      <c r="K3057" t="s">
        <v>243</v>
      </c>
      <c r="L3057" t="s">
        <v>244</v>
      </c>
      <c r="M3057">
        <v>0</v>
      </c>
      <c r="N3057">
        <v>4.0000000000000001E-3</v>
      </c>
      <c r="O3057" t="s">
        <v>255</v>
      </c>
      <c r="P3057" t="s">
        <v>7525</v>
      </c>
      <c r="Q3057" t="s">
        <v>318</v>
      </c>
      <c r="R3057" t="s">
        <v>551</v>
      </c>
      <c r="S3057" t="s">
        <v>249</v>
      </c>
      <c r="T3057" t="b">
        <v>1</v>
      </c>
    </row>
    <row r="3058" spans="1:20" x14ac:dyDescent="0.25">
      <c r="A3058" t="s">
        <v>259</v>
      </c>
      <c r="B3058" t="s">
        <v>260</v>
      </c>
      <c r="C3058" t="s">
        <v>237</v>
      </c>
      <c r="D3058" t="s">
        <v>707</v>
      </c>
      <c r="E3058" t="s">
        <v>7526</v>
      </c>
      <c r="F3058" t="s">
        <v>7527</v>
      </c>
      <c r="G3058" t="s">
        <v>2201</v>
      </c>
      <c r="H3058">
        <v>0.371</v>
      </c>
      <c r="I3058" t="s">
        <v>265</v>
      </c>
      <c r="J3058" t="s">
        <v>242</v>
      </c>
      <c r="K3058" t="s">
        <v>243</v>
      </c>
      <c r="L3058" t="s">
        <v>244</v>
      </c>
      <c r="M3058">
        <v>0</v>
      </c>
      <c r="N3058">
        <v>0.371</v>
      </c>
      <c r="O3058" t="s">
        <v>1364</v>
      </c>
      <c r="P3058" t="s">
        <v>2202</v>
      </c>
      <c r="Q3058" t="s">
        <v>713</v>
      </c>
      <c r="R3058" t="s">
        <v>7528</v>
      </c>
      <c r="S3058" t="s">
        <v>270</v>
      </c>
      <c r="T3058" t="b">
        <v>0</v>
      </c>
    </row>
    <row r="3059" spans="1:20" x14ac:dyDescent="0.25">
      <c r="A3059" t="s">
        <v>259</v>
      </c>
      <c r="B3059" t="s">
        <v>260</v>
      </c>
      <c r="C3059" t="s">
        <v>336</v>
      </c>
      <c r="D3059" t="s">
        <v>707</v>
      </c>
      <c r="E3059" t="s">
        <v>7526</v>
      </c>
      <c r="F3059" t="s">
        <v>7527</v>
      </c>
      <c r="G3059" t="s">
        <v>2201</v>
      </c>
      <c r="H3059">
        <v>1545</v>
      </c>
      <c r="I3059" t="s">
        <v>265</v>
      </c>
      <c r="J3059" t="s">
        <v>242</v>
      </c>
      <c r="K3059" t="s">
        <v>243</v>
      </c>
      <c r="L3059" t="s">
        <v>244</v>
      </c>
      <c r="M3059">
        <v>0</v>
      </c>
      <c r="N3059">
        <v>1545</v>
      </c>
      <c r="O3059" t="s">
        <v>1212</v>
      </c>
      <c r="P3059" t="s">
        <v>2202</v>
      </c>
      <c r="Q3059" t="s">
        <v>713</v>
      </c>
      <c r="R3059" t="s">
        <v>7529</v>
      </c>
      <c r="S3059" t="s">
        <v>270</v>
      </c>
      <c r="T3059" t="b">
        <v>0</v>
      </c>
    </row>
    <row r="3060" spans="1:20" x14ac:dyDescent="0.25">
      <c r="A3060" t="s">
        <v>259</v>
      </c>
      <c r="B3060" t="s">
        <v>260</v>
      </c>
      <c r="C3060" t="s">
        <v>336</v>
      </c>
      <c r="D3060" t="s">
        <v>707</v>
      </c>
      <c r="E3060" t="s">
        <v>7526</v>
      </c>
      <c r="F3060" t="s">
        <v>7527</v>
      </c>
      <c r="G3060" t="s">
        <v>2201</v>
      </c>
      <c r="H3060">
        <v>3065</v>
      </c>
      <c r="I3060" t="s">
        <v>265</v>
      </c>
      <c r="J3060" t="s">
        <v>242</v>
      </c>
      <c r="K3060" t="s">
        <v>243</v>
      </c>
      <c r="L3060" t="s">
        <v>244</v>
      </c>
      <c r="M3060">
        <v>0</v>
      </c>
      <c r="N3060">
        <v>3065</v>
      </c>
      <c r="O3060" t="s">
        <v>1212</v>
      </c>
      <c r="P3060" t="s">
        <v>2202</v>
      </c>
      <c r="Q3060" t="s">
        <v>713</v>
      </c>
      <c r="R3060" t="s">
        <v>7530</v>
      </c>
      <c r="S3060" t="s">
        <v>270</v>
      </c>
      <c r="T3060" t="b">
        <v>0</v>
      </c>
    </row>
    <row r="3061" spans="1:20" x14ac:dyDescent="0.25">
      <c r="A3061" t="s">
        <v>259</v>
      </c>
      <c r="B3061" t="s">
        <v>260</v>
      </c>
      <c r="C3061" t="s">
        <v>237</v>
      </c>
      <c r="D3061" t="s">
        <v>6539</v>
      </c>
      <c r="E3061" t="s">
        <v>6540</v>
      </c>
      <c r="F3061" t="s">
        <v>7531</v>
      </c>
      <c r="G3061" t="s">
        <v>7531</v>
      </c>
      <c r="H3061">
        <v>2.2799999999999998</v>
      </c>
      <c r="I3061" t="s">
        <v>265</v>
      </c>
      <c r="J3061" t="s">
        <v>242</v>
      </c>
      <c r="K3061" t="s">
        <v>243</v>
      </c>
      <c r="L3061" t="s">
        <v>244</v>
      </c>
      <c r="M3061">
        <v>0</v>
      </c>
      <c r="N3061">
        <v>2.2799999999999998</v>
      </c>
      <c r="O3061" t="s">
        <v>324</v>
      </c>
      <c r="P3061" t="s">
        <v>7532</v>
      </c>
      <c r="Q3061" t="s">
        <v>6543</v>
      </c>
      <c r="R3061" t="s">
        <v>7533</v>
      </c>
      <c r="S3061" t="s">
        <v>270</v>
      </c>
      <c r="T3061" t="b">
        <v>1</v>
      </c>
    </row>
    <row r="3062" spans="1:20" x14ac:dyDescent="0.25">
      <c r="A3062" t="s">
        <v>259</v>
      </c>
      <c r="B3062" t="s">
        <v>260</v>
      </c>
      <c r="C3062" t="s">
        <v>336</v>
      </c>
      <c r="D3062" t="s">
        <v>6539</v>
      </c>
      <c r="E3062" t="s">
        <v>6540</v>
      </c>
      <c r="F3062" t="s">
        <v>7531</v>
      </c>
      <c r="G3062" t="s">
        <v>7531</v>
      </c>
      <c r="H3062">
        <v>12723</v>
      </c>
      <c r="I3062" t="s">
        <v>265</v>
      </c>
      <c r="J3062" t="s">
        <v>242</v>
      </c>
      <c r="K3062" t="s">
        <v>243</v>
      </c>
      <c r="L3062" t="s">
        <v>244</v>
      </c>
      <c r="M3062">
        <v>0</v>
      </c>
      <c r="N3062">
        <v>12723</v>
      </c>
      <c r="O3062" t="s">
        <v>324</v>
      </c>
      <c r="P3062" t="s">
        <v>7532</v>
      </c>
      <c r="Q3062" t="s">
        <v>6543</v>
      </c>
      <c r="R3062" t="s">
        <v>7534</v>
      </c>
      <c r="S3062" t="s">
        <v>270</v>
      </c>
      <c r="T3062" t="b">
        <v>1</v>
      </c>
    </row>
    <row r="3063" spans="1:20" x14ac:dyDescent="0.25">
      <c r="A3063" t="s">
        <v>259</v>
      </c>
      <c r="B3063" t="s">
        <v>260</v>
      </c>
      <c r="C3063" t="s">
        <v>336</v>
      </c>
      <c r="D3063" t="s">
        <v>6539</v>
      </c>
      <c r="E3063" t="s">
        <v>6540</v>
      </c>
      <c r="F3063" t="s">
        <v>7531</v>
      </c>
      <c r="G3063" t="s">
        <v>7531</v>
      </c>
      <c r="H3063">
        <v>26364</v>
      </c>
      <c r="I3063" t="s">
        <v>265</v>
      </c>
      <c r="J3063" t="s">
        <v>242</v>
      </c>
      <c r="K3063" t="s">
        <v>243</v>
      </c>
      <c r="L3063" t="s">
        <v>244</v>
      </c>
      <c r="M3063">
        <v>0</v>
      </c>
      <c r="N3063">
        <v>26364</v>
      </c>
      <c r="O3063" t="s">
        <v>7535</v>
      </c>
      <c r="P3063" t="s">
        <v>7532</v>
      </c>
      <c r="Q3063" t="s">
        <v>6543</v>
      </c>
      <c r="R3063" t="s">
        <v>7536</v>
      </c>
      <c r="S3063" t="s">
        <v>270</v>
      </c>
      <c r="T3063" t="b">
        <v>1</v>
      </c>
    </row>
    <row r="3064" spans="1:20" x14ac:dyDescent="0.25">
      <c r="A3064" t="s">
        <v>259</v>
      </c>
      <c r="B3064" t="s">
        <v>260</v>
      </c>
      <c r="C3064" t="s">
        <v>237</v>
      </c>
      <c r="D3064" t="s">
        <v>3163</v>
      </c>
      <c r="E3064" t="s">
        <v>7537</v>
      </c>
      <c r="F3064" t="s">
        <v>7538</v>
      </c>
      <c r="G3064" t="s">
        <v>7538</v>
      </c>
      <c r="H3064">
        <v>0.26</v>
      </c>
      <c r="I3064" t="s">
        <v>265</v>
      </c>
      <c r="J3064" t="s">
        <v>242</v>
      </c>
      <c r="K3064" t="s">
        <v>243</v>
      </c>
      <c r="L3064" t="s">
        <v>244</v>
      </c>
      <c r="M3064">
        <v>0</v>
      </c>
      <c r="N3064">
        <v>0.26</v>
      </c>
      <c r="O3064" t="s">
        <v>324</v>
      </c>
      <c r="P3064" t="s">
        <v>7539</v>
      </c>
      <c r="Q3064" t="s">
        <v>3167</v>
      </c>
      <c r="R3064" t="s">
        <v>7540</v>
      </c>
      <c r="S3064" t="s">
        <v>270</v>
      </c>
      <c r="T3064" t="b">
        <v>1</v>
      </c>
    </row>
    <row r="3065" spans="1:20" x14ac:dyDescent="0.25">
      <c r="A3065" t="s">
        <v>259</v>
      </c>
      <c r="B3065" t="s">
        <v>260</v>
      </c>
      <c r="C3065" t="s">
        <v>294</v>
      </c>
      <c r="D3065" t="s">
        <v>3163</v>
      </c>
      <c r="E3065" t="s">
        <v>7537</v>
      </c>
      <c r="F3065" t="s">
        <v>7538</v>
      </c>
      <c r="G3065" t="s">
        <v>7538</v>
      </c>
      <c r="H3065">
        <v>6.7699999999999996E-2</v>
      </c>
      <c r="I3065" t="s">
        <v>265</v>
      </c>
      <c r="J3065" t="s">
        <v>242</v>
      </c>
      <c r="K3065" t="s">
        <v>243</v>
      </c>
      <c r="L3065" t="s">
        <v>244</v>
      </c>
      <c r="M3065">
        <v>0</v>
      </c>
      <c r="N3065">
        <v>6.7699999999999996E-2</v>
      </c>
      <c r="O3065" t="s">
        <v>324</v>
      </c>
      <c r="P3065" t="s">
        <v>7539</v>
      </c>
      <c r="Q3065" t="s">
        <v>3167</v>
      </c>
      <c r="R3065" t="s">
        <v>7540</v>
      </c>
      <c r="S3065" t="s">
        <v>270</v>
      </c>
      <c r="T3065" t="b">
        <v>1</v>
      </c>
    </row>
    <row r="3066" spans="1:20" x14ac:dyDescent="0.25">
      <c r="A3066" t="s">
        <v>259</v>
      </c>
      <c r="B3066" t="s">
        <v>260</v>
      </c>
      <c r="C3066" t="s">
        <v>237</v>
      </c>
      <c r="D3066" t="s">
        <v>4065</v>
      </c>
      <c r="E3066" t="s">
        <v>5177</v>
      </c>
      <c r="F3066" t="s">
        <v>7541</v>
      </c>
      <c r="G3066" t="s">
        <v>7541</v>
      </c>
      <c r="H3066">
        <v>0.1152</v>
      </c>
      <c r="I3066" t="s">
        <v>265</v>
      </c>
      <c r="J3066" t="s">
        <v>242</v>
      </c>
      <c r="K3066" t="s">
        <v>243</v>
      </c>
      <c r="L3066" t="s">
        <v>244</v>
      </c>
      <c r="M3066">
        <v>0</v>
      </c>
      <c r="N3066">
        <v>0.1152</v>
      </c>
      <c r="O3066" t="s">
        <v>372</v>
      </c>
      <c r="P3066" t="s">
        <v>7542</v>
      </c>
      <c r="Q3066" t="s">
        <v>4069</v>
      </c>
      <c r="R3066" t="s">
        <v>7543</v>
      </c>
      <c r="S3066" t="s">
        <v>270</v>
      </c>
      <c r="T3066" t="b">
        <v>1</v>
      </c>
    </row>
    <row r="3067" spans="1:20" x14ac:dyDescent="0.25">
      <c r="A3067" t="s">
        <v>236</v>
      </c>
      <c r="B3067" t="s">
        <v>236</v>
      </c>
      <c r="C3067" t="s">
        <v>237</v>
      </c>
      <c r="D3067" t="s">
        <v>566</v>
      </c>
      <c r="F3067" t="s">
        <v>1562</v>
      </c>
      <c r="G3067" t="s">
        <v>689</v>
      </c>
      <c r="H3067">
        <v>0.15279999999999999</v>
      </c>
      <c r="I3067" t="s">
        <v>254</v>
      </c>
      <c r="J3067" t="s">
        <v>242</v>
      </c>
      <c r="K3067" t="s">
        <v>243</v>
      </c>
      <c r="L3067" t="s">
        <v>244</v>
      </c>
      <c r="M3067">
        <v>0</v>
      </c>
      <c r="N3067">
        <v>0.15279999999999999</v>
      </c>
      <c r="O3067" t="s">
        <v>690</v>
      </c>
      <c r="P3067" t="s">
        <v>691</v>
      </c>
      <c r="Q3067" t="s">
        <v>571</v>
      </c>
      <c r="R3067" t="s">
        <v>7544</v>
      </c>
      <c r="S3067" t="s">
        <v>249</v>
      </c>
      <c r="T3067" t="b">
        <v>0</v>
      </c>
    </row>
    <row r="3068" spans="1:20" x14ac:dyDescent="0.25">
      <c r="A3068" t="s">
        <v>259</v>
      </c>
      <c r="B3068" t="s">
        <v>260</v>
      </c>
      <c r="C3068" t="s">
        <v>237</v>
      </c>
      <c r="D3068" t="s">
        <v>2468</v>
      </c>
      <c r="E3068" t="s">
        <v>4596</v>
      </c>
      <c r="F3068" t="s">
        <v>7545</v>
      </c>
      <c r="G3068" t="s">
        <v>7546</v>
      </c>
      <c r="H3068">
        <v>0.17799999999999999</v>
      </c>
      <c r="I3068" t="s">
        <v>265</v>
      </c>
      <c r="J3068" t="s">
        <v>242</v>
      </c>
      <c r="K3068" t="s">
        <v>243</v>
      </c>
      <c r="L3068" t="s">
        <v>244</v>
      </c>
      <c r="M3068">
        <v>0</v>
      </c>
      <c r="N3068">
        <v>0.17799999999999999</v>
      </c>
      <c r="O3068" t="s">
        <v>266</v>
      </c>
      <c r="P3068" t="s">
        <v>7547</v>
      </c>
      <c r="Q3068" t="s">
        <v>2473</v>
      </c>
      <c r="R3068" t="s">
        <v>7548</v>
      </c>
      <c r="S3068" t="s">
        <v>270</v>
      </c>
      <c r="T3068" t="b">
        <v>1</v>
      </c>
    </row>
    <row r="3069" spans="1:20" x14ac:dyDescent="0.25">
      <c r="A3069" t="s">
        <v>259</v>
      </c>
      <c r="B3069" t="s">
        <v>260</v>
      </c>
      <c r="C3069" t="s">
        <v>294</v>
      </c>
      <c r="D3069" t="s">
        <v>2468</v>
      </c>
      <c r="E3069" t="s">
        <v>4596</v>
      </c>
      <c r="F3069" t="s">
        <v>7545</v>
      </c>
      <c r="G3069" t="s">
        <v>7546</v>
      </c>
      <c r="H3069">
        <v>5.2400000000000002E-2</v>
      </c>
      <c r="I3069" t="s">
        <v>265</v>
      </c>
      <c r="J3069" t="s">
        <v>242</v>
      </c>
      <c r="K3069" t="s">
        <v>243</v>
      </c>
      <c r="L3069" t="s">
        <v>244</v>
      </c>
      <c r="M3069">
        <v>0</v>
      </c>
      <c r="N3069">
        <v>5.2400000000000002E-2</v>
      </c>
      <c r="O3069" t="s">
        <v>266</v>
      </c>
      <c r="P3069" t="s">
        <v>7547</v>
      </c>
      <c r="Q3069" t="s">
        <v>2473</v>
      </c>
      <c r="R3069" t="s">
        <v>7548</v>
      </c>
      <c r="S3069" t="s">
        <v>270</v>
      </c>
      <c r="T3069" t="b">
        <v>1</v>
      </c>
    </row>
    <row r="3070" spans="1:20" x14ac:dyDescent="0.25">
      <c r="A3070" t="s">
        <v>259</v>
      </c>
      <c r="B3070" t="s">
        <v>260</v>
      </c>
      <c r="C3070" t="s">
        <v>237</v>
      </c>
      <c r="D3070" t="s">
        <v>406</v>
      </c>
      <c r="E3070" t="s">
        <v>1613</v>
      </c>
      <c r="F3070" t="s">
        <v>1614</v>
      </c>
      <c r="G3070" t="s">
        <v>1614</v>
      </c>
      <c r="H3070">
        <v>1.4641</v>
      </c>
      <c r="I3070" t="s">
        <v>265</v>
      </c>
      <c r="J3070" t="s">
        <v>242</v>
      </c>
      <c r="K3070" t="s">
        <v>243</v>
      </c>
      <c r="L3070" t="s">
        <v>244</v>
      </c>
      <c r="M3070">
        <v>0</v>
      </c>
      <c r="N3070">
        <v>1.4641</v>
      </c>
      <c r="O3070" t="s">
        <v>298</v>
      </c>
      <c r="P3070" t="s">
        <v>7549</v>
      </c>
      <c r="Q3070" t="s">
        <v>410</v>
      </c>
      <c r="R3070" t="s">
        <v>7550</v>
      </c>
      <c r="S3070" t="s">
        <v>270</v>
      </c>
      <c r="T3070" t="b">
        <v>1</v>
      </c>
    </row>
    <row r="3071" spans="1:20" x14ac:dyDescent="0.25">
      <c r="A3071" t="s">
        <v>259</v>
      </c>
      <c r="B3071" t="s">
        <v>260</v>
      </c>
      <c r="C3071" t="s">
        <v>294</v>
      </c>
      <c r="D3071" t="s">
        <v>406</v>
      </c>
      <c r="E3071" t="s">
        <v>1613</v>
      </c>
      <c r="F3071" t="s">
        <v>1614</v>
      </c>
      <c r="G3071" t="s">
        <v>1614</v>
      </c>
      <c r="H3071">
        <v>1.0337000000000001</v>
      </c>
      <c r="I3071" t="s">
        <v>265</v>
      </c>
      <c r="J3071" t="s">
        <v>242</v>
      </c>
      <c r="K3071" t="s">
        <v>243</v>
      </c>
      <c r="L3071" t="s">
        <v>244</v>
      </c>
      <c r="M3071">
        <v>0</v>
      </c>
      <c r="N3071">
        <v>1.0337000000000001</v>
      </c>
      <c r="O3071" t="s">
        <v>298</v>
      </c>
      <c r="P3071" t="s">
        <v>7549</v>
      </c>
      <c r="Q3071" t="s">
        <v>410</v>
      </c>
      <c r="R3071" t="s">
        <v>7550</v>
      </c>
      <c r="S3071" t="s">
        <v>270</v>
      </c>
      <c r="T3071" t="b">
        <v>1</v>
      </c>
    </row>
    <row r="3072" spans="1:20" x14ac:dyDescent="0.25">
      <c r="A3072" t="s">
        <v>259</v>
      </c>
      <c r="B3072" t="s">
        <v>260</v>
      </c>
      <c r="C3072" t="s">
        <v>237</v>
      </c>
      <c r="D3072" t="s">
        <v>677</v>
      </c>
      <c r="E3072" t="s">
        <v>5774</v>
      </c>
      <c r="F3072" t="s">
        <v>7551</v>
      </c>
      <c r="G3072" t="s">
        <v>7551</v>
      </c>
      <c r="H3072">
        <v>1.395</v>
      </c>
      <c r="I3072" t="s">
        <v>265</v>
      </c>
      <c r="J3072" t="s">
        <v>242</v>
      </c>
      <c r="K3072" t="s">
        <v>243</v>
      </c>
      <c r="L3072" t="s">
        <v>244</v>
      </c>
      <c r="M3072">
        <v>0</v>
      </c>
      <c r="N3072">
        <v>1.395</v>
      </c>
      <c r="O3072" t="s">
        <v>324</v>
      </c>
      <c r="P3072" t="s">
        <v>7552</v>
      </c>
      <c r="Q3072" t="s">
        <v>681</v>
      </c>
      <c r="R3072" t="s">
        <v>7553</v>
      </c>
      <c r="S3072" t="s">
        <v>270</v>
      </c>
      <c r="T3072" t="b">
        <v>1</v>
      </c>
    </row>
    <row r="3073" spans="1:20" x14ac:dyDescent="0.25">
      <c r="A3073" t="s">
        <v>259</v>
      </c>
      <c r="B3073" t="s">
        <v>260</v>
      </c>
      <c r="C3073" t="s">
        <v>294</v>
      </c>
      <c r="D3073" t="s">
        <v>677</v>
      </c>
      <c r="E3073" t="s">
        <v>5774</v>
      </c>
      <c r="F3073" t="s">
        <v>7551</v>
      </c>
      <c r="G3073" t="s">
        <v>7551</v>
      </c>
      <c r="H3073">
        <v>0.40300000000000002</v>
      </c>
      <c r="I3073" t="s">
        <v>265</v>
      </c>
      <c r="J3073" t="s">
        <v>242</v>
      </c>
      <c r="K3073" t="s">
        <v>243</v>
      </c>
      <c r="L3073" t="s">
        <v>244</v>
      </c>
      <c r="M3073">
        <v>0</v>
      </c>
      <c r="N3073">
        <v>0.40300000000000002</v>
      </c>
      <c r="O3073" t="s">
        <v>324</v>
      </c>
      <c r="P3073" t="s">
        <v>7552</v>
      </c>
      <c r="Q3073" t="s">
        <v>681</v>
      </c>
      <c r="R3073" t="s">
        <v>7553</v>
      </c>
      <c r="S3073" t="s">
        <v>270</v>
      </c>
      <c r="T3073" t="b">
        <v>1</v>
      </c>
    </row>
    <row r="3074" spans="1:20" x14ac:dyDescent="0.25">
      <c r="A3074" t="s">
        <v>236</v>
      </c>
      <c r="B3074" t="s">
        <v>236</v>
      </c>
      <c r="C3074" t="s">
        <v>237</v>
      </c>
      <c r="D3074" t="s">
        <v>314</v>
      </c>
      <c r="F3074" t="s">
        <v>808</v>
      </c>
      <c r="G3074" t="s">
        <v>4896</v>
      </c>
      <c r="H3074">
        <v>5</v>
      </c>
      <c r="I3074" t="s">
        <v>254</v>
      </c>
      <c r="J3074" t="s">
        <v>242</v>
      </c>
      <c r="K3074" t="s">
        <v>243</v>
      </c>
      <c r="L3074" t="s">
        <v>244</v>
      </c>
      <c r="M3074">
        <v>0</v>
      </c>
      <c r="N3074">
        <v>5</v>
      </c>
      <c r="O3074" t="s">
        <v>569</v>
      </c>
      <c r="P3074" t="s">
        <v>7554</v>
      </c>
      <c r="Q3074" t="s">
        <v>318</v>
      </c>
      <c r="R3074" t="s">
        <v>812</v>
      </c>
      <c r="S3074" t="s">
        <v>249</v>
      </c>
      <c r="T3074" t="b">
        <v>0</v>
      </c>
    </row>
    <row r="3075" spans="1:20" x14ac:dyDescent="0.25">
      <c r="A3075" t="s">
        <v>259</v>
      </c>
      <c r="B3075" t="s">
        <v>260</v>
      </c>
      <c r="C3075" t="s">
        <v>237</v>
      </c>
      <c r="D3075" t="s">
        <v>949</v>
      </c>
      <c r="E3075" t="s">
        <v>1016</v>
      </c>
      <c r="F3075" t="s">
        <v>7555</v>
      </c>
      <c r="G3075" t="s">
        <v>7555</v>
      </c>
      <c r="H3075">
        <v>2.8000000000000001E-2</v>
      </c>
      <c r="I3075" t="s">
        <v>265</v>
      </c>
      <c r="J3075" t="s">
        <v>242</v>
      </c>
      <c r="K3075" t="s">
        <v>243</v>
      </c>
      <c r="L3075" t="s">
        <v>244</v>
      </c>
      <c r="M3075">
        <v>0</v>
      </c>
      <c r="N3075">
        <v>2.8000000000000001E-2</v>
      </c>
      <c r="O3075" t="s">
        <v>372</v>
      </c>
      <c r="P3075" t="s">
        <v>7556</v>
      </c>
      <c r="Q3075" t="s">
        <v>954</v>
      </c>
      <c r="R3075" t="s">
        <v>7557</v>
      </c>
      <c r="S3075" t="s">
        <v>270</v>
      </c>
      <c r="T3075" t="b">
        <v>1</v>
      </c>
    </row>
    <row r="3076" spans="1:20" x14ac:dyDescent="0.25">
      <c r="A3076" t="s">
        <v>259</v>
      </c>
      <c r="B3076" t="s">
        <v>260</v>
      </c>
      <c r="C3076" t="s">
        <v>294</v>
      </c>
      <c r="D3076" t="s">
        <v>949</v>
      </c>
      <c r="E3076" t="s">
        <v>1016</v>
      </c>
      <c r="F3076" t="s">
        <v>7555</v>
      </c>
      <c r="G3076" t="s">
        <v>7555</v>
      </c>
      <c r="H3076">
        <v>1.54E-2</v>
      </c>
      <c r="I3076" t="s">
        <v>265</v>
      </c>
      <c r="J3076" t="s">
        <v>242</v>
      </c>
      <c r="K3076" t="s">
        <v>243</v>
      </c>
      <c r="L3076" t="s">
        <v>244</v>
      </c>
      <c r="M3076">
        <v>0</v>
      </c>
      <c r="N3076">
        <v>1.54E-2</v>
      </c>
      <c r="O3076" t="s">
        <v>446</v>
      </c>
      <c r="P3076" t="s">
        <v>7556</v>
      </c>
      <c r="Q3076" t="s">
        <v>954</v>
      </c>
      <c r="R3076" t="s">
        <v>7557</v>
      </c>
      <c r="S3076" t="s">
        <v>270</v>
      </c>
      <c r="T3076" t="b">
        <v>1</v>
      </c>
    </row>
    <row r="3077" spans="1:20" x14ac:dyDescent="0.25">
      <c r="A3077" t="s">
        <v>259</v>
      </c>
      <c r="B3077" t="s">
        <v>260</v>
      </c>
      <c r="C3077" t="s">
        <v>237</v>
      </c>
      <c r="D3077" t="s">
        <v>635</v>
      </c>
      <c r="E3077" t="s">
        <v>4178</v>
      </c>
      <c r="F3077" t="s">
        <v>7558</v>
      </c>
      <c r="G3077" t="s">
        <v>7558</v>
      </c>
      <c r="H3077">
        <v>5.7599999999999998E-2</v>
      </c>
      <c r="I3077" t="s">
        <v>265</v>
      </c>
      <c r="J3077" t="s">
        <v>242</v>
      </c>
      <c r="K3077" t="s">
        <v>243</v>
      </c>
      <c r="L3077" t="s">
        <v>244</v>
      </c>
      <c r="M3077">
        <v>0</v>
      </c>
      <c r="N3077">
        <v>5.7599999999999998E-2</v>
      </c>
      <c r="O3077" t="s">
        <v>324</v>
      </c>
      <c r="P3077" t="s">
        <v>7559</v>
      </c>
      <c r="Q3077" t="s">
        <v>639</v>
      </c>
      <c r="R3077" t="s">
        <v>7560</v>
      </c>
      <c r="S3077" t="s">
        <v>270</v>
      </c>
      <c r="T3077" t="b">
        <v>1</v>
      </c>
    </row>
    <row r="3078" spans="1:20" x14ac:dyDescent="0.25">
      <c r="A3078" t="s">
        <v>259</v>
      </c>
      <c r="B3078" t="s">
        <v>260</v>
      </c>
      <c r="C3078" t="s">
        <v>237</v>
      </c>
      <c r="D3078" t="s">
        <v>280</v>
      </c>
      <c r="E3078" t="s">
        <v>3684</v>
      </c>
      <c r="F3078" t="s">
        <v>6320</v>
      </c>
      <c r="G3078" t="s">
        <v>6320</v>
      </c>
      <c r="H3078">
        <v>0.52400000000000002</v>
      </c>
      <c r="I3078" t="s">
        <v>265</v>
      </c>
      <c r="J3078" t="s">
        <v>242</v>
      </c>
      <c r="K3078" t="s">
        <v>243</v>
      </c>
      <c r="L3078" t="s">
        <v>244</v>
      </c>
      <c r="M3078">
        <v>0</v>
      </c>
      <c r="N3078">
        <v>0.52400000000000002</v>
      </c>
      <c r="O3078" t="s">
        <v>331</v>
      </c>
      <c r="P3078" t="s">
        <v>7561</v>
      </c>
      <c r="Q3078" t="s">
        <v>285</v>
      </c>
      <c r="R3078" t="s">
        <v>7562</v>
      </c>
      <c r="S3078" t="s">
        <v>270</v>
      </c>
      <c r="T3078" t="b">
        <v>1</v>
      </c>
    </row>
    <row r="3079" spans="1:20" x14ac:dyDescent="0.25">
      <c r="A3079" t="s">
        <v>259</v>
      </c>
      <c r="B3079" t="s">
        <v>260</v>
      </c>
      <c r="C3079" t="s">
        <v>336</v>
      </c>
      <c r="D3079" t="s">
        <v>280</v>
      </c>
      <c r="E3079" t="s">
        <v>3684</v>
      </c>
      <c r="F3079" t="s">
        <v>6320</v>
      </c>
      <c r="G3079" t="s">
        <v>6320</v>
      </c>
      <c r="H3079">
        <v>2708</v>
      </c>
      <c r="I3079" t="s">
        <v>265</v>
      </c>
      <c r="J3079" t="s">
        <v>242</v>
      </c>
      <c r="K3079" t="s">
        <v>243</v>
      </c>
      <c r="L3079" t="s">
        <v>244</v>
      </c>
      <c r="M3079">
        <v>0</v>
      </c>
      <c r="N3079">
        <v>2708</v>
      </c>
      <c r="O3079" t="s">
        <v>324</v>
      </c>
      <c r="P3079" t="s">
        <v>7561</v>
      </c>
      <c r="Q3079" t="s">
        <v>285</v>
      </c>
      <c r="R3079" t="s">
        <v>7563</v>
      </c>
      <c r="S3079" t="s">
        <v>270</v>
      </c>
      <c r="T3079" t="b">
        <v>1</v>
      </c>
    </row>
    <row r="3080" spans="1:20" x14ac:dyDescent="0.25">
      <c r="A3080" t="s">
        <v>259</v>
      </c>
      <c r="B3080" t="s">
        <v>260</v>
      </c>
      <c r="C3080" t="s">
        <v>336</v>
      </c>
      <c r="D3080" t="s">
        <v>280</v>
      </c>
      <c r="E3080" t="s">
        <v>3684</v>
      </c>
      <c r="F3080" t="s">
        <v>6320</v>
      </c>
      <c r="G3080" t="s">
        <v>6320</v>
      </c>
      <c r="H3080">
        <v>5233</v>
      </c>
      <c r="I3080" t="s">
        <v>265</v>
      </c>
      <c r="J3080" t="s">
        <v>242</v>
      </c>
      <c r="K3080" t="s">
        <v>243</v>
      </c>
      <c r="L3080" t="s">
        <v>244</v>
      </c>
      <c r="M3080">
        <v>0</v>
      </c>
      <c r="N3080">
        <v>5233</v>
      </c>
      <c r="O3080" t="s">
        <v>324</v>
      </c>
      <c r="P3080" t="s">
        <v>7561</v>
      </c>
      <c r="Q3080" t="s">
        <v>285</v>
      </c>
      <c r="R3080" t="s">
        <v>7564</v>
      </c>
      <c r="S3080" t="s">
        <v>270</v>
      </c>
      <c r="T3080" t="b">
        <v>1</v>
      </c>
    </row>
    <row r="3081" spans="1:20" x14ac:dyDescent="0.25">
      <c r="A3081" t="s">
        <v>259</v>
      </c>
      <c r="B3081" t="s">
        <v>260</v>
      </c>
      <c r="C3081" t="s">
        <v>237</v>
      </c>
      <c r="D3081" t="s">
        <v>635</v>
      </c>
      <c r="E3081" t="s">
        <v>957</v>
      </c>
      <c r="F3081" t="s">
        <v>958</v>
      </c>
      <c r="G3081" t="s">
        <v>958</v>
      </c>
      <c r="H3081">
        <v>0.57599999999999996</v>
      </c>
      <c r="I3081" t="s">
        <v>265</v>
      </c>
      <c r="J3081" t="s">
        <v>242</v>
      </c>
      <c r="K3081" t="s">
        <v>243</v>
      </c>
      <c r="L3081" t="s">
        <v>244</v>
      </c>
      <c r="M3081">
        <v>0</v>
      </c>
      <c r="N3081">
        <v>0.57599999999999996</v>
      </c>
      <c r="O3081" t="s">
        <v>324</v>
      </c>
      <c r="P3081" t="s">
        <v>7565</v>
      </c>
      <c r="Q3081" t="s">
        <v>639</v>
      </c>
      <c r="R3081" t="s">
        <v>7566</v>
      </c>
      <c r="S3081" t="s">
        <v>270</v>
      </c>
      <c r="T3081" t="b">
        <v>1</v>
      </c>
    </row>
    <row r="3082" spans="1:20" x14ac:dyDescent="0.25">
      <c r="A3082" t="s">
        <v>259</v>
      </c>
      <c r="B3082" t="s">
        <v>260</v>
      </c>
      <c r="C3082" t="s">
        <v>336</v>
      </c>
      <c r="D3082" t="s">
        <v>635</v>
      </c>
      <c r="E3082" t="s">
        <v>957</v>
      </c>
      <c r="F3082" t="s">
        <v>958</v>
      </c>
      <c r="G3082" t="s">
        <v>958</v>
      </c>
      <c r="H3082">
        <v>2967</v>
      </c>
      <c r="I3082" t="s">
        <v>265</v>
      </c>
      <c r="J3082" t="s">
        <v>242</v>
      </c>
      <c r="K3082" t="s">
        <v>243</v>
      </c>
      <c r="L3082" t="s">
        <v>244</v>
      </c>
      <c r="M3082">
        <v>0</v>
      </c>
      <c r="N3082">
        <v>2967</v>
      </c>
      <c r="O3082" t="s">
        <v>324</v>
      </c>
      <c r="P3082" t="s">
        <v>7565</v>
      </c>
      <c r="Q3082" t="s">
        <v>639</v>
      </c>
      <c r="R3082" t="s">
        <v>7567</v>
      </c>
      <c r="S3082" t="s">
        <v>270</v>
      </c>
      <c r="T3082" t="b">
        <v>1</v>
      </c>
    </row>
    <row r="3083" spans="1:20" x14ac:dyDescent="0.25">
      <c r="A3083" t="s">
        <v>259</v>
      </c>
      <c r="B3083" t="s">
        <v>260</v>
      </c>
      <c r="C3083" t="s">
        <v>336</v>
      </c>
      <c r="D3083" t="s">
        <v>635</v>
      </c>
      <c r="E3083" t="s">
        <v>957</v>
      </c>
      <c r="F3083" t="s">
        <v>958</v>
      </c>
      <c r="G3083" t="s">
        <v>958</v>
      </c>
      <c r="H3083">
        <v>5692</v>
      </c>
      <c r="I3083" t="s">
        <v>265</v>
      </c>
      <c r="J3083" t="s">
        <v>242</v>
      </c>
      <c r="K3083" t="s">
        <v>243</v>
      </c>
      <c r="L3083" t="s">
        <v>244</v>
      </c>
      <c r="M3083">
        <v>0</v>
      </c>
      <c r="N3083">
        <v>5692</v>
      </c>
      <c r="O3083" t="s">
        <v>324</v>
      </c>
      <c r="P3083" t="s">
        <v>7565</v>
      </c>
      <c r="Q3083" t="s">
        <v>639</v>
      </c>
      <c r="R3083" t="s">
        <v>7568</v>
      </c>
      <c r="S3083" t="s">
        <v>270</v>
      </c>
      <c r="T3083" t="b">
        <v>1</v>
      </c>
    </row>
    <row r="3084" spans="1:20" x14ac:dyDescent="0.25">
      <c r="A3084" t="s">
        <v>259</v>
      </c>
      <c r="B3084" t="s">
        <v>260</v>
      </c>
      <c r="C3084" t="s">
        <v>237</v>
      </c>
      <c r="D3084" t="s">
        <v>3256</v>
      </c>
      <c r="E3084" t="s">
        <v>3379</v>
      </c>
      <c r="F3084" t="s">
        <v>7569</v>
      </c>
      <c r="G3084" t="s">
        <v>7570</v>
      </c>
      <c r="H3084">
        <v>0.18348200000000001</v>
      </c>
      <c r="I3084" t="s">
        <v>265</v>
      </c>
      <c r="J3084" t="s">
        <v>242</v>
      </c>
      <c r="K3084" t="s">
        <v>243</v>
      </c>
      <c r="L3084" t="s">
        <v>244</v>
      </c>
      <c r="M3084">
        <v>0</v>
      </c>
      <c r="N3084">
        <v>0.18348200000000001</v>
      </c>
      <c r="O3084" t="s">
        <v>372</v>
      </c>
      <c r="P3084" t="s">
        <v>7571</v>
      </c>
      <c r="Q3084" t="s">
        <v>3260</v>
      </c>
      <c r="R3084" t="s">
        <v>7572</v>
      </c>
      <c r="S3084" t="s">
        <v>270</v>
      </c>
      <c r="T3084" t="b">
        <v>1</v>
      </c>
    </row>
    <row r="3085" spans="1:20" x14ac:dyDescent="0.25">
      <c r="A3085" t="s">
        <v>259</v>
      </c>
      <c r="B3085" t="s">
        <v>260</v>
      </c>
      <c r="C3085" t="s">
        <v>294</v>
      </c>
      <c r="D3085" t="s">
        <v>3256</v>
      </c>
      <c r="E3085" t="s">
        <v>3379</v>
      </c>
      <c r="F3085" t="s">
        <v>7569</v>
      </c>
      <c r="G3085" t="s">
        <v>7570</v>
      </c>
      <c r="H3085">
        <v>8.8649000000000006E-2</v>
      </c>
      <c r="I3085" t="s">
        <v>265</v>
      </c>
      <c r="J3085" t="s">
        <v>242</v>
      </c>
      <c r="K3085" t="s">
        <v>243</v>
      </c>
      <c r="L3085" t="s">
        <v>244</v>
      </c>
      <c r="M3085">
        <v>0</v>
      </c>
      <c r="N3085">
        <v>8.8649000000000006E-2</v>
      </c>
      <c r="O3085" t="s">
        <v>372</v>
      </c>
      <c r="P3085" t="s">
        <v>7571</v>
      </c>
      <c r="Q3085" t="s">
        <v>3260</v>
      </c>
      <c r="R3085" t="s">
        <v>7572</v>
      </c>
      <c r="S3085" t="s">
        <v>270</v>
      </c>
      <c r="T3085" t="b">
        <v>1</v>
      </c>
    </row>
    <row r="3086" spans="1:20" x14ac:dyDescent="0.25">
      <c r="A3086" t="s">
        <v>259</v>
      </c>
      <c r="B3086" t="s">
        <v>260</v>
      </c>
      <c r="C3086" t="s">
        <v>237</v>
      </c>
      <c r="D3086" t="s">
        <v>987</v>
      </c>
      <c r="E3086" t="s">
        <v>2246</v>
      </c>
      <c r="F3086" t="s">
        <v>2247</v>
      </c>
      <c r="G3086" t="s">
        <v>2247</v>
      </c>
      <c r="H3086">
        <v>2.5062000000000001E-2</v>
      </c>
      <c r="I3086" t="s">
        <v>265</v>
      </c>
      <c r="J3086" t="s">
        <v>242</v>
      </c>
      <c r="K3086" t="s">
        <v>243</v>
      </c>
      <c r="L3086" t="s">
        <v>244</v>
      </c>
      <c r="M3086">
        <v>0</v>
      </c>
      <c r="N3086">
        <v>2.5062000000000001E-2</v>
      </c>
      <c r="O3086" t="s">
        <v>372</v>
      </c>
      <c r="P3086" t="s">
        <v>7573</v>
      </c>
      <c r="Q3086" t="s">
        <v>992</v>
      </c>
      <c r="R3086" t="s">
        <v>7574</v>
      </c>
      <c r="S3086" t="s">
        <v>270</v>
      </c>
      <c r="T3086" t="b">
        <v>1</v>
      </c>
    </row>
    <row r="3087" spans="1:20" x14ac:dyDescent="0.25">
      <c r="A3087" t="s">
        <v>259</v>
      </c>
      <c r="B3087" t="s">
        <v>260</v>
      </c>
      <c r="C3087" t="s">
        <v>237</v>
      </c>
      <c r="D3087" t="s">
        <v>502</v>
      </c>
      <c r="E3087" t="s">
        <v>7575</v>
      </c>
      <c r="F3087" t="s">
        <v>7576</v>
      </c>
      <c r="G3087" t="s">
        <v>7577</v>
      </c>
      <c r="H3087">
        <v>0.13500000000000001</v>
      </c>
      <c r="I3087" t="s">
        <v>265</v>
      </c>
      <c r="J3087" t="s">
        <v>242</v>
      </c>
      <c r="K3087" t="s">
        <v>243</v>
      </c>
      <c r="L3087" t="s">
        <v>244</v>
      </c>
      <c r="M3087">
        <v>0</v>
      </c>
      <c r="N3087">
        <v>0.13500000000000001</v>
      </c>
      <c r="O3087" t="s">
        <v>310</v>
      </c>
      <c r="P3087" t="s">
        <v>7578</v>
      </c>
      <c r="Q3087" t="s">
        <v>507</v>
      </c>
      <c r="R3087" t="s">
        <v>7579</v>
      </c>
      <c r="S3087" t="s">
        <v>270</v>
      </c>
      <c r="T3087" t="b">
        <v>1</v>
      </c>
    </row>
    <row r="3088" spans="1:20" x14ac:dyDescent="0.25">
      <c r="A3088" t="s">
        <v>259</v>
      </c>
      <c r="B3088" t="s">
        <v>260</v>
      </c>
      <c r="C3088" t="s">
        <v>294</v>
      </c>
      <c r="D3088" t="s">
        <v>502</v>
      </c>
      <c r="E3088" t="s">
        <v>7575</v>
      </c>
      <c r="F3088" t="s">
        <v>7576</v>
      </c>
      <c r="G3088" t="s">
        <v>7577</v>
      </c>
      <c r="H3088">
        <v>3.0700000000000002E-2</v>
      </c>
      <c r="I3088" t="s">
        <v>265</v>
      </c>
      <c r="J3088" t="s">
        <v>242</v>
      </c>
      <c r="K3088" t="s">
        <v>243</v>
      </c>
      <c r="L3088" t="s">
        <v>244</v>
      </c>
      <c r="M3088">
        <v>0</v>
      </c>
      <c r="N3088">
        <v>3.0700000000000002E-2</v>
      </c>
      <c r="O3088" t="s">
        <v>310</v>
      </c>
      <c r="P3088" t="s">
        <v>7578</v>
      </c>
      <c r="Q3088" t="s">
        <v>507</v>
      </c>
      <c r="R3088" t="s">
        <v>7579</v>
      </c>
      <c r="S3088" t="s">
        <v>270</v>
      </c>
      <c r="T3088" t="b">
        <v>1</v>
      </c>
    </row>
    <row r="3089" spans="1:20" x14ac:dyDescent="0.25">
      <c r="A3089" t="s">
        <v>259</v>
      </c>
      <c r="B3089" t="s">
        <v>260</v>
      </c>
      <c r="C3089" t="s">
        <v>237</v>
      </c>
      <c r="D3089" t="s">
        <v>1352</v>
      </c>
      <c r="E3089" t="s">
        <v>1480</v>
      </c>
      <c r="F3089" t="s">
        <v>6624</v>
      </c>
      <c r="G3089" t="s">
        <v>6624</v>
      </c>
      <c r="H3089">
        <v>8.3999999999999995E-3</v>
      </c>
      <c r="I3089" t="s">
        <v>265</v>
      </c>
      <c r="J3089" t="s">
        <v>242</v>
      </c>
      <c r="K3089" t="s">
        <v>243</v>
      </c>
      <c r="L3089" t="s">
        <v>244</v>
      </c>
      <c r="M3089">
        <v>0</v>
      </c>
      <c r="N3089">
        <v>8.3999999999999995E-3</v>
      </c>
      <c r="O3089" t="s">
        <v>446</v>
      </c>
      <c r="P3089" t="s">
        <v>7580</v>
      </c>
      <c r="Q3089" t="s">
        <v>1356</v>
      </c>
      <c r="R3089" t="s">
        <v>7581</v>
      </c>
      <c r="S3089" t="s">
        <v>270</v>
      </c>
      <c r="T3089" t="b">
        <v>1</v>
      </c>
    </row>
    <row r="3090" spans="1:20" x14ac:dyDescent="0.25">
      <c r="A3090" t="s">
        <v>259</v>
      </c>
      <c r="B3090" t="s">
        <v>260</v>
      </c>
      <c r="C3090" t="s">
        <v>237</v>
      </c>
      <c r="D3090" t="s">
        <v>4562</v>
      </c>
      <c r="E3090" t="s">
        <v>4590</v>
      </c>
      <c r="F3090" t="s">
        <v>7582</v>
      </c>
      <c r="G3090" t="s">
        <v>7583</v>
      </c>
      <c r="H3090">
        <v>1.54E-2</v>
      </c>
      <c r="I3090" t="s">
        <v>265</v>
      </c>
      <c r="J3090" t="s">
        <v>242</v>
      </c>
      <c r="K3090" t="s">
        <v>243</v>
      </c>
      <c r="L3090" t="s">
        <v>244</v>
      </c>
      <c r="M3090">
        <v>0</v>
      </c>
      <c r="N3090">
        <v>1.54E-2</v>
      </c>
      <c r="O3090" t="s">
        <v>2901</v>
      </c>
      <c r="P3090" t="s">
        <v>7584</v>
      </c>
      <c r="Q3090" t="s">
        <v>4564</v>
      </c>
      <c r="R3090" t="s">
        <v>7585</v>
      </c>
      <c r="S3090" t="s">
        <v>270</v>
      </c>
      <c r="T3090" t="b">
        <v>1</v>
      </c>
    </row>
    <row r="3091" spans="1:20" x14ac:dyDescent="0.25">
      <c r="A3091" t="s">
        <v>236</v>
      </c>
      <c r="B3091" t="s">
        <v>236</v>
      </c>
      <c r="C3091" t="s">
        <v>237</v>
      </c>
      <c r="D3091" t="s">
        <v>1246</v>
      </c>
      <c r="F3091" t="s">
        <v>426</v>
      </c>
      <c r="G3091" t="s">
        <v>7586</v>
      </c>
      <c r="H3091">
        <v>1.7500000000000002E-2</v>
      </c>
      <c r="I3091" t="s">
        <v>254</v>
      </c>
      <c r="J3091" t="s">
        <v>242</v>
      </c>
      <c r="K3091" t="s">
        <v>243</v>
      </c>
      <c r="L3091" t="s">
        <v>244</v>
      </c>
      <c r="M3091">
        <v>0</v>
      </c>
      <c r="N3091">
        <v>1.7500000000000002E-2</v>
      </c>
      <c r="O3091" t="s">
        <v>1910</v>
      </c>
      <c r="P3091" t="s">
        <v>7587</v>
      </c>
      <c r="Q3091" t="s">
        <v>1250</v>
      </c>
      <c r="R3091" t="s">
        <v>2266</v>
      </c>
      <c r="S3091" t="s">
        <v>249</v>
      </c>
      <c r="T3091" t="b">
        <v>1</v>
      </c>
    </row>
    <row r="3092" spans="1:20" x14ac:dyDescent="0.25">
      <c r="A3092" t="s">
        <v>259</v>
      </c>
      <c r="B3092" t="s">
        <v>260</v>
      </c>
      <c r="C3092" t="s">
        <v>237</v>
      </c>
      <c r="D3092" t="s">
        <v>3071</v>
      </c>
      <c r="E3092" t="s">
        <v>4156</v>
      </c>
      <c r="F3092" t="s">
        <v>6782</v>
      </c>
      <c r="G3092" t="s">
        <v>6782</v>
      </c>
      <c r="H3092">
        <v>6.1055999999999999E-2</v>
      </c>
      <c r="I3092" t="s">
        <v>265</v>
      </c>
      <c r="J3092" t="s">
        <v>242</v>
      </c>
      <c r="K3092" t="s">
        <v>243</v>
      </c>
      <c r="L3092" t="s">
        <v>244</v>
      </c>
      <c r="M3092">
        <v>0</v>
      </c>
      <c r="N3092">
        <v>6.1055999999999999E-2</v>
      </c>
      <c r="O3092" t="s">
        <v>372</v>
      </c>
      <c r="P3092" t="s">
        <v>7588</v>
      </c>
      <c r="Q3092" t="s">
        <v>3076</v>
      </c>
      <c r="R3092" t="s">
        <v>7589</v>
      </c>
      <c r="S3092" t="s">
        <v>270</v>
      </c>
      <c r="T3092" t="b">
        <v>1</v>
      </c>
    </row>
    <row r="3093" spans="1:20" x14ac:dyDescent="0.25">
      <c r="A3093" t="s">
        <v>259</v>
      </c>
      <c r="B3093" t="s">
        <v>260</v>
      </c>
      <c r="C3093" t="s">
        <v>294</v>
      </c>
      <c r="D3093" t="s">
        <v>3071</v>
      </c>
      <c r="E3093" t="s">
        <v>4156</v>
      </c>
      <c r="F3093" t="s">
        <v>6782</v>
      </c>
      <c r="G3093" t="s">
        <v>6782</v>
      </c>
      <c r="H3093">
        <v>2.4631E-2</v>
      </c>
      <c r="I3093" t="s">
        <v>265</v>
      </c>
      <c r="J3093" t="s">
        <v>242</v>
      </c>
      <c r="K3093" t="s">
        <v>243</v>
      </c>
      <c r="L3093" t="s">
        <v>244</v>
      </c>
      <c r="M3093">
        <v>0</v>
      </c>
      <c r="N3093">
        <v>2.4631E-2</v>
      </c>
      <c r="O3093" t="s">
        <v>372</v>
      </c>
      <c r="P3093" t="s">
        <v>7588</v>
      </c>
      <c r="Q3093" t="s">
        <v>3076</v>
      </c>
      <c r="R3093" t="s">
        <v>7589</v>
      </c>
      <c r="S3093" t="s">
        <v>270</v>
      </c>
      <c r="T3093" t="b">
        <v>1</v>
      </c>
    </row>
    <row r="3094" spans="1:20" x14ac:dyDescent="0.25">
      <c r="A3094" t="s">
        <v>259</v>
      </c>
      <c r="B3094" t="s">
        <v>260</v>
      </c>
      <c r="C3094" t="s">
        <v>237</v>
      </c>
      <c r="D3094" t="s">
        <v>762</v>
      </c>
      <c r="E3094" t="s">
        <v>7590</v>
      </c>
      <c r="F3094" t="s">
        <v>7591</v>
      </c>
      <c r="G3094" t="s">
        <v>7592</v>
      </c>
      <c r="H3094">
        <v>8.2000000000000003E-2</v>
      </c>
      <c r="I3094" t="s">
        <v>265</v>
      </c>
      <c r="J3094" t="s">
        <v>242</v>
      </c>
      <c r="K3094" t="s">
        <v>243</v>
      </c>
      <c r="L3094" t="s">
        <v>244</v>
      </c>
      <c r="M3094">
        <v>0</v>
      </c>
      <c r="N3094">
        <v>8.2000000000000003E-2</v>
      </c>
      <c r="O3094" t="s">
        <v>266</v>
      </c>
      <c r="P3094" t="s">
        <v>7593</v>
      </c>
      <c r="Q3094" t="s">
        <v>766</v>
      </c>
      <c r="R3094" t="s">
        <v>7594</v>
      </c>
      <c r="S3094" t="s">
        <v>270</v>
      </c>
      <c r="T3094" t="b">
        <v>1</v>
      </c>
    </row>
    <row r="3095" spans="1:20" x14ac:dyDescent="0.25">
      <c r="A3095" t="s">
        <v>259</v>
      </c>
      <c r="B3095" t="s">
        <v>260</v>
      </c>
      <c r="C3095" t="s">
        <v>294</v>
      </c>
      <c r="D3095" t="s">
        <v>762</v>
      </c>
      <c r="E3095" t="s">
        <v>7590</v>
      </c>
      <c r="F3095" t="s">
        <v>7591</v>
      </c>
      <c r="G3095" t="s">
        <v>7592</v>
      </c>
      <c r="H3095">
        <v>2.2599999999999999E-2</v>
      </c>
      <c r="I3095" t="s">
        <v>265</v>
      </c>
      <c r="J3095" t="s">
        <v>242</v>
      </c>
      <c r="K3095" t="s">
        <v>243</v>
      </c>
      <c r="L3095" t="s">
        <v>244</v>
      </c>
      <c r="M3095">
        <v>0</v>
      </c>
      <c r="N3095">
        <v>2.2599999999999999E-2</v>
      </c>
      <c r="O3095" t="s">
        <v>266</v>
      </c>
      <c r="P3095" t="s">
        <v>7593</v>
      </c>
      <c r="Q3095" t="s">
        <v>766</v>
      </c>
      <c r="R3095" t="s">
        <v>7594</v>
      </c>
      <c r="S3095" t="s">
        <v>270</v>
      </c>
      <c r="T3095" t="b">
        <v>1</v>
      </c>
    </row>
    <row r="3096" spans="1:20" x14ac:dyDescent="0.25">
      <c r="A3096" t="s">
        <v>259</v>
      </c>
      <c r="B3096" t="s">
        <v>260</v>
      </c>
      <c r="C3096" t="s">
        <v>237</v>
      </c>
      <c r="D3096" t="s">
        <v>1740</v>
      </c>
      <c r="E3096" t="s">
        <v>3900</v>
      </c>
      <c r="F3096" t="s">
        <v>7595</v>
      </c>
      <c r="G3096" t="s">
        <v>7595</v>
      </c>
      <c r="H3096">
        <v>0.22800000000000001</v>
      </c>
      <c r="I3096" t="s">
        <v>265</v>
      </c>
      <c r="J3096" t="s">
        <v>242</v>
      </c>
      <c r="K3096" t="s">
        <v>243</v>
      </c>
      <c r="L3096" t="s">
        <v>244</v>
      </c>
      <c r="M3096">
        <v>0</v>
      </c>
      <c r="N3096">
        <v>0.22800000000000001</v>
      </c>
      <c r="O3096" t="s">
        <v>255</v>
      </c>
      <c r="P3096" t="s">
        <v>7596</v>
      </c>
      <c r="Q3096" t="s">
        <v>1744</v>
      </c>
      <c r="R3096" t="s">
        <v>7597</v>
      </c>
      <c r="S3096" t="s">
        <v>270</v>
      </c>
      <c r="T3096" t="b">
        <v>1</v>
      </c>
    </row>
    <row r="3097" spans="1:20" x14ac:dyDescent="0.25">
      <c r="A3097" t="s">
        <v>259</v>
      </c>
      <c r="B3097" t="s">
        <v>260</v>
      </c>
      <c r="C3097" t="s">
        <v>237</v>
      </c>
      <c r="D3097" t="s">
        <v>796</v>
      </c>
      <c r="E3097" t="s">
        <v>3647</v>
      </c>
      <c r="F3097" t="s">
        <v>7598</v>
      </c>
      <c r="G3097" t="s">
        <v>7598</v>
      </c>
      <c r="H3097">
        <v>0.218</v>
      </c>
      <c r="I3097" t="s">
        <v>265</v>
      </c>
      <c r="J3097" t="s">
        <v>242</v>
      </c>
      <c r="K3097" t="s">
        <v>243</v>
      </c>
      <c r="L3097" t="s">
        <v>244</v>
      </c>
      <c r="M3097">
        <v>0</v>
      </c>
      <c r="N3097">
        <v>0.218</v>
      </c>
      <c r="O3097" t="s">
        <v>324</v>
      </c>
      <c r="P3097" t="s">
        <v>7599</v>
      </c>
      <c r="Q3097" t="s">
        <v>800</v>
      </c>
      <c r="R3097" t="s">
        <v>7600</v>
      </c>
      <c r="S3097" t="s">
        <v>270</v>
      </c>
      <c r="T3097" t="b">
        <v>1</v>
      </c>
    </row>
    <row r="3098" spans="1:20" x14ac:dyDescent="0.25">
      <c r="A3098" t="s">
        <v>259</v>
      </c>
      <c r="B3098" t="s">
        <v>260</v>
      </c>
      <c r="C3098" t="s">
        <v>294</v>
      </c>
      <c r="D3098" t="s">
        <v>796</v>
      </c>
      <c r="E3098" t="s">
        <v>3647</v>
      </c>
      <c r="F3098" t="s">
        <v>7598</v>
      </c>
      <c r="G3098" t="s">
        <v>7598</v>
      </c>
      <c r="H3098">
        <v>0.126</v>
      </c>
      <c r="I3098" t="s">
        <v>265</v>
      </c>
      <c r="J3098" t="s">
        <v>242</v>
      </c>
      <c r="K3098" t="s">
        <v>243</v>
      </c>
      <c r="L3098" t="s">
        <v>244</v>
      </c>
      <c r="M3098">
        <v>0</v>
      </c>
      <c r="N3098">
        <v>0.126</v>
      </c>
      <c r="O3098" t="s">
        <v>324</v>
      </c>
      <c r="P3098" t="s">
        <v>7599</v>
      </c>
      <c r="Q3098" t="s">
        <v>800</v>
      </c>
      <c r="R3098" t="s">
        <v>7600</v>
      </c>
      <c r="S3098" t="s">
        <v>270</v>
      </c>
      <c r="T3098" t="b">
        <v>1</v>
      </c>
    </row>
    <row r="3099" spans="1:20" x14ac:dyDescent="0.25">
      <c r="A3099" t="s">
        <v>259</v>
      </c>
      <c r="B3099" t="s">
        <v>260</v>
      </c>
      <c r="C3099" t="s">
        <v>237</v>
      </c>
      <c r="D3099" t="s">
        <v>450</v>
      </c>
      <c r="E3099" t="s">
        <v>281</v>
      </c>
      <c r="F3099" t="s">
        <v>282</v>
      </c>
      <c r="G3099" t="s">
        <v>282</v>
      </c>
      <c r="H3099">
        <v>5.2889999999999997</v>
      </c>
      <c r="I3099" t="s">
        <v>265</v>
      </c>
      <c r="J3099" t="s">
        <v>242</v>
      </c>
      <c r="K3099" t="s">
        <v>243</v>
      </c>
      <c r="L3099" t="s">
        <v>244</v>
      </c>
      <c r="M3099">
        <v>0</v>
      </c>
      <c r="N3099">
        <v>5.2889999999999997</v>
      </c>
      <c r="O3099" t="s">
        <v>283</v>
      </c>
      <c r="P3099" t="s">
        <v>7601</v>
      </c>
      <c r="Q3099" t="s">
        <v>453</v>
      </c>
      <c r="R3099" t="s">
        <v>7602</v>
      </c>
      <c r="S3099" t="s">
        <v>270</v>
      </c>
      <c r="T3099" t="b">
        <v>1</v>
      </c>
    </row>
    <row r="3100" spans="1:20" x14ac:dyDescent="0.25">
      <c r="A3100" t="s">
        <v>259</v>
      </c>
      <c r="B3100" t="s">
        <v>260</v>
      </c>
      <c r="C3100" t="s">
        <v>294</v>
      </c>
      <c r="D3100" t="s">
        <v>450</v>
      </c>
      <c r="E3100" t="s">
        <v>281</v>
      </c>
      <c r="F3100" t="s">
        <v>282</v>
      </c>
      <c r="G3100" t="s">
        <v>282</v>
      </c>
      <c r="H3100">
        <v>1.6140000000000001</v>
      </c>
      <c r="I3100" t="s">
        <v>265</v>
      </c>
      <c r="J3100" t="s">
        <v>242</v>
      </c>
      <c r="K3100" t="s">
        <v>243</v>
      </c>
      <c r="L3100" t="s">
        <v>244</v>
      </c>
      <c r="M3100">
        <v>0</v>
      </c>
      <c r="N3100">
        <v>1.6140000000000001</v>
      </c>
      <c r="O3100" t="s">
        <v>283</v>
      </c>
      <c r="P3100" t="s">
        <v>7601</v>
      </c>
      <c r="Q3100" t="s">
        <v>453</v>
      </c>
      <c r="R3100" t="s">
        <v>7602</v>
      </c>
      <c r="S3100" t="s">
        <v>270</v>
      </c>
      <c r="T3100" t="b">
        <v>1</v>
      </c>
    </row>
    <row r="3101" spans="1:20" x14ac:dyDescent="0.25">
      <c r="A3101" t="s">
        <v>236</v>
      </c>
      <c r="B3101" t="s">
        <v>236</v>
      </c>
      <c r="C3101" t="s">
        <v>237</v>
      </c>
      <c r="D3101" t="s">
        <v>238</v>
      </c>
      <c r="F3101" t="s">
        <v>791</v>
      </c>
      <c r="G3101" t="s">
        <v>5187</v>
      </c>
      <c r="H3101">
        <v>5.8900000000000001E-2</v>
      </c>
      <c r="I3101" t="s">
        <v>341</v>
      </c>
      <c r="J3101" t="s">
        <v>242</v>
      </c>
      <c r="K3101" t="s">
        <v>243</v>
      </c>
      <c r="L3101" t="s">
        <v>244</v>
      </c>
      <c r="M3101">
        <v>0</v>
      </c>
      <c r="N3101">
        <v>5.8900000000000001E-2</v>
      </c>
      <c r="O3101" t="s">
        <v>5074</v>
      </c>
      <c r="P3101" t="s">
        <v>3745</v>
      </c>
      <c r="Q3101" t="s">
        <v>247</v>
      </c>
      <c r="R3101" t="s">
        <v>6551</v>
      </c>
      <c r="S3101" t="s">
        <v>249</v>
      </c>
      <c r="T3101" t="b">
        <v>1</v>
      </c>
    </row>
    <row r="3102" spans="1:20" x14ac:dyDescent="0.25">
      <c r="A3102" t="s">
        <v>236</v>
      </c>
      <c r="B3102" t="s">
        <v>236</v>
      </c>
      <c r="C3102" t="s">
        <v>237</v>
      </c>
      <c r="D3102" t="s">
        <v>238</v>
      </c>
      <c r="F3102" t="s">
        <v>791</v>
      </c>
      <c r="G3102" t="s">
        <v>5187</v>
      </c>
      <c r="H3102">
        <v>5.6543999999999997E-2</v>
      </c>
      <c r="I3102" t="s">
        <v>341</v>
      </c>
      <c r="J3102" t="s">
        <v>242</v>
      </c>
      <c r="K3102" t="s">
        <v>243</v>
      </c>
      <c r="L3102" t="s">
        <v>244</v>
      </c>
      <c r="M3102">
        <v>51200</v>
      </c>
      <c r="N3102">
        <v>5.6543999999999997E-2</v>
      </c>
      <c r="O3102" t="s">
        <v>5074</v>
      </c>
      <c r="P3102" t="s">
        <v>3745</v>
      </c>
      <c r="Q3102" t="s">
        <v>247</v>
      </c>
      <c r="R3102" t="s">
        <v>6551</v>
      </c>
      <c r="S3102" t="s">
        <v>249</v>
      </c>
      <c r="T3102" t="b">
        <v>1</v>
      </c>
    </row>
    <row r="3103" spans="1:20" x14ac:dyDescent="0.25">
      <c r="A3103" t="s">
        <v>236</v>
      </c>
      <c r="B3103" t="s">
        <v>236</v>
      </c>
      <c r="C3103" t="s">
        <v>237</v>
      </c>
      <c r="D3103" t="s">
        <v>238</v>
      </c>
      <c r="F3103" t="s">
        <v>791</v>
      </c>
      <c r="G3103" t="s">
        <v>5187</v>
      </c>
      <c r="H3103">
        <v>5.4188E-2</v>
      </c>
      <c r="I3103" t="s">
        <v>341</v>
      </c>
      <c r="J3103" t="s">
        <v>242</v>
      </c>
      <c r="K3103" t="s">
        <v>243</v>
      </c>
      <c r="L3103" t="s">
        <v>244</v>
      </c>
      <c r="M3103">
        <v>512000</v>
      </c>
      <c r="N3103">
        <v>5.4188E-2</v>
      </c>
      <c r="O3103" t="s">
        <v>5074</v>
      </c>
      <c r="P3103" t="s">
        <v>3745</v>
      </c>
      <c r="Q3103" t="s">
        <v>247</v>
      </c>
      <c r="R3103" t="s">
        <v>6551</v>
      </c>
      <c r="S3103" t="s">
        <v>249</v>
      </c>
      <c r="T3103" t="b">
        <v>1</v>
      </c>
    </row>
    <row r="3104" spans="1:20" x14ac:dyDescent="0.25">
      <c r="A3104" t="s">
        <v>259</v>
      </c>
      <c r="B3104" t="s">
        <v>260</v>
      </c>
      <c r="C3104" t="s">
        <v>237</v>
      </c>
      <c r="D3104" t="s">
        <v>943</v>
      </c>
      <c r="E3104" t="s">
        <v>1798</v>
      </c>
      <c r="F3104" t="s">
        <v>7603</v>
      </c>
      <c r="G3104" t="s">
        <v>7603</v>
      </c>
      <c r="H3104">
        <v>2.093</v>
      </c>
      <c r="I3104" t="s">
        <v>265</v>
      </c>
      <c r="J3104" t="s">
        <v>242</v>
      </c>
      <c r="K3104" t="s">
        <v>243</v>
      </c>
      <c r="L3104" t="s">
        <v>244</v>
      </c>
      <c r="M3104">
        <v>0</v>
      </c>
      <c r="N3104">
        <v>2.093</v>
      </c>
      <c r="O3104" t="s">
        <v>324</v>
      </c>
      <c r="P3104" t="s">
        <v>7604</v>
      </c>
      <c r="Q3104" t="s">
        <v>947</v>
      </c>
      <c r="R3104" t="s">
        <v>7605</v>
      </c>
      <c r="S3104" t="s">
        <v>270</v>
      </c>
      <c r="T3104" t="b">
        <v>1</v>
      </c>
    </row>
    <row r="3105" spans="1:20" x14ac:dyDescent="0.25">
      <c r="A3105" t="s">
        <v>259</v>
      </c>
      <c r="B3105" t="s">
        <v>260</v>
      </c>
      <c r="C3105" t="s">
        <v>294</v>
      </c>
      <c r="D3105" t="s">
        <v>943</v>
      </c>
      <c r="E3105" t="s">
        <v>1798</v>
      </c>
      <c r="F3105" t="s">
        <v>7603</v>
      </c>
      <c r="G3105" t="s">
        <v>7603</v>
      </c>
      <c r="H3105">
        <v>0.60499999999999998</v>
      </c>
      <c r="I3105" t="s">
        <v>265</v>
      </c>
      <c r="J3105" t="s">
        <v>242</v>
      </c>
      <c r="K3105" t="s">
        <v>243</v>
      </c>
      <c r="L3105" t="s">
        <v>244</v>
      </c>
      <c r="M3105">
        <v>0</v>
      </c>
      <c r="N3105">
        <v>0.60499999999999998</v>
      </c>
      <c r="O3105" t="s">
        <v>324</v>
      </c>
      <c r="P3105" t="s">
        <v>7604</v>
      </c>
      <c r="Q3105" t="s">
        <v>947</v>
      </c>
      <c r="R3105" t="s">
        <v>7605</v>
      </c>
      <c r="S3105" t="s">
        <v>270</v>
      </c>
      <c r="T3105" t="b">
        <v>1</v>
      </c>
    </row>
    <row r="3106" spans="1:20" x14ac:dyDescent="0.25">
      <c r="A3106" t="s">
        <v>236</v>
      </c>
      <c r="B3106" t="s">
        <v>236</v>
      </c>
      <c r="C3106" t="s">
        <v>237</v>
      </c>
      <c r="D3106" t="s">
        <v>392</v>
      </c>
      <c r="F3106" t="s">
        <v>1596</v>
      </c>
      <c r="G3106" t="s">
        <v>792</v>
      </c>
      <c r="H3106">
        <v>4.0000000000000001E-3</v>
      </c>
      <c r="I3106" t="s">
        <v>254</v>
      </c>
      <c r="J3106" t="s">
        <v>242</v>
      </c>
      <c r="K3106" t="s">
        <v>243</v>
      </c>
      <c r="L3106" t="s">
        <v>244</v>
      </c>
      <c r="M3106">
        <v>0</v>
      </c>
      <c r="N3106">
        <v>4.0000000000000001E-3</v>
      </c>
      <c r="O3106" t="s">
        <v>793</v>
      </c>
      <c r="P3106" t="s">
        <v>794</v>
      </c>
      <c r="Q3106" t="s">
        <v>397</v>
      </c>
      <c r="R3106" t="s">
        <v>2664</v>
      </c>
      <c r="S3106" t="s">
        <v>249</v>
      </c>
      <c r="T3106" t="b">
        <v>0</v>
      </c>
    </row>
    <row r="3107" spans="1:20" x14ac:dyDescent="0.25">
      <c r="A3107" t="s">
        <v>259</v>
      </c>
      <c r="B3107" t="s">
        <v>260</v>
      </c>
      <c r="C3107" t="s">
        <v>237</v>
      </c>
      <c r="D3107" t="s">
        <v>627</v>
      </c>
      <c r="E3107" t="s">
        <v>1536</v>
      </c>
      <c r="F3107" t="s">
        <v>7606</v>
      </c>
      <c r="G3107" t="s">
        <v>7606</v>
      </c>
      <c r="H3107">
        <v>6.5030000000000004E-2</v>
      </c>
      <c r="I3107" t="s">
        <v>265</v>
      </c>
      <c r="J3107" t="s">
        <v>242</v>
      </c>
      <c r="K3107" t="s">
        <v>243</v>
      </c>
      <c r="L3107" t="s">
        <v>244</v>
      </c>
      <c r="M3107">
        <v>0</v>
      </c>
      <c r="N3107">
        <v>6.5030000000000004E-2</v>
      </c>
      <c r="O3107" t="s">
        <v>372</v>
      </c>
      <c r="P3107" t="s">
        <v>7607</v>
      </c>
      <c r="Q3107" t="s">
        <v>631</v>
      </c>
      <c r="R3107" t="s">
        <v>7608</v>
      </c>
      <c r="S3107" t="s">
        <v>270</v>
      </c>
      <c r="T3107" t="b">
        <v>1</v>
      </c>
    </row>
    <row r="3108" spans="1:20" x14ac:dyDescent="0.25">
      <c r="A3108" t="s">
        <v>259</v>
      </c>
      <c r="B3108" t="s">
        <v>260</v>
      </c>
      <c r="C3108" t="s">
        <v>237</v>
      </c>
      <c r="D3108" t="s">
        <v>1711</v>
      </c>
      <c r="E3108" t="s">
        <v>3625</v>
      </c>
      <c r="F3108" t="s">
        <v>3625</v>
      </c>
      <c r="G3108" t="s">
        <v>4348</v>
      </c>
      <c r="H3108">
        <v>4.5119999999999996</v>
      </c>
      <c r="I3108" t="s">
        <v>265</v>
      </c>
      <c r="J3108" t="s">
        <v>242</v>
      </c>
      <c r="K3108" t="s">
        <v>243</v>
      </c>
      <c r="L3108" t="s">
        <v>244</v>
      </c>
      <c r="M3108">
        <v>0</v>
      </c>
      <c r="N3108">
        <v>4.5119999999999996</v>
      </c>
      <c r="O3108" t="s">
        <v>324</v>
      </c>
      <c r="P3108" t="s">
        <v>7609</v>
      </c>
      <c r="Q3108" t="s">
        <v>1716</v>
      </c>
      <c r="R3108" t="s">
        <v>7610</v>
      </c>
      <c r="S3108" t="s">
        <v>270</v>
      </c>
      <c r="T3108" t="b">
        <v>1</v>
      </c>
    </row>
    <row r="3109" spans="1:20" x14ac:dyDescent="0.25">
      <c r="A3109" t="s">
        <v>259</v>
      </c>
      <c r="B3109" t="s">
        <v>260</v>
      </c>
      <c r="C3109" t="s">
        <v>294</v>
      </c>
      <c r="D3109" t="s">
        <v>1711</v>
      </c>
      <c r="E3109" t="s">
        <v>3625</v>
      </c>
      <c r="F3109" t="s">
        <v>3625</v>
      </c>
      <c r="G3109" t="s">
        <v>4348</v>
      </c>
      <c r="H3109">
        <v>2.3039999999999998</v>
      </c>
      <c r="I3109" t="s">
        <v>265</v>
      </c>
      <c r="J3109" t="s">
        <v>242</v>
      </c>
      <c r="K3109" t="s">
        <v>243</v>
      </c>
      <c r="L3109" t="s">
        <v>244</v>
      </c>
      <c r="M3109">
        <v>0</v>
      </c>
      <c r="N3109">
        <v>2.3039999999999998</v>
      </c>
      <c r="O3109" t="s">
        <v>324</v>
      </c>
      <c r="P3109" t="s">
        <v>7609</v>
      </c>
      <c r="Q3109" t="s">
        <v>1716</v>
      </c>
      <c r="R3109" t="s">
        <v>7610</v>
      </c>
      <c r="S3109" t="s">
        <v>270</v>
      </c>
      <c r="T3109" t="b">
        <v>1</v>
      </c>
    </row>
    <row r="3110" spans="1:20" x14ac:dyDescent="0.25">
      <c r="A3110" t="s">
        <v>259</v>
      </c>
      <c r="B3110" t="s">
        <v>260</v>
      </c>
      <c r="C3110" t="s">
        <v>237</v>
      </c>
      <c r="D3110" t="s">
        <v>796</v>
      </c>
      <c r="E3110" t="s">
        <v>3647</v>
      </c>
      <c r="F3110" t="s">
        <v>7611</v>
      </c>
      <c r="G3110" t="s">
        <v>7611</v>
      </c>
      <c r="H3110">
        <v>3.5142E-2</v>
      </c>
      <c r="I3110" t="s">
        <v>265</v>
      </c>
      <c r="J3110" t="s">
        <v>242</v>
      </c>
      <c r="K3110" t="s">
        <v>243</v>
      </c>
      <c r="L3110" t="s">
        <v>244</v>
      </c>
      <c r="M3110">
        <v>0</v>
      </c>
      <c r="N3110">
        <v>3.5142E-2</v>
      </c>
      <c r="O3110" t="s">
        <v>372</v>
      </c>
      <c r="P3110" t="s">
        <v>7612</v>
      </c>
      <c r="Q3110" t="s">
        <v>800</v>
      </c>
      <c r="R3110" t="s">
        <v>7613</v>
      </c>
      <c r="S3110" t="s">
        <v>270</v>
      </c>
      <c r="T3110" t="b">
        <v>1</v>
      </c>
    </row>
    <row r="3111" spans="1:20" x14ac:dyDescent="0.25">
      <c r="A3111" t="s">
        <v>259</v>
      </c>
      <c r="B3111" t="s">
        <v>260</v>
      </c>
      <c r="C3111" t="s">
        <v>294</v>
      </c>
      <c r="D3111" t="s">
        <v>796</v>
      </c>
      <c r="E3111" t="s">
        <v>3647</v>
      </c>
      <c r="F3111" t="s">
        <v>7611</v>
      </c>
      <c r="G3111" t="s">
        <v>7611</v>
      </c>
      <c r="H3111">
        <v>1.26E-2</v>
      </c>
      <c r="I3111" t="s">
        <v>265</v>
      </c>
      <c r="J3111" t="s">
        <v>242</v>
      </c>
      <c r="K3111" t="s">
        <v>243</v>
      </c>
      <c r="L3111" t="s">
        <v>244</v>
      </c>
      <c r="M3111">
        <v>0</v>
      </c>
      <c r="N3111">
        <v>1.26E-2</v>
      </c>
      <c r="O3111" t="s">
        <v>372</v>
      </c>
      <c r="P3111" t="s">
        <v>7612</v>
      </c>
      <c r="Q3111" t="s">
        <v>800</v>
      </c>
      <c r="R3111" t="s">
        <v>7613</v>
      </c>
      <c r="S3111" t="s">
        <v>270</v>
      </c>
      <c r="T3111" t="b">
        <v>1</v>
      </c>
    </row>
    <row r="3112" spans="1:20" x14ac:dyDescent="0.25">
      <c r="A3112" t="s">
        <v>259</v>
      </c>
      <c r="B3112" t="s">
        <v>260</v>
      </c>
      <c r="C3112" t="s">
        <v>237</v>
      </c>
      <c r="D3112" t="s">
        <v>1400</v>
      </c>
      <c r="E3112" t="s">
        <v>2367</v>
      </c>
      <c r="F3112" t="s">
        <v>2368</v>
      </c>
      <c r="G3112" t="s">
        <v>2368</v>
      </c>
      <c r="H3112">
        <v>1.2030000000000001</v>
      </c>
      <c r="I3112" t="s">
        <v>265</v>
      </c>
      <c r="J3112" t="s">
        <v>242</v>
      </c>
      <c r="K3112" t="s">
        <v>243</v>
      </c>
      <c r="L3112" t="s">
        <v>244</v>
      </c>
      <c r="M3112">
        <v>0</v>
      </c>
      <c r="N3112">
        <v>1.2030000000000001</v>
      </c>
      <c r="O3112" t="s">
        <v>324</v>
      </c>
      <c r="P3112" t="s">
        <v>7614</v>
      </c>
      <c r="Q3112" t="s">
        <v>1404</v>
      </c>
      <c r="R3112" t="s">
        <v>7615</v>
      </c>
      <c r="S3112" t="s">
        <v>270</v>
      </c>
      <c r="T3112" t="b">
        <v>1</v>
      </c>
    </row>
    <row r="3113" spans="1:20" x14ac:dyDescent="0.25">
      <c r="A3113" t="s">
        <v>259</v>
      </c>
      <c r="B3113" t="s">
        <v>260</v>
      </c>
      <c r="C3113" t="s">
        <v>294</v>
      </c>
      <c r="D3113" t="s">
        <v>1400</v>
      </c>
      <c r="E3113" t="s">
        <v>2367</v>
      </c>
      <c r="F3113" t="s">
        <v>2368</v>
      </c>
      <c r="G3113" t="s">
        <v>2368</v>
      </c>
      <c r="H3113">
        <v>0.307</v>
      </c>
      <c r="I3113" t="s">
        <v>265</v>
      </c>
      <c r="J3113" t="s">
        <v>242</v>
      </c>
      <c r="K3113" t="s">
        <v>243</v>
      </c>
      <c r="L3113" t="s">
        <v>244</v>
      </c>
      <c r="M3113">
        <v>0</v>
      </c>
      <c r="N3113">
        <v>0.307</v>
      </c>
      <c r="O3113" t="s">
        <v>324</v>
      </c>
      <c r="P3113" t="s">
        <v>7614</v>
      </c>
      <c r="Q3113" t="s">
        <v>1404</v>
      </c>
      <c r="R3113" t="s">
        <v>7615</v>
      </c>
      <c r="S3113" t="s">
        <v>270</v>
      </c>
      <c r="T3113" t="b">
        <v>1</v>
      </c>
    </row>
    <row r="3114" spans="1:20" x14ac:dyDescent="0.25">
      <c r="A3114" t="s">
        <v>259</v>
      </c>
      <c r="B3114" t="s">
        <v>260</v>
      </c>
      <c r="C3114" t="s">
        <v>237</v>
      </c>
      <c r="D3114" t="s">
        <v>4111</v>
      </c>
      <c r="E3114" t="s">
        <v>3832</v>
      </c>
      <c r="F3114" t="s">
        <v>3833</v>
      </c>
      <c r="G3114" t="s">
        <v>3833</v>
      </c>
      <c r="H3114">
        <v>0.31680000000000003</v>
      </c>
      <c r="I3114" t="s">
        <v>265</v>
      </c>
      <c r="J3114" t="s">
        <v>242</v>
      </c>
      <c r="K3114" t="s">
        <v>243</v>
      </c>
      <c r="L3114" t="s">
        <v>244</v>
      </c>
      <c r="M3114">
        <v>0</v>
      </c>
      <c r="N3114">
        <v>0.31680000000000003</v>
      </c>
      <c r="O3114" t="s">
        <v>255</v>
      </c>
      <c r="P3114" t="s">
        <v>7616</v>
      </c>
      <c r="Q3114" t="s">
        <v>4114</v>
      </c>
      <c r="R3114" t="s">
        <v>7617</v>
      </c>
      <c r="S3114" t="s">
        <v>270</v>
      </c>
      <c r="T3114" t="b">
        <v>1</v>
      </c>
    </row>
    <row r="3115" spans="1:20" x14ac:dyDescent="0.25">
      <c r="A3115" t="s">
        <v>236</v>
      </c>
      <c r="B3115" t="s">
        <v>236</v>
      </c>
      <c r="C3115" t="s">
        <v>237</v>
      </c>
      <c r="D3115" t="s">
        <v>1198</v>
      </c>
      <c r="F3115" t="s">
        <v>2702</v>
      </c>
      <c r="G3115" t="s">
        <v>7618</v>
      </c>
      <c r="H3115">
        <v>3.5249999999999997E-2</v>
      </c>
      <c r="I3115" t="s">
        <v>254</v>
      </c>
      <c r="J3115" t="s">
        <v>242</v>
      </c>
      <c r="K3115" t="s">
        <v>243</v>
      </c>
      <c r="L3115" t="s">
        <v>244</v>
      </c>
      <c r="M3115">
        <v>0</v>
      </c>
      <c r="N3115">
        <v>3.5249999999999997E-2</v>
      </c>
      <c r="O3115" t="s">
        <v>690</v>
      </c>
      <c r="P3115" t="s">
        <v>7619</v>
      </c>
      <c r="Q3115" t="s">
        <v>1201</v>
      </c>
      <c r="R3115" t="s">
        <v>7620</v>
      </c>
      <c r="S3115" t="s">
        <v>249</v>
      </c>
      <c r="T3115" t="b">
        <v>0</v>
      </c>
    </row>
    <row r="3116" spans="1:20" x14ac:dyDescent="0.25">
      <c r="A3116" t="s">
        <v>236</v>
      </c>
      <c r="B3116" t="s">
        <v>236</v>
      </c>
      <c r="C3116" t="s">
        <v>237</v>
      </c>
      <c r="D3116" t="s">
        <v>314</v>
      </c>
      <c r="E3116" t="s">
        <v>251</v>
      </c>
      <c r="F3116" t="s">
        <v>773</v>
      </c>
      <c r="G3116" t="s">
        <v>1349</v>
      </c>
      <c r="H3116">
        <v>0</v>
      </c>
      <c r="I3116" t="s">
        <v>241</v>
      </c>
      <c r="J3116" t="s">
        <v>242</v>
      </c>
      <c r="K3116" t="s">
        <v>243</v>
      </c>
      <c r="L3116" t="s">
        <v>244</v>
      </c>
      <c r="M3116">
        <v>0</v>
      </c>
      <c r="N3116">
        <v>0</v>
      </c>
      <c r="O3116" t="s">
        <v>255</v>
      </c>
      <c r="P3116" t="s">
        <v>7621</v>
      </c>
      <c r="Q3116" t="s">
        <v>318</v>
      </c>
      <c r="R3116" t="s">
        <v>1488</v>
      </c>
      <c r="S3116" t="s">
        <v>249</v>
      </c>
      <c r="T3116" t="b">
        <v>1</v>
      </c>
    </row>
    <row r="3117" spans="1:20" x14ac:dyDescent="0.25">
      <c r="A3117" t="s">
        <v>259</v>
      </c>
      <c r="B3117" t="s">
        <v>260</v>
      </c>
      <c r="C3117" t="s">
        <v>237</v>
      </c>
      <c r="D3117" t="s">
        <v>969</v>
      </c>
      <c r="E3117" t="s">
        <v>6463</v>
      </c>
      <c r="F3117" t="s">
        <v>7439</v>
      </c>
      <c r="G3117" t="s">
        <v>7439</v>
      </c>
      <c r="H3117">
        <v>1.353</v>
      </c>
      <c r="I3117" t="s">
        <v>265</v>
      </c>
      <c r="J3117" t="s">
        <v>242</v>
      </c>
      <c r="K3117" t="s">
        <v>243</v>
      </c>
      <c r="L3117" t="s">
        <v>244</v>
      </c>
      <c r="M3117">
        <v>0</v>
      </c>
      <c r="N3117">
        <v>1.353</v>
      </c>
      <c r="O3117" t="s">
        <v>324</v>
      </c>
      <c r="P3117" t="s">
        <v>7622</v>
      </c>
      <c r="Q3117" t="s">
        <v>973</v>
      </c>
      <c r="R3117" t="s">
        <v>7623</v>
      </c>
      <c r="S3117" t="s">
        <v>270</v>
      </c>
      <c r="T3117" t="b">
        <v>1</v>
      </c>
    </row>
    <row r="3118" spans="1:20" x14ac:dyDescent="0.25">
      <c r="A3118" t="s">
        <v>259</v>
      </c>
      <c r="B3118" t="s">
        <v>260</v>
      </c>
      <c r="C3118" t="s">
        <v>336</v>
      </c>
      <c r="D3118" t="s">
        <v>969</v>
      </c>
      <c r="E3118" t="s">
        <v>6463</v>
      </c>
      <c r="F3118" t="s">
        <v>7439</v>
      </c>
      <c r="G3118" t="s">
        <v>7439</v>
      </c>
      <c r="H3118">
        <v>7006</v>
      </c>
      <c r="I3118" t="s">
        <v>265</v>
      </c>
      <c r="J3118" t="s">
        <v>242</v>
      </c>
      <c r="K3118" t="s">
        <v>243</v>
      </c>
      <c r="L3118" t="s">
        <v>244</v>
      </c>
      <c r="M3118">
        <v>0</v>
      </c>
      <c r="N3118">
        <v>7006</v>
      </c>
      <c r="O3118" t="s">
        <v>721</v>
      </c>
      <c r="P3118" t="s">
        <v>7622</v>
      </c>
      <c r="Q3118" t="s">
        <v>973</v>
      </c>
      <c r="R3118" t="s">
        <v>7624</v>
      </c>
      <c r="S3118" t="s">
        <v>270</v>
      </c>
      <c r="T3118" t="b">
        <v>1</v>
      </c>
    </row>
    <row r="3119" spans="1:20" x14ac:dyDescent="0.25">
      <c r="A3119" t="s">
        <v>259</v>
      </c>
      <c r="B3119" t="s">
        <v>260</v>
      </c>
      <c r="C3119" t="s">
        <v>336</v>
      </c>
      <c r="D3119" t="s">
        <v>969</v>
      </c>
      <c r="E3119" t="s">
        <v>6463</v>
      </c>
      <c r="F3119" t="s">
        <v>7439</v>
      </c>
      <c r="G3119" t="s">
        <v>7439</v>
      </c>
      <c r="H3119">
        <v>13032</v>
      </c>
      <c r="I3119" t="s">
        <v>265</v>
      </c>
      <c r="J3119" t="s">
        <v>242</v>
      </c>
      <c r="K3119" t="s">
        <v>243</v>
      </c>
      <c r="L3119" t="s">
        <v>244</v>
      </c>
      <c r="M3119">
        <v>0</v>
      </c>
      <c r="N3119">
        <v>13032</v>
      </c>
      <c r="O3119" t="s">
        <v>324</v>
      </c>
      <c r="P3119" t="s">
        <v>7622</v>
      </c>
      <c r="Q3119" t="s">
        <v>973</v>
      </c>
      <c r="R3119" t="s">
        <v>7625</v>
      </c>
      <c r="S3119" t="s">
        <v>270</v>
      </c>
      <c r="T3119" t="b">
        <v>1</v>
      </c>
    </row>
    <row r="3120" spans="1:20" x14ac:dyDescent="0.25">
      <c r="A3120" t="s">
        <v>259</v>
      </c>
      <c r="B3120" t="s">
        <v>260</v>
      </c>
      <c r="C3120" t="s">
        <v>237</v>
      </c>
      <c r="D3120" t="s">
        <v>470</v>
      </c>
      <c r="E3120" t="s">
        <v>3738</v>
      </c>
      <c r="F3120" t="s">
        <v>7626</v>
      </c>
      <c r="G3120" t="s">
        <v>7626</v>
      </c>
      <c r="H3120">
        <v>49.58</v>
      </c>
      <c r="I3120" t="s">
        <v>265</v>
      </c>
      <c r="J3120" t="s">
        <v>242</v>
      </c>
      <c r="K3120" t="s">
        <v>243</v>
      </c>
      <c r="L3120" t="s">
        <v>244</v>
      </c>
      <c r="M3120">
        <v>0</v>
      </c>
      <c r="N3120">
        <v>49.58</v>
      </c>
      <c r="O3120" t="s">
        <v>283</v>
      </c>
      <c r="P3120" s="18" t="s">
        <v>7627</v>
      </c>
      <c r="Q3120" t="s">
        <v>474</v>
      </c>
      <c r="R3120" t="s">
        <v>7628</v>
      </c>
      <c r="S3120" t="s">
        <v>270</v>
      </c>
      <c r="T3120" t="b">
        <v>1</v>
      </c>
    </row>
    <row r="3121" spans="1:20" x14ac:dyDescent="0.25">
      <c r="A3121" t="s">
        <v>259</v>
      </c>
      <c r="B3121" t="s">
        <v>260</v>
      </c>
      <c r="C3121" t="s">
        <v>336</v>
      </c>
      <c r="D3121" t="s">
        <v>470</v>
      </c>
      <c r="E3121" t="s">
        <v>3738</v>
      </c>
      <c r="F3121" t="s">
        <v>7626</v>
      </c>
      <c r="G3121" t="s">
        <v>7626</v>
      </c>
      <c r="H3121">
        <v>252596</v>
      </c>
      <c r="I3121" t="s">
        <v>265</v>
      </c>
      <c r="J3121" t="s">
        <v>242</v>
      </c>
      <c r="K3121" t="s">
        <v>243</v>
      </c>
      <c r="L3121" t="s">
        <v>244</v>
      </c>
      <c r="M3121">
        <v>0</v>
      </c>
      <c r="N3121">
        <v>252596</v>
      </c>
      <c r="O3121" t="s">
        <v>569</v>
      </c>
      <c r="P3121" s="18" t="s">
        <v>7627</v>
      </c>
      <c r="Q3121" t="s">
        <v>474</v>
      </c>
      <c r="R3121" t="s">
        <v>7629</v>
      </c>
      <c r="S3121" t="s">
        <v>270</v>
      </c>
      <c r="T3121" t="b">
        <v>1</v>
      </c>
    </row>
    <row r="3122" spans="1:20" x14ac:dyDescent="0.25">
      <c r="A3122" t="s">
        <v>259</v>
      </c>
      <c r="B3122" t="s">
        <v>260</v>
      </c>
      <c r="C3122" t="s">
        <v>336</v>
      </c>
      <c r="D3122" t="s">
        <v>470</v>
      </c>
      <c r="E3122" t="s">
        <v>3738</v>
      </c>
      <c r="F3122" t="s">
        <v>7626</v>
      </c>
      <c r="G3122" t="s">
        <v>7626</v>
      </c>
      <c r="H3122">
        <v>365829</v>
      </c>
      <c r="I3122" t="s">
        <v>265</v>
      </c>
      <c r="J3122" t="s">
        <v>242</v>
      </c>
      <c r="K3122" t="s">
        <v>243</v>
      </c>
      <c r="L3122" t="s">
        <v>244</v>
      </c>
      <c r="M3122">
        <v>0</v>
      </c>
      <c r="N3122">
        <v>365829</v>
      </c>
      <c r="O3122" t="s">
        <v>569</v>
      </c>
      <c r="P3122" s="18" t="s">
        <v>7627</v>
      </c>
      <c r="Q3122" t="s">
        <v>474</v>
      </c>
      <c r="R3122" t="s">
        <v>7630</v>
      </c>
      <c r="S3122" t="s">
        <v>270</v>
      </c>
      <c r="T3122" t="b">
        <v>1</v>
      </c>
    </row>
    <row r="3123" spans="1:20" x14ac:dyDescent="0.25">
      <c r="A3123" t="s">
        <v>259</v>
      </c>
      <c r="B3123" t="s">
        <v>260</v>
      </c>
      <c r="C3123" t="s">
        <v>237</v>
      </c>
      <c r="D3123" t="s">
        <v>677</v>
      </c>
      <c r="E3123" t="s">
        <v>5768</v>
      </c>
      <c r="F3123" t="s">
        <v>7631</v>
      </c>
      <c r="G3123" t="s">
        <v>7631</v>
      </c>
      <c r="H3123">
        <v>10.464</v>
      </c>
      <c r="I3123" t="s">
        <v>265</v>
      </c>
      <c r="J3123" t="s">
        <v>242</v>
      </c>
      <c r="K3123" t="s">
        <v>243</v>
      </c>
      <c r="L3123" t="s">
        <v>244</v>
      </c>
      <c r="M3123">
        <v>0</v>
      </c>
      <c r="N3123">
        <v>10.464</v>
      </c>
      <c r="O3123" t="s">
        <v>324</v>
      </c>
      <c r="P3123" t="s">
        <v>7632</v>
      </c>
      <c r="Q3123" t="s">
        <v>681</v>
      </c>
      <c r="R3123" t="s">
        <v>7633</v>
      </c>
      <c r="S3123" t="s">
        <v>270</v>
      </c>
      <c r="T3123" t="b">
        <v>1</v>
      </c>
    </row>
    <row r="3124" spans="1:20" x14ac:dyDescent="0.25">
      <c r="A3124" t="s">
        <v>259</v>
      </c>
      <c r="B3124" t="s">
        <v>260</v>
      </c>
      <c r="C3124" t="s">
        <v>294</v>
      </c>
      <c r="D3124" t="s">
        <v>677</v>
      </c>
      <c r="E3124" t="s">
        <v>5768</v>
      </c>
      <c r="F3124" t="s">
        <v>7631</v>
      </c>
      <c r="G3124" t="s">
        <v>7631</v>
      </c>
      <c r="H3124">
        <v>6.048</v>
      </c>
      <c r="I3124" t="s">
        <v>265</v>
      </c>
      <c r="J3124" t="s">
        <v>242</v>
      </c>
      <c r="K3124" t="s">
        <v>243</v>
      </c>
      <c r="L3124" t="s">
        <v>244</v>
      </c>
      <c r="M3124">
        <v>0</v>
      </c>
      <c r="N3124">
        <v>6.048</v>
      </c>
      <c r="O3124" t="s">
        <v>324</v>
      </c>
      <c r="P3124" t="s">
        <v>7632</v>
      </c>
      <c r="Q3124" t="s">
        <v>681</v>
      </c>
      <c r="R3124" t="s">
        <v>7633</v>
      </c>
      <c r="S3124" t="s">
        <v>270</v>
      </c>
      <c r="T3124" t="b">
        <v>1</v>
      </c>
    </row>
    <row r="3125" spans="1:20" x14ac:dyDescent="0.25">
      <c r="A3125" t="s">
        <v>259</v>
      </c>
      <c r="B3125" t="s">
        <v>260</v>
      </c>
      <c r="C3125" t="s">
        <v>237</v>
      </c>
      <c r="D3125" t="s">
        <v>418</v>
      </c>
      <c r="E3125" t="s">
        <v>1885</v>
      </c>
      <c r="F3125" t="s">
        <v>7634</v>
      </c>
      <c r="G3125" t="s">
        <v>7635</v>
      </c>
      <c r="H3125">
        <v>5.4399999999999997E-2</v>
      </c>
      <c r="I3125" t="s">
        <v>265</v>
      </c>
      <c r="J3125" t="s">
        <v>242</v>
      </c>
      <c r="K3125" t="s">
        <v>243</v>
      </c>
      <c r="L3125" t="s">
        <v>244</v>
      </c>
      <c r="M3125">
        <v>0</v>
      </c>
      <c r="N3125">
        <v>5.4399999999999997E-2</v>
      </c>
      <c r="O3125" t="s">
        <v>290</v>
      </c>
      <c r="P3125" t="s">
        <v>7636</v>
      </c>
      <c r="Q3125" t="s">
        <v>423</v>
      </c>
      <c r="R3125" t="s">
        <v>7637</v>
      </c>
      <c r="S3125" t="s">
        <v>270</v>
      </c>
      <c r="T3125" t="b">
        <v>1</v>
      </c>
    </row>
    <row r="3126" spans="1:20" x14ac:dyDescent="0.25">
      <c r="A3126" t="s">
        <v>259</v>
      </c>
      <c r="B3126" t="s">
        <v>260</v>
      </c>
      <c r="C3126" t="s">
        <v>237</v>
      </c>
      <c r="D3126" t="s">
        <v>701</v>
      </c>
      <c r="E3126" t="s">
        <v>7261</v>
      </c>
      <c r="F3126" t="s">
        <v>7638</v>
      </c>
      <c r="G3126" t="s">
        <v>7639</v>
      </c>
      <c r="H3126">
        <v>8.5999999999999993E-2</v>
      </c>
      <c r="I3126" t="s">
        <v>265</v>
      </c>
      <c r="J3126" t="s">
        <v>242</v>
      </c>
      <c r="K3126" t="s">
        <v>243</v>
      </c>
      <c r="L3126" t="s">
        <v>244</v>
      </c>
      <c r="M3126">
        <v>0</v>
      </c>
      <c r="N3126">
        <v>8.5999999999999993E-2</v>
      </c>
      <c r="O3126" t="s">
        <v>446</v>
      </c>
      <c r="P3126" t="s">
        <v>7640</v>
      </c>
      <c r="Q3126" t="s">
        <v>705</v>
      </c>
      <c r="R3126" t="s">
        <v>7641</v>
      </c>
      <c r="S3126" t="s">
        <v>270</v>
      </c>
      <c r="T3126" t="b">
        <v>1</v>
      </c>
    </row>
    <row r="3127" spans="1:20" x14ac:dyDescent="0.25">
      <c r="A3127" t="s">
        <v>259</v>
      </c>
      <c r="B3127" t="s">
        <v>260</v>
      </c>
      <c r="C3127" t="s">
        <v>237</v>
      </c>
      <c r="D3127" t="s">
        <v>643</v>
      </c>
      <c r="E3127" t="s">
        <v>3108</v>
      </c>
      <c r="F3127" t="s">
        <v>7642</v>
      </c>
      <c r="G3127" t="s">
        <v>7642</v>
      </c>
      <c r="H3127">
        <v>0.10100000000000001</v>
      </c>
      <c r="I3127" t="s">
        <v>265</v>
      </c>
      <c r="J3127" t="s">
        <v>242</v>
      </c>
      <c r="K3127" t="s">
        <v>243</v>
      </c>
      <c r="L3127" t="s">
        <v>244</v>
      </c>
      <c r="M3127">
        <v>0</v>
      </c>
      <c r="N3127">
        <v>0.10100000000000001</v>
      </c>
      <c r="O3127" t="s">
        <v>324</v>
      </c>
      <c r="P3127" s="18" t="s">
        <v>1254</v>
      </c>
      <c r="Q3127" t="s">
        <v>647</v>
      </c>
      <c r="R3127" t="s">
        <v>7643</v>
      </c>
      <c r="S3127" t="s">
        <v>270</v>
      </c>
      <c r="T3127" t="b">
        <v>0</v>
      </c>
    </row>
    <row r="3128" spans="1:20" x14ac:dyDescent="0.25">
      <c r="A3128" t="s">
        <v>236</v>
      </c>
      <c r="B3128" t="s">
        <v>236</v>
      </c>
      <c r="C3128" t="s">
        <v>237</v>
      </c>
      <c r="D3128" t="s">
        <v>483</v>
      </c>
      <c r="F3128" t="s">
        <v>672</v>
      </c>
      <c r="G3128" t="s">
        <v>7644</v>
      </c>
      <c r="H3128">
        <v>0.15279999999999999</v>
      </c>
      <c r="I3128" t="s">
        <v>254</v>
      </c>
      <c r="J3128" t="s">
        <v>242</v>
      </c>
      <c r="K3128" t="s">
        <v>243</v>
      </c>
      <c r="L3128" t="s">
        <v>244</v>
      </c>
      <c r="M3128">
        <v>0</v>
      </c>
      <c r="N3128">
        <v>0.15279999999999999</v>
      </c>
      <c r="O3128" t="s">
        <v>674</v>
      </c>
      <c r="P3128" t="s">
        <v>7645</v>
      </c>
      <c r="Q3128" t="s">
        <v>488</v>
      </c>
      <c r="R3128" t="s">
        <v>676</v>
      </c>
      <c r="S3128" t="s">
        <v>249</v>
      </c>
      <c r="T3128" t="b">
        <v>1</v>
      </c>
    </row>
    <row r="3129" spans="1:20" x14ac:dyDescent="0.25">
      <c r="A3129" t="s">
        <v>259</v>
      </c>
      <c r="B3129" t="s">
        <v>260</v>
      </c>
      <c r="C3129" t="s">
        <v>237</v>
      </c>
      <c r="D3129" t="s">
        <v>2110</v>
      </c>
      <c r="E3129" t="s">
        <v>4768</v>
      </c>
      <c r="F3129" t="s">
        <v>6559</v>
      </c>
      <c r="G3129" t="s">
        <v>6559</v>
      </c>
      <c r="H3129">
        <v>1.2364999999999999E-2</v>
      </c>
      <c r="I3129" t="s">
        <v>265</v>
      </c>
      <c r="J3129" t="s">
        <v>242</v>
      </c>
      <c r="K3129" t="s">
        <v>243</v>
      </c>
      <c r="L3129" t="s">
        <v>244</v>
      </c>
      <c r="M3129">
        <v>0</v>
      </c>
      <c r="N3129">
        <v>1.2364999999999999E-2</v>
      </c>
      <c r="O3129" t="s">
        <v>372</v>
      </c>
      <c r="P3129" t="s">
        <v>7646</v>
      </c>
      <c r="Q3129" t="s">
        <v>2114</v>
      </c>
      <c r="R3129" t="s">
        <v>7647</v>
      </c>
      <c r="S3129" t="s">
        <v>270</v>
      </c>
      <c r="T3129" t="b">
        <v>1</v>
      </c>
    </row>
    <row r="3130" spans="1:20" x14ac:dyDescent="0.25">
      <c r="A3130" t="s">
        <v>236</v>
      </c>
      <c r="B3130" t="s">
        <v>615</v>
      </c>
      <c r="C3130" t="s">
        <v>237</v>
      </c>
      <c r="D3130" t="s">
        <v>615</v>
      </c>
      <c r="F3130" t="s">
        <v>7648</v>
      </c>
      <c r="G3130" t="s">
        <v>7649</v>
      </c>
      <c r="H3130">
        <v>2.02E-4</v>
      </c>
      <c r="I3130" t="s">
        <v>618</v>
      </c>
      <c r="J3130" t="s">
        <v>242</v>
      </c>
      <c r="K3130" t="s">
        <v>243</v>
      </c>
      <c r="L3130" t="s">
        <v>244</v>
      </c>
      <c r="M3130">
        <v>0</v>
      </c>
      <c r="N3130">
        <v>2.02E-4</v>
      </c>
      <c r="O3130" t="s">
        <v>7129</v>
      </c>
      <c r="P3130" t="s">
        <v>7650</v>
      </c>
      <c r="Q3130" t="s">
        <v>621</v>
      </c>
      <c r="R3130" t="s">
        <v>7651</v>
      </c>
      <c r="S3130" t="s">
        <v>623</v>
      </c>
      <c r="T3130" t="b">
        <v>1</v>
      </c>
    </row>
    <row r="3131" spans="1:20" x14ac:dyDescent="0.25">
      <c r="A3131" t="s">
        <v>236</v>
      </c>
      <c r="B3131" t="s">
        <v>236</v>
      </c>
      <c r="C3131" t="s">
        <v>237</v>
      </c>
      <c r="D3131" t="s">
        <v>362</v>
      </c>
      <c r="F3131" t="s">
        <v>356</v>
      </c>
      <c r="G3131" t="s">
        <v>4594</v>
      </c>
      <c r="H3131">
        <v>3.6000000000000002E-4</v>
      </c>
      <c r="I3131" t="s">
        <v>254</v>
      </c>
      <c r="J3131" t="s">
        <v>242</v>
      </c>
      <c r="K3131" t="s">
        <v>243</v>
      </c>
      <c r="L3131" t="s">
        <v>244</v>
      </c>
      <c r="M3131">
        <v>0</v>
      </c>
      <c r="N3131">
        <v>3.6000000000000002E-4</v>
      </c>
      <c r="O3131" t="s">
        <v>365</v>
      </c>
      <c r="P3131" t="s">
        <v>4595</v>
      </c>
      <c r="Q3131" t="s">
        <v>367</v>
      </c>
      <c r="R3131" t="s">
        <v>6194</v>
      </c>
      <c r="S3131" t="s">
        <v>249</v>
      </c>
      <c r="T3131" t="b">
        <v>0</v>
      </c>
    </row>
    <row r="3132" spans="1:20" x14ac:dyDescent="0.25">
      <c r="A3132" t="s">
        <v>236</v>
      </c>
      <c r="B3132" t="s">
        <v>236</v>
      </c>
      <c r="C3132" t="s">
        <v>237</v>
      </c>
      <c r="D3132" t="s">
        <v>392</v>
      </c>
      <c r="F3132" t="s">
        <v>393</v>
      </c>
      <c r="G3132" t="s">
        <v>792</v>
      </c>
      <c r="H3132">
        <v>4.0000000000000001E-3</v>
      </c>
      <c r="I3132" t="s">
        <v>254</v>
      </c>
      <c r="J3132" t="s">
        <v>242</v>
      </c>
      <c r="K3132" t="s">
        <v>243</v>
      </c>
      <c r="L3132" t="s">
        <v>244</v>
      </c>
      <c r="M3132">
        <v>0</v>
      </c>
      <c r="N3132">
        <v>4.0000000000000001E-3</v>
      </c>
      <c r="O3132" t="s">
        <v>793</v>
      </c>
      <c r="P3132" t="s">
        <v>794</v>
      </c>
      <c r="Q3132" t="s">
        <v>397</v>
      </c>
      <c r="R3132" t="s">
        <v>398</v>
      </c>
      <c r="S3132" t="s">
        <v>249</v>
      </c>
      <c r="T3132" t="b">
        <v>0</v>
      </c>
    </row>
    <row r="3133" spans="1:20" x14ac:dyDescent="0.25">
      <c r="A3133" t="s">
        <v>236</v>
      </c>
      <c r="B3133" t="s">
        <v>236</v>
      </c>
      <c r="C3133" t="s">
        <v>237</v>
      </c>
      <c r="D3133" t="s">
        <v>483</v>
      </c>
      <c r="F3133" t="s">
        <v>544</v>
      </c>
      <c r="G3133" t="s">
        <v>2540</v>
      </c>
      <c r="H3133">
        <v>6.5500000000000003E-2</v>
      </c>
      <c r="I3133" t="s">
        <v>341</v>
      </c>
      <c r="J3133" t="s">
        <v>242</v>
      </c>
      <c r="K3133" t="s">
        <v>243</v>
      </c>
      <c r="L3133" t="s">
        <v>244</v>
      </c>
      <c r="M3133">
        <v>0</v>
      </c>
      <c r="N3133">
        <v>6.5500000000000003E-2</v>
      </c>
      <c r="O3133" t="s">
        <v>2541</v>
      </c>
      <c r="P3133" t="s">
        <v>2542</v>
      </c>
      <c r="Q3133" t="s">
        <v>488</v>
      </c>
      <c r="R3133" t="s">
        <v>1916</v>
      </c>
      <c r="S3133" t="s">
        <v>249</v>
      </c>
      <c r="T3133" t="b">
        <v>1</v>
      </c>
    </row>
    <row r="3134" spans="1:20" x14ac:dyDescent="0.25">
      <c r="A3134" t="s">
        <v>259</v>
      </c>
      <c r="B3134" t="s">
        <v>260</v>
      </c>
      <c r="C3134" t="s">
        <v>237</v>
      </c>
      <c r="D3134" t="s">
        <v>2911</v>
      </c>
      <c r="E3134" t="s">
        <v>2912</v>
      </c>
      <c r="F3134" t="s">
        <v>2912</v>
      </c>
      <c r="G3134" t="s">
        <v>7652</v>
      </c>
      <c r="H3134">
        <v>0.78</v>
      </c>
      <c r="I3134" t="s">
        <v>265</v>
      </c>
      <c r="J3134" t="s">
        <v>242</v>
      </c>
      <c r="K3134" t="s">
        <v>243</v>
      </c>
      <c r="L3134" t="s">
        <v>244</v>
      </c>
      <c r="M3134">
        <v>0</v>
      </c>
      <c r="N3134">
        <v>0.78</v>
      </c>
      <c r="O3134" t="s">
        <v>266</v>
      </c>
      <c r="P3134" t="s">
        <v>7653</v>
      </c>
      <c r="Q3134" t="s">
        <v>2916</v>
      </c>
      <c r="R3134" t="s">
        <v>7654</v>
      </c>
      <c r="S3134" t="s">
        <v>270</v>
      </c>
      <c r="T3134" t="b">
        <v>1</v>
      </c>
    </row>
    <row r="3135" spans="1:20" x14ac:dyDescent="0.25">
      <c r="A3135" t="s">
        <v>259</v>
      </c>
      <c r="B3135" t="s">
        <v>260</v>
      </c>
      <c r="C3135" t="s">
        <v>294</v>
      </c>
      <c r="D3135" t="s">
        <v>2911</v>
      </c>
      <c r="E3135" t="s">
        <v>2912</v>
      </c>
      <c r="F3135" t="s">
        <v>2912</v>
      </c>
      <c r="G3135" t="s">
        <v>7652</v>
      </c>
      <c r="H3135">
        <v>0.41199999999999998</v>
      </c>
      <c r="I3135" t="s">
        <v>265</v>
      </c>
      <c r="J3135" t="s">
        <v>242</v>
      </c>
      <c r="K3135" t="s">
        <v>243</v>
      </c>
      <c r="L3135" t="s">
        <v>244</v>
      </c>
      <c r="M3135">
        <v>0</v>
      </c>
      <c r="N3135">
        <v>0.41199999999999998</v>
      </c>
      <c r="O3135" t="s">
        <v>266</v>
      </c>
      <c r="P3135" t="s">
        <v>7653</v>
      </c>
      <c r="Q3135" t="s">
        <v>2916</v>
      </c>
      <c r="R3135" t="s">
        <v>7654</v>
      </c>
      <c r="S3135" t="s">
        <v>270</v>
      </c>
      <c r="T3135" t="b">
        <v>1</v>
      </c>
    </row>
    <row r="3136" spans="1:20" x14ac:dyDescent="0.25">
      <c r="A3136" t="s">
        <v>259</v>
      </c>
      <c r="B3136" t="s">
        <v>382</v>
      </c>
      <c r="C3136" t="s">
        <v>237</v>
      </c>
      <c r="D3136" t="s">
        <v>3015</v>
      </c>
      <c r="E3136" t="s">
        <v>665</v>
      </c>
      <c r="F3136" t="s">
        <v>6476</v>
      </c>
      <c r="G3136" t="s">
        <v>6476</v>
      </c>
      <c r="H3136">
        <v>2.3809999999999998</v>
      </c>
      <c r="I3136" t="s">
        <v>265</v>
      </c>
      <c r="J3136" t="s">
        <v>242</v>
      </c>
      <c r="K3136" t="s">
        <v>243</v>
      </c>
      <c r="L3136" t="s">
        <v>244</v>
      </c>
      <c r="M3136">
        <v>0</v>
      </c>
      <c r="N3136">
        <v>2.3809999999999998</v>
      </c>
      <c r="O3136" t="s">
        <v>324</v>
      </c>
      <c r="P3136" t="s">
        <v>7655</v>
      </c>
      <c r="Q3136" t="s">
        <v>3019</v>
      </c>
      <c r="R3136" t="s">
        <v>7656</v>
      </c>
      <c r="S3136" t="s">
        <v>390</v>
      </c>
      <c r="T3136" t="b">
        <v>1</v>
      </c>
    </row>
    <row r="3137" spans="1:20" x14ac:dyDescent="0.25">
      <c r="A3137" t="s">
        <v>259</v>
      </c>
      <c r="B3137" t="s">
        <v>382</v>
      </c>
      <c r="C3137" t="s">
        <v>294</v>
      </c>
      <c r="D3137" t="s">
        <v>3015</v>
      </c>
      <c r="E3137" t="s">
        <v>665</v>
      </c>
      <c r="F3137" t="s">
        <v>6476</v>
      </c>
      <c r="G3137" t="s">
        <v>6476</v>
      </c>
      <c r="H3137">
        <v>0.749</v>
      </c>
      <c r="I3137" t="s">
        <v>265</v>
      </c>
      <c r="J3137" t="s">
        <v>242</v>
      </c>
      <c r="K3137" t="s">
        <v>243</v>
      </c>
      <c r="L3137" t="s">
        <v>244</v>
      </c>
      <c r="M3137">
        <v>0</v>
      </c>
      <c r="N3137">
        <v>0.749</v>
      </c>
      <c r="O3137" t="s">
        <v>324</v>
      </c>
      <c r="P3137" t="s">
        <v>7655</v>
      </c>
      <c r="Q3137" t="s">
        <v>3019</v>
      </c>
      <c r="R3137" t="s">
        <v>7656</v>
      </c>
      <c r="S3137" t="s">
        <v>390</v>
      </c>
      <c r="T3137" t="b">
        <v>1</v>
      </c>
    </row>
    <row r="3138" spans="1:20" x14ac:dyDescent="0.25">
      <c r="A3138" t="s">
        <v>236</v>
      </c>
      <c r="B3138" t="s">
        <v>236</v>
      </c>
      <c r="C3138" t="s">
        <v>237</v>
      </c>
      <c r="D3138" t="s">
        <v>362</v>
      </c>
      <c r="F3138" t="s">
        <v>7657</v>
      </c>
      <c r="G3138" t="s">
        <v>7658</v>
      </c>
      <c r="H3138">
        <v>0.15</v>
      </c>
      <c r="I3138" t="s">
        <v>254</v>
      </c>
      <c r="J3138" t="s">
        <v>242</v>
      </c>
      <c r="K3138" t="s">
        <v>243</v>
      </c>
      <c r="L3138" t="s">
        <v>244</v>
      </c>
      <c r="M3138">
        <v>0</v>
      </c>
      <c r="N3138">
        <v>0.15</v>
      </c>
      <c r="O3138" t="s">
        <v>927</v>
      </c>
      <c r="P3138" t="s">
        <v>7659</v>
      </c>
      <c r="Q3138" t="s">
        <v>367</v>
      </c>
      <c r="R3138" t="s">
        <v>7660</v>
      </c>
      <c r="S3138" t="s">
        <v>249</v>
      </c>
      <c r="T3138" t="b">
        <v>1</v>
      </c>
    </row>
    <row r="3139" spans="1:20" x14ac:dyDescent="0.25">
      <c r="A3139" t="s">
        <v>259</v>
      </c>
      <c r="B3139" t="s">
        <v>382</v>
      </c>
      <c r="C3139" t="s">
        <v>237</v>
      </c>
      <c r="D3139" t="s">
        <v>649</v>
      </c>
      <c r="E3139" t="s">
        <v>5564</v>
      </c>
      <c r="F3139" t="s">
        <v>5565</v>
      </c>
      <c r="G3139" t="s">
        <v>5565</v>
      </c>
      <c r="H3139">
        <v>7.6999999999999999E-2</v>
      </c>
      <c r="I3139" t="s">
        <v>265</v>
      </c>
      <c r="J3139" t="s">
        <v>242</v>
      </c>
      <c r="K3139" t="s">
        <v>243</v>
      </c>
      <c r="L3139" t="s">
        <v>244</v>
      </c>
      <c r="M3139">
        <v>0</v>
      </c>
      <c r="N3139">
        <v>7.6999999999999999E-2</v>
      </c>
      <c r="O3139" t="s">
        <v>721</v>
      </c>
      <c r="P3139" t="s">
        <v>7661</v>
      </c>
      <c r="Q3139" t="s">
        <v>654</v>
      </c>
      <c r="R3139" t="s">
        <v>7662</v>
      </c>
      <c r="S3139" t="s">
        <v>390</v>
      </c>
      <c r="T3139" t="b">
        <v>1</v>
      </c>
    </row>
    <row r="3140" spans="1:20" x14ac:dyDescent="0.25">
      <c r="A3140" t="s">
        <v>259</v>
      </c>
      <c r="B3140" t="s">
        <v>382</v>
      </c>
      <c r="C3140" t="s">
        <v>294</v>
      </c>
      <c r="D3140" t="s">
        <v>649</v>
      </c>
      <c r="E3140" t="s">
        <v>5564</v>
      </c>
      <c r="F3140" t="s">
        <v>5565</v>
      </c>
      <c r="G3140" t="s">
        <v>5565</v>
      </c>
      <c r="H3140">
        <v>0.02</v>
      </c>
      <c r="I3140" t="s">
        <v>265</v>
      </c>
      <c r="J3140" t="s">
        <v>242</v>
      </c>
      <c r="K3140" t="s">
        <v>243</v>
      </c>
      <c r="L3140" t="s">
        <v>244</v>
      </c>
      <c r="M3140">
        <v>0</v>
      </c>
      <c r="N3140">
        <v>0.02</v>
      </c>
      <c r="O3140" t="s">
        <v>721</v>
      </c>
      <c r="P3140" t="s">
        <v>7661</v>
      </c>
      <c r="Q3140" t="s">
        <v>654</v>
      </c>
      <c r="R3140" t="s">
        <v>7662</v>
      </c>
      <c r="S3140" t="s">
        <v>390</v>
      </c>
      <c r="T3140" t="b">
        <v>1</v>
      </c>
    </row>
    <row r="3141" spans="1:20" x14ac:dyDescent="0.25">
      <c r="A3141" t="s">
        <v>259</v>
      </c>
      <c r="B3141" t="s">
        <v>260</v>
      </c>
      <c r="C3141" t="s">
        <v>237</v>
      </c>
      <c r="D3141" t="s">
        <v>1118</v>
      </c>
      <c r="E3141" t="s">
        <v>6518</v>
      </c>
      <c r="F3141" t="s">
        <v>6518</v>
      </c>
      <c r="G3141" t="s">
        <v>7663</v>
      </c>
      <c r="H3141">
        <v>3.6</v>
      </c>
      <c r="I3141" t="s">
        <v>265</v>
      </c>
      <c r="J3141" t="s">
        <v>242</v>
      </c>
      <c r="K3141" t="s">
        <v>243</v>
      </c>
      <c r="L3141" t="s">
        <v>244</v>
      </c>
      <c r="M3141">
        <v>0</v>
      </c>
      <c r="N3141">
        <v>3.6</v>
      </c>
      <c r="O3141" t="s">
        <v>1122</v>
      </c>
      <c r="P3141" t="s">
        <v>7664</v>
      </c>
      <c r="Q3141" t="s">
        <v>1124</v>
      </c>
      <c r="R3141" t="s">
        <v>7665</v>
      </c>
      <c r="S3141" t="s">
        <v>270</v>
      </c>
      <c r="T3141" t="b">
        <v>0</v>
      </c>
    </row>
    <row r="3142" spans="1:20" x14ac:dyDescent="0.25">
      <c r="A3142" t="s">
        <v>259</v>
      </c>
      <c r="B3142" t="s">
        <v>260</v>
      </c>
      <c r="C3142" t="s">
        <v>336</v>
      </c>
      <c r="D3142" t="s">
        <v>1118</v>
      </c>
      <c r="E3142" t="s">
        <v>6518</v>
      </c>
      <c r="F3142" t="s">
        <v>6518</v>
      </c>
      <c r="G3142" t="s">
        <v>7663</v>
      </c>
      <c r="H3142">
        <v>23652</v>
      </c>
      <c r="I3142" t="s">
        <v>265</v>
      </c>
      <c r="J3142" t="s">
        <v>242</v>
      </c>
      <c r="K3142" t="s">
        <v>243</v>
      </c>
      <c r="L3142" t="s">
        <v>244</v>
      </c>
      <c r="M3142">
        <v>0</v>
      </c>
      <c r="N3142">
        <v>23652</v>
      </c>
      <c r="O3142" t="s">
        <v>1122</v>
      </c>
      <c r="P3142" t="s">
        <v>7664</v>
      </c>
      <c r="Q3142" t="s">
        <v>1124</v>
      </c>
      <c r="R3142" t="s">
        <v>7666</v>
      </c>
      <c r="S3142" t="s">
        <v>270</v>
      </c>
      <c r="T3142" t="b">
        <v>0</v>
      </c>
    </row>
    <row r="3143" spans="1:20" x14ac:dyDescent="0.25">
      <c r="A3143" t="s">
        <v>259</v>
      </c>
      <c r="B3143" t="s">
        <v>260</v>
      </c>
      <c r="C3143" t="s">
        <v>336</v>
      </c>
      <c r="D3143" t="s">
        <v>1118</v>
      </c>
      <c r="E3143" t="s">
        <v>6518</v>
      </c>
      <c r="F3143" t="s">
        <v>6518</v>
      </c>
      <c r="G3143" t="s">
        <v>7663</v>
      </c>
      <c r="H3143">
        <v>47304</v>
      </c>
      <c r="I3143" t="s">
        <v>265</v>
      </c>
      <c r="J3143" t="s">
        <v>242</v>
      </c>
      <c r="K3143" t="s">
        <v>243</v>
      </c>
      <c r="L3143" t="s">
        <v>244</v>
      </c>
      <c r="M3143">
        <v>0</v>
      </c>
      <c r="N3143">
        <v>47304</v>
      </c>
      <c r="O3143" t="s">
        <v>1122</v>
      </c>
      <c r="P3143" t="s">
        <v>7664</v>
      </c>
      <c r="Q3143" t="s">
        <v>1124</v>
      </c>
      <c r="R3143" t="s">
        <v>7667</v>
      </c>
      <c r="S3143" t="s">
        <v>270</v>
      </c>
      <c r="T3143" t="b">
        <v>0</v>
      </c>
    </row>
    <row r="3144" spans="1:20" x14ac:dyDescent="0.25">
      <c r="A3144" t="s">
        <v>259</v>
      </c>
      <c r="B3144" t="s">
        <v>260</v>
      </c>
      <c r="C3144" t="s">
        <v>237</v>
      </c>
      <c r="D3144" t="s">
        <v>707</v>
      </c>
      <c r="E3144" t="s">
        <v>1829</v>
      </c>
      <c r="F3144" t="s">
        <v>710</v>
      </c>
      <c r="G3144" t="s">
        <v>710</v>
      </c>
      <c r="H3144">
        <v>0.14799999999999999</v>
      </c>
      <c r="I3144" t="s">
        <v>265</v>
      </c>
      <c r="J3144" t="s">
        <v>242</v>
      </c>
      <c r="K3144" t="s">
        <v>243</v>
      </c>
      <c r="L3144" t="s">
        <v>244</v>
      </c>
      <c r="M3144">
        <v>0</v>
      </c>
      <c r="N3144">
        <v>0.14799999999999999</v>
      </c>
      <c r="O3144" t="s">
        <v>711</v>
      </c>
      <c r="P3144" s="18" t="s">
        <v>712</v>
      </c>
      <c r="Q3144" t="s">
        <v>713</v>
      </c>
      <c r="R3144" t="s">
        <v>7668</v>
      </c>
      <c r="S3144" t="s">
        <v>270</v>
      </c>
      <c r="T3144" t="b">
        <v>0</v>
      </c>
    </row>
    <row r="3145" spans="1:20" x14ac:dyDescent="0.25">
      <c r="A3145" t="s">
        <v>259</v>
      </c>
      <c r="B3145" t="s">
        <v>260</v>
      </c>
      <c r="C3145" t="s">
        <v>237</v>
      </c>
      <c r="D3145" t="s">
        <v>627</v>
      </c>
      <c r="E3145" t="s">
        <v>1578</v>
      </c>
      <c r="F3145" t="s">
        <v>1579</v>
      </c>
      <c r="G3145" t="s">
        <v>1579</v>
      </c>
      <c r="H3145">
        <v>0.13006100000000001</v>
      </c>
      <c r="I3145" t="s">
        <v>265</v>
      </c>
      <c r="J3145" t="s">
        <v>242</v>
      </c>
      <c r="K3145" t="s">
        <v>243</v>
      </c>
      <c r="L3145" t="s">
        <v>244</v>
      </c>
      <c r="M3145">
        <v>0</v>
      </c>
      <c r="N3145">
        <v>0.13006100000000001</v>
      </c>
      <c r="O3145" t="s">
        <v>372</v>
      </c>
      <c r="P3145" t="s">
        <v>7669</v>
      </c>
      <c r="Q3145" t="s">
        <v>631</v>
      </c>
      <c r="R3145" t="s">
        <v>7670</v>
      </c>
      <c r="S3145" t="s">
        <v>270</v>
      </c>
      <c r="T3145" t="b">
        <v>1</v>
      </c>
    </row>
    <row r="3146" spans="1:20" x14ac:dyDescent="0.25">
      <c r="A3146" t="s">
        <v>259</v>
      </c>
      <c r="B3146" t="s">
        <v>260</v>
      </c>
      <c r="C3146" t="s">
        <v>237</v>
      </c>
      <c r="D3146" t="s">
        <v>3635</v>
      </c>
      <c r="E3146" t="s">
        <v>6637</v>
      </c>
      <c r="F3146" t="s">
        <v>6638</v>
      </c>
      <c r="G3146" t="s">
        <v>6638</v>
      </c>
      <c r="H3146">
        <v>8.2799999999999994</v>
      </c>
      <c r="I3146" t="s">
        <v>265</v>
      </c>
      <c r="J3146" t="s">
        <v>242</v>
      </c>
      <c r="K3146" t="s">
        <v>243</v>
      </c>
      <c r="L3146" t="s">
        <v>244</v>
      </c>
      <c r="M3146">
        <v>0</v>
      </c>
      <c r="N3146">
        <v>8.2799999999999994</v>
      </c>
      <c r="O3146" t="s">
        <v>721</v>
      </c>
      <c r="P3146" t="s">
        <v>7671</v>
      </c>
      <c r="Q3146" t="s">
        <v>3640</v>
      </c>
      <c r="R3146" t="s">
        <v>7672</v>
      </c>
      <c r="S3146" t="s">
        <v>270</v>
      </c>
      <c r="T3146" t="b">
        <v>1</v>
      </c>
    </row>
    <row r="3147" spans="1:20" x14ac:dyDescent="0.25">
      <c r="A3147" t="s">
        <v>259</v>
      </c>
      <c r="B3147" t="s">
        <v>260</v>
      </c>
      <c r="C3147" t="s">
        <v>336</v>
      </c>
      <c r="D3147" t="s">
        <v>3635</v>
      </c>
      <c r="E3147" t="s">
        <v>6637</v>
      </c>
      <c r="F3147" t="s">
        <v>6638</v>
      </c>
      <c r="G3147" t="s">
        <v>6638</v>
      </c>
      <c r="H3147">
        <v>46202</v>
      </c>
      <c r="I3147" t="s">
        <v>265</v>
      </c>
      <c r="J3147" t="s">
        <v>242</v>
      </c>
      <c r="K3147" t="s">
        <v>243</v>
      </c>
      <c r="L3147" t="s">
        <v>244</v>
      </c>
      <c r="M3147">
        <v>0</v>
      </c>
      <c r="N3147">
        <v>46202</v>
      </c>
      <c r="O3147" t="s">
        <v>721</v>
      </c>
      <c r="P3147" t="s">
        <v>7671</v>
      </c>
      <c r="Q3147" t="s">
        <v>3640</v>
      </c>
      <c r="R3147" t="s">
        <v>7673</v>
      </c>
      <c r="S3147" t="s">
        <v>270</v>
      </c>
      <c r="T3147" t="b">
        <v>1</v>
      </c>
    </row>
    <row r="3148" spans="1:20" x14ac:dyDescent="0.25">
      <c r="A3148" t="s">
        <v>259</v>
      </c>
      <c r="B3148" t="s">
        <v>260</v>
      </c>
      <c r="C3148" t="s">
        <v>336</v>
      </c>
      <c r="D3148" t="s">
        <v>3635</v>
      </c>
      <c r="E3148" t="s">
        <v>6637</v>
      </c>
      <c r="F3148" t="s">
        <v>6638</v>
      </c>
      <c r="G3148" t="s">
        <v>6638</v>
      </c>
      <c r="H3148">
        <v>96591</v>
      </c>
      <c r="I3148" t="s">
        <v>265</v>
      </c>
      <c r="J3148" t="s">
        <v>242</v>
      </c>
      <c r="K3148" t="s">
        <v>243</v>
      </c>
      <c r="L3148" t="s">
        <v>244</v>
      </c>
      <c r="M3148">
        <v>0</v>
      </c>
      <c r="N3148">
        <v>96591</v>
      </c>
      <c r="O3148" t="s">
        <v>721</v>
      </c>
      <c r="P3148" t="s">
        <v>7671</v>
      </c>
      <c r="Q3148" t="s">
        <v>3640</v>
      </c>
      <c r="R3148" t="s">
        <v>7674</v>
      </c>
      <c r="S3148" t="s">
        <v>270</v>
      </c>
      <c r="T3148" t="b">
        <v>1</v>
      </c>
    </row>
    <row r="3149" spans="1:20" x14ac:dyDescent="0.25">
      <c r="A3149" t="s">
        <v>259</v>
      </c>
      <c r="B3149" t="s">
        <v>260</v>
      </c>
      <c r="C3149" t="s">
        <v>237</v>
      </c>
      <c r="D3149" t="s">
        <v>1428</v>
      </c>
      <c r="E3149" t="s">
        <v>7210</v>
      </c>
      <c r="F3149" t="s">
        <v>7675</v>
      </c>
      <c r="G3149" t="s">
        <v>7675</v>
      </c>
      <c r="H3149">
        <v>0.69799999999999995</v>
      </c>
      <c r="I3149" t="s">
        <v>265</v>
      </c>
      <c r="J3149" t="s">
        <v>242</v>
      </c>
      <c r="K3149" t="s">
        <v>243</v>
      </c>
      <c r="L3149" t="s">
        <v>244</v>
      </c>
      <c r="M3149">
        <v>0</v>
      </c>
      <c r="N3149">
        <v>0.69799999999999995</v>
      </c>
      <c r="O3149" t="s">
        <v>1309</v>
      </c>
      <c r="P3149" t="s">
        <v>1967</v>
      </c>
      <c r="Q3149" t="s">
        <v>1432</v>
      </c>
      <c r="R3149" t="s">
        <v>7676</v>
      </c>
      <c r="S3149" t="s">
        <v>270</v>
      </c>
      <c r="T3149" t="b">
        <v>0</v>
      </c>
    </row>
    <row r="3150" spans="1:20" x14ac:dyDescent="0.25">
      <c r="A3150" t="s">
        <v>259</v>
      </c>
      <c r="B3150" t="s">
        <v>260</v>
      </c>
      <c r="C3150" t="s">
        <v>294</v>
      </c>
      <c r="D3150" t="s">
        <v>1428</v>
      </c>
      <c r="E3150" t="s">
        <v>7210</v>
      </c>
      <c r="F3150" t="s">
        <v>7675</v>
      </c>
      <c r="G3150" t="s">
        <v>7675</v>
      </c>
      <c r="H3150">
        <v>0.20200000000000001</v>
      </c>
      <c r="I3150" t="s">
        <v>265</v>
      </c>
      <c r="J3150" t="s">
        <v>242</v>
      </c>
      <c r="K3150" t="s">
        <v>243</v>
      </c>
      <c r="L3150" t="s">
        <v>244</v>
      </c>
      <c r="M3150">
        <v>0</v>
      </c>
      <c r="N3150">
        <v>0.20200000000000001</v>
      </c>
      <c r="O3150" t="s">
        <v>1309</v>
      </c>
      <c r="P3150" t="s">
        <v>1967</v>
      </c>
      <c r="Q3150" t="s">
        <v>1432</v>
      </c>
      <c r="R3150" t="s">
        <v>7676</v>
      </c>
      <c r="S3150" t="s">
        <v>270</v>
      </c>
      <c r="T3150" t="b">
        <v>0</v>
      </c>
    </row>
    <row r="3151" spans="1:20" x14ac:dyDescent="0.25">
      <c r="A3151" t="s">
        <v>259</v>
      </c>
      <c r="B3151" t="s">
        <v>260</v>
      </c>
      <c r="C3151" t="s">
        <v>237</v>
      </c>
      <c r="D3151" t="s">
        <v>777</v>
      </c>
      <c r="E3151" t="s">
        <v>999</v>
      </c>
      <c r="F3151" t="s">
        <v>2752</v>
      </c>
      <c r="G3151" t="s">
        <v>2752</v>
      </c>
      <c r="H3151">
        <v>2.4060000000000001</v>
      </c>
      <c r="I3151" t="s">
        <v>265</v>
      </c>
      <c r="J3151" t="s">
        <v>242</v>
      </c>
      <c r="K3151" t="s">
        <v>243</v>
      </c>
      <c r="L3151" t="s">
        <v>244</v>
      </c>
      <c r="M3151">
        <v>0</v>
      </c>
      <c r="N3151">
        <v>2.4060000000000001</v>
      </c>
      <c r="O3151" t="s">
        <v>324</v>
      </c>
      <c r="P3151" t="s">
        <v>7677</v>
      </c>
      <c r="Q3151" t="s">
        <v>781</v>
      </c>
      <c r="R3151" t="s">
        <v>7678</v>
      </c>
      <c r="S3151" t="s">
        <v>270</v>
      </c>
      <c r="T3151" t="b">
        <v>1</v>
      </c>
    </row>
    <row r="3152" spans="1:20" x14ac:dyDescent="0.25">
      <c r="A3152" t="s">
        <v>259</v>
      </c>
      <c r="B3152" t="s">
        <v>260</v>
      </c>
      <c r="C3152" t="s">
        <v>294</v>
      </c>
      <c r="D3152" t="s">
        <v>777</v>
      </c>
      <c r="E3152" t="s">
        <v>999</v>
      </c>
      <c r="F3152" t="s">
        <v>2752</v>
      </c>
      <c r="G3152" t="s">
        <v>2752</v>
      </c>
      <c r="H3152">
        <v>0.61399999999999999</v>
      </c>
      <c r="I3152" t="s">
        <v>265</v>
      </c>
      <c r="J3152" t="s">
        <v>242</v>
      </c>
      <c r="K3152" t="s">
        <v>243</v>
      </c>
      <c r="L3152" t="s">
        <v>244</v>
      </c>
      <c r="M3152">
        <v>0</v>
      </c>
      <c r="N3152">
        <v>0.61399999999999999</v>
      </c>
      <c r="O3152" t="s">
        <v>324</v>
      </c>
      <c r="P3152" t="s">
        <v>7677</v>
      </c>
      <c r="Q3152" t="s">
        <v>781</v>
      </c>
      <c r="R3152" t="s">
        <v>7678</v>
      </c>
      <c r="S3152" t="s">
        <v>270</v>
      </c>
      <c r="T3152" t="b">
        <v>1</v>
      </c>
    </row>
    <row r="3153" spans="1:20" x14ac:dyDescent="0.25">
      <c r="A3153" t="s">
        <v>236</v>
      </c>
      <c r="B3153" t="s">
        <v>236</v>
      </c>
      <c r="C3153" t="s">
        <v>237</v>
      </c>
      <c r="D3153" t="s">
        <v>314</v>
      </c>
      <c r="E3153" t="s">
        <v>251</v>
      </c>
      <c r="F3153" t="s">
        <v>459</v>
      </c>
      <c r="G3153" t="s">
        <v>7679</v>
      </c>
      <c r="H3153">
        <v>1.06E-2</v>
      </c>
      <c r="I3153" t="s">
        <v>341</v>
      </c>
      <c r="J3153" t="s">
        <v>242</v>
      </c>
      <c r="K3153" t="s">
        <v>243</v>
      </c>
      <c r="L3153" t="s">
        <v>244</v>
      </c>
      <c r="M3153">
        <v>0</v>
      </c>
      <c r="N3153">
        <v>1.06E-2</v>
      </c>
      <c r="O3153" t="s">
        <v>255</v>
      </c>
      <c r="P3153" t="s">
        <v>7680</v>
      </c>
      <c r="Q3153" t="s">
        <v>318</v>
      </c>
      <c r="R3153" t="s">
        <v>833</v>
      </c>
      <c r="S3153" t="s">
        <v>249</v>
      </c>
      <c r="T3153" t="b">
        <v>1</v>
      </c>
    </row>
    <row r="3154" spans="1:20" x14ac:dyDescent="0.25">
      <c r="A3154" t="s">
        <v>259</v>
      </c>
      <c r="B3154" t="s">
        <v>260</v>
      </c>
      <c r="C3154" t="s">
        <v>237</v>
      </c>
      <c r="D3154" t="s">
        <v>643</v>
      </c>
      <c r="E3154" t="s">
        <v>7681</v>
      </c>
      <c r="F3154" t="s">
        <v>7682</v>
      </c>
      <c r="G3154" t="s">
        <v>7682</v>
      </c>
      <c r="H3154">
        <v>2.52E-2</v>
      </c>
      <c r="I3154" t="s">
        <v>265</v>
      </c>
      <c r="J3154" t="s">
        <v>242</v>
      </c>
      <c r="K3154" t="s">
        <v>243</v>
      </c>
      <c r="L3154" t="s">
        <v>244</v>
      </c>
      <c r="M3154">
        <v>0</v>
      </c>
      <c r="N3154">
        <v>2.52E-2</v>
      </c>
      <c r="O3154" t="s">
        <v>324</v>
      </c>
      <c r="P3154" t="s">
        <v>7683</v>
      </c>
      <c r="Q3154" t="s">
        <v>647</v>
      </c>
      <c r="R3154" t="s">
        <v>7684</v>
      </c>
      <c r="S3154" t="s">
        <v>270</v>
      </c>
      <c r="T3154" t="b">
        <v>1</v>
      </c>
    </row>
    <row r="3155" spans="1:20" x14ac:dyDescent="0.25">
      <c r="A3155" t="s">
        <v>259</v>
      </c>
      <c r="B3155" t="s">
        <v>260</v>
      </c>
      <c r="C3155" t="s">
        <v>237</v>
      </c>
      <c r="D3155" t="s">
        <v>4822</v>
      </c>
      <c r="E3155" t="s">
        <v>4363</v>
      </c>
      <c r="F3155" t="s">
        <v>7685</v>
      </c>
      <c r="G3155" t="s">
        <v>7686</v>
      </c>
      <c r="H3155">
        <v>0.88003200000000004</v>
      </c>
      <c r="I3155" t="s">
        <v>265</v>
      </c>
      <c r="J3155" t="s">
        <v>242</v>
      </c>
      <c r="K3155" t="s">
        <v>243</v>
      </c>
      <c r="L3155" t="s">
        <v>244</v>
      </c>
      <c r="M3155">
        <v>0</v>
      </c>
      <c r="N3155">
        <v>0.88003200000000004</v>
      </c>
      <c r="O3155" t="s">
        <v>372</v>
      </c>
      <c r="P3155" s="18" t="s">
        <v>7687</v>
      </c>
      <c r="Q3155" t="s">
        <v>4824</v>
      </c>
      <c r="R3155" t="s">
        <v>7688</v>
      </c>
      <c r="S3155" t="s">
        <v>270</v>
      </c>
      <c r="T3155" t="b">
        <v>1</v>
      </c>
    </row>
    <row r="3156" spans="1:20" x14ac:dyDescent="0.25">
      <c r="A3156" t="s">
        <v>259</v>
      </c>
      <c r="B3156" t="s">
        <v>260</v>
      </c>
      <c r="C3156" t="s">
        <v>294</v>
      </c>
      <c r="D3156" t="s">
        <v>4822</v>
      </c>
      <c r="E3156" t="s">
        <v>4363</v>
      </c>
      <c r="F3156" t="s">
        <v>7685</v>
      </c>
      <c r="G3156" t="s">
        <v>7686</v>
      </c>
      <c r="H3156">
        <v>0.4128</v>
      </c>
      <c r="I3156" t="s">
        <v>265</v>
      </c>
      <c r="J3156" t="s">
        <v>242</v>
      </c>
      <c r="K3156" t="s">
        <v>243</v>
      </c>
      <c r="L3156" t="s">
        <v>244</v>
      </c>
      <c r="M3156">
        <v>0</v>
      </c>
      <c r="N3156">
        <v>0.4128</v>
      </c>
      <c r="O3156" t="s">
        <v>1258</v>
      </c>
      <c r="P3156" s="18" t="s">
        <v>7687</v>
      </c>
      <c r="Q3156" t="s">
        <v>4824</v>
      </c>
      <c r="R3156" t="s">
        <v>7688</v>
      </c>
      <c r="S3156" t="s">
        <v>270</v>
      </c>
      <c r="T3156" t="b">
        <v>1</v>
      </c>
    </row>
    <row r="3157" spans="1:20" x14ac:dyDescent="0.25">
      <c r="A3157" t="s">
        <v>259</v>
      </c>
      <c r="B3157" t="s">
        <v>260</v>
      </c>
      <c r="C3157" t="s">
        <v>237</v>
      </c>
      <c r="D3157" t="s">
        <v>5949</v>
      </c>
      <c r="E3157" t="s">
        <v>5950</v>
      </c>
      <c r="F3157" t="s">
        <v>7689</v>
      </c>
      <c r="G3157" t="s">
        <v>7690</v>
      </c>
      <c r="H3157">
        <v>0.61288500000000001</v>
      </c>
      <c r="I3157" t="s">
        <v>265</v>
      </c>
      <c r="J3157" t="s">
        <v>242</v>
      </c>
      <c r="K3157" t="s">
        <v>243</v>
      </c>
      <c r="L3157" t="s">
        <v>244</v>
      </c>
      <c r="M3157">
        <v>0</v>
      </c>
      <c r="N3157">
        <v>0.61288500000000001</v>
      </c>
      <c r="O3157" t="s">
        <v>372</v>
      </c>
      <c r="P3157" s="18" t="s">
        <v>7691</v>
      </c>
      <c r="Q3157" t="s">
        <v>5953</v>
      </c>
      <c r="R3157" t="s">
        <v>7692</v>
      </c>
      <c r="S3157" t="s">
        <v>270</v>
      </c>
      <c r="T3157" t="b">
        <v>1</v>
      </c>
    </row>
    <row r="3158" spans="1:20" x14ac:dyDescent="0.25">
      <c r="A3158" t="s">
        <v>259</v>
      </c>
      <c r="B3158" t="s">
        <v>260</v>
      </c>
      <c r="C3158" t="s">
        <v>294</v>
      </c>
      <c r="D3158" t="s">
        <v>5949</v>
      </c>
      <c r="E3158" t="s">
        <v>5950</v>
      </c>
      <c r="F3158" t="s">
        <v>7689</v>
      </c>
      <c r="G3158" t="s">
        <v>7690</v>
      </c>
      <c r="H3158">
        <v>0.2893</v>
      </c>
      <c r="I3158" t="s">
        <v>265</v>
      </c>
      <c r="J3158" t="s">
        <v>242</v>
      </c>
      <c r="K3158" t="s">
        <v>243</v>
      </c>
      <c r="L3158" t="s">
        <v>244</v>
      </c>
      <c r="M3158">
        <v>0</v>
      </c>
      <c r="N3158">
        <v>0.2893</v>
      </c>
      <c r="O3158" t="s">
        <v>290</v>
      </c>
      <c r="P3158" s="18" t="s">
        <v>7691</v>
      </c>
      <c r="Q3158" t="s">
        <v>5953</v>
      </c>
      <c r="R3158" t="s">
        <v>7692</v>
      </c>
      <c r="S3158" t="s">
        <v>270</v>
      </c>
      <c r="T3158" t="b">
        <v>1</v>
      </c>
    </row>
    <row r="3159" spans="1:20" x14ac:dyDescent="0.25">
      <c r="A3159" t="s">
        <v>259</v>
      </c>
      <c r="B3159" t="s">
        <v>260</v>
      </c>
      <c r="C3159" t="s">
        <v>237</v>
      </c>
      <c r="D3159" t="s">
        <v>728</v>
      </c>
      <c r="E3159" t="s">
        <v>6104</v>
      </c>
      <c r="F3159" t="s">
        <v>7512</v>
      </c>
      <c r="G3159" t="s">
        <v>7512</v>
      </c>
      <c r="H3159">
        <v>9.0239999999999991</v>
      </c>
      <c r="I3159" t="s">
        <v>265</v>
      </c>
      <c r="J3159" t="s">
        <v>242</v>
      </c>
      <c r="K3159" t="s">
        <v>243</v>
      </c>
      <c r="L3159" t="s">
        <v>244</v>
      </c>
      <c r="M3159">
        <v>0</v>
      </c>
      <c r="N3159">
        <v>9.0239999999999991</v>
      </c>
      <c r="O3159" t="s">
        <v>324</v>
      </c>
      <c r="P3159" t="s">
        <v>7693</v>
      </c>
      <c r="Q3159" t="s">
        <v>732</v>
      </c>
      <c r="R3159" t="s">
        <v>7694</v>
      </c>
      <c r="S3159" t="s">
        <v>270</v>
      </c>
      <c r="T3159" t="b">
        <v>0</v>
      </c>
    </row>
    <row r="3160" spans="1:20" x14ac:dyDescent="0.25">
      <c r="A3160" t="s">
        <v>259</v>
      </c>
      <c r="B3160" t="s">
        <v>260</v>
      </c>
      <c r="C3160" t="s">
        <v>294</v>
      </c>
      <c r="D3160" t="s">
        <v>728</v>
      </c>
      <c r="E3160" t="s">
        <v>6104</v>
      </c>
      <c r="F3160" t="s">
        <v>7512</v>
      </c>
      <c r="G3160" t="s">
        <v>7512</v>
      </c>
      <c r="H3160">
        <v>4.6079999999999997</v>
      </c>
      <c r="I3160" t="s">
        <v>265</v>
      </c>
      <c r="J3160" t="s">
        <v>242</v>
      </c>
      <c r="K3160" t="s">
        <v>243</v>
      </c>
      <c r="L3160" t="s">
        <v>244</v>
      </c>
      <c r="M3160">
        <v>0</v>
      </c>
      <c r="N3160">
        <v>4.6079999999999997</v>
      </c>
      <c r="O3160" t="s">
        <v>324</v>
      </c>
      <c r="P3160" t="s">
        <v>7693</v>
      </c>
      <c r="Q3160" t="s">
        <v>732</v>
      </c>
      <c r="R3160" t="s">
        <v>7694</v>
      </c>
      <c r="S3160" t="s">
        <v>270</v>
      </c>
      <c r="T3160" t="b">
        <v>0</v>
      </c>
    </row>
    <row r="3161" spans="1:20" x14ac:dyDescent="0.25">
      <c r="A3161" t="s">
        <v>259</v>
      </c>
      <c r="B3161" t="s">
        <v>260</v>
      </c>
      <c r="C3161" t="s">
        <v>237</v>
      </c>
      <c r="D3161" t="s">
        <v>762</v>
      </c>
      <c r="E3161" t="s">
        <v>2995</v>
      </c>
      <c r="F3161" t="s">
        <v>7695</v>
      </c>
      <c r="G3161" t="s">
        <v>7696</v>
      </c>
      <c r="H3161">
        <v>0.211314</v>
      </c>
      <c r="I3161" t="s">
        <v>265</v>
      </c>
      <c r="J3161" t="s">
        <v>242</v>
      </c>
      <c r="K3161" t="s">
        <v>243</v>
      </c>
      <c r="L3161" t="s">
        <v>244</v>
      </c>
      <c r="M3161">
        <v>0</v>
      </c>
      <c r="N3161">
        <v>0.211314</v>
      </c>
      <c r="O3161" t="s">
        <v>372</v>
      </c>
      <c r="P3161" t="s">
        <v>7697</v>
      </c>
      <c r="Q3161" t="s">
        <v>766</v>
      </c>
      <c r="R3161" t="s">
        <v>7698</v>
      </c>
      <c r="S3161" t="s">
        <v>270</v>
      </c>
      <c r="T3161" t="b">
        <v>1</v>
      </c>
    </row>
    <row r="3162" spans="1:20" x14ac:dyDescent="0.25">
      <c r="A3162" t="s">
        <v>259</v>
      </c>
      <c r="B3162" t="s">
        <v>260</v>
      </c>
      <c r="C3162" t="s">
        <v>294</v>
      </c>
      <c r="D3162" t="s">
        <v>762</v>
      </c>
      <c r="E3162" t="s">
        <v>2995</v>
      </c>
      <c r="F3162" t="s">
        <v>7695</v>
      </c>
      <c r="G3162" t="s">
        <v>7696</v>
      </c>
      <c r="H3162">
        <v>0.11645800000000001</v>
      </c>
      <c r="I3162" t="s">
        <v>265</v>
      </c>
      <c r="J3162" t="s">
        <v>242</v>
      </c>
      <c r="K3162" t="s">
        <v>243</v>
      </c>
      <c r="L3162" t="s">
        <v>244</v>
      </c>
      <c r="M3162">
        <v>0</v>
      </c>
      <c r="N3162">
        <v>0.11645800000000001</v>
      </c>
      <c r="O3162" t="s">
        <v>372</v>
      </c>
      <c r="P3162" t="s">
        <v>7697</v>
      </c>
      <c r="Q3162" t="s">
        <v>766</v>
      </c>
      <c r="R3162" t="s">
        <v>7698</v>
      </c>
      <c r="S3162" t="s">
        <v>270</v>
      </c>
      <c r="T3162" t="b">
        <v>1</v>
      </c>
    </row>
    <row r="3163" spans="1:20" x14ac:dyDescent="0.25">
      <c r="A3163" t="s">
        <v>259</v>
      </c>
      <c r="B3163" t="s">
        <v>260</v>
      </c>
      <c r="C3163" t="s">
        <v>237</v>
      </c>
      <c r="D3163" t="s">
        <v>2258</v>
      </c>
      <c r="E3163" t="s">
        <v>6666</v>
      </c>
      <c r="F3163" t="s">
        <v>6667</v>
      </c>
      <c r="G3163" t="s">
        <v>6668</v>
      </c>
      <c r="H3163">
        <v>0.52800000000000002</v>
      </c>
      <c r="I3163" t="s">
        <v>265</v>
      </c>
      <c r="J3163" t="s">
        <v>242</v>
      </c>
      <c r="K3163" t="s">
        <v>243</v>
      </c>
      <c r="L3163" t="s">
        <v>244</v>
      </c>
      <c r="M3163">
        <v>0</v>
      </c>
      <c r="N3163">
        <v>0.52800000000000002</v>
      </c>
      <c r="O3163" t="s">
        <v>952</v>
      </c>
      <c r="P3163" t="s">
        <v>7699</v>
      </c>
      <c r="Q3163" t="s">
        <v>2263</v>
      </c>
      <c r="R3163" t="s">
        <v>7700</v>
      </c>
      <c r="S3163" t="s">
        <v>270</v>
      </c>
      <c r="T3163" t="b">
        <v>1</v>
      </c>
    </row>
    <row r="3164" spans="1:20" x14ac:dyDescent="0.25">
      <c r="A3164" t="s">
        <v>259</v>
      </c>
      <c r="B3164" t="s">
        <v>260</v>
      </c>
      <c r="C3164" t="s">
        <v>294</v>
      </c>
      <c r="D3164" t="s">
        <v>2258</v>
      </c>
      <c r="E3164" t="s">
        <v>6666</v>
      </c>
      <c r="F3164" t="s">
        <v>6667</v>
      </c>
      <c r="G3164" t="s">
        <v>6668</v>
      </c>
      <c r="H3164">
        <v>0.371</v>
      </c>
      <c r="I3164" t="s">
        <v>265</v>
      </c>
      <c r="J3164" t="s">
        <v>242</v>
      </c>
      <c r="K3164" t="s">
        <v>243</v>
      </c>
      <c r="L3164" t="s">
        <v>244</v>
      </c>
      <c r="M3164">
        <v>0</v>
      </c>
      <c r="N3164">
        <v>0.371</v>
      </c>
      <c r="O3164" t="s">
        <v>1364</v>
      </c>
      <c r="P3164" t="s">
        <v>7699</v>
      </c>
      <c r="Q3164" t="s">
        <v>2263</v>
      </c>
      <c r="R3164" t="s">
        <v>7700</v>
      </c>
      <c r="S3164" t="s">
        <v>270</v>
      </c>
      <c r="T3164" t="b">
        <v>1</v>
      </c>
    </row>
    <row r="3165" spans="1:20" x14ac:dyDescent="0.25">
      <c r="A3165" t="s">
        <v>236</v>
      </c>
      <c r="B3165" t="s">
        <v>236</v>
      </c>
      <c r="C3165" t="s">
        <v>237</v>
      </c>
      <c r="D3165" t="s">
        <v>238</v>
      </c>
      <c r="F3165" t="s">
        <v>239</v>
      </c>
      <c r="G3165" t="s">
        <v>792</v>
      </c>
      <c r="H3165">
        <v>4.0000000000000001E-3</v>
      </c>
      <c r="I3165" t="s">
        <v>254</v>
      </c>
      <c r="J3165" t="s">
        <v>242</v>
      </c>
      <c r="K3165" t="s">
        <v>243</v>
      </c>
      <c r="L3165" t="s">
        <v>244</v>
      </c>
      <c r="M3165">
        <v>0</v>
      </c>
      <c r="N3165">
        <v>4.0000000000000001E-3</v>
      </c>
      <c r="O3165" t="s">
        <v>793</v>
      </c>
      <c r="P3165" t="s">
        <v>794</v>
      </c>
      <c r="Q3165" t="s">
        <v>247</v>
      </c>
      <c r="R3165" t="s">
        <v>248</v>
      </c>
      <c r="S3165" t="s">
        <v>249</v>
      </c>
      <c r="T3165" t="b">
        <v>0</v>
      </c>
    </row>
    <row r="3166" spans="1:20" x14ac:dyDescent="0.25">
      <c r="A3166" t="s">
        <v>259</v>
      </c>
      <c r="B3166" t="s">
        <v>260</v>
      </c>
      <c r="C3166" t="s">
        <v>237</v>
      </c>
      <c r="D3166" t="s">
        <v>1765</v>
      </c>
      <c r="E3166" t="s">
        <v>7701</v>
      </c>
      <c r="F3166" t="s">
        <v>7702</v>
      </c>
      <c r="G3166" t="s">
        <v>7703</v>
      </c>
      <c r="H3166">
        <v>0.14599999999999999</v>
      </c>
      <c r="I3166" t="s">
        <v>265</v>
      </c>
      <c r="J3166" t="s">
        <v>242</v>
      </c>
      <c r="K3166" t="s">
        <v>243</v>
      </c>
      <c r="L3166" t="s">
        <v>244</v>
      </c>
      <c r="M3166">
        <v>0</v>
      </c>
      <c r="N3166">
        <v>0.14599999999999999</v>
      </c>
      <c r="O3166" t="s">
        <v>1769</v>
      </c>
      <c r="P3166" t="s">
        <v>7704</v>
      </c>
      <c r="Q3166" t="s">
        <v>1771</v>
      </c>
      <c r="R3166" t="s">
        <v>7705</v>
      </c>
      <c r="S3166" t="s">
        <v>270</v>
      </c>
      <c r="T3166" t="b">
        <v>0</v>
      </c>
    </row>
    <row r="3167" spans="1:20" x14ac:dyDescent="0.25">
      <c r="A3167" t="s">
        <v>259</v>
      </c>
      <c r="B3167" t="s">
        <v>260</v>
      </c>
      <c r="C3167" t="s">
        <v>237</v>
      </c>
      <c r="D3167" t="s">
        <v>5235</v>
      </c>
      <c r="E3167" t="s">
        <v>574</v>
      </c>
      <c r="F3167" t="s">
        <v>575</v>
      </c>
      <c r="G3167" t="s">
        <v>575</v>
      </c>
      <c r="H3167">
        <v>0.42199999999999999</v>
      </c>
      <c r="I3167" t="s">
        <v>265</v>
      </c>
      <c r="J3167" t="s">
        <v>242</v>
      </c>
      <c r="K3167" t="s">
        <v>243</v>
      </c>
      <c r="L3167" t="s">
        <v>244</v>
      </c>
      <c r="M3167">
        <v>0</v>
      </c>
      <c r="N3167">
        <v>0.42199999999999999</v>
      </c>
      <c r="O3167" t="s">
        <v>298</v>
      </c>
      <c r="P3167" t="s">
        <v>7706</v>
      </c>
      <c r="Q3167" t="s">
        <v>5239</v>
      </c>
      <c r="R3167" t="s">
        <v>7707</v>
      </c>
      <c r="S3167" t="s">
        <v>270</v>
      </c>
      <c r="T3167" t="b">
        <v>1</v>
      </c>
    </row>
    <row r="3168" spans="1:20" x14ac:dyDescent="0.25">
      <c r="A3168" t="s">
        <v>259</v>
      </c>
      <c r="B3168" t="s">
        <v>260</v>
      </c>
      <c r="C3168" t="s">
        <v>294</v>
      </c>
      <c r="D3168" t="s">
        <v>5235</v>
      </c>
      <c r="E3168" t="s">
        <v>574</v>
      </c>
      <c r="F3168" t="s">
        <v>575</v>
      </c>
      <c r="G3168" t="s">
        <v>575</v>
      </c>
      <c r="H3168">
        <v>0.33</v>
      </c>
      <c r="I3168" t="s">
        <v>265</v>
      </c>
      <c r="J3168" t="s">
        <v>242</v>
      </c>
      <c r="K3168" t="s">
        <v>243</v>
      </c>
      <c r="L3168" t="s">
        <v>244</v>
      </c>
      <c r="M3168">
        <v>0</v>
      </c>
      <c r="N3168">
        <v>0.33</v>
      </c>
      <c r="O3168" t="s">
        <v>576</v>
      </c>
      <c r="P3168" t="s">
        <v>7706</v>
      </c>
      <c r="Q3168" t="s">
        <v>5239</v>
      </c>
      <c r="R3168" t="s">
        <v>7707</v>
      </c>
      <c r="S3168" t="s">
        <v>270</v>
      </c>
      <c r="T3168" t="b">
        <v>1</v>
      </c>
    </row>
    <row r="3169" spans="1:20" x14ac:dyDescent="0.25">
      <c r="A3169" t="s">
        <v>259</v>
      </c>
      <c r="B3169" t="s">
        <v>260</v>
      </c>
      <c r="C3169" t="s">
        <v>237</v>
      </c>
      <c r="D3169" t="s">
        <v>1155</v>
      </c>
      <c r="E3169" t="s">
        <v>6261</v>
      </c>
      <c r="F3169" t="s">
        <v>7708</v>
      </c>
      <c r="G3169" t="s">
        <v>7708</v>
      </c>
      <c r="H3169">
        <v>1.056</v>
      </c>
      <c r="I3169" t="s">
        <v>265</v>
      </c>
      <c r="J3169" t="s">
        <v>242</v>
      </c>
      <c r="K3169" t="s">
        <v>243</v>
      </c>
      <c r="L3169" t="s">
        <v>244</v>
      </c>
      <c r="M3169">
        <v>0</v>
      </c>
      <c r="N3169">
        <v>1.056</v>
      </c>
      <c r="O3169" t="s">
        <v>952</v>
      </c>
      <c r="P3169" t="s">
        <v>7709</v>
      </c>
      <c r="Q3169" t="s">
        <v>1159</v>
      </c>
      <c r="R3169" t="s">
        <v>7710</v>
      </c>
      <c r="S3169" t="s">
        <v>270</v>
      </c>
      <c r="T3169" t="b">
        <v>0</v>
      </c>
    </row>
    <row r="3170" spans="1:20" x14ac:dyDescent="0.25">
      <c r="A3170" t="s">
        <v>259</v>
      </c>
      <c r="B3170" t="s">
        <v>260</v>
      </c>
      <c r="C3170" t="s">
        <v>294</v>
      </c>
      <c r="D3170" t="s">
        <v>1155</v>
      </c>
      <c r="E3170" t="s">
        <v>6261</v>
      </c>
      <c r="F3170" t="s">
        <v>7708</v>
      </c>
      <c r="G3170" t="s">
        <v>7708</v>
      </c>
      <c r="H3170">
        <v>0.74099999999999999</v>
      </c>
      <c r="I3170" t="s">
        <v>265</v>
      </c>
      <c r="J3170" t="s">
        <v>242</v>
      </c>
      <c r="K3170" t="s">
        <v>243</v>
      </c>
      <c r="L3170" t="s">
        <v>244</v>
      </c>
      <c r="M3170">
        <v>0</v>
      </c>
      <c r="N3170">
        <v>0.74099999999999999</v>
      </c>
      <c r="O3170" t="s">
        <v>1364</v>
      </c>
      <c r="P3170" t="s">
        <v>7709</v>
      </c>
      <c r="Q3170" t="s">
        <v>1159</v>
      </c>
      <c r="R3170" t="s">
        <v>7710</v>
      </c>
      <c r="S3170" t="s">
        <v>270</v>
      </c>
      <c r="T3170" t="b">
        <v>0</v>
      </c>
    </row>
    <row r="3171" spans="1:20" x14ac:dyDescent="0.25">
      <c r="A3171" t="s">
        <v>236</v>
      </c>
      <c r="B3171" t="s">
        <v>236</v>
      </c>
      <c r="C3171" t="s">
        <v>237</v>
      </c>
      <c r="D3171" t="s">
        <v>314</v>
      </c>
      <c r="F3171" t="s">
        <v>724</v>
      </c>
      <c r="G3171" t="s">
        <v>7711</v>
      </c>
      <c r="H3171">
        <v>2.5999999999999999E-2</v>
      </c>
      <c r="I3171" t="s">
        <v>341</v>
      </c>
      <c r="J3171" t="s">
        <v>242</v>
      </c>
      <c r="K3171" t="s">
        <v>243</v>
      </c>
      <c r="L3171" t="s">
        <v>244</v>
      </c>
      <c r="M3171">
        <v>0</v>
      </c>
      <c r="N3171">
        <v>2.5999999999999999E-2</v>
      </c>
      <c r="O3171" t="s">
        <v>569</v>
      </c>
      <c r="P3171" t="s">
        <v>7712</v>
      </c>
      <c r="Q3171" t="s">
        <v>318</v>
      </c>
      <c r="R3171" t="s">
        <v>4122</v>
      </c>
      <c r="S3171" t="s">
        <v>249</v>
      </c>
      <c r="T3171" t="b">
        <v>1</v>
      </c>
    </row>
    <row r="3172" spans="1:20" x14ac:dyDescent="0.25">
      <c r="A3172" t="s">
        <v>236</v>
      </c>
      <c r="B3172" t="s">
        <v>236</v>
      </c>
      <c r="C3172" t="s">
        <v>237</v>
      </c>
      <c r="D3172" t="s">
        <v>314</v>
      </c>
      <c r="F3172" t="s">
        <v>724</v>
      </c>
      <c r="G3172" t="s">
        <v>7711</v>
      </c>
      <c r="H3172">
        <v>2.5000000000000001E-2</v>
      </c>
      <c r="I3172" t="s">
        <v>341</v>
      </c>
      <c r="J3172" t="s">
        <v>242</v>
      </c>
      <c r="K3172" t="s">
        <v>243</v>
      </c>
      <c r="L3172" t="s">
        <v>244</v>
      </c>
      <c r="M3172">
        <v>51200</v>
      </c>
      <c r="N3172">
        <v>2.5000000000000001E-2</v>
      </c>
      <c r="O3172" t="s">
        <v>569</v>
      </c>
      <c r="P3172" t="s">
        <v>7712</v>
      </c>
      <c r="Q3172" t="s">
        <v>318</v>
      </c>
      <c r="R3172" t="s">
        <v>4122</v>
      </c>
      <c r="S3172" t="s">
        <v>249</v>
      </c>
      <c r="T3172" t="b">
        <v>1</v>
      </c>
    </row>
    <row r="3173" spans="1:20" x14ac:dyDescent="0.25">
      <c r="A3173" t="s">
        <v>236</v>
      </c>
      <c r="B3173" t="s">
        <v>236</v>
      </c>
      <c r="C3173" t="s">
        <v>237</v>
      </c>
      <c r="D3173" t="s">
        <v>314</v>
      </c>
      <c r="F3173" t="s">
        <v>724</v>
      </c>
      <c r="G3173" t="s">
        <v>7711</v>
      </c>
      <c r="H3173">
        <v>2.3900000000000001E-2</v>
      </c>
      <c r="I3173" t="s">
        <v>341</v>
      </c>
      <c r="J3173" t="s">
        <v>242</v>
      </c>
      <c r="K3173" t="s">
        <v>243</v>
      </c>
      <c r="L3173" t="s">
        <v>244</v>
      </c>
      <c r="M3173">
        <v>512000</v>
      </c>
      <c r="N3173">
        <v>2.3900000000000001E-2</v>
      </c>
      <c r="O3173" t="s">
        <v>569</v>
      </c>
      <c r="P3173" t="s">
        <v>7712</v>
      </c>
      <c r="Q3173" t="s">
        <v>318</v>
      </c>
      <c r="R3173" t="s">
        <v>4122</v>
      </c>
      <c r="S3173" t="s">
        <v>249</v>
      </c>
      <c r="T3173" t="b">
        <v>1</v>
      </c>
    </row>
    <row r="3174" spans="1:20" x14ac:dyDescent="0.25">
      <c r="A3174" t="s">
        <v>236</v>
      </c>
      <c r="B3174" t="s">
        <v>236</v>
      </c>
      <c r="C3174" t="s">
        <v>237</v>
      </c>
      <c r="D3174" t="s">
        <v>693</v>
      </c>
      <c r="F3174" t="s">
        <v>7713</v>
      </c>
      <c r="G3174" t="s">
        <v>7714</v>
      </c>
      <c r="H3174">
        <v>0.06</v>
      </c>
      <c r="I3174" t="s">
        <v>492</v>
      </c>
      <c r="J3174" t="s">
        <v>242</v>
      </c>
      <c r="K3174" t="s">
        <v>243</v>
      </c>
      <c r="L3174" t="s">
        <v>244</v>
      </c>
      <c r="M3174">
        <v>0</v>
      </c>
      <c r="N3174">
        <v>0.06</v>
      </c>
      <c r="O3174" t="s">
        <v>590</v>
      </c>
      <c r="P3174" t="s">
        <v>7715</v>
      </c>
      <c r="Q3174" t="s">
        <v>699</v>
      </c>
      <c r="R3174" t="s">
        <v>7716</v>
      </c>
      <c r="S3174" t="s">
        <v>249</v>
      </c>
      <c r="T3174" t="b">
        <v>1</v>
      </c>
    </row>
    <row r="3175" spans="1:20" x14ac:dyDescent="0.25">
      <c r="A3175" t="s">
        <v>259</v>
      </c>
      <c r="B3175" t="s">
        <v>260</v>
      </c>
      <c r="C3175" t="s">
        <v>237</v>
      </c>
      <c r="D3175" t="s">
        <v>2110</v>
      </c>
      <c r="E3175" t="s">
        <v>3896</v>
      </c>
      <c r="F3175" t="s">
        <v>7717</v>
      </c>
      <c r="G3175" t="s">
        <v>7717</v>
      </c>
      <c r="H3175">
        <v>0.198045</v>
      </c>
      <c r="I3175" t="s">
        <v>265</v>
      </c>
      <c r="J3175" t="s">
        <v>242</v>
      </c>
      <c r="K3175" t="s">
        <v>243</v>
      </c>
      <c r="L3175" t="s">
        <v>244</v>
      </c>
      <c r="M3175">
        <v>0</v>
      </c>
      <c r="N3175">
        <v>0.198045</v>
      </c>
      <c r="O3175" t="s">
        <v>372</v>
      </c>
      <c r="P3175" t="s">
        <v>7718</v>
      </c>
      <c r="Q3175" t="s">
        <v>2114</v>
      </c>
      <c r="R3175" t="s">
        <v>7719</v>
      </c>
      <c r="S3175" t="s">
        <v>270</v>
      </c>
      <c r="T3175" t="b">
        <v>1</v>
      </c>
    </row>
    <row r="3176" spans="1:20" x14ac:dyDescent="0.25">
      <c r="A3176" t="s">
        <v>259</v>
      </c>
      <c r="B3176" t="s">
        <v>260</v>
      </c>
      <c r="C3176" t="s">
        <v>237</v>
      </c>
      <c r="D3176" t="s">
        <v>287</v>
      </c>
      <c r="E3176" t="s">
        <v>1902</v>
      </c>
      <c r="F3176" t="s">
        <v>7720</v>
      </c>
      <c r="G3176" t="s">
        <v>7720</v>
      </c>
      <c r="H3176">
        <v>16.736000000000001</v>
      </c>
      <c r="I3176" t="s">
        <v>265</v>
      </c>
      <c r="J3176" t="s">
        <v>242</v>
      </c>
      <c r="K3176" t="s">
        <v>243</v>
      </c>
      <c r="L3176" t="s">
        <v>244</v>
      </c>
      <c r="M3176">
        <v>0</v>
      </c>
      <c r="N3176">
        <v>16.736000000000001</v>
      </c>
      <c r="O3176" t="s">
        <v>290</v>
      </c>
      <c r="P3176" t="s">
        <v>7721</v>
      </c>
      <c r="Q3176" t="s">
        <v>292</v>
      </c>
      <c r="R3176" t="s">
        <v>7722</v>
      </c>
      <c r="S3176" t="s">
        <v>270</v>
      </c>
      <c r="T3176" t="b">
        <v>1</v>
      </c>
    </row>
    <row r="3177" spans="1:20" x14ac:dyDescent="0.25">
      <c r="A3177" t="s">
        <v>259</v>
      </c>
      <c r="B3177" t="s">
        <v>260</v>
      </c>
      <c r="C3177" t="s">
        <v>294</v>
      </c>
      <c r="D3177" t="s">
        <v>287</v>
      </c>
      <c r="E3177" t="s">
        <v>1902</v>
      </c>
      <c r="F3177" t="s">
        <v>7720</v>
      </c>
      <c r="G3177" t="s">
        <v>7720</v>
      </c>
      <c r="H3177">
        <v>8.64</v>
      </c>
      <c r="I3177" t="s">
        <v>265</v>
      </c>
      <c r="J3177" t="s">
        <v>242</v>
      </c>
      <c r="K3177" t="s">
        <v>243</v>
      </c>
      <c r="L3177" t="s">
        <v>244</v>
      </c>
      <c r="M3177">
        <v>0</v>
      </c>
      <c r="N3177">
        <v>8.64</v>
      </c>
      <c r="O3177" t="s">
        <v>290</v>
      </c>
      <c r="P3177" t="s">
        <v>7721</v>
      </c>
      <c r="Q3177" t="s">
        <v>292</v>
      </c>
      <c r="R3177" t="s">
        <v>7722</v>
      </c>
      <c r="S3177" t="s">
        <v>270</v>
      </c>
      <c r="T3177" t="b">
        <v>1</v>
      </c>
    </row>
    <row r="3178" spans="1:20" x14ac:dyDescent="0.25">
      <c r="A3178" t="s">
        <v>259</v>
      </c>
      <c r="B3178" t="s">
        <v>260</v>
      </c>
      <c r="C3178" t="s">
        <v>237</v>
      </c>
      <c r="D3178" t="s">
        <v>2086</v>
      </c>
      <c r="E3178" t="s">
        <v>4440</v>
      </c>
      <c r="F3178" t="s">
        <v>7723</v>
      </c>
      <c r="G3178" t="s">
        <v>7724</v>
      </c>
      <c r="H3178">
        <v>9.0239999999999991</v>
      </c>
      <c r="I3178" t="s">
        <v>265</v>
      </c>
      <c r="J3178" t="s">
        <v>242</v>
      </c>
      <c r="K3178" t="s">
        <v>243</v>
      </c>
      <c r="L3178" t="s">
        <v>244</v>
      </c>
      <c r="M3178">
        <v>0</v>
      </c>
      <c r="N3178">
        <v>9.0239999999999991</v>
      </c>
      <c r="O3178" t="s">
        <v>324</v>
      </c>
      <c r="P3178" t="s">
        <v>7693</v>
      </c>
      <c r="Q3178" t="s">
        <v>2091</v>
      </c>
      <c r="R3178" t="s">
        <v>7725</v>
      </c>
      <c r="S3178" t="s">
        <v>270</v>
      </c>
      <c r="T3178" t="b">
        <v>1</v>
      </c>
    </row>
    <row r="3179" spans="1:20" x14ac:dyDescent="0.25">
      <c r="A3179" t="s">
        <v>259</v>
      </c>
      <c r="B3179" t="s">
        <v>260</v>
      </c>
      <c r="C3179" t="s">
        <v>294</v>
      </c>
      <c r="D3179" t="s">
        <v>2086</v>
      </c>
      <c r="E3179" t="s">
        <v>4440</v>
      </c>
      <c r="F3179" t="s">
        <v>7723</v>
      </c>
      <c r="G3179" t="s">
        <v>7724</v>
      </c>
      <c r="H3179">
        <v>4.6079999999999997</v>
      </c>
      <c r="I3179" t="s">
        <v>265</v>
      </c>
      <c r="J3179" t="s">
        <v>242</v>
      </c>
      <c r="K3179" t="s">
        <v>243</v>
      </c>
      <c r="L3179" t="s">
        <v>244</v>
      </c>
      <c r="M3179">
        <v>0</v>
      </c>
      <c r="N3179">
        <v>4.6079999999999997</v>
      </c>
      <c r="O3179" t="s">
        <v>324</v>
      </c>
      <c r="P3179" t="s">
        <v>7693</v>
      </c>
      <c r="Q3179" t="s">
        <v>2091</v>
      </c>
      <c r="R3179" t="s">
        <v>7725</v>
      </c>
      <c r="S3179" t="s">
        <v>270</v>
      </c>
      <c r="T3179" t="b">
        <v>1</v>
      </c>
    </row>
    <row r="3180" spans="1:20" x14ac:dyDescent="0.25">
      <c r="A3180" t="s">
        <v>259</v>
      </c>
      <c r="B3180" t="s">
        <v>260</v>
      </c>
      <c r="C3180" t="s">
        <v>237</v>
      </c>
      <c r="D3180" t="s">
        <v>7726</v>
      </c>
      <c r="E3180" t="s">
        <v>7727</v>
      </c>
      <c r="F3180" t="s">
        <v>7727</v>
      </c>
      <c r="G3180" t="s">
        <v>7727</v>
      </c>
      <c r="H3180">
        <v>5.2450000000000001</v>
      </c>
      <c r="I3180" t="s">
        <v>265</v>
      </c>
      <c r="J3180" t="s">
        <v>242</v>
      </c>
      <c r="K3180" t="s">
        <v>243</v>
      </c>
      <c r="L3180" t="s">
        <v>244</v>
      </c>
      <c r="M3180">
        <v>0</v>
      </c>
      <c r="N3180">
        <v>5.2450000000000001</v>
      </c>
      <c r="O3180" t="s">
        <v>342</v>
      </c>
      <c r="P3180" t="s">
        <v>7728</v>
      </c>
      <c r="Q3180" t="s">
        <v>7729</v>
      </c>
      <c r="R3180" t="s">
        <v>7730</v>
      </c>
      <c r="S3180" t="s">
        <v>270</v>
      </c>
      <c r="T3180" t="b">
        <v>1</v>
      </c>
    </row>
    <row r="3181" spans="1:20" x14ac:dyDescent="0.25">
      <c r="A3181" t="s">
        <v>259</v>
      </c>
      <c r="B3181" t="s">
        <v>260</v>
      </c>
      <c r="C3181" t="s">
        <v>336</v>
      </c>
      <c r="D3181" t="s">
        <v>7726</v>
      </c>
      <c r="E3181" t="s">
        <v>7727</v>
      </c>
      <c r="F3181" t="s">
        <v>7727</v>
      </c>
      <c r="G3181" t="s">
        <v>7727</v>
      </c>
      <c r="H3181">
        <v>27107</v>
      </c>
      <c r="I3181" t="s">
        <v>265</v>
      </c>
      <c r="J3181" t="s">
        <v>242</v>
      </c>
      <c r="K3181" t="s">
        <v>243</v>
      </c>
      <c r="L3181" t="s">
        <v>244</v>
      </c>
      <c r="M3181">
        <v>0</v>
      </c>
      <c r="N3181">
        <v>27107</v>
      </c>
      <c r="O3181" t="s">
        <v>342</v>
      </c>
      <c r="P3181" t="s">
        <v>7728</v>
      </c>
      <c r="Q3181" t="s">
        <v>7729</v>
      </c>
      <c r="R3181" t="s">
        <v>7731</v>
      </c>
      <c r="S3181" t="s">
        <v>270</v>
      </c>
      <c r="T3181" t="b">
        <v>1</v>
      </c>
    </row>
    <row r="3182" spans="1:20" x14ac:dyDescent="0.25">
      <c r="A3182" t="s">
        <v>259</v>
      </c>
      <c r="B3182" t="s">
        <v>260</v>
      </c>
      <c r="C3182" t="s">
        <v>336</v>
      </c>
      <c r="D3182" t="s">
        <v>7726</v>
      </c>
      <c r="E3182" t="s">
        <v>7727</v>
      </c>
      <c r="F3182" t="s">
        <v>7727</v>
      </c>
      <c r="G3182" t="s">
        <v>7727</v>
      </c>
      <c r="H3182">
        <v>48242</v>
      </c>
      <c r="I3182" t="s">
        <v>265</v>
      </c>
      <c r="J3182" t="s">
        <v>242</v>
      </c>
      <c r="K3182" t="s">
        <v>243</v>
      </c>
      <c r="L3182" t="s">
        <v>244</v>
      </c>
      <c r="M3182">
        <v>0</v>
      </c>
      <c r="N3182">
        <v>48242</v>
      </c>
      <c r="O3182" t="s">
        <v>342</v>
      </c>
      <c r="P3182" t="s">
        <v>7728</v>
      </c>
      <c r="Q3182" t="s">
        <v>7729</v>
      </c>
      <c r="R3182" t="s">
        <v>7732</v>
      </c>
      <c r="S3182" t="s">
        <v>270</v>
      </c>
      <c r="T3182" t="b">
        <v>1</v>
      </c>
    </row>
    <row r="3183" spans="1:20" x14ac:dyDescent="0.25">
      <c r="A3183" t="s">
        <v>259</v>
      </c>
      <c r="B3183" t="s">
        <v>260</v>
      </c>
      <c r="C3183" t="s">
        <v>237</v>
      </c>
      <c r="D3183" t="s">
        <v>1097</v>
      </c>
      <c r="E3183" t="s">
        <v>1891</v>
      </c>
      <c r="F3183" t="s">
        <v>5990</v>
      </c>
      <c r="G3183" t="s">
        <v>5990</v>
      </c>
      <c r="H3183">
        <v>0.33274999999999999</v>
      </c>
      <c r="I3183" t="s">
        <v>265</v>
      </c>
      <c r="J3183" t="s">
        <v>242</v>
      </c>
      <c r="K3183" t="s">
        <v>243</v>
      </c>
      <c r="L3183" t="s">
        <v>244</v>
      </c>
      <c r="M3183">
        <v>0</v>
      </c>
      <c r="N3183">
        <v>0.33274999999999999</v>
      </c>
      <c r="O3183" t="s">
        <v>446</v>
      </c>
      <c r="P3183" t="s">
        <v>7733</v>
      </c>
      <c r="Q3183" t="s">
        <v>1101</v>
      </c>
      <c r="R3183" t="s">
        <v>7734</v>
      </c>
      <c r="S3183" t="s">
        <v>270</v>
      </c>
      <c r="T3183" t="b">
        <v>1</v>
      </c>
    </row>
    <row r="3184" spans="1:20" x14ac:dyDescent="0.25">
      <c r="A3184" t="s">
        <v>259</v>
      </c>
      <c r="B3184" t="s">
        <v>260</v>
      </c>
      <c r="C3184" t="s">
        <v>237</v>
      </c>
      <c r="D3184" t="s">
        <v>862</v>
      </c>
      <c r="E3184" t="s">
        <v>5845</v>
      </c>
      <c r="F3184" t="s">
        <v>7735</v>
      </c>
      <c r="G3184" t="s">
        <v>7736</v>
      </c>
      <c r="H3184">
        <v>4.6100000000000002E-2</v>
      </c>
      <c r="I3184" t="s">
        <v>265</v>
      </c>
      <c r="J3184" t="s">
        <v>242</v>
      </c>
      <c r="K3184" t="s">
        <v>243</v>
      </c>
      <c r="L3184" t="s">
        <v>244</v>
      </c>
      <c r="M3184">
        <v>0</v>
      </c>
      <c r="N3184">
        <v>4.6100000000000002E-2</v>
      </c>
      <c r="O3184" t="s">
        <v>290</v>
      </c>
      <c r="P3184" t="s">
        <v>7737</v>
      </c>
      <c r="Q3184" t="s">
        <v>867</v>
      </c>
      <c r="R3184" t="s">
        <v>7738</v>
      </c>
      <c r="S3184" t="s">
        <v>270</v>
      </c>
      <c r="T3184" t="b">
        <v>1</v>
      </c>
    </row>
    <row r="3185" spans="1:20" x14ac:dyDescent="0.25">
      <c r="A3185" t="s">
        <v>259</v>
      </c>
      <c r="B3185" t="s">
        <v>260</v>
      </c>
      <c r="C3185" t="s">
        <v>237</v>
      </c>
      <c r="D3185" t="s">
        <v>376</v>
      </c>
      <c r="E3185" t="s">
        <v>377</v>
      </c>
      <c r="F3185" t="s">
        <v>7739</v>
      </c>
      <c r="G3185" t="s">
        <v>7739</v>
      </c>
      <c r="H3185">
        <v>0.2712</v>
      </c>
      <c r="I3185" t="s">
        <v>265</v>
      </c>
      <c r="J3185" t="s">
        <v>242</v>
      </c>
      <c r="K3185" t="s">
        <v>243</v>
      </c>
      <c r="L3185" t="s">
        <v>244</v>
      </c>
      <c r="M3185">
        <v>0</v>
      </c>
      <c r="N3185">
        <v>0.2712</v>
      </c>
      <c r="O3185" t="s">
        <v>372</v>
      </c>
      <c r="P3185" t="s">
        <v>7740</v>
      </c>
      <c r="Q3185" t="s">
        <v>380</v>
      </c>
      <c r="R3185" t="s">
        <v>7741</v>
      </c>
      <c r="S3185" t="s">
        <v>270</v>
      </c>
      <c r="T3185" t="b">
        <v>1</v>
      </c>
    </row>
    <row r="3186" spans="1:20" x14ac:dyDescent="0.25">
      <c r="A3186" t="s">
        <v>236</v>
      </c>
      <c r="B3186" t="s">
        <v>236</v>
      </c>
      <c r="C3186" t="s">
        <v>237</v>
      </c>
      <c r="D3186" t="s">
        <v>1198</v>
      </c>
      <c r="F3186" t="s">
        <v>363</v>
      </c>
      <c r="G3186" t="s">
        <v>7742</v>
      </c>
      <c r="H3186">
        <v>0.10125000000000001</v>
      </c>
      <c r="I3186" t="s">
        <v>341</v>
      </c>
      <c r="J3186" t="s">
        <v>242</v>
      </c>
      <c r="K3186" t="s">
        <v>243</v>
      </c>
      <c r="L3186" t="s">
        <v>244</v>
      </c>
      <c r="M3186">
        <v>0</v>
      </c>
      <c r="N3186">
        <v>0.10125000000000001</v>
      </c>
      <c r="O3186" t="s">
        <v>690</v>
      </c>
      <c r="P3186" t="s">
        <v>7743</v>
      </c>
      <c r="Q3186" t="s">
        <v>1201</v>
      </c>
      <c r="R3186" t="s">
        <v>4671</v>
      </c>
      <c r="S3186" t="s">
        <v>249</v>
      </c>
      <c r="T3186" t="b">
        <v>1</v>
      </c>
    </row>
    <row r="3187" spans="1:20" x14ac:dyDescent="0.25">
      <c r="A3187" t="s">
        <v>259</v>
      </c>
      <c r="B3187" t="s">
        <v>260</v>
      </c>
      <c r="C3187" t="s">
        <v>237</v>
      </c>
      <c r="D3187" t="s">
        <v>2506</v>
      </c>
      <c r="E3187" t="s">
        <v>7744</v>
      </c>
      <c r="F3187" t="s">
        <v>7745</v>
      </c>
      <c r="G3187" t="s">
        <v>7745</v>
      </c>
      <c r="H3187">
        <v>0.371006</v>
      </c>
      <c r="I3187" t="s">
        <v>265</v>
      </c>
      <c r="J3187" t="s">
        <v>242</v>
      </c>
      <c r="K3187" t="s">
        <v>243</v>
      </c>
      <c r="L3187" t="s">
        <v>244</v>
      </c>
      <c r="M3187">
        <v>0</v>
      </c>
      <c r="N3187">
        <v>0.371006</v>
      </c>
      <c r="O3187" t="s">
        <v>372</v>
      </c>
      <c r="P3187" t="s">
        <v>7746</v>
      </c>
      <c r="Q3187" t="s">
        <v>2510</v>
      </c>
      <c r="R3187" t="s">
        <v>7747</v>
      </c>
      <c r="S3187" t="s">
        <v>270</v>
      </c>
      <c r="T3187" t="b">
        <v>1</v>
      </c>
    </row>
    <row r="3188" spans="1:20" x14ac:dyDescent="0.25">
      <c r="A3188" t="s">
        <v>259</v>
      </c>
      <c r="B3188" t="s">
        <v>260</v>
      </c>
      <c r="C3188" t="s">
        <v>294</v>
      </c>
      <c r="D3188" t="s">
        <v>2506</v>
      </c>
      <c r="E3188" t="s">
        <v>7744</v>
      </c>
      <c r="F3188" t="s">
        <v>7745</v>
      </c>
      <c r="G3188" t="s">
        <v>7745</v>
      </c>
      <c r="H3188">
        <v>0.14702999999999999</v>
      </c>
      <c r="I3188" t="s">
        <v>265</v>
      </c>
      <c r="J3188" t="s">
        <v>242</v>
      </c>
      <c r="K3188" t="s">
        <v>243</v>
      </c>
      <c r="L3188" t="s">
        <v>244</v>
      </c>
      <c r="M3188">
        <v>0</v>
      </c>
      <c r="N3188">
        <v>0.14702999999999999</v>
      </c>
      <c r="O3188" t="s">
        <v>372</v>
      </c>
      <c r="P3188" t="s">
        <v>7746</v>
      </c>
      <c r="Q3188" t="s">
        <v>2510</v>
      </c>
      <c r="R3188" t="s">
        <v>7747</v>
      </c>
      <c r="S3188" t="s">
        <v>270</v>
      </c>
      <c r="T3188" t="b">
        <v>1</v>
      </c>
    </row>
    <row r="3189" spans="1:20" x14ac:dyDescent="0.25">
      <c r="A3189" t="s">
        <v>259</v>
      </c>
      <c r="B3189" t="s">
        <v>260</v>
      </c>
      <c r="C3189" t="s">
        <v>237</v>
      </c>
      <c r="D3189" t="s">
        <v>1703</v>
      </c>
      <c r="E3189" t="s">
        <v>6827</v>
      </c>
      <c r="F3189" t="s">
        <v>6828</v>
      </c>
      <c r="G3189" t="s">
        <v>6828</v>
      </c>
      <c r="H3189">
        <v>0.91303699999999999</v>
      </c>
      <c r="I3189" t="s">
        <v>265</v>
      </c>
      <c r="J3189" t="s">
        <v>242</v>
      </c>
      <c r="K3189" t="s">
        <v>243</v>
      </c>
      <c r="L3189" t="s">
        <v>244</v>
      </c>
      <c r="M3189">
        <v>0</v>
      </c>
      <c r="N3189">
        <v>0.91303699999999999</v>
      </c>
      <c r="O3189" t="s">
        <v>372</v>
      </c>
      <c r="P3189" t="s">
        <v>7748</v>
      </c>
      <c r="Q3189" t="s">
        <v>1707</v>
      </c>
      <c r="R3189" t="s">
        <v>7749</v>
      </c>
      <c r="S3189" t="s">
        <v>270</v>
      </c>
      <c r="T3189" t="b">
        <v>1</v>
      </c>
    </row>
    <row r="3190" spans="1:20" x14ac:dyDescent="0.25">
      <c r="A3190" t="s">
        <v>259</v>
      </c>
      <c r="B3190" t="s">
        <v>260</v>
      </c>
      <c r="C3190" t="s">
        <v>294</v>
      </c>
      <c r="D3190" t="s">
        <v>1703</v>
      </c>
      <c r="E3190" t="s">
        <v>6827</v>
      </c>
      <c r="F3190" t="s">
        <v>6828</v>
      </c>
      <c r="G3190" t="s">
        <v>6828</v>
      </c>
      <c r="H3190">
        <v>0.34560000000000002</v>
      </c>
      <c r="I3190" t="s">
        <v>265</v>
      </c>
      <c r="J3190" t="s">
        <v>242</v>
      </c>
      <c r="K3190" t="s">
        <v>243</v>
      </c>
      <c r="L3190" t="s">
        <v>244</v>
      </c>
      <c r="M3190">
        <v>0</v>
      </c>
      <c r="N3190">
        <v>0.34560000000000002</v>
      </c>
      <c r="O3190" t="s">
        <v>372</v>
      </c>
      <c r="P3190" t="s">
        <v>7748</v>
      </c>
      <c r="Q3190" t="s">
        <v>1707</v>
      </c>
      <c r="R3190" t="s">
        <v>7749</v>
      </c>
      <c r="S3190" t="s">
        <v>270</v>
      </c>
      <c r="T3190" t="b">
        <v>1</v>
      </c>
    </row>
    <row r="3191" spans="1:20" x14ac:dyDescent="0.25">
      <c r="A3191" t="s">
        <v>259</v>
      </c>
      <c r="B3191" t="s">
        <v>260</v>
      </c>
      <c r="C3191" t="s">
        <v>237</v>
      </c>
      <c r="D3191" t="s">
        <v>2086</v>
      </c>
      <c r="E3191" t="s">
        <v>7750</v>
      </c>
      <c r="F3191" t="s">
        <v>7751</v>
      </c>
      <c r="G3191" t="s">
        <v>7752</v>
      </c>
      <c r="H3191">
        <v>3.7600000000000001E-2</v>
      </c>
      <c r="I3191" t="s">
        <v>265</v>
      </c>
      <c r="J3191" t="s">
        <v>242</v>
      </c>
      <c r="K3191" t="s">
        <v>243</v>
      </c>
      <c r="L3191" t="s">
        <v>244</v>
      </c>
      <c r="M3191">
        <v>0</v>
      </c>
      <c r="N3191">
        <v>3.7600000000000001E-2</v>
      </c>
      <c r="O3191" t="s">
        <v>446</v>
      </c>
      <c r="P3191" t="s">
        <v>7753</v>
      </c>
      <c r="Q3191" t="s">
        <v>2091</v>
      </c>
      <c r="R3191" t="s">
        <v>7754</v>
      </c>
      <c r="S3191" t="s">
        <v>270</v>
      </c>
      <c r="T3191" t="b">
        <v>1</v>
      </c>
    </row>
    <row r="3192" spans="1:20" x14ac:dyDescent="0.25">
      <c r="A3192" t="s">
        <v>259</v>
      </c>
      <c r="B3192" t="s">
        <v>260</v>
      </c>
      <c r="C3192" t="s">
        <v>294</v>
      </c>
      <c r="D3192" t="s">
        <v>2086</v>
      </c>
      <c r="E3192" t="s">
        <v>7750</v>
      </c>
      <c r="F3192" t="s">
        <v>7751</v>
      </c>
      <c r="G3192" t="s">
        <v>7752</v>
      </c>
      <c r="H3192">
        <v>1.9199999999999998E-2</v>
      </c>
      <c r="I3192" t="s">
        <v>265</v>
      </c>
      <c r="J3192" t="s">
        <v>242</v>
      </c>
      <c r="K3192" t="s">
        <v>243</v>
      </c>
      <c r="L3192" t="s">
        <v>244</v>
      </c>
      <c r="M3192">
        <v>0</v>
      </c>
      <c r="N3192">
        <v>1.9199999999999998E-2</v>
      </c>
      <c r="O3192" t="s">
        <v>310</v>
      </c>
      <c r="P3192" t="s">
        <v>7753</v>
      </c>
      <c r="Q3192" t="s">
        <v>2091</v>
      </c>
      <c r="R3192" t="s">
        <v>7754</v>
      </c>
      <c r="S3192" t="s">
        <v>270</v>
      </c>
      <c r="T3192" t="b">
        <v>1</v>
      </c>
    </row>
    <row r="3193" spans="1:20" x14ac:dyDescent="0.25">
      <c r="A3193" t="s">
        <v>259</v>
      </c>
      <c r="B3193" t="s">
        <v>260</v>
      </c>
      <c r="C3193" t="s">
        <v>237</v>
      </c>
      <c r="D3193" t="s">
        <v>664</v>
      </c>
      <c r="E3193" t="s">
        <v>7755</v>
      </c>
      <c r="F3193" t="s">
        <v>7756</v>
      </c>
      <c r="G3193" t="s">
        <v>7756</v>
      </c>
      <c r="H3193">
        <v>0.24959999999999999</v>
      </c>
      <c r="I3193" t="s">
        <v>265</v>
      </c>
      <c r="J3193" t="s">
        <v>242</v>
      </c>
      <c r="K3193" t="s">
        <v>243</v>
      </c>
      <c r="L3193" t="s">
        <v>244</v>
      </c>
      <c r="M3193">
        <v>0</v>
      </c>
      <c r="N3193">
        <v>0.24959999999999999</v>
      </c>
      <c r="O3193" t="s">
        <v>298</v>
      </c>
      <c r="P3193" t="s">
        <v>7757</v>
      </c>
      <c r="Q3193" t="s">
        <v>668</v>
      </c>
      <c r="R3193" t="s">
        <v>7758</v>
      </c>
      <c r="S3193" t="s">
        <v>270</v>
      </c>
      <c r="T3193" t="b">
        <v>1</v>
      </c>
    </row>
    <row r="3194" spans="1:20" x14ac:dyDescent="0.25">
      <c r="A3194" t="s">
        <v>236</v>
      </c>
      <c r="B3194" t="s">
        <v>236</v>
      </c>
      <c r="C3194" t="s">
        <v>237</v>
      </c>
      <c r="D3194" t="s">
        <v>483</v>
      </c>
      <c r="F3194" t="s">
        <v>724</v>
      </c>
      <c r="G3194" t="s">
        <v>3752</v>
      </c>
      <c r="H3194">
        <v>5.1999999999999998E-3</v>
      </c>
      <c r="I3194" t="s">
        <v>254</v>
      </c>
      <c r="J3194" t="s">
        <v>242</v>
      </c>
      <c r="K3194" t="s">
        <v>243</v>
      </c>
      <c r="L3194" t="s">
        <v>244</v>
      </c>
      <c r="M3194">
        <v>0</v>
      </c>
      <c r="N3194">
        <v>5.1999999999999998E-3</v>
      </c>
      <c r="O3194" t="s">
        <v>486</v>
      </c>
      <c r="P3194" t="s">
        <v>5115</v>
      </c>
      <c r="Q3194" t="s">
        <v>488</v>
      </c>
      <c r="R3194" t="s">
        <v>5402</v>
      </c>
      <c r="S3194" t="s">
        <v>249</v>
      </c>
      <c r="T3194" t="b">
        <v>0</v>
      </c>
    </row>
    <row r="3195" spans="1:20" x14ac:dyDescent="0.25">
      <c r="A3195" t="s">
        <v>259</v>
      </c>
      <c r="B3195" t="s">
        <v>260</v>
      </c>
      <c r="C3195" t="s">
        <v>237</v>
      </c>
      <c r="D3195" t="s">
        <v>734</v>
      </c>
      <c r="E3195" t="s">
        <v>4963</v>
      </c>
      <c r="F3195" t="s">
        <v>4964</v>
      </c>
      <c r="G3195" t="s">
        <v>4964</v>
      </c>
      <c r="H3195">
        <v>1.7999999999999999E-2</v>
      </c>
      <c r="I3195" t="s">
        <v>265</v>
      </c>
      <c r="J3195" t="s">
        <v>242</v>
      </c>
      <c r="K3195" t="s">
        <v>243</v>
      </c>
      <c r="L3195" t="s">
        <v>244</v>
      </c>
      <c r="M3195">
        <v>0</v>
      </c>
      <c r="N3195">
        <v>1.7999999999999999E-2</v>
      </c>
      <c r="O3195" t="s">
        <v>990</v>
      </c>
      <c r="P3195" t="s">
        <v>7759</v>
      </c>
      <c r="Q3195" t="s">
        <v>738</v>
      </c>
      <c r="R3195" t="s">
        <v>7760</v>
      </c>
      <c r="S3195" t="s">
        <v>270</v>
      </c>
      <c r="T3195" t="b">
        <v>1</v>
      </c>
    </row>
    <row r="3196" spans="1:20" x14ac:dyDescent="0.25">
      <c r="A3196" t="s">
        <v>259</v>
      </c>
      <c r="B3196" t="s">
        <v>260</v>
      </c>
      <c r="C3196" t="s">
        <v>237</v>
      </c>
      <c r="D3196" t="s">
        <v>1501</v>
      </c>
      <c r="E3196" t="s">
        <v>4725</v>
      </c>
      <c r="F3196" t="s">
        <v>7761</v>
      </c>
      <c r="G3196" t="s">
        <v>7761</v>
      </c>
      <c r="H3196">
        <v>0.72599999999999998</v>
      </c>
      <c r="I3196" t="s">
        <v>265</v>
      </c>
      <c r="J3196" t="s">
        <v>242</v>
      </c>
      <c r="K3196" t="s">
        <v>243</v>
      </c>
      <c r="L3196" t="s">
        <v>244</v>
      </c>
      <c r="M3196">
        <v>0</v>
      </c>
      <c r="N3196">
        <v>0.72599999999999998</v>
      </c>
      <c r="O3196" t="s">
        <v>1309</v>
      </c>
      <c r="P3196" t="s">
        <v>6024</v>
      </c>
      <c r="Q3196" t="s">
        <v>1505</v>
      </c>
      <c r="R3196" t="s">
        <v>7762</v>
      </c>
      <c r="S3196" t="s">
        <v>270</v>
      </c>
      <c r="T3196" t="b">
        <v>0</v>
      </c>
    </row>
    <row r="3197" spans="1:20" x14ac:dyDescent="0.25">
      <c r="A3197" t="s">
        <v>259</v>
      </c>
      <c r="B3197" t="s">
        <v>260</v>
      </c>
      <c r="C3197" t="s">
        <v>237</v>
      </c>
      <c r="D3197" t="s">
        <v>1938</v>
      </c>
      <c r="E3197" t="s">
        <v>7472</v>
      </c>
      <c r="F3197" t="s">
        <v>7473</v>
      </c>
      <c r="G3197" t="s">
        <v>7473</v>
      </c>
      <c r="H3197">
        <v>0.10100000000000001</v>
      </c>
      <c r="I3197" t="s">
        <v>265</v>
      </c>
      <c r="J3197" t="s">
        <v>242</v>
      </c>
      <c r="K3197" t="s">
        <v>243</v>
      </c>
      <c r="L3197" t="s">
        <v>244</v>
      </c>
      <c r="M3197">
        <v>0</v>
      </c>
      <c r="N3197">
        <v>0.10100000000000001</v>
      </c>
      <c r="O3197" t="s">
        <v>324</v>
      </c>
      <c r="P3197" t="s">
        <v>7763</v>
      </c>
      <c r="Q3197" t="s">
        <v>1942</v>
      </c>
      <c r="R3197" t="s">
        <v>7764</v>
      </c>
      <c r="S3197" t="s">
        <v>270</v>
      </c>
      <c r="T3197" t="b">
        <v>1</v>
      </c>
    </row>
    <row r="3198" spans="1:20" x14ac:dyDescent="0.25">
      <c r="A3198" t="s">
        <v>259</v>
      </c>
      <c r="B3198" t="s">
        <v>260</v>
      </c>
      <c r="C3198" t="s">
        <v>237</v>
      </c>
      <c r="D3198" t="s">
        <v>4818</v>
      </c>
      <c r="E3198" t="s">
        <v>4867</v>
      </c>
      <c r="F3198" t="s">
        <v>4868</v>
      </c>
      <c r="G3198" t="s">
        <v>4869</v>
      </c>
      <c r="H3198">
        <v>1.363</v>
      </c>
      <c r="I3198" t="s">
        <v>265</v>
      </c>
      <c r="J3198" t="s">
        <v>242</v>
      </c>
      <c r="K3198" t="s">
        <v>243</v>
      </c>
      <c r="L3198" t="s">
        <v>244</v>
      </c>
      <c r="M3198">
        <v>0</v>
      </c>
      <c r="N3198">
        <v>1.363</v>
      </c>
      <c r="O3198" t="s">
        <v>518</v>
      </c>
      <c r="P3198" t="s">
        <v>7765</v>
      </c>
      <c r="Q3198" t="s">
        <v>4820</v>
      </c>
      <c r="R3198" t="s">
        <v>7766</v>
      </c>
      <c r="S3198" t="s">
        <v>270</v>
      </c>
      <c r="T3198" t="b">
        <v>1</v>
      </c>
    </row>
    <row r="3199" spans="1:20" x14ac:dyDescent="0.25">
      <c r="A3199" t="s">
        <v>259</v>
      </c>
      <c r="B3199" t="s">
        <v>260</v>
      </c>
      <c r="C3199" t="s">
        <v>294</v>
      </c>
      <c r="D3199" t="s">
        <v>4818</v>
      </c>
      <c r="E3199" t="s">
        <v>4867</v>
      </c>
      <c r="F3199" t="s">
        <v>4868</v>
      </c>
      <c r="G3199" t="s">
        <v>4869</v>
      </c>
      <c r="H3199">
        <v>0.46100000000000002</v>
      </c>
      <c r="I3199" t="s">
        <v>265</v>
      </c>
      <c r="J3199" t="s">
        <v>242</v>
      </c>
      <c r="K3199" t="s">
        <v>243</v>
      </c>
      <c r="L3199" t="s">
        <v>244</v>
      </c>
      <c r="M3199">
        <v>0</v>
      </c>
      <c r="N3199">
        <v>0.46100000000000002</v>
      </c>
      <c r="O3199" t="s">
        <v>518</v>
      </c>
      <c r="P3199" t="s">
        <v>7765</v>
      </c>
      <c r="Q3199" t="s">
        <v>4820</v>
      </c>
      <c r="R3199" t="s">
        <v>7766</v>
      </c>
      <c r="S3199" t="s">
        <v>270</v>
      </c>
      <c r="T3199" t="b">
        <v>1</v>
      </c>
    </row>
    <row r="3200" spans="1:20" x14ac:dyDescent="0.25">
      <c r="A3200" t="s">
        <v>236</v>
      </c>
      <c r="B3200" t="s">
        <v>236</v>
      </c>
      <c r="C3200" t="s">
        <v>237</v>
      </c>
      <c r="D3200" t="s">
        <v>1246</v>
      </c>
      <c r="F3200" t="s">
        <v>426</v>
      </c>
      <c r="G3200" t="s">
        <v>7767</v>
      </c>
      <c r="H3200">
        <v>0.05</v>
      </c>
      <c r="I3200" t="s">
        <v>254</v>
      </c>
      <c r="J3200" t="s">
        <v>242</v>
      </c>
      <c r="K3200" t="s">
        <v>243</v>
      </c>
      <c r="L3200" t="s">
        <v>244</v>
      </c>
      <c r="M3200">
        <v>0</v>
      </c>
      <c r="N3200">
        <v>0.05</v>
      </c>
      <c r="O3200" t="s">
        <v>1248</v>
      </c>
      <c r="P3200" t="s">
        <v>7768</v>
      </c>
      <c r="Q3200" t="s">
        <v>1250</v>
      </c>
      <c r="R3200" t="s">
        <v>2266</v>
      </c>
      <c r="S3200" t="s">
        <v>249</v>
      </c>
      <c r="T3200" t="b">
        <v>1</v>
      </c>
    </row>
    <row r="3201" spans="1:20" x14ac:dyDescent="0.25">
      <c r="A3201" t="s">
        <v>259</v>
      </c>
      <c r="B3201" t="s">
        <v>260</v>
      </c>
      <c r="C3201" t="s">
        <v>237</v>
      </c>
      <c r="D3201" t="s">
        <v>6539</v>
      </c>
      <c r="E3201" t="s">
        <v>7769</v>
      </c>
      <c r="F3201" t="s">
        <v>7770</v>
      </c>
      <c r="G3201" t="s">
        <v>7770</v>
      </c>
      <c r="H3201">
        <v>0.91200000000000003</v>
      </c>
      <c r="I3201" t="s">
        <v>265</v>
      </c>
      <c r="J3201" t="s">
        <v>242</v>
      </c>
      <c r="K3201" t="s">
        <v>243</v>
      </c>
      <c r="L3201" t="s">
        <v>244</v>
      </c>
      <c r="M3201">
        <v>0</v>
      </c>
      <c r="N3201">
        <v>0.91200000000000003</v>
      </c>
      <c r="O3201" t="s">
        <v>324</v>
      </c>
      <c r="P3201" t="s">
        <v>7771</v>
      </c>
      <c r="Q3201" t="s">
        <v>6543</v>
      </c>
      <c r="R3201" t="s">
        <v>7772</v>
      </c>
      <c r="S3201" t="s">
        <v>270</v>
      </c>
      <c r="T3201" t="b">
        <v>1</v>
      </c>
    </row>
    <row r="3202" spans="1:20" x14ac:dyDescent="0.25">
      <c r="A3202" t="s">
        <v>236</v>
      </c>
      <c r="B3202" t="s">
        <v>236</v>
      </c>
      <c r="C3202" t="s">
        <v>237</v>
      </c>
      <c r="D3202" t="s">
        <v>392</v>
      </c>
      <c r="F3202" t="s">
        <v>1126</v>
      </c>
      <c r="G3202" t="s">
        <v>1454</v>
      </c>
      <c r="H3202">
        <v>0.01</v>
      </c>
      <c r="I3202" t="s">
        <v>254</v>
      </c>
      <c r="J3202" t="s">
        <v>242</v>
      </c>
      <c r="K3202" t="s">
        <v>243</v>
      </c>
      <c r="L3202" t="s">
        <v>244</v>
      </c>
      <c r="M3202">
        <v>0</v>
      </c>
      <c r="N3202">
        <v>0.01</v>
      </c>
      <c r="O3202" t="s">
        <v>395</v>
      </c>
      <c r="P3202" t="s">
        <v>1455</v>
      </c>
      <c r="Q3202" t="s">
        <v>397</v>
      </c>
      <c r="R3202" t="s">
        <v>1129</v>
      </c>
      <c r="S3202" t="s">
        <v>249</v>
      </c>
      <c r="T3202" t="b">
        <v>0</v>
      </c>
    </row>
    <row r="3203" spans="1:20" x14ac:dyDescent="0.25">
      <c r="A3203" t="s">
        <v>259</v>
      </c>
      <c r="B3203" t="s">
        <v>260</v>
      </c>
      <c r="C3203" t="s">
        <v>237</v>
      </c>
      <c r="D3203" t="s">
        <v>777</v>
      </c>
      <c r="E3203" t="s">
        <v>1648</v>
      </c>
      <c r="F3203" t="s">
        <v>7773</v>
      </c>
      <c r="G3203" t="s">
        <v>7773</v>
      </c>
      <c r="H3203">
        <v>3.008</v>
      </c>
      <c r="I3203" t="s">
        <v>265</v>
      </c>
      <c r="J3203" t="s">
        <v>242</v>
      </c>
      <c r="K3203" t="s">
        <v>243</v>
      </c>
      <c r="L3203" t="s">
        <v>244</v>
      </c>
      <c r="M3203">
        <v>0</v>
      </c>
      <c r="N3203">
        <v>3.008</v>
      </c>
      <c r="O3203" t="s">
        <v>324</v>
      </c>
      <c r="P3203" t="s">
        <v>7774</v>
      </c>
      <c r="Q3203" t="s">
        <v>781</v>
      </c>
      <c r="R3203" t="s">
        <v>7775</v>
      </c>
      <c r="S3203" t="s">
        <v>270</v>
      </c>
      <c r="T3203" t="b">
        <v>1</v>
      </c>
    </row>
    <row r="3204" spans="1:20" x14ac:dyDescent="0.25">
      <c r="A3204" t="s">
        <v>259</v>
      </c>
      <c r="B3204" t="s">
        <v>260</v>
      </c>
      <c r="C3204" t="s">
        <v>294</v>
      </c>
      <c r="D3204" t="s">
        <v>777</v>
      </c>
      <c r="E3204" t="s">
        <v>1648</v>
      </c>
      <c r="F3204" t="s">
        <v>7773</v>
      </c>
      <c r="G3204" t="s">
        <v>7773</v>
      </c>
      <c r="H3204">
        <v>1.536</v>
      </c>
      <c r="I3204" t="s">
        <v>265</v>
      </c>
      <c r="J3204" t="s">
        <v>242</v>
      </c>
      <c r="K3204" t="s">
        <v>243</v>
      </c>
      <c r="L3204" t="s">
        <v>244</v>
      </c>
      <c r="M3204">
        <v>0</v>
      </c>
      <c r="N3204">
        <v>1.536</v>
      </c>
      <c r="O3204" t="s">
        <v>324</v>
      </c>
      <c r="P3204" t="s">
        <v>7774</v>
      </c>
      <c r="Q3204" t="s">
        <v>781</v>
      </c>
      <c r="R3204" t="s">
        <v>7775</v>
      </c>
      <c r="S3204" t="s">
        <v>270</v>
      </c>
      <c r="T3204" t="b">
        <v>1</v>
      </c>
    </row>
    <row r="3205" spans="1:20" x14ac:dyDescent="0.25">
      <c r="A3205" t="s">
        <v>259</v>
      </c>
      <c r="B3205" t="s">
        <v>260</v>
      </c>
      <c r="C3205" t="s">
        <v>237</v>
      </c>
      <c r="D3205" t="s">
        <v>514</v>
      </c>
      <c r="E3205" t="s">
        <v>4716</v>
      </c>
      <c r="F3205" t="s">
        <v>7776</v>
      </c>
      <c r="G3205" t="s">
        <v>7777</v>
      </c>
      <c r="H3205">
        <v>0.54239999999999999</v>
      </c>
      <c r="I3205" t="s">
        <v>265</v>
      </c>
      <c r="J3205" t="s">
        <v>242</v>
      </c>
      <c r="K3205" t="s">
        <v>243</v>
      </c>
      <c r="L3205" t="s">
        <v>244</v>
      </c>
      <c r="M3205">
        <v>0</v>
      </c>
      <c r="N3205">
        <v>0.54239999999999999</v>
      </c>
      <c r="O3205" t="s">
        <v>446</v>
      </c>
      <c r="P3205" t="s">
        <v>7778</v>
      </c>
      <c r="Q3205" t="s">
        <v>520</v>
      </c>
      <c r="R3205" t="s">
        <v>7779</v>
      </c>
      <c r="S3205" t="s">
        <v>270</v>
      </c>
      <c r="T3205" t="b">
        <v>1</v>
      </c>
    </row>
    <row r="3206" spans="1:20" x14ac:dyDescent="0.25">
      <c r="A3206" t="s">
        <v>259</v>
      </c>
      <c r="B3206" t="s">
        <v>260</v>
      </c>
      <c r="C3206" t="s">
        <v>237</v>
      </c>
      <c r="D3206" t="s">
        <v>3279</v>
      </c>
      <c r="E3206" t="s">
        <v>6774</v>
      </c>
      <c r="F3206" t="s">
        <v>7780</v>
      </c>
      <c r="G3206" t="s">
        <v>7780</v>
      </c>
      <c r="H3206">
        <v>0.24309900000000001</v>
      </c>
      <c r="I3206" t="s">
        <v>265</v>
      </c>
      <c r="J3206" t="s">
        <v>242</v>
      </c>
      <c r="K3206" t="s">
        <v>243</v>
      </c>
      <c r="L3206" t="s">
        <v>244</v>
      </c>
      <c r="M3206">
        <v>0</v>
      </c>
      <c r="N3206">
        <v>0.24309900000000001</v>
      </c>
      <c r="O3206" t="s">
        <v>266</v>
      </c>
      <c r="P3206" t="s">
        <v>7781</v>
      </c>
      <c r="Q3206" t="s">
        <v>3283</v>
      </c>
      <c r="R3206" t="s">
        <v>7782</v>
      </c>
      <c r="S3206" t="s">
        <v>270</v>
      </c>
      <c r="T3206" t="b">
        <v>1</v>
      </c>
    </row>
    <row r="3207" spans="1:20" x14ac:dyDescent="0.25">
      <c r="A3207" t="s">
        <v>259</v>
      </c>
      <c r="B3207" t="s">
        <v>260</v>
      </c>
      <c r="C3207" t="s">
        <v>294</v>
      </c>
      <c r="D3207" t="s">
        <v>3279</v>
      </c>
      <c r="E3207" t="s">
        <v>6774</v>
      </c>
      <c r="F3207" t="s">
        <v>7780</v>
      </c>
      <c r="G3207" t="s">
        <v>7780</v>
      </c>
      <c r="H3207">
        <v>0.16600000000000001</v>
      </c>
      <c r="I3207" t="s">
        <v>265</v>
      </c>
      <c r="J3207" t="s">
        <v>242</v>
      </c>
      <c r="K3207" t="s">
        <v>243</v>
      </c>
      <c r="L3207" t="s">
        <v>244</v>
      </c>
      <c r="M3207">
        <v>0</v>
      </c>
      <c r="N3207">
        <v>0.16600000000000001</v>
      </c>
      <c r="O3207" t="s">
        <v>4756</v>
      </c>
      <c r="P3207" t="s">
        <v>7781</v>
      </c>
      <c r="Q3207" t="s">
        <v>3283</v>
      </c>
      <c r="R3207" t="s">
        <v>7782</v>
      </c>
      <c r="S3207" t="s">
        <v>270</v>
      </c>
      <c r="T3207" t="b">
        <v>1</v>
      </c>
    </row>
    <row r="3208" spans="1:20" x14ac:dyDescent="0.25">
      <c r="A3208" t="s">
        <v>259</v>
      </c>
      <c r="B3208" t="s">
        <v>260</v>
      </c>
      <c r="C3208" t="s">
        <v>237</v>
      </c>
      <c r="D3208" t="s">
        <v>1268</v>
      </c>
      <c r="E3208" t="s">
        <v>702</v>
      </c>
      <c r="F3208" t="s">
        <v>1617</v>
      </c>
      <c r="G3208" t="s">
        <v>1618</v>
      </c>
      <c r="H3208">
        <v>0.14199999999999999</v>
      </c>
      <c r="I3208" t="s">
        <v>265</v>
      </c>
      <c r="J3208" t="s">
        <v>242</v>
      </c>
      <c r="K3208" t="s">
        <v>243</v>
      </c>
      <c r="L3208" t="s">
        <v>244</v>
      </c>
      <c r="M3208">
        <v>0</v>
      </c>
      <c r="N3208">
        <v>0.14199999999999999</v>
      </c>
      <c r="O3208" t="s">
        <v>266</v>
      </c>
      <c r="P3208" t="s">
        <v>7783</v>
      </c>
      <c r="Q3208" t="s">
        <v>1273</v>
      </c>
      <c r="R3208" t="s">
        <v>7784</v>
      </c>
      <c r="S3208" t="s">
        <v>270</v>
      </c>
      <c r="T3208" t="b">
        <v>1</v>
      </c>
    </row>
    <row r="3209" spans="1:20" x14ac:dyDescent="0.25">
      <c r="A3209" t="s">
        <v>259</v>
      </c>
      <c r="B3209" t="s">
        <v>260</v>
      </c>
      <c r="C3209" t="s">
        <v>294</v>
      </c>
      <c r="D3209" t="s">
        <v>1268</v>
      </c>
      <c r="E3209" t="s">
        <v>702</v>
      </c>
      <c r="F3209" t="s">
        <v>1617</v>
      </c>
      <c r="G3209" t="s">
        <v>1618</v>
      </c>
      <c r="H3209">
        <v>3.44E-2</v>
      </c>
      <c r="I3209" t="s">
        <v>265</v>
      </c>
      <c r="J3209" t="s">
        <v>242</v>
      </c>
      <c r="K3209" t="s">
        <v>243</v>
      </c>
      <c r="L3209" t="s">
        <v>244</v>
      </c>
      <c r="M3209">
        <v>0</v>
      </c>
      <c r="N3209">
        <v>3.44E-2</v>
      </c>
      <c r="O3209" t="s">
        <v>266</v>
      </c>
      <c r="P3209" t="s">
        <v>7783</v>
      </c>
      <c r="Q3209" t="s">
        <v>1273</v>
      </c>
      <c r="R3209" t="s">
        <v>7784</v>
      </c>
      <c r="S3209" t="s">
        <v>270</v>
      </c>
      <c r="T3209" t="b">
        <v>1</v>
      </c>
    </row>
    <row r="3210" spans="1:20" x14ac:dyDescent="0.25">
      <c r="A3210" t="s">
        <v>236</v>
      </c>
      <c r="B3210" t="s">
        <v>236</v>
      </c>
      <c r="C3210" t="s">
        <v>237</v>
      </c>
      <c r="D3210" t="s">
        <v>392</v>
      </c>
      <c r="E3210" t="s">
        <v>251</v>
      </c>
      <c r="F3210" t="s">
        <v>1520</v>
      </c>
      <c r="G3210" t="s">
        <v>6825</v>
      </c>
      <c r="H3210">
        <v>0.1</v>
      </c>
      <c r="I3210" t="s">
        <v>254</v>
      </c>
      <c r="J3210" t="s">
        <v>242</v>
      </c>
      <c r="K3210" t="s">
        <v>243</v>
      </c>
      <c r="L3210" t="s">
        <v>244</v>
      </c>
      <c r="M3210">
        <v>0</v>
      </c>
      <c r="N3210">
        <v>0.1</v>
      </c>
      <c r="O3210" t="s">
        <v>255</v>
      </c>
      <c r="P3210" t="s">
        <v>7785</v>
      </c>
      <c r="Q3210" t="s">
        <v>397</v>
      </c>
      <c r="R3210" t="s">
        <v>3131</v>
      </c>
      <c r="S3210" t="s">
        <v>249</v>
      </c>
      <c r="T3210" t="b">
        <v>1</v>
      </c>
    </row>
    <row r="3211" spans="1:20" x14ac:dyDescent="0.25">
      <c r="A3211" t="s">
        <v>259</v>
      </c>
      <c r="B3211" t="s">
        <v>382</v>
      </c>
      <c r="C3211" t="s">
        <v>237</v>
      </c>
      <c r="D3211" t="s">
        <v>383</v>
      </c>
      <c r="E3211" t="s">
        <v>3839</v>
      </c>
      <c r="F3211" t="s">
        <v>6632</v>
      </c>
      <c r="G3211" t="s">
        <v>6632</v>
      </c>
      <c r="H3211">
        <v>1.1200000000000001</v>
      </c>
      <c r="I3211" t="s">
        <v>265</v>
      </c>
      <c r="J3211" t="s">
        <v>242</v>
      </c>
      <c r="K3211" t="s">
        <v>243</v>
      </c>
      <c r="L3211" t="s">
        <v>244</v>
      </c>
      <c r="M3211">
        <v>0</v>
      </c>
      <c r="N3211">
        <v>1.1200000000000001</v>
      </c>
      <c r="O3211" t="s">
        <v>2659</v>
      </c>
      <c r="P3211" s="18" t="s">
        <v>7786</v>
      </c>
      <c r="Q3211" t="s">
        <v>388</v>
      </c>
      <c r="R3211" t="s">
        <v>7787</v>
      </c>
      <c r="S3211" t="s">
        <v>390</v>
      </c>
      <c r="T3211" t="b">
        <v>1</v>
      </c>
    </row>
    <row r="3212" spans="1:20" x14ac:dyDescent="0.25">
      <c r="A3212" t="s">
        <v>259</v>
      </c>
      <c r="B3212" t="s">
        <v>382</v>
      </c>
      <c r="C3212" t="s">
        <v>294</v>
      </c>
      <c r="D3212" t="s">
        <v>383</v>
      </c>
      <c r="E3212" t="s">
        <v>3839</v>
      </c>
      <c r="F3212" t="s">
        <v>6632</v>
      </c>
      <c r="G3212" t="s">
        <v>6632</v>
      </c>
      <c r="H3212">
        <v>0.61599999999999999</v>
      </c>
      <c r="I3212" t="s">
        <v>265</v>
      </c>
      <c r="J3212" t="s">
        <v>242</v>
      </c>
      <c r="K3212" t="s">
        <v>243</v>
      </c>
      <c r="L3212" t="s">
        <v>244</v>
      </c>
      <c r="M3212">
        <v>0</v>
      </c>
      <c r="N3212">
        <v>0.61599999999999999</v>
      </c>
      <c r="O3212" t="s">
        <v>2659</v>
      </c>
      <c r="P3212" s="18" t="s">
        <v>7786</v>
      </c>
      <c r="Q3212" t="s">
        <v>388</v>
      </c>
      <c r="R3212" t="s">
        <v>7787</v>
      </c>
      <c r="S3212" t="s">
        <v>390</v>
      </c>
      <c r="T3212" t="b">
        <v>1</v>
      </c>
    </row>
    <row r="3213" spans="1:20" x14ac:dyDescent="0.25">
      <c r="A3213" t="s">
        <v>259</v>
      </c>
      <c r="B3213" t="s">
        <v>260</v>
      </c>
      <c r="C3213" t="s">
        <v>237</v>
      </c>
      <c r="D3213" t="s">
        <v>2696</v>
      </c>
      <c r="E3213" t="s">
        <v>2655</v>
      </c>
      <c r="F3213" t="s">
        <v>7788</v>
      </c>
      <c r="G3213" t="s">
        <v>7788</v>
      </c>
      <c r="H3213">
        <v>1.26</v>
      </c>
      <c r="I3213" t="s">
        <v>265</v>
      </c>
      <c r="J3213" t="s">
        <v>242</v>
      </c>
      <c r="K3213" t="s">
        <v>243</v>
      </c>
      <c r="L3213" t="s">
        <v>244</v>
      </c>
      <c r="M3213">
        <v>0</v>
      </c>
      <c r="N3213">
        <v>1.26</v>
      </c>
      <c r="O3213" t="s">
        <v>324</v>
      </c>
      <c r="P3213" t="s">
        <v>7789</v>
      </c>
      <c r="Q3213" t="s">
        <v>2700</v>
      </c>
      <c r="R3213" t="s">
        <v>7790</v>
      </c>
      <c r="S3213" t="s">
        <v>270</v>
      </c>
      <c r="T3213" t="b">
        <v>1</v>
      </c>
    </row>
    <row r="3214" spans="1:20" x14ac:dyDescent="0.25">
      <c r="A3214" t="s">
        <v>259</v>
      </c>
      <c r="B3214" t="s">
        <v>260</v>
      </c>
      <c r="C3214" t="s">
        <v>336</v>
      </c>
      <c r="D3214" t="s">
        <v>2696</v>
      </c>
      <c r="E3214" t="s">
        <v>2655</v>
      </c>
      <c r="F3214" t="s">
        <v>7788</v>
      </c>
      <c r="G3214" t="s">
        <v>7788</v>
      </c>
      <c r="H3214">
        <v>6490</v>
      </c>
      <c r="I3214" t="s">
        <v>265</v>
      </c>
      <c r="J3214" t="s">
        <v>242</v>
      </c>
      <c r="K3214" t="s">
        <v>243</v>
      </c>
      <c r="L3214" t="s">
        <v>244</v>
      </c>
      <c r="M3214">
        <v>0</v>
      </c>
      <c r="N3214">
        <v>6490</v>
      </c>
      <c r="O3214" t="s">
        <v>324</v>
      </c>
      <c r="P3214" t="s">
        <v>7789</v>
      </c>
      <c r="Q3214" t="s">
        <v>2700</v>
      </c>
      <c r="R3214" t="s">
        <v>7791</v>
      </c>
      <c r="S3214" t="s">
        <v>270</v>
      </c>
      <c r="T3214" t="b">
        <v>1</v>
      </c>
    </row>
    <row r="3215" spans="1:20" x14ac:dyDescent="0.25">
      <c r="A3215" t="s">
        <v>259</v>
      </c>
      <c r="B3215" t="s">
        <v>260</v>
      </c>
      <c r="C3215" t="s">
        <v>336</v>
      </c>
      <c r="D3215" t="s">
        <v>2696</v>
      </c>
      <c r="E3215" t="s">
        <v>2655</v>
      </c>
      <c r="F3215" t="s">
        <v>7788</v>
      </c>
      <c r="G3215" t="s">
        <v>7788</v>
      </c>
      <c r="H3215">
        <v>12450</v>
      </c>
      <c r="I3215" t="s">
        <v>265</v>
      </c>
      <c r="J3215" t="s">
        <v>242</v>
      </c>
      <c r="K3215" t="s">
        <v>243</v>
      </c>
      <c r="L3215" t="s">
        <v>244</v>
      </c>
      <c r="M3215">
        <v>0</v>
      </c>
      <c r="N3215">
        <v>12450</v>
      </c>
      <c r="O3215" t="s">
        <v>324</v>
      </c>
      <c r="P3215" t="s">
        <v>7789</v>
      </c>
      <c r="Q3215" t="s">
        <v>2700</v>
      </c>
      <c r="R3215" t="s">
        <v>7792</v>
      </c>
      <c r="S3215" t="s">
        <v>270</v>
      </c>
      <c r="T3215" t="b">
        <v>1</v>
      </c>
    </row>
    <row r="3216" spans="1:20" x14ac:dyDescent="0.25">
      <c r="A3216" t="s">
        <v>259</v>
      </c>
      <c r="B3216" t="s">
        <v>260</v>
      </c>
      <c r="C3216" t="s">
        <v>237</v>
      </c>
      <c r="D3216" t="s">
        <v>3141</v>
      </c>
      <c r="E3216" t="s">
        <v>2127</v>
      </c>
      <c r="F3216" t="s">
        <v>7793</v>
      </c>
      <c r="G3216" t="s">
        <v>7793</v>
      </c>
      <c r="H3216">
        <v>0.24399999999999999</v>
      </c>
      <c r="I3216" t="s">
        <v>265</v>
      </c>
      <c r="J3216" t="s">
        <v>242</v>
      </c>
      <c r="K3216" t="s">
        <v>243</v>
      </c>
      <c r="L3216" t="s">
        <v>244</v>
      </c>
      <c r="M3216">
        <v>0</v>
      </c>
      <c r="N3216">
        <v>0.24399999999999999</v>
      </c>
      <c r="O3216" t="s">
        <v>1083</v>
      </c>
      <c r="P3216" t="s">
        <v>7794</v>
      </c>
      <c r="Q3216" t="s">
        <v>3143</v>
      </c>
      <c r="R3216" t="s">
        <v>7795</v>
      </c>
      <c r="S3216" t="s">
        <v>270</v>
      </c>
      <c r="T3216" t="b">
        <v>1</v>
      </c>
    </row>
    <row r="3217" spans="1:20" x14ac:dyDescent="0.25">
      <c r="A3217" t="s">
        <v>259</v>
      </c>
      <c r="B3217" t="s">
        <v>260</v>
      </c>
      <c r="C3217" t="s">
        <v>294</v>
      </c>
      <c r="D3217" t="s">
        <v>3141</v>
      </c>
      <c r="E3217" t="s">
        <v>2127</v>
      </c>
      <c r="F3217" t="s">
        <v>7793</v>
      </c>
      <c r="G3217" t="s">
        <v>7793</v>
      </c>
      <c r="H3217">
        <v>0.19800000000000001</v>
      </c>
      <c r="I3217" t="s">
        <v>265</v>
      </c>
      <c r="J3217" t="s">
        <v>242</v>
      </c>
      <c r="K3217" t="s">
        <v>243</v>
      </c>
      <c r="L3217" t="s">
        <v>244</v>
      </c>
      <c r="M3217">
        <v>0</v>
      </c>
      <c r="N3217">
        <v>0.19800000000000001</v>
      </c>
      <c r="O3217" t="s">
        <v>1083</v>
      </c>
      <c r="P3217" t="s">
        <v>7794</v>
      </c>
      <c r="Q3217" t="s">
        <v>3143</v>
      </c>
      <c r="R3217" t="s">
        <v>7795</v>
      </c>
      <c r="S3217" t="s">
        <v>270</v>
      </c>
      <c r="T3217" t="b">
        <v>1</v>
      </c>
    </row>
    <row r="3218" spans="1:20" x14ac:dyDescent="0.25">
      <c r="A3218" t="s">
        <v>259</v>
      </c>
      <c r="B3218" t="s">
        <v>260</v>
      </c>
      <c r="C3218" t="s">
        <v>237</v>
      </c>
      <c r="D3218" t="s">
        <v>1155</v>
      </c>
      <c r="E3218" t="s">
        <v>2021</v>
      </c>
      <c r="F3218" t="s">
        <v>7702</v>
      </c>
      <c r="G3218" t="s">
        <v>7702</v>
      </c>
      <c r="H3218">
        <v>0.252</v>
      </c>
      <c r="I3218" t="s">
        <v>265</v>
      </c>
      <c r="J3218" t="s">
        <v>242</v>
      </c>
      <c r="K3218" t="s">
        <v>243</v>
      </c>
      <c r="L3218" t="s">
        <v>244</v>
      </c>
      <c r="M3218">
        <v>0</v>
      </c>
      <c r="N3218">
        <v>0.252</v>
      </c>
      <c r="O3218" t="s">
        <v>952</v>
      </c>
      <c r="P3218" t="s">
        <v>7796</v>
      </c>
      <c r="Q3218" t="s">
        <v>1159</v>
      </c>
      <c r="R3218" t="s">
        <v>7797</v>
      </c>
      <c r="S3218" t="s">
        <v>270</v>
      </c>
      <c r="T3218" t="b">
        <v>0</v>
      </c>
    </row>
    <row r="3219" spans="1:20" x14ac:dyDescent="0.25">
      <c r="A3219" t="s">
        <v>259</v>
      </c>
      <c r="B3219" t="s">
        <v>260</v>
      </c>
      <c r="C3219" t="s">
        <v>294</v>
      </c>
      <c r="D3219" t="s">
        <v>1155</v>
      </c>
      <c r="E3219" t="s">
        <v>2021</v>
      </c>
      <c r="F3219" t="s">
        <v>7702</v>
      </c>
      <c r="G3219" t="s">
        <v>7702</v>
      </c>
      <c r="H3219">
        <v>0.14599999999999999</v>
      </c>
      <c r="I3219" t="s">
        <v>265</v>
      </c>
      <c r="J3219" t="s">
        <v>242</v>
      </c>
      <c r="K3219" t="s">
        <v>243</v>
      </c>
      <c r="L3219" t="s">
        <v>244</v>
      </c>
      <c r="M3219">
        <v>0</v>
      </c>
      <c r="N3219">
        <v>0.14599999999999999</v>
      </c>
      <c r="O3219" t="s">
        <v>1364</v>
      </c>
      <c r="P3219" t="s">
        <v>7796</v>
      </c>
      <c r="Q3219" t="s">
        <v>1159</v>
      </c>
      <c r="R3219" t="s">
        <v>7797</v>
      </c>
      <c r="S3219" t="s">
        <v>270</v>
      </c>
      <c r="T3219" t="b">
        <v>0</v>
      </c>
    </row>
    <row r="3220" spans="1:20" x14ac:dyDescent="0.25">
      <c r="A3220" t="s">
        <v>236</v>
      </c>
      <c r="B3220" t="s">
        <v>236</v>
      </c>
      <c r="C3220" t="s">
        <v>237</v>
      </c>
      <c r="D3220" t="s">
        <v>599</v>
      </c>
      <c r="F3220" t="s">
        <v>1819</v>
      </c>
      <c r="G3220" t="s">
        <v>2347</v>
      </c>
      <c r="H3220">
        <v>0.1</v>
      </c>
      <c r="I3220" t="s">
        <v>341</v>
      </c>
      <c r="J3220" t="s">
        <v>242</v>
      </c>
      <c r="K3220" t="s">
        <v>243</v>
      </c>
      <c r="L3220" t="s">
        <v>244</v>
      </c>
      <c r="M3220">
        <v>0</v>
      </c>
      <c r="N3220">
        <v>0.1</v>
      </c>
      <c r="O3220" t="s">
        <v>7798</v>
      </c>
      <c r="P3220" t="s">
        <v>7799</v>
      </c>
      <c r="Q3220" t="s">
        <v>604</v>
      </c>
      <c r="R3220" t="s">
        <v>4739</v>
      </c>
      <c r="S3220" t="s">
        <v>249</v>
      </c>
      <c r="T3220" t="b">
        <v>0</v>
      </c>
    </row>
    <row r="3221" spans="1:20" x14ac:dyDescent="0.25">
      <c r="A3221" t="s">
        <v>259</v>
      </c>
      <c r="B3221" t="s">
        <v>260</v>
      </c>
      <c r="C3221" t="s">
        <v>237</v>
      </c>
      <c r="D3221" t="s">
        <v>2640</v>
      </c>
      <c r="E3221" t="s">
        <v>7800</v>
      </c>
      <c r="F3221" t="s">
        <v>7801</v>
      </c>
      <c r="G3221" t="s">
        <v>7802</v>
      </c>
      <c r="H3221">
        <v>0.72299999999999998</v>
      </c>
      <c r="I3221" t="s">
        <v>265</v>
      </c>
      <c r="J3221" t="s">
        <v>242</v>
      </c>
      <c r="K3221" t="s">
        <v>243</v>
      </c>
      <c r="L3221" t="s">
        <v>244</v>
      </c>
      <c r="M3221">
        <v>0</v>
      </c>
      <c r="N3221">
        <v>0.72299999999999998</v>
      </c>
      <c r="O3221" t="s">
        <v>266</v>
      </c>
      <c r="P3221" t="s">
        <v>7803</v>
      </c>
      <c r="Q3221" t="s">
        <v>2644</v>
      </c>
      <c r="R3221" t="s">
        <v>7804</v>
      </c>
      <c r="S3221" t="s">
        <v>270</v>
      </c>
      <c r="T3221" t="b">
        <v>1</v>
      </c>
    </row>
    <row r="3222" spans="1:20" x14ac:dyDescent="0.25">
      <c r="A3222" t="s">
        <v>259</v>
      </c>
      <c r="B3222" t="s">
        <v>260</v>
      </c>
      <c r="C3222" t="s">
        <v>237</v>
      </c>
      <c r="D3222" t="s">
        <v>847</v>
      </c>
      <c r="E3222" t="s">
        <v>3285</v>
      </c>
      <c r="F3222" t="s">
        <v>7805</v>
      </c>
      <c r="G3222" t="s">
        <v>7805</v>
      </c>
      <c r="H3222">
        <v>0.13700000000000001</v>
      </c>
      <c r="I3222" t="s">
        <v>265</v>
      </c>
      <c r="J3222" t="s">
        <v>242</v>
      </c>
      <c r="K3222" t="s">
        <v>243</v>
      </c>
      <c r="L3222" t="s">
        <v>244</v>
      </c>
      <c r="M3222">
        <v>0</v>
      </c>
      <c r="N3222">
        <v>0.13700000000000001</v>
      </c>
      <c r="O3222" t="s">
        <v>446</v>
      </c>
      <c r="P3222" t="s">
        <v>7806</v>
      </c>
      <c r="Q3222" t="s">
        <v>851</v>
      </c>
      <c r="R3222" t="s">
        <v>7807</v>
      </c>
      <c r="S3222" t="s">
        <v>270</v>
      </c>
      <c r="T3222" t="b">
        <v>1</v>
      </c>
    </row>
    <row r="3223" spans="1:20" x14ac:dyDescent="0.25">
      <c r="A3223" t="s">
        <v>259</v>
      </c>
      <c r="B3223" t="s">
        <v>260</v>
      </c>
      <c r="C3223" t="s">
        <v>237</v>
      </c>
      <c r="D3223" t="s">
        <v>6128</v>
      </c>
      <c r="E3223" t="s">
        <v>6774</v>
      </c>
      <c r="F3223" t="s">
        <v>7780</v>
      </c>
      <c r="G3223" t="s">
        <v>7780</v>
      </c>
      <c r="H3223">
        <v>0.16600000000000001</v>
      </c>
      <c r="I3223" t="s">
        <v>265</v>
      </c>
      <c r="J3223" t="s">
        <v>242</v>
      </c>
      <c r="K3223" t="s">
        <v>243</v>
      </c>
      <c r="L3223" t="s">
        <v>244</v>
      </c>
      <c r="M3223">
        <v>0</v>
      </c>
      <c r="N3223">
        <v>0.16600000000000001</v>
      </c>
      <c r="O3223" t="s">
        <v>4756</v>
      </c>
      <c r="P3223" t="s">
        <v>7808</v>
      </c>
      <c r="Q3223" t="s">
        <v>6132</v>
      </c>
      <c r="R3223" t="s">
        <v>7809</v>
      </c>
      <c r="S3223" t="s">
        <v>270</v>
      </c>
      <c r="T3223" t="b">
        <v>1</v>
      </c>
    </row>
    <row r="3224" spans="1:20" x14ac:dyDescent="0.25">
      <c r="A3224" t="s">
        <v>259</v>
      </c>
      <c r="B3224" t="s">
        <v>260</v>
      </c>
      <c r="C3224" t="s">
        <v>237</v>
      </c>
      <c r="D3224" t="s">
        <v>3368</v>
      </c>
      <c r="E3224" t="s">
        <v>5167</v>
      </c>
      <c r="F3224" t="s">
        <v>5167</v>
      </c>
      <c r="G3224" t="s">
        <v>7810</v>
      </c>
      <c r="H3224">
        <v>7.6999999999999999E-2</v>
      </c>
      <c r="I3224" t="s">
        <v>265</v>
      </c>
      <c r="J3224" t="s">
        <v>242</v>
      </c>
      <c r="K3224" t="s">
        <v>243</v>
      </c>
      <c r="L3224" t="s">
        <v>244</v>
      </c>
      <c r="M3224">
        <v>0</v>
      </c>
      <c r="N3224">
        <v>7.6999999999999999E-2</v>
      </c>
      <c r="O3224" t="s">
        <v>2901</v>
      </c>
      <c r="P3224" t="s">
        <v>7811</v>
      </c>
      <c r="Q3224" t="s">
        <v>3373</v>
      </c>
      <c r="R3224" t="s">
        <v>7812</v>
      </c>
      <c r="S3224" t="s">
        <v>270</v>
      </c>
      <c r="T3224" t="b">
        <v>1</v>
      </c>
    </row>
    <row r="3225" spans="1:20" x14ac:dyDescent="0.25">
      <c r="A3225" t="s">
        <v>259</v>
      </c>
      <c r="B3225" t="s">
        <v>260</v>
      </c>
      <c r="C3225" t="s">
        <v>336</v>
      </c>
      <c r="D3225" t="s">
        <v>3368</v>
      </c>
      <c r="E3225" t="s">
        <v>5167</v>
      </c>
      <c r="F3225" t="s">
        <v>5167</v>
      </c>
      <c r="G3225" t="s">
        <v>7810</v>
      </c>
      <c r="H3225">
        <v>398</v>
      </c>
      <c r="I3225" t="s">
        <v>265</v>
      </c>
      <c r="J3225" t="s">
        <v>242</v>
      </c>
      <c r="K3225" t="s">
        <v>243</v>
      </c>
      <c r="L3225" t="s">
        <v>244</v>
      </c>
      <c r="M3225">
        <v>0</v>
      </c>
      <c r="N3225">
        <v>398</v>
      </c>
      <c r="O3225" t="s">
        <v>2901</v>
      </c>
      <c r="P3225" t="s">
        <v>7811</v>
      </c>
      <c r="Q3225" t="s">
        <v>3373</v>
      </c>
      <c r="R3225" t="s">
        <v>7813</v>
      </c>
      <c r="S3225" t="s">
        <v>270</v>
      </c>
      <c r="T3225" t="b">
        <v>1</v>
      </c>
    </row>
    <row r="3226" spans="1:20" x14ac:dyDescent="0.25">
      <c r="A3226" t="s">
        <v>259</v>
      </c>
      <c r="B3226" t="s">
        <v>260</v>
      </c>
      <c r="C3226" t="s">
        <v>336</v>
      </c>
      <c r="D3226" t="s">
        <v>3368</v>
      </c>
      <c r="E3226" t="s">
        <v>5167</v>
      </c>
      <c r="F3226" t="s">
        <v>5167</v>
      </c>
      <c r="G3226" t="s">
        <v>7810</v>
      </c>
      <c r="H3226">
        <v>769</v>
      </c>
      <c r="I3226" t="s">
        <v>265</v>
      </c>
      <c r="J3226" t="s">
        <v>242</v>
      </c>
      <c r="K3226" t="s">
        <v>243</v>
      </c>
      <c r="L3226" t="s">
        <v>244</v>
      </c>
      <c r="M3226">
        <v>0</v>
      </c>
      <c r="N3226">
        <v>769</v>
      </c>
      <c r="O3226" t="s">
        <v>2901</v>
      </c>
      <c r="P3226" t="s">
        <v>7811</v>
      </c>
      <c r="Q3226" t="s">
        <v>3373</v>
      </c>
      <c r="R3226" t="s">
        <v>7814</v>
      </c>
      <c r="S3226" t="s">
        <v>270</v>
      </c>
      <c r="T3226" t="b">
        <v>1</v>
      </c>
    </row>
    <row r="3227" spans="1:20" x14ac:dyDescent="0.25">
      <c r="A3227" t="s">
        <v>259</v>
      </c>
      <c r="B3227" t="s">
        <v>260</v>
      </c>
      <c r="C3227" t="s">
        <v>237</v>
      </c>
      <c r="D3227" t="s">
        <v>2434</v>
      </c>
      <c r="E3227" t="s">
        <v>2435</v>
      </c>
      <c r="F3227" t="s">
        <v>7815</v>
      </c>
      <c r="G3227" t="s">
        <v>7816</v>
      </c>
      <c r="H3227">
        <v>0.61799999999999999</v>
      </c>
      <c r="I3227" t="s">
        <v>265</v>
      </c>
      <c r="J3227" t="s">
        <v>242</v>
      </c>
      <c r="K3227" t="s">
        <v>243</v>
      </c>
      <c r="L3227" t="s">
        <v>244</v>
      </c>
      <c r="M3227">
        <v>0</v>
      </c>
      <c r="N3227">
        <v>0.61799999999999999</v>
      </c>
      <c r="O3227" t="s">
        <v>446</v>
      </c>
      <c r="P3227" t="s">
        <v>7817</v>
      </c>
      <c r="Q3227" t="s">
        <v>2438</v>
      </c>
      <c r="R3227" t="s">
        <v>7818</v>
      </c>
      <c r="S3227" t="s">
        <v>270</v>
      </c>
      <c r="T3227" t="b">
        <v>1</v>
      </c>
    </row>
    <row r="3228" spans="1:20" x14ac:dyDescent="0.25">
      <c r="A3228" t="s">
        <v>259</v>
      </c>
      <c r="B3228" t="s">
        <v>260</v>
      </c>
      <c r="C3228" t="s">
        <v>237</v>
      </c>
      <c r="D3228" t="s">
        <v>2193</v>
      </c>
      <c r="E3228" t="s">
        <v>2172</v>
      </c>
      <c r="F3228" t="s">
        <v>7819</v>
      </c>
      <c r="G3228" t="s">
        <v>7820</v>
      </c>
      <c r="H3228">
        <v>0.38600000000000001</v>
      </c>
      <c r="I3228" t="s">
        <v>265</v>
      </c>
      <c r="J3228" t="s">
        <v>242</v>
      </c>
      <c r="K3228" t="s">
        <v>243</v>
      </c>
      <c r="L3228" t="s">
        <v>244</v>
      </c>
      <c r="M3228">
        <v>0</v>
      </c>
      <c r="N3228">
        <v>0.38600000000000001</v>
      </c>
      <c r="O3228" t="s">
        <v>660</v>
      </c>
      <c r="P3228" t="s">
        <v>7821</v>
      </c>
      <c r="Q3228" t="s">
        <v>2197</v>
      </c>
      <c r="R3228" t="s">
        <v>7822</v>
      </c>
      <c r="S3228" t="s">
        <v>270</v>
      </c>
      <c r="T3228" t="b">
        <v>1</v>
      </c>
    </row>
    <row r="3229" spans="1:20" x14ac:dyDescent="0.25">
      <c r="A3229" t="s">
        <v>259</v>
      </c>
      <c r="B3229" t="s">
        <v>260</v>
      </c>
      <c r="C3229" t="s">
        <v>294</v>
      </c>
      <c r="D3229" t="s">
        <v>2193</v>
      </c>
      <c r="E3229" t="s">
        <v>2172</v>
      </c>
      <c r="F3229" t="s">
        <v>7819</v>
      </c>
      <c r="G3229" t="s">
        <v>7820</v>
      </c>
      <c r="H3229">
        <v>0.11899999999999999</v>
      </c>
      <c r="I3229" t="s">
        <v>265</v>
      </c>
      <c r="J3229" t="s">
        <v>242</v>
      </c>
      <c r="K3229" t="s">
        <v>243</v>
      </c>
      <c r="L3229" t="s">
        <v>244</v>
      </c>
      <c r="M3229">
        <v>0</v>
      </c>
      <c r="N3229">
        <v>0.11899999999999999</v>
      </c>
      <c r="O3229" t="s">
        <v>660</v>
      </c>
      <c r="P3229" t="s">
        <v>7821</v>
      </c>
      <c r="Q3229" t="s">
        <v>2197</v>
      </c>
      <c r="R3229" t="s">
        <v>7822</v>
      </c>
      <c r="S3229" t="s">
        <v>270</v>
      </c>
      <c r="T3229" t="b">
        <v>1</v>
      </c>
    </row>
    <row r="3230" spans="1:20" x14ac:dyDescent="0.25">
      <c r="A3230" t="s">
        <v>259</v>
      </c>
      <c r="B3230" t="s">
        <v>260</v>
      </c>
      <c r="C3230" t="s">
        <v>237</v>
      </c>
      <c r="D3230" t="s">
        <v>412</v>
      </c>
      <c r="E3230" t="s">
        <v>3420</v>
      </c>
      <c r="F3230" t="s">
        <v>7823</v>
      </c>
      <c r="G3230" t="s">
        <v>7823</v>
      </c>
      <c r="H3230">
        <v>0.44600000000000001</v>
      </c>
      <c r="I3230" t="s">
        <v>265</v>
      </c>
      <c r="J3230" t="s">
        <v>242</v>
      </c>
      <c r="K3230" t="s">
        <v>243</v>
      </c>
      <c r="L3230" t="s">
        <v>244</v>
      </c>
      <c r="M3230">
        <v>0</v>
      </c>
      <c r="N3230">
        <v>0.44600000000000001</v>
      </c>
      <c r="O3230" t="s">
        <v>372</v>
      </c>
      <c r="P3230" t="s">
        <v>7824</v>
      </c>
      <c r="Q3230" t="s">
        <v>416</v>
      </c>
      <c r="R3230" t="s">
        <v>7825</v>
      </c>
      <c r="S3230" t="s">
        <v>270</v>
      </c>
      <c r="T3230" t="b">
        <v>1</v>
      </c>
    </row>
    <row r="3231" spans="1:20" x14ac:dyDescent="0.25">
      <c r="A3231" t="s">
        <v>259</v>
      </c>
      <c r="B3231" t="s">
        <v>260</v>
      </c>
      <c r="C3231" t="s">
        <v>237</v>
      </c>
      <c r="D3231" t="s">
        <v>7826</v>
      </c>
      <c r="E3231" t="s">
        <v>7827</v>
      </c>
      <c r="F3231" t="s">
        <v>7828</v>
      </c>
      <c r="G3231" t="s">
        <v>7828</v>
      </c>
      <c r="H3231">
        <v>4.7229999999999999</v>
      </c>
      <c r="I3231" t="s">
        <v>265</v>
      </c>
      <c r="J3231" t="s">
        <v>242</v>
      </c>
      <c r="K3231" t="s">
        <v>243</v>
      </c>
      <c r="L3231" t="s">
        <v>244</v>
      </c>
      <c r="M3231">
        <v>0</v>
      </c>
      <c r="N3231">
        <v>4.7229999999999999</v>
      </c>
      <c r="O3231" t="s">
        <v>1122</v>
      </c>
      <c r="P3231" t="s">
        <v>7829</v>
      </c>
      <c r="Q3231" t="s">
        <v>7830</v>
      </c>
      <c r="R3231" t="s">
        <v>7831</v>
      </c>
      <c r="S3231" t="s">
        <v>270</v>
      </c>
      <c r="T3231" t="b">
        <v>1</v>
      </c>
    </row>
    <row r="3232" spans="1:20" x14ac:dyDescent="0.25">
      <c r="A3232" t="s">
        <v>236</v>
      </c>
      <c r="B3232" t="s">
        <v>236</v>
      </c>
      <c r="C3232" t="s">
        <v>237</v>
      </c>
      <c r="D3232" t="s">
        <v>238</v>
      </c>
      <c r="F3232" t="s">
        <v>1596</v>
      </c>
      <c r="G3232" t="s">
        <v>2725</v>
      </c>
      <c r="H3232">
        <v>2.99E-3</v>
      </c>
      <c r="I3232" t="s">
        <v>341</v>
      </c>
      <c r="J3232" t="s">
        <v>242</v>
      </c>
      <c r="K3232" t="s">
        <v>243</v>
      </c>
      <c r="L3232" t="s">
        <v>244</v>
      </c>
      <c r="M3232">
        <v>0</v>
      </c>
      <c r="N3232">
        <v>2.99E-3</v>
      </c>
      <c r="O3232" t="s">
        <v>486</v>
      </c>
      <c r="P3232" t="s">
        <v>2726</v>
      </c>
      <c r="Q3232" t="s">
        <v>247</v>
      </c>
      <c r="R3232" t="s">
        <v>1600</v>
      </c>
      <c r="S3232" t="s">
        <v>249</v>
      </c>
      <c r="T3232" t="b">
        <v>1</v>
      </c>
    </row>
    <row r="3233" spans="1:20" x14ac:dyDescent="0.25">
      <c r="A3233" t="s">
        <v>259</v>
      </c>
      <c r="B3233" t="s">
        <v>260</v>
      </c>
      <c r="C3233" t="s">
        <v>237</v>
      </c>
      <c r="D3233" t="s">
        <v>2245</v>
      </c>
      <c r="E3233" t="s">
        <v>5622</v>
      </c>
      <c r="F3233" t="s">
        <v>7460</v>
      </c>
      <c r="G3233" t="s">
        <v>7460</v>
      </c>
      <c r="H3233">
        <v>0.72</v>
      </c>
      <c r="I3233" t="s">
        <v>265</v>
      </c>
      <c r="J3233" t="s">
        <v>242</v>
      </c>
      <c r="K3233" t="s">
        <v>243</v>
      </c>
      <c r="L3233" t="s">
        <v>244</v>
      </c>
      <c r="M3233">
        <v>0</v>
      </c>
      <c r="N3233">
        <v>0.72</v>
      </c>
      <c r="O3233" t="s">
        <v>990</v>
      </c>
      <c r="P3233" t="s">
        <v>7832</v>
      </c>
      <c r="Q3233" t="s">
        <v>2249</v>
      </c>
      <c r="R3233" t="s">
        <v>7833</v>
      </c>
      <c r="S3233" t="s">
        <v>270</v>
      </c>
      <c r="T3233" t="b">
        <v>1</v>
      </c>
    </row>
    <row r="3234" spans="1:20" x14ac:dyDescent="0.25">
      <c r="A3234" t="s">
        <v>259</v>
      </c>
      <c r="B3234" t="s">
        <v>260</v>
      </c>
      <c r="C3234" t="s">
        <v>294</v>
      </c>
      <c r="D3234" t="s">
        <v>2245</v>
      </c>
      <c r="E3234" t="s">
        <v>5622</v>
      </c>
      <c r="F3234" t="s">
        <v>7460</v>
      </c>
      <c r="G3234" t="s">
        <v>7460</v>
      </c>
      <c r="H3234">
        <v>0.48</v>
      </c>
      <c r="I3234" t="s">
        <v>265</v>
      </c>
      <c r="J3234" t="s">
        <v>242</v>
      </c>
      <c r="K3234" t="s">
        <v>243</v>
      </c>
      <c r="L3234" t="s">
        <v>244</v>
      </c>
      <c r="M3234">
        <v>0</v>
      </c>
      <c r="N3234">
        <v>0.48</v>
      </c>
      <c r="O3234" t="s">
        <v>990</v>
      </c>
      <c r="P3234" t="s">
        <v>7832</v>
      </c>
      <c r="Q3234" t="s">
        <v>2249</v>
      </c>
      <c r="R3234" t="s">
        <v>7833</v>
      </c>
      <c r="S3234" t="s">
        <v>270</v>
      </c>
      <c r="T3234" t="b">
        <v>1</v>
      </c>
    </row>
    <row r="3235" spans="1:20" x14ac:dyDescent="0.25">
      <c r="A3235" t="s">
        <v>236</v>
      </c>
      <c r="B3235" t="s">
        <v>236</v>
      </c>
      <c r="C3235" t="s">
        <v>336</v>
      </c>
      <c r="D3235" t="s">
        <v>3096</v>
      </c>
      <c r="E3235" t="s">
        <v>7834</v>
      </c>
      <c r="F3235" t="s">
        <v>7835</v>
      </c>
      <c r="G3235" t="s">
        <v>7836</v>
      </c>
      <c r="H3235">
        <v>4818626</v>
      </c>
      <c r="I3235" t="s">
        <v>341</v>
      </c>
      <c r="J3235" t="s">
        <v>242</v>
      </c>
      <c r="K3235" t="s">
        <v>243</v>
      </c>
      <c r="L3235" t="s">
        <v>244</v>
      </c>
      <c r="M3235">
        <v>0</v>
      </c>
      <c r="N3235">
        <v>4818626</v>
      </c>
      <c r="O3235" t="s">
        <v>697</v>
      </c>
      <c r="P3235" t="s">
        <v>1564</v>
      </c>
      <c r="Q3235" t="s">
        <v>3101</v>
      </c>
      <c r="R3235" t="s">
        <v>7837</v>
      </c>
      <c r="S3235" t="s">
        <v>249</v>
      </c>
      <c r="T3235" t="b">
        <v>0</v>
      </c>
    </row>
    <row r="3236" spans="1:20" x14ac:dyDescent="0.25">
      <c r="A3236" t="s">
        <v>236</v>
      </c>
      <c r="B3236" t="s">
        <v>236</v>
      </c>
      <c r="C3236" t="s">
        <v>336</v>
      </c>
      <c r="D3236" t="s">
        <v>3096</v>
      </c>
      <c r="E3236" t="s">
        <v>7834</v>
      </c>
      <c r="F3236" t="s">
        <v>7835</v>
      </c>
      <c r="G3236" t="s">
        <v>7836</v>
      </c>
      <c r="H3236">
        <v>11525633</v>
      </c>
      <c r="I3236" t="s">
        <v>341</v>
      </c>
      <c r="J3236" t="s">
        <v>242</v>
      </c>
      <c r="K3236" t="s">
        <v>243</v>
      </c>
      <c r="L3236" t="s">
        <v>244</v>
      </c>
      <c r="M3236">
        <v>0</v>
      </c>
      <c r="N3236">
        <v>11525633</v>
      </c>
      <c r="O3236" t="s">
        <v>697</v>
      </c>
      <c r="P3236" t="s">
        <v>1564</v>
      </c>
      <c r="Q3236" t="s">
        <v>3101</v>
      </c>
      <c r="R3236" t="s">
        <v>7838</v>
      </c>
      <c r="S3236" t="s">
        <v>249</v>
      </c>
      <c r="T3236" t="b">
        <v>0</v>
      </c>
    </row>
    <row r="3237" spans="1:20" x14ac:dyDescent="0.25">
      <c r="A3237" t="s">
        <v>236</v>
      </c>
      <c r="B3237" t="s">
        <v>236</v>
      </c>
      <c r="C3237" t="s">
        <v>237</v>
      </c>
      <c r="D3237" t="s">
        <v>314</v>
      </c>
      <c r="F3237" t="s">
        <v>1596</v>
      </c>
      <c r="G3237" t="s">
        <v>1053</v>
      </c>
      <c r="H3237">
        <v>0</v>
      </c>
      <c r="I3237" t="s">
        <v>254</v>
      </c>
      <c r="J3237" t="s">
        <v>242</v>
      </c>
      <c r="K3237" t="s">
        <v>243</v>
      </c>
      <c r="L3237" t="s">
        <v>244</v>
      </c>
      <c r="M3237">
        <v>0</v>
      </c>
      <c r="N3237">
        <v>0</v>
      </c>
      <c r="O3237" t="s">
        <v>4331</v>
      </c>
      <c r="P3237" t="s">
        <v>7839</v>
      </c>
      <c r="Q3237" t="s">
        <v>318</v>
      </c>
      <c r="R3237" t="s">
        <v>2310</v>
      </c>
      <c r="S3237" t="s">
        <v>249</v>
      </c>
      <c r="T3237" t="b">
        <v>0</v>
      </c>
    </row>
    <row r="3238" spans="1:20" x14ac:dyDescent="0.25">
      <c r="A3238" t="s">
        <v>259</v>
      </c>
      <c r="B3238" t="s">
        <v>260</v>
      </c>
      <c r="C3238" t="s">
        <v>237</v>
      </c>
      <c r="D3238" t="s">
        <v>707</v>
      </c>
      <c r="E3238" t="s">
        <v>1694</v>
      </c>
      <c r="F3238" t="s">
        <v>7840</v>
      </c>
      <c r="G3238" t="s">
        <v>7840</v>
      </c>
      <c r="H3238">
        <v>5.8500000000000003E-2</v>
      </c>
      <c r="I3238" t="s">
        <v>265</v>
      </c>
      <c r="J3238" t="s">
        <v>242</v>
      </c>
      <c r="K3238" t="s">
        <v>243</v>
      </c>
      <c r="L3238" t="s">
        <v>244</v>
      </c>
      <c r="M3238">
        <v>0</v>
      </c>
      <c r="N3238">
        <v>5.8500000000000003E-2</v>
      </c>
      <c r="O3238" t="s">
        <v>569</v>
      </c>
      <c r="P3238" t="s">
        <v>7841</v>
      </c>
      <c r="Q3238" t="s">
        <v>713</v>
      </c>
      <c r="R3238" t="s">
        <v>7842</v>
      </c>
      <c r="S3238" t="s">
        <v>270</v>
      </c>
      <c r="T3238" t="b">
        <v>0</v>
      </c>
    </row>
    <row r="3239" spans="1:20" x14ac:dyDescent="0.25">
      <c r="A3239" t="s">
        <v>259</v>
      </c>
      <c r="B3239" t="s">
        <v>260</v>
      </c>
      <c r="C3239" t="s">
        <v>237</v>
      </c>
      <c r="D3239" t="s">
        <v>956</v>
      </c>
      <c r="E3239" t="s">
        <v>7843</v>
      </c>
      <c r="F3239" t="s">
        <v>7844</v>
      </c>
      <c r="G3239" t="s">
        <v>7844</v>
      </c>
      <c r="H3239">
        <v>0.152173</v>
      </c>
      <c r="I3239" t="s">
        <v>265</v>
      </c>
      <c r="J3239" t="s">
        <v>242</v>
      </c>
      <c r="K3239" t="s">
        <v>243</v>
      </c>
      <c r="L3239" t="s">
        <v>244</v>
      </c>
      <c r="M3239">
        <v>0</v>
      </c>
      <c r="N3239">
        <v>0.152173</v>
      </c>
      <c r="O3239" t="s">
        <v>372</v>
      </c>
      <c r="P3239" t="s">
        <v>7845</v>
      </c>
      <c r="Q3239" t="s">
        <v>960</v>
      </c>
      <c r="R3239" t="s">
        <v>7846</v>
      </c>
      <c r="S3239" t="s">
        <v>270</v>
      </c>
      <c r="T3239" t="b">
        <v>1</v>
      </c>
    </row>
    <row r="3240" spans="1:20" x14ac:dyDescent="0.25">
      <c r="A3240" t="s">
        <v>259</v>
      </c>
      <c r="B3240" t="s">
        <v>260</v>
      </c>
      <c r="C3240" t="s">
        <v>294</v>
      </c>
      <c r="D3240" t="s">
        <v>956</v>
      </c>
      <c r="E3240" t="s">
        <v>7843</v>
      </c>
      <c r="F3240" t="s">
        <v>7844</v>
      </c>
      <c r="G3240" t="s">
        <v>7844</v>
      </c>
      <c r="H3240">
        <v>5.7599999999999998E-2</v>
      </c>
      <c r="I3240" t="s">
        <v>265</v>
      </c>
      <c r="J3240" t="s">
        <v>242</v>
      </c>
      <c r="K3240" t="s">
        <v>243</v>
      </c>
      <c r="L3240" t="s">
        <v>244</v>
      </c>
      <c r="M3240">
        <v>0</v>
      </c>
      <c r="N3240">
        <v>5.7599999999999998E-2</v>
      </c>
      <c r="O3240" t="s">
        <v>372</v>
      </c>
      <c r="P3240" t="s">
        <v>7845</v>
      </c>
      <c r="Q3240" t="s">
        <v>960</v>
      </c>
      <c r="R3240" t="s">
        <v>7846</v>
      </c>
      <c r="S3240" t="s">
        <v>270</v>
      </c>
      <c r="T3240" t="b">
        <v>1</v>
      </c>
    </row>
    <row r="3241" spans="1:20" x14ac:dyDescent="0.25">
      <c r="A3241" t="s">
        <v>236</v>
      </c>
      <c r="B3241" t="s">
        <v>236</v>
      </c>
      <c r="C3241" t="s">
        <v>237</v>
      </c>
      <c r="D3241" t="s">
        <v>250</v>
      </c>
      <c r="F3241" t="s">
        <v>239</v>
      </c>
      <c r="G3241" t="s">
        <v>485</v>
      </c>
      <c r="H3241">
        <v>0.26</v>
      </c>
      <c r="I3241" t="s">
        <v>254</v>
      </c>
      <c r="J3241" t="s">
        <v>242</v>
      </c>
      <c r="K3241" t="s">
        <v>243</v>
      </c>
      <c r="L3241" t="s">
        <v>244</v>
      </c>
      <c r="M3241">
        <v>0</v>
      </c>
      <c r="N3241">
        <v>0.26</v>
      </c>
      <c r="O3241" t="s">
        <v>546</v>
      </c>
      <c r="P3241" t="s">
        <v>7847</v>
      </c>
      <c r="Q3241" t="s">
        <v>257</v>
      </c>
      <c r="R3241" t="s">
        <v>4649</v>
      </c>
      <c r="S3241" t="s">
        <v>249</v>
      </c>
      <c r="T3241" t="b">
        <v>0</v>
      </c>
    </row>
    <row r="3242" spans="1:20" x14ac:dyDescent="0.25">
      <c r="A3242" t="s">
        <v>259</v>
      </c>
      <c r="B3242" t="s">
        <v>260</v>
      </c>
      <c r="C3242" t="s">
        <v>237</v>
      </c>
      <c r="D3242" t="s">
        <v>2245</v>
      </c>
      <c r="E3242" t="s">
        <v>7848</v>
      </c>
      <c r="F3242" t="s">
        <v>736</v>
      </c>
      <c r="G3242" t="s">
        <v>736</v>
      </c>
      <c r="H3242">
        <v>0.14399999999999999</v>
      </c>
      <c r="I3242" t="s">
        <v>265</v>
      </c>
      <c r="J3242" t="s">
        <v>242</v>
      </c>
      <c r="K3242" t="s">
        <v>243</v>
      </c>
      <c r="L3242" t="s">
        <v>244</v>
      </c>
      <c r="M3242">
        <v>0</v>
      </c>
      <c r="N3242">
        <v>0.14399999999999999</v>
      </c>
      <c r="O3242" t="s">
        <v>386</v>
      </c>
      <c r="P3242" t="s">
        <v>7849</v>
      </c>
      <c r="Q3242" t="s">
        <v>2249</v>
      </c>
      <c r="R3242" t="s">
        <v>7850</v>
      </c>
      <c r="S3242" t="s">
        <v>270</v>
      </c>
      <c r="T3242" t="b">
        <v>1</v>
      </c>
    </row>
    <row r="3243" spans="1:20" x14ac:dyDescent="0.25">
      <c r="A3243" t="s">
        <v>259</v>
      </c>
      <c r="B3243" t="s">
        <v>260</v>
      </c>
      <c r="C3243" t="s">
        <v>294</v>
      </c>
      <c r="D3243" t="s">
        <v>2245</v>
      </c>
      <c r="E3243" t="s">
        <v>7848</v>
      </c>
      <c r="F3243" t="s">
        <v>736</v>
      </c>
      <c r="G3243" t="s">
        <v>736</v>
      </c>
      <c r="H3243">
        <v>4.8000000000000001E-2</v>
      </c>
      <c r="I3243" t="s">
        <v>265</v>
      </c>
      <c r="J3243" t="s">
        <v>242</v>
      </c>
      <c r="K3243" t="s">
        <v>243</v>
      </c>
      <c r="L3243" t="s">
        <v>244</v>
      </c>
      <c r="M3243">
        <v>0</v>
      </c>
      <c r="N3243">
        <v>4.8000000000000001E-2</v>
      </c>
      <c r="O3243" t="s">
        <v>486</v>
      </c>
      <c r="P3243" t="s">
        <v>7849</v>
      </c>
      <c r="Q3243" t="s">
        <v>2249</v>
      </c>
      <c r="R3243" t="s">
        <v>7850</v>
      </c>
      <c r="S3243" t="s">
        <v>270</v>
      </c>
      <c r="T3243" t="b">
        <v>1</v>
      </c>
    </row>
    <row r="3244" spans="1:20" x14ac:dyDescent="0.25">
      <c r="A3244" t="s">
        <v>259</v>
      </c>
      <c r="B3244" t="s">
        <v>260</v>
      </c>
      <c r="C3244" t="s">
        <v>237</v>
      </c>
      <c r="D3244" t="s">
        <v>3141</v>
      </c>
      <c r="E3244" t="s">
        <v>2127</v>
      </c>
      <c r="F3244" t="s">
        <v>7851</v>
      </c>
      <c r="G3244" t="s">
        <v>7851</v>
      </c>
      <c r="H3244">
        <v>9.7500000000000003E-2</v>
      </c>
      <c r="I3244" t="s">
        <v>265</v>
      </c>
      <c r="J3244" t="s">
        <v>242</v>
      </c>
      <c r="K3244" t="s">
        <v>243</v>
      </c>
      <c r="L3244" t="s">
        <v>244</v>
      </c>
      <c r="M3244">
        <v>0</v>
      </c>
      <c r="N3244">
        <v>9.7500000000000003E-2</v>
      </c>
      <c r="O3244" t="s">
        <v>1083</v>
      </c>
      <c r="P3244" t="s">
        <v>7852</v>
      </c>
      <c r="Q3244" t="s">
        <v>3143</v>
      </c>
      <c r="R3244" t="s">
        <v>7853</v>
      </c>
      <c r="S3244" t="s">
        <v>270</v>
      </c>
      <c r="T3244" t="b">
        <v>1</v>
      </c>
    </row>
    <row r="3245" spans="1:20" x14ac:dyDescent="0.25">
      <c r="A3245" t="s">
        <v>259</v>
      </c>
      <c r="B3245" t="s">
        <v>260</v>
      </c>
      <c r="C3245" t="s">
        <v>294</v>
      </c>
      <c r="D3245" t="s">
        <v>3141</v>
      </c>
      <c r="E3245" t="s">
        <v>2127</v>
      </c>
      <c r="F3245" t="s">
        <v>7851</v>
      </c>
      <c r="G3245" t="s">
        <v>7851</v>
      </c>
      <c r="H3245">
        <v>3.95E-2</v>
      </c>
      <c r="I3245" t="s">
        <v>265</v>
      </c>
      <c r="J3245" t="s">
        <v>242</v>
      </c>
      <c r="K3245" t="s">
        <v>243</v>
      </c>
      <c r="L3245" t="s">
        <v>244</v>
      </c>
      <c r="M3245">
        <v>0</v>
      </c>
      <c r="N3245">
        <v>3.95E-2</v>
      </c>
      <c r="O3245" t="s">
        <v>1083</v>
      </c>
      <c r="P3245" t="s">
        <v>7852</v>
      </c>
      <c r="Q3245" t="s">
        <v>3143</v>
      </c>
      <c r="R3245" t="s">
        <v>7853</v>
      </c>
      <c r="S3245" t="s">
        <v>270</v>
      </c>
      <c r="T3245" t="b">
        <v>1</v>
      </c>
    </row>
    <row r="3246" spans="1:20" x14ac:dyDescent="0.25">
      <c r="A3246" t="s">
        <v>259</v>
      </c>
      <c r="B3246" t="s">
        <v>260</v>
      </c>
      <c r="C3246" t="s">
        <v>237</v>
      </c>
      <c r="D3246" t="s">
        <v>2245</v>
      </c>
      <c r="E3246" t="s">
        <v>988</v>
      </c>
      <c r="F3246" t="s">
        <v>7854</v>
      </c>
      <c r="G3246" t="s">
        <v>7854</v>
      </c>
      <c r="H3246">
        <v>7.1999999999999995E-2</v>
      </c>
      <c r="I3246" t="s">
        <v>265</v>
      </c>
      <c r="J3246" t="s">
        <v>242</v>
      </c>
      <c r="K3246" t="s">
        <v>243</v>
      </c>
      <c r="L3246" t="s">
        <v>244</v>
      </c>
      <c r="M3246">
        <v>0</v>
      </c>
      <c r="N3246">
        <v>7.1999999999999995E-2</v>
      </c>
      <c r="O3246" t="s">
        <v>386</v>
      </c>
      <c r="P3246" t="s">
        <v>7855</v>
      </c>
      <c r="Q3246" t="s">
        <v>2249</v>
      </c>
      <c r="R3246" t="s">
        <v>7856</v>
      </c>
      <c r="S3246" t="s">
        <v>270</v>
      </c>
      <c r="T3246" t="b">
        <v>1</v>
      </c>
    </row>
    <row r="3247" spans="1:20" x14ac:dyDescent="0.25">
      <c r="A3247" t="s">
        <v>259</v>
      </c>
      <c r="B3247" t="s">
        <v>260</v>
      </c>
      <c r="C3247" t="s">
        <v>294</v>
      </c>
      <c r="D3247" t="s">
        <v>2245</v>
      </c>
      <c r="E3247" t="s">
        <v>988</v>
      </c>
      <c r="F3247" t="s">
        <v>7854</v>
      </c>
      <c r="G3247" t="s">
        <v>7854</v>
      </c>
      <c r="H3247">
        <v>2.4E-2</v>
      </c>
      <c r="I3247" t="s">
        <v>265</v>
      </c>
      <c r="J3247" t="s">
        <v>242</v>
      </c>
      <c r="K3247" t="s">
        <v>243</v>
      </c>
      <c r="L3247" t="s">
        <v>244</v>
      </c>
      <c r="M3247">
        <v>0</v>
      </c>
      <c r="N3247">
        <v>2.4E-2</v>
      </c>
      <c r="O3247" t="s">
        <v>486</v>
      </c>
      <c r="P3247" t="s">
        <v>7855</v>
      </c>
      <c r="Q3247" t="s">
        <v>2249</v>
      </c>
      <c r="R3247" t="s">
        <v>7856</v>
      </c>
      <c r="S3247" t="s">
        <v>270</v>
      </c>
      <c r="T3247" t="b">
        <v>1</v>
      </c>
    </row>
    <row r="3248" spans="1:20" x14ac:dyDescent="0.25">
      <c r="A3248" t="s">
        <v>259</v>
      </c>
      <c r="B3248" t="s">
        <v>260</v>
      </c>
      <c r="C3248" t="s">
        <v>237</v>
      </c>
      <c r="D3248" t="s">
        <v>2318</v>
      </c>
      <c r="E3248" t="s">
        <v>7857</v>
      </c>
      <c r="F3248" t="s">
        <v>7858</v>
      </c>
      <c r="G3248" t="s">
        <v>7858</v>
      </c>
      <c r="H3248">
        <v>3.3660000000000001</v>
      </c>
      <c r="I3248" t="s">
        <v>265</v>
      </c>
      <c r="J3248" t="s">
        <v>242</v>
      </c>
      <c r="K3248" t="s">
        <v>243</v>
      </c>
      <c r="L3248" t="s">
        <v>244</v>
      </c>
      <c r="M3248">
        <v>0</v>
      </c>
      <c r="N3248">
        <v>3.3660000000000001</v>
      </c>
      <c r="O3248" t="s">
        <v>324</v>
      </c>
      <c r="P3248" t="s">
        <v>7859</v>
      </c>
      <c r="Q3248" t="s">
        <v>2321</v>
      </c>
      <c r="R3248" t="s">
        <v>7860</v>
      </c>
      <c r="S3248" t="s">
        <v>270</v>
      </c>
      <c r="T3248" t="b">
        <v>1</v>
      </c>
    </row>
    <row r="3249" spans="1:20" x14ac:dyDescent="0.25">
      <c r="A3249" t="s">
        <v>259</v>
      </c>
      <c r="B3249" t="s">
        <v>260</v>
      </c>
      <c r="C3249" t="s">
        <v>336</v>
      </c>
      <c r="D3249" t="s">
        <v>2318</v>
      </c>
      <c r="E3249" t="s">
        <v>7857</v>
      </c>
      <c r="F3249" t="s">
        <v>7858</v>
      </c>
      <c r="G3249" t="s">
        <v>7858</v>
      </c>
      <c r="H3249">
        <v>17345</v>
      </c>
      <c r="I3249" t="s">
        <v>265</v>
      </c>
      <c r="J3249" t="s">
        <v>242</v>
      </c>
      <c r="K3249" t="s">
        <v>243</v>
      </c>
      <c r="L3249" t="s">
        <v>244</v>
      </c>
      <c r="M3249">
        <v>0</v>
      </c>
      <c r="N3249">
        <v>17345</v>
      </c>
      <c r="O3249" t="s">
        <v>324</v>
      </c>
      <c r="P3249" t="s">
        <v>7859</v>
      </c>
      <c r="Q3249" t="s">
        <v>2321</v>
      </c>
      <c r="R3249" t="s">
        <v>7861</v>
      </c>
      <c r="S3249" t="s">
        <v>270</v>
      </c>
      <c r="T3249" t="b">
        <v>1</v>
      </c>
    </row>
    <row r="3250" spans="1:20" x14ac:dyDescent="0.25">
      <c r="A3250" t="s">
        <v>259</v>
      </c>
      <c r="B3250" t="s">
        <v>260</v>
      </c>
      <c r="C3250" t="s">
        <v>336</v>
      </c>
      <c r="D3250" t="s">
        <v>2318</v>
      </c>
      <c r="E3250" t="s">
        <v>7857</v>
      </c>
      <c r="F3250" t="s">
        <v>7858</v>
      </c>
      <c r="G3250" t="s">
        <v>7858</v>
      </c>
      <c r="H3250">
        <v>32254</v>
      </c>
      <c r="I3250" t="s">
        <v>265</v>
      </c>
      <c r="J3250" t="s">
        <v>242</v>
      </c>
      <c r="K3250" t="s">
        <v>243</v>
      </c>
      <c r="L3250" t="s">
        <v>244</v>
      </c>
      <c r="M3250">
        <v>0</v>
      </c>
      <c r="N3250">
        <v>32254</v>
      </c>
      <c r="O3250" t="s">
        <v>324</v>
      </c>
      <c r="P3250" t="s">
        <v>7859</v>
      </c>
      <c r="Q3250" t="s">
        <v>2321</v>
      </c>
      <c r="R3250" t="s">
        <v>7862</v>
      </c>
      <c r="S3250" t="s">
        <v>270</v>
      </c>
      <c r="T3250" t="b">
        <v>1</v>
      </c>
    </row>
    <row r="3251" spans="1:20" x14ac:dyDescent="0.25">
      <c r="A3251" t="s">
        <v>259</v>
      </c>
      <c r="B3251" t="s">
        <v>260</v>
      </c>
      <c r="C3251" t="s">
        <v>237</v>
      </c>
      <c r="D3251" t="s">
        <v>1982</v>
      </c>
      <c r="E3251" t="s">
        <v>4728</v>
      </c>
      <c r="F3251" t="s">
        <v>4728</v>
      </c>
      <c r="G3251" t="s">
        <v>7863</v>
      </c>
      <c r="H3251">
        <v>0.16700000000000001</v>
      </c>
      <c r="I3251" t="s">
        <v>265</v>
      </c>
      <c r="J3251" t="s">
        <v>242</v>
      </c>
      <c r="K3251" t="s">
        <v>243</v>
      </c>
      <c r="L3251" t="s">
        <v>244</v>
      </c>
      <c r="M3251">
        <v>0</v>
      </c>
      <c r="N3251">
        <v>0.16700000000000001</v>
      </c>
      <c r="O3251" t="s">
        <v>660</v>
      </c>
      <c r="P3251" t="s">
        <v>7864</v>
      </c>
      <c r="Q3251" t="s">
        <v>1987</v>
      </c>
      <c r="R3251" t="s">
        <v>7865</v>
      </c>
      <c r="S3251" t="s">
        <v>270</v>
      </c>
      <c r="T3251" t="b">
        <v>1</v>
      </c>
    </row>
    <row r="3252" spans="1:20" x14ac:dyDescent="0.25">
      <c r="A3252" t="s">
        <v>259</v>
      </c>
      <c r="B3252" t="s">
        <v>260</v>
      </c>
      <c r="C3252" t="s">
        <v>336</v>
      </c>
      <c r="D3252" t="s">
        <v>1982</v>
      </c>
      <c r="E3252" t="s">
        <v>4728</v>
      </c>
      <c r="F3252" t="s">
        <v>4728</v>
      </c>
      <c r="G3252" t="s">
        <v>7863</v>
      </c>
      <c r="H3252">
        <v>863</v>
      </c>
      <c r="I3252" t="s">
        <v>265</v>
      </c>
      <c r="J3252" t="s">
        <v>242</v>
      </c>
      <c r="K3252" t="s">
        <v>243</v>
      </c>
      <c r="L3252" t="s">
        <v>244</v>
      </c>
      <c r="M3252">
        <v>0</v>
      </c>
      <c r="N3252">
        <v>863</v>
      </c>
      <c r="O3252" t="s">
        <v>2415</v>
      </c>
      <c r="P3252" t="s">
        <v>7864</v>
      </c>
      <c r="Q3252" t="s">
        <v>1987</v>
      </c>
      <c r="R3252" t="s">
        <v>7866</v>
      </c>
      <c r="S3252" t="s">
        <v>270</v>
      </c>
      <c r="T3252" t="b">
        <v>1</v>
      </c>
    </row>
    <row r="3253" spans="1:20" x14ac:dyDescent="0.25">
      <c r="A3253" t="s">
        <v>259</v>
      </c>
      <c r="B3253" t="s">
        <v>260</v>
      </c>
      <c r="C3253" t="s">
        <v>336</v>
      </c>
      <c r="D3253" t="s">
        <v>1982</v>
      </c>
      <c r="E3253" t="s">
        <v>4728</v>
      </c>
      <c r="F3253" t="s">
        <v>4728</v>
      </c>
      <c r="G3253" t="s">
        <v>7863</v>
      </c>
      <c r="H3253">
        <v>1668</v>
      </c>
      <c r="I3253" t="s">
        <v>265</v>
      </c>
      <c r="J3253" t="s">
        <v>242</v>
      </c>
      <c r="K3253" t="s">
        <v>243</v>
      </c>
      <c r="L3253" t="s">
        <v>244</v>
      </c>
      <c r="M3253">
        <v>0</v>
      </c>
      <c r="N3253">
        <v>1668</v>
      </c>
      <c r="O3253" t="s">
        <v>2415</v>
      </c>
      <c r="P3253" t="s">
        <v>7864</v>
      </c>
      <c r="Q3253" t="s">
        <v>1987</v>
      </c>
      <c r="R3253" t="s">
        <v>7867</v>
      </c>
      <c r="S3253" t="s">
        <v>270</v>
      </c>
      <c r="T3253" t="b">
        <v>1</v>
      </c>
    </row>
    <row r="3254" spans="1:20" x14ac:dyDescent="0.25">
      <c r="A3254" t="s">
        <v>259</v>
      </c>
      <c r="B3254" t="s">
        <v>260</v>
      </c>
      <c r="C3254" t="s">
        <v>237</v>
      </c>
      <c r="D3254" t="s">
        <v>4076</v>
      </c>
      <c r="E3254" t="s">
        <v>1983</v>
      </c>
      <c r="F3254" t="s">
        <v>1984</v>
      </c>
      <c r="G3254" t="s">
        <v>1985</v>
      </c>
      <c r="H3254">
        <v>0.41399999999999998</v>
      </c>
      <c r="I3254" t="s">
        <v>265</v>
      </c>
      <c r="J3254" t="s">
        <v>242</v>
      </c>
      <c r="K3254" t="s">
        <v>243</v>
      </c>
      <c r="L3254" t="s">
        <v>244</v>
      </c>
      <c r="M3254">
        <v>0</v>
      </c>
      <c r="N3254">
        <v>0.41399999999999998</v>
      </c>
      <c r="O3254" t="s">
        <v>660</v>
      </c>
      <c r="P3254" t="s">
        <v>7868</v>
      </c>
      <c r="Q3254" t="s">
        <v>4081</v>
      </c>
      <c r="R3254" t="s">
        <v>7869</v>
      </c>
      <c r="S3254" t="s">
        <v>270</v>
      </c>
      <c r="T3254" t="b">
        <v>1</v>
      </c>
    </row>
    <row r="3255" spans="1:20" x14ac:dyDescent="0.25">
      <c r="A3255" t="s">
        <v>259</v>
      </c>
      <c r="B3255" t="s">
        <v>260</v>
      </c>
      <c r="C3255" t="s">
        <v>294</v>
      </c>
      <c r="D3255" t="s">
        <v>4076</v>
      </c>
      <c r="E3255" t="s">
        <v>1983</v>
      </c>
      <c r="F3255" t="s">
        <v>1984</v>
      </c>
      <c r="G3255" t="s">
        <v>1985</v>
      </c>
      <c r="H3255">
        <v>0.13400000000000001</v>
      </c>
      <c r="I3255" t="s">
        <v>265</v>
      </c>
      <c r="J3255" t="s">
        <v>242</v>
      </c>
      <c r="K3255" t="s">
        <v>243</v>
      </c>
      <c r="L3255" t="s">
        <v>244</v>
      </c>
      <c r="M3255">
        <v>0</v>
      </c>
      <c r="N3255">
        <v>0.13400000000000001</v>
      </c>
      <c r="O3255" t="s">
        <v>660</v>
      </c>
      <c r="P3255" t="s">
        <v>7868</v>
      </c>
      <c r="Q3255" t="s">
        <v>4081</v>
      </c>
      <c r="R3255" t="s">
        <v>7869</v>
      </c>
      <c r="S3255" t="s">
        <v>270</v>
      </c>
      <c r="T3255" t="b">
        <v>1</v>
      </c>
    </row>
    <row r="3256" spans="1:20" x14ac:dyDescent="0.25">
      <c r="A3256" t="s">
        <v>259</v>
      </c>
      <c r="B3256" t="s">
        <v>260</v>
      </c>
      <c r="C3256" t="s">
        <v>237</v>
      </c>
      <c r="D3256" t="s">
        <v>1679</v>
      </c>
      <c r="E3256" t="s">
        <v>1680</v>
      </c>
      <c r="F3256" t="s">
        <v>7870</v>
      </c>
      <c r="G3256" t="s">
        <v>7871</v>
      </c>
      <c r="H3256">
        <v>0.52840799999999999</v>
      </c>
      <c r="I3256" t="s">
        <v>265</v>
      </c>
      <c r="J3256" t="s">
        <v>242</v>
      </c>
      <c r="K3256" t="s">
        <v>243</v>
      </c>
      <c r="L3256" t="s">
        <v>244</v>
      </c>
      <c r="M3256">
        <v>0</v>
      </c>
      <c r="N3256">
        <v>0.52840799999999999</v>
      </c>
      <c r="O3256" t="s">
        <v>372</v>
      </c>
      <c r="P3256" t="s">
        <v>7872</v>
      </c>
      <c r="Q3256" t="s">
        <v>1683</v>
      </c>
      <c r="R3256" t="s">
        <v>7873</v>
      </c>
      <c r="S3256" t="s">
        <v>270</v>
      </c>
      <c r="T3256" t="b">
        <v>1</v>
      </c>
    </row>
    <row r="3257" spans="1:20" x14ac:dyDescent="0.25">
      <c r="A3257" t="s">
        <v>259</v>
      </c>
      <c r="B3257" t="s">
        <v>260</v>
      </c>
      <c r="C3257" t="s">
        <v>294</v>
      </c>
      <c r="D3257" t="s">
        <v>1679</v>
      </c>
      <c r="E3257" t="s">
        <v>1680</v>
      </c>
      <c r="F3257" t="s">
        <v>7870</v>
      </c>
      <c r="G3257" t="s">
        <v>7871</v>
      </c>
      <c r="H3257">
        <v>0.204123</v>
      </c>
      <c r="I3257" t="s">
        <v>265</v>
      </c>
      <c r="J3257" t="s">
        <v>242</v>
      </c>
      <c r="K3257" t="s">
        <v>243</v>
      </c>
      <c r="L3257" t="s">
        <v>244</v>
      </c>
      <c r="M3257">
        <v>0</v>
      </c>
      <c r="N3257">
        <v>0.204123</v>
      </c>
      <c r="O3257" t="s">
        <v>372</v>
      </c>
      <c r="P3257" t="s">
        <v>7872</v>
      </c>
      <c r="Q3257" t="s">
        <v>1683</v>
      </c>
      <c r="R3257" t="s">
        <v>7873</v>
      </c>
      <c r="S3257" t="s">
        <v>270</v>
      </c>
      <c r="T3257" t="b">
        <v>1</v>
      </c>
    </row>
    <row r="3258" spans="1:20" x14ac:dyDescent="0.25">
      <c r="A3258" t="s">
        <v>259</v>
      </c>
      <c r="B3258" t="s">
        <v>271</v>
      </c>
      <c r="C3258" t="s">
        <v>237</v>
      </c>
      <c r="D3258" t="s">
        <v>3046</v>
      </c>
      <c r="E3258" t="s">
        <v>7874</v>
      </c>
      <c r="F3258" t="s">
        <v>7875</v>
      </c>
      <c r="G3258" t="s">
        <v>7876</v>
      </c>
      <c r="H3258">
        <v>4.3760000000000003</v>
      </c>
      <c r="I3258" t="s">
        <v>265</v>
      </c>
      <c r="J3258" t="s">
        <v>242</v>
      </c>
      <c r="K3258" t="s">
        <v>243</v>
      </c>
      <c r="L3258" t="s">
        <v>244</v>
      </c>
      <c r="M3258">
        <v>0</v>
      </c>
      <c r="N3258">
        <v>4.3760000000000003</v>
      </c>
      <c r="O3258" t="s">
        <v>3698</v>
      </c>
      <c r="P3258" t="s">
        <v>7877</v>
      </c>
      <c r="Q3258" t="s">
        <v>3051</v>
      </c>
      <c r="R3258" t="s">
        <v>7878</v>
      </c>
      <c r="S3258" t="s">
        <v>279</v>
      </c>
      <c r="T3258" t="b">
        <v>1</v>
      </c>
    </row>
    <row r="3259" spans="1:20" x14ac:dyDescent="0.25">
      <c r="A3259" t="s">
        <v>259</v>
      </c>
      <c r="B3259" t="s">
        <v>271</v>
      </c>
      <c r="C3259" t="s">
        <v>336</v>
      </c>
      <c r="D3259" t="s">
        <v>3046</v>
      </c>
      <c r="E3259" t="s">
        <v>7874</v>
      </c>
      <c r="F3259" t="s">
        <v>7875</v>
      </c>
      <c r="G3259" t="s">
        <v>7876</v>
      </c>
      <c r="H3259">
        <v>27262</v>
      </c>
      <c r="I3259" t="s">
        <v>265</v>
      </c>
      <c r="J3259" t="s">
        <v>242</v>
      </c>
      <c r="K3259" t="s">
        <v>243</v>
      </c>
      <c r="L3259" t="s">
        <v>244</v>
      </c>
      <c r="M3259">
        <v>0</v>
      </c>
      <c r="N3259">
        <v>27262</v>
      </c>
      <c r="O3259" t="s">
        <v>3698</v>
      </c>
      <c r="P3259" t="s">
        <v>7877</v>
      </c>
      <c r="Q3259" t="s">
        <v>3051</v>
      </c>
      <c r="R3259" t="s">
        <v>7879</v>
      </c>
      <c r="S3259" t="s">
        <v>279</v>
      </c>
      <c r="T3259" t="b">
        <v>1</v>
      </c>
    </row>
    <row r="3260" spans="1:20" x14ac:dyDescent="0.25">
      <c r="A3260" t="s">
        <v>259</v>
      </c>
      <c r="B3260" t="s">
        <v>271</v>
      </c>
      <c r="C3260" t="s">
        <v>336</v>
      </c>
      <c r="D3260" t="s">
        <v>3046</v>
      </c>
      <c r="E3260" t="s">
        <v>7874</v>
      </c>
      <c r="F3260" t="s">
        <v>7875</v>
      </c>
      <c r="G3260" t="s">
        <v>7876</v>
      </c>
      <c r="H3260">
        <v>62652</v>
      </c>
      <c r="I3260" t="s">
        <v>265</v>
      </c>
      <c r="J3260" t="s">
        <v>242</v>
      </c>
      <c r="K3260" t="s">
        <v>243</v>
      </c>
      <c r="L3260" t="s">
        <v>244</v>
      </c>
      <c r="M3260">
        <v>0</v>
      </c>
      <c r="N3260">
        <v>62652</v>
      </c>
      <c r="O3260" t="s">
        <v>3698</v>
      </c>
      <c r="P3260" t="s">
        <v>7877</v>
      </c>
      <c r="Q3260" t="s">
        <v>3051</v>
      </c>
      <c r="R3260" t="s">
        <v>7880</v>
      </c>
      <c r="S3260" t="s">
        <v>279</v>
      </c>
      <c r="T3260" t="b">
        <v>1</v>
      </c>
    </row>
    <row r="3261" spans="1:20" x14ac:dyDescent="0.25">
      <c r="A3261" t="s">
        <v>236</v>
      </c>
      <c r="B3261" t="s">
        <v>236</v>
      </c>
      <c r="C3261" t="s">
        <v>237</v>
      </c>
      <c r="D3261" t="s">
        <v>1198</v>
      </c>
      <c r="F3261" t="s">
        <v>1819</v>
      </c>
      <c r="G3261" t="s">
        <v>510</v>
      </c>
      <c r="H3261">
        <v>5.0000000000000001E-4</v>
      </c>
      <c r="I3261" t="s">
        <v>254</v>
      </c>
      <c r="J3261" t="s">
        <v>242</v>
      </c>
      <c r="K3261" t="s">
        <v>243</v>
      </c>
      <c r="L3261" t="s">
        <v>244</v>
      </c>
      <c r="M3261">
        <v>0</v>
      </c>
      <c r="N3261">
        <v>5.0000000000000001E-4</v>
      </c>
      <c r="O3261" t="s">
        <v>358</v>
      </c>
      <c r="P3261" t="s">
        <v>7881</v>
      </c>
      <c r="Q3261" t="s">
        <v>1201</v>
      </c>
      <c r="R3261" t="s">
        <v>4446</v>
      </c>
      <c r="S3261" t="s">
        <v>249</v>
      </c>
      <c r="T3261" t="b">
        <v>1</v>
      </c>
    </row>
    <row r="3262" spans="1:20" x14ac:dyDescent="0.25">
      <c r="A3262" t="s">
        <v>259</v>
      </c>
      <c r="B3262" t="s">
        <v>260</v>
      </c>
      <c r="C3262" t="s">
        <v>237</v>
      </c>
      <c r="D3262" t="s">
        <v>1938</v>
      </c>
      <c r="E3262" t="s">
        <v>3180</v>
      </c>
      <c r="F3262" t="s">
        <v>7882</v>
      </c>
      <c r="G3262" t="s">
        <v>7882</v>
      </c>
      <c r="H3262">
        <v>2.52E-2</v>
      </c>
      <c r="I3262" t="s">
        <v>265</v>
      </c>
      <c r="J3262" t="s">
        <v>242</v>
      </c>
      <c r="K3262" t="s">
        <v>243</v>
      </c>
      <c r="L3262" t="s">
        <v>244</v>
      </c>
      <c r="M3262">
        <v>0</v>
      </c>
      <c r="N3262">
        <v>2.52E-2</v>
      </c>
      <c r="O3262" t="s">
        <v>310</v>
      </c>
      <c r="P3262" t="s">
        <v>7883</v>
      </c>
      <c r="Q3262" t="s">
        <v>1942</v>
      </c>
      <c r="R3262" t="s">
        <v>7884</v>
      </c>
      <c r="S3262" t="s">
        <v>270</v>
      </c>
      <c r="T3262" t="b">
        <v>1</v>
      </c>
    </row>
    <row r="3263" spans="1:20" x14ac:dyDescent="0.25">
      <c r="A3263" t="s">
        <v>236</v>
      </c>
      <c r="B3263" t="s">
        <v>236</v>
      </c>
      <c r="C3263" t="s">
        <v>237</v>
      </c>
      <c r="D3263" t="s">
        <v>392</v>
      </c>
      <c r="E3263" t="s">
        <v>251</v>
      </c>
      <c r="F3263" t="s">
        <v>459</v>
      </c>
      <c r="G3263" t="s">
        <v>7112</v>
      </c>
      <c r="H3263">
        <v>0.03</v>
      </c>
      <c r="I3263" t="s">
        <v>759</v>
      </c>
      <c r="J3263" t="s">
        <v>242</v>
      </c>
      <c r="K3263" t="s">
        <v>243</v>
      </c>
      <c r="L3263" t="s">
        <v>244</v>
      </c>
      <c r="M3263">
        <v>0</v>
      </c>
      <c r="N3263">
        <v>0.03</v>
      </c>
      <c r="O3263" t="s">
        <v>255</v>
      </c>
      <c r="P3263" t="s">
        <v>7885</v>
      </c>
      <c r="Q3263" t="s">
        <v>397</v>
      </c>
      <c r="R3263" t="s">
        <v>462</v>
      </c>
      <c r="S3263" t="s">
        <v>249</v>
      </c>
      <c r="T3263" t="b">
        <v>1</v>
      </c>
    </row>
    <row r="3264" spans="1:20" x14ac:dyDescent="0.25">
      <c r="A3264" t="s">
        <v>259</v>
      </c>
      <c r="B3264" t="s">
        <v>260</v>
      </c>
      <c r="C3264" t="s">
        <v>237</v>
      </c>
      <c r="D3264" t="s">
        <v>1316</v>
      </c>
      <c r="E3264" t="s">
        <v>1793</v>
      </c>
      <c r="F3264" t="s">
        <v>7886</v>
      </c>
      <c r="G3264" t="s">
        <v>7887</v>
      </c>
      <c r="H3264">
        <v>3.6325000000000003E-2</v>
      </c>
      <c r="I3264" t="s">
        <v>265</v>
      </c>
      <c r="J3264" t="s">
        <v>242</v>
      </c>
      <c r="K3264" t="s">
        <v>243</v>
      </c>
      <c r="L3264" t="s">
        <v>244</v>
      </c>
      <c r="M3264">
        <v>0</v>
      </c>
      <c r="N3264">
        <v>3.6325000000000003E-2</v>
      </c>
      <c r="O3264" t="s">
        <v>372</v>
      </c>
      <c r="P3264" t="s">
        <v>7888</v>
      </c>
      <c r="Q3264" t="s">
        <v>1321</v>
      </c>
      <c r="R3264" t="s">
        <v>7889</v>
      </c>
      <c r="S3264" t="s">
        <v>270</v>
      </c>
      <c r="T3264" t="b">
        <v>1</v>
      </c>
    </row>
    <row r="3265" spans="1:20" x14ac:dyDescent="0.25">
      <c r="A3265" t="s">
        <v>259</v>
      </c>
      <c r="B3265" t="s">
        <v>260</v>
      </c>
      <c r="C3265" t="s">
        <v>237</v>
      </c>
      <c r="D3265" t="s">
        <v>463</v>
      </c>
      <c r="E3265" t="s">
        <v>3472</v>
      </c>
      <c r="F3265" t="s">
        <v>6080</v>
      </c>
      <c r="G3265" t="s">
        <v>6081</v>
      </c>
      <c r="H3265">
        <v>0.30719999999999997</v>
      </c>
      <c r="I3265" t="s">
        <v>265</v>
      </c>
      <c r="J3265" t="s">
        <v>242</v>
      </c>
      <c r="K3265" t="s">
        <v>243</v>
      </c>
      <c r="L3265" t="s">
        <v>244</v>
      </c>
      <c r="M3265">
        <v>0</v>
      </c>
      <c r="N3265">
        <v>0.30719999999999997</v>
      </c>
      <c r="O3265" t="s">
        <v>310</v>
      </c>
      <c r="P3265" t="s">
        <v>7890</v>
      </c>
      <c r="Q3265" t="s">
        <v>468</v>
      </c>
      <c r="R3265" t="s">
        <v>7891</v>
      </c>
      <c r="S3265" t="s">
        <v>270</v>
      </c>
      <c r="T3265" t="b">
        <v>1</v>
      </c>
    </row>
    <row r="3266" spans="1:20" x14ac:dyDescent="0.25">
      <c r="A3266" t="s">
        <v>259</v>
      </c>
      <c r="B3266" t="s">
        <v>260</v>
      </c>
      <c r="C3266" t="s">
        <v>237</v>
      </c>
      <c r="D3266" t="s">
        <v>677</v>
      </c>
      <c r="E3266" t="s">
        <v>5787</v>
      </c>
      <c r="F3266" t="s">
        <v>5788</v>
      </c>
      <c r="G3266" t="s">
        <v>5788</v>
      </c>
      <c r="H3266">
        <v>1.395</v>
      </c>
      <c r="I3266" t="s">
        <v>265</v>
      </c>
      <c r="J3266" t="s">
        <v>242</v>
      </c>
      <c r="K3266" t="s">
        <v>243</v>
      </c>
      <c r="L3266" t="s">
        <v>244</v>
      </c>
      <c r="M3266">
        <v>0</v>
      </c>
      <c r="N3266">
        <v>1.395</v>
      </c>
      <c r="O3266" t="s">
        <v>324</v>
      </c>
      <c r="P3266" t="s">
        <v>7892</v>
      </c>
      <c r="Q3266" t="s">
        <v>681</v>
      </c>
      <c r="R3266" t="s">
        <v>7893</v>
      </c>
      <c r="S3266" t="s">
        <v>270</v>
      </c>
      <c r="T3266" t="b">
        <v>1</v>
      </c>
    </row>
    <row r="3267" spans="1:20" x14ac:dyDescent="0.25">
      <c r="A3267" t="s">
        <v>259</v>
      </c>
      <c r="B3267" t="s">
        <v>260</v>
      </c>
      <c r="C3267" t="s">
        <v>294</v>
      </c>
      <c r="D3267" t="s">
        <v>677</v>
      </c>
      <c r="E3267" t="s">
        <v>5787</v>
      </c>
      <c r="F3267" t="s">
        <v>5788</v>
      </c>
      <c r="G3267" t="s">
        <v>5788</v>
      </c>
      <c r="H3267">
        <v>0.40300000000000002</v>
      </c>
      <c r="I3267" t="s">
        <v>265</v>
      </c>
      <c r="J3267" t="s">
        <v>242</v>
      </c>
      <c r="K3267" t="s">
        <v>243</v>
      </c>
      <c r="L3267" t="s">
        <v>244</v>
      </c>
      <c r="M3267">
        <v>0</v>
      </c>
      <c r="N3267">
        <v>0.40300000000000002</v>
      </c>
      <c r="O3267" t="s">
        <v>324</v>
      </c>
      <c r="P3267" t="s">
        <v>7892</v>
      </c>
      <c r="Q3267" t="s">
        <v>681</v>
      </c>
      <c r="R3267" t="s">
        <v>7893</v>
      </c>
      <c r="S3267" t="s">
        <v>270</v>
      </c>
      <c r="T3267" t="b">
        <v>1</v>
      </c>
    </row>
    <row r="3268" spans="1:20" x14ac:dyDescent="0.25">
      <c r="A3268" t="s">
        <v>259</v>
      </c>
      <c r="B3268" t="s">
        <v>260</v>
      </c>
      <c r="C3268" t="s">
        <v>237</v>
      </c>
      <c r="D3268" t="s">
        <v>376</v>
      </c>
      <c r="E3268" t="s">
        <v>2567</v>
      </c>
      <c r="F3268" t="s">
        <v>7894</v>
      </c>
      <c r="G3268" t="s">
        <v>7894</v>
      </c>
      <c r="H3268">
        <v>0.45200000000000001</v>
      </c>
      <c r="I3268" t="s">
        <v>265</v>
      </c>
      <c r="J3268" t="s">
        <v>242</v>
      </c>
      <c r="K3268" t="s">
        <v>243</v>
      </c>
      <c r="L3268" t="s">
        <v>244</v>
      </c>
      <c r="M3268">
        <v>0</v>
      </c>
      <c r="N3268">
        <v>0.45200000000000001</v>
      </c>
      <c r="O3268" t="s">
        <v>324</v>
      </c>
      <c r="P3268" t="s">
        <v>7895</v>
      </c>
      <c r="Q3268" t="s">
        <v>380</v>
      </c>
      <c r="R3268" t="s">
        <v>7896</v>
      </c>
      <c r="S3268" t="s">
        <v>270</v>
      </c>
      <c r="T3268" t="b">
        <v>1</v>
      </c>
    </row>
    <row r="3269" spans="1:20" x14ac:dyDescent="0.25">
      <c r="A3269" t="s">
        <v>259</v>
      </c>
      <c r="B3269" t="s">
        <v>260</v>
      </c>
      <c r="C3269" t="s">
        <v>336</v>
      </c>
      <c r="D3269" t="s">
        <v>376</v>
      </c>
      <c r="E3269" t="s">
        <v>2567</v>
      </c>
      <c r="F3269" t="s">
        <v>7894</v>
      </c>
      <c r="G3269" t="s">
        <v>7894</v>
      </c>
      <c r="H3269">
        <v>2328</v>
      </c>
      <c r="I3269" t="s">
        <v>265</v>
      </c>
      <c r="J3269" t="s">
        <v>242</v>
      </c>
      <c r="K3269" t="s">
        <v>243</v>
      </c>
      <c r="L3269" t="s">
        <v>244</v>
      </c>
      <c r="M3269">
        <v>0</v>
      </c>
      <c r="N3269">
        <v>2328</v>
      </c>
      <c r="O3269" t="s">
        <v>324</v>
      </c>
      <c r="P3269" t="s">
        <v>7895</v>
      </c>
      <c r="Q3269" t="s">
        <v>380</v>
      </c>
      <c r="R3269" t="s">
        <v>7897</v>
      </c>
      <c r="S3269" t="s">
        <v>270</v>
      </c>
      <c r="T3269" t="b">
        <v>1</v>
      </c>
    </row>
    <row r="3270" spans="1:20" x14ac:dyDescent="0.25">
      <c r="A3270" t="s">
        <v>259</v>
      </c>
      <c r="B3270" t="s">
        <v>260</v>
      </c>
      <c r="C3270" t="s">
        <v>336</v>
      </c>
      <c r="D3270" t="s">
        <v>376</v>
      </c>
      <c r="E3270" t="s">
        <v>2567</v>
      </c>
      <c r="F3270" t="s">
        <v>7894</v>
      </c>
      <c r="G3270" t="s">
        <v>7894</v>
      </c>
      <c r="H3270">
        <v>4466</v>
      </c>
      <c r="I3270" t="s">
        <v>265</v>
      </c>
      <c r="J3270" t="s">
        <v>242</v>
      </c>
      <c r="K3270" t="s">
        <v>243</v>
      </c>
      <c r="L3270" t="s">
        <v>244</v>
      </c>
      <c r="M3270">
        <v>0</v>
      </c>
      <c r="N3270">
        <v>4466</v>
      </c>
      <c r="O3270" t="s">
        <v>324</v>
      </c>
      <c r="P3270" t="s">
        <v>7895</v>
      </c>
      <c r="Q3270" t="s">
        <v>380</v>
      </c>
      <c r="R3270" t="s">
        <v>7898</v>
      </c>
      <c r="S3270" t="s">
        <v>270</v>
      </c>
      <c r="T3270" t="b">
        <v>1</v>
      </c>
    </row>
    <row r="3271" spans="1:20" x14ac:dyDescent="0.25">
      <c r="A3271" t="s">
        <v>259</v>
      </c>
      <c r="B3271" t="s">
        <v>260</v>
      </c>
      <c r="C3271" t="s">
        <v>237</v>
      </c>
      <c r="D3271" t="s">
        <v>328</v>
      </c>
      <c r="E3271" t="s">
        <v>7201</v>
      </c>
      <c r="F3271" t="s">
        <v>7202</v>
      </c>
      <c r="G3271" t="s">
        <v>7202</v>
      </c>
      <c r="H3271">
        <v>0.54200000000000004</v>
      </c>
      <c r="I3271" t="s">
        <v>265</v>
      </c>
      <c r="J3271" t="s">
        <v>242</v>
      </c>
      <c r="K3271" t="s">
        <v>243</v>
      </c>
      <c r="L3271" t="s">
        <v>244</v>
      </c>
      <c r="M3271">
        <v>0</v>
      </c>
      <c r="N3271">
        <v>0.54200000000000004</v>
      </c>
      <c r="O3271" t="s">
        <v>331</v>
      </c>
      <c r="P3271" t="s">
        <v>7899</v>
      </c>
      <c r="Q3271" t="s">
        <v>333</v>
      </c>
      <c r="R3271" t="s">
        <v>7900</v>
      </c>
      <c r="S3271" t="s">
        <v>270</v>
      </c>
      <c r="T3271" t="b">
        <v>1</v>
      </c>
    </row>
    <row r="3272" spans="1:20" x14ac:dyDescent="0.25">
      <c r="A3272" t="s">
        <v>259</v>
      </c>
      <c r="B3272" t="s">
        <v>260</v>
      </c>
      <c r="C3272" t="s">
        <v>237</v>
      </c>
      <c r="D3272" t="s">
        <v>450</v>
      </c>
      <c r="E3272" t="s">
        <v>1448</v>
      </c>
      <c r="F3272" t="s">
        <v>3800</v>
      </c>
      <c r="G3272" t="s">
        <v>3800</v>
      </c>
      <c r="H3272">
        <v>2.2969E-2</v>
      </c>
      <c r="I3272" t="s">
        <v>265</v>
      </c>
      <c r="J3272" t="s">
        <v>242</v>
      </c>
      <c r="K3272" t="s">
        <v>243</v>
      </c>
      <c r="L3272" t="s">
        <v>244</v>
      </c>
      <c r="M3272">
        <v>0</v>
      </c>
      <c r="N3272">
        <v>2.2969E-2</v>
      </c>
      <c r="O3272" t="s">
        <v>372</v>
      </c>
      <c r="P3272" t="s">
        <v>7901</v>
      </c>
      <c r="Q3272" t="s">
        <v>453</v>
      </c>
      <c r="R3272" t="s">
        <v>7902</v>
      </c>
      <c r="S3272" t="s">
        <v>270</v>
      </c>
      <c r="T3272" t="b">
        <v>1</v>
      </c>
    </row>
    <row r="3273" spans="1:20" x14ac:dyDescent="0.25">
      <c r="A3273" t="s">
        <v>259</v>
      </c>
      <c r="B3273" t="s">
        <v>260</v>
      </c>
      <c r="C3273" t="s">
        <v>294</v>
      </c>
      <c r="D3273" t="s">
        <v>450</v>
      </c>
      <c r="E3273" t="s">
        <v>1448</v>
      </c>
      <c r="F3273" t="s">
        <v>3800</v>
      </c>
      <c r="G3273" t="s">
        <v>3800</v>
      </c>
      <c r="H3273">
        <v>1.3100000000000001E-2</v>
      </c>
      <c r="I3273" t="s">
        <v>265</v>
      </c>
      <c r="J3273" t="s">
        <v>242</v>
      </c>
      <c r="K3273" t="s">
        <v>243</v>
      </c>
      <c r="L3273" t="s">
        <v>244</v>
      </c>
      <c r="M3273">
        <v>0</v>
      </c>
      <c r="N3273">
        <v>1.3100000000000001E-2</v>
      </c>
      <c r="O3273" t="s">
        <v>1258</v>
      </c>
      <c r="P3273" t="s">
        <v>7901</v>
      </c>
      <c r="Q3273" t="s">
        <v>453</v>
      </c>
      <c r="R3273" t="s">
        <v>7902</v>
      </c>
      <c r="S3273" t="s">
        <v>270</v>
      </c>
      <c r="T3273" t="b">
        <v>1</v>
      </c>
    </row>
    <row r="3274" spans="1:20" x14ac:dyDescent="0.25">
      <c r="A3274" t="s">
        <v>236</v>
      </c>
      <c r="B3274" t="s">
        <v>236</v>
      </c>
      <c r="C3274" t="s">
        <v>237</v>
      </c>
      <c r="D3274" t="s">
        <v>250</v>
      </c>
      <c r="E3274" t="s">
        <v>251</v>
      </c>
      <c r="F3274" t="s">
        <v>479</v>
      </c>
      <c r="G3274" t="s">
        <v>1709</v>
      </c>
      <c r="H3274">
        <v>0.23400000000000001</v>
      </c>
      <c r="I3274" t="s">
        <v>254</v>
      </c>
      <c r="J3274" t="s">
        <v>242</v>
      </c>
      <c r="K3274" t="s">
        <v>243</v>
      </c>
      <c r="L3274" t="s">
        <v>244</v>
      </c>
      <c r="M3274">
        <v>0</v>
      </c>
      <c r="N3274">
        <v>0.23400000000000001</v>
      </c>
      <c r="O3274" t="s">
        <v>255</v>
      </c>
      <c r="P3274" t="s">
        <v>7903</v>
      </c>
      <c r="Q3274" t="s">
        <v>257</v>
      </c>
      <c r="R3274" t="s">
        <v>4230</v>
      </c>
      <c r="S3274" t="s">
        <v>249</v>
      </c>
      <c r="T3274" t="b">
        <v>1</v>
      </c>
    </row>
    <row r="3275" spans="1:20" x14ac:dyDescent="0.25">
      <c r="A3275" t="s">
        <v>236</v>
      </c>
      <c r="B3275" t="s">
        <v>236</v>
      </c>
      <c r="C3275" t="s">
        <v>237</v>
      </c>
      <c r="D3275" t="s">
        <v>1198</v>
      </c>
      <c r="F3275" t="s">
        <v>600</v>
      </c>
      <c r="G3275" t="s">
        <v>7904</v>
      </c>
      <c r="H3275">
        <v>2.33E-3</v>
      </c>
      <c r="I3275" t="s">
        <v>254</v>
      </c>
      <c r="J3275" t="s">
        <v>242</v>
      </c>
      <c r="K3275" t="s">
        <v>243</v>
      </c>
      <c r="L3275" t="s">
        <v>244</v>
      </c>
      <c r="M3275">
        <v>0</v>
      </c>
      <c r="N3275">
        <v>2.33E-3</v>
      </c>
      <c r="O3275" t="s">
        <v>358</v>
      </c>
      <c r="P3275" t="s">
        <v>7905</v>
      </c>
      <c r="Q3275" t="s">
        <v>1201</v>
      </c>
      <c r="R3275" t="s">
        <v>3775</v>
      </c>
      <c r="S3275" t="s">
        <v>249</v>
      </c>
      <c r="T3275" t="b">
        <v>1</v>
      </c>
    </row>
    <row r="3276" spans="1:20" x14ac:dyDescent="0.25">
      <c r="A3276" t="s">
        <v>236</v>
      </c>
      <c r="B3276" t="s">
        <v>236</v>
      </c>
      <c r="C3276" t="s">
        <v>237</v>
      </c>
      <c r="D3276" t="s">
        <v>566</v>
      </c>
      <c r="F3276" t="s">
        <v>724</v>
      </c>
      <c r="G3276" t="s">
        <v>7906</v>
      </c>
      <c r="H3276">
        <v>3.7100000000000001E-2</v>
      </c>
      <c r="I3276" t="s">
        <v>341</v>
      </c>
      <c r="J3276" t="s">
        <v>242</v>
      </c>
      <c r="K3276" t="s">
        <v>243</v>
      </c>
      <c r="L3276" t="s">
        <v>244</v>
      </c>
      <c r="M3276">
        <v>0</v>
      </c>
      <c r="N3276">
        <v>3.7100000000000001E-2</v>
      </c>
      <c r="O3276" t="s">
        <v>569</v>
      </c>
      <c r="P3276" t="s">
        <v>7907</v>
      </c>
      <c r="Q3276" t="s">
        <v>571</v>
      </c>
      <c r="R3276" t="s">
        <v>7375</v>
      </c>
      <c r="S3276" t="s">
        <v>249</v>
      </c>
      <c r="T3276" t="b">
        <v>1</v>
      </c>
    </row>
    <row r="3277" spans="1:20" x14ac:dyDescent="0.25">
      <c r="A3277" t="s">
        <v>259</v>
      </c>
      <c r="B3277" t="s">
        <v>260</v>
      </c>
      <c r="C3277" t="s">
        <v>237</v>
      </c>
      <c r="D3277" t="s">
        <v>943</v>
      </c>
      <c r="E3277" t="s">
        <v>7908</v>
      </c>
      <c r="F3277" t="s">
        <v>7909</v>
      </c>
      <c r="G3277" t="s">
        <v>7909</v>
      </c>
      <c r="H3277">
        <v>4.1859999999999999</v>
      </c>
      <c r="I3277" t="s">
        <v>265</v>
      </c>
      <c r="J3277" t="s">
        <v>242</v>
      </c>
      <c r="K3277" t="s">
        <v>243</v>
      </c>
      <c r="L3277" t="s">
        <v>244</v>
      </c>
      <c r="M3277">
        <v>0</v>
      </c>
      <c r="N3277">
        <v>4.1859999999999999</v>
      </c>
      <c r="O3277" t="s">
        <v>324</v>
      </c>
      <c r="P3277" t="s">
        <v>7910</v>
      </c>
      <c r="Q3277" t="s">
        <v>947</v>
      </c>
      <c r="R3277" t="s">
        <v>7911</v>
      </c>
      <c r="S3277" t="s">
        <v>270</v>
      </c>
      <c r="T3277" t="b">
        <v>0</v>
      </c>
    </row>
    <row r="3278" spans="1:20" x14ac:dyDescent="0.25">
      <c r="A3278" t="s">
        <v>259</v>
      </c>
      <c r="B3278" t="s">
        <v>260</v>
      </c>
      <c r="C3278" t="s">
        <v>294</v>
      </c>
      <c r="D3278" t="s">
        <v>943</v>
      </c>
      <c r="E3278" t="s">
        <v>7908</v>
      </c>
      <c r="F3278" t="s">
        <v>7909</v>
      </c>
      <c r="G3278" t="s">
        <v>7909</v>
      </c>
      <c r="H3278">
        <v>1.21</v>
      </c>
      <c r="I3278" t="s">
        <v>265</v>
      </c>
      <c r="J3278" t="s">
        <v>242</v>
      </c>
      <c r="K3278" t="s">
        <v>243</v>
      </c>
      <c r="L3278" t="s">
        <v>244</v>
      </c>
      <c r="M3278">
        <v>0</v>
      </c>
      <c r="N3278">
        <v>1.21</v>
      </c>
      <c r="O3278" t="s">
        <v>324</v>
      </c>
      <c r="P3278" t="s">
        <v>7910</v>
      </c>
      <c r="Q3278" t="s">
        <v>947</v>
      </c>
      <c r="R3278" t="s">
        <v>7911</v>
      </c>
      <c r="S3278" t="s">
        <v>270</v>
      </c>
      <c r="T3278" t="b">
        <v>0</v>
      </c>
    </row>
    <row r="3279" spans="1:20" x14ac:dyDescent="0.25">
      <c r="A3279" t="s">
        <v>259</v>
      </c>
      <c r="B3279" t="s">
        <v>260</v>
      </c>
      <c r="C3279" t="s">
        <v>237</v>
      </c>
      <c r="D3279" t="s">
        <v>635</v>
      </c>
      <c r="E3279" t="s">
        <v>4178</v>
      </c>
      <c r="F3279" t="s">
        <v>7912</v>
      </c>
      <c r="G3279" t="s">
        <v>7912</v>
      </c>
      <c r="H3279">
        <v>2.8799999999999999E-2</v>
      </c>
      <c r="I3279" t="s">
        <v>265</v>
      </c>
      <c r="J3279" t="s">
        <v>242</v>
      </c>
      <c r="K3279" t="s">
        <v>243</v>
      </c>
      <c r="L3279" t="s">
        <v>244</v>
      </c>
      <c r="M3279">
        <v>0</v>
      </c>
      <c r="N3279">
        <v>2.8799999999999999E-2</v>
      </c>
      <c r="O3279" t="s">
        <v>372</v>
      </c>
      <c r="P3279" t="s">
        <v>7913</v>
      </c>
      <c r="Q3279" t="s">
        <v>639</v>
      </c>
      <c r="R3279" t="s">
        <v>7914</v>
      </c>
      <c r="S3279" t="s">
        <v>270</v>
      </c>
      <c r="T3279" t="b">
        <v>1</v>
      </c>
    </row>
    <row r="3280" spans="1:20" x14ac:dyDescent="0.25">
      <c r="A3280" t="s">
        <v>236</v>
      </c>
      <c r="B3280" t="s">
        <v>236</v>
      </c>
      <c r="C3280" t="s">
        <v>237</v>
      </c>
      <c r="D3280" t="s">
        <v>362</v>
      </c>
      <c r="F3280" t="s">
        <v>1021</v>
      </c>
      <c r="G3280" t="s">
        <v>7915</v>
      </c>
      <c r="H3280">
        <v>5.7500000000000002E-2</v>
      </c>
      <c r="I3280" t="s">
        <v>254</v>
      </c>
      <c r="J3280" t="s">
        <v>242</v>
      </c>
      <c r="K3280" t="s">
        <v>243</v>
      </c>
      <c r="L3280" t="s">
        <v>244</v>
      </c>
      <c r="M3280">
        <v>0</v>
      </c>
      <c r="N3280">
        <v>5.7500000000000002E-2</v>
      </c>
      <c r="O3280" t="s">
        <v>927</v>
      </c>
      <c r="P3280" t="s">
        <v>7916</v>
      </c>
      <c r="Q3280" t="s">
        <v>367</v>
      </c>
      <c r="R3280" t="s">
        <v>1024</v>
      </c>
      <c r="S3280" t="s">
        <v>249</v>
      </c>
      <c r="T3280" t="b">
        <v>1</v>
      </c>
    </row>
    <row r="3281" spans="1:20" x14ac:dyDescent="0.25">
      <c r="A3281" t="s">
        <v>259</v>
      </c>
      <c r="B3281" t="s">
        <v>271</v>
      </c>
      <c r="C3281" t="s">
        <v>237</v>
      </c>
      <c r="D3281" t="s">
        <v>7917</v>
      </c>
      <c r="F3281" t="s">
        <v>7918</v>
      </c>
      <c r="G3281" t="s">
        <v>7919</v>
      </c>
      <c r="H3281">
        <v>0.10100000000000001</v>
      </c>
      <c r="I3281" t="s">
        <v>265</v>
      </c>
      <c r="J3281" t="s">
        <v>242</v>
      </c>
      <c r="K3281" t="s">
        <v>243</v>
      </c>
      <c r="L3281" t="s">
        <v>244</v>
      </c>
      <c r="M3281">
        <v>0</v>
      </c>
      <c r="N3281">
        <v>0.10100000000000001</v>
      </c>
      <c r="O3281" t="s">
        <v>4168</v>
      </c>
      <c r="P3281" t="s">
        <v>7920</v>
      </c>
      <c r="Q3281" t="s">
        <v>7921</v>
      </c>
      <c r="R3281" t="s">
        <v>7922</v>
      </c>
      <c r="S3281" t="s">
        <v>279</v>
      </c>
      <c r="T3281" t="b">
        <v>1</v>
      </c>
    </row>
    <row r="3282" spans="1:20" x14ac:dyDescent="0.25">
      <c r="A3282" t="s">
        <v>259</v>
      </c>
      <c r="B3282" t="s">
        <v>260</v>
      </c>
      <c r="C3282" t="s">
        <v>237</v>
      </c>
      <c r="D3282" t="s">
        <v>1142</v>
      </c>
      <c r="E3282" t="s">
        <v>2854</v>
      </c>
      <c r="F3282" t="s">
        <v>7923</v>
      </c>
      <c r="G3282" t="s">
        <v>7923</v>
      </c>
      <c r="H3282">
        <v>7.6799999999999993E-2</v>
      </c>
      <c r="I3282" t="s">
        <v>265</v>
      </c>
      <c r="J3282" t="s">
        <v>242</v>
      </c>
      <c r="K3282" t="s">
        <v>243</v>
      </c>
      <c r="L3282" t="s">
        <v>244</v>
      </c>
      <c r="M3282">
        <v>0</v>
      </c>
      <c r="N3282">
        <v>7.6799999999999993E-2</v>
      </c>
      <c r="O3282" t="s">
        <v>372</v>
      </c>
      <c r="P3282" t="s">
        <v>7924</v>
      </c>
      <c r="Q3282" t="s">
        <v>1146</v>
      </c>
      <c r="R3282" t="s">
        <v>7925</v>
      </c>
      <c r="S3282" t="s">
        <v>270</v>
      </c>
      <c r="T3282" t="b">
        <v>1</v>
      </c>
    </row>
    <row r="3283" spans="1:20" x14ac:dyDescent="0.25">
      <c r="A3283" t="s">
        <v>236</v>
      </c>
      <c r="B3283" t="s">
        <v>236</v>
      </c>
      <c r="C3283" t="s">
        <v>336</v>
      </c>
      <c r="D3283" t="s">
        <v>3096</v>
      </c>
      <c r="E3283" t="s">
        <v>7926</v>
      </c>
      <c r="F3283" t="s">
        <v>7927</v>
      </c>
      <c r="G3283" t="s">
        <v>7928</v>
      </c>
      <c r="H3283">
        <v>26198</v>
      </c>
      <c r="I3283" t="s">
        <v>341</v>
      </c>
      <c r="J3283" t="s">
        <v>242</v>
      </c>
      <c r="K3283" t="s">
        <v>243</v>
      </c>
      <c r="L3283" t="s">
        <v>244</v>
      </c>
      <c r="M3283">
        <v>0</v>
      </c>
      <c r="N3283">
        <v>26198</v>
      </c>
      <c r="O3283" t="s">
        <v>316</v>
      </c>
      <c r="P3283" t="s">
        <v>7929</v>
      </c>
      <c r="Q3283" t="s">
        <v>3101</v>
      </c>
      <c r="R3283" t="s">
        <v>7930</v>
      </c>
      <c r="S3283" t="s">
        <v>249</v>
      </c>
      <c r="T3283" t="b">
        <v>0</v>
      </c>
    </row>
    <row r="3284" spans="1:20" x14ac:dyDescent="0.25">
      <c r="A3284" t="s">
        <v>236</v>
      </c>
      <c r="B3284" t="s">
        <v>236</v>
      </c>
      <c r="C3284" t="s">
        <v>336</v>
      </c>
      <c r="D3284" t="s">
        <v>3096</v>
      </c>
      <c r="E3284" t="s">
        <v>7926</v>
      </c>
      <c r="F3284" t="s">
        <v>7927</v>
      </c>
      <c r="G3284" t="s">
        <v>7928</v>
      </c>
      <c r="H3284">
        <v>63259</v>
      </c>
      <c r="I3284" t="s">
        <v>341</v>
      </c>
      <c r="J3284" t="s">
        <v>242</v>
      </c>
      <c r="K3284" t="s">
        <v>243</v>
      </c>
      <c r="L3284" t="s">
        <v>244</v>
      </c>
      <c r="M3284">
        <v>0</v>
      </c>
      <c r="N3284">
        <v>63259</v>
      </c>
      <c r="O3284" t="s">
        <v>316</v>
      </c>
      <c r="P3284" t="s">
        <v>7929</v>
      </c>
      <c r="Q3284" t="s">
        <v>3101</v>
      </c>
      <c r="R3284" t="s">
        <v>7931</v>
      </c>
      <c r="S3284" t="s">
        <v>249</v>
      </c>
      <c r="T3284" t="b">
        <v>0</v>
      </c>
    </row>
    <row r="3285" spans="1:20" x14ac:dyDescent="0.25">
      <c r="A3285" t="s">
        <v>259</v>
      </c>
      <c r="B3285" t="s">
        <v>260</v>
      </c>
      <c r="C3285" t="s">
        <v>237</v>
      </c>
      <c r="D3285" t="s">
        <v>862</v>
      </c>
      <c r="E3285" t="s">
        <v>4035</v>
      </c>
      <c r="F3285" t="s">
        <v>7932</v>
      </c>
      <c r="G3285" t="s">
        <v>7933</v>
      </c>
      <c r="H3285">
        <v>2.3E-2</v>
      </c>
      <c r="I3285" t="s">
        <v>265</v>
      </c>
      <c r="J3285" t="s">
        <v>242</v>
      </c>
      <c r="K3285" t="s">
        <v>243</v>
      </c>
      <c r="L3285" t="s">
        <v>244</v>
      </c>
      <c r="M3285">
        <v>0</v>
      </c>
      <c r="N3285">
        <v>2.3E-2</v>
      </c>
      <c r="O3285" t="s">
        <v>2901</v>
      </c>
      <c r="P3285" t="s">
        <v>7934</v>
      </c>
      <c r="Q3285" t="s">
        <v>867</v>
      </c>
      <c r="R3285" t="s">
        <v>7935</v>
      </c>
      <c r="S3285" t="s">
        <v>270</v>
      </c>
      <c r="T3285" t="b">
        <v>1</v>
      </c>
    </row>
    <row r="3286" spans="1:20" x14ac:dyDescent="0.25">
      <c r="A3286" t="s">
        <v>236</v>
      </c>
      <c r="B3286" t="s">
        <v>236</v>
      </c>
      <c r="C3286" t="s">
        <v>237</v>
      </c>
      <c r="D3286" t="s">
        <v>355</v>
      </c>
      <c r="F3286" t="s">
        <v>1438</v>
      </c>
      <c r="G3286" t="s">
        <v>2703</v>
      </c>
      <c r="H3286">
        <v>4.0000000000000001E-3</v>
      </c>
      <c r="I3286" t="s">
        <v>254</v>
      </c>
      <c r="J3286" t="s">
        <v>242</v>
      </c>
      <c r="K3286" t="s">
        <v>243</v>
      </c>
      <c r="L3286" t="s">
        <v>244</v>
      </c>
      <c r="M3286">
        <v>0</v>
      </c>
      <c r="N3286">
        <v>4.0000000000000001E-3</v>
      </c>
      <c r="O3286" t="s">
        <v>395</v>
      </c>
      <c r="P3286" t="s">
        <v>2704</v>
      </c>
      <c r="Q3286" t="s">
        <v>360</v>
      </c>
      <c r="R3286" t="s">
        <v>4120</v>
      </c>
      <c r="S3286" t="s">
        <v>249</v>
      </c>
      <c r="T3286" t="b">
        <v>1</v>
      </c>
    </row>
    <row r="3287" spans="1:20" x14ac:dyDescent="0.25">
      <c r="A3287" t="s">
        <v>259</v>
      </c>
      <c r="B3287" t="s">
        <v>260</v>
      </c>
      <c r="C3287" t="s">
        <v>237</v>
      </c>
      <c r="D3287" t="s">
        <v>1501</v>
      </c>
      <c r="E3287" t="s">
        <v>7936</v>
      </c>
      <c r="F3287" t="s">
        <v>7937</v>
      </c>
      <c r="G3287" t="s">
        <v>7937</v>
      </c>
      <c r="H3287">
        <v>0.252</v>
      </c>
      <c r="I3287" t="s">
        <v>265</v>
      </c>
      <c r="J3287" t="s">
        <v>242</v>
      </c>
      <c r="K3287" t="s">
        <v>243</v>
      </c>
      <c r="L3287" t="s">
        <v>244</v>
      </c>
      <c r="M3287">
        <v>0</v>
      </c>
      <c r="N3287">
        <v>0.252</v>
      </c>
      <c r="O3287" t="s">
        <v>1309</v>
      </c>
      <c r="P3287" t="s">
        <v>7108</v>
      </c>
      <c r="Q3287" t="s">
        <v>1505</v>
      </c>
      <c r="R3287" t="s">
        <v>7938</v>
      </c>
      <c r="S3287" t="s">
        <v>270</v>
      </c>
      <c r="T3287" t="b">
        <v>0</v>
      </c>
    </row>
    <row r="3288" spans="1:20" x14ac:dyDescent="0.25">
      <c r="A3288" t="s">
        <v>259</v>
      </c>
      <c r="B3288" t="s">
        <v>260</v>
      </c>
      <c r="C3288" t="s">
        <v>336</v>
      </c>
      <c r="D3288" t="s">
        <v>1501</v>
      </c>
      <c r="E3288" t="s">
        <v>7936</v>
      </c>
      <c r="F3288" t="s">
        <v>7937</v>
      </c>
      <c r="G3288" t="s">
        <v>7937</v>
      </c>
      <c r="H3288">
        <v>1370</v>
      </c>
      <c r="I3288" t="s">
        <v>265</v>
      </c>
      <c r="J3288" t="s">
        <v>242</v>
      </c>
      <c r="K3288" t="s">
        <v>243</v>
      </c>
      <c r="L3288" t="s">
        <v>244</v>
      </c>
      <c r="M3288">
        <v>0</v>
      </c>
      <c r="N3288">
        <v>1370</v>
      </c>
      <c r="O3288" t="s">
        <v>1212</v>
      </c>
      <c r="P3288" t="s">
        <v>7108</v>
      </c>
      <c r="Q3288" t="s">
        <v>1505</v>
      </c>
      <c r="R3288" t="s">
        <v>7939</v>
      </c>
      <c r="S3288" t="s">
        <v>270</v>
      </c>
      <c r="T3288" t="b">
        <v>0</v>
      </c>
    </row>
    <row r="3289" spans="1:20" x14ac:dyDescent="0.25">
      <c r="A3289" t="s">
        <v>259</v>
      </c>
      <c r="B3289" t="s">
        <v>260</v>
      </c>
      <c r="C3289" t="s">
        <v>336</v>
      </c>
      <c r="D3289" t="s">
        <v>1501</v>
      </c>
      <c r="E3289" t="s">
        <v>7936</v>
      </c>
      <c r="F3289" t="s">
        <v>7937</v>
      </c>
      <c r="G3289" t="s">
        <v>7937</v>
      </c>
      <c r="H3289">
        <v>2628</v>
      </c>
      <c r="I3289" t="s">
        <v>265</v>
      </c>
      <c r="J3289" t="s">
        <v>242</v>
      </c>
      <c r="K3289" t="s">
        <v>243</v>
      </c>
      <c r="L3289" t="s">
        <v>244</v>
      </c>
      <c r="M3289">
        <v>0</v>
      </c>
      <c r="N3289">
        <v>2628</v>
      </c>
      <c r="O3289" t="s">
        <v>1212</v>
      </c>
      <c r="P3289" t="s">
        <v>7108</v>
      </c>
      <c r="Q3289" t="s">
        <v>1505</v>
      </c>
      <c r="R3289" t="s">
        <v>7940</v>
      </c>
      <c r="S3289" t="s">
        <v>270</v>
      </c>
      <c r="T3289" t="b">
        <v>0</v>
      </c>
    </row>
    <row r="3290" spans="1:20" x14ac:dyDescent="0.25">
      <c r="A3290" t="s">
        <v>236</v>
      </c>
      <c r="B3290" t="s">
        <v>236</v>
      </c>
      <c r="C3290" t="s">
        <v>237</v>
      </c>
      <c r="D3290" t="s">
        <v>314</v>
      </c>
      <c r="F3290" t="s">
        <v>808</v>
      </c>
      <c r="G3290" t="s">
        <v>5148</v>
      </c>
      <c r="H3290">
        <v>0.1</v>
      </c>
      <c r="I3290">
        <v>100</v>
      </c>
      <c r="J3290" t="s">
        <v>242</v>
      </c>
      <c r="K3290" t="s">
        <v>243</v>
      </c>
      <c r="L3290" t="s">
        <v>244</v>
      </c>
      <c r="M3290">
        <v>0</v>
      </c>
      <c r="N3290">
        <v>0.1</v>
      </c>
      <c r="O3290" t="s">
        <v>569</v>
      </c>
      <c r="P3290" t="s">
        <v>7941</v>
      </c>
      <c r="Q3290" t="s">
        <v>318</v>
      </c>
      <c r="R3290" t="s">
        <v>812</v>
      </c>
      <c r="S3290" t="s">
        <v>249</v>
      </c>
      <c r="T3290" t="b">
        <v>0</v>
      </c>
    </row>
    <row r="3291" spans="1:20" x14ac:dyDescent="0.25">
      <c r="A3291" t="s">
        <v>236</v>
      </c>
      <c r="B3291" t="s">
        <v>236</v>
      </c>
      <c r="C3291" t="s">
        <v>237</v>
      </c>
      <c r="D3291" t="s">
        <v>509</v>
      </c>
      <c r="F3291" t="s">
        <v>356</v>
      </c>
      <c r="G3291" t="s">
        <v>4211</v>
      </c>
      <c r="H3291">
        <v>0</v>
      </c>
      <c r="I3291" t="s">
        <v>254</v>
      </c>
      <c r="J3291" t="s">
        <v>242</v>
      </c>
      <c r="K3291" t="s">
        <v>243</v>
      </c>
      <c r="L3291" t="s">
        <v>244</v>
      </c>
      <c r="M3291">
        <v>0</v>
      </c>
      <c r="N3291">
        <v>0</v>
      </c>
      <c r="O3291" t="s">
        <v>365</v>
      </c>
      <c r="P3291" t="s">
        <v>7942</v>
      </c>
      <c r="Q3291" t="s">
        <v>512</v>
      </c>
      <c r="R3291" t="s">
        <v>513</v>
      </c>
      <c r="S3291" t="s">
        <v>249</v>
      </c>
      <c r="T3291" t="b">
        <v>0</v>
      </c>
    </row>
    <row r="3292" spans="1:20" x14ac:dyDescent="0.25">
      <c r="A3292" t="s">
        <v>236</v>
      </c>
      <c r="B3292" t="s">
        <v>236</v>
      </c>
      <c r="C3292" t="s">
        <v>237</v>
      </c>
      <c r="D3292" t="s">
        <v>314</v>
      </c>
      <c r="F3292" t="s">
        <v>1126</v>
      </c>
      <c r="G3292" t="s">
        <v>1053</v>
      </c>
      <c r="H3292">
        <v>0</v>
      </c>
      <c r="I3292" t="s">
        <v>254</v>
      </c>
      <c r="J3292" t="s">
        <v>242</v>
      </c>
      <c r="K3292" t="s">
        <v>243</v>
      </c>
      <c r="L3292" t="s">
        <v>244</v>
      </c>
      <c r="M3292">
        <v>0</v>
      </c>
      <c r="N3292">
        <v>0</v>
      </c>
      <c r="O3292" t="s">
        <v>4331</v>
      </c>
      <c r="P3292" t="s">
        <v>7839</v>
      </c>
      <c r="Q3292" t="s">
        <v>318</v>
      </c>
      <c r="R3292" t="s">
        <v>6378</v>
      </c>
      <c r="S3292" t="s">
        <v>249</v>
      </c>
      <c r="T3292" t="b">
        <v>0</v>
      </c>
    </row>
    <row r="3293" spans="1:20" x14ac:dyDescent="0.25">
      <c r="A3293" t="s">
        <v>236</v>
      </c>
      <c r="B3293" t="s">
        <v>236</v>
      </c>
      <c r="C3293" t="s">
        <v>237</v>
      </c>
      <c r="D3293" t="s">
        <v>250</v>
      </c>
      <c r="E3293" t="s">
        <v>251</v>
      </c>
      <c r="F3293" t="s">
        <v>459</v>
      </c>
      <c r="G3293" t="s">
        <v>7112</v>
      </c>
      <c r="H3293">
        <v>0.03</v>
      </c>
      <c r="I3293" t="s">
        <v>759</v>
      </c>
      <c r="J3293" t="s">
        <v>242</v>
      </c>
      <c r="K3293" t="s">
        <v>243</v>
      </c>
      <c r="L3293" t="s">
        <v>244</v>
      </c>
      <c r="M3293">
        <v>0</v>
      </c>
      <c r="N3293">
        <v>0.03</v>
      </c>
      <c r="O3293" t="s">
        <v>255</v>
      </c>
      <c r="P3293" t="s">
        <v>7943</v>
      </c>
      <c r="Q3293" t="s">
        <v>257</v>
      </c>
      <c r="R3293" t="s">
        <v>2039</v>
      </c>
      <c r="S3293" t="s">
        <v>249</v>
      </c>
      <c r="T3293" t="b">
        <v>1</v>
      </c>
    </row>
    <row r="3294" spans="1:20" x14ac:dyDescent="0.25">
      <c r="A3294" t="s">
        <v>259</v>
      </c>
      <c r="B3294" t="s">
        <v>260</v>
      </c>
      <c r="C3294" t="s">
        <v>237</v>
      </c>
      <c r="D3294" t="s">
        <v>280</v>
      </c>
      <c r="E3294" t="s">
        <v>5587</v>
      </c>
      <c r="F3294" t="s">
        <v>7944</v>
      </c>
      <c r="G3294" t="s">
        <v>7944</v>
      </c>
      <c r="H3294">
        <v>0.41920000000000002</v>
      </c>
      <c r="I3294" t="s">
        <v>265</v>
      </c>
      <c r="J3294" t="s">
        <v>242</v>
      </c>
      <c r="K3294" t="s">
        <v>243</v>
      </c>
      <c r="L3294" t="s">
        <v>244</v>
      </c>
      <c r="M3294">
        <v>0</v>
      </c>
      <c r="N3294">
        <v>0.41920000000000002</v>
      </c>
      <c r="O3294" t="s">
        <v>1258</v>
      </c>
      <c r="P3294" t="s">
        <v>7945</v>
      </c>
      <c r="Q3294" t="s">
        <v>285</v>
      </c>
      <c r="R3294" t="s">
        <v>7946</v>
      </c>
      <c r="S3294" t="s">
        <v>270</v>
      </c>
      <c r="T3294" t="b">
        <v>1</v>
      </c>
    </row>
    <row r="3295" spans="1:20" x14ac:dyDescent="0.25">
      <c r="A3295" t="s">
        <v>259</v>
      </c>
      <c r="B3295" t="s">
        <v>260</v>
      </c>
      <c r="C3295" t="s">
        <v>237</v>
      </c>
      <c r="D3295" t="s">
        <v>1786</v>
      </c>
      <c r="E3295" t="s">
        <v>2576</v>
      </c>
      <c r="F3295" t="s">
        <v>7947</v>
      </c>
      <c r="G3295" t="s">
        <v>7947</v>
      </c>
      <c r="H3295">
        <v>1.395</v>
      </c>
      <c r="I3295" t="s">
        <v>265</v>
      </c>
      <c r="J3295" t="s">
        <v>242</v>
      </c>
      <c r="K3295" t="s">
        <v>243</v>
      </c>
      <c r="L3295" t="s">
        <v>244</v>
      </c>
      <c r="M3295">
        <v>0</v>
      </c>
      <c r="N3295">
        <v>1.395</v>
      </c>
      <c r="O3295" t="s">
        <v>324</v>
      </c>
      <c r="P3295" t="s">
        <v>7948</v>
      </c>
      <c r="Q3295" t="s">
        <v>1790</v>
      </c>
      <c r="R3295" t="s">
        <v>7949</v>
      </c>
      <c r="S3295" t="s">
        <v>270</v>
      </c>
      <c r="T3295" t="b">
        <v>1</v>
      </c>
    </row>
    <row r="3296" spans="1:20" x14ac:dyDescent="0.25">
      <c r="A3296" t="s">
        <v>259</v>
      </c>
      <c r="B3296" t="s">
        <v>260</v>
      </c>
      <c r="C3296" t="s">
        <v>294</v>
      </c>
      <c r="D3296" t="s">
        <v>1786</v>
      </c>
      <c r="E3296" t="s">
        <v>2576</v>
      </c>
      <c r="F3296" t="s">
        <v>7947</v>
      </c>
      <c r="G3296" t="s">
        <v>7947</v>
      </c>
      <c r="H3296">
        <v>0.40300000000000002</v>
      </c>
      <c r="I3296" t="s">
        <v>265</v>
      </c>
      <c r="J3296" t="s">
        <v>242</v>
      </c>
      <c r="K3296" t="s">
        <v>243</v>
      </c>
      <c r="L3296" t="s">
        <v>244</v>
      </c>
      <c r="M3296">
        <v>0</v>
      </c>
      <c r="N3296">
        <v>0.40300000000000002</v>
      </c>
      <c r="O3296" t="s">
        <v>324</v>
      </c>
      <c r="P3296" t="s">
        <v>7948</v>
      </c>
      <c r="Q3296" t="s">
        <v>1790</v>
      </c>
      <c r="R3296" t="s">
        <v>7949</v>
      </c>
      <c r="S3296" t="s">
        <v>270</v>
      </c>
      <c r="T3296" t="b">
        <v>1</v>
      </c>
    </row>
    <row r="3297" spans="1:20" x14ac:dyDescent="0.25">
      <c r="A3297" t="s">
        <v>259</v>
      </c>
      <c r="B3297" t="s">
        <v>260</v>
      </c>
      <c r="C3297" t="s">
        <v>237</v>
      </c>
      <c r="D3297" t="s">
        <v>884</v>
      </c>
      <c r="E3297" t="s">
        <v>7950</v>
      </c>
      <c r="F3297" t="s">
        <v>7950</v>
      </c>
      <c r="G3297" t="s">
        <v>7951</v>
      </c>
      <c r="H3297">
        <v>2.8479999999999999</v>
      </c>
      <c r="I3297" t="s">
        <v>265</v>
      </c>
      <c r="J3297" t="s">
        <v>242</v>
      </c>
      <c r="K3297" t="s">
        <v>243</v>
      </c>
      <c r="L3297" t="s">
        <v>244</v>
      </c>
      <c r="M3297">
        <v>0</v>
      </c>
      <c r="N3297">
        <v>2.8479999999999999</v>
      </c>
      <c r="O3297" t="s">
        <v>372</v>
      </c>
      <c r="P3297" t="s">
        <v>7952</v>
      </c>
      <c r="Q3297" t="s">
        <v>889</v>
      </c>
      <c r="R3297" t="s">
        <v>7953</v>
      </c>
      <c r="S3297" t="s">
        <v>270</v>
      </c>
      <c r="T3297" t="b">
        <v>1</v>
      </c>
    </row>
    <row r="3298" spans="1:20" x14ac:dyDescent="0.25">
      <c r="A3298" t="s">
        <v>236</v>
      </c>
      <c r="B3298" t="s">
        <v>236</v>
      </c>
      <c r="C3298" t="s">
        <v>237</v>
      </c>
      <c r="D3298" t="s">
        <v>238</v>
      </c>
      <c r="F3298" t="s">
        <v>757</v>
      </c>
      <c r="G3298" t="s">
        <v>7358</v>
      </c>
      <c r="H3298">
        <v>2.99E-3</v>
      </c>
      <c r="I3298" t="s">
        <v>241</v>
      </c>
      <c r="J3298" t="s">
        <v>242</v>
      </c>
      <c r="K3298" t="s">
        <v>243</v>
      </c>
      <c r="L3298" t="s">
        <v>244</v>
      </c>
      <c r="M3298">
        <v>0</v>
      </c>
      <c r="N3298">
        <v>2.99E-3</v>
      </c>
      <c r="O3298" t="s">
        <v>486</v>
      </c>
      <c r="P3298" t="s">
        <v>7954</v>
      </c>
      <c r="Q3298" t="s">
        <v>247</v>
      </c>
      <c r="R3298" t="s">
        <v>761</v>
      </c>
      <c r="S3298" t="s">
        <v>249</v>
      </c>
      <c r="T3298" t="b">
        <v>1</v>
      </c>
    </row>
    <row r="3299" spans="1:20" x14ac:dyDescent="0.25">
      <c r="A3299" t="s">
        <v>259</v>
      </c>
      <c r="B3299" t="s">
        <v>260</v>
      </c>
      <c r="C3299" t="s">
        <v>237</v>
      </c>
      <c r="D3299" t="s">
        <v>643</v>
      </c>
      <c r="E3299" t="s">
        <v>7908</v>
      </c>
      <c r="F3299" t="s">
        <v>7955</v>
      </c>
      <c r="G3299" t="s">
        <v>7955</v>
      </c>
      <c r="H3299">
        <v>0.68281899999999995</v>
      </c>
      <c r="I3299" t="s">
        <v>265</v>
      </c>
      <c r="J3299" t="s">
        <v>242</v>
      </c>
      <c r="K3299" t="s">
        <v>243</v>
      </c>
      <c r="L3299" t="s">
        <v>244</v>
      </c>
      <c r="M3299">
        <v>0</v>
      </c>
      <c r="N3299">
        <v>0.68281899999999995</v>
      </c>
      <c r="O3299" t="s">
        <v>372</v>
      </c>
      <c r="P3299" t="s">
        <v>7956</v>
      </c>
      <c r="Q3299" t="s">
        <v>647</v>
      </c>
      <c r="R3299" t="s">
        <v>7957</v>
      </c>
      <c r="S3299" t="s">
        <v>270</v>
      </c>
      <c r="T3299" t="b">
        <v>1</v>
      </c>
    </row>
    <row r="3300" spans="1:20" x14ac:dyDescent="0.25">
      <c r="A3300" t="s">
        <v>259</v>
      </c>
      <c r="B3300" t="s">
        <v>260</v>
      </c>
      <c r="C3300" t="s">
        <v>237</v>
      </c>
      <c r="D3300" t="s">
        <v>1424</v>
      </c>
      <c r="E3300" t="s">
        <v>5915</v>
      </c>
      <c r="F3300" t="s">
        <v>5916</v>
      </c>
      <c r="G3300" t="s">
        <v>5917</v>
      </c>
      <c r="H3300">
        <v>4.9680799999999996</v>
      </c>
      <c r="I3300" t="s">
        <v>265</v>
      </c>
      <c r="J3300" t="s">
        <v>242</v>
      </c>
      <c r="K3300" t="s">
        <v>243</v>
      </c>
      <c r="L3300" t="s">
        <v>244</v>
      </c>
      <c r="M3300">
        <v>0</v>
      </c>
      <c r="N3300">
        <v>4.9680799999999996</v>
      </c>
      <c r="O3300" t="s">
        <v>372</v>
      </c>
      <c r="P3300" t="s">
        <v>7958</v>
      </c>
      <c r="Q3300" t="s">
        <v>1426</v>
      </c>
      <c r="R3300" t="s">
        <v>7959</v>
      </c>
      <c r="S3300" t="s">
        <v>270</v>
      </c>
      <c r="T3300" t="b">
        <v>1</v>
      </c>
    </row>
    <row r="3301" spans="1:20" x14ac:dyDescent="0.25">
      <c r="A3301" t="s">
        <v>259</v>
      </c>
      <c r="B3301" t="s">
        <v>260</v>
      </c>
      <c r="C3301" t="s">
        <v>294</v>
      </c>
      <c r="D3301" t="s">
        <v>1424</v>
      </c>
      <c r="E3301" t="s">
        <v>5915</v>
      </c>
      <c r="F3301" t="s">
        <v>5916</v>
      </c>
      <c r="G3301" t="s">
        <v>5917</v>
      </c>
      <c r="H3301">
        <v>3.818451</v>
      </c>
      <c r="I3301" t="s">
        <v>265</v>
      </c>
      <c r="J3301" t="s">
        <v>242</v>
      </c>
      <c r="K3301" t="s">
        <v>243</v>
      </c>
      <c r="L3301" t="s">
        <v>244</v>
      </c>
      <c r="M3301">
        <v>0</v>
      </c>
      <c r="N3301">
        <v>3.818451</v>
      </c>
      <c r="O3301" t="s">
        <v>372</v>
      </c>
      <c r="P3301" t="s">
        <v>7958</v>
      </c>
      <c r="Q3301" t="s">
        <v>1426</v>
      </c>
      <c r="R3301" t="s">
        <v>7959</v>
      </c>
      <c r="S3301" t="s">
        <v>270</v>
      </c>
      <c r="T3301" t="b">
        <v>1</v>
      </c>
    </row>
    <row r="3302" spans="1:20" x14ac:dyDescent="0.25">
      <c r="A3302" t="s">
        <v>259</v>
      </c>
      <c r="B3302" t="s">
        <v>260</v>
      </c>
      <c r="C3302" t="s">
        <v>237</v>
      </c>
      <c r="D3302" t="s">
        <v>2468</v>
      </c>
      <c r="E3302" t="s">
        <v>963</v>
      </c>
      <c r="F3302" t="s">
        <v>963</v>
      </c>
      <c r="G3302" t="s">
        <v>7960</v>
      </c>
      <c r="H3302">
        <v>0.89200000000000002</v>
      </c>
      <c r="I3302" t="s">
        <v>265</v>
      </c>
      <c r="J3302" t="s">
        <v>242</v>
      </c>
      <c r="K3302" t="s">
        <v>243</v>
      </c>
      <c r="L3302" t="s">
        <v>244</v>
      </c>
      <c r="M3302">
        <v>0</v>
      </c>
      <c r="N3302">
        <v>0.89200000000000002</v>
      </c>
      <c r="O3302" t="s">
        <v>266</v>
      </c>
      <c r="P3302" t="s">
        <v>7961</v>
      </c>
      <c r="Q3302" t="s">
        <v>2473</v>
      </c>
      <c r="R3302" t="s">
        <v>7962</v>
      </c>
      <c r="S3302" t="s">
        <v>270</v>
      </c>
      <c r="T3302" t="b">
        <v>1</v>
      </c>
    </row>
    <row r="3303" spans="1:20" x14ac:dyDescent="0.25">
      <c r="A3303" t="s">
        <v>259</v>
      </c>
      <c r="B3303" t="s">
        <v>260</v>
      </c>
      <c r="C3303" t="s">
        <v>294</v>
      </c>
      <c r="D3303" t="s">
        <v>2468</v>
      </c>
      <c r="E3303" t="s">
        <v>963</v>
      </c>
      <c r="F3303" t="s">
        <v>963</v>
      </c>
      <c r="G3303" t="s">
        <v>7960</v>
      </c>
      <c r="H3303">
        <v>0.52400000000000002</v>
      </c>
      <c r="I3303" t="s">
        <v>265</v>
      </c>
      <c r="J3303" t="s">
        <v>242</v>
      </c>
      <c r="K3303" t="s">
        <v>243</v>
      </c>
      <c r="L3303" t="s">
        <v>244</v>
      </c>
      <c r="M3303">
        <v>0</v>
      </c>
      <c r="N3303">
        <v>0.52400000000000002</v>
      </c>
      <c r="O3303" t="s">
        <v>266</v>
      </c>
      <c r="P3303" t="s">
        <v>7961</v>
      </c>
      <c r="Q3303" t="s">
        <v>2473</v>
      </c>
      <c r="R3303" t="s">
        <v>7962</v>
      </c>
      <c r="S3303" t="s">
        <v>270</v>
      </c>
      <c r="T3303" t="b">
        <v>1</v>
      </c>
    </row>
    <row r="3304" spans="1:20" x14ac:dyDescent="0.25">
      <c r="A3304" t="s">
        <v>259</v>
      </c>
      <c r="B3304" t="s">
        <v>260</v>
      </c>
      <c r="C3304" t="s">
        <v>237</v>
      </c>
      <c r="D3304" t="s">
        <v>450</v>
      </c>
      <c r="E3304" t="s">
        <v>3720</v>
      </c>
      <c r="F3304" t="s">
        <v>7963</v>
      </c>
      <c r="G3304" t="s">
        <v>7963</v>
      </c>
      <c r="H3304">
        <v>0.73500799999999999</v>
      </c>
      <c r="I3304" t="s">
        <v>265</v>
      </c>
      <c r="J3304" t="s">
        <v>242</v>
      </c>
      <c r="K3304" t="s">
        <v>243</v>
      </c>
      <c r="L3304" t="s">
        <v>244</v>
      </c>
      <c r="M3304">
        <v>0</v>
      </c>
      <c r="N3304">
        <v>0.73500799999999999</v>
      </c>
      <c r="O3304" t="s">
        <v>372</v>
      </c>
      <c r="P3304" t="s">
        <v>7964</v>
      </c>
      <c r="Q3304" t="s">
        <v>453</v>
      </c>
      <c r="R3304" t="s">
        <v>7965</v>
      </c>
      <c r="S3304" t="s">
        <v>270</v>
      </c>
      <c r="T3304" t="b">
        <v>1</v>
      </c>
    </row>
    <row r="3305" spans="1:20" x14ac:dyDescent="0.25">
      <c r="A3305" t="s">
        <v>259</v>
      </c>
      <c r="B3305" t="s">
        <v>260</v>
      </c>
      <c r="C3305" t="s">
        <v>294</v>
      </c>
      <c r="D3305" t="s">
        <v>450</v>
      </c>
      <c r="E3305" t="s">
        <v>3720</v>
      </c>
      <c r="F3305" t="s">
        <v>7963</v>
      </c>
      <c r="G3305" t="s">
        <v>7963</v>
      </c>
      <c r="H3305">
        <v>0.41920000000000002</v>
      </c>
      <c r="I3305" t="s">
        <v>265</v>
      </c>
      <c r="J3305" t="s">
        <v>242</v>
      </c>
      <c r="K3305" t="s">
        <v>243</v>
      </c>
      <c r="L3305" t="s">
        <v>244</v>
      </c>
      <c r="M3305">
        <v>0</v>
      </c>
      <c r="N3305">
        <v>0.41920000000000002</v>
      </c>
      <c r="O3305" t="s">
        <v>1258</v>
      </c>
      <c r="P3305" t="s">
        <v>7964</v>
      </c>
      <c r="Q3305" t="s">
        <v>453</v>
      </c>
      <c r="R3305" t="s">
        <v>7965</v>
      </c>
      <c r="S3305" t="s">
        <v>270</v>
      </c>
      <c r="T3305" t="b">
        <v>1</v>
      </c>
    </row>
    <row r="3306" spans="1:20" x14ac:dyDescent="0.25">
      <c r="A3306" t="s">
        <v>259</v>
      </c>
      <c r="B3306" t="s">
        <v>260</v>
      </c>
      <c r="C3306" t="s">
        <v>237</v>
      </c>
      <c r="D3306" t="s">
        <v>677</v>
      </c>
      <c r="E3306" t="s">
        <v>5963</v>
      </c>
      <c r="F3306" t="s">
        <v>7966</v>
      </c>
      <c r="G3306" t="s">
        <v>7966</v>
      </c>
      <c r="H3306">
        <v>8.72E-2</v>
      </c>
      <c r="I3306" t="s">
        <v>265</v>
      </c>
      <c r="J3306" t="s">
        <v>242</v>
      </c>
      <c r="K3306" t="s">
        <v>243</v>
      </c>
      <c r="L3306" t="s">
        <v>244</v>
      </c>
      <c r="M3306">
        <v>0</v>
      </c>
      <c r="N3306">
        <v>8.72E-2</v>
      </c>
      <c r="O3306" t="s">
        <v>446</v>
      </c>
      <c r="P3306" t="s">
        <v>7967</v>
      </c>
      <c r="Q3306" t="s">
        <v>681</v>
      </c>
      <c r="R3306" t="s">
        <v>7968</v>
      </c>
      <c r="S3306" t="s">
        <v>270</v>
      </c>
      <c r="T3306" t="b">
        <v>1</v>
      </c>
    </row>
    <row r="3307" spans="1:20" x14ac:dyDescent="0.25">
      <c r="A3307" t="s">
        <v>259</v>
      </c>
      <c r="B3307" t="s">
        <v>260</v>
      </c>
      <c r="C3307" t="s">
        <v>294</v>
      </c>
      <c r="D3307" t="s">
        <v>677</v>
      </c>
      <c r="E3307" t="s">
        <v>5963</v>
      </c>
      <c r="F3307" t="s">
        <v>7966</v>
      </c>
      <c r="G3307" t="s">
        <v>7966</v>
      </c>
      <c r="H3307">
        <v>5.04E-2</v>
      </c>
      <c r="I3307" t="s">
        <v>265</v>
      </c>
      <c r="J3307" t="s">
        <v>242</v>
      </c>
      <c r="K3307" t="s">
        <v>243</v>
      </c>
      <c r="L3307" t="s">
        <v>244</v>
      </c>
      <c r="M3307">
        <v>0</v>
      </c>
      <c r="N3307">
        <v>5.04E-2</v>
      </c>
      <c r="O3307" t="s">
        <v>310</v>
      </c>
      <c r="P3307" t="s">
        <v>7967</v>
      </c>
      <c r="Q3307" t="s">
        <v>681</v>
      </c>
      <c r="R3307" t="s">
        <v>7968</v>
      </c>
      <c r="S3307" t="s">
        <v>270</v>
      </c>
      <c r="T3307" t="b">
        <v>1</v>
      </c>
    </row>
    <row r="3308" spans="1:20" x14ac:dyDescent="0.25">
      <c r="A3308" t="s">
        <v>236</v>
      </c>
      <c r="B3308" t="s">
        <v>3272</v>
      </c>
      <c r="C3308" t="s">
        <v>237</v>
      </c>
      <c r="D3308" t="s">
        <v>7969</v>
      </c>
      <c r="F3308" t="s">
        <v>1368</v>
      </c>
      <c r="G3308" t="s">
        <v>7970</v>
      </c>
      <c r="H3308">
        <v>250000</v>
      </c>
      <c r="I3308">
        <v>1</v>
      </c>
      <c r="J3308" t="s">
        <v>242</v>
      </c>
      <c r="K3308" t="s">
        <v>243</v>
      </c>
      <c r="L3308" t="s">
        <v>244</v>
      </c>
      <c r="M3308">
        <v>0</v>
      </c>
      <c r="N3308">
        <v>250000</v>
      </c>
      <c r="O3308" t="s">
        <v>7971</v>
      </c>
      <c r="P3308" t="s">
        <v>7972</v>
      </c>
      <c r="Q3308" t="s">
        <v>7973</v>
      </c>
      <c r="R3308" t="s">
        <v>7974</v>
      </c>
      <c r="S3308" t="s">
        <v>3278</v>
      </c>
      <c r="T3308" t="b">
        <v>0</v>
      </c>
    </row>
    <row r="3309" spans="1:20" x14ac:dyDescent="0.25">
      <c r="A3309" t="s">
        <v>236</v>
      </c>
      <c r="B3309" t="s">
        <v>236</v>
      </c>
      <c r="C3309" t="s">
        <v>237</v>
      </c>
      <c r="D3309" t="s">
        <v>566</v>
      </c>
      <c r="F3309" t="s">
        <v>757</v>
      </c>
      <c r="G3309" t="s">
        <v>1053</v>
      </c>
      <c r="H3309">
        <v>0</v>
      </c>
      <c r="I3309" t="s">
        <v>254</v>
      </c>
      <c r="J3309" t="s">
        <v>242</v>
      </c>
      <c r="K3309" t="s">
        <v>243</v>
      </c>
      <c r="L3309" t="s">
        <v>244</v>
      </c>
      <c r="M3309">
        <v>0</v>
      </c>
      <c r="N3309">
        <v>0</v>
      </c>
      <c r="O3309" t="s">
        <v>4331</v>
      </c>
      <c r="P3309" t="s">
        <v>4332</v>
      </c>
      <c r="Q3309" t="s">
        <v>571</v>
      </c>
      <c r="R3309" t="s">
        <v>1660</v>
      </c>
      <c r="S3309" t="s">
        <v>249</v>
      </c>
      <c r="T3309" t="b">
        <v>0</v>
      </c>
    </row>
    <row r="3310" spans="1:20" x14ac:dyDescent="0.25">
      <c r="A3310" t="s">
        <v>259</v>
      </c>
      <c r="B3310" t="s">
        <v>260</v>
      </c>
      <c r="C3310" t="s">
        <v>237</v>
      </c>
      <c r="D3310" t="s">
        <v>1400</v>
      </c>
      <c r="E3310" t="s">
        <v>3729</v>
      </c>
      <c r="F3310" t="s">
        <v>7975</v>
      </c>
      <c r="G3310" t="s">
        <v>7975</v>
      </c>
      <c r="H3310">
        <v>1.504</v>
      </c>
      <c r="I3310" t="s">
        <v>265</v>
      </c>
      <c r="J3310" t="s">
        <v>242</v>
      </c>
      <c r="K3310" t="s">
        <v>243</v>
      </c>
      <c r="L3310" t="s">
        <v>244</v>
      </c>
      <c r="M3310">
        <v>0</v>
      </c>
      <c r="N3310">
        <v>1.504</v>
      </c>
      <c r="O3310" t="s">
        <v>324</v>
      </c>
      <c r="P3310" t="s">
        <v>7976</v>
      </c>
      <c r="Q3310" t="s">
        <v>1404</v>
      </c>
      <c r="R3310" t="s">
        <v>7977</v>
      </c>
      <c r="S3310" t="s">
        <v>270</v>
      </c>
      <c r="T3310" t="b">
        <v>1</v>
      </c>
    </row>
    <row r="3311" spans="1:20" x14ac:dyDescent="0.25">
      <c r="A3311" t="s">
        <v>259</v>
      </c>
      <c r="B3311" t="s">
        <v>260</v>
      </c>
      <c r="C3311" t="s">
        <v>294</v>
      </c>
      <c r="D3311" t="s">
        <v>1400</v>
      </c>
      <c r="E3311" t="s">
        <v>3729</v>
      </c>
      <c r="F3311" t="s">
        <v>7975</v>
      </c>
      <c r="G3311" t="s">
        <v>7975</v>
      </c>
      <c r="H3311">
        <v>0.76800000000000002</v>
      </c>
      <c r="I3311" t="s">
        <v>265</v>
      </c>
      <c r="J3311" t="s">
        <v>242</v>
      </c>
      <c r="K3311" t="s">
        <v>243</v>
      </c>
      <c r="L3311" t="s">
        <v>244</v>
      </c>
      <c r="M3311">
        <v>0</v>
      </c>
      <c r="N3311">
        <v>0.76800000000000002</v>
      </c>
      <c r="O3311" t="s">
        <v>324</v>
      </c>
      <c r="P3311" t="s">
        <v>7976</v>
      </c>
      <c r="Q3311" t="s">
        <v>1404</v>
      </c>
      <c r="R3311" t="s">
        <v>7977</v>
      </c>
      <c r="S3311" t="s">
        <v>270</v>
      </c>
      <c r="T3311" t="b">
        <v>1</v>
      </c>
    </row>
    <row r="3312" spans="1:20" x14ac:dyDescent="0.25">
      <c r="A3312" t="s">
        <v>236</v>
      </c>
      <c r="B3312" t="s">
        <v>236</v>
      </c>
      <c r="C3312" t="s">
        <v>237</v>
      </c>
      <c r="D3312" t="s">
        <v>509</v>
      </c>
      <c r="F3312" t="s">
        <v>1819</v>
      </c>
      <c r="G3312" t="s">
        <v>4211</v>
      </c>
      <c r="H3312">
        <v>0</v>
      </c>
      <c r="I3312" t="s">
        <v>254</v>
      </c>
      <c r="J3312" t="s">
        <v>242</v>
      </c>
      <c r="K3312" t="s">
        <v>243</v>
      </c>
      <c r="L3312" t="s">
        <v>244</v>
      </c>
      <c r="M3312">
        <v>0</v>
      </c>
      <c r="N3312">
        <v>0</v>
      </c>
      <c r="O3312" t="s">
        <v>365</v>
      </c>
      <c r="P3312" t="s">
        <v>7942</v>
      </c>
      <c r="Q3312" t="s">
        <v>512</v>
      </c>
      <c r="R3312" t="s">
        <v>2565</v>
      </c>
      <c r="S3312" t="s">
        <v>249</v>
      </c>
      <c r="T3312" t="b">
        <v>0</v>
      </c>
    </row>
    <row r="3313" spans="1:20" x14ac:dyDescent="0.25">
      <c r="A3313" t="s">
        <v>259</v>
      </c>
      <c r="B3313" t="s">
        <v>260</v>
      </c>
      <c r="C3313" t="s">
        <v>237</v>
      </c>
      <c r="D3313" t="s">
        <v>677</v>
      </c>
      <c r="E3313" t="s">
        <v>6184</v>
      </c>
      <c r="F3313" t="s">
        <v>7978</v>
      </c>
      <c r="G3313" t="s">
        <v>7978</v>
      </c>
      <c r="H3313">
        <v>1.0464</v>
      </c>
      <c r="I3313" t="s">
        <v>265</v>
      </c>
      <c r="J3313" t="s">
        <v>242</v>
      </c>
      <c r="K3313" t="s">
        <v>243</v>
      </c>
      <c r="L3313" t="s">
        <v>244</v>
      </c>
      <c r="M3313">
        <v>0</v>
      </c>
      <c r="N3313">
        <v>1.0464</v>
      </c>
      <c r="O3313" t="s">
        <v>446</v>
      </c>
      <c r="P3313" t="s">
        <v>7979</v>
      </c>
      <c r="Q3313" t="s">
        <v>681</v>
      </c>
      <c r="R3313" t="s">
        <v>7980</v>
      </c>
      <c r="S3313" t="s">
        <v>270</v>
      </c>
      <c r="T3313" t="b">
        <v>1</v>
      </c>
    </row>
    <row r="3314" spans="1:20" x14ac:dyDescent="0.25">
      <c r="A3314" t="s">
        <v>259</v>
      </c>
      <c r="B3314" t="s">
        <v>260</v>
      </c>
      <c r="C3314" t="s">
        <v>294</v>
      </c>
      <c r="D3314" t="s">
        <v>677</v>
      </c>
      <c r="E3314" t="s">
        <v>6184</v>
      </c>
      <c r="F3314" t="s">
        <v>7978</v>
      </c>
      <c r="G3314" t="s">
        <v>7978</v>
      </c>
      <c r="H3314">
        <v>0.6048</v>
      </c>
      <c r="I3314" t="s">
        <v>265</v>
      </c>
      <c r="J3314" t="s">
        <v>242</v>
      </c>
      <c r="K3314" t="s">
        <v>243</v>
      </c>
      <c r="L3314" t="s">
        <v>244</v>
      </c>
      <c r="M3314">
        <v>0</v>
      </c>
      <c r="N3314">
        <v>0.6048</v>
      </c>
      <c r="O3314" t="s">
        <v>310</v>
      </c>
      <c r="P3314" t="s">
        <v>7979</v>
      </c>
      <c r="Q3314" t="s">
        <v>681</v>
      </c>
      <c r="R3314" t="s">
        <v>7980</v>
      </c>
      <c r="S3314" t="s">
        <v>270</v>
      </c>
      <c r="T3314" t="b">
        <v>1</v>
      </c>
    </row>
    <row r="3315" spans="1:20" x14ac:dyDescent="0.25">
      <c r="A3315" t="s">
        <v>259</v>
      </c>
      <c r="B3315" t="s">
        <v>260</v>
      </c>
      <c r="C3315" t="s">
        <v>237</v>
      </c>
      <c r="D3315" t="s">
        <v>4562</v>
      </c>
      <c r="E3315" t="s">
        <v>4384</v>
      </c>
      <c r="F3315" t="s">
        <v>4384</v>
      </c>
      <c r="G3315" t="s">
        <v>7981</v>
      </c>
      <c r="H3315">
        <v>0.307</v>
      </c>
      <c r="I3315" t="s">
        <v>265</v>
      </c>
      <c r="J3315" t="s">
        <v>242</v>
      </c>
      <c r="K3315" t="s">
        <v>243</v>
      </c>
      <c r="L3315" t="s">
        <v>244</v>
      </c>
      <c r="M3315">
        <v>0</v>
      </c>
      <c r="N3315">
        <v>0.307</v>
      </c>
      <c r="O3315" t="s">
        <v>2901</v>
      </c>
      <c r="P3315" t="s">
        <v>7982</v>
      </c>
      <c r="Q3315" t="s">
        <v>4564</v>
      </c>
      <c r="R3315" t="s">
        <v>7983</v>
      </c>
      <c r="S3315" t="s">
        <v>270</v>
      </c>
      <c r="T3315" t="b">
        <v>1</v>
      </c>
    </row>
    <row r="3316" spans="1:20" x14ac:dyDescent="0.25">
      <c r="A3316" t="s">
        <v>259</v>
      </c>
      <c r="B3316" t="s">
        <v>260</v>
      </c>
      <c r="C3316" t="s">
        <v>336</v>
      </c>
      <c r="D3316" t="s">
        <v>4562</v>
      </c>
      <c r="E3316" t="s">
        <v>4384</v>
      </c>
      <c r="F3316" t="s">
        <v>4384</v>
      </c>
      <c r="G3316" t="s">
        <v>7981</v>
      </c>
      <c r="H3316">
        <v>1588</v>
      </c>
      <c r="I3316" t="s">
        <v>265</v>
      </c>
      <c r="J3316" t="s">
        <v>242</v>
      </c>
      <c r="K3316" t="s">
        <v>243</v>
      </c>
      <c r="L3316" t="s">
        <v>244</v>
      </c>
      <c r="M3316">
        <v>0</v>
      </c>
      <c r="N3316">
        <v>1588</v>
      </c>
      <c r="O3316" t="s">
        <v>2901</v>
      </c>
      <c r="P3316" t="s">
        <v>7982</v>
      </c>
      <c r="Q3316" t="s">
        <v>4564</v>
      </c>
      <c r="R3316" t="s">
        <v>7984</v>
      </c>
      <c r="S3316" t="s">
        <v>270</v>
      </c>
      <c r="T3316" t="b">
        <v>1</v>
      </c>
    </row>
    <row r="3317" spans="1:20" x14ac:dyDescent="0.25">
      <c r="A3317" t="s">
        <v>259</v>
      </c>
      <c r="B3317" t="s">
        <v>260</v>
      </c>
      <c r="C3317" t="s">
        <v>336</v>
      </c>
      <c r="D3317" t="s">
        <v>4562</v>
      </c>
      <c r="E3317" t="s">
        <v>4384</v>
      </c>
      <c r="F3317" t="s">
        <v>4384</v>
      </c>
      <c r="G3317" t="s">
        <v>7981</v>
      </c>
      <c r="H3317">
        <v>3068</v>
      </c>
      <c r="I3317" t="s">
        <v>265</v>
      </c>
      <c r="J3317" t="s">
        <v>242</v>
      </c>
      <c r="K3317" t="s">
        <v>243</v>
      </c>
      <c r="L3317" t="s">
        <v>244</v>
      </c>
      <c r="M3317">
        <v>0</v>
      </c>
      <c r="N3317">
        <v>3068</v>
      </c>
      <c r="O3317" t="s">
        <v>2901</v>
      </c>
      <c r="P3317" t="s">
        <v>7982</v>
      </c>
      <c r="Q3317" t="s">
        <v>4564</v>
      </c>
      <c r="R3317" t="s">
        <v>7985</v>
      </c>
      <c r="S3317" t="s">
        <v>270</v>
      </c>
      <c r="T3317" t="b">
        <v>1</v>
      </c>
    </row>
    <row r="3318" spans="1:20" x14ac:dyDescent="0.25">
      <c r="A3318" t="s">
        <v>259</v>
      </c>
      <c r="B3318" t="s">
        <v>260</v>
      </c>
      <c r="C3318" t="s">
        <v>237</v>
      </c>
      <c r="D3318" t="s">
        <v>728</v>
      </c>
      <c r="E3318" t="s">
        <v>7163</v>
      </c>
      <c r="F3318" t="s">
        <v>7986</v>
      </c>
      <c r="G3318" t="s">
        <v>7986</v>
      </c>
      <c r="H3318">
        <v>1.8049999999999999</v>
      </c>
      <c r="I3318" t="s">
        <v>265</v>
      </c>
      <c r="J3318" t="s">
        <v>242</v>
      </c>
      <c r="K3318" t="s">
        <v>243</v>
      </c>
      <c r="L3318" t="s">
        <v>244</v>
      </c>
      <c r="M3318">
        <v>0</v>
      </c>
      <c r="N3318">
        <v>1.8049999999999999</v>
      </c>
      <c r="O3318" t="s">
        <v>324</v>
      </c>
      <c r="P3318" s="18" t="s">
        <v>7987</v>
      </c>
      <c r="Q3318" t="s">
        <v>732</v>
      </c>
      <c r="R3318" t="s">
        <v>7988</v>
      </c>
      <c r="S3318" t="s">
        <v>270</v>
      </c>
      <c r="T3318" t="b">
        <v>0</v>
      </c>
    </row>
    <row r="3319" spans="1:20" x14ac:dyDescent="0.25">
      <c r="A3319" t="s">
        <v>259</v>
      </c>
      <c r="B3319" t="s">
        <v>260</v>
      </c>
      <c r="C3319" t="s">
        <v>294</v>
      </c>
      <c r="D3319" t="s">
        <v>728</v>
      </c>
      <c r="E3319" t="s">
        <v>7163</v>
      </c>
      <c r="F3319" t="s">
        <v>7986</v>
      </c>
      <c r="G3319" t="s">
        <v>7986</v>
      </c>
      <c r="H3319">
        <v>0.46100000000000002</v>
      </c>
      <c r="I3319" t="s">
        <v>265</v>
      </c>
      <c r="J3319" t="s">
        <v>242</v>
      </c>
      <c r="K3319" t="s">
        <v>243</v>
      </c>
      <c r="L3319" t="s">
        <v>244</v>
      </c>
      <c r="M3319">
        <v>0</v>
      </c>
      <c r="N3319">
        <v>0.46100000000000002</v>
      </c>
      <c r="O3319" t="s">
        <v>324</v>
      </c>
      <c r="P3319" s="18" t="s">
        <v>7987</v>
      </c>
      <c r="Q3319" t="s">
        <v>732</v>
      </c>
      <c r="R3319" t="s">
        <v>7988</v>
      </c>
      <c r="S3319" t="s">
        <v>270</v>
      </c>
      <c r="T3319" t="b">
        <v>0</v>
      </c>
    </row>
    <row r="3320" spans="1:20" x14ac:dyDescent="0.25">
      <c r="A3320" t="s">
        <v>259</v>
      </c>
      <c r="B3320" t="s">
        <v>260</v>
      </c>
      <c r="C3320" t="s">
        <v>237</v>
      </c>
      <c r="D3320" t="s">
        <v>538</v>
      </c>
      <c r="E3320" t="s">
        <v>1902</v>
      </c>
      <c r="F3320" t="s">
        <v>7720</v>
      </c>
      <c r="G3320" t="s">
        <v>7720</v>
      </c>
      <c r="H3320">
        <v>8.64</v>
      </c>
      <c r="I3320" t="s">
        <v>265</v>
      </c>
      <c r="J3320" t="s">
        <v>242</v>
      </c>
      <c r="K3320" t="s">
        <v>243</v>
      </c>
      <c r="L3320" t="s">
        <v>244</v>
      </c>
      <c r="M3320">
        <v>0</v>
      </c>
      <c r="N3320">
        <v>8.64</v>
      </c>
      <c r="O3320" t="s">
        <v>290</v>
      </c>
      <c r="P3320" t="s">
        <v>7989</v>
      </c>
      <c r="Q3320" t="s">
        <v>542</v>
      </c>
      <c r="R3320" t="s">
        <v>7990</v>
      </c>
      <c r="S3320" t="s">
        <v>270</v>
      </c>
      <c r="T3320" t="b">
        <v>1</v>
      </c>
    </row>
    <row r="3321" spans="1:20" x14ac:dyDescent="0.25">
      <c r="A3321" t="s">
        <v>259</v>
      </c>
      <c r="B3321" t="s">
        <v>260</v>
      </c>
      <c r="C3321" t="s">
        <v>336</v>
      </c>
      <c r="D3321" t="s">
        <v>538</v>
      </c>
      <c r="E3321" t="s">
        <v>1902</v>
      </c>
      <c r="F3321" t="s">
        <v>7720</v>
      </c>
      <c r="G3321" t="s">
        <v>7720</v>
      </c>
      <c r="H3321">
        <v>56764</v>
      </c>
      <c r="I3321" t="s">
        <v>265</v>
      </c>
      <c r="J3321" t="s">
        <v>242</v>
      </c>
      <c r="K3321" t="s">
        <v>243</v>
      </c>
      <c r="L3321" t="s">
        <v>244</v>
      </c>
      <c r="M3321">
        <v>0</v>
      </c>
      <c r="N3321">
        <v>56764</v>
      </c>
      <c r="O3321" t="s">
        <v>290</v>
      </c>
      <c r="P3321" t="s">
        <v>7989</v>
      </c>
      <c r="Q3321" t="s">
        <v>542</v>
      </c>
      <c r="R3321" t="s">
        <v>7991</v>
      </c>
      <c r="S3321" t="s">
        <v>270</v>
      </c>
      <c r="T3321" t="b">
        <v>1</v>
      </c>
    </row>
    <row r="3322" spans="1:20" x14ac:dyDescent="0.25">
      <c r="A3322" t="s">
        <v>259</v>
      </c>
      <c r="B3322" t="s">
        <v>260</v>
      </c>
      <c r="C3322" t="s">
        <v>336</v>
      </c>
      <c r="D3322" t="s">
        <v>538</v>
      </c>
      <c r="E3322" t="s">
        <v>1902</v>
      </c>
      <c r="F3322" t="s">
        <v>7720</v>
      </c>
      <c r="G3322" t="s">
        <v>7720</v>
      </c>
      <c r="H3322">
        <v>113527</v>
      </c>
      <c r="I3322" t="s">
        <v>265</v>
      </c>
      <c r="J3322" t="s">
        <v>242</v>
      </c>
      <c r="K3322" t="s">
        <v>243</v>
      </c>
      <c r="L3322" t="s">
        <v>244</v>
      </c>
      <c r="M3322">
        <v>0</v>
      </c>
      <c r="N3322">
        <v>113527</v>
      </c>
      <c r="O3322" t="s">
        <v>290</v>
      </c>
      <c r="P3322" t="s">
        <v>7989</v>
      </c>
      <c r="Q3322" t="s">
        <v>542</v>
      </c>
      <c r="R3322" t="s">
        <v>7992</v>
      </c>
      <c r="S3322" t="s">
        <v>270</v>
      </c>
      <c r="T3322" t="b">
        <v>1</v>
      </c>
    </row>
    <row r="3323" spans="1:20" x14ac:dyDescent="0.25">
      <c r="A3323" t="s">
        <v>259</v>
      </c>
      <c r="B3323" t="s">
        <v>260</v>
      </c>
      <c r="C3323" t="s">
        <v>336</v>
      </c>
      <c r="D3323" t="s">
        <v>538</v>
      </c>
      <c r="E3323" t="s">
        <v>1902</v>
      </c>
      <c r="F3323" t="s">
        <v>7720</v>
      </c>
      <c r="G3323" t="s">
        <v>7720</v>
      </c>
      <c r="H3323">
        <v>126129</v>
      </c>
      <c r="I3323" t="s">
        <v>265</v>
      </c>
      <c r="J3323" t="s">
        <v>242</v>
      </c>
      <c r="K3323" t="s">
        <v>243</v>
      </c>
      <c r="L3323" t="s">
        <v>244</v>
      </c>
      <c r="M3323">
        <v>0</v>
      </c>
      <c r="N3323">
        <v>126129</v>
      </c>
      <c r="O3323" t="s">
        <v>290</v>
      </c>
      <c r="P3323" t="s">
        <v>7989</v>
      </c>
      <c r="Q3323" t="s">
        <v>542</v>
      </c>
      <c r="R3323" t="s">
        <v>7993</v>
      </c>
      <c r="S3323" t="s">
        <v>270</v>
      </c>
      <c r="T3323" t="b">
        <v>1</v>
      </c>
    </row>
    <row r="3324" spans="1:20" x14ac:dyDescent="0.25">
      <c r="A3324" t="s">
        <v>259</v>
      </c>
      <c r="B3324" t="s">
        <v>260</v>
      </c>
      <c r="C3324" t="s">
        <v>237</v>
      </c>
      <c r="D3324" t="s">
        <v>3088</v>
      </c>
      <c r="E3324" t="s">
        <v>5343</v>
      </c>
      <c r="F3324" t="s">
        <v>6696</v>
      </c>
      <c r="G3324" t="s">
        <v>6697</v>
      </c>
      <c r="H3324">
        <v>2.8799999999999999E-2</v>
      </c>
      <c r="I3324" t="s">
        <v>265</v>
      </c>
      <c r="J3324" t="s">
        <v>242</v>
      </c>
      <c r="K3324" t="s">
        <v>243</v>
      </c>
      <c r="L3324" t="s">
        <v>244</v>
      </c>
      <c r="M3324">
        <v>0</v>
      </c>
      <c r="N3324">
        <v>2.8799999999999999E-2</v>
      </c>
      <c r="O3324" t="s">
        <v>324</v>
      </c>
      <c r="P3324" t="s">
        <v>7994</v>
      </c>
      <c r="Q3324" t="s">
        <v>3092</v>
      </c>
      <c r="R3324" t="s">
        <v>7995</v>
      </c>
      <c r="S3324" t="s">
        <v>270</v>
      </c>
      <c r="T3324" t="b">
        <v>1</v>
      </c>
    </row>
    <row r="3325" spans="1:20" x14ac:dyDescent="0.25">
      <c r="A3325" t="s">
        <v>236</v>
      </c>
      <c r="B3325" t="s">
        <v>236</v>
      </c>
      <c r="C3325" t="s">
        <v>237</v>
      </c>
      <c r="D3325" t="s">
        <v>238</v>
      </c>
      <c r="F3325" t="s">
        <v>757</v>
      </c>
      <c r="G3325" t="s">
        <v>2543</v>
      </c>
      <c r="H3325">
        <v>2.99E-3</v>
      </c>
      <c r="I3325" t="s">
        <v>341</v>
      </c>
      <c r="J3325" t="s">
        <v>242</v>
      </c>
      <c r="K3325" t="s">
        <v>243</v>
      </c>
      <c r="L3325" t="s">
        <v>244</v>
      </c>
      <c r="M3325">
        <v>0</v>
      </c>
      <c r="N3325">
        <v>2.99E-3</v>
      </c>
      <c r="O3325" t="s">
        <v>486</v>
      </c>
      <c r="P3325" t="s">
        <v>6756</v>
      </c>
      <c r="Q3325" t="s">
        <v>247</v>
      </c>
      <c r="R3325" t="s">
        <v>761</v>
      </c>
      <c r="S3325" t="s">
        <v>249</v>
      </c>
      <c r="T3325" t="b">
        <v>1</v>
      </c>
    </row>
    <row r="3326" spans="1:20" x14ac:dyDescent="0.25">
      <c r="A3326" t="s">
        <v>236</v>
      </c>
      <c r="B3326" t="s">
        <v>615</v>
      </c>
      <c r="C3326" t="s">
        <v>237</v>
      </c>
      <c r="D3326" t="s">
        <v>615</v>
      </c>
      <c r="F3326" t="s">
        <v>7996</v>
      </c>
      <c r="G3326" t="s">
        <v>7997</v>
      </c>
      <c r="H3326">
        <v>0.12</v>
      </c>
      <c r="I3326" t="s">
        <v>618</v>
      </c>
      <c r="J3326" t="s">
        <v>242</v>
      </c>
      <c r="K3326" t="s">
        <v>243</v>
      </c>
      <c r="L3326" t="s">
        <v>244</v>
      </c>
      <c r="M3326">
        <v>0</v>
      </c>
      <c r="N3326">
        <v>0.12</v>
      </c>
      <c r="O3326" t="s">
        <v>432</v>
      </c>
      <c r="P3326" t="s">
        <v>7998</v>
      </c>
      <c r="Q3326" t="s">
        <v>621</v>
      </c>
      <c r="R3326" t="s">
        <v>7999</v>
      </c>
      <c r="S3326" t="s">
        <v>623</v>
      </c>
      <c r="T3326" t="b">
        <v>1</v>
      </c>
    </row>
    <row r="3327" spans="1:20" x14ac:dyDescent="0.25">
      <c r="A3327" t="s">
        <v>259</v>
      </c>
      <c r="B3327" t="s">
        <v>260</v>
      </c>
      <c r="C3327" t="s">
        <v>237</v>
      </c>
      <c r="D3327" t="s">
        <v>1155</v>
      </c>
      <c r="E3327" t="s">
        <v>6894</v>
      </c>
      <c r="F3327" t="s">
        <v>8000</v>
      </c>
      <c r="G3327" t="s">
        <v>8000</v>
      </c>
      <c r="H3327">
        <v>0.84399999999999997</v>
      </c>
      <c r="I3327" t="s">
        <v>265</v>
      </c>
      <c r="J3327" t="s">
        <v>242</v>
      </c>
      <c r="K3327" t="s">
        <v>243</v>
      </c>
      <c r="L3327" t="s">
        <v>244</v>
      </c>
      <c r="M3327">
        <v>0</v>
      </c>
      <c r="N3327">
        <v>0.84399999999999997</v>
      </c>
      <c r="O3327" t="s">
        <v>386</v>
      </c>
      <c r="P3327" t="s">
        <v>2252</v>
      </c>
      <c r="Q3327" t="s">
        <v>1159</v>
      </c>
      <c r="R3327" t="s">
        <v>8001</v>
      </c>
      <c r="S3327" t="s">
        <v>270</v>
      </c>
      <c r="T3327" t="b">
        <v>0</v>
      </c>
    </row>
    <row r="3328" spans="1:20" x14ac:dyDescent="0.25">
      <c r="A3328" t="s">
        <v>259</v>
      </c>
      <c r="B3328" t="s">
        <v>260</v>
      </c>
      <c r="C3328" t="s">
        <v>294</v>
      </c>
      <c r="D3328" t="s">
        <v>1155</v>
      </c>
      <c r="E3328" t="s">
        <v>6894</v>
      </c>
      <c r="F3328" t="s">
        <v>8000</v>
      </c>
      <c r="G3328" t="s">
        <v>8000</v>
      </c>
      <c r="H3328">
        <v>0.29599999999999999</v>
      </c>
      <c r="I3328" t="s">
        <v>265</v>
      </c>
      <c r="J3328" t="s">
        <v>242</v>
      </c>
      <c r="K3328" t="s">
        <v>243</v>
      </c>
      <c r="L3328" t="s">
        <v>244</v>
      </c>
      <c r="M3328">
        <v>0</v>
      </c>
      <c r="N3328">
        <v>0.29599999999999999</v>
      </c>
      <c r="O3328" t="s">
        <v>1161</v>
      </c>
      <c r="P3328" t="s">
        <v>2252</v>
      </c>
      <c r="Q3328" t="s">
        <v>1159</v>
      </c>
      <c r="R3328" t="s">
        <v>8001</v>
      </c>
      <c r="S3328" t="s">
        <v>270</v>
      </c>
      <c r="T3328" t="b">
        <v>0</v>
      </c>
    </row>
    <row r="3329" spans="1:20" x14ac:dyDescent="0.25">
      <c r="A3329" t="s">
        <v>259</v>
      </c>
      <c r="B3329" t="s">
        <v>260</v>
      </c>
      <c r="C3329" t="s">
        <v>237</v>
      </c>
      <c r="D3329" t="s">
        <v>627</v>
      </c>
      <c r="E3329" t="s">
        <v>8002</v>
      </c>
      <c r="F3329" t="s">
        <v>8003</v>
      </c>
      <c r="G3329" t="s">
        <v>8003</v>
      </c>
      <c r="H3329">
        <v>0.69099999999999995</v>
      </c>
      <c r="I3329" t="s">
        <v>265</v>
      </c>
      <c r="J3329" t="s">
        <v>242</v>
      </c>
      <c r="K3329" t="s">
        <v>243</v>
      </c>
      <c r="L3329" t="s">
        <v>244</v>
      </c>
      <c r="M3329">
        <v>0</v>
      </c>
      <c r="N3329">
        <v>0.69099999999999995</v>
      </c>
      <c r="O3329" t="s">
        <v>324</v>
      </c>
      <c r="P3329" t="s">
        <v>8004</v>
      </c>
      <c r="Q3329" t="s">
        <v>631</v>
      </c>
      <c r="R3329" t="s">
        <v>8005</v>
      </c>
      <c r="S3329" t="s">
        <v>270</v>
      </c>
      <c r="T3329" t="b">
        <v>1</v>
      </c>
    </row>
    <row r="3330" spans="1:20" x14ac:dyDescent="0.25">
      <c r="A3330" t="s">
        <v>259</v>
      </c>
      <c r="B3330" t="s">
        <v>260</v>
      </c>
      <c r="C3330" t="s">
        <v>237</v>
      </c>
      <c r="D3330" t="s">
        <v>5762</v>
      </c>
      <c r="E3330" t="s">
        <v>5763</v>
      </c>
      <c r="F3330" t="s">
        <v>8006</v>
      </c>
      <c r="G3330" t="s">
        <v>8006</v>
      </c>
      <c r="H3330">
        <v>0.23300000000000001</v>
      </c>
      <c r="I3330" t="s">
        <v>265</v>
      </c>
      <c r="J3330" t="s">
        <v>242</v>
      </c>
      <c r="K3330" t="s">
        <v>243</v>
      </c>
      <c r="L3330" t="s">
        <v>244</v>
      </c>
      <c r="M3330">
        <v>0</v>
      </c>
      <c r="N3330">
        <v>0.23300000000000001</v>
      </c>
      <c r="O3330" t="s">
        <v>927</v>
      </c>
      <c r="P3330" t="s">
        <v>8007</v>
      </c>
      <c r="Q3330" t="s">
        <v>5766</v>
      </c>
      <c r="R3330" t="s">
        <v>8008</v>
      </c>
      <c r="S3330" t="s">
        <v>270</v>
      </c>
      <c r="T3330" t="b">
        <v>1</v>
      </c>
    </row>
    <row r="3331" spans="1:20" x14ac:dyDescent="0.25">
      <c r="A3331" t="s">
        <v>259</v>
      </c>
      <c r="B3331" t="s">
        <v>260</v>
      </c>
      <c r="C3331" t="s">
        <v>336</v>
      </c>
      <c r="D3331" t="s">
        <v>5762</v>
      </c>
      <c r="E3331" t="s">
        <v>5763</v>
      </c>
      <c r="F3331" t="s">
        <v>8006</v>
      </c>
      <c r="G3331" t="s">
        <v>8006</v>
      </c>
      <c r="H3331">
        <v>1306</v>
      </c>
      <c r="I3331" t="s">
        <v>265</v>
      </c>
      <c r="J3331" t="s">
        <v>242</v>
      </c>
      <c r="K3331" t="s">
        <v>243</v>
      </c>
      <c r="L3331" t="s">
        <v>244</v>
      </c>
      <c r="M3331">
        <v>0</v>
      </c>
      <c r="N3331">
        <v>1306</v>
      </c>
      <c r="O3331" t="s">
        <v>6850</v>
      </c>
      <c r="P3331" t="s">
        <v>8007</v>
      </c>
      <c r="Q3331" t="s">
        <v>5766</v>
      </c>
      <c r="R3331" t="s">
        <v>8009</v>
      </c>
      <c r="S3331" t="s">
        <v>270</v>
      </c>
      <c r="T3331" t="b">
        <v>1</v>
      </c>
    </row>
    <row r="3332" spans="1:20" x14ac:dyDescent="0.25">
      <c r="A3332" t="s">
        <v>259</v>
      </c>
      <c r="B3332" t="s">
        <v>260</v>
      </c>
      <c r="C3332" t="s">
        <v>336</v>
      </c>
      <c r="D3332" t="s">
        <v>5762</v>
      </c>
      <c r="E3332" t="s">
        <v>5763</v>
      </c>
      <c r="F3332" t="s">
        <v>8006</v>
      </c>
      <c r="G3332" t="s">
        <v>8006</v>
      </c>
      <c r="H3332">
        <v>2694</v>
      </c>
      <c r="I3332" t="s">
        <v>265</v>
      </c>
      <c r="J3332" t="s">
        <v>242</v>
      </c>
      <c r="K3332" t="s">
        <v>243</v>
      </c>
      <c r="L3332" t="s">
        <v>244</v>
      </c>
      <c r="M3332">
        <v>0</v>
      </c>
      <c r="N3332">
        <v>2694</v>
      </c>
      <c r="O3332" t="s">
        <v>6850</v>
      </c>
      <c r="P3332" t="s">
        <v>8007</v>
      </c>
      <c r="Q3332" t="s">
        <v>5766</v>
      </c>
      <c r="R3332" t="s">
        <v>8010</v>
      </c>
      <c r="S3332" t="s">
        <v>270</v>
      </c>
      <c r="T3332" t="b">
        <v>1</v>
      </c>
    </row>
    <row r="3333" spans="1:20" x14ac:dyDescent="0.25">
      <c r="A3333" t="s">
        <v>236</v>
      </c>
      <c r="B3333" t="s">
        <v>236</v>
      </c>
      <c r="C3333" t="s">
        <v>237</v>
      </c>
      <c r="D3333" t="s">
        <v>238</v>
      </c>
      <c r="F3333" t="s">
        <v>791</v>
      </c>
      <c r="G3333" t="s">
        <v>1989</v>
      </c>
      <c r="H3333">
        <v>0.1</v>
      </c>
      <c r="I3333" t="s">
        <v>254</v>
      </c>
      <c r="J3333" t="s">
        <v>242</v>
      </c>
      <c r="K3333" t="s">
        <v>243</v>
      </c>
      <c r="L3333" t="s">
        <v>244</v>
      </c>
      <c r="M3333">
        <v>0</v>
      </c>
      <c r="N3333">
        <v>0.1</v>
      </c>
      <c r="O3333" t="s">
        <v>245</v>
      </c>
      <c r="P3333" t="s">
        <v>1990</v>
      </c>
      <c r="Q3333" t="s">
        <v>247</v>
      </c>
      <c r="R3333" t="s">
        <v>6551</v>
      </c>
      <c r="S3333" t="s">
        <v>249</v>
      </c>
      <c r="T3333" t="b">
        <v>0</v>
      </c>
    </row>
    <row r="3334" spans="1:20" x14ac:dyDescent="0.25">
      <c r="A3334" t="s">
        <v>259</v>
      </c>
      <c r="B3334" t="s">
        <v>260</v>
      </c>
      <c r="C3334" t="s">
        <v>237</v>
      </c>
      <c r="D3334" t="s">
        <v>838</v>
      </c>
      <c r="E3334" t="s">
        <v>2137</v>
      </c>
      <c r="F3334" t="s">
        <v>8011</v>
      </c>
      <c r="G3334" t="s">
        <v>8011</v>
      </c>
      <c r="H3334">
        <v>3.1739999999999999</v>
      </c>
      <c r="I3334" t="s">
        <v>265</v>
      </c>
      <c r="J3334" t="s">
        <v>242</v>
      </c>
      <c r="K3334" t="s">
        <v>243</v>
      </c>
      <c r="L3334" t="s">
        <v>244</v>
      </c>
      <c r="M3334">
        <v>0</v>
      </c>
      <c r="N3334">
        <v>3.1739999999999999</v>
      </c>
      <c r="O3334" t="s">
        <v>324</v>
      </c>
      <c r="P3334" t="s">
        <v>8012</v>
      </c>
      <c r="Q3334" t="s">
        <v>840</v>
      </c>
      <c r="R3334" t="s">
        <v>8013</v>
      </c>
      <c r="S3334" t="s">
        <v>270</v>
      </c>
      <c r="T3334" t="b">
        <v>1</v>
      </c>
    </row>
    <row r="3335" spans="1:20" x14ac:dyDescent="0.25">
      <c r="A3335" t="s">
        <v>259</v>
      </c>
      <c r="B3335" t="s">
        <v>260</v>
      </c>
      <c r="C3335" t="s">
        <v>294</v>
      </c>
      <c r="D3335" t="s">
        <v>838</v>
      </c>
      <c r="E3335" t="s">
        <v>2137</v>
      </c>
      <c r="F3335" t="s">
        <v>8011</v>
      </c>
      <c r="G3335" t="s">
        <v>8011</v>
      </c>
      <c r="H3335">
        <v>0.998</v>
      </c>
      <c r="I3335" t="s">
        <v>265</v>
      </c>
      <c r="J3335" t="s">
        <v>242</v>
      </c>
      <c r="K3335" t="s">
        <v>243</v>
      </c>
      <c r="L3335" t="s">
        <v>244</v>
      </c>
      <c r="M3335">
        <v>0</v>
      </c>
      <c r="N3335">
        <v>0.998</v>
      </c>
      <c r="O3335" t="s">
        <v>324</v>
      </c>
      <c r="P3335" t="s">
        <v>8012</v>
      </c>
      <c r="Q3335" t="s">
        <v>840</v>
      </c>
      <c r="R3335" t="s">
        <v>8013</v>
      </c>
      <c r="S3335" t="s">
        <v>270</v>
      </c>
      <c r="T3335" t="b">
        <v>1</v>
      </c>
    </row>
    <row r="3336" spans="1:20" x14ac:dyDescent="0.25">
      <c r="A3336" t="s">
        <v>236</v>
      </c>
      <c r="B3336" t="s">
        <v>236</v>
      </c>
      <c r="C3336" t="s">
        <v>237</v>
      </c>
      <c r="D3336" t="s">
        <v>362</v>
      </c>
      <c r="F3336" t="s">
        <v>2702</v>
      </c>
      <c r="G3336" t="s">
        <v>6146</v>
      </c>
      <c r="H3336">
        <v>3.6000000000000002E-4</v>
      </c>
      <c r="I3336" t="s">
        <v>254</v>
      </c>
      <c r="J3336" t="s">
        <v>242</v>
      </c>
      <c r="K3336" t="s">
        <v>243</v>
      </c>
      <c r="L3336" t="s">
        <v>244</v>
      </c>
      <c r="M3336">
        <v>0</v>
      </c>
      <c r="N3336">
        <v>3.6000000000000002E-4</v>
      </c>
      <c r="O3336" t="s">
        <v>365</v>
      </c>
      <c r="P3336" t="s">
        <v>6193</v>
      </c>
      <c r="Q3336" t="s">
        <v>367</v>
      </c>
      <c r="R3336" t="s">
        <v>3499</v>
      </c>
      <c r="S3336" t="s">
        <v>249</v>
      </c>
      <c r="T3336" t="b">
        <v>0</v>
      </c>
    </row>
    <row r="3337" spans="1:20" x14ac:dyDescent="0.25">
      <c r="A3337" t="s">
        <v>259</v>
      </c>
      <c r="B3337" t="s">
        <v>260</v>
      </c>
      <c r="C3337" t="s">
        <v>237</v>
      </c>
      <c r="D3337" t="s">
        <v>1588</v>
      </c>
      <c r="E3337" t="s">
        <v>2502</v>
      </c>
      <c r="F3337" t="s">
        <v>8014</v>
      </c>
      <c r="G3337" t="s">
        <v>8014</v>
      </c>
      <c r="H3337">
        <v>13.34</v>
      </c>
      <c r="I3337" t="s">
        <v>265</v>
      </c>
      <c r="J3337" t="s">
        <v>242</v>
      </c>
      <c r="K3337" t="s">
        <v>243</v>
      </c>
      <c r="L3337" t="s">
        <v>244</v>
      </c>
      <c r="M3337">
        <v>0</v>
      </c>
      <c r="N3337">
        <v>13.34</v>
      </c>
      <c r="O3337" t="s">
        <v>476</v>
      </c>
      <c r="P3337" t="s">
        <v>8015</v>
      </c>
      <c r="Q3337" t="s">
        <v>1592</v>
      </c>
      <c r="R3337" t="s">
        <v>8016</v>
      </c>
      <c r="S3337" t="s">
        <v>270</v>
      </c>
      <c r="T3337" t="b">
        <v>1</v>
      </c>
    </row>
    <row r="3338" spans="1:20" x14ac:dyDescent="0.25">
      <c r="A3338" t="s">
        <v>259</v>
      </c>
      <c r="B3338" t="s">
        <v>260</v>
      </c>
      <c r="C3338" t="s">
        <v>336</v>
      </c>
      <c r="D3338" t="s">
        <v>1588</v>
      </c>
      <c r="E3338" t="s">
        <v>2502</v>
      </c>
      <c r="F3338" t="s">
        <v>8014</v>
      </c>
      <c r="G3338" t="s">
        <v>8014</v>
      </c>
      <c r="H3338">
        <v>67965</v>
      </c>
      <c r="I3338" t="s">
        <v>265</v>
      </c>
      <c r="J3338" t="s">
        <v>242</v>
      </c>
      <c r="K3338" t="s">
        <v>243</v>
      </c>
      <c r="L3338" t="s">
        <v>244</v>
      </c>
      <c r="M3338">
        <v>0</v>
      </c>
      <c r="N3338">
        <v>67965</v>
      </c>
      <c r="O3338" t="s">
        <v>476</v>
      </c>
      <c r="P3338" t="s">
        <v>8015</v>
      </c>
      <c r="Q3338" t="s">
        <v>1592</v>
      </c>
      <c r="R3338" t="s">
        <v>8017</v>
      </c>
      <c r="S3338" t="s">
        <v>270</v>
      </c>
      <c r="T3338" t="b">
        <v>1</v>
      </c>
    </row>
    <row r="3339" spans="1:20" x14ac:dyDescent="0.25">
      <c r="A3339" t="s">
        <v>259</v>
      </c>
      <c r="B3339" t="s">
        <v>260</v>
      </c>
      <c r="C3339" t="s">
        <v>336</v>
      </c>
      <c r="D3339" t="s">
        <v>1588</v>
      </c>
      <c r="E3339" t="s">
        <v>2502</v>
      </c>
      <c r="F3339" t="s">
        <v>8014</v>
      </c>
      <c r="G3339" t="s">
        <v>8014</v>
      </c>
      <c r="H3339">
        <v>98442</v>
      </c>
      <c r="I3339" t="s">
        <v>265</v>
      </c>
      <c r="J3339" t="s">
        <v>242</v>
      </c>
      <c r="K3339" t="s">
        <v>243</v>
      </c>
      <c r="L3339" t="s">
        <v>244</v>
      </c>
      <c r="M3339">
        <v>0</v>
      </c>
      <c r="N3339">
        <v>98442</v>
      </c>
      <c r="O3339" t="s">
        <v>476</v>
      </c>
      <c r="P3339" t="s">
        <v>8015</v>
      </c>
      <c r="Q3339" t="s">
        <v>1592</v>
      </c>
      <c r="R3339" t="s">
        <v>8018</v>
      </c>
      <c r="S3339" t="s">
        <v>270</v>
      </c>
      <c r="T3339" t="b">
        <v>1</v>
      </c>
    </row>
    <row r="3340" spans="1:20" x14ac:dyDescent="0.25">
      <c r="A3340" t="s">
        <v>259</v>
      </c>
      <c r="B3340" t="s">
        <v>260</v>
      </c>
      <c r="C3340" t="s">
        <v>237</v>
      </c>
      <c r="D3340" t="s">
        <v>1236</v>
      </c>
      <c r="E3340" t="s">
        <v>6907</v>
      </c>
      <c r="F3340" t="s">
        <v>8019</v>
      </c>
      <c r="G3340" t="s">
        <v>8019</v>
      </c>
      <c r="H3340">
        <v>1.1359999999999999</v>
      </c>
      <c r="I3340" t="s">
        <v>265</v>
      </c>
      <c r="J3340" t="s">
        <v>242</v>
      </c>
      <c r="K3340" t="s">
        <v>243</v>
      </c>
      <c r="L3340" t="s">
        <v>244</v>
      </c>
      <c r="M3340">
        <v>0</v>
      </c>
      <c r="N3340">
        <v>1.1359999999999999</v>
      </c>
      <c r="O3340" t="s">
        <v>283</v>
      </c>
      <c r="P3340" t="s">
        <v>8020</v>
      </c>
      <c r="Q3340" t="s">
        <v>1240</v>
      </c>
      <c r="R3340" t="s">
        <v>8021</v>
      </c>
      <c r="S3340" t="s">
        <v>270</v>
      </c>
      <c r="T3340" t="b">
        <v>1</v>
      </c>
    </row>
    <row r="3341" spans="1:20" x14ac:dyDescent="0.25">
      <c r="A3341" t="s">
        <v>259</v>
      </c>
      <c r="B3341" t="s">
        <v>260</v>
      </c>
      <c r="C3341" t="s">
        <v>294</v>
      </c>
      <c r="D3341" t="s">
        <v>1236</v>
      </c>
      <c r="E3341" t="s">
        <v>6907</v>
      </c>
      <c r="F3341" t="s">
        <v>8019</v>
      </c>
      <c r="G3341" t="s">
        <v>8019</v>
      </c>
      <c r="H3341">
        <v>0.76800000000000002</v>
      </c>
      <c r="I3341" t="s">
        <v>265</v>
      </c>
      <c r="J3341" t="s">
        <v>242</v>
      </c>
      <c r="K3341" t="s">
        <v>243</v>
      </c>
      <c r="L3341" t="s">
        <v>244</v>
      </c>
      <c r="M3341">
        <v>0</v>
      </c>
      <c r="N3341">
        <v>0.76800000000000002</v>
      </c>
      <c r="O3341" t="s">
        <v>283</v>
      </c>
      <c r="P3341" t="s">
        <v>8020</v>
      </c>
      <c r="Q3341" t="s">
        <v>1240</v>
      </c>
      <c r="R3341" t="s">
        <v>8021</v>
      </c>
      <c r="S3341" t="s">
        <v>270</v>
      </c>
      <c r="T3341" t="b">
        <v>1</v>
      </c>
    </row>
    <row r="3342" spans="1:20" x14ac:dyDescent="0.25">
      <c r="A3342" t="s">
        <v>236</v>
      </c>
      <c r="B3342" t="s">
        <v>236</v>
      </c>
      <c r="C3342" t="s">
        <v>237</v>
      </c>
      <c r="D3342" t="s">
        <v>392</v>
      </c>
      <c r="E3342" t="s">
        <v>251</v>
      </c>
      <c r="F3342" t="s">
        <v>1520</v>
      </c>
      <c r="G3342" t="s">
        <v>4478</v>
      </c>
      <c r="H3342">
        <v>0.03</v>
      </c>
      <c r="I3342" t="s">
        <v>241</v>
      </c>
      <c r="J3342" t="s">
        <v>242</v>
      </c>
      <c r="K3342" t="s">
        <v>243</v>
      </c>
      <c r="L3342" t="s">
        <v>244</v>
      </c>
      <c r="M3342">
        <v>0</v>
      </c>
      <c r="N3342">
        <v>0.03</v>
      </c>
      <c r="O3342" t="s">
        <v>255</v>
      </c>
      <c r="P3342" t="s">
        <v>8022</v>
      </c>
      <c r="Q3342" t="s">
        <v>397</v>
      </c>
      <c r="R3342" t="s">
        <v>3131</v>
      </c>
      <c r="S3342" t="s">
        <v>249</v>
      </c>
      <c r="T3342" t="b">
        <v>1</v>
      </c>
    </row>
    <row r="3343" spans="1:20" x14ac:dyDescent="0.25">
      <c r="A3343" t="s">
        <v>236</v>
      </c>
      <c r="B3343" t="s">
        <v>236</v>
      </c>
      <c r="C3343" t="s">
        <v>237</v>
      </c>
      <c r="D3343" t="s">
        <v>314</v>
      </c>
      <c r="F3343" t="s">
        <v>393</v>
      </c>
      <c r="G3343" t="s">
        <v>394</v>
      </c>
      <c r="H3343">
        <v>1.9E-2</v>
      </c>
      <c r="I3343" t="s">
        <v>241</v>
      </c>
      <c r="J3343" t="s">
        <v>242</v>
      </c>
      <c r="K3343" t="s">
        <v>243</v>
      </c>
      <c r="L3343" t="s">
        <v>244</v>
      </c>
      <c r="M3343">
        <v>0</v>
      </c>
      <c r="N3343">
        <v>1.9E-2</v>
      </c>
      <c r="O3343" t="s">
        <v>316</v>
      </c>
      <c r="P3343" t="s">
        <v>8023</v>
      </c>
      <c r="Q3343" t="s">
        <v>318</v>
      </c>
      <c r="R3343" t="s">
        <v>3322</v>
      </c>
      <c r="S3343" t="s">
        <v>249</v>
      </c>
      <c r="T3343" t="b">
        <v>1</v>
      </c>
    </row>
    <row r="3344" spans="1:20" x14ac:dyDescent="0.25">
      <c r="A3344" t="s">
        <v>259</v>
      </c>
      <c r="B3344" t="s">
        <v>271</v>
      </c>
      <c r="C3344" t="s">
        <v>237</v>
      </c>
      <c r="D3344" t="s">
        <v>8024</v>
      </c>
      <c r="F3344" t="s">
        <v>1325</v>
      </c>
      <c r="G3344" t="s">
        <v>8025</v>
      </c>
      <c r="H3344">
        <v>0</v>
      </c>
      <c r="I3344" t="s">
        <v>265</v>
      </c>
      <c r="J3344" t="s">
        <v>242</v>
      </c>
      <c r="K3344" t="s">
        <v>243</v>
      </c>
      <c r="L3344" t="s">
        <v>244</v>
      </c>
      <c r="M3344">
        <v>0</v>
      </c>
      <c r="N3344">
        <v>0</v>
      </c>
      <c r="O3344" t="s">
        <v>8026</v>
      </c>
      <c r="P3344" t="s">
        <v>8027</v>
      </c>
      <c r="Q3344" t="s">
        <v>8028</v>
      </c>
      <c r="R3344" t="s">
        <v>8029</v>
      </c>
      <c r="S3344" t="s">
        <v>279</v>
      </c>
      <c r="T3344" t="b">
        <v>0</v>
      </c>
    </row>
    <row r="3345" spans="1:20" x14ac:dyDescent="0.25">
      <c r="A3345" t="s">
        <v>259</v>
      </c>
      <c r="B3345" t="s">
        <v>271</v>
      </c>
      <c r="C3345" t="s">
        <v>237</v>
      </c>
      <c r="D3345" t="s">
        <v>8024</v>
      </c>
      <c r="F3345" t="s">
        <v>1325</v>
      </c>
      <c r="G3345" t="s">
        <v>8025</v>
      </c>
      <c r="H3345">
        <v>0</v>
      </c>
      <c r="I3345" t="s">
        <v>265</v>
      </c>
      <c r="J3345" t="s">
        <v>242</v>
      </c>
      <c r="K3345" t="s">
        <v>243</v>
      </c>
      <c r="L3345" t="s">
        <v>244</v>
      </c>
      <c r="M3345">
        <v>10</v>
      </c>
      <c r="N3345">
        <v>0</v>
      </c>
      <c r="O3345" t="s">
        <v>8026</v>
      </c>
      <c r="P3345" t="s">
        <v>8027</v>
      </c>
      <c r="Q3345" t="s">
        <v>8028</v>
      </c>
      <c r="R3345" t="s">
        <v>8029</v>
      </c>
      <c r="S3345" t="s">
        <v>279</v>
      </c>
      <c r="T3345" t="b">
        <v>0</v>
      </c>
    </row>
    <row r="3346" spans="1:20" x14ac:dyDescent="0.25">
      <c r="A3346" t="s">
        <v>236</v>
      </c>
      <c r="B3346" t="s">
        <v>236</v>
      </c>
      <c r="C3346" t="s">
        <v>237</v>
      </c>
      <c r="D3346" t="s">
        <v>566</v>
      </c>
      <c r="F3346" t="s">
        <v>239</v>
      </c>
      <c r="G3346" t="s">
        <v>485</v>
      </c>
      <c r="H3346">
        <v>0.26</v>
      </c>
      <c r="I3346" t="s">
        <v>254</v>
      </c>
      <c r="J3346" t="s">
        <v>242</v>
      </c>
      <c r="K3346" t="s">
        <v>243</v>
      </c>
      <c r="L3346" t="s">
        <v>244</v>
      </c>
      <c r="M3346">
        <v>0</v>
      </c>
      <c r="N3346">
        <v>0.26</v>
      </c>
      <c r="O3346" t="s">
        <v>569</v>
      </c>
      <c r="P3346" t="s">
        <v>6681</v>
      </c>
      <c r="Q3346" t="s">
        <v>571</v>
      </c>
      <c r="R3346" t="s">
        <v>6483</v>
      </c>
      <c r="S3346" t="s">
        <v>249</v>
      </c>
      <c r="T3346" t="b">
        <v>0</v>
      </c>
    </row>
    <row r="3347" spans="1:20" x14ac:dyDescent="0.25">
      <c r="A3347" t="s">
        <v>236</v>
      </c>
      <c r="B3347" t="s">
        <v>236</v>
      </c>
      <c r="C3347" t="s">
        <v>237</v>
      </c>
      <c r="D3347" t="s">
        <v>566</v>
      </c>
      <c r="F3347" t="s">
        <v>544</v>
      </c>
      <c r="G3347" t="s">
        <v>8030</v>
      </c>
      <c r="H3347">
        <v>6.5500000000000003E-2</v>
      </c>
      <c r="I3347" t="s">
        <v>341</v>
      </c>
      <c r="J3347" t="s">
        <v>242</v>
      </c>
      <c r="K3347" t="s">
        <v>243</v>
      </c>
      <c r="L3347" t="s">
        <v>244</v>
      </c>
      <c r="M3347">
        <v>0</v>
      </c>
      <c r="N3347">
        <v>6.5500000000000003E-2</v>
      </c>
      <c r="O3347" t="s">
        <v>569</v>
      </c>
      <c r="P3347" t="s">
        <v>8031</v>
      </c>
      <c r="Q3347" t="s">
        <v>571</v>
      </c>
      <c r="R3347" t="s">
        <v>4333</v>
      </c>
      <c r="S3347" t="s">
        <v>249</v>
      </c>
      <c r="T3347" t="b">
        <v>1</v>
      </c>
    </row>
    <row r="3348" spans="1:20" x14ac:dyDescent="0.25">
      <c r="A3348" t="s">
        <v>259</v>
      </c>
      <c r="B3348" t="s">
        <v>260</v>
      </c>
      <c r="C3348" t="s">
        <v>237</v>
      </c>
      <c r="D3348" t="s">
        <v>627</v>
      </c>
      <c r="E3348" t="s">
        <v>8002</v>
      </c>
      <c r="F3348" t="s">
        <v>8032</v>
      </c>
      <c r="G3348" t="s">
        <v>8032</v>
      </c>
      <c r="H3348">
        <v>0.39018199999999997</v>
      </c>
      <c r="I3348" t="s">
        <v>265</v>
      </c>
      <c r="J3348" t="s">
        <v>242</v>
      </c>
      <c r="K3348" t="s">
        <v>243</v>
      </c>
      <c r="L3348" t="s">
        <v>244</v>
      </c>
      <c r="M3348">
        <v>0</v>
      </c>
      <c r="N3348">
        <v>0.39018199999999997</v>
      </c>
      <c r="O3348" t="s">
        <v>372</v>
      </c>
      <c r="P3348" t="s">
        <v>8033</v>
      </c>
      <c r="Q3348" t="s">
        <v>631</v>
      </c>
      <c r="R3348" t="s">
        <v>8034</v>
      </c>
      <c r="S3348" t="s">
        <v>270</v>
      </c>
      <c r="T3348" t="b">
        <v>1</v>
      </c>
    </row>
    <row r="3349" spans="1:20" x14ac:dyDescent="0.25">
      <c r="A3349" t="s">
        <v>259</v>
      </c>
      <c r="B3349" t="s">
        <v>260</v>
      </c>
      <c r="C3349" t="s">
        <v>237</v>
      </c>
      <c r="D3349" t="s">
        <v>1582</v>
      </c>
      <c r="E3349" t="s">
        <v>1583</v>
      </c>
      <c r="F3349" t="s">
        <v>5269</v>
      </c>
      <c r="G3349" t="s">
        <v>5270</v>
      </c>
      <c r="H3349">
        <v>0.38019599999999998</v>
      </c>
      <c r="I3349" t="s">
        <v>265</v>
      </c>
      <c r="J3349" t="s">
        <v>242</v>
      </c>
      <c r="K3349" t="s">
        <v>243</v>
      </c>
      <c r="L3349" t="s">
        <v>244</v>
      </c>
      <c r="M3349">
        <v>0</v>
      </c>
      <c r="N3349">
        <v>0.38019599999999998</v>
      </c>
      <c r="O3349" t="s">
        <v>372</v>
      </c>
      <c r="P3349" t="s">
        <v>8035</v>
      </c>
      <c r="Q3349" t="s">
        <v>1586</v>
      </c>
      <c r="R3349" t="s">
        <v>8036</v>
      </c>
      <c r="S3349" t="s">
        <v>270</v>
      </c>
      <c r="T3349" t="b">
        <v>1</v>
      </c>
    </row>
    <row r="3350" spans="1:20" x14ac:dyDescent="0.25">
      <c r="A3350" t="s">
        <v>259</v>
      </c>
      <c r="B3350" t="s">
        <v>260</v>
      </c>
      <c r="C3350" t="s">
        <v>294</v>
      </c>
      <c r="D3350" t="s">
        <v>1582</v>
      </c>
      <c r="E3350" t="s">
        <v>1583</v>
      </c>
      <c r="F3350" t="s">
        <v>5269</v>
      </c>
      <c r="G3350" t="s">
        <v>5270</v>
      </c>
      <c r="H3350">
        <v>0.162576</v>
      </c>
      <c r="I3350" t="s">
        <v>265</v>
      </c>
      <c r="J3350" t="s">
        <v>242</v>
      </c>
      <c r="K3350" t="s">
        <v>243</v>
      </c>
      <c r="L3350" t="s">
        <v>244</v>
      </c>
      <c r="M3350">
        <v>0</v>
      </c>
      <c r="N3350">
        <v>0.162576</v>
      </c>
      <c r="O3350" t="s">
        <v>372</v>
      </c>
      <c r="P3350" t="s">
        <v>8035</v>
      </c>
      <c r="Q3350" t="s">
        <v>1586</v>
      </c>
      <c r="R3350" t="s">
        <v>8036</v>
      </c>
      <c r="S3350" t="s">
        <v>270</v>
      </c>
      <c r="T3350" t="b">
        <v>1</v>
      </c>
    </row>
    <row r="3351" spans="1:20" x14ac:dyDescent="0.25">
      <c r="A3351" t="s">
        <v>236</v>
      </c>
      <c r="B3351" t="s">
        <v>236</v>
      </c>
      <c r="C3351" t="s">
        <v>237</v>
      </c>
      <c r="D3351" t="s">
        <v>566</v>
      </c>
      <c r="F3351" t="s">
        <v>925</v>
      </c>
      <c r="G3351" t="s">
        <v>4953</v>
      </c>
      <c r="H3351">
        <v>65</v>
      </c>
      <c r="I3351" t="s">
        <v>254</v>
      </c>
      <c r="J3351" t="s">
        <v>242</v>
      </c>
      <c r="K3351" t="s">
        <v>243</v>
      </c>
      <c r="L3351" t="s">
        <v>244</v>
      </c>
      <c r="M3351">
        <v>0</v>
      </c>
      <c r="N3351">
        <v>65</v>
      </c>
      <c r="O3351" t="s">
        <v>1044</v>
      </c>
      <c r="P3351" t="s">
        <v>8037</v>
      </c>
      <c r="Q3351" t="s">
        <v>571</v>
      </c>
      <c r="R3351" t="s">
        <v>2143</v>
      </c>
      <c r="S3351" t="s">
        <v>249</v>
      </c>
      <c r="T3351" t="b">
        <v>1</v>
      </c>
    </row>
    <row r="3352" spans="1:20" x14ac:dyDescent="0.25">
      <c r="A3352" t="s">
        <v>259</v>
      </c>
      <c r="B3352" t="s">
        <v>260</v>
      </c>
      <c r="C3352" t="s">
        <v>237</v>
      </c>
      <c r="D3352" t="s">
        <v>306</v>
      </c>
      <c r="E3352" t="s">
        <v>307</v>
      </c>
      <c r="F3352" t="s">
        <v>8038</v>
      </c>
      <c r="G3352" t="s">
        <v>8039</v>
      </c>
      <c r="H3352">
        <v>0.60499999999999998</v>
      </c>
      <c r="I3352" t="s">
        <v>265</v>
      </c>
      <c r="J3352" t="s">
        <v>242</v>
      </c>
      <c r="K3352" t="s">
        <v>243</v>
      </c>
      <c r="L3352" t="s">
        <v>244</v>
      </c>
      <c r="M3352">
        <v>0</v>
      </c>
      <c r="N3352">
        <v>0.60499999999999998</v>
      </c>
      <c r="O3352" t="s">
        <v>324</v>
      </c>
      <c r="P3352" t="s">
        <v>8040</v>
      </c>
      <c r="Q3352" t="s">
        <v>312</v>
      </c>
      <c r="R3352" t="s">
        <v>8041</v>
      </c>
      <c r="S3352" t="s">
        <v>270</v>
      </c>
      <c r="T3352" t="b">
        <v>1</v>
      </c>
    </row>
    <row r="3353" spans="1:20" x14ac:dyDescent="0.25">
      <c r="A3353" t="s">
        <v>236</v>
      </c>
      <c r="B3353" t="s">
        <v>236</v>
      </c>
      <c r="C3353" t="s">
        <v>237</v>
      </c>
      <c r="D3353" t="s">
        <v>362</v>
      </c>
      <c r="F3353" t="s">
        <v>2586</v>
      </c>
      <c r="G3353" t="s">
        <v>5038</v>
      </c>
      <c r="H3353">
        <v>5.0000000000000001E-3</v>
      </c>
      <c r="I3353" t="s">
        <v>254</v>
      </c>
      <c r="J3353" t="s">
        <v>242</v>
      </c>
      <c r="K3353" t="s">
        <v>243</v>
      </c>
      <c r="L3353" t="s">
        <v>244</v>
      </c>
      <c r="M3353">
        <v>0</v>
      </c>
      <c r="N3353">
        <v>5.0000000000000001E-3</v>
      </c>
      <c r="O3353" t="s">
        <v>927</v>
      </c>
      <c r="P3353" t="s">
        <v>5039</v>
      </c>
      <c r="Q3353" t="s">
        <v>367</v>
      </c>
      <c r="R3353" t="s">
        <v>2589</v>
      </c>
      <c r="S3353" t="s">
        <v>249</v>
      </c>
      <c r="T3353" t="b">
        <v>0</v>
      </c>
    </row>
    <row r="3354" spans="1:20" x14ac:dyDescent="0.25">
      <c r="A3354" t="s">
        <v>236</v>
      </c>
      <c r="B3354" t="s">
        <v>236</v>
      </c>
      <c r="C3354" t="s">
        <v>237</v>
      </c>
      <c r="D3354" t="s">
        <v>392</v>
      </c>
      <c r="F3354" t="s">
        <v>1596</v>
      </c>
      <c r="G3354" t="s">
        <v>4896</v>
      </c>
      <c r="H3354">
        <v>5</v>
      </c>
      <c r="I3354" t="s">
        <v>254</v>
      </c>
      <c r="J3354" t="s">
        <v>242</v>
      </c>
      <c r="K3354" t="s">
        <v>243</v>
      </c>
      <c r="L3354" t="s">
        <v>244</v>
      </c>
      <c r="M3354">
        <v>0</v>
      </c>
      <c r="N3354">
        <v>5</v>
      </c>
      <c r="O3354" t="s">
        <v>1598</v>
      </c>
      <c r="P3354" t="s">
        <v>4897</v>
      </c>
      <c r="Q3354" t="s">
        <v>397</v>
      </c>
      <c r="R3354" t="s">
        <v>2664</v>
      </c>
      <c r="S3354" t="s">
        <v>249</v>
      </c>
      <c r="T3354" t="b">
        <v>0</v>
      </c>
    </row>
    <row r="3355" spans="1:20" x14ac:dyDescent="0.25">
      <c r="A3355" t="s">
        <v>259</v>
      </c>
      <c r="B3355" t="s">
        <v>260</v>
      </c>
      <c r="C3355" t="s">
        <v>237</v>
      </c>
      <c r="D3355" t="s">
        <v>7120</v>
      </c>
      <c r="E3355" t="s">
        <v>3620</v>
      </c>
      <c r="F3355" t="s">
        <v>3621</v>
      </c>
      <c r="G3355" t="s">
        <v>3621</v>
      </c>
      <c r="H3355">
        <v>1.1519999999999999</v>
      </c>
      <c r="I3355" t="s">
        <v>265</v>
      </c>
      <c r="J3355" t="s">
        <v>242</v>
      </c>
      <c r="K3355" t="s">
        <v>243</v>
      </c>
      <c r="L3355" t="s">
        <v>244</v>
      </c>
      <c r="M3355">
        <v>0</v>
      </c>
      <c r="N3355">
        <v>1.1519999999999999</v>
      </c>
      <c r="O3355" t="s">
        <v>386</v>
      </c>
      <c r="P3355" t="s">
        <v>8042</v>
      </c>
      <c r="Q3355" t="s">
        <v>7122</v>
      </c>
      <c r="R3355" t="s">
        <v>8043</v>
      </c>
      <c r="S3355" t="s">
        <v>270</v>
      </c>
      <c r="T3355" t="b">
        <v>1</v>
      </c>
    </row>
    <row r="3356" spans="1:20" x14ac:dyDescent="0.25">
      <c r="A3356" t="s">
        <v>259</v>
      </c>
      <c r="B3356" t="s">
        <v>260</v>
      </c>
      <c r="C3356" t="s">
        <v>294</v>
      </c>
      <c r="D3356" t="s">
        <v>7120</v>
      </c>
      <c r="E3356" t="s">
        <v>3620</v>
      </c>
      <c r="F3356" t="s">
        <v>3621</v>
      </c>
      <c r="G3356" t="s">
        <v>3621</v>
      </c>
      <c r="H3356">
        <v>0.45600000000000002</v>
      </c>
      <c r="I3356" t="s">
        <v>265</v>
      </c>
      <c r="J3356" t="s">
        <v>242</v>
      </c>
      <c r="K3356" t="s">
        <v>243</v>
      </c>
      <c r="L3356" t="s">
        <v>244</v>
      </c>
      <c r="M3356">
        <v>0</v>
      </c>
      <c r="N3356">
        <v>0.45600000000000002</v>
      </c>
      <c r="O3356" t="s">
        <v>1336</v>
      </c>
      <c r="P3356" t="s">
        <v>8042</v>
      </c>
      <c r="Q3356" t="s">
        <v>7122</v>
      </c>
      <c r="R3356" t="s">
        <v>8043</v>
      </c>
      <c r="S3356" t="s">
        <v>270</v>
      </c>
      <c r="T3356" t="b">
        <v>1</v>
      </c>
    </row>
    <row r="3357" spans="1:20" x14ac:dyDescent="0.25">
      <c r="A3357" t="s">
        <v>236</v>
      </c>
      <c r="B3357" t="s">
        <v>236</v>
      </c>
      <c r="C3357" t="s">
        <v>237</v>
      </c>
      <c r="D3357" t="s">
        <v>250</v>
      </c>
      <c r="F3357" t="s">
        <v>1126</v>
      </c>
      <c r="G3357" t="s">
        <v>303</v>
      </c>
      <c r="H3357">
        <v>1.2999999999999999E-2</v>
      </c>
      <c r="I3357" t="s">
        <v>254</v>
      </c>
      <c r="J3357" t="s">
        <v>242</v>
      </c>
      <c r="K3357" t="s">
        <v>243</v>
      </c>
      <c r="L3357" t="s">
        <v>244</v>
      </c>
      <c r="M3357">
        <v>0</v>
      </c>
      <c r="N3357">
        <v>1.2999999999999999E-2</v>
      </c>
      <c r="O3357" t="s">
        <v>546</v>
      </c>
      <c r="P3357" t="s">
        <v>7151</v>
      </c>
      <c r="Q3357" t="s">
        <v>257</v>
      </c>
      <c r="R3357" t="s">
        <v>4628</v>
      </c>
      <c r="S3357" t="s">
        <v>249</v>
      </c>
      <c r="T3357" t="b">
        <v>0</v>
      </c>
    </row>
    <row r="3358" spans="1:20" x14ac:dyDescent="0.25">
      <c r="A3358" t="s">
        <v>259</v>
      </c>
      <c r="B3358" t="s">
        <v>260</v>
      </c>
      <c r="C3358" t="s">
        <v>237</v>
      </c>
      <c r="D3358" t="s">
        <v>635</v>
      </c>
      <c r="E3358" t="s">
        <v>6369</v>
      </c>
      <c r="F3358" t="s">
        <v>8044</v>
      </c>
      <c r="G3358" t="s">
        <v>8044</v>
      </c>
      <c r="H3358">
        <v>0.115</v>
      </c>
      <c r="I3358" t="s">
        <v>265</v>
      </c>
      <c r="J3358" t="s">
        <v>242</v>
      </c>
      <c r="K3358" t="s">
        <v>243</v>
      </c>
      <c r="L3358" t="s">
        <v>244</v>
      </c>
      <c r="M3358">
        <v>0</v>
      </c>
      <c r="N3358">
        <v>0.115</v>
      </c>
      <c r="O3358" t="s">
        <v>324</v>
      </c>
      <c r="P3358" t="s">
        <v>8045</v>
      </c>
      <c r="Q3358" t="s">
        <v>639</v>
      </c>
      <c r="R3358" t="s">
        <v>8046</v>
      </c>
      <c r="S3358" t="s">
        <v>270</v>
      </c>
      <c r="T3358" t="b">
        <v>1</v>
      </c>
    </row>
    <row r="3359" spans="1:20" x14ac:dyDescent="0.25">
      <c r="A3359" t="s">
        <v>236</v>
      </c>
      <c r="B3359" t="s">
        <v>236</v>
      </c>
      <c r="C3359" t="s">
        <v>237</v>
      </c>
      <c r="D3359" t="s">
        <v>2924</v>
      </c>
      <c r="F3359" t="s">
        <v>559</v>
      </c>
      <c r="G3359" t="s">
        <v>8047</v>
      </c>
      <c r="H3359">
        <v>0.17399999999999999</v>
      </c>
      <c r="I3359" t="s">
        <v>241</v>
      </c>
      <c r="J3359" t="s">
        <v>242</v>
      </c>
      <c r="K3359" t="s">
        <v>243</v>
      </c>
      <c r="L3359" t="s">
        <v>244</v>
      </c>
      <c r="M3359">
        <v>0</v>
      </c>
      <c r="N3359">
        <v>0.17399999999999999</v>
      </c>
      <c r="O3359" t="s">
        <v>1258</v>
      </c>
      <c r="P3359" t="s">
        <v>8048</v>
      </c>
      <c r="Q3359" t="s">
        <v>2927</v>
      </c>
      <c r="R3359" t="s">
        <v>5051</v>
      </c>
      <c r="S3359" t="s">
        <v>249</v>
      </c>
      <c r="T3359" t="b">
        <v>1</v>
      </c>
    </row>
    <row r="3360" spans="1:20" x14ac:dyDescent="0.25">
      <c r="A3360" t="s">
        <v>259</v>
      </c>
      <c r="B3360" t="s">
        <v>260</v>
      </c>
      <c r="C3360" t="s">
        <v>237</v>
      </c>
      <c r="D3360" t="s">
        <v>443</v>
      </c>
      <c r="E3360" t="s">
        <v>5630</v>
      </c>
      <c r="F3360" t="s">
        <v>8049</v>
      </c>
      <c r="G3360" t="s">
        <v>8049</v>
      </c>
      <c r="H3360">
        <v>1.2030000000000001</v>
      </c>
      <c r="I3360" t="s">
        <v>265</v>
      </c>
      <c r="J3360" t="s">
        <v>242</v>
      </c>
      <c r="K3360" t="s">
        <v>243</v>
      </c>
      <c r="L3360" t="s">
        <v>244</v>
      </c>
      <c r="M3360">
        <v>0</v>
      </c>
      <c r="N3360">
        <v>1.2030000000000001</v>
      </c>
      <c r="O3360" t="s">
        <v>576</v>
      </c>
      <c r="P3360" t="s">
        <v>8050</v>
      </c>
      <c r="Q3360" t="s">
        <v>448</v>
      </c>
      <c r="R3360" t="s">
        <v>8051</v>
      </c>
      <c r="S3360" t="s">
        <v>270</v>
      </c>
      <c r="T3360" t="b">
        <v>1</v>
      </c>
    </row>
    <row r="3361" spans="1:20" x14ac:dyDescent="0.25">
      <c r="A3361" t="s">
        <v>259</v>
      </c>
      <c r="B3361" t="s">
        <v>260</v>
      </c>
      <c r="C3361" t="s">
        <v>294</v>
      </c>
      <c r="D3361" t="s">
        <v>443</v>
      </c>
      <c r="E3361" t="s">
        <v>5630</v>
      </c>
      <c r="F3361" t="s">
        <v>8049</v>
      </c>
      <c r="G3361" t="s">
        <v>8049</v>
      </c>
      <c r="H3361">
        <v>0.307</v>
      </c>
      <c r="I3361" t="s">
        <v>265</v>
      </c>
      <c r="J3361" t="s">
        <v>242</v>
      </c>
      <c r="K3361" t="s">
        <v>243</v>
      </c>
      <c r="L3361" t="s">
        <v>244</v>
      </c>
      <c r="M3361">
        <v>0</v>
      </c>
      <c r="N3361">
        <v>0.307</v>
      </c>
      <c r="O3361" t="s">
        <v>576</v>
      </c>
      <c r="P3361" t="s">
        <v>8050</v>
      </c>
      <c r="Q3361" t="s">
        <v>448</v>
      </c>
      <c r="R3361" t="s">
        <v>8051</v>
      </c>
      <c r="S3361" t="s">
        <v>270</v>
      </c>
      <c r="T3361" t="b">
        <v>1</v>
      </c>
    </row>
    <row r="3362" spans="1:20" x14ac:dyDescent="0.25">
      <c r="A3362" t="s">
        <v>259</v>
      </c>
      <c r="B3362" t="s">
        <v>260</v>
      </c>
      <c r="C3362" t="s">
        <v>237</v>
      </c>
      <c r="D3362" t="s">
        <v>1352</v>
      </c>
      <c r="E3362" t="s">
        <v>3285</v>
      </c>
      <c r="F3362" t="s">
        <v>7805</v>
      </c>
      <c r="G3362" t="s">
        <v>7805</v>
      </c>
      <c r="H3362">
        <v>0.11899999999999999</v>
      </c>
      <c r="I3362" t="s">
        <v>265</v>
      </c>
      <c r="J3362" t="s">
        <v>242</v>
      </c>
      <c r="K3362" t="s">
        <v>243</v>
      </c>
      <c r="L3362" t="s">
        <v>244</v>
      </c>
      <c r="M3362">
        <v>0</v>
      </c>
      <c r="N3362">
        <v>0.11899999999999999</v>
      </c>
      <c r="O3362" t="s">
        <v>446</v>
      </c>
      <c r="P3362" t="s">
        <v>8052</v>
      </c>
      <c r="Q3362" t="s">
        <v>1356</v>
      </c>
      <c r="R3362" t="s">
        <v>8053</v>
      </c>
      <c r="S3362" t="s">
        <v>270</v>
      </c>
      <c r="T3362" t="b">
        <v>1</v>
      </c>
    </row>
    <row r="3363" spans="1:20" x14ac:dyDescent="0.25">
      <c r="A3363" t="s">
        <v>259</v>
      </c>
      <c r="B3363" t="s">
        <v>260</v>
      </c>
      <c r="C3363" t="s">
        <v>336</v>
      </c>
      <c r="D3363" t="s">
        <v>1352</v>
      </c>
      <c r="E3363" t="s">
        <v>3285</v>
      </c>
      <c r="F3363" t="s">
        <v>7805</v>
      </c>
      <c r="G3363" t="s">
        <v>7805</v>
      </c>
      <c r="H3363">
        <v>615</v>
      </c>
      <c r="I3363" t="s">
        <v>265</v>
      </c>
      <c r="J3363" t="s">
        <v>242</v>
      </c>
      <c r="K3363" t="s">
        <v>243</v>
      </c>
      <c r="L3363" t="s">
        <v>244</v>
      </c>
      <c r="M3363">
        <v>0</v>
      </c>
      <c r="N3363">
        <v>615</v>
      </c>
      <c r="O3363" t="s">
        <v>446</v>
      </c>
      <c r="P3363" t="s">
        <v>8052</v>
      </c>
      <c r="Q3363" t="s">
        <v>1356</v>
      </c>
      <c r="R3363" t="s">
        <v>8054</v>
      </c>
      <c r="S3363" t="s">
        <v>270</v>
      </c>
      <c r="T3363" t="b">
        <v>1</v>
      </c>
    </row>
    <row r="3364" spans="1:20" x14ac:dyDescent="0.25">
      <c r="A3364" t="s">
        <v>259</v>
      </c>
      <c r="B3364" t="s">
        <v>260</v>
      </c>
      <c r="C3364" t="s">
        <v>336</v>
      </c>
      <c r="D3364" t="s">
        <v>1352</v>
      </c>
      <c r="E3364" t="s">
        <v>3285</v>
      </c>
      <c r="F3364" t="s">
        <v>7805</v>
      </c>
      <c r="G3364" t="s">
        <v>7805</v>
      </c>
      <c r="H3364">
        <v>1188</v>
      </c>
      <c r="I3364" t="s">
        <v>265</v>
      </c>
      <c r="J3364" t="s">
        <v>242</v>
      </c>
      <c r="K3364" t="s">
        <v>243</v>
      </c>
      <c r="L3364" t="s">
        <v>244</v>
      </c>
      <c r="M3364">
        <v>0</v>
      </c>
      <c r="N3364">
        <v>1188</v>
      </c>
      <c r="O3364" t="s">
        <v>446</v>
      </c>
      <c r="P3364" t="s">
        <v>8052</v>
      </c>
      <c r="Q3364" t="s">
        <v>1356</v>
      </c>
      <c r="R3364" t="s">
        <v>8055</v>
      </c>
      <c r="S3364" t="s">
        <v>270</v>
      </c>
      <c r="T3364" t="b">
        <v>1</v>
      </c>
    </row>
    <row r="3365" spans="1:20" x14ac:dyDescent="0.25">
      <c r="A3365" t="s">
        <v>259</v>
      </c>
      <c r="B3365" t="s">
        <v>271</v>
      </c>
      <c r="C3365" t="s">
        <v>237</v>
      </c>
      <c r="D3365" t="s">
        <v>4984</v>
      </c>
      <c r="F3365" t="s">
        <v>5650</v>
      </c>
      <c r="G3365" t="s">
        <v>5651</v>
      </c>
      <c r="H3365">
        <v>0.28499999999999998</v>
      </c>
      <c r="I3365" t="s">
        <v>265</v>
      </c>
      <c r="J3365" t="s">
        <v>242</v>
      </c>
      <c r="K3365" t="s">
        <v>243</v>
      </c>
      <c r="L3365" t="s">
        <v>244</v>
      </c>
      <c r="M3365">
        <v>0</v>
      </c>
      <c r="N3365">
        <v>0.28499999999999998</v>
      </c>
      <c r="O3365" t="s">
        <v>1313</v>
      </c>
      <c r="P3365" t="s">
        <v>8056</v>
      </c>
      <c r="Q3365" t="s">
        <v>4988</v>
      </c>
      <c r="R3365" t="s">
        <v>8057</v>
      </c>
      <c r="S3365" t="s">
        <v>279</v>
      </c>
      <c r="T3365" t="b">
        <v>1</v>
      </c>
    </row>
    <row r="3366" spans="1:20" x14ac:dyDescent="0.25">
      <c r="A3366" t="s">
        <v>259</v>
      </c>
      <c r="B3366" t="s">
        <v>260</v>
      </c>
      <c r="C3366" t="s">
        <v>237</v>
      </c>
      <c r="D3366" t="s">
        <v>2727</v>
      </c>
      <c r="E3366" t="s">
        <v>8058</v>
      </c>
      <c r="F3366" t="s">
        <v>8059</v>
      </c>
      <c r="G3366" t="s">
        <v>8059</v>
      </c>
      <c r="H3366">
        <v>4.2500000000000003E-2</v>
      </c>
      <c r="I3366" t="s">
        <v>265</v>
      </c>
      <c r="J3366" t="s">
        <v>242</v>
      </c>
      <c r="K3366" t="s">
        <v>243</v>
      </c>
      <c r="L3366" t="s">
        <v>244</v>
      </c>
      <c r="M3366">
        <v>0</v>
      </c>
      <c r="N3366">
        <v>4.2500000000000003E-2</v>
      </c>
      <c r="O3366" t="s">
        <v>446</v>
      </c>
      <c r="P3366" t="s">
        <v>8060</v>
      </c>
      <c r="Q3366" t="s">
        <v>2731</v>
      </c>
      <c r="R3366" t="s">
        <v>8061</v>
      </c>
      <c r="S3366" t="s">
        <v>270</v>
      </c>
      <c r="T3366" t="b">
        <v>1</v>
      </c>
    </row>
    <row r="3367" spans="1:20" x14ac:dyDescent="0.25">
      <c r="A3367" t="s">
        <v>236</v>
      </c>
      <c r="B3367" t="s">
        <v>236</v>
      </c>
      <c r="C3367" t="s">
        <v>237</v>
      </c>
      <c r="D3367" t="s">
        <v>1198</v>
      </c>
      <c r="F3367" t="s">
        <v>1438</v>
      </c>
      <c r="G3367" t="s">
        <v>8062</v>
      </c>
      <c r="H3367">
        <v>1.5E-3</v>
      </c>
      <c r="I3367" t="s">
        <v>254</v>
      </c>
      <c r="J3367" t="s">
        <v>242</v>
      </c>
      <c r="K3367" t="s">
        <v>243</v>
      </c>
      <c r="L3367" t="s">
        <v>244</v>
      </c>
      <c r="M3367">
        <v>0</v>
      </c>
      <c r="N3367">
        <v>1.5E-3</v>
      </c>
      <c r="O3367" t="s">
        <v>395</v>
      </c>
      <c r="P3367" t="s">
        <v>8063</v>
      </c>
      <c r="Q3367" t="s">
        <v>1201</v>
      </c>
      <c r="R3367" t="s">
        <v>6979</v>
      </c>
      <c r="S3367" t="s">
        <v>249</v>
      </c>
      <c r="T3367" t="b">
        <v>1</v>
      </c>
    </row>
    <row r="3368" spans="1:20" x14ac:dyDescent="0.25">
      <c r="A3368" t="s">
        <v>236</v>
      </c>
      <c r="B3368" t="s">
        <v>236</v>
      </c>
      <c r="C3368" t="s">
        <v>237</v>
      </c>
      <c r="D3368" t="s">
        <v>314</v>
      </c>
      <c r="E3368" t="s">
        <v>251</v>
      </c>
      <c r="F3368" t="s">
        <v>455</v>
      </c>
      <c r="G3368" t="s">
        <v>7428</v>
      </c>
      <c r="H3368">
        <v>0.03</v>
      </c>
      <c r="I3368" t="s">
        <v>241</v>
      </c>
      <c r="J3368" t="s">
        <v>242</v>
      </c>
      <c r="K3368" t="s">
        <v>243</v>
      </c>
      <c r="L3368" t="s">
        <v>244</v>
      </c>
      <c r="M3368">
        <v>0</v>
      </c>
      <c r="N3368">
        <v>0.03</v>
      </c>
      <c r="O3368" t="s">
        <v>255</v>
      </c>
      <c r="P3368" t="s">
        <v>8064</v>
      </c>
      <c r="Q3368" t="s">
        <v>318</v>
      </c>
      <c r="R3368" t="s">
        <v>551</v>
      </c>
      <c r="S3368" t="s">
        <v>249</v>
      </c>
      <c r="T3368" t="b">
        <v>1</v>
      </c>
    </row>
    <row r="3369" spans="1:20" x14ac:dyDescent="0.25">
      <c r="A3369" t="s">
        <v>259</v>
      </c>
      <c r="B3369" t="s">
        <v>260</v>
      </c>
      <c r="C3369" t="s">
        <v>237</v>
      </c>
      <c r="D3369" t="s">
        <v>4407</v>
      </c>
      <c r="E3369" t="s">
        <v>1324</v>
      </c>
      <c r="F3369" t="s">
        <v>1325</v>
      </c>
      <c r="G3369" t="s">
        <v>1326</v>
      </c>
      <c r="H3369">
        <v>9.5699999999999993E-2</v>
      </c>
      <c r="I3369" t="s">
        <v>265</v>
      </c>
      <c r="J3369" t="s">
        <v>242</v>
      </c>
      <c r="K3369" t="s">
        <v>243</v>
      </c>
      <c r="L3369" t="s">
        <v>244</v>
      </c>
      <c r="M3369">
        <v>0</v>
      </c>
      <c r="N3369">
        <v>9.5699999999999993E-2</v>
      </c>
      <c r="O3369" t="s">
        <v>391</v>
      </c>
      <c r="P3369" t="s">
        <v>4770</v>
      </c>
      <c r="Q3369" t="s">
        <v>4412</v>
      </c>
      <c r="R3369" t="s">
        <v>8065</v>
      </c>
      <c r="S3369" t="s">
        <v>270</v>
      </c>
      <c r="T3369" t="b">
        <v>1</v>
      </c>
    </row>
    <row r="3370" spans="1:20" x14ac:dyDescent="0.25">
      <c r="A3370" t="s">
        <v>259</v>
      </c>
      <c r="B3370" t="s">
        <v>260</v>
      </c>
      <c r="C3370" t="s">
        <v>294</v>
      </c>
      <c r="D3370" t="s">
        <v>4407</v>
      </c>
      <c r="E3370" t="s">
        <v>1324</v>
      </c>
      <c r="F3370" t="s">
        <v>1325</v>
      </c>
      <c r="G3370" t="s">
        <v>1326</v>
      </c>
      <c r="H3370">
        <v>4.9700000000000001E-2</v>
      </c>
      <c r="I3370" t="s">
        <v>265</v>
      </c>
      <c r="J3370" t="s">
        <v>242</v>
      </c>
      <c r="K3370" t="s">
        <v>243</v>
      </c>
      <c r="L3370" t="s">
        <v>244</v>
      </c>
      <c r="M3370">
        <v>0</v>
      </c>
      <c r="N3370">
        <v>4.9700000000000001E-2</v>
      </c>
      <c r="O3370" t="s">
        <v>391</v>
      </c>
      <c r="P3370" t="s">
        <v>4770</v>
      </c>
      <c r="Q3370" t="s">
        <v>4412</v>
      </c>
      <c r="R3370" t="s">
        <v>8065</v>
      </c>
      <c r="S3370" t="s">
        <v>270</v>
      </c>
      <c r="T3370" t="b">
        <v>1</v>
      </c>
    </row>
    <row r="3371" spans="1:20" x14ac:dyDescent="0.25">
      <c r="A3371" t="s">
        <v>259</v>
      </c>
      <c r="B3371" t="s">
        <v>260</v>
      </c>
      <c r="C3371" t="s">
        <v>237</v>
      </c>
      <c r="D3371" t="s">
        <v>1343</v>
      </c>
      <c r="E3371" t="s">
        <v>1926</v>
      </c>
      <c r="F3371" t="s">
        <v>8066</v>
      </c>
      <c r="G3371" t="s">
        <v>8066</v>
      </c>
      <c r="H3371">
        <v>6.0600000000000001E-2</v>
      </c>
      <c r="I3371" t="s">
        <v>265</v>
      </c>
      <c r="J3371" t="s">
        <v>242</v>
      </c>
      <c r="K3371" t="s">
        <v>243</v>
      </c>
      <c r="L3371" t="s">
        <v>244</v>
      </c>
      <c r="M3371">
        <v>0</v>
      </c>
      <c r="N3371">
        <v>6.0600000000000001E-2</v>
      </c>
      <c r="O3371" t="s">
        <v>446</v>
      </c>
      <c r="P3371" t="s">
        <v>8067</v>
      </c>
      <c r="Q3371" t="s">
        <v>1347</v>
      </c>
      <c r="R3371" t="s">
        <v>8068</v>
      </c>
      <c r="S3371" t="s">
        <v>270</v>
      </c>
      <c r="T3371" t="b">
        <v>1</v>
      </c>
    </row>
    <row r="3372" spans="1:20" x14ac:dyDescent="0.25">
      <c r="A3372" t="s">
        <v>259</v>
      </c>
      <c r="B3372" t="s">
        <v>260</v>
      </c>
      <c r="C3372" t="s">
        <v>294</v>
      </c>
      <c r="D3372" t="s">
        <v>1343</v>
      </c>
      <c r="E3372" t="s">
        <v>1926</v>
      </c>
      <c r="F3372" t="s">
        <v>8066</v>
      </c>
      <c r="G3372" t="s">
        <v>8066</v>
      </c>
      <c r="H3372">
        <v>2.6599999999999999E-2</v>
      </c>
      <c r="I3372" t="s">
        <v>265</v>
      </c>
      <c r="J3372" t="s">
        <v>242</v>
      </c>
      <c r="K3372" t="s">
        <v>243</v>
      </c>
      <c r="L3372" t="s">
        <v>244</v>
      </c>
      <c r="M3372">
        <v>0</v>
      </c>
      <c r="N3372">
        <v>2.6599999999999999E-2</v>
      </c>
      <c r="O3372" t="s">
        <v>446</v>
      </c>
      <c r="P3372" t="s">
        <v>8067</v>
      </c>
      <c r="Q3372" t="s">
        <v>1347</v>
      </c>
      <c r="R3372" t="s">
        <v>8068</v>
      </c>
      <c r="S3372" t="s">
        <v>270</v>
      </c>
      <c r="T3372" t="b">
        <v>1</v>
      </c>
    </row>
    <row r="3373" spans="1:20" x14ac:dyDescent="0.25">
      <c r="A3373" t="s">
        <v>259</v>
      </c>
      <c r="B3373" t="s">
        <v>260</v>
      </c>
      <c r="C3373" t="s">
        <v>237</v>
      </c>
      <c r="D3373" t="s">
        <v>406</v>
      </c>
      <c r="E3373" t="s">
        <v>3535</v>
      </c>
      <c r="F3373" t="s">
        <v>8069</v>
      </c>
      <c r="G3373" t="s">
        <v>8069</v>
      </c>
      <c r="H3373">
        <v>1.9226000000000001</v>
      </c>
      <c r="I3373" t="s">
        <v>265</v>
      </c>
      <c r="J3373" t="s">
        <v>242</v>
      </c>
      <c r="K3373" t="s">
        <v>243</v>
      </c>
      <c r="L3373" t="s">
        <v>244</v>
      </c>
      <c r="M3373">
        <v>0</v>
      </c>
      <c r="N3373">
        <v>1.9226000000000001</v>
      </c>
      <c r="O3373" t="s">
        <v>298</v>
      </c>
      <c r="P3373" t="s">
        <v>8070</v>
      </c>
      <c r="Q3373" t="s">
        <v>410</v>
      </c>
      <c r="R3373" t="s">
        <v>8071</v>
      </c>
      <c r="S3373" t="s">
        <v>270</v>
      </c>
      <c r="T3373" t="b">
        <v>1</v>
      </c>
    </row>
    <row r="3374" spans="1:20" x14ac:dyDescent="0.25">
      <c r="A3374" t="s">
        <v>259</v>
      </c>
      <c r="B3374" t="s">
        <v>260</v>
      </c>
      <c r="C3374" t="s">
        <v>294</v>
      </c>
      <c r="D3374" t="s">
        <v>406</v>
      </c>
      <c r="E3374" t="s">
        <v>3535</v>
      </c>
      <c r="F3374" t="s">
        <v>8069</v>
      </c>
      <c r="G3374" t="s">
        <v>8069</v>
      </c>
      <c r="H3374">
        <v>1.3338000000000001</v>
      </c>
      <c r="I3374" t="s">
        <v>265</v>
      </c>
      <c r="J3374" t="s">
        <v>242</v>
      </c>
      <c r="K3374" t="s">
        <v>243</v>
      </c>
      <c r="L3374" t="s">
        <v>244</v>
      </c>
      <c r="M3374">
        <v>0</v>
      </c>
      <c r="N3374">
        <v>1.3338000000000001</v>
      </c>
      <c r="O3374" t="s">
        <v>298</v>
      </c>
      <c r="P3374" t="s">
        <v>8070</v>
      </c>
      <c r="Q3374" t="s">
        <v>410</v>
      </c>
      <c r="R3374" t="s">
        <v>8071</v>
      </c>
      <c r="S3374" t="s">
        <v>270</v>
      </c>
      <c r="T3374" t="b">
        <v>1</v>
      </c>
    </row>
    <row r="3375" spans="1:20" x14ac:dyDescent="0.25">
      <c r="A3375" t="s">
        <v>236</v>
      </c>
      <c r="B3375" t="s">
        <v>236</v>
      </c>
      <c r="C3375" t="s">
        <v>237</v>
      </c>
      <c r="D3375" t="s">
        <v>392</v>
      </c>
      <c r="E3375" t="s">
        <v>251</v>
      </c>
      <c r="F3375" t="s">
        <v>252</v>
      </c>
      <c r="G3375" t="s">
        <v>1610</v>
      </c>
      <c r="H3375">
        <v>0.03</v>
      </c>
      <c r="I3375" t="s">
        <v>241</v>
      </c>
      <c r="J3375" t="s">
        <v>242</v>
      </c>
      <c r="K3375" t="s">
        <v>243</v>
      </c>
      <c r="L3375" t="s">
        <v>244</v>
      </c>
      <c r="M3375">
        <v>0</v>
      </c>
      <c r="N3375">
        <v>0.03</v>
      </c>
      <c r="O3375" t="s">
        <v>255</v>
      </c>
      <c r="P3375" t="s">
        <v>8072</v>
      </c>
      <c r="Q3375" t="s">
        <v>397</v>
      </c>
      <c r="R3375" t="s">
        <v>4396</v>
      </c>
      <c r="S3375" t="s">
        <v>249</v>
      </c>
      <c r="T3375" t="b">
        <v>1</v>
      </c>
    </row>
    <row r="3376" spans="1:20" x14ac:dyDescent="0.25">
      <c r="A3376" t="s">
        <v>236</v>
      </c>
      <c r="B3376" t="s">
        <v>236</v>
      </c>
      <c r="C3376" t="s">
        <v>336</v>
      </c>
      <c r="D3376" t="s">
        <v>1295</v>
      </c>
      <c r="E3376" t="s">
        <v>8073</v>
      </c>
      <c r="F3376" t="s">
        <v>8074</v>
      </c>
      <c r="G3376" t="s">
        <v>8075</v>
      </c>
      <c r="H3376">
        <v>48019</v>
      </c>
      <c r="I3376" t="s">
        <v>341</v>
      </c>
      <c r="J3376" t="s">
        <v>242</v>
      </c>
      <c r="K3376" t="s">
        <v>243</v>
      </c>
      <c r="L3376" t="s">
        <v>244</v>
      </c>
      <c r="M3376">
        <v>0</v>
      </c>
      <c r="N3376">
        <v>48019</v>
      </c>
      <c r="O3376" t="s">
        <v>476</v>
      </c>
      <c r="P3376" t="s">
        <v>1299</v>
      </c>
      <c r="Q3376" t="s">
        <v>1300</v>
      </c>
      <c r="R3376" t="s">
        <v>8076</v>
      </c>
      <c r="S3376" t="s">
        <v>249</v>
      </c>
      <c r="T3376" t="b">
        <v>0</v>
      </c>
    </row>
    <row r="3377" spans="1:20" x14ac:dyDescent="0.25">
      <c r="A3377" t="s">
        <v>236</v>
      </c>
      <c r="B3377" t="s">
        <v>236</v>
      </c>
      <c r="C3377" t="s">
        <v>336</v>
      </c>
      <c r="D3377" t="s">
        <v>1295</v>
      </c>
      <c r="E3377" t="s">
        <v>8073</v>
      </c>
      <c r="F3377" t="s">
        <v>8074</v>
      </c>
      <c r="G3377" t="s">
        <v>8075</v>
      </c>
      <c r="H3377">
        <v>118201</v>
      </c>
      <c r="I3377" t="s">
        <v>341</v>
      </c>
      <c r="J3377" t="s">
        <v>242</v>
      </c>
      <c r="K3377" t="s">
        <v>243</v>
      </c>
      <c r="L3377" t="s">
        <v>244</v>
      </c>
      <c r="M3377">
        <v>0</v>
      </c>
      <c r="N3377">
        <v>118201</v>
      </c>
      <c r="O3377" t="s">
        <v>476</v>
      </c>
      <c r="P3377" t="s">
        <v>1299</v>
      </c>
      <c r="Q3377" t="s">
        <v>1300</v>
      </c>
      <c r="R3377" t="s">
        <v>8077</v>
      </c>
      <c r="S3377" t="s">
        <v>249</v>
      </c>
      <c r="T3377" t="b">
        <v>0</v>
      </c>
    </row>
    <row r="3378" spans="1:20" x14ac:dyDescent="0.25">
      <c r="A3378" t="s">
        <v>259</v>
      </c>
      <c r="B3378" t="s">
        <v>260</v>
      </c>
      <c r="C3378" t="s">
        <v>237</v>
      </c>
      <c r="D3378" t="s">
        <v>280</v>
      </c>
      <c r="E3378" t="s">
        <v>3420</v>
      </c>
      <c r="F3378" t="s">
        <v>3421</v>
      </c>
      <c r="G3378" t="s">
        <v>3421</v>
      </c>
      <c r="H3378">
        <v>5.2400000000000002E-2</v>
      </c>
      <c r="I3378" t="s">
        <v>265</v>
      </c>
      <c r="J3378" t="s">
        <v>242</v>
      </c>
      <c r="K3378" t="s">
        <v>243</v>
      </c>
      <c r="L3378" t="s">
        <v>244</v>
      </c>
      <c r="M3378">
        <v>0</v>
      </c>
      <c r="N3378">
        <v>5.2400000000000002E-2</v>
      </c>
      <c r="O3378" t="s">
        <v>331</v>
      </c>
      <c r="P3378" t="s">
        <v>8078</v>
      </c>
      <c r="Q3378" t="s">
        <v>285</v>
      </c>
      <c r="R3378" t="s">
        <v>8079</v>
      </c>
      <c r="S3378" t="s">
        <v>270</v>
      </c>
      <c r="T3378" t="b">
        <v>1</v>
      </c>
    </row>
    <row r="3379" spans="1:20" x14ac:dyDescent="0.25">
      <c r="A3379" t="s">
        <v>259</v>
      </c>
      <c r="B3379" t="s">
        <v>260</v>
      </c>
      <c r="C3379" t="s">
        <v>237</v>
      </c>
      <c r="D3379" t="s">
        <v>1530</v>
      </c>
      <c r="E3379" t="s">
        <v>6158</v>
      </c>
      <c r="F3379" t="s">
        <v>8080</v>
      </c>
      <c r="G3379" t="s">
        <v>8080</v>
      </c>
      <c r="H3379">
        <v>0.36</v>
      </c>
      <c r="I3379" t="s">
        <v>265</v>
      </c>
      <c r="J3379" t="s">
        <v>242</v>
      </c>
      <c r="K3379" t="s">
        <v>243</v>
      </c>
      <c r="L3379" t="s">
        <v>244</v>
      </c>
      <c r="M3379">
        <v>0</v>
      </c>
      <c r="N3379">
        <v>0.36</v>
      </c>
      <c r="O3379" t="s">
        <v>266</v>
      </c>
      <c r="P3379" t="s">
        <v>8081</v>
      </c>
      <c r="Q3379" t="s">
        <v>1533</v>
      </c>
      <c r="R3379" t="s">
        <v>8082</v>
      </c>
      <c r="S3379" t="s">
        <v>270</v>
      </c>
      <c r="T3379" t="b">
        <v>1</v>
      </c>
    </row>
    <row r="3380" spans="1:20" x14ac:dyDescent="0.25">
      <c r="A3380" t="s">
        <v>259</v>
      </c>
      <c r="B3380" t="s">
        <v>260</v>
      </c>
      <c r="C3380" t="s">
        <v>237</v>
      </c>
      <c r="D3380" t="s">
        <v>838</v>
      </c>
      <c r="E3380" t="s">
        <v>8083</v>
      </c>
      <c r="F3380" t="s">
        <v>8084</v>
      </c>
      <c r="G3380" t="s">
        <v>8084</v>
      </c>
      <c r="H3380">
        <v>4.7619999999999996</v>
      </c>
      <c r="I3380" t="s">
        <v>265</v>
      </c>
      <c r="J3380" t="s">
        <v>242</v>
      </c>
      <c r="K3380" t="s">
        <v>243</v>
      </c>
      <c r="L3380" t="s">
        <v>244</v>
      </c>
      <c r="M3380">
        <v>0</v>
      </c>
      <c r="N3380">
        <v>4.7619999999999996</v>
      </c>
      <c r="O3380" t="s">
        <v>324</v>
      </c>
      <c r="P3380" t="s">
        <v>8085</v>
      </c>
      <c r="Q3380" t="s">
        <v>840</v>
      </c>
      <c r="R3380" t="s">
        <v>8086</v>
      </c>
      <c r="S3380" t="s">
        <v>270</v>
      </c>
      <c r="T3380" t="b">
        <v>1</v>
      </c>
    </row>
    <row r="3381" spans="1:20" x14ac:dyDescent="0.25">
      <c r="A3381" t="s">
        <v>259</v>
      </c>
      <c r="B3381" t="s">
        <v>260</v>
      </c>
      <c r="C3381" t="s">
        <v>294</v>
      </c>
      <c r="D3381" t="s">
        <v>838</v>
      </c>
      <c r="E3381" t="s">
        <v>8083</v>
      </c>
      <c r="F3381" t="s">
        <v>8084</v>
      </c>
      <c r="G3381" t="s">
        <v>8084</v>
      </c>
      <c r="H3381">
        <v>1.498</v>
      </c>
      <c r="I3381" t="s">
        <v>265</v>
      </c>
      <c r="J3381" t="s">
        <v>242</v>
      </c>
      <c r="K3381" t="s">
        <v>243</v>
      </c>
      <c r="L3381" t="s">
        <v>244</v>
      </c>
      <c r="M3381">
        <v>0</v>
      </c>
      <c r="N3381">
        <v>1.498</v>
      </c>
      <c r="O3381" t="s">
        <v>324</v>
      </c>
      <c r="P3381" t="s">
        <v>8085</v>
      </c>
      <c r="Q3381" t="s">
        <v>840</v>
      </c>
      <c r="R3381" t="s">
        <v>8086</v>
      </c>
      <c r="S3381" t="s">
        <v>270</v>
      </c>
      <c r="T3381" t="b">
        <v>1</v>
      </c>
    </row>
    <row r="3382" spans="1:20" x14ac:dyDescent="0.25">
      <c r="A3382" t="s">
        <v>259</v>
      </c>
      <c r="B3382" t="s">
        <v>260</v>
      </c>
      <c r="C3382" t="s">
        <v>237</v>
      </c>
      <c r="D3382" t="s">
        <v>1969</v>
      </c>
      <c r="E3382" t="s">
        <v>4683</v>
      </c>
      <c r="F3382" t="s">
        <v>4683</v>
      </c>
      <c r="G3382" t="s">
        <v>8087</v>
      </c>
      <c r="H3382">
        <v>4.68</v>
      </c>
      <c r="I3382" t="s">
        <v>265</v>
      </c>
      <c r="J3382" t="s">
        <v>242</v>
      </c>
      <c r="K3382" t="s">
        <v>243</v>
      </c>
      <c r="L3382" t="s">
        <v>244</v>
      </c>
      <c r="M3382">
        <v>0</v>
      </c>
      <c r="N3382">
        <v>4.68</v>
      </c>
      <c r="O3382" t="s">
        <v>372</v>
      </c>
      <c r="P3382" t="s">
        <v>8088</v>
      </c>
      <c r="Q3382" t="s">
        <v>1974</v>
      </c>
      <c r="R3382" t="s">
        <v>8089</v>
      </c>
      <c r="S3382" t="s">
        <v>270</v>
      </c>
      <c r="T3382" t="b">
        <v>1</v>
      </c>
    </row>
    <row r="3383" spans="1:20" x14ac:dyDescent="0.25">
      <c r="A3383" t="s">
        <v>259</v>
      </c>
      <c r="B3383" t="s">
        <v>260</v>
      </c>
      <c r="C3383" t="s">
        <v>237</v>
      </c>
      <c r="D3383" t="s">
        <v>406</v>
      </c>
      <c r="E3383" t="s">
        <v>3531</v>
      </c>
      <c r="F3383" t="s">
        <v>8090</v>
      </c>
      <c r="G3383" t="s">
        <v>8090</v>
      </c>
      <c r="H3383">
        <v>3.8450000000000002</v>
      </c>
      <c r="I3383" t="s">
        <v>265</v>
      </c>
      <c r="J3383" t="s">
        <v>242</v>
      </c>
      <c r="K3383" t="s">
        <v>243</v>
      </c>
      <c r="L3383" t="s">
        <v>244</v>
      </c>
      <c r="M3383">
        <v>0</v>
      </c>
      <c r="N3383">
        <v>3.8450000000000002</v>
      </c>
      <c r="O3383" t="s">
        <v>619</v>
      </c>
      <c r="P3383" t="s">
        <v>8091</v>
      </c>
      <c r="Q3383" t="s">
        <v>410</v>
      </c>
      <c r="R3383" t="s">
        <v>8092</v>
      </c>
      <c r="S3383" t="s">
        <v>270</v>
      </c>
      <c r="T3383" t="b">
        <v>1</v>
      </c>
    </row>
    <row r="3384" spans="1:20" x14ac:dyDescent="0.25">
      <c r="A3384" t="s">
        <v>259</v>
      </c>
      <c r="B3384" t="s">
        <v>260</v>
      </c>
      <c r="C3384" t="s">
        <v>294</v>
      </c>
      <c r="D3384" t="s">
        <v>406</v>
      </c>
      <c r="E3384" t="s">
        <v>3531</v>
      </c>
      <c r="F3384" t="s">
        <v>8090</v>
      </c>
      <c r="G3384" t="s">
        <v>8090</v>
      </c>
      <c r="H3384">
        <v>1.3340000000000001</v>
      </c>
      <c r="I3384" t="s">
        <v>265</v>
      </c>
      <c r="J3384" t="s">
        <v>242</v>
      </c>
      <c r="K3384" t="s">
        <v>243</v>
      </c>
      <c r="L3384" t="s">
        <v>244</v>
      </c>
      <c r="M3384">
        <v>0</v>
      </c>
      <c r="N3384">
        <v>1.3340000000000001</v>
      </c>
      <c r="O3384" t="s">
        <v>619</v>
      </c>
      <c r="P3384" t="s">
        <v>8091</v>
      </c>
      <c r="Q3384" t="s">
        <v>410</v>
      </c>
      <c r="R3384" t="s">
        <v>8092</v>
      </c>
      <c r="S3384" t="s">
        <v>270</v>
      </c>
      <c r="T3384" t="b">
        <v>1</v>
      </c>
    </row>
    <row r="3385" spans="1:20" x14ac:dyDescent="0.25">
      <c r="A3385" t="s">
        <v>236</v>
      </c>
      <c r="B3385" t="s">
        <v>236</v>
      </c>
      <c r="C3385" t="s">
        <v>237</v>
      </c>
      <c r="D3385" t="s">
        <v>250</v>
      </c>
      <c r="F3385" t="s">
        <v>544</v>
      </c>
      <c r="G3385" t="s">
        <v>3752</v>
      </c>
      <c r="H3385">
        <v>5.0000000000000001E-3</v>
      </c>
      <c r="I3385" t="s">
        <v>254</v>
      </c>
      <c r="J3385" t="s">
        <v>242</v>
      </c>
      <c r="K3385" t="s">
        <v>243</v>
      </c>
      <c r="L3385" t="s">
        <v>244</v>
      </c>
      <c r="M3385">
        <v>0</v>
      </c>
      <c r="N3385">
        <v>5.0000000000000001E-3</v>
      </c>
      <c r="O3385" t="s">
        <v>546</v>
      </c>
      <c r="P3385" t="s">
        <v>3753</v>
      </c>
      <c r="Q3385" t="s">
        <v>257</v>
      </c>
      <c r="R3385" t="s">
        <v>548</v>
      </c>
      <c r="S3385" t="s">
        <v>249</v>
      </c>
      <c r="T3385" t="b">
        <v>0</v>
      </c>
    </row>
    <row r="3386" spans="1:20" x14ac:dyDescent="0.25">
      <c r="A3386" t="s">
        <v>236</v>
      </c>
      <c r="B3386" t="s">
        <v>236</v>
      </c>
      <c r="C3386" t="s">
        <v>237</v>
      </c>
      <c r="D3386" t="s">
        <v>250</v>
      </c>
      <c r="F3386" t="s">
        <v>239</v>
      </c>
      <c r="G3386" t="s">
        <v>8093</v>
      </c>
      <c r="H3386">
        <v>2.5000000000000001E-2</v>
      </c>
      <c r="I3386" t="s">
        <v>241</v>
      </c>
      <c r="J3386" t="s">
        <v>242</v>
      </c>
      <c r="K3386" t="s">
        <v>243</v>
      </c>
      <c r="L3386" t="s">
        <v>244</v>
      </c>
      <c r="M3386">
        <v>0</v>
      </c>
      <c r="N3386">
        <v>2.5000000000000001E-2</v>
      </c>
      <c r="O3386" t="s">
        <v>432</v>
      </c>
      <c r="P3386" t="s">
        <v>8094</v>
      </c>
      <c r="Q3386" t="s">
        <v>257</v>
      </c>
      <c r="R3386" t="s">
        <v>4649</v>
      </c>
      <c r="S3386" t="s">
        <v>249</v>
      </c>
      <c r="T3386" t="b">
        <v>1</v>
      </c>
    </row>
    <row r="3387" spans="1:20" x14ac:dyDescent="0.25">
      <c r="A3387" t="s">
        <v>236</v>
      </c>
      <c r="B3387" t="s">
        <v>3272</v>
      </c>
      <c r="C3387" t="s">
        <v>237</v>
      </c>
      <c r="D3387" t="s">
        <v>3273</v>
      </c>
      <c r="F3387" t="s">
        <v>1368</v>
      </c>
      <c r="G3387" t="s">
        <v>8095</v>
      </c>
      <c r="H3387">
        <v>2500</v>
      </c>
      <c r="I3387">
        <v>1</v>
      </c>
      <c r="J3387" t="s">
        <v>242</v>
      </c>
      <c r="K3387" t="s">
        <v>243</v>
      </c>
      <c r="L3387" t="s">
        <v>244</v>
      </c>
      <c r="M3387">
        <v>0</v>
      </c>
      <c r="N3387">
        <v>2500</v>
      </c>
      <c r="O3387" t="s">
        <v>7255</v>
      </c>
      <c r="P3387" t="s">
        <v>8096</v>
      </c>
      <c r="Q3387" t="s">
        <v>3276</v>
      </c>
      <c r="R3387" t="s">
        <v>3277</v>
      </c>
      <c r="S3387" t="s">
        <v>3278</v>
      </c>
      <c r="T3387" t="b">
        <v>0</v>
      </c>
    </row>
    <row r="3388" spans="1:20" x14ac:dyDescent="0.25">
      <c r="A3388" t="s">
        <v>259</v>
      </c>
      <c r="B3388" t="s">
        <v>260</v>
      </c>
      <c r="C3388" t="s">
        <v>237</v>
      </c>
      <c r="D3388" t="s">
        <v>295</v>
      </c>
      <c r="E3388" t="s">
        <v>2033</v>
      </c>
      <c r="F3388" t="s">
        <v>8097</v>
      </c>
      <c r="G3388" t="s">
        <v>8097</v>
      </c>
      <c r="H3388">
        <v>0.2873</v>
      </c>
      <c r="I3388" t="s">
        <v>265</v>
      </c>
      <c r="J3388" t="s">
        <v>242</v>
      </c>
      <c r="K3388" t="s">
        <v>243</v>
      </c>
      <c r="L3388" t="s">
        <v>244</v>
      </c>
      <c r="M3388">
        <v>0</v>
      </c>
      <c r="N3388">
        <v>0.2873</v>
      </c>
      <c r="O3388" t="s">
        <v>298</v>
      </c>
      <c r="P3388" t="s">
        <v>8098</v>
      </c>
      <c r="Q3388" t="s">
        <v>300</v>
      </c>
      <c r="R3388" t="s">
        <v>8099</v>
      </c>
      <c r="S3388" t="s">
        <v>270</v>
      </c>
      <c r="T3388" t="b">
        <v>1</v>
      </c>
    </row>
    <row r="3389" spans="1:20" x14ac:dyDescent="0.25">
      <c r="A3389" t="s">
        <v>259</v>
      </c>
      <c r="B3389" t="s">
        <v>260</v>
      </c>
      <c r="C3389" t="s">
        <v>237</v>
      </c>
      <c r="D3389" t="s">
        <v>3635</v>
      </c>
      <c r="E3389" t="s">
        <v>4144</v>
      </c>
      <c r="F3389" t="s">
        <v>4145</v>
      </c>
      <c r="G3389" t="s">
        <v>4145</v>
      </c>
      <c r="H3389">
        <v>9.1080000000000005</v>
      </c>
      <c r="I3389" t="s">
        <v>265</v>
      </c>
      <c r="J3389" t="s">
        <v>242</v>
      </c>
      <c r="K3389" t="s">
        <v>243</v>
      </c>
      <c r="L3389" t="s">
        <v>244</v>
      </c>
      <c r="M3389">
        <v>0</v>
      </c>
      <c r="N3389">
        <v>9.1080000000000005</v>
      </c>
      <c r="O3389" t="s">
        <v>721</v>
      </c>
      <c r="P3389" t="s">
        <v>8100</v>
      </c>
      <c r="Q3389" t="s">
        <v>3640</v>
      </c>
      <c r="R3389" t="s">
        <v>8101</v>
      </c>
      <c r="S3389" t="s">
        <v>270</v>
      </c>
      <c r="T3389" t="b">
        <v>1</v>
      </c>
    </row>
    <row r="3390" spans="1:20" x14ac:dyDescent="0.25">
      <c r="A3390" t="s">
        <v>259</v>
      </c>
      <c r="B3390" t="s">
        <v>260</v>
      </c>
      <c r="C3390" t="s">
        <v>336</v>
      </c>
      <c r="D3390" t="s">
        <v>3635</v>
      </c>
      <c r="E3390" t="s">
        <v>4144</v>
      </c>
      <c r="F3390" t="s">
        <v>4145</v>
      </c>
      <c r="G3390" t="s">
        <v>4145</v>
      </c>
      <c r="H3390">
        <v>50821</v>
      </c>
      <c r="I3390" t="s">
        <v>265</v>
      </c>
      <c r="J3390" t="s">
        <v>242</v>
      </c>
      <c r="K3390" t="s">
        <v>243</v>
      </c>
      <c r="L3390" t="s">
        <v>244</v>
      </c>
      <c r="M3390">
        <v>0</v>
      </c>
      <c r="N3390">
        <v>50821</v>
      </c>
      <c r="O3390" t="s">
        <v>721</v>
      </c>
      <c r="P3390" t="s">
        <v>8100</v>
      </c>
      <c r="Q3390" t="s">
        <v>3640</v>
      </c>
      <c r="R3390" t="s">
        <v>8102</v>
      </c>
      <c r="S3390" t="s">
        <v>270</v>
      </c>
      <c r="T3390" t="b">
        <v>1</v>
      </c>
    </row>
    <row r="3391" spans="1:20" x14ac:dyDescent="0.25">
      <c r="A3391" t="s">
        <v>259</v>
      </c>
      <c r="B3391" t="s">
        <v>260</v>
      </c>
      <c r="C3391" t="s">
        <v>336</v>
      </c>
      <c r="D3391" t="s">
        <v>3635</v>
      </c>
      <c r="E3391" t="s">
        <v>4144</v>
      </c>
      <c r="F3391" t="s">
        <v>4145</v>
      </c>
      <c r="G3391" t="s">
        <v>4145</v>
      </c>
      <c r="H3391">
        <v>106249</v>
      </c>
      <c r="I3391" t="s">
        <v>265</v>
      </c>
      <c r="J3391" t="s">
        <v>242</v>
      </c>
      <c r="K3391" t="s">
        <v>243</v>
      </c>
      <c r="L3391" t="s">
        <v>244</v>
      </c>
      <c r="M3391">
        <v>0</v>
      </c>
      <c r="N3391">
        <v>106249</v>
      </c>
      <c r="O3391" t="s">
        <v>721</v>
      </c>
      <c r="P3391" t="s">
        <v>8100</v>
      </c>
      <c r="Q3391" t="s">
        <v>3640</v>
      </c>
      <c r="R3391" t="s">
        <v>8103</v>
      </c>
      <c r="S3391" t="s">
        <v>270</v>
      </c>
      <c r="T3391" t="b">
        <v>1</v>
      </c>
    </row>
    <row r="3392" spans="1:20" x14ac:dyDescent="0.25">
      <c r="A3392" t="s">
        <v>259</v>
      </c>
      <c r="B3392" t="s">
        <v>260</v>
      </c>
      <c r="C3392" t="s">
        <v>237</v>
      </c>
      <c r="D3392" t="s">
        <v>949</v>
      </c>
      <c r="E3392" t="s">
        <v>8104</v>
      </c>
      <c r="F3392" t="s">
        <v>8105</v>
      </c>
      <c r="G3392" t="s">
        <v>8105</v>
      </c>
      <c r="H3392">
        <v>1.056</v>
      </c>
      <c r="I3392" t="s">
        <v>265</v>
      </c>
      <c r="J3392" t="s">
        <v>242</v>
      </c>
      <c r="K3392" t="s">
        <v>243</v>
      </c>
      <c r="L3392" t="s">
        <v>244</v>
      </c>
      <c r="M3392">
        <v>0</v>
      </c>
      <c r="N3392">
        <v>1.056</v>
      </c>
      <c r="O3392" t="s">
        <v>952</v>
      </c>
      <c r="P3392" t="s">
        <v>8106</v>
      </c>
      <c r="Q3392" t="s">
        <v>954</v>
      </c>
      <c r="R3392" t="s">
        <v>8107</v>
      </c>
      <c r="S3392" t="s">
        <v>270</v>
      </c>
      <c r="T3392" t="b">
        <v>0</v>
      </c>
    </row>
    <row r="3393" spans="1:20" x14ac:dyDescent="0.25">
      <c r="A3393" t="s">
        <v>259</v>
      </c>
      <c r="B3393" t="s">
        <v>260</v>
      </c>
      <c r="C3393" t="s">
        <v>294</v>
      </c>
      <c r="D3393" t="s">
        <v>949</v>
      </c>
      <c r="E3393" t="s">
        <v>8104</v>
      </c>
      <c r="F3393" t="s">
        <v>8105</v>
      </c>
      <c r="G3393" t="s">
        <v>8105</v>
      </c>
      <c r="H3393">
        <v>0.77100000000000002</v>
      </c>
      <c r="I3393" t="s">
        <v>265</v>
      </c>
      <c r="J3393" t="s">
        <v>242</v>
      </c>
      <c r="K3393" t="s">
        <v>243</v>
      </c>
      <c r="L3393" t="s">
        <v>244</v>
      </c>
      <c r="M3393">
        <v>0</v>
      </c>
      <c r="N3393">
        <v>0.77100000000000002</v>
      </c>
      <c r="O3393" t="s">
        <v>952</v>
      </c>
      <c r="P3393" t="s">
        <v>8106</v>
      </c>
      <c r="Q3393" t="s">
        <v>954</v>
      </c>
      <c r="R3393" t="s">
        <v>8107</v>
      </c>
      <c r="S3393" t="s">
        <v>270</v>
      </c>
      <c r="T3393" t="b">
        <v>0</v>
      </c>
    </row>
    <row r="3394" spans="1:20" x14ac:dyDescent="0.25">
      <c r="A3394" t="s">
        <v>259</v>
      </c>
      <c r="B3394" t="s">
        <v>260</v>
      </c>
      <c r="C3394" t="s">
        <v>237</v>
      </c>
      <c r="D3394" t="s">
        <v>853</v>
      </c>
      <c r="E3394" t="s">
        <v>854</v>
      </c>
      <c r="F3394" t="s">
        <v>8108</v>
      </c>
      <c r="G3394" t="s">
        <v>8109</v>
      </c>
      <c r="H3394">
        <v>9.5999999999999992E-3</v>
      </c>
      <c r="I3394" t="s">
        <v>265</v>
      </c>
      <c r="J3394" t="s">
        <v>242</v>
      </c>
      <c r="K3394" t="s">
        <v>243</v>
      </c>
      <c r="L3394" t="s">
        <v>244</v>
      </c>
      <c r="M3394">
        <v>0</v>
      </c>
      <c r="N3394">
        <v>9.5999999999999992E-3</v>
      </c>
      <c r="O3394" t="s">
        <v>446</v>
      </c>
      <c r="P3394" t="s">
        <v>8110</v>
      </c>
      <c r="Q3394" t="s">
        <v>858</v>
      </c>
      <c r="R3394" t="s">
        <v>8111</v>
      </c>
      <c r="S3394" t="s">
        <v>270</v>
      </c>
      <c r="T3394" t="b">
        <v>1</v>
      </c>
    </row>
    <row r="3395" spans="1:20" x14ac:dyDescent="0.25">
      <c r="A3395" t="s">
        <v>259</v>
      </c>
      <c r="B3395" t="s">
        <v>260</v>
      </c>
      <c r="C3395" t="s">
        <v>237</v>
      </c>
      <c r="D3395" t="s">
        <v>943</v>
      </c>
      <c r="E3395" t="s">
        <v>1252</v>
      </c>
      <c r="F3395" t="s">
        <v>8112</v>
      </c>
      <c r="G3395" t="s">
        <v>8112</v>
      </c>
      <c r="H3395">
        <v>0.14047899999999999</v>
      </c>
      <c r="I3395" t="s">
        <v>265</v>
      </c>
      <c r="J3395" t="s">
        <v>242</v>
      </c>
      <c r="K3395" t="s">
        <v>243</v>
      </c>
      <c r="L3395" t="s">
        <v>244</v>
      </c>
      <c r="M3395">
        <v>0</v>
      </c>
      <c r="N3395">
        <v>0.14047899999999999</v>
      </c>
      <c r="O3395" t="s">
        <v>372</v>
      </c>
      <c r="P3395" t="s">
        <v>8113</v>
      </c>
      <c r="Q3395" t="s">
        <v>947</v>
      </c>
      <c r="R3395" t="s">
        <v>8114</v>
      </c>
      <c r="S3395" t="s">
        <v>270</v>
      </c>
      <c r="T3395" t="b">
        <v>1</v>
      </c>
    </row>
    <row r="3396" spans="1:20" x14ac:dyDescent="0.25">
      <c r="A3396" t="s">
        <v>259</v>
      </c>
      <c r="B3396" t="s">
        <v>260</v>
      </c>
      <c r="C3396" t="s">
        <v>294</v>
      </c>
      <c r="D3396" t="s">
        <v>943</v>
      </c>
      <c r="E3396" t="s">
        <v>1252</v>
      </c>
      <c r="F3396" t="s">
        <v>8112</v>
      </c>
      <c r="G3396" t="s">
        <v>8112</v>
      </c>
      <c r="H3396">
        <v>5.6902000000000001E-2</v>
      </c>
      <c r="I3396" t="s">
        <v>265</v>
      </c>
      <c r="J3396" t="s">
        <v>242</v>
      </c>
      <c r="K3396" t="s">
        <v>243</v>
      </c>
      <c r="L3396" t="s">
        <v>244</v>
      </c>
      <c r="M3396">
        <v>0</v>
      </c>
      <c r="N3396">
        <v>5.6902000000000001E-2</v>
      </c>
      <c r="O3396" t="s">
        <v>372</v>
      </c>
      <c r="P3396" t="s">
        <v>8113</v>
      </c>
      <c r="Q3396" t="s">
        <v>947</v>
      </c>
      <c r="R3396" t="s">
        <v>8114</v>
      </c>
      <c r="S3396" t="s">
        <v>270</v>
      </c>
      <c r="T3396" t="b">
        <v>1</v>
      </c>
    </row>
    <row r="3397" spans="1:20" x14ac:dyDescent="0.25">
      <c r="A3397" t="s">
        <v>259</v>
      </c>
      <c r="B3397" t="s">
        <v>260</v>
      </c>
      <c r="C3397" t="s">
        <v>237</v>
      </c>
      <c r="D3397" t="s">
        <v>1118</v>
      </c>
      <c r="E3397" t="s">
        <v>8115</v>
      </c>
      <c r="F3397" t="s">
        <v>8116</v>
      </c>
      <c r="G3397" t="s">
        <v>8116</v>
      </c>
      <c r="H3397">
        <v>0.72</v>
      </c>
      <c r="I3397" t="s">
        <v>265</v>
      </c>
      <c r="J3397" t="s">
        <v>242</v>
      </c>
      <c r="K3397" t="s">
        <v>243</v>
      </c>
      <c r="L3397" t="s">
        <v>244</v>
      </c>
      <c r="M3397">
        <v>0</v>
      </c>
      <c r="N3397">
        <v>0.72</v>
      </c>
      <c r="O3397" t="s">
        <v>1122</v>
      </c>
      <c r="P3397" t="s">
        <v>1123</v>
      </c>
      <c r="Q3397" t="s">
        <v>1124</v>
      </c>
      <c r="R3397" t="s">
        <v>8117</v>
      </c>
      <c r="S3397" t="s">
        <v>270</v>
      </c>
      <c r="T3397" t="b">
        <v>1</v>
      </c>
    </row>
    <row r="3398" spans="1:20" x14ac:dyDescent="0.25">
      <c r="A3398" t="s">
        <v>236</v>
      </c>
      <c r="B3398" t="s">
        <v>236</v>
      </c>
      <c r="C3398" t="s">
        <v>336</v>
      </c>
      <c r="D3398" t="s">
        <v>1295</v>
      </c>
      <c r="E3398" t="s">
        <v>8118</v>
      </c>
      <c r="F3398" t="s">
        <v>8119</v>
      </c>
      <c r="G3398" t="s">
        <v>8120</v>
      </c>
      <c r="H3398">
        <v>27508</v>
      </c>
      <c r="I3398" t="s">
        <v>341</v>
      </c>
      <c r="J3398" t="s">
        <v>242</v>
      </c>
      <c r="K3398" t="s">
        <v>243</v>
      </c>
      <c r="L3398" t="s">
        <v>244</v>
      </c>
      <c r="M3398">
        <v>0</v>
      </c>
      <c r="N3398">
        <v>27508</v>
      </c>
      <c r="O3398" t="s">
        <v>476</v>
      </c>
      <c r="P3398" t="s">
        <v>8121</v>
      </c>
      <c r="Q3398" t="s">
        <v>1300</v>
      </c>
      <c r="R3398" t="s">
        <v>8122</v>
      </c>
      <c r="S3398" t="s">
        <v>249</v>
      </c>
      <c r="T3398" t="b">
        <v>0</v>
      </c>
    </row>
    <row r="3399" spans="1:20" x14ac:dyDescent="0.25">
      <c r="A3399" t="s">
        <v>236</v>
      </c>
      <c r="B3399" t="s">
        <v>236</v>
      </c>
      <c r="C3399" t="s">
        <v>336</v>
      </c>
      <c r="D3399" t="s">
        <v>1295</v>
      </c>
      <c r="E3399" t="s">
        <v>8118</v>
      </c>
      <c r="F3399" t="s">
        <v>8119</v>
      </c>
      <c r="G3399" t="s">
        <v>8120</v>
      </c>
      <c r="H3399">
        <v>67712</v>
      </c>
      <c r="I3399" t="s">
        <v>341</v>
      </c>
      <c r="J3399" t="s">
        <v>242</v>
      </c>
      <c r="K3399" t="s">
        <v>243</v>
      </c>
      <c r="L3399" t="s">
        <v>244</v>
      </c>
      <c r="M3399">
        <v>0</v>
      </c>
      <c r="N3399">
        <v>67712</v>
      </c>
      <c r="O3399" t="s">
        <v>476</v>
      </c>
      <c r="P3399" t="s">
        <v>8121</v>
      </c>
      <c r="Q3399" t="s">
        <v>1300</v>
      </c>
      <c r="R3399" t="s">
        <v>8123</v>
      </c>
      <c r="S3399" t="s">
        <v>249</v>
      </c>
      <c r="T3399" t="b">
        <v>0</v>
      </c>
    </row>
    <row r="3400" spans="1:20" x14ac:dyDescent="0.25">
      <c r="A3400" t="s">
        <v>259</v>
      </c>
      <c r="B3400" t="s">
        <v>260</v>
      </c>
      <c r="C3400" t="s">
        <v>237</v>
      </c>
      <c r="D3400" t="s">
        <v>1155</v>
      </c>
      <c r="E3400" t="s">
        <v>1947</v>
      </c>
      <c r="F3400" t="s">
        <v>8124</v>
      </c>
      <c r="G3400" t="s">
        <v>8124</v>
      </c>
      <c r="H3400">
        <v>0.84399999999999997</v>
      </c>
      <c r="I3400" t="s">
        <v>265</v>
      </c>
      <c r="J3400" t="s">
        <v>242</v>
      </c>
      <c r="K3400" t="s">
        <v>243</v>
      </c>
      <c r="L3400" t="s">
        <v>244</v>
      </c>
      <c r="M3400">
        <v>0</v>
      </c>
      <c r="N3400">
        <v>0.84399999999999997</v>
      </c>
      <c r="O3400" t="s">
        <v>386</v>
      </c>
      <c r="P3400" t="s">
        <v>2252</v>
      </c>
      <c r="Q3400" t="s">
        <v>1159</v>
      </c>
      <c r="R3400" t="s">
        <v>8125</v>
      </c>
      <c r="S3400" t="s">
        <v>270</v>
      </c>
      <c r="T3400" t="b">
        <v>0</v>
      </c>
    </row>
    <row r="3401" spans="1:20" x14ac:dyDescent="0.25">
      <c r="A3401" t="s">
        <v>259</v>
      </c>
      <c r="B3401" t="s">
        <v>260</v>
      </c>
      <c r="C3401" t="s">
        <v>294</v>
      </c>
      <c r="D3401" t="s">
        <v>1155</v>
      </c>
      <c r="E3401" t="s">
        <v>1947</v>
      </c>
      <c r="F3401" t="s">
        <v>8124</v>
      </c>
      <c r="G3401" t="s">
        <v>8124</v>
      </c>
      <c r="H3401">
        <v>0.29599999999999999</v>
      </c>
      <c r="I3401" t="s">
        <v>265</v>
      </c>
      <c r="J3401" t="s">
        <v>242</v>
      </c>
      <c r="K3401" t="s">
        <v>243</v>
      </c>
      <c r="L3401" t="s">
        <v>244</v>
      </c>
      <c r="M3401">
        <v>0</v>
      </c>
      <c r="N3401">
        <v>0.29599999999999999</v>
      </c>
      <c r="O3401" t="s">
        <v>1161</v>
      </c>
      <c r="P3401" t="s">
        <v>2252</v>
      </c>
      <c r="Q3401" t="s">
        <v>1159</v>
      </c>
      <c r="R3401" t="s">
        <v>8125</v>
      </c>
      <c r="S3401" t="s">
        <v>270</v>
      </c>
      <c r="T3401" t="b">
        <v>0</v>
      </c>
    </row>
    <row r="3402" spans="1:20" x14ac:dyDescent="0.25">
      <c r="A3402" t="s">
        <v>259</v>
      </c>
      <c r="B3402" t="s">
        <v>260</v>
      </c>
      <c r="C3402" t="s">
        <v>237</v>
      </c>
      <c r="D3402" t="s">
        <v>2506</v>
      </c>
      <c r="E3402" t="s">
        <v>735</v>
      </c>
      <c r="F3402" t="s">
        <v>5212</v>
      </c>
      <c r="G3402" t="s">
        <v>5212</v>
      </c>
      <c r="H3402">
        <v>0.185503</v>
      </c>
      <c r="I3402" t="s">
        <v>265</v>
      </c>
      <c r="J3402" t="s">
        <v>242</v>
      </c>
      <c r="K3402" t="s">
        <v>243</v>
      </c>
      <c r="L3402" t="s">
        <v>244</v>
      </c>
      <c r="M3402">
        <v>0</v>
      </c>
      <c r="N3402">
        <v>0.185503</v>
      </c>
      <c r="O3402" t="s">
        <v>372</v>
      </c>
      <c r="P3402" s="18" t="s">
        <v>8126</v>
      </c>
      <c r="Q3402" t="s">
        <v>2510</v>
      </c>
      <c r="R3402" t="s">
        <v>8127</v>
      </c>
      <c r="S3402" t="s">
        <v>270</v>
      </c>
      <c r="T3402" t="b">
        <v>1</v>
      </c>
    </row>
    <row r="3403" spans="1:20" x14ac:dyDescent="0.25">
      <c r="A3403" t="s">
        <v>259</v>
      </c>
      <c r="B3403" t="s">
        <v>260</v>
      </c>
      <c r="C3403" t="s">
        <v>294</v>
      </c>
      <c r="D3403" t="s">
        <v>2506</v>
      </c>
      <c r="E3403" t="s">
        <v>735</v>
      </c>
      <c r="F3403" t="s">
        <v>5212</v>
      </c>
      <c r="G3403" t="s">
        <v>5212</v>
      </c>
      <c r="H3403">
        <v>7.3514999999999997E-2</v>
      </c>
      <c r="I3403" t="s">
        <v>265</v>
      </c>
      <c r="J3403" t="s">
        <v>242</v>
      </c>
      <c r="K3403" t="s">
        <v>243</v>
      </c>
      <c r="L3403" t="s">
        <v>244</v>
      </c>
      <c r="M3403">
        <v>0</v>
      </c>
      <c r="N3403">
        <v>7.3514999999999997E-2</v>
      </c>
      <c r="O3403" t="s">
        <v>372</v>
      </c>
      <c r="P3403" s="18" t="s">
        <v>8126</v>
      </c>
      <c r="Q3403" t="s">
        <v>2510</v>
      </c>
      <c r="R3403" t="s">
        <v>8127</v>
      </c>
      <c r="S3403" t="s">
        <v>270</v>
      </c>
      <c r="T3403" t="b">
        <v>1</v>
      </c>
    </row>
    <row r="3404" spans="1:20" x14ac:dyDescent="0.25">
      <c r="A3404" t="s">
        <v>259</v>
      </c>
      <c r="B3404" t="s">
        <v>260</v>
      </c>
      <c r="C3404" t="s">
        <v>237</v>
      </c>
      <c r="D3404" t="s">
        <v>406</v>
      </c>
      <c r="E3404" t="s">
        <v>2033</v>
      </c>
      <c r="F3404" t="s">
        <v>8097</v>
      </c>
      <c r="G3404" t="s">
        <v>8097</v>
      </c>
      <c r="H3404">
        <v>0.4345</v>
      </c>
      <c r="I3404" t="s">
        <v>265</v>
      </c>
      <c r="J3404" t="s">
        <v>242</v>
      </c>
      <c r="K3404" t="s">
        <v>243</v>
      </c>
      <c r="L3404" t="s">
        <v>244</v>
      </c>
      <c r="M3404">
        <v>0</v>
      </c>
      <c r="N3404">
        <v>0.4345</v>
      </c>
      <c r="O3404" t="s">
        <v>298</v>
      </c>
      <c r="P3404" s="18" t="s">
        <v>8128</v>
      </c>
      <c r="Q3404" t="s">
        <v>410</v>
      </c>
      <c r="R3404" t="s">
        <v>8129</v>
      </c>
      <c r="S3404" t="s">
        <v>270</v>
      </c>
      <c r="T3404" t="b">
        <v>1</v>
      </c>
    </row>
    <row r="3405" spans="1:20" x14ac:dyDescent="0.25">
      <c r="A3405" t="s">
        <v>259</v>
      </c>
      <c r="B3405" t="s">
        <v>260</v>
      </c>
      <c r="C3405" t="s">
        <v>294</v>
      </c>
      <c r="D3405" t="s">
        <v>406</v>
      </c>
      <c r="E3405" t="s">
        <v>2033</v>
      </c>
      <c r="F3405" t="s">
        <v>8097</v>
      </c>
      <c r="G3405" t="s">
        <v>8097</v>
      </c>
      <c r="H3405">
        <v>0.2873</v>
      </c>
      <c r="I3405" t="s">
        <v>265</v>
      </c>
      <c r="J3405" t="s">
        <v>242</v>
      </c>
      <c r="K3405" t="s">
        <v>243</v>
      </c>
      <c r="L3405" t="s">
        <v>244</v>
      </c>
      <c r="M3405">
        <v>0</v>
      </c>
      <c r="N3405">
        <v>0.2873</v>
      </c>
      <c r="O3405" t="s">
        <v>298</v>
      </c>
      <c r="P3405" s="18" t="s">
        <v>8128</v>
      </c>
      <c r="Q3405" t="s">
        <v>410</v>
      </c>
      <c r="R3405" t="s">
        <v>8129</v>
      </c>
      <c r="S3405" t="s">
        <v>270</v>
      </c>
      <c r="T3405" t="b">
        <v>1</v>
      </c>
    </row>
    <row r="3406" spans="1:20" x14ac:dyDescent="0.25">
      <c r="A3406" t="s">
        <v>259</v>
      </c>
      <c r="B3406" t="s">
        <v>260</v>
      </c>
      <c r="C3406" t="s">
        <v>237</v>
      </c>
      <c r="D3406" t="s">
        <v>2506</v>
      </c>
      <c r="E3406" t="s">
        <v>4963</v>
      </c>
      <c r="F3406" t="s">
        <v>7234</v>
      </c>
      <c r="G3406" t="s">
        <v>7234</v>
      </c>
      <c r="H3406">
        <v>7.1999999999999998E-3</v>
      </c>
      <c r="I3406" t="s">
        <v>265</v>
      </c>
      <c r="J3406" t="s">
        <v>242</v>
      </c>
      <c r="K3406" t="s">
        <v>243</v>
      </c>
      <c r="L3406" t="s">
        <v>244</v>
      </c>
      <c r="M3406">
        <v>0</v>
      </c>
      <c r="N3406">
        <v>7.1999999999999998E-3</v>
      </c>
      <c r="O3406" t="s">
        <v>721</v>
      </c>
      <c r="P3406" t="s">
        <v>8130</v>
      </c>
      <c r="Q3406" t="s">
        <v>2510</v>
      </c>
      <c r="R3406" t="s">
        <v>8131</v>
      </c>
      <c r="S3406" t="s">
        <v>270</v>
      </c>
      <c r="T3406" t="b">
        <v>1</v>
      </c>
    </row>
    <row r="3407" spans="1:20" x14ac:dyDescent="0.25">
      <c r="A3407" t="s">
        <v>259</v>
      </c>
      <c r="B3407" t="s">
        <v>260</v>
      </c>
      <c r="C3407" t="s">
        <v>294</v>
      </c>
      <c r="D3407" t="s">
        <v>2506</v>
      </c>
      <c r="E3407" t="s">
        <v>4963</v>
      </c>
      <c r="F3407" t="s">
        <v>7234</v>
      </c>
      <c r="G3407" t="s">
        <v>7234</v>
      </c>
      <c r="H3407">
        <v>7.1999999999999998E-3</v>
      </c>
      <c r="I3407" t="s">
        <v>265</v>
      </c>
      <c r="J3407" t="s">
        <v>242</v>
      </c>
      <c r="K3407" t="s">
        <v>243</v>
      </c>
      <c r="L3407" t="s">
        <v>244</v>
      </c>
      <c r="M3407">
        <v>0</v>
      </c>
      <c r="N3407">
        <v>7.1999999999999998E-3</v>
      </c>
      <c r="O3407" t="s">
        <v>721</v>
      </c>
      <c r="P3407" t="s">
        <v>8130</v>
      </c>
      <c r="Q3407" t="s">
        <v>2510</v>
      </c>
      <c r="R3407" t="s">
        <v>8131</v>
      </c>
      <c r="S3407" t="s">
        <v>270</v>
      </c>
      <c r="T3407" t="b">
        <v>1</v>
      </c>
    </row>
    <row r="3408" spans="1:20" x14ac:dyDescent="0.25">
      <c r="A3408" t="s">
        <v>259</v>
      </c>
      <c r="B3408" t="s">
        <v>260</v>
      </c>
      <c r="C3408" t="s">
        <v>237</v>
      </c>
      <c r="D3408" t="s">
        <v>1316</v>
      </c>
      <c r="E3408" t="s">
        <v>2259</v>
      </c>
      <c r="F3408" t="s">
        <v>5206</v>
      </c>
      <c r="G3408" t="s">
        <v>8132</v>
      </c>
      <c r="H3408">
        <v>0.11700000000000001</v>
      </c>
      <c r="I3408" t="s">
        <v>265</v>
      </c>
      <c r="J3408" t="s">
        <v>242</v>
      </c>
      <c r="K3408" t="s">
        <v>243</v>
      </c>
      <c r="L3408" t="s">
        <v>244</v>
      </c>
      <c r="M3408">
        <v>0</v>
      </c>
      <c r="N3408">
        <v>0.11700000000000001</v>
      </c>
      <c r="O3408" t="s">
        <v>711</v>
      </c>
      <c r="P3408" s="18" t="s">
        <v>8133</v>
      </c>
      <c r="Q3408" t="s">
        <v>1321</v>
      </c>
      <c r="R3408" t="s">
        <v>8134</v>
      </c>
      <c r="S3408" t="s">
        <v>270</v>
      </c>
      <c r="T3408" t="b">
        <v>1</v>
      </c>
    </row>
    <row r="3409" spans="1:20" x14ac:dyDescent="0.25">
      <c r="A3409" t="s">
        <v>259</v>
      </c>
      <c r="B3409" t="s">
        <v>1086</v>
      </c>
      <c r="C3409" t="s">
        <v>237</v>
      </c>
      <c r="D3409" t="s">
        <v>1087</v>
      </c>
      <c r="E3409" t="s">
        <v>8135</v>
      </c>
      <c r="F3409" t="s">
        <v>8136</v>
      </c>
      <c r="G3409" t="s">
        <v>8137</v>
      </c>
      <c r="H3409">
        <v>99.33</v>
      </c>
      <c r="I3409" t="s">
        <v>265</v>
      </c>
      <c r="J3409" t="s">
        <v>242</v>
      </c>
      <c r="K3409" t="s">
        <v>243</v>
      </c>
      <c r="L3409" t="s">
        <v>244</v>
      </c>
      <c r="M3409">
        <v>0</v>
      </c>
      <c r="N3409">
        <v>99.33</v>
      </c>
      <c r="O3409" t="s">
        <v>1866</v>
      </c>
      <c r="P3409" t="s">
        <v>8138</v>
      </c>
      <c r="Q3409" t="s">
        <v>1092</v>
      </c>
      <c r="R3409" t="s">
        <v>8139</v>
      </c>
      <c r="S3409" t="s">
        <v>1094</v>
      </c>
      <c r="T3409" t="b">
        <v>1</v>
      </c>
    </row>
    <row r="3410" spans="1:20" x14ac:dyDescent="0.25">
      <c r="A3410" t="s">
        <v>259</v>
      </c>
      <c r="B3410" t="s">
        <v>1086</v>
      </c>
      <c r="C3410" t="s">
        <v>336</v>
      </c>
      <c r="D3410" t="s">
        <v>1087</v>
      </c>
      <c r="E3410" t="s">
        <v>8135</v>
      </c>
      <c r="F3410" t="s">
        <v>8136</v>
      </c>
      <c r="G3410" t="s">
        <v>8137</v>
      </c>
      <c r="H3410">
        <v>348021</v>
      </c>
      <c r="I3410" t="s">
        <v>265</v>
      </c>
      <c r="J3410" t="s">
        <v>242</v>
      </c>
      <c r="K3410" t="s">
        <v>243</v>
      </c>
      <c r="L3410" t="s">
        <v>244</v>
      </c>
      <c r="M3410">
        <v>0</v>
      </c>
      <c r="N3410">
        <v>348021</v>
      </c>
      <c r="O3410" t="s">
        <v>546</v>
      </c>
      <c r="P3410" t="s">
        <v>8138</v>
      </c>
      <c r="Q3410" t="s">
        <v>1092</v>
      </c>
      <c r="R3410" t="s">
        <v>8140</v>
      </c>
      <c r="S3410" t="s">
        <v>1094</v>
      </c>
      <c r="T3410" t="b">
        <v>1</v>
      </c>
    </row>
    <row r="3411" spans="1:20" x14ac:dyDescent="0.25">
      <c r="A3411" t="s">
        <v>259</v>
      </c>
      <c r="B3411" t="s">
        <v>1086</v>
      </c>
      <c r="C3411" t="s">
        <v>336</v>
      </c>
      <c r="D3411" t="s">
        <v>1087</v>
      </c>
      <c r="E3411" t="s">
        <v>8135</v>
      </c>
      <c r="F3411" t="s">
        <v>8136</v>
      </c>
      <c r="G3411" t="s">
        <v>8137</v>
      </c>
      <c r="H3411">
        <v>522031</v>
      </c>
      <c r="I3411" t="s">
        <v>265</v>
      </c>
      <c r="J3411" t="s">
        <v>242</v>
      </c>
      <c r="K3411" t="s">
        <v>243</v>
      </c>
      <c r="L3411" t="s">
        <v>244</v>
      </c>
      <c r="M3411">
        <v>0</v>
      </c>
      <c r="N3411">
        <v>522031</v>
      </c>
      <c r="O3411" t="s">
        <v>546</v>
      </c>
      <c r="P3411" t="s">
        <v>8138</v>
      </c>
      <c r="Q3411" t="s">
        <v>1092</v>
      </c>
      <c r="R3411" t="s">
        <v>8141</v>
      </c>
      <c r="S3411" t="s">
        <v>1094</v>
      </c>
      <c r="T3411" t="b">
        <v>1</v>
      </c>
    </row>
    <row r="3412" spans="1:20" x14ac:dyDescent="0.25">
      <c r="A3412" t="s">
        <v>259</v>
      </c>
      <c r="B3412" t="s">
        <v>260</v>
      </c>
      <c r="C3412" t="s">
        <v>237</v>
      </c>
      <c r="D3412" t="s">
        <v>1884</v>
      </c>
      <c r="E3412" t="s">
        <v>419</v>
      </c>
      <c r="F3412" t="s">
        <v>419</v>
      </c>
      <c r="G3412" t="s">
        <v>7284</v>
      </c>
      <c r="H3412">
        <v>5.12</v>
      </c>
      <c r="I3412" t="s">
        <v>265</v>
      </c>
      <c r="J3412" t="s">
        <v>242</v>
      </c>
      <c r="K3412" t="s">
        <v>243</v>
      </c>
      <c r="L3412" t="s">
        <v>244</v>
      </c>
      <c r="M3412">
        <v>0</v>
      </c>
      <c r="N3412">
        <v>5.12</v>
      </c>
      <c r="O3412" t="s">
        <v>310</v>
      </c>
      <c r="P3412" t="s">
        <v>8142</v>
      </c>
      <c r="Q3412" t="s">
        <v>1888</v>
      </c>
      <c r="R3412" t="s">
        <v>8143</v>
      </c>
      <c r="S3412" t="s">
        <v>270</v>
      </c>
      <c r="T3412" t="b">
        <v>1</v>
      </c>
    </row>
    <row r="3413" spans="1:20" x14ac:dyDescent="0.25">
      <c r="A3413" t="s">
        <v>259</v>
      </c>
      <c r="B3413" t="s">
        <v>260</v>
      </c>
      <c r="C3413" t="s">
        <v>294</v>
      </c>
      <c r="D3413" t="s">
        <v>1884</v>
      </c>
      <c r="E3413" t="s">
        <v>419</v>
      </c>
      <c r="F3413" t="s">
        <v>419</v>
      </c>
      <c r="G3413" t="s">
        <v>7284</v>
      </c>
      <c r="H3413">
        <v>2.1760000000000002</v>
      </c>
      <c r="I3413" t="s">
        <v>265</v>
      </c>
      <c r="J3413" t="s">
        <v>242</v>
      </c>
      <c r="K3413" t="s">
        <v>243</v>
      </c>
      <c r="L3413" t="s">
        <v>244</v>
      </c>
      <c r="M3413">
        <v>0</v>
      </c>
      <c r="N3413">
        <v>2.1760000000000002</v>
      </c>
      <c r="O3413" t="s">
        <v>310</v>
      </c>
      <c r="P3413" t="s">
        <v>8142</v>
      </c>
      <c r="Q3413" t="s">
        <v>1888</v>
      </c>
      <c r="R3413" t="s">
        <v>8143</v>
      </c>
      <c r="S3413" t="s">
        <v>270</v>
      </c>
      <c r="T3413" t="b">
        <v>1</v>
      </c>
    </row>
    <row r="3414" spans="1:20" x14ac:dyDescent="0.25">
      <c r="A3414" t="s">
        <v>259</v>
      </c>
      <c r="B3414" t="s">
        <v>260</v>
      </c>
      <c r="C3414" t="s">
        <v>237</v>
      </c>
      <c r="D3414" t="s">
        <v>8144</v>
      </c>
      <c r="E3414" t="s">
        <v>6540</v>
      </c>
      <c r="F3414" t="s">
        <v>6541</v>
      </c>
      <c r="G3414" t="s">
        <v>6541</v>
      </c>
      <c r="H3414">
        <v>1.3540000000000001</v>
      </c>
      <c r="I3414" t="s">
        <v>265</v>
      </c>
      <c r="J3414" t="s">
        <v>242</v>
      </c>
      <c r="K3414" t="s">
        <v>243</v>
      </c>
      <c r="L3414" t="s">
        <v>244</v>
      </c>
      <c r="M3414">
        <v>0</v>
      </c>
      <c r="N3414">
        <v>1.3540000000000001</v>
      </c>
      <c r="O3414" t="s">
        <v>324</v>
      </c>
      <c r="P3414" s="18" t="s">
        <v>8145</v>
      </c>
      <c r="Q3414" t="s">
        <v>8146</v>
      </c>
      <c r="R3414" t="s">
        <v>8147</v>
      </c>
      <c r="S3414" t="s">
        <v>270</v>
      </c>
      <c r="T3414" t="b">
        <v>1</v>
      </c>
    </row>
    <row r="3415" spans="1:20" x14ac:dyDescent="0.25">
      <c r="A3415" t="s">
        <v>259</v>
      </c>
      <c r="B3415" t="s">
        <v>260</v>
      </c>
      <c r="C3415" t="s">
        <v>294</v>
      </c>
      <c r="D3415" t="s">
        <v>8144</v>
      </c>
      <c r="E3415" t="s">
        <v>6540</v>
      </c>
      <c r="F3415" t="s">
        <v>6541</v>
      </c>
      <c r="G3415" t="s">
        <v>6541</v>
      </c>
      <c r="H3415">
        <v>0.45600000000000002</v>
      </c>
      <c r="I3415" t="s">
        <v>265</v>
      </c>
      <c r="J3415" t="s">
        <v>242</v>
      </c>
      <c r="K3415" t="s">
        <v>243</v>
      </c>
      <c r="L3415" t="s">
        <v>244</v>
      </c>
      <c r="M3415">
        <v>0</v>
      </c>
      <c r="N3415">
        <v>0.45600000000000002</v>
      </c>
      <c r="O3415" t="s">
        <v>324</v>
      </c>
      <c r="P3415" s="18" t="s">
        <v>8145</v>
      </c>
      <c r="Q3415" t="s">
        <v>8146</v>
      </c>
      <c r="R3415" t="s">
        <v>8147</v>
      </c>
      <c r="S3415" t="s">
        <v>270</v>
      </c>
      <c r="T3415" t="b">
        <v>1</v>
      </c>
    </row>
    <row r="3416" spans="1:20" x14ac:dyDescent="0.25">
      <c r="A3416" t="s">
        <v>259</v>
      </c>
      <c r="B3416" t="s">
        <v>260</v>
      </c>
      <c r="C3416" t="s">
        <v>237</v>
      </c>
      <c r="D3416" t="s">
        <v>3445</v>
      </c>
      <c r="E3416" t="s">
        <v>7082</v>
      </c>
      <c r="F3416" t="s">
        <v>8148</v>
      </c>
      <c r="G3416" t="s">
        <v>8148</v>
      </c>
      <c r="H3416">
        <v>1.1200000000000001</v>
      </c>
      <c r="I3416" t="s">
        <v>265</v>
      </c>
      <c r="J3416" t="s">
        <v>242</v>
      </c>
      <c r="K3416" t="s">
        <v>243</v>
      </c>
      <c r="L3416" t="s">
        <v>244</v>
      </c>
      <c r="M3416">
        <v>0</v>
      </c>
      <c r="N3416">
        <v>1.1200000000000001</v>
      </c>
      <c r="O3416" t="s">
        <v>324</v>
      </c>
      <c r="P3416" t="s">
        <v>8149</v>
      </c>
      <c r="Q3416" t="s">
        <v>3448</v>
      </c>
      <c r="R3416" t="s">
        <v>8150</v>
      </c>
      <c r="S3416" t="s">
        <v>270</v>
      </c>
      <c r="T3416" t="b">
        <v>1</v>
      </c>
    </row>
    <row r="3417" spans="1:20" x14ac:dyDescent="0.25">
      <c r="A3417" t="s">
        <v>259</v>
      </c>
      <c r="B3417" t="s">
        <v>260</v>
      </c>
      <c r="C3417" t="s">
        <v>294</v>
      </c>
      <c r="D3417" t="s">
        <v>3445</v>
      </c>
      <c r="E3417" t="s">
        <v>7082</v>
      </c>
      <c r="F3417" t="s">
        <v>8148</v>
      </c>
      <c r="G3417" t="s">
        <v>8148</v>
      </c>
      <c r="H3417">
        <v>0.752</v>
      </c>
      <c r="I3417" t="s">
        <v>265</v>
      </c>
      <c r="J3417" t="s">
        <v>242</v>
      </c>
      <c r="K3417" t="s">
        <v>243</v>
      </c>
      <c r="L3417" t="s">
        <v>244</v>
      </c>
      <c r="M3417">
        <v>0</v>
      </c>
      <c r="N3417">
        <v>0.752</v>
      </c>
      <c r="O3417" t="s">
        <v>324</v>
      </c>
      <c r="P3417" t="s">
        <v>8149</v>
      </c>
      <c r="Q3417" t="s">
        <v>3448</v>
      </c>
      <c r="R3417" t="s">
        <v>8150</v>
      </c>
      <c r="S3417" t="s">
        <v>270</v>
      </c>
      <c r="T3417" t="b">
        <v>1</v>
      </c>
    </row>
    <row r="3418" spans="1:20" x14ac:dyDescent="0.25">
      <c r="A3418" t="s">
        <v>236</v>
      </c>
      <c r="B3418" t="s">
        <v>236</v>
      </c>
      <c r="C3418" t="s">
        <v>237</v>
      </c>
      <c r="D3418" t="s">
        <v>238</v>
      </c>
      <c r="F3418" t="s">
        <v>302</v>
      </c>
      <c r="G3418" t="s">
        <v>8151</v>
      </c>
      <c r="H3418">
        <v>0.1</v>
      </c>
      <c r="I3418" t="s">
        <v>254</v>
      </c>
      <c r="J3418" t="s">
        <v>242</v>
      </c>
      <c r="K3418" t="s">
        <v>243</v>
      </c>
      <c r="L3418" t="s">
        <v>244</v>
      </c>
      <c r="M3418">
        <v>0</v>
      </c>
      <c r="N3418">
        <v>0.1</v>
      </c>
      <c r="O3418" t="s">
        <v>245</v>
      </c>
      <c r="P3418" s="18" t="s">
        <v>8152</v>
      </c>
      <c r="Q3418" t="s">
        <v>247</v>
      </c>
      <c r="R3418" t="s">
        <v>305</v>
      </c>
      <c r="S3418" t="s">
        <v>249</v>
      </c>
      <c r="T3418" t="b">
        <v>1</v>
      </c>
    </row>
    <row r="3419" spans="1:20" x14ac:dyDescent="0.25">
      <c r="A3419" t="s">
        <v>259</v>
      </c>
      <c r="B3419" t="s">
        <v>260</v>
      </c>
      <c r="C3419" t="s">
        <v>237</v>
      </c>
      <c r="D3419" t="s">
        <v>1428</v>
      </c>
      <c r="E3419" t="s">
        <v>8153</v>
      </c>
      <c r="F3419" t="s">
        <v>8154</v>
      </c>
      <c r="G3419" t="s">
        <v>8154</v>
      </c>
      <c r="H3419">
        <v>0.34899999999999998</v>
      </c>
      <c r="I3419" t="s">
        <v>265</v>
      </c>
      <c r="J3419" t="s">
        <v>242</v>
      </c>
      <c r="K3419" t="s">
        <v>243</v>
      </c>
      <c r="L3419" t="s">
        <v>244</v>
      </c>
      <c r="M3419">
        <v>0</v>
      </c>
      <c r="N3419">
        <v>0.34899999999999998</v>
      </c>
      <c r="O3419" t="s">
        <v>1309</v>
      </c>
      <c r="P3419" t="s">
        <v>6970</v>
      </c>
      <c r="Q3419" t="s">
        <v>1432</v>
      </c>
      <c r="R3419" t="s">
        <v>8155</v>
      </c>
      <c r="S3419" t="s">
        <v>270</v>
      </c>
      <c r="T3419" t="b">
        <v>0</v>
      </c>
    </row>
    <row r="3420" spans="1:20" x14ac:dyDescent="0.25">
      <c r="A3420" t="s">
        <v>259</v>
      </c>
      <c r="B3420" t="s">
        <v>260</v>
      </c>
      <c r="C3420" t="s">
        <v>294</v>
      </c>
      <c r="D3420" t="s">
        <v>1428</v>
      </c>
      <c r="E3420" t="s">
        <v>8153</v>
      </c>
      <c r="F3420" t="s">
        <v>8154</v>
      </c>
      <c r="G3420" t="s">
        <v>8154</v>
      </c>
      <c r="H3420">
        <v>0.10100000000000001</v>
      </c>
      <c r="I3420" t="s">
        <v>265</v>
      </c>
      <c r="J3420" t="s">
        <v>242</v>
      </c>
      <c r="K3420" t="s">
        <v>243</v>
      </c>
      <c r="L3420" t="s">
        <v>244</v>
      </c>
      <c r="M3420">
        <v>0</v>
      </c>
      <c r="N3420">
        <v>0.10100000000000001</v>
      </c>
      <c r="O3420" t="s">
        <v>1309</v>
      </c>
      <c r="P3420" t="s">
        <v>6970</v>
      </c>
      <c r="Q3420" t="s">
        <v>1432</v>
      </c>
      <c r="R3420" t="s">
        <v>8155</v>
      </c>
      <c r="S3420" t="s">
        <v>270</v>
      </c>
      <c r="T3420" t="b">
        <v>0</v>
      </c>
    </row>
    <row r="3421" spans="1:20" x14ac:dyDescent="0.25">
      <c r="A3421" t="s">
        <v>236</v>
      </c>
      <c r="B3421" t="s">
        <v>236</v>
      </c>
      <c r="C3421" t="s">
        <v>237</v>
      </c>
      <c r="D3421" t="s">
        <v>4909</v>
      </c>
      <c r="F3421" t="s">
        <v>1819</v>
      </c>
      <c r="G3421" t="s">
        <v>1989</v>
      </c>
      <c r="H3421">
        <v>3.6000000000000002E-4</v>
      </c>
      <c r="I3421" t="s">
        <v>254</v>
      </c>
      <c r="J3421" t="s">
        <v>242</v>
      </c>
      <c r="K3421" t="s">
        <v>243</v>
      </c>
      <c r="L3421" t="s">
        <v>244</v>
      </c>
      <c r="M3421">
        <v>0</v>
      </c>
      <c r="N3421">
        <v>3.6000000000000002E-4</v>
      </c>
      <c r="O3421" t="s">
        <v>365</v>
      </c>
      <c r="P3421" t="s">
        <v>8156</v>
      </c>
      <c r="Q3421" t="s">
        <v>4912</v>
      </c>
      <c r="R3421" t="s">
        <v>8157</v>
      </c>
      <c r="S3421" t="s">
        <v>249</v>
      </c>
      <c r="T3421" t="b">
        <v>0</v>
      </c>
    </row>
    <row r="3422" spans="1:20" x14ac:dyDescent="0.25">
      <c r="A3422" t="s">
        <v>259</v>
      </c>
      <c r="B3422" t="s">
        <v>260</v>
      </c>
      <c r="C3422" t="s">
        <v>237</v>
      </c>
      <c r="D3422" t="s">
        <v>762</v>
      </c>
      <c r="E3422" t="s">
        <v>1290</v>
      </c>
      <c r="F3422" t="s">
        <v>8158</v>
      </c>
      <c r="G3422" t="s">
        <v>8159</v>
      </c>
      <c r="H3422">
        <v>0.82</v>
      </c>
      <c r="I3422" t="s">
        <v>265</v>
      </c>
      <c r="J3422" t="s">
        <v>242</v>
      </c>
      <c r="K3422" t="s">
        <v>243</v>
      </c>
      <c r="L3422" t="s">
        <v>244</v>
      </c>
      <c r="M3422">
        <v>0</v>
      </c>
      <c r="N3422">
        <v>0.82</v>
      </c>
      <c r="O3422" t="s">
        <v>266</v>
      </c>
      <c r="P3422" t="s">
        <v>8160</v>
      </c>
      <c r="Q3422" t="s">
        <v>766</v>
      </c>
      <c r="R3422" t="s">
        <v>8161</v>
      </c>
      <c r="S3422" t="s">
        <v>270</v>
      </c>
      <c r="T3422" t="b">
        <v>1</v>
      </c>
    </row>
    <row r="3423" spans="1:20" x14ac:dyDescent="0.25">
      <c r="A3423" t="s">
        <v>259</v>
      </c>
      <c r="B3423" t="s">
        <v>260</v>
      </c>
      <c r="C3423" t="s">
        <v>294</v>
      </c>
      <c r="D3423" t="s">
        <v>762</v>
      </c>
      <c r="E3423" t="s">
        <v>1290</v>
      </c>
      <c r="F3423" t="s">
        <v>8158</v>
      </c>
      <c r="G3423" t="s">
        <v>8159</v>
      </c>
      <c r="H3423">
        <v>0.22600000000000001</v>
      </c>
      <c r="I3423" t="s">
        <v>265</v>
      </c>
      <c r="J3423" t="s">
        <v>242</v>
      </c>
      <c r="K3423" t="s">
        <v>243</v>
      </c>
      <c r="L3423" t="s">
        <v>244</v>
      </c>
      <c r="M3423">
        <v>0</v>
      </c>
      <c r="N3423">
        <v>0.22600000000000001</v>
      </c>
      <c r="O3423" t="s">
        <v>266</v>
      </c>
      <c r="P3423" t="s">
        <v>8160</v>
      </c>
      <c r="Q3423" t="s">
        <v>766</v>
      </c>
      <c r="R3423" t="s">
        <v>8161</v>
      </c>
      <c r="S3423" t="s">
        <v>270</v>
      </c>
      <c r="T3423" t="b">
        <v>1</v>
      </c>
    </row>
    <row r="3424" spans="1:20" x14ac:dyDescent="0.25">
      <c r="A3424" t="s">
        <v>236</v>
      </c>
      <c r="B3424" t="s">
        <v>236</v>
      </c>
      <c r="C3424" t="s">
        <v>237</v>
      </c>
      <c r="D3424" t="s">
        <v>693</v>
      </c>
      <c r="F3424" t="s">
        <v>8162</v>
      </c>
      <c r="G3424" t="s">
        <v>8163</v>
      </c>
      <c r="H3424">
        <v>0.9</v>
      </c>
      <c r="I3424" t="s">
        <v>492</v>
      </c>
      <c r="J3424" t="s">
        <v>242</v>
      </c>
      <c r="K3424" t="s">
        <v>243</v>
      </c>
      <c r="L3424" t="s">
        <v>244</v>
      </c>
      <c r="M3424">
        <v>0</v>
      </c>
      <c r="N3424">
        <v>0.9</v>
      </c>
      <c r="O3424" t="s">
        <v>1122</v>
      </c>
      <c r="P3424" t="s">
        <v>8164</v>
      </c>
      <c r="Q3424" t="s">
        <v>699</v>
      </c>
      <c r="R3424" t="s">
        <v>8165</v>
      </c>
      <c r="S3424" t="s">
        <v>249</v>
      </c>
      <c r="T3424" t="b">
        <v>1</v>
      </c>
    </row>
    <row r="3425" spans="1:20" x14ac:dyDescent="0.25">
      <c r="A3425" t="s">
        <v>236</v>
      </c>
      <c r="B3425" t="s">
        <v>236</v>
      </c>
      <c r="C3425" t="s">
        <v>237</v>
      </c>
      <c r="D3425" t="s">
        <v>250</v>
      </c>
      <c r="F3425" t="s">
        <v>1596</v>
      </c>
      <c r="G3425" t="s">
        <v>3044</v>
      </c>
      <c r="H3425">
        <v>0.1</v>
      </c>
      <c r="I3425" t="s">
        <v>241</v>
      </c>
      <c r="J3425" t="s">
        <v>242</v>
      </c>
      <c r="K3425" t="s">
        <v>243</v>
      </c>
      <c r="L3425" t="s">
        <v>244</v>
      </c>
      <c r="M3425">
        <v>0</v>
      </c>
      <c r="N3425">
        <v>0.1</v>
      </c>
      <c r="O3425" t="s">
        <v>1044</v>
      </c>
      <c r="P3425" s="18" t="s">
        <v>8166</v>
      </c>
      <c r="Q3425" t="s">
        <v>257</v>
      </c>
      <c r="R3425" t="s">
        <v>6509</v>
      </c>
      <c r="S3425" t="s">
        <v>249</v>
      </c>
      <c r="T3425" t="b">
        <v>1</v>
      </c>
    </row>
    <row r="3426" spans="1:20" x14ac:dyDescent="0.25">
      <c r="A3426" t="s">
        <v>259</v>
      </c>
      <c r="B3426" t="s">
        <v>1669</v>
      </c>
      <c r="C3426" t="s">
        <v>237</v>
      </c>
      <c r="D3426" t="s">
        <v>1669</v>
      </c>
      <c r="F3426" t="s">
        <v>1368</v>
      </c>
      <c r="G3426" t="s">
        <v>8167</v>
      </c>
      <c r="H3426">
        <v>0</v>
      </c>
      <c r="I3426">
        <v>10</v>
      </c>
      <c r="J3426" t="s">
        <v>242</v>
      </c>
      <c r="K3426" t="s">
        <v>243</v>
      </c>
      <c r="L3426" t="s">
        <v>244</v>
      </c>
      <c r="M3426">
        <v>0</v>
      </c>
      <c r="N3426">
        <v>0</v>
      </c>
      <c r="O3426" t="s">
        <v>6813</v>
      </c>
      <c r="P3426" t="s">
        <v>8168</v>
      </c>
      <c r="Q3426" t="s">
        <v>8169</v>
      </c>
      <c r="R3426" t="s">
        <v>8170</v>
      </c>
      <c r="S3426" t="s">
        <v>1678</v>
      </c>
      <c r="T3426" t="b">
        <v>0</v>
      </c>
    </row>
    <row r="3427" spans="1:20" x14ac:dyDescent="0.25">
      <c r="A3427" t="s">
        <v>259</v>
      </c>
      <c r="B3427" t="s">
        <v>1669</v>
      </c>
      <c r="C3427" t="s">
        <v>237</v>
      </c>
      <c r="D3427" t="s">
        <v>1669</v>
      </c>
      <c r="F3427" t="s">
        <v>1368</v>
      </c>
      <c r="G3427" t="s">
        <v>8167</v>
      </c>
      <c r="H3427">
        <v>1.9999999999999999E-6</v>
      </c>
      <c r="I3427">
        <v>10</v>
      </c>
      <c r="J3427" t="s">
        <v>242</v>
      </c>
      <c r="K3427" t="s">
        <v>243</v>
      </c>
      <c r="L3427" t="s">
        <v>244</v>
      </c>
      <c r="M3427">
        <v>100000</v>
      </c>
      <c r="N3427">
        <v>1.9999999999999999E-6</v>
      </c>
      <c r="O3427" t="s">
        <v>6813</v>
      </c>
      <c r="P3427" t="s">
        <v>8168</v>
      </c>
      <c r="Q3427" t="s">
        <v>8169</v>
      </c>
      <c r="R3427" t="s">
        <v>8170</v>
      </c>
      <c r="S3427" t="s">
        <v>1678</v>
      </c>
      <c r="T3427" t="b">
        <v>0</v>
      </c>
    </row>
    <row r="3428" spans="1:20" x14ac:dyDescent="0.25">
      <c r="A3428" t="s">
        <v>259</v>
      </c>
      <c r="B3428" t="s">
        <v>260</v>
      </c>
      <c r="C3428" t="s">
        <v>237</v>
      </c>
      <c r="D3428" t="s">
        <v>943</v>
      </c>
      <c r="E3428" t="s">
        <v>2496</v>
      </c>
      <c r="F3428" t="s">
        <v>8171</v>
      </c>
      <c r="G3428" t="s">
        <v>8171</v>
      </c>
      <c r="H3428">
        <v>1.6857500000000001</v>
      </c>
      <c r="I3428" t="s">
        <v>265</v>
      </c>
      <c r="J3428" t="s">
        <v>242</v>
      </c>
      <c r="K3428" t="s">
        <v>243</v>
      </c>
      <c r="L3428" t="s">
        <v>244</v>
      </c>
      <c r="M3428">
        <v>0</v>
      </c>
      <c r="N3428">
        <v>1.6857500000000001</v>
      </c>
      <c r="O3428" t="s">
        <v>372</v>
      </c>
      <c r="P3428" s="18" t="s">
        <v>8172</v>
      </c>
      <c r="Q3428" t="s">
        <v>947</v>
      </c>
      <c r="R3428" t="s">
        <v>8173</v>
      </c>
      <c r="S3428" t="s">
        <v>270</v>
      </c>
      <c r="T3428" t="b">
        <v>1</v>
      </c>
    </row>
    <row r="3429" spans="1:20" x14ac:dyDescent="0.25">
      <c r="A3429" t="s">
        <v>259</v>
      </c>
      <c r="B3429" t="s">
        <v>260</v>
      </c>
      <c r="C3429" t="s">
        <v>294</v>
      </c>
      <c r="D3429" t="s">
        <v>943</v>
      </c>
      <c r="E3429" t="s">
        <v>2496</v>
      </c>
      <c r="F3429" t="s">
        <v>8171</v>
      </c>
      <c r="G3429" t="s">
        <v>8171</v>
      </c>
      <c r="H3429">
        <v>0.68281899999999995</v>
      </c>
      <c r="I3429" t="s">
        <v>265</v>
      </c>
      <c r="J3429" t="s">
        <v>242</v>
      </c>
      <c r="K3429" t="s">
        <v>243</v>
      </c>
      <c r="L3429" t="s">
        <v>244</v>
      </c>
      <c r="M3429">
        <v>0</v>
      </c>
      <c r="N3429">
        <v>0.68281899999999995</v>
      </c>
      <c r="O3429" t="s">
        <v>372</v>
      </c>
      <c r="P3429" s="18" t="s">
        <v>8172</v>
      </c>
      <c r="Q3429" t="s">
        <v>947</v>
      </c>
      <c r="R3429" t="s">
        <v>8173</v>
      </c>
      <c r="S3429" t="s">
        <v>270</v>
      </c>
      <c r="T3429" t="b">
        <v>1</v>
      </c>
    </row>
    <row r="3430" spans="1:20" x14ac:dyDescent="0.25">
      <c r="A3430" t="s">
        <v>259</v>
      </c>
      <c r="B3430" t="s">
        <v>260</v>
      </c>
      <c r="C3430" t="s">
        <v>237</v>
      </c>
      <c r="D3430" t="s">
        <v>470</v>
      </c>
      <c r="E3430" t="s">
        <v>4248</v>
      </c>
      <c r="F3430" t="s">
        <v>8174</v>
      </c>
      <c r="G3430" t="s">
        <v>8174</v>
      </c>
      <c r="H3430">
        <v>10.130000000000001</v>
      </c>
      <c r="I3430" t="s">
        <v>265</v>
      </c>
      <c r="J3430" t="s">
        <v>242</v>
      </c>
      <c r="K3430" t="s">
        <v>243</v>
      </c>
      <c r="L3430" t="s">
        <v>244</v>
      </c>
      <c r="M3430">
        <v>0</v>
      </c>
      <c r="N3430">
        <v>10.130000000000001</v>
      </c>
      <c r="O3430" t="s">
        <v>283</v>
      </c>
      <c r="P3430" t="s">
        <v>8175</v>
      </c>
      <c r="Q3430" t="s">
        <v>474</v>
      </c>
      <c r="R3430" t="s">
        <v>8176</v>
      </c>
      <c r="S3430" t="s">
        <v>270</v>
      </c>
      <c r="T3430" t="b">
        <v>1</v>
      </c>
    </row>
    <row r="3431" spans="1:20" x14ac:dyDescent="0.25">
      <c r="A3431" t="s">
        <v>259</v>
      </c>
      <c r="B3431" t="s">
        <v>260</v>
      </c>
      <c r="C3431" t="s">
        <v>336</v>
      </c>
      <c r="D3431" t="s">
        <v>470</v>
      </c>
      <c r="E3431" t="s">
        <v>4248</v>
      </c>
      <c r="F3431" t="s">
        <v>8174</v>
      </c>
      <c r="G3431" t="s">
        <v>8174</v>
      </c>
      <c r="H3431">
        <v>51608</v>
      </c>
      <c r="I3431" t="s">
        <v>265</v>
      </c>
      <c r="J3431" t="s">
        <v>242</v>
      </c>
      <c r="K3431" t="s">
        <v>243</v>
      </c>
      <c r="L3431" t="s">
        <v>244</v>
      </c>
      <c r="M3431">
        <v>0</v>
      </c>
      <c r="N3431">
        <v>51608</v>
      </c>
      <c r="O3431" t="s">
        <v>476</v>
      </c>
      <c r="P3431" t="s">
        <v>8175</v>
      </c>
      <c r="Q3431" t="s">
        <v>474</v>
      </c>
      <c r="R3431" t="s">
        <v>8177</v>
      </c>
      <c r="S3431" t="s">
        <v>270</v>
      </c>
      <c r="T3431" t="b">
        <v>1</v>
      </c>
    </row>
    <row r="3432" spans="1:20" x14ac:dyDescent="0.25">
      <c r="A3432" t="s">
        <v>259</v>
      </c>
      <c r="B3432" t="s">
        <v>260</v>
      </c>
      <c r="C3432" t="s">
        <v>336</v>
      </c>
      <c r="D3432" t="s">
        <v>470</v>
      </c>
      <c r="E3432" t="s">
        <v>4248</v>
      </c>
      <c r="F3432" t="s">
        <v>8174</v>
      </c>
      <c r="G3432" t="s">
        <v>8174</v>
      </c>
      <c r="H3432">
        <v>74751</v>
      </c>
      <c r="I3432" t="s">
        <v>265</v>
      </c>
      <c r="J3432" t="s">
        <v>242</v>
      </c>
      <c r="K3432" t="s">
        <v>243</v>
      </c>
      <c r="L3432" t="s">
        <v>244</v>
      </c>
      <c r="M3432">
        <v>0</v>
      </c>
      <c r="N3432">
        <v>74751</v>
      </c>
      <c r="O3432" t="s">
        <v>476</v>
      </c>
      <c r="P3432" t="s">
        <v>8175</v>
      </c>
      <c r="Q3432" t="s">
        <v>474</v>
      </c>
      <c r="R3432" t="s">
        <v>8178</v>
      </c>
      <c r="S3432" t="s">
        <v>270</v>
      </c>
      <c r="T3432" t="b">
        <v>1</v>
      </c>
    </row>
    <row r="3433" spans="1:20" x14ac:dyDescent="0.25">
      <c r="A3433" t="s">
        <v>259</v>
      </c>
      <c r="B3433" t="s">
        <v>260</v>
      </c>
      <c r="C3433" t="s">
        <v>237</v>
      </c>
      <c r="D3433" t="s">
        <v>2690</v>
      </c>
      <c r="E3433" t="s">
        <v>2691</v>
      </c>
      <c r="F3433" t="s">
        <v>3765</v>
      </c>
      <c r="G3433" t="s">
        <v>3766</v>
      </c>
      <c r="H3433">
        <v>0.14196</v>
      </c>
      <c r="I3433" t="s">
        <v>265</v>
      </c>
      <c r="J3433" t="s">
        <v>242</v>
      </c>
      <c r="K3433" t="s">
        <v>243</v>
      </c>
      <c r="L3433" t="s">
        <v>244</v>
      </c>
      <c r="M3433">
        <v>0</v>
      </c>
      <c r="N3433">
        <v>0.14196</v>
      </c>
      <c r="O3433" t="s">
        <v>372</v>
      </c>
      <c r="P3433" t="s">
        <v>8179</v>
      </c>
      <c r="Q3433" t="s">
        <v>2694</v>
      </c>
      <c r="R3433" t="s">
        <v>8180</v>
      </c>
      <c r="S3433" t="s">
        <v>270</v>
      </c>
      <c r="T3433" t="b">
        <v>1</v>
      </c>
    </row>
    <row r="3434" spans="1:20" x14ac:dyDescent="0.25">
      <c r="A3434" t="s">
        <v>259</v>
      </c>
      <c r="B3434" t="s">
        <v>260</v>
      </c>
      <c r="C3434" t="s">
        <v>294</v>
      </c>
      <c r="D3434" t="s">
        <v>2690</v>
      </c>
      <c r="E3434" t="s">
        <v>2691</v>
      </c>
      <c r="F3434" t="s">
        <v>3765</v>
      </c>
      <c r="G3434" t="s">
        <v>3766</v>
      </c>
      <c r="H3434">
        <v>6.1600000000000002E-2</v>
      </c>
      <c r="I3434" t="s">
        <v>265</v>
      </c>
      <c r="J3434" t="s">
        <v>242</v>
      </c>
      <c r="K3434" t="s">
        <v>243</v>
      </c>
      <c r="L3434" t="s">
        <v>244</v>
      </c>
      <c r="M3434">
        <v>0</v>
      </c>
      <c r="N3434">
        <v>6.1600000000000002E-2</v>
      </c>
      <c r="O3434" t="s">
        <v>290</v>
      </c>
      <c r="P3434" t="s">
        <v>8179</v>
      </c>
      <c r="Q3434" t="s">
        <v>2694</v>
      </c>
      <c r="R3434" t="s">
        <v>8180</v>
      </c>
      <c r="S3434" t="s">
        <v>270</v>
      </c>
      <c r="T3434" t="b">
        <v>1</v>
      </c>
    </row>
    <row r="3435" spans="1:20" x14ac:dyDescent="0.25">
      <c r="A3435" t="s">
        <v>259</v>
      </c>
      <c r="B3435" t="s">
        <v>260</v>
      </c>
      <c r="C3435" t="s">
        <v>237</v>
      </c>
      <c r="D3435" t="s">
        <v>1323</v>
      </c>
      <c r="E3435" t="s">
        <v>7065</v>
      </c>
      <c r="F3435" t="s">
        <v>8181</v>
      </c>
      <c r="G3435" t="s">
        <v>8182</v>
      </c>
      <c r="H3435">
        <v>2.4631E-2</v>
      </c>
      <c r="I3435" t="s">
        <v>265</v>
      </c>
      <c r="J3435" t="s">
        <v>242</v>
      </c>
      <c r="K3435" t="s">
        <v>243</v>
      </c>
      <c r="L3435" t="s">
        <v>244</v>
      </c>
      <c r="M3435">
        <v>0</v>
      </c>
      <c r="N3435">
        <v>2.4631E-2</v>
      </c>
      <c r="O3435" t="s">
        <v>372</v>
      </c>
      <c r="P3435" t="s">
        <v>8183</v>
      </c>
      <c r="Q3435" t="s">
        <v>1328</v>
      </c>
      <c r="R3435" t="s">
        <v>8184</v>
      </c>
      <c r="S3435" t="s">
        <v>270</v>
      </c>
      <c r="T3435" t="b">
        <v>1</v>
      </c>
    </row>
    <row r="3436" spans="1:20" x14ac:dyDescent="0.25">
      <c r="A3436" t="s">
        <v>259</v>
      </c>
      <c r="B3436" t="s">
        <v>382</v>
      </c>
      <c r="C3436" t="s">
        <v>237</v>
      </c>
      <c r="D3436" t="s">
        <v>3015</v>
      </c>
      <c r="E3436" t="s">
        <v>7755</v>
      </c>
      <c r="F3436" t="s">
        <v>8185</v>
      </c>
      <c r="G3436" t="s">
        <v>8185</v>
      </c>
      <c r="H3436">
        <v>1.587</v>
      </c>
      <c r="I3436" t="s">
        <v>265</v>
      </c>
      <c r="J3436" t="s">
        <v>242</v>
      </c>
      <c r="K3436" t="s">
        <v>243</v>
      </c>
      <c r="L3436" t="s">
        <v>244</v>
      </c>
      <c r="M3436">
        <v>0</v>
      </c>
      <c r="N3436">
        <v>1.587</v>
      </c>
      <c r="O3436" t="s">
        <v>324</v>
      </c>
      <c r="P3436" t="s">
        <v>8186</v>
      </c>
      <c r="Q3436" t="s">
        <v>3019</v>
      </c>
      <c r="R3436" t="s">
        <v>8187</v>
      </c>
      <c r="S3436" t="s">
        <v>390</v>
      </c>
      <c r="T3436" t="b">
        <v>1</v>
      </c>
    </row>
    <row r="3437" spans="1:20" x14ac:dyDescent="0.25">
      <c r="A3437" t="s">
        <v>259</v>
      </c>
      <c r="B3437" t="s">
        <v>382</v>
      </c>
      <c r="C3437" t="s">
        <v>294</v>
      </c>
      <c r="D3437" t="s">
        <v>3015</v>
      </c>
      <c r="E3437" t="s">
        <v>7755</v>
      </c>
      <c r="F3437" t="s">
        <v>8185</v>
      </c>
      <c r="G3437" t="s">
        <v>8185</v>
      </c>
      <c r="H3437">
        <v>0.499</v>
      </c>
      <c r="I3437" t="s">
        <v>265</v>
      </c>
      <c r="J3437" t="s">
        <v>242</v>
      </c>
      <c r="K3437" t="s">
        <v>243</v>
      </c>
      <c r="L3437" t="s">
        <v>244</v>
      </c>
      <c r="M3437">
        <v>0</v>
      </c>
      <c r="N3437">
        <v>0.499</v>
      </c>
      <c r="O3437" t="s">
        <v>324</v>
      </c>
      <c r="P3437" t="s">
        <v>8186</v>
      </c>
      <c r="Q3437" t="s">
        <v>3019</v>
      </c>
      <c r="R3437" t="s">
        <v>8187</v>
      </c>
      <c r="S3437" t="s">
        <v>390</v>
      </c>
      <c r="T3437" t="b">
        <v>1</v>
      </c>
    </row>
    <row r="3438" spans="1:20" x14ac:dyDescent="0.25">
      <c r="A3438" t="s">
        <v>236</v>
      </c>
      <c r="B3438" t="s">
        <v>236</v>
      </c>
      <c r="C3438" t="s">
        <v>336</v>
      </c>
      <c r="D3438" t="s">
        <v>1541</v>
      </c>
      <c r="E3438" t="s">
        <v>8188</v>
      </c>
      <c r="F3438" t="s">
        <v>8189</v>
      </c>
      <c r="G3438" t="s">
        <v>1544</v>
      </c>
      <c r="H3438">
        <v>153354</v>
      </c>
      <c r="I3438" t="s">
        <v>341</v>
      </c>
      <c r="J3438" t="s">
        <v>242</v>
      </c>
      <c r="K3438" t="s">
        <v>243</v>
      </c>
      <c r="L3438" t="s">
        <v>244</v>
      </c>
      <c r="M3438">
        <v>0</v>
      </c>
      <c r="N3438">
        <v>153354</v>
      </c>
      <c r="O3438" t="s">
        <v>927</v>
      </c>
      <c r="P3438" t="s">
        <v>8190</v>
      </c>
      <c r="Q3438" t="s">
        <v>1546</v>
      </c>
      <c r="R3438" t="s">
        <v>8191</v>
      </c>
      <c r="S3438" t="s">
        <v>249</v>
      </c>
      <c r="T3438" t="b">
        <v>0</v>
      </c>
    </row>
    <row r="3439" spans="1:20" x14ac:dyDescent="0.25">
      <c r="A3439" t="s">
        <v>236</v>
      </c>
      <c r="B3439" t="s">
        <v>236</v>
      </c>
      <c r="C3439" t="s">
        <v>336</v>
      </c>
      <c r="D3439" t="s">
        <v>1541</v>
      </c>
      <c r="E3439" t="s">
        <v>8188</v>
      </c>
      <c r="F3439" t="s">
        <v>8189</v>
      </c>
      <c r="G3439" t="s">
        <v>1544</v>
      </c>
      <c r="H3439">
        <v>377487</v>
      </c>
      <c r="I3439" t="s">
        <v>341</v>
      </c>
      <c r="J3439" t="s">
        <v>242</v>
      </c>
      <c r="K3439" t="s">
        <v>243</v>
      </c>
      <c r="L3439" t="s">
        <v>244</v>
      </c>
      <c r="M3439">
        <v>0</v>
      </c>
      <c r="N3439">
        <v>377487</v>
      </c>
      <c r="O3439" t="s">
        <v>927</v>
      </c>
      <c r="P3439" t="s">
        <v>8190</v>
      </c>
      <c r="Q3439" t="s">
        <v>1546</v>
      </c>
      <c r="R3439" t="s">
        <v>8192</v>
      </c>
      <c r="S3439" t="s">
        <v>249</v>
      </c>
      <c r="T3439" t="b">
        <v>0</v>
      </c>
    </row>
    <row r="3440" spans="1:20" x14ac:dyDescent="0.25">
      <c r="A3440" t="s">
        <v>259</v>
      </c>
      <c r="B3440" t="s">
        <v>260</v>
      </c>
      <c r="C3440" t="s">
        <v>237</v>
      </c>
      <c r="D3440" t="s">
        <v>4076</v>
      </c>
      <c r="E3440" t="s">
        <v>1983</v>
      </c>
      <c r="F3440" t="s">
        <v>1983</v>
      </c>
      <c r="G3440" t="s">
        <v>8193</v>
      </c>
      <c r="H3440">
        <v>1.036</v>
      </c>
      <c r="I3440" t="s">
        <v>265</v>
      </c>
      <c r="J3440" t="s">
        <v>242</v>
      </c>
      <c r="K3440" t="s">
        <v>243</v>
      </c>
      <c r="L3440" t="s">
        <v>244</v>
      </c>
      <c r="M3440">
        <v>0</v>
      </c>
      <c r="N3440">
        <v>1.036</v>
      </c>
      <c r="O3440" t="s">
        <v>660</v>
      </c>
      <c r="P3440" t="s">
        <v>8194</v>
      </c>
      <c r="Q3440" t="s">
        <v>4081</v>
      </c>
      <c r="R3440" t="s">
        <v>8195</v>
      </c>
      <c r="S3440" t="s">
        <v>270</v>
      </c>
      <c r="T3440" t="b">
        <v>1</v>
      </c>
    </row>
    <row r="3441" spans="1:20" x14ac:dyDescent="0.25">
      <c r="A3441" t="s">
        <v>259</v>
      </c>
      <c r="B3441" t="s">
        <v>260</v>
      </c>
      <c r="C3441" t="s">
        <v>294</v>
      </c>
      <c r="D3441" t="s">
        <v>4076</v>
      </c>
      <c r="E3441" t="s">
        <v>1983</v>
      </c>
      <c r="F3441" t="s">
        <v>1983</v>
      </c>
      <c r="G3441" t="s">
        <v>8193</v>
      </c>
      <c r="H3441">
        <v>0.66800000000000004</v>
      </c>
      <c r="I3441" t="s">
        <v>265</v>
      </c>
      <c r="J3441" t="s">
        <v>242</v>
      </c>
      <c r="K3441" t="s">
        <v>243</v>
      </c>
      <c r="L3441" t="s">
        <v>244</v>
      </c>
      <c r="M3441">
        <v>0</v>
      </c>
      <c r="N3441">
        <v>0.66800000000000004</v>
      </c>
      <c r="O3441" t="s">
        <v>660</v>
      </c>
      <c r="P3441" t="s">
        <v>8194</v>
      </c>
      <c r="Q3441" t="s">
        <v>4081</v>
      </c>
      <c r="R3441" t="s">
        <v>8195</v>
      </c>
      <c r="S3441" t="s">
        <v>270</v>
      </c>
      <c r="T3441" t="b">
        <v>1</v>
      </c>
    </row>
    <row r="3442" spans="1:20" x14ac:dyDescent="0.25">
      <c r="A3442" t="s">
        <v>236</v>
      </c>
      <c r="B3442" t="s">
        <v>236</v>
      </c>
      <c r="C3442" t="s">
        <v>237</v>
      </c>
      <c r="D3442" t="s">
        <v>392</v>
      </c>
      <c r="F3442" t="s">
        <v>302</v>
      </c>
      <c r="G3442" t="s">
        <v>8151</v>
      </c>
      <c r="H3442">
        <v>0.1</v>
      </c>
      <c r="I3442" t="s">
        <v>254</v>
      </c>
      <c r="J3442" t="s">
        <v>242</v>
      </c>
      <c r="K3442" t="s">
        <v>243</v>
      </c>
      <c r="L3442" t="s">
        <v>244</v>
      </c>
      <c r="M3442">
        <v>0</v>
      </c>
      <c r="N3442">
        <v>0.1</v>
      </c>
      <c r="O3442" t="s">
        <v>245</v>
      </c>
      <c r="P3442" s="18" t="s">
        <v>8152</v>
      </c>
      <c r="Q3442" t="s">
        <v>397</v>
      </c>
      <c r="R3442" t="s">
        <v>2158</v>
      </c>
      <c r="S3442" t="s">
        <v>249</v>
      </c>
      <c r="T3442" t="b">
        <v>0</v>
      </c>
    </row>
    <row r="3443" spans="1:20" x14ac:dyDescent="0.25">
      <c r="A3443" t="s">
        <v>259</v>
      </c>
      <c r="B3443" t="s">
        <v>260</v>
      </c>
      <c r="C3443" t="s">
        <v>237</v>
      </c>
      <c r="D3443" t="s">
        <v>412</v>
      </c>
      <c r="E3443" t="s">
        <v>1844</v>
      </c>
      <c r="F3443" t="s">
        <v>8196</v>
      </c>
      <c r="G3443" t="s">
        <v>8196</v>
      </c>
      <c r="H3443">
        <v>0.56999999999999995</v>
      </c>
      <c r="I3443" t="s">
        <v>265</v>
      </c>
      <c r="J3443" t="s">
        <v>242</v>
      </c>
      <c r="K3443" t="s">
        <v>243</v>
      </c>
      <c r="L3443" t="s">
        <v>244</v>
      </c>
      <c r="M3443">
        <v>0</v>
      </c>
      <c r="N3443">
        <v>0.56999999999999995</v>
      </c>
      <c r="O3443" t="s">
        <v>372</v>
      </c>
      <c r="P3443" t="s">
        <v>8197</v>
      </c>
      <c r="Q3443" t="s">
        <v>416</v>
      </c>
      <c r="R3443" t="s">
        <v>8198</v>
      </c>
      <c r="S3443" t="s">
        <v>270</v>
      </c>
      <c r="T3443" t="b">
        <v>1</v>
      </c>
    </row>
    <row r="3444" spans="1:20" x14ac:dyDescent="0.25">
      <c r="A3444" t="s">
        <v>259</v>
      </c>
      <c r="B3444" t="s">
        <v>260</v>
      </c>
      <c r="C3444" t="s">
        <v>237</v>
      </c>
      <c r="D3444" t="s">
        <v>4065</v>
      </c>
      <c r="E3444" t="s">
        <v>8199</v>
      </c>
      <c r="F3444" t="s">
        <v>8200</v>
      </c>
      <c r="G3444" t="s">
        <v>8200</v>
      </c>
      <c r="H3444">
        <v>5.7599999999999998E-2</v>
      </c>
      <c r="I3444" t="s">
        <v>265</v>
      </c>
      <c r="J3444" t="s">
        <v>242</v>
      </c>
      <c r="K3444" t="s">
        <v>243</v>
      </c>
      <c r="L3444" t="s">
        <v>244</v>
      </c>
      <c r="M3444">
        <v>0</v>
      </c>
      <c r="N3444">
        <v>5.7599999999999998E-2</v>
      </c>
      <c r="O3444" t="s">
        <v>372</v>
      </c>
      <c r="P3444" t="s">
        <v>8201</v>
      </c>
      <c r="Q3444" t="s">
        <v>4069</v>
      </c>
      <c r="R3444" t="s">
        <v>8202</v>
      </c>
      <c r="S3444" t="s">
        <v>270</v>
      </c>
      <c r="T3444" t="b">
        <v>1</v>
      </c>
    </row>
    <row r="3445" spans="1:20" x14ac:dyDescent="0.25">
      <c r="A3445" t="s">
        <v>236</v>
      </c>
      <c r="B3445" t="s">
        <v>236</v>
      </c>
      <c r="C3445" t="s">
        <v>237</v>
      </c>
      <c r="D3445" t="s">
        <v>2924</v>
      </c>
      <c r="F3445" t="s">
        <v>426</v>
      </c>
      <c r="G3445" t="s">
        <v>8203</v>
      </c>
      <c r="H3445">
        <v>2.2800000000000001E-2</v>
      </c>
      <c r="I3445">
        <v>100</v>
      </c>
      <c r="J3445" t="s">
        <v>242</v>
      </c>
      <c r="K3445" t="s">
        <v>243</v>
      </c>
      <c r="L3445" t="s">
        <v>244</v>
      </c>
      <c r="M3445">
        <v>0</v>
      </c>
      <c r="N3445">
        <v>2.2800000000000001E-2</v>
      </c>
      <c r="O3445" t="s">
        <v>1910</v>
      </c>
      <c r="P3445" t="s">
        <v>8204</v>
      </c>
      <c r="Q3445" t="s">
        <v>2927</v>
      </c>
      <c r="R3445" t="s">
        <v>2928</v>
      </c>
      <c r="S3445" t="s">
        <v>249</v>
      </c>
      <c r="T3445" t="b">
        <v>1</v>
      </c>
    </row>
    <row r="3446" spans="1:20" x14ac:dyDescent="0.25">
      <c r="A3446" t="s">
        <v>236</v>
      </c>
      <c r="B3446" t="s">
        <v>236</v>
      </c>
      <c r="C3446" t="s">
        <v>237</v>
      </c>
      <c r="D3446" t="s">
        <v>566</v>
      </c>
      <c r="F3446" t="s">
        <v>484</v>
      </c>
      <c r="G3446" t="s">
        <v>5620</v>
      </c>
      <c r="H3446">
        <v>0.26</v>
      </c>
      <c r="I3446">
        <v>100</v>
      </c>
      <c r="J3446" t="s">
        <v>242</v>
      </c>
      <c r="K3446" t="s">
        <v>243</v>
      </c>
      <c r="L3446" t="s">
        <v>244</v>
      </c>
      <c r="M3446">
        <v>0</v>
      </c>
      <c r="N3446">
        <v>0.26</v>
      </c>
      <c r="O3446" t="s">
        <v>569</v>
      </c>
      <c r="P3446" t="s">
        <v>7173</v>
      </c>
      <c r="Q3446" t="s">
        <v>571</v>
      </c>
      <c r="R3446" t="s">
        <v>626</v>
      </c>
      <c r="S3446" t="s">
        <v>249</v>
      </c>
      <c r="T3446" t="b">
        <v>1</v>
      </c>
    </row>
    <row r="3447" spans="1:20" x14ac:dyDescent="0.25">
      <c r="A3447" t="s">
        <v>259</v>
      </c>
      <c r="B3447" t="s">
        <v>260</v>
      </c>
      <c r="C3447" t="s">
        <v>237</v>
      </c>
      <c r="D3447" t="s">
        <v>1582</v>
      </c>
      <c r="E3447" t="s">
        <v>7304</v>
      </c>
      <c r="F3447" t="s">
        <v>8205</v>
      </c>
      <c r="G3447" t="s">
        <v>8206</v>
      </c>
      <c r="H3447">
        <v>0.91247</v>
      </c>
      <c r="I3447" t="s">
        <v>265</v>
      </c>
      <c r="J3447" t="s">
        <v>242</v>
      </c>
      <c r="K3447" t="s">
        <v>243</v>
      </c>
      <c r="L3447" t="s">
        <v>244</v>
      </c>
      <c r="M3447">
        <v>0</v>
      </c>
      <c r="N3447">
        <v>0.91247</v>
      </c>
      <c r="O3447" t="s">
        <v>372</v>
      </c>
      <c r="P3447" t="s">
        <v>8207</v>
      </c>
      <c r="Q3447" t="s">
        <v>1586</v>
      </c>
      <c r="R3447" t="s">
        <v>8208</v>
      </c>
      <c r="S3447" t="s">
        <v>270</v>
      </c>
      <c r="T3447" t="b">
        <v>1</v>
      </c>
    </row>
    <row r="3448" spans="1:20" x14ac:dyDescent="0.25">
      <c r="A3448" t="s">
        <v>259</v>
      </c>
      <c r="B3448" t="s">
        <v>260</v>
      </c>
      <c r="C3448" t="s">
        <v>294</v>
      </c>
      <c r="D3448" t="s">
        <v>1582</v>
      </c>
      <c r="E3448" t="s">
        <v>7304</v>
      </c>
      <c r="F3448" t="s">
        <v>8205</v>
      </c>
      <c r="G3448" t="s">
        <v>8206</v>
      </c>
      <c r="H3448">
        <v>0.39018199999999997</v>
      </c>
      <c r="I3448" t="s">
        <v>265</v>
      </c>
      <c r="J3448" t="s">
        <v>242</v>
      </c>
      <c r="K3448" t="s">
        <v>243</v>
      </c>
      <c r="L3448" t="s">
        <v>244</v>
      </c>
      <c r="M3448">
        <v>0</v>
      </c>
      <c r="N3448">
        <v>0.39018199999999997</v>
      </c>
      <c r="O3448" t="s">
        <v>372</v>
      </c>
      <c r="P3448" t="s">
        <v>8207</v>
      </c>
      <c r="Q3448" t="s">
        <v>1586</v>
      </c>
      <c r="R3448" t="s">
        <v>8208</v>
      </c>
      <c r="S3448" t="s">
        <v>270</v>
      </c>
      <c r="T3448" t="b">
        <v>1</v>
      </c>
    </row>
    <row r="3449" spans="1:20" x14ac:dyDescent="0.25">
      <c r="A3449" t="s">
        <v>236</v>
      </c>
      <c r="B3449" t="s">
        <v>236</v>
      </c>
      <c r="C3449" t="s">
        <v>237</v>
      </c>
      <c r="D3449" t="s">
        <v>693</v>
      </c>
      <c r="E3449" t="s">
        <v>8209</v>
      </c>
      <c r="F3449" t="s">
        <v>8210</v>
      </c>
      <c r="G3449" t="s">
        <v>8211</v>
      </c>
      <c r="H3449">
        <v>109.81</v>
      </c>
      <c r="I3449" t="s">
        <v>492</v>
      </c>
      <c r="J3449" t="s">
        <v>242</v>
      </c>
      <c r="K3449" t="s">
        <v>243</v>
      </c>
      <c r="L3449" t="s">
        <v>244</v>
      </c>
      <c r="M3449">
        <v>0</v>
      </c>
      <c r="N3449">
        <v>109.81</v>
      </c>
      <c r="O3449" t="s">
        <v>1122</v>
      </c>
      <c r="P3449" t="s">
        <v>8212</v>
      </c>
      <c r="Q3449" t="s">
        <v>699</v>
      </c>
      <c r="R3449" t="s">
        <v>8213</v>
      </c>
      <c r="S3449" t="s">
        <v>249</v>
      </c>
      <c r="T3449" t="b">
        <v>1</v>
      </c>
    </row>
    <row r="3450" spans="1:20" x14ac:dyDescent="0.25">
      <c r="A3450" t="s">
        <v>259</v>
      </c>
      <c r="B3450" t="s">
        <v>260</v>
      </c>
      <c r="C3450" t="s">
        <v>237</v>
      </c>
      <c r="D3450" t="s">
        <v>869</v>
      </c>
      <c r="E3450" t="s">
        <v>1954</v>
      </c>
      <c r="F3450" t="s">
        <v>8214</v>
      </c>
      <c r="G3450" t="s">
        <v>8214</v>
      </c>
      <c r="H3450">
        <v>1.64</v>
      </c>
      <c r="I3450" t="s">
        <v>265</v>
      </c>
      <c r="J3450" t="s">
        <v>242</v>
      </c>
      <c r="K3450" t="s">
        <v>243</v>
      </c>
      <c r="L3450" t="s">
        <v>244</v>
      </c>
      <c r="M3450">
        <v>0</v>
      </c>
      <c r="N3450">
        <v>1.64</v>
      </c>
      <c r="O3450" t="s">
        <v>372</v>
      </c>
      <c r="P3450" t="s">
        <v>8215</v>
      </c>
      <c r="Q3450" t="s">
        <v>873</v>
      </c>
      <c r="R3450" t="s">
        <v>8216</v>
      </c>
      <c r="S3450" t="s">
        <v>270</v>
      </c>
      <c r="T3450" t="b">
        <v>1</v>
      </c>
    </row>
    <row r="3451" spans="1:20" x14ac:dyDescent="0.25">
      <c r="A3451" t="s">
        <v>259</v>
      </c>
      <c r="B3451" t="s">
        <v>260</v>
      </c>
      <c r="C3451" t="s">
        <v>237</v>
      </c>
      <c r="D3451" t="s">
        <v>4562</v>
      </c>
      <c r="E3451" t="s">
        <v>503</v>
      </c>
      <c r="F3451" t="s">
        <v>504</v>
      </c>
      <c r="G3451" t="s">
        <v>505</v>
      </c>
      <c r="H3451">
        <v>0.123</v>
      </c>
      <c r="I3451" t="s">
        <v>265</v>
      </c>
      <c r="J3451" t="s">
        <v>242</v>
      </c>
      <c r="K3451" t="s">
        <v>243</v>
      </c>
      <c r="L3451" t="s">
        <v>244</v>
      </c>
      <c r="M3451">
        <v>0</v>
      </c>
      <c r="N3451">
        <v>0.123</v>
      </c>
      <c r="O3451" t="s">
        <v>2901</v>
      </c>
      <c r="P3451" t="s">
        <v>8217</v>
      </c>
      <c r="Q3451" t="s">
        <v>4564</v>
      </c>
      <c r="R3451" t="s">
        <v>8218</v>
      </c>
      <c r="S3451" t="s">
        <v>270</v>
      </c>
      <c r="T3451" t="b">
        <v>1</v>
      </c>
    </row>
    <row r="3452" spans="1:20" x14ac:dyDescent="0.25">
      <c r="A3452" t="s">
        <v>259</v>
      </c>
      <c r="B3452" t="s">
        <v>260</v>
      </c>
      <c r="C3452" t="s">
        <v>237</v>
      </c>
      <c r="D3452" t="s">
        <v>1268</v>
      </c>
      <c r="E3452" t="s">
        <v>8219</v>
      </c>
      <c r="F3452" t="s">
        <v>8220</v>
      </c>
      <c r="G3452" t="s">
        <v>8221</v>
      </c>
      <c r="H3452">
        <v>0.35599999999999998</v>
      </c>
      <c r="I3452" t="s">
        <v>265</v>
      </c>
      <c r="J3452" t="s">
        <v>242</v>
      </c>
      <c r="K3452" t="s">
        <v>243</v>
      </c>
      <c r="L3452" t="s">
        <v>244</v>
      </c>
      <c r="M3452">
        <v>0</v>
      </c>
      <c r="N3452">
        <v>0.35599999999999998</v>
      </c>
      <c r="O3452" t="s">
        <v>446</v>
      </c>
      <c r="P3452" t="s">
        <v>8222</v>
      </c>
      <c r="Q3452" t="s">
        <v>1273</v>
      </c>
      <c r="R3452" t="s">
        <v>8223</v>
      </c>
      <c r="S3452" t="s">
        <v>270</v>
      </c>
      <c r="T3452" t="b">
        <v>1</v>
      </c>
    </row>
    <row r="3453" spans="1:20" x14ac:dyDescent="0.25">
      <c r="A3453" t="s">
        <v>259</v>
      </c>
      <c r="B3453" t="s">
        <v>260</v>
      </c>
      <c r="C3453" t="s">
        <v>294</v>
      </c>
      <c r="D3453" t="s">
        <v>1268</v>
      </c>
      <c r="E3453" t="s">
        <v>8219</v>
      </c>
      <c r="F3453" t="s">
        <v>8220</v>
      </c>
      <c r="G3453" t="s">
        <v>8221</v>
      </c>
      <c r="H3453">
        <v>0.17199999999999999</v>
      </c>
      <c r="I3453" t="s">
        <v>265</v>
      </c>
      <c r="J3453" t="s">
        <v>242</v>
      </c>
      <c r="K3453" t="s">
        <v>243</v>
      </c>
      <c r="L3453" t="s">
        <v>244</v>
      </c>
      <c r="M3453">
        <v>0</v>
      </c>
      <c r="N3453">
        <v>0.17199999999999999</v>
      </c>
      <c r="O3453" t="s">
        <v>446</v>
      </c>
      <c r="P3453" t="s">
        <v>8222</v>
      </c>
      <c r="Q3453" t="s">
        <v>1273</v>
      </c>
      <c r="R3453" t="s">
        <v>8223</v>
      </c>
      <c r="S3453" t="s">
        <v>270</v>
      </c>
      <c r="T3453" t="b">
        <v>1</v>
      </c>
    </row>
    <row r="3454" spans="1:20" x14ac:dyDescent="0.25">
      <c r="A3454" t="s">
        <v>259</v>
      </c>
      <c r="B3454" t="s">
        <v>260</v>
      </c>
      <c r="C3454" t="s">
        <v>237</v>
      </c>
      <c r="D3454" t="s">
        <v>1148</v>
      </c>
      <c r="E3454" t="s">
        <v>5420</v>
      </c>
      <c r="F3454" t="s">
        <v>8224</v>
      </c>
      <c r="G3454" t="s">
        <v>8225</v>
      </c>
      <c r="H3454">
        <v>0.16191</v>
      </c>
      <c r="I3454" t="s">
        <v>265</v>
      </c>
      <c r="J3454" t="s">
        <v>242</v>
      </c>
      <c r="K3454" t="s">
        <v>243</v>
      </c>
      <c r="L3454" t="s">
        <v>244</v>
      </c>
      <c r="M3454">
        <v>0</v>
      </c>
      <c r="N3454">
        <v>0.16191</v>
      </c>
      <c r="O3454" t="s">
        <v>372</v>
      </c>
      <c r="P3454" t="s">
        <v>8226</v>
      </c>
      <c r="Q3454" t="s">
        <v>1153</v>
      </c>
      <c r="R3454" t="s">
        <v>8227</v>
      </c>
      <c r="S3454" t="s">
        <v>270</v>
      </c>
      <c r="T3454" t="b">
        <v>1</v>
      </c>
    </row>
    <row r="3455" spans="1:20" x14ac:dyDescent="0.25">
      <c r="A3455" t="s">
        <v>259</v>
      </c>
      <c r="B3455" t="s">
        <v>260</v>
      </c>
      <c r="C3455" t="s">
        <v>294</v>
      </c>
      <c r="D3455" t="s">
        <v>1148</v>
      </c>
      <c r="E3455" t="s">
        <v>5420</v>
      </c>
      <c r="F3455" t="s">
        <v>8224</v>
      </c>
      <c r="G3455" t="s">
        <v>8225</v>
      </c>
      <c r="H3455">
        <v>8.0600000000000005E-2</v>
      </c>
      <c r="I3455" t="s">
        <v>265</v>
      </c>
      <c r="J3455" t="s">
        <v>242</v>
      </c>
      <c r="K3455" t="s">
        <v>243</v>
      </c>
      <c r="L3455" t="s">
        <v>244</v>
      </c>
      <c r="M3455">
        <v>0</v>
      </c>
      <c r="N3455">
        <v>8.0600000000000005E-2</v>
      </c>
      <c r="O3455" t="s">
        <v>290</v>
      </c>
      <c r="P3455" t="s">
        <v>8226</v>
      </c>
      <c r="Q3455" t="s">
        <v>1153</v>
      </c>
      <c r="R3455" t="s">
        <v>8227</v>
      </c>
      <c r="S3455" t="s">
        <v>270</v>
      </c>
      <c r="T3455" t="b">
        <v>1</v>
      </c>
    </row>
    <row r="3456" spans="1:20" x14ac:dyDescent="0.25">
      <c r="A3456" t="s">
        <v>259</v>
      </c>
      <c r="B3456" t="s">
        <v>260</v>
      </c>
      <c r="C3456" t="s">
        <v>237</v>
      </c>
      <c r="D3456" t="s">
        <v>4934</v>
      </c>
      <c r="E3456" t="s">
        <v>3235</v>
      </c>
      <c r="F3456" t="s">
        <v>8228</v>
      </c>
      <c r="G3456" t="s">
        <v>8229</v>
      </c>
      <c r="H3456">
        <v>0.12479999999999999</v>
      </c>
      <c r="I3456" t="s">
        <v>265</v>
      </c>
      <c r="J3456" t="s">
        <v>242</v>
      </c>
      <c r="K3456" t="s">
        <v>243</v>
      </c>
      <c r="L3456" t="s">
        <v>244</v>
      </c>
      <c r="M3456">
        <v>0</v>
      </c>
      <c r="N3456">
        <v>0.12479999999999999</v>
      </c>
      <c r="O3456" t="s">
        <v>266</v>
      </c>
      <c r="P3456" t="s">
        <v>8230</v>
      </c>
      <c r="Q3456" t="s">
        <v>4939</v>
      </c>
      <c r="R3456" t="s">
        <v>8231</v>
      </c>
      <c r="S3456" t="s">
        <v>270</v>
      </c>
      <c r="T3456" t="b">
        <v>1</v>
      </c>
    </row>
    <row r="3457" spans="1:20" x14ac:dyDescent="0.25">
      <c r="A3457" t="s">
        <v>259</v>
      </c>
      <c r="B3457" t="s">
        <v>382</v>
      </c>
      <c r="C3457" t="s">
        <v>237</v>
      </c>
      <c r="D3457" t="s">
        <v>1792</v>
      </c>
      <c r="E3457" t="s">
        <v>2259</v>
      </c>
      <c r="F3457" t="s">
        <v>8232</v>
      </c>
      <c r="G3457" t="s">
        <v>8232</v>
      </c>
      <c r="H3457">
        <v>1.1200000000000001</v>
      </c>
      <c r="I3457" t="s">
        <v>265</v>
      </c>
      <c r="J3457" t="s">
        <v>242</v>
      </c>
      <c r="K3457" t="s">
        <v>243</v>
      </c>
      <c r="L3457" t="s">
        <v>244</v>
      </c>
      <c r="M3457">
        <v>0</v>
      </c>
      <c r="N3457">
        <v>1.1200000000000001</v>
      </c>
      <c r="O3457" t="s">
        <v>1364</v>
      </c>
      <c r="P3457" t="s">
        <v>8233</v>
      </c>
      <c r="Q3457" t="s">
        <v>1796</v>
      </c>
      <c r="R3457" t="s">
        <v>8234</v>
      </c>
      <c r="S3457" t="s">
        <v>390</v>
      </c>
      <c r="T3457" t="b">
        <v>1</v>
      </c>
    </row>
    <row r="3458" spans="1:20" x14ac:dyDescent="0.25">
      <c r="A3458" t="s">
        <v>259</v>
      </c>
      <c r="B3458" t="s">
        <v>382</v>
      </c>
      <c r="C3458" t="s">
        <v>294</v>
      </c>
      <c r="D3458" t="s">
        <v>1792</v>
      </c>
      <c r="E3458" t="s">
        <v>2259</v>
      </c>
      <c r="F3458" t="s">
        <v>8232</v>
      </c>
      <c r="G3458" t="s">
        <v>8232</v>
      </c>
      <c r="H3458">
        <v>0.58499999999999996</v>
      </c>
      <c r="I3458" t="s">
        <v>265</v>
      </c>
      <c r="J3458" t="s">
        <v>242</v>
      </c>
      <c r="K3458" t="s">
        <v>243</v>
      </c>
      <c r="L3458" t="s">
        <v>244</v>
      </c>
      <c r="M3458">
        <v>0</v>
      </c>
      <c r="N3458">
        <v>0.58499999999999996</v>
      </c>
      <c r="O3458" t="s">
        <v>1364</v>
      </c>
      <c r="P3458" t="s">
        <v>8233</v>
      </c>
      <c r="Q3458" t="s">
        <v>1796</v>
      </c>
      <c r="R3458" t="s">
        <v>8234</v>
      </c>
      <c r="S3458" t="s">
        <v>390</v>
      </c>
      <c r="T3458" t="b">
        <v>1</v>
      </c>
    </row>
    <row r="3459" spans="1:20" x14ac:dyDescent="0.25">
      <c r="A3459" t="s">
        <v>259</v>
      </c>
      <c r="B3459" t="s">
        <v>260</v>
      </c>
      <c r="C3459" t="s">
        <v>237</v>
      </c>
      <c r="D3459" t="s">
        <v>2193</v>
      </c>
      <c r="E3459" t="s">
        <v>2194</v>
      </c>
      <c r="F3459" t="s">
        <v>3457</v>
      </c>
      <c r="G3459" t="s">
        <v>3458</v>
      </c>
      <c r="H3459">
        <v>7.7649999999999997E-2</v>
      </c>
      <c r="I3459" t="s">
        <v>265</v>
      </c>
      <c r="J3459" t="s">
        <v>242</v>
      </c>
      <c r="K3459" t="s">
        <v>243</v>
      </c>
      <c r="L3459" t="s">
        <v>244</v>
      </c>
      <c r="M3459">
        <v>0</v>
      </c>
      <c r="N3459">
        <v>7.7649999999999997E-2</v>
      </c>
      <c r="O3459" t="s">
        <v>372</v>
      </c>
      <c r="P3459" t="s">
        <v>8235</v>
      </c>
      <c r="Q3459" t="s">
        <v>2197</v>
      </c>
      <c r="R3459" t="s">
        <v>8236</v>
      </c>
      <c r="S3459" t="s">
        <v>270</v>
      </c>
      <c r="T3459" t="b">
        <v>1</v>
      </c>
    </row>
    <row r="3460" spans="1:20" x14ac:dyDescent="0.25">
      <c r="A3460" t="s">
        <v>259</v>
      </c>
      <c r="B3460" t="s">
        <v>260</v>
      </c>
      <c r="C3460" t="s">
        <v>294</v>
      </c>
      <c r="D3460" t="s">
        <v>2193</v>
      </c>
      <c r="E3460" t="s">
        <v>2194</v>
      </c>
      <c r="F3460" t="s">
        <v>3457</v>
      </c>
      <c r="G3460" t="s">
        <v>3458</v>
      </c>
      <c r="H3460">
        <v>3.3644E-2</v>
      </c>
      <c r="I3460" t="s">
        <v>265</v>
      </c>
      <c r="J3460" t="s">
        <v>242</v>
      </c>
      <c r="K3460" t="s">
        <v>243</v>
      </c>
      <c r="L3460" t="s">
        <v>244</v>
      </c>
      <c r="M3460">
        <v>0</v>
      </c>
      <c r="N3460">
        <v>3.3644E-2</v>
      </c>
      <c r="O3460" t="s">
        <v>372</v>
      </c>
      <c r="P3460" t="s">
        <v>8235</v>
      </c>
      <c r="Q3460" t="s">
        <v>2197</v>
      </c>
      <c r="R3460" t="s">
        <v>8236</v>
      </c>
      <c r="S3460" t="s">
        <v>270</v>
      </c>
      <c r="T3460" t="b">
        <v>1</v>
      </c>
    </row>
    <row r="3461" spans="1:20" x14ac:dyDescent="0.25">
      <c r="A3461" t="s">
        <v>259</v>
      </c>
      <c r="B3461" t="s">
        <v>260</v>
      </c>
      <c r="C3461" t="s">
        <v>237</v>
      </c>
      <c r="D3461" t="s">
        <v>2727</v>
      </c>
      <c r="E3461" t="s">
        <v>6254</v>
      </c>
      <c r="F3461" t="s">
        <v>8237</v>
      </c>
      <c r="G3461" t="s">
        <v>8237</v>
      </c>
      <c r="H3461">
        <v>0.51</v>
      </c>
      <c r="I3461" t="s">
        <v>265</v>
      </c>
      <c r="J3461" t="s">
        <v>242</v>
      </c>
      <c r="K3461" t="s">
        <v>243</v>
      </c>
      <c r="L3461" t="s">
        <v>244</v>
      </c>
      <c r="M3461">
        <v>0</v>
      </c>
      <c r="N3461">
        <v>0.51</v>
      </c>
      <c r="O3461" t="s">
        <v>446</v>
      </c>
      <c r="P3461" t="s">
        <v>8238</v>
      </c>
      <c r="Q3461" t="s">
        <v>2731</v>
      </c>
      <c r="R3461" t="s">
        <v>8239</v>
      </c>
      <c r="S3461" t="s">
        <v>270</v>
      </c>
      <c r="T3461" t="b">
        <v>1</v>
      </c>
    </row>
    <row r="3462" spans="1:20" x14ac:dyDescent="0.25">
      <c r="A3462" t="s">
        <v>236</v>
      </c>
      <c r="B3462" t="s">
        <v>236</v>
      </c>
      <c r="C3462" t="s">
        <v>237</v>
      </c>
      <c r="D3462" t="s">
        <v>238</v>
      </c>
      <c r="F3462" t="s">
        <v>302</v>
      </c>
      <c r="G3462" t="s">
        <v>2156</v>
      </c>
      <c r="H3462">
        <v>0.03</v>
      </c>
      <c r="I3462" t="s">
        <v>759</v>
      </c>
      <c r="J3462" t="s">
        <v>242</v>
      </c>
      <c r="K3462" t="s">
        <v>243</v>
      </c>
      <c r="L3462" t="s">
        <v>244</v>
      </c>
      <c r="M3462">
        <v>0</v>
      </c>
      <c r="N3462">
        <v>0.03</v>
      </c>
      <c r="O3462" t="s">
        <v>619</v>
      </c>
      <c r="P3462" t="s">
        <v>2157</v>
      </c>
      <c r="Q3462" t="s">
        <v>247</v>
      </c>
      <c r="R3462" t="s">
        <v>305</v>
      </c>
      <c r="S3462" t="s">
        <v>249</v>
      </c>
      <c r="T3462" t="b">
        <v>0</v>
      </c>
    </row>
    <row r="3463" spans="1:20" x14ac:dyDescent="0.25">
      <c r="A3463" t="s">
        <v>259</v>
      </c>
      <c r="B3463" t="s">
        <v>260</v>
      </c>
      <c r="C3463" t="s">
        <v>237</v>
      </c>
      <c r="D3463" t="s">
        <v>1786</v>
      </c>
      <c r="E3463" t="s">
        <v>4162</v>
      </c>
      <c r="F3463" t="s">
        <v>8240</v>
      </c>
      <c r="G3463" t="s">
        <v>8240</v>
      </c>
      <c r="H3463">
        <v>0.35141600000000001</v>
      </c>
      <c r="I3463" t="s">
        <v>265</v>
      </c>
      <c r="J3463" t="s">
        <v>242</v>
      </c>
      <c r="K3463" t="s">
        <v>243</v>
      </c>
      <c r="L3463" t="s">
        <v>244</v>
      </c>
      <c r="M3463">
        <v>0</v>
      </c>
      <c r="N3463">
        <v>0.35141600000000001</v>
      </c>
      <c r="O3463" t="s">
        <v>372</v>
      </c>
      <c r="P3463" t="s">
        <v>8241</v>
      </c>
      <c r="Q3463" t="s">
        <v>1790</v>
      </c>
      <c r="R3463" t="s">
        <v>8242</v>
      </c>
      <c r="S3463" t="s">
        <v>270</v>
      </c>
      <c r="T3463" t="b">
        <v>1</v>
      </c>
    </row>
    <row r="3464" spans="1:20" x14ac:dyDescent="0.25">
      <c r="A3464" t="s">
        <v>259</v>
      </c>
      <c r="B3464" t="s">
        <v>260</v>
      </c>
      <c r="C3464" t="s">
        <v>294</v>
      </c>
      <c r="D3464" t="s">
        <v>1786</v>
      </c>
      <c r="E3464" t="s">
        <v>4162</v>
      </c>
      <c r="F3464" t="s">
        <v>8240</v>
      </c>
      <c r="G3464" t="s">
        <v>8240</v>
      </c>
      <c r="H3464">
        <v>0.126</v>
      </c>
      <c r="I3464" t="s">
        <v>265</v>
      </c>
      <c r="J3464" t="s">
        <v>242</v>
      </c>
      <c r="K3464" t="s">
        <v>243</v>
      </c>
      <c r="L3464" t="s">
        <v>244</v>
      </c>
      <c r="M3464">
        <v>0</v>
      </c>
      <c r="N3464">
        <v>0.126</v>
      </c>
      <c r="O3464" t="s">
        <v>372</v>
      </c>
      <c r="P3464" t="s">
        <v>8241</v>
      </c>
      <c r="Q3464" t="s">
        <v>1790</v>
      </c>
      <c r="R3464" t="s">
        <v>8242</v>
      </c>
      <c r="S3464" t="s">
        <v>270</v>
      </c>
      <c r="T3464" t="b">
        <v>1</v>
      </c>
    </row>
    <row r="3465" spans="1:20" x14ac:dyDescent="0.25">
      <c r="A3465" t="s">
        <v>259</v>
      </c>
      <c r="B3465" t="s">
        <v>260</v>
      </c>
      <c r="C3465" t="s">
        <v>237</v>
      </c>
      <c r="D3465" t="s">
        <v>2258</v>
      </c>
      <c r="E3465" t="s">
        <v>6666</v>
      </c>
      <c r="F3465" t="s">
        <v>8243</v>
      </c>
      <c r="G3465" t="s">
        <v>8244</v>
      </c>
      <c r="H3465">
        <v>0.167904</v>
      </c>
      <c r="I3465" t="s">
        <v>265</v>
      </c>
      <c r="J3465" t="s">
        <v>242</v>
      </c>
      <c r="K3465" t="s">
        <v>243</v>
      </c>
      <c r="L3465" t="s">
        <v>244</v>
      </c>
      <c r="M3465">
        <v>0</v>
      </c>
      <c r="N3465">
        <v>0.167904</v>
      </c>
      <c r="O3465" t="s">
        <v>372</v>
      </c>
      <c r="P3465" t="s">
        <v>8245</v>
      </c>
      <c r="Q3465" t="s">
        <v>2263</v>
      </c>
      <c r="R3465" t="s">
        <v>8246</v>
      </c>
      <c r="S3465" t="s">
        <v>270</v>
      </c>
      <c r="T3465" t="b">
        <v>1</v>
      </c>
    </row>
    <row r="3466" spans="1:20" x14ac:dyDescent="0.25">
      <c r="A3466" t="s">
        <v>259</v>
      </c>
      <c r="B3466" t="s">
        <v>260</v>
      </c>
      <c r="C3466" t="s">
        <v>294</v>
      </c>
      <c r="D3466" t="s">
        <v>2258</v>
      </c>
      <c r="E3466" t="s">
        <v>6666</v>
      </c>
      <c r="F3466" t="s">
        <v>8243</v>
      </c>
      <c r="G3466" t="s">
        <v>8244</v>
      </c>
      <c r="H3466">
        <v>9.2304999999999998E-2</v>
      </c>
      <c r="I3466" t="s">
        <v>265</v>
      </c>
      <c r="J3466" t="s">
        <v>242</v>
      </c>
      <c r="K3466" t="s">
        <v>243</v>
      </c>
      <c r="L3466" t="s">
        <v>244</v>
      </c>
      <c r="M3466">
        <v>0</v>
      </c>
      <c r="N3466">
        <v>9.2304999999999998E-2</v>
      </c>
      <c r="O3466" t="s">
        <v>372</v>
      </c>
      <c r="P3466" t="s">
        <v>8245</v>
      </c>
      <c r="Q3466" t="s">
        <v>2263</v>
      </c>
      <c r="R3466" t="s">
        <v>8246</v>
      </c>
      <c r="S3466" t="s">
        <v>270</v>
      </c>
      <c r="T3466" t="b">
        <v>1</v>
      </c>
    </row>
    <row r="3467" spans="1:20" x14ac:dyDescent="0.25">
      <c r="A3467" t="s">
        <v>259</v>
      </c>
      <c r="B3467" t="s">
        <v>260</v>
      </c>
      <c r="C3467" t="s">
        <v>237</v>
      </c>
      <c r="D3467" t="s">
        <v>470</v>
      </c>
      <c r="E3467" t="s">
        <v>8247</v>
      </c>
      <c r="F3467" t="s">
        <v>8248</v>
      </c>
      <c r="G3467" t="s">
        <v>8248</v>
      </c>
      <c r="H3467">
        <v>9.9160000000000004</v>
      </c>
      <c r="I3467" t="s">
        <v>265</v>
      </c>
      <c r="J3467" t="s">
        <v>242</v>
      </c>
      <c r="K3467" t="s">
        <v>243</v>
      </c>
      <c r="L3467" t="s">
        <v>244</v>
      </c>
      <c r="M3467">
        <v>0</v>
      </c>
      <c r="N3467">
        <v>9.9160000000000004</v>
      </c>
      <c r="O3467" t="s">
        <v>283</v>
      </c>
      <c r="P3467" t="s">
        <v>8249</v>
      </c>
      <c r="Q3467" t="s">
        <v>474</v>
      </c>
      <c r="R3467" t="s">
        <v>8250</v>
      </c>
      <c r="S3467" t="s">
        <v>270</v>
      </c>
      <c r="T3467" t="b">
        <v>1</v>
      </c>
    </row>
    <row r="3468" spans="1:20" x14ac:dyDescent="0.25">
      <c r="A3468" t="s">
        <v>259</v>
      </c>
      <c r="B3468" t="s">
        <v>260</v>
      </c>
      <c r="C3468" t="s">
        <v>237</v>
      </c>
      <c r="D3468" t="s">
        <v>4334</v>
      </c>
      <c r="E3468" t="s">
        <v>4335</v>
      </c>
      <c r="F3468" t="s">
        <v>8251</v>
      </c>
      <c r="G3468" t="s">
        <v>8251</v>
      </c>
      <c r="H3468">
        <v>0.36</v>
      </c>
      <c r="I3468" t="s">
        <v>265</v>
      </c>
      <c r="J3468" t="s">
        <v>242</v>
      </c>
      <c r="K3468" t="s">
        <v>243</v>
      </c>
      <c r="L3468" t="s">
        <v>244</v>
      </c>
      <c r="M3468">
        <v>0</v>
      </c>
      <c r="N3468">
        <v>0.36</v>
      </c>
      <c r="O3468" t="s">
        <v>386</v>
      </c>
      <c r="P3468" t="s">
        <v>8252</v>
      </c>
      <c r="Q3468" t="s">
        <v>4338</v>
      </c>
      <c r="R3468" t="s">
        <v>8253</v>
      </c>
      <c r="S3468" t="s">
        <v>270</v>
      </c>
      <c r="T3468" t="b">
        <v>1</v>
      </c>
    </row>
    <row r="3469" spans="1:20" x14ac:dyDescent="0.25">
      <c r="A3469" t="s">
        <v>236</v>
      </c>
      <c r="B3469" t="s">
        <v>236</v>
      </c>
      <c r="C3469" t="s">
        <v>237</v>
      </c>
      <c r="D3469" t="s">
        <v>238</v>
      </c>
      <c r="E3469" t="s">
        <v>251</v>
      </c>
      <c r="F3469" t="s">
        <v>252</v>
      </c>
      <c r="G3469" t="s">
        <v>3337</v>
      </c>
      <c r="H3469">
        <v>8.0999999999999996E-3</v>
      </c>
      <c r="I3469" t="s">
        <v>241</v>
      </c>
      <c r="J3469" t="s">
        <v>242</v>
      </c>
      <c r="K3469" t="s">
        <v>243</v>
      </c>
      <c r="L3469" t="s">
        <v>244</v>
      </c>
      <c r="M3469">
        <v>0</v>
      </c>
      <c r="N3469">
        <v>8.0999999999999996E-3</v>
      </c>
      <c r="O3469" t="s">
        <v>255</v>
      </c>
      <c r="P3469" t="s">
        <v>8254</v>
      </c>
      <c r="Q3469" t="s">
        <v>247</v>
      </c>
      <c r="R3469" t="s">
        <v>1612</v>
      </c>
      <c r="S3469" t="s">
        <v>249</v>
      </c>
      <c r="T3469" t="b">
        <v>1</v>
      </c>
    </row>
    <row r="3470" spans="1:20" x14ac:dyDescent="0.25">
      <c r="A3470" t="s">
        <v>259</v>
      </c>
      <c r="B3470" t="s">
        <v>260</v>
      </c>
      <c r="C3470" t="s">
        <v>237</v>
      </c>
      <c r="D3470" t="s">
        <v>4822</v>
      </c>
      <c r="E3470" t="s">
        <v>6432</v>
      </c>
      <c r="F3470" t="s">
        <v>6700</v>
      </c>
      <c r="G3470" t="s">
        <v>6701</v>
      </c>
      <c r="H3470">
        <v>0.146672</v>
      </c>
      <c r="I3470" t="s">
        <v>265</v>
      </c>
      <c r="J3470" t="s">
        <v>242</v>
      </c>
      <c r="K3470" t="s">
        <v>243</v>
      </c>
      <c r="L3470" t="s">
        <v>244</v>
      </c>
      <c r="M3470">
        <v>0</v>
      </c>
      <c r="N3470">
        <v>0.146672</v>
      </c>
      <c r="O3470" t="s">
        <v>372</v>
      </c>
      <c r="P3470" t="s">
        <v>8255</v>
      </c>
      <c r="Q3470" t="s">
        <v>4824</v>
      </c>
      <c r="R3470" t="s">
        <v>8256</v>
      </c>
      <c r="S3470" t="s">
        <v>270</v>
      </c>
      <c r="T3470" t="b">
        <v>1</v>
      </c>
    </row>
    <row r="3471" spans="1:20" x14ac:dyDescent="0.25">
      <c r="A3471" t="s">
        <v>259</v>
      </c>
      <c r="B3471" t="s">
        <v>260</v>
      </c>
      <c r="C3471" t="s">
        <v>294</v>
      </c>
      <c r="D3471" t="s">
        <v>4822</v>
      </c>
      <c r="E3471" t="s">
        <v>6432</v>
      </c>
      <c r="F3471" t="s">
        <v>6700</v>
      </c>
      <c r="G3471" t="s">
        <v>6701</v>
      </c>
      <c r="H3471">
        <v>6.88E-2</v>
      </c>
      <c r="I3471" t="s">
        <v>265</v>
      </c>
      <c r="J3471" t="s">
        <v>242</v>
      </c>
      <c r="K3471" t="s">
        <v>243</v>
      </c>
      <c r="L3471" t="s">
        <v>244</v>
      </c>
      <c r="M3471">
        <v>0</v>
      </c>
      <c r="N3471">
        <v>6.88E-2</v>
      </c>
      <c r="O3471" t="s">
        <v>1258</v>
      </c>
      <c r="P3471" t="s">
        <v>8255</v>
      </c>
      <c r="Q3471" t="s">
        <v>4824</v>
      </c>
      <c r="R3471" t="s">
        <v>8256</v>
      </c>
      <c r="S3471" t="s">
        <v>270</v>
      </c>
      <c r="T3471" t="b">
        <v>1</v>
      </c>
    </row>
    <row r="3472" spans="1:20" x14ac:dyDescent="0.25">
      <c r="A3472" t="s">
        <v>259</v>
      </c>
      <c r="B3472" t="s">
        <v>260</v>
      </c>
      <c r="C3472" t="s">
        <v>237</v>
      </c>
      <c r="D3472" t="s">
        <v>463</v>
      </c>
      <c r="E3472" t="s">
        <v>1874</v>
      </c>
      <c r="F3472" t="s">
        <v>8257</v>
      </c>
      <c r="G3472" t="s">
        <v>8258</v>
      </c>
      <c r="H3472">
        <v>0.307</v>
      </c>
      <c r="I3472" t="s">
        <v>265</v>
      </c>
      <c r="J3472" t="s">
        <v>242</v>
      </c>
      <c r="K3472" t="s">
        <v>243</v>
      </c>
      <c r="L3472" t="s">
        <v>244</v>
      </c>
      <c r="M3472">
        <v>0</v>
      </c>
      <c r="N3472">
        <v>0.307</v>
      </c>
      <c r="O3472" t="s">
        <v>324</v>
      </c>
      <c r="P3472" t="s">
        <v>8259</v>
      </c>
      <c r="Q3472" t="s">
        <v>468</v>
      </c>
      <c r="R3472" t="s">
        <v>8260</v>
      </c>
      <c r="S3472" t="s">
        <v>270</v>
      </c>
      <c r="T3472" t="b">
        <v>1</v>
      </c>
    </row>
    <row r="3473" spans="1:20" x14ac:dyDescent="0.25">
      <c r="A3473" t="s">
        <v>259</v>
      </c>
      <c r="B3473" t="s">
        <v>260</v>
      </c>
      <c r="C3473" t="s">
        <v>237</v>
      </c>
      <c r="D3473" t="s">
        <v>8261</v>
      </c>
      <c r="E3473" t="s">
        <v>2939</v>
      </c>
      <c r="F3473" t="s">
        <v>8262</v>
      </c>
      <c r="G3473" t="s">
        <v>8262</v>
      </c>
      <c r="H3473">
        <v>4.4059999999999997</v>
      </c>
      <c r="I3473" t="s">
        <v>265</v>
      </c>
      <c r="J3473" t="s">
        <v>242</v>
      </c>
      <c r="K3473" t="s">
        <v>243</v>
      </c>
      <c r="L3473" t="s">
        <v>244</v>
      </c>
      <c r="M3473">
        <v>0</v>
      </c>
      <c r="N3473">
        <v>4.4059999999999997</v>
      </c>
      <c r="O3473" t="s">
        <v>6850</v>
      </c>
      <c r="P3473" t="s">
        <v>8263</v>
      </c>
      <c r="Q3473" t="s">
        <v>8264</v>
      </c>
      <c r="R3473" t="s">
        <v>8265</v>
      </c>
      <c r="S3473" t="s">
        <v>270</v>
      </c>
      <c r="T3473" t="b">
        <v>1</v>
      </c>
    </row>
    <row r="3474" spans="1:20" x14ac:dyDescent="0.25">
      <c r="A3474" t="s">
        <v>236</v>
      </c>
      <c r="B3474" t="s">
        <v>236</v>
      </c>
      <c r="C3474" t="s">
        <v>237</v>
      </c>
      <c r="D3474" t="s">
        <v>250</v>
      </c>
      <c r="F3474" t="s">
        <v>484</v>
      </c>
      <c r="G3474" t="s">
        <v>5620</v>
      </c>
      <c r="H3474">
        <v>0.26</v>
      </c>
      <c r="I3474">
        <v>100</v>
      </c>
      <c r="J3474" t="s">
        <v>242</v>
      </c>
      <c r="K3474" t="s">
        <v>243</v>
      </c>
      <c r="L3474" t="s">
        <v>244</v>
      </c>
      <c r="M3474">
        <v>0</v>
      </c>
      <c r="N3474">
        <v>0.26</v>
      </c>
      <c r="O3474" t="s">
        <v>546</v>
      </c>
      <c r="P3474" t="s">
        <v>5621</v>
      </c>
      <c r="Q3474" t="s">
        <v>257</v>
      </c>
      <c r="R3474" t="s">
        <v>3009</v>
      </c>
      <c r="S3474" t="s">
        <v>249</v>
      </c>
      <c r="T3474" t="b">
        <v>1</v>
      </c>
    </row>
    <row r="3475" spans="1:20" x14ac:dyDescent="0.25">
      <c r="A3475" t="s">
        <v>259</v>
      </c>
      <c r="B3475" t="s">
        <v>260</v>
      </c>
      <c r="C3475" t="s">
        <v>237</v>
      </c>
      <c r="D3475" t="s">
        <v>1097</v>
      </c>
      <c r="E3475" t="s">
        <v>1107</v>
      </c>
      <c r="F3475" t="s">
        <v>8266</v>
      </c>
      <c r="G3475" t="s">
        <v>8266</v>
      </c>
      <c r="H3475">
        <v>6.6600000000000006E-2</v>
      </c>
      <c r="I3475" t="s">
        <v>265</v>
      </c>
      <c r="J3475" t="s">
        <v>242</v>
      </c>
      <c r="K3475" t="s">
        <v>243</v>
      </c>
      <c r="L3475" t="s">
        <v>244</v>
      </c>
      <c r="M3475">
        <v>0</v>
      </c>
      <c r="N3475">
        <v>6.6600000000000006E-2</v>
      </c>
      <c r="O3475" t="s">
        <v>446</v>
      </c>
      <c r="P3475" t="s">
        <v>8267</v>
      </c>
      <c r="Q3475" t="s">
        <v>1101</v>
      </c>
      <c r="R3475" t="s">
        <v>8268</v>
      </c>
      <c r="S3475" t="s">
        <v>270</v>
      </c>
      <c r="T3475" t="b">
        <v>1</v>
      </c>
    </row>
    <row r="3476" spans="1:20" x14ac:dyDescent="0.25">
      <c r="A3476" t="s">
        <v>259</v>
      </c>
      <c r="B3476" t="s">
        <v>260</v>
      </c>
      <c r="C3476" t="s">
        <v>237</v>
      </c>
      <c r="D3476" t="s">
        <v>884</v>
      </c>
      <c r="E3476" t="s">
        <v>3703</v>
      </c>
      <c r="F3476" t="s">
        <v>3703</v>
      </c>
      <c r="G3476" t="s">
        <v>3886</v>
      </c>
      <c r="H3476">
        <v>0.17799999999999999</v>
      </c>
      <c r="I3476" t="s">
        <v>265</v>
      </c>
      <c r="J3476" t="s">
        <v>242</v>
      </c>
      <c r="K3476" t="s">
        <v>243</v>
      </c>
      <c r="L3476" t="s">
        <v>244</v>
      </c>
      <c r="M3476">
        <v>0</v>
      </c>
      <c r="N3476">
        <v>0.17799999999999999</v>
      </c>
      <c r="O3476" t="s">
        <v>372</v>
      </c>
      <c r="P3476" t="s">
        <v>8269</v>
      </c>
      <c r="Q3476" t="s">
        <v>889</v>
      </c>
      <c r="R3476" t="s">
        <v>8270</v>
      </c>
      <c r="S3476" t="s">
        <v>270</v>
      </c>
      <c r="T3476" t="b">
        <v>1</v>
      </c>
    </row>
    <row r="3477" spans="1:20" x14ac:dyDescent="0.25">
      <c r="A3477" t="s">
        <v>259</v>
      </c>
      <c r="B3477" t="s">
        <v>260</v>
      </c>
      <c r="C3477" t="s">
        <v>237</v>
      </c>
      <c r="D3477" t="s">
        <v>2566</v>
      </c>
      <c r="E3477" t="s">
        <v>377</v>
      </c>
      <c r="F3477" t="s">
        <v>378</v>
      </c>
      <c r="G3477" t="s">
        <v>378</v>
      </c>
      <c r="H3477">
        <v>1.968</v>
      </c>
      <c r="I3477" t="s">
        <v>265</v>
      </c>
      <c r="J3477" t="s">
        <v>242</v>
      </c>
      <c r="K3477" t="s">
        <v>243</v>
      </c>
      <c r="L3477" t="s">
        <v>244</v>
      </c>
      <c r="M3477">
        <v>0</v>
      </c>
      <c r="N3477">
        <v>1.968</v>
      </c>
      <c r="O3477" t="s">
        <v>324</v>
      </c>
      <c r="P3477" t="s">
        <v>8271</v>
      </c>
      <c r="Q3477" t="s">
        <v>2570</v>
      </c>
      <c r="R3477" t="s">
        <v>8272</v>
      </c>
      <c r="S3477" t="s">
        <v>270</v>
      </c>
      <c r="T3477" t="b">
        <v>1</v>
      </c>
    </row>
    <row r="3478" spans="1:20" x14ac:dyDescent="0.25">
      <c r="A3478" t="s">
        <v>259</v>
      </c>
      <c r="B3478" t="s">
        <v>260</v>
      </c>
      <c r="C3478" t="s">
        <v>294</v>
      </c>
      <c r="D3478" t="s">
        <v>2566</v>
      </c>
      <c r="E3478" t="s">
        <v>377</v>
      </c>
      <c r="F3478" t="s">
        <v>378</v>
      </c>
      <c r="G3478" t="s">
        <v>378</v>
      </c>
      <c r="H3478">
        <v>0.54200000000000004</v>
      </c>
      <c r="I3478" t="s">
        <v>265</v>
      </c>
      <c r="J3478" t="s">
        <v>242</v>
      </c>
      <c r="K3478" t="s">
        <v>243</v>
      </c>
      <c r="L3478" t="s">
        <v>244</v>
      </c>
      <c r="M3478">
        <v>0</v>
      </c>
      <c r="N3478">
        <v>0.54200000000000004</v>
      </c>
      <c r="O3478" t="s">
        <v>324</v>
      </c>
      <c r="P3478" t="s">
        <v>8271</v>
      </c>
      <c r="Q3478" t="s">
        <v>2570</v>
      </c>
      <c r="R3478" t="s">
        <v>8272</v>
      </c>
      <c r="S3478" t="s">
        <v>270</v>
      </c>
      <c r="T3478" t="b">
        <v>1</v>
      </c>
    </row>
    <row r="3479" spans="1:20" x14ac:dyDescent="0.25">
      <c r="A3479" t="s">
        <v>259</v>
      </c>
      <c r="B3479" t="s">
        <v>260</v>
      </c>
      <c r="C3479" t="s">
        <v>237</v>
      </c>
      <c r="D3479" t="s">
        <v>3163</v>
      </c>
      <c r="E3479" t="s">
        <v>6919</v>
      </c>
      <c r="F3479" t="s">
        <v>8273</v>
      </c>
      <c r="G3479" t="s">
        <v>8273</v>
      </c>
      <c r="H3479">
        <v>1.696</v>
      </c>
      <c r="I3479" t="s">
        <v>265</v>
      </c>
      <c r="J3479" t="s">
        <v>242</v>
      </c>
      <c r="K3479" t="s">
        <v>243</v>
      </c>
      <c r="L3479" t="s">
        <v>244</v>
      </c>
      <c r="M3479">
        <v>0</v>
      </c>
      <c r="N3479">
        <v>1.696</v>
      </c>
      <c r="O3479" t="s">
        <v>324</v>
      </c>
      <c r="P3479" t="s">
        <v>8274</v>
      </c>
      <c r="Q3479" t="s">
        <v>3167</v>
      </c>
      <c r="R3479" t="s">
        <v>8275</v>
      </c>
      <c r="S3479" t="s">
        <v>270</v>
      </c>
      <c r="T3479" t="b">
        <v>1</v>
      </c>
    </row>
    <row r="3480" spans="1:20" x14ac:dyDescent="0.25">
      <c r="A3480" t="s">
        <v>259</v>
      </c>
      <c r="B3480" t="s">
        <v>260</v>
      </c>
      <c r="C3480" t="s">
        <v>294</v>
      </c>
      <c r="D3480" t="s">
        <v>3163</v>
      </c>
      <c r="E3480" t="s">
        <v>6919</v>
      </c>
      <c r="F3480" t="s">
        <v>8273</v>
      </c>
      <c r="G3480" t="s">
        <v>8273</v>
      </c>
      <c r="H3480">
        <v>0.40600000000000003</v>
      </c>
      <c r="I3480" t="s">
        <v>265</v>
      </c>
      <c r="J3480" t="s">
        <v>242</v>
      </c>
      <c r="K3480" t="s">
        <v>243</v>
      </c>
      <c r="L3480" t="s">
        <v>244</v>
      </c>
      <c r="M3480">
        <v>0</v>
      </c>
      <c r="N3480">
        <v>0.40600000000000003</v>
      </c>
      <c r="O3480" t="s">
        <v>324</v>
      </c>
      <c r="P3480" t="s">
        <v>8274</v>
      </c>
      <c r="Q3480" t="s">
        <v>3167</v>
      </c>
      <c r="R3480" t="s">
        <v>8275</v>
      </c>
      <c r="S3480" t="s">
        <v>270</v>
      </c>
      <c r="T3480" t="b">
        <v>1</v>
      </c>
    </row>
    <row r="3481" spans="1:20" x14ac:dyDescent="0.25">
      <c r="A3481" t="s">
        <v>236</v>
      </c>
      <c r="B3481" t="s">
        <v>236</v>
      </c>
      <c r="C3481" t="s">
        <v>237</v>
      </c>
      <c r="D3481" t="s">
        <v>314</v>
      </c>
      <c r="F3481" t="s">
        <v>757</v>
      </c>
      <c r="G3481" t="s">
        <v>1043</v>
      </c>
      <c r="H3481">
        <v>0.1</v>
      </c>
      <c r="I3481" t="s">
        <v>241</v>
      </c>
      <c r="J3481" t="s">
        <v>242</v>
      </c>
      <c r="K3481" t="s">
        <v>243</v>
      </c>
      <c r="L3481" t="s">
        <v>244</v>
      </c>
      <c r="M3481">
        <v>0</v>
      </c>
      <c r="N3481">
        <v>0.1</v>
      </c>
      <c r="O3481" t="s">
        <v>1044</v>
      </c>
      <c r="P3481" t="s">
        <v>8276</v>
      </c>
      <c r="Q3481" t="s">
        <v>318</v>
      </c>
      <c r="R3481" t="s">
        <v>3555</v>
      </c>
      <c r="S3481" t="s">
        <v>249</v>
      </c>
      <c r="T3481" t="b">
        <v>1</v>
      </c>
    </row>
    <row r="3482" spans="1:20" x14ac:dyDescent="0.25">
      <c r="A3482" t="s">
        <v>236</v>
      </c>
      <c r="B3482" t="s">
        <v>236</v>
      </c>
      <c r="C3482" t="s">
        <v>237</v>
      </c>
      <c r="D3482" t="s">
        <v>1908</v>
      </c>
      <c r="F3482" t="s">
        <v>559</v>
      </c>
      <c r="G3482" t="s">
        <v>5049</v>
      </c>
      <c r="H3482">
        <v>0.2</v>
      </c>
      <c r="I3482" t="s">
        <v>341</v>
      </c>
      <c r="J3482" t="s">
        <v>242</v>
      </c>
      <c r="K3482" t="s">
        <v>243</v>
      </c>
      <c r="L3482" t="s">
        <v>244</v>
      </c>
      <c r="M3482">
        <v>0</v>
      </c>
      <c r="N3482">
        <v>0.2</v>
      </c>
      <c r="O3482" t="s">
        <v>1910</v>
      </c>
      <c r="P3482" t="s">
        <v>8277</v>
      </c>
      <c r="Q3482" t="s">
        <v>1912</v>
      </c>
      <c r="R3482" t="s">
        <v>1913</v>
      </c>
      <c r="S3482" t="s">
        <v>249</v>
      </c>
      <c r="T3482" t="b">
        <v>1</v>
      </c>
    </row>
    <row r="3483" spans="1:20" x14ac:dyDescent="0.25">
      <c r="A3483" t="s">
        <v>236</v>
      </c>
      <c r="B3483" t="s">
        <v>236</v>
      </c>
      <c r="C3483" t="s">
        <v>237</v>
      </c>
      <c r="D3483" t="s">
        <v>8278</v>
      </c>
      <c r="F3483" t="s">
        <v>426</v>
      </c>
      <c r="G3483" t="s">
        <v>8279</v>
      </c>
      <c r="H3483">
        <v>0</v>
      </c>
      <c r="I3483" t="s">
        <v>8280</v>
      </c>
      <c r="J3483" t="s">
        <v>242</v>
      </c>
      <c r="K3483" t="s">
        <v>243</v>
      </c>
      <c r="L3483" t="s">
        <v>244</v>
      </c>
      <c r="M3483">
        <v>0</v>
      </c>
      <c r="N3483">
        <v>0</v>
      </c>
      <c r="O3483" t="s">
        <v>1258</v>
      </c>
      <c r="P3483" t="s">
        <v>8281</v>
      </c>
      <c r="Q3483" t="s">
        <v>8282</v>
      </c>
      <c r="R3483" t="s">
        <v>8283</v>
      </c>
      <c r="S3483" t="s">
        <v>249</v>
      </c>
      <c r="T3483" t="b">
        <v>1</v>
      </c>
    </row>
    <row r="3484" spans="1:20" x14ac:dyDescent="0.25">
      <c r="A3484" t="s">
        <v>236</v>
      </c>
      <c r="B3484" t="s">
        <v>236</v>
      </c>
      <c r="C3484" t="s">
        <v>237</v>
      </c>
      <c r="D3484" t="s">
        <v>8278</v>
      </c>
      <c r="F3484" t="s">
        <v>426</v>
      </c>
      <c r="G3484" t="s">
        <v>8279</v>
      </c>
      <c r="H3484">
        <v>5.5000000000000002E-5</v>
      </c>
      <c r="I3484" t="s">
        <v>8280</v>
      </c>
      <c r="J3484" t="s">
        <v>242</v>
      </c>
      <c r="K3484" t="s">
        <v>243</v>
      </c>
      <c r="L3484" t="s">
        <v>244</v>
      </c>
      <c r="M3484">
        <v>125</v>
      </c>
      <c r="N3484">
        <v>5.5000000000000002E-5</v>
      </c>
      <c r="O3484" t="s">
        <v>1258</v>
      </c>
      <c r="P3484" t="s">
        <v>8281</v>
      </c>
      <c r="Q3484" t="s">
        <v>8282</v>
      </c>
      <c r="R3484" t="s">
        <v>8283</v>
      </c>
      <c r="S3484" t="s">
        <v>249</v>
      </c>
      <c r="T3484" t="b">
        <v>1</v>
      </c>
    </row>
    <row r="3485" spans="1:20" x14ac:dyDescent="0.25">
      <c r="A3485" t="s">
        <v>236</v>
      </c>
      <c r="B3485" t="s">
        <v>236</v>
      </c>
      <c r="C3485" t="s">
        <v>237</v>
      </c>
      <c r="D3485" t="s">
        <v>1908</v>
      </c>
      <c r="F3485" t="s">
        <v>426</v>
      </c>
      <c r="G3485" t="s">
        <v>8284</v>
      </c>
      <c r="H3485">
        <v>0.14901</v>
      </c>
      <c r="I3485" t="s">
        <v>241</v>
      </c>
      <c r="J3485" t="s">
        <v>242</v>
      </c>
      <c r="K3485" t="s">
        <v>243</v>
      </c>
      <c r="L3485" t="s">
        <v>244</v>
      </c>
      <c r="M3485">
        <v>0</v>
      </c>
      <c r="N3485">
        <v>0.14901</v>
      </c>
      <c r="O3485" t="s">
        <v>562</v>
      </c>
      <c r="P3485" t="s">
        <v>8285</v>
      </c>
      <c r="Q3485" t="s">
        <v>1912</v>
      </c>
      <c r="R3485" t="s">
        <v>2592</v>
      </c>
      <c r="S3485" t="s">
        <v>249</v>
      </c>
      <c r="T3485" t="b">
        <v>1</v>
      </c>
    </row>
    <row r="3486" spans="1:20" x14ac:dyDescent="0.25">
      <c r="A3486" t="s">
        <v>259</v>
      </c>
      <c r="B3486" t="s">
        <v>260</v>
      </c>
      <c r="C3486" t="s">
        <v>237</v>
      </c>
      <c r="D3486" t="s">
        <v>643</v>
      </c>
      <c r="E3486" t="s">
        <v>644</v>
      </c>
      <c r="F3486" t="s">
        <v>2890</v>
      </c>
      <c r="G3486" t="s">
        <v>2890</v>
      </c>
      <c r="H3486">
        <v>0.252</v>
      </c>
      <c r="I3486" t="s">
        <v>265</v>
      </c>
      <c r="J3486" t="s">
        <v>242</v>
      </c>
      <c r="K3486" t="s">
        <v>243</v>
      </c>
      <c r="L3486" t="s">
        <v>244</v>
      </c>
      <c r="M3486">
        <v>0</v>
      </c>
      <c r="N3486">
        <v>0.252</v>
      </c>
      <c r="O3486" t="s">
        <v>324</v>
      </c>
      <c r="P3486" t="s">
        <v>8286</v>
      </c>
      <c r="Q3486" t="s">
        <v>647</v>
      </c>
      <c r="R3486" t="s">
        <v>8287</v>
      </c>
      <c r="S3486" t="s">
        <v>270</v>
      </c>
      <c r="T3486" t="b">
        <v>1</v>
      </c>
    </row>
    <row r="3487" spans="1:20" x14ac:dyDescent="0.25">
      <c r="A3487" t="s">
        <v>259</v>
      </c>
      <c r="B3487" t="s">
        <v>260</v>
      </c>
      <c r="C3487" t="s">
        <v>336</v>
      </c>
      <c r="D3487" t="s">
        <v>643</v>
      </c>
      <c r="E3487" t="s">
        <v>644</v>
      </c>
      <c r="F3487" t="s">
        <v>2890</v>
      </c>
      <c r="G3487" t="s">
        <v>2890</v>
      </c>
      <c r="H3487">
        <v>1302</v>
      </c>
      <c r="I3487" t="s">
        <v>265</v>
      </c>
      <c r="J3487" t="s">
        <v>242</v>
      </c>
      <c r="K3487" t="s">
        <v>243</v>
      </c>
      <c r="L3487" t="s">
        <v>244</v>
      </c>
      <c r="M3487">
        <v>0</v>
      </c>
      <c r="N3487">
        <v>1302</v>
      </c>
      <c r="O3487" t="s">
        <v>324</v>
      </c>
      <c r="P3487" t="s">
        <v>8286</v>
      </c>
      <c r="Q3487" t="s">
        <v>647</v>
      </c>
      <c r="R3487" t="s">
        <v>8288</v>
      </c>
      <c r="S3487" t="s">
        <v>270</v>
      </c>
      <c r="T3487" t="b">
        <v>1</v>
      </c>
    </row>
    <row r="3488" spans="1:20" x14ac:dyDescent="0.25">
      <c r="A3488" t="s">
        <v>259</v>
      </c>
      <c r="B3488" t="s">
        <v>260</v>
      </c>
      <c r="C3488" t="s">
        <v>336</v>
      </c>
      <c r="D3488" t="s">
        <v>643</v>
      </c>
      <c r="E3488" t="s">
        <v>644</v>
      </c>
      <c r="F3488" t="s">
        <v>2890</v>
      </c>
      <c r="G3488" t="s">
        <v>2890</v>
      </c>
      <c r="H3488">
        <v>2517</v>
      </c>
      <c r="I3488" t="s">
        <v>265</v>
      </c>
      <c r="J3488" t="s">
        <v>242</v>
      </c>
      <c r="K3488" t="s">
        <v>243</v>
      </c>
      <c r="L3488" t="s">
        <v>244</v>
      </c>
      <c r="M3488">
        <v>0</v>
      </c>
      <c r="N3488">
        <v>2517</v>
      </c>
      <c r="O3488" t="s">
        <v>324</v>
      </c>
      <c r="P3488" t="s">
        <v>8286</v>
      </c>
      <c r="Q3488" t="s">
        <v>647</v>
      </c>
      <c r="R3488" t="s">
        <v>8289</v>
      </c>
      <c r="S3488" t="s">
        <v>270</v>
      </c>
      <c r="T3488" t="b">
        <v>1</v>
      </c>
    </row>
    <row r="3489" spans="1:20" x14ac:dyDescent="0.25">
      <c r="A3489" t="s">
        <v>259</v>
      </c>
      <c r="B3489" t="s">
        <v>260</v>
      </c>
      <c r="C3489" t="s">
        <v>237</v>
      </c>
      <c r="D3489" t="s">
        <v>1316</v>
      </c>
      <c r="E3489" t="s">
        <v>2259</v>
      </c>
      <c r="F3489" t="s">
        <v>2260</v>
      </c>
      <c r="G3489" t="s">
        <v>2261</v>
      </c>
      <c r="H3489">
        <v>0.14554800000000001</v>
      </c>
      <c r="I3489" t="s">
        <v>265</v>
      </c>
      <c r="J3489" t="s">
        <v>242</v>
      </c>
      <c r="K3489" t="s">
        <v>243</v>
      </c>
      <c r="L3489" t="s">
        <v>244</v>
      </c>
      <c r="M3489">
        <v>0</v>
      </c>
      <c r="N3489">
        <v>0.14554800000000001</v>
      </c>
      <c r="O3489" t="s">
        <v>372</v>
      </c>
      <c r="P3489" t="s">
        <v>8290</v>
      </c>
      <c r="Q3489" t="s">
        <v>1321</v>
      </c>
      <c r="R3489" t="s">
        <v>8291</v>
      </c>
      <c r="S3489" t="s">
        <v>270</v>
      </c>
      <c r="T3489" t="b">
        <v>1</v>
      </c>
    </row>
    <row r="3490" spans="1:20" x14ac:dyDescent="0.25">
      <c r="A3490" t="s">
        <v>259</v>
      </c>
      <c r="B3490" t="s">
        <v>260</v>
      </c>
      <c r="C3490" t="s">
        <v>237</v>
      </c>
      <c r="D3490" t="s">
        <v>5189</v>
      </c>
      <c r="E3490" t="s">
        <v>2944</v>
      </c>
      <c r="F3490" t="s">
        <v>8292</v>
      </c>
      <c r="G3490" t="s">
        <v>8292</v>
      </c>
      <c r="H3490">
        <v>2.8636219999999999</v>
      </c>
      <c r="I3490" t="s">
        <v>265</v>
      </c>
      <c r="J3490" t="s">
        <v>242</v>
      </c>
      <c r="K3490" t="s">
        <v>243</v>
      </c>
      <c r="L3490" t="s">
        <v>244</v>
      </c>
      <c r="M3490">
        <v>0</v>
      </c>
      <c r="N3490">
        <v>2.8636219999999999</v>
      </c>
      <c r="O3490" t="s">
        <v>372</v>
      </c>
      <c r="P3490" t="s">
        <v>8293</v>
      </c>
      <c r="Q3490" t="s">
        <v>5191</v>
      </c>
      <c r="R3490" t="s">
        <v>8294</v>
      </c>
      <c r="S3490" t="s">
        <v>270</v>
      </c>
      <c r="T3490" t="b">
        <v>1</v>
      </c>
    </row>
    <row r="3491" spans="1:20" x14ac:dyDescent="0.25">
      <c r="A3491" t="s">
        <v>259</v>
      </c>
      <c r="B3491" t="s">
        <v>260</v>
      </c>
      <c r="C3491" t="s">
        <v>294</v>
      </c>
      <c r="D3491" t="s">
        <v>5189</v>
      </c>
      <c r="E3491" t="s">
        <v>2944</v>
      </c>
      <c r="F3491" t="s">
        <v>8292</v>
      </c>
      <c r="G3491" t="s">
        <v>8292</v>
      </c>
      <c r="H3491">
        <v>2.3090760000000001</v>
      </c>
      <c r="I3491" t="s">
        <v>265</v>
      </c>
      <c r="J3491" t="s">
        <v>242</v>
      </c>
      <c r="K3491" t="s">
        <v>243</v>
      </c>
      <c r="L3491" t="s">
        <v>244</v>
      </c>
      <c r="M3491">
        <v>0</v>
      </c>
      <c r="N3491">
        <v>2.3090760000000001</v>
      </c>
      <c r="O3491" t="s">
        <v>372</v>
      </c>
      <c r="P3491" t="s">
        <v>8293</v>
      </c>
      <c r="Q3491" t="s">
        <v>5191</v>
      </c>
      <c r="R3491" t="s">
        <v>8294</v>
      </c>
      <c r="S3491" t="s">
        <v>270</v>
      </c>
      <c r="T3491" t="b">
        <v>1</v>
      </c>
    </row>
    <row r="3492" spans="1:20" x14ac:dyDescent="0.25">
      <c r="A3492" t="s">
        <v>259</v>
      </c>
      <c r="B3492" t="s">
        <v>260</v>
      </c>
      <c r="C3492" t="s">
        <v>237</v>
      </c>
      <c r="D3492" t="s">
        <v>1711</v>
      </c>
      <c r="E3492" t="s">
        <v>7114</v>
      </c>
      <c r="F3492" t="s">
        <v>7115</v>
      </c>
      <c r="G3492" t="s">
        <v>7116</v>
      </c>
      <c r="H3492">
        <v>6.0574000000000003E-2</v>
      </c>
      <c r="I3492" t="s">
        <v>265</v>
      </c>
      <c r="J3492" t="s">
        <v>242</v>
      </c>
      <c r="K3492" t="s">
        <v>243</v>
      </c>
      <c r="L3492" t="s">
        <v>244</v>
      </c>
      <c r="M3492">
        <v>0</v>
      </c>
      <c r="N3492">
        <v>6.0574000000000003E-2</v>
      </c>
      <c r="O3492" t="s">
        <v>372</v>
      </c>
      <c r="P3492" t="s">
        <v>8295</v>
      </c>
      <c r="Q3492" t="s">
        <v>1716</v>
      </c>
      <c r="R3492" t="s">
        <v>8296</v>
      </c>
      <c r="S3492" t="s">
        <v>270</v>
      </c>
      <c r="T3492" t="b">
        <v>1</v>
      </c>
    </row>
    <row r="3493" spans="1:20" x14ac:dyDescent="0.25">
      <c r="A3493" t="s">
        <v>259</v>
      </c>
      <c r="B3493" t="s">
        <v>260</v>
      </c>
      <c r="C3493" t="s">
        <v>294</v>
      </c>
      <c r="D3493" t="s">
        <v>1711</v>
      </c>
      <c r="E3493" t="s">
        <v>7114</v>
      </c>
      <c r="F3493" t="s">
        <v>7115</v>
      </c>
      <c r="G3493" t="s">
        <v>7116</v>
      </c>
      <c r="H3493">
        <v>2.1676999999999998E-2</v>
      </c>
      <c r="I3493" t="s">
        <v>265</v>
      </c>
      <c r="J3493" t="s">
        <v>242</v>
      </c>
      <c r="K3493" t="s">
        <v>243</v>
      </c>
      <c r="L3493" t="s">
        <v>244</v>
      </c>
      <c r="M3493">
        <v>0</v>
      </c>
      <c r="N3493">
        <v>2.1676999999999998E-2</v>
      </c>
      <c r="O3493" t="s">
        <v>372</v>
      </c>
      <c r="P3493" t="s">
        <v>8295</v>
      </c>
      <c r="Q3493" t="s">
        <v>1716</v>
      </c>
      <c r="R3493" t="s">
        <v>8296</v>
      </c>
      <c r="S3493" t="s">
        <v>270</v>
      </c>
      <c r="T3493" t="b">
        <v>1</v>
      </c>
    </row>
    <row r="3494" spans="1:20" x14ac:dyDescent="0.25">
      <c r="A3494" t="s">
        <v>259</v>
      </c>
      <c r="B3494" t="s">
        <v>260</v>
      </c>
      <c r="C3494" t="s">
        <v>237</v>
      </c>
      <c r="D3494" t="s">
        <v>1535</v>
      </c>
      <c r="E3494" t="s">
        <v>2714</v>
      </c>
      <c r="F3494" t="s">
        <v>8297</v>
      </c>
      <c r="G3494" t="s">
        <v>8297</v>
      </c>
      <c r="H3494">
        <v>1.8249409999999999</v>
      </c>
      <c r="I3494" t="s">
        <v>265</v>
      </c>
      <c r="J3494" t="s">
        <v>242</v>
      </c>
      <c r="K3494" t="s">
        <v>243</v>
      </c>
      <c r="L3494" t="s">
        <v>244</v>
      </c>
      <c r="M3494">
        <v>0</v>
      </c>
      <c r="N3494">
        <v>1.8249409999999999</v>
      </c>
      <c r="O3494" t="s">
        <v>372</v>
      </c>
      <c r="P3494" t="s">
        <v>8298</v>
      </c>
      <c r="Q3494" t="s">
        <v>1539</v>
      </c>
      <c r="R3494" t="s">
        <v>8299</v>
      </c>
      <c r="S3494" t="s">
        <v>270</v>
      </c>
      <c r="T3494" t="b">
        <v>1</v>
      </c>
    </row>
    <row r="3495" spans="1:20" x14ac:dyDescent="0.25">
      <c r="A3495" t="s">
        <v>259</v>
      </c>
      <c r="B3495" t="s">
        <v>260</v>
      </c>
      <c r="C3495" t="s">
        <v>294</v>
      </c>
      <c r="D3495" t="s">
        <v>1535</v>
      </c>
      <c r="E3495" t="s">
        <v>2714</v>
      </c>
      <c r="F3495" t="s">
        <v>8297</v>
      </c>
      <c r="G3495" t="s">
        <v>8297</v>
      </c>
      <c r="H3495">
        <v>0.78036499999999998</v>
      </c>
      <c r="I3495" t="s">
        <v>265</v>
      </c>
      <c r="J3495" t="s">
        <v>242</v>
      </c>
      <c r="K3495" t="s">
        <v>243</v>
      </c>
      <c r="L3495" t="s">
        <v>244</v>
      </c>
      <c r="M3495">
        <v>0</v>
      </c>
      <c r="N3495">
        <v>0.78036499999999998</v>
      </c>
      <c r="O3495" t="s">
        <v>372</v>
      </c>
      <c r="P3495" t="s">
        <v>8298</v>
      </c>
      <c r="Q3495" t="s">
        <v>1539</v>
      </c>
      <c r="R3495" t="s">
        <v>8299</v>
      </c>
      <c r="S3495" t="s">
        <v>270</v>
      </c>
      <c r="T3495" t="b">
        <v>1</v>
      </c>
    </row>
    <row r="3496" spans="1:20" x14ac:dyDescent="0.25">
      <c r="A3496" t="s">
        <v>236</v>
      </c>
      <c r="B3496" t="s">
        <v>335</v>
      </c>
      <c r="C3496" t="s">
        <v>237</v>
      </c>
      <c r="D3496" t="s">
        <v>335</v>
      </c>
      <c r="F3496" t="s">
        <v>8300</v>
      </c>
      <c r="G3496" t="s">
        <v>8301</v>
      </c>
      <c r="H3496">
        <v>5</v>
      </c>
      <c r="I3496" t="s">
        <v>492</v>
      </c>
      <c r="J3496" t="s">
        <v>242</v>
      </c>
      <c r="K3496" t="s">
        <v>243</v>
      </c>
      <c r="L3496" t="s">
        <v>244</v>
      </c>
      <c r="M3496">
        <v>0</v>
      </c>
      <c r="N3496">
        <v>5</v>
      </c>
      <c r="O3496" t="s">
        <v>8302</v>
      </c>
      <c r="P3496" t="s">
        <v>8303</v>
      </c>
      <c r="Q3496" t="s">
        <v>494</v>
      </c>
      <c r="R3496" t="s">
        <v>8304</v>
      </c>
      <c r="S3496" t="s">
        <v>346</v>
      </c>
      <c r="T3496" t="b">
        <v>1</v>
      </c>
    </row>
    <row r="3497" spans="1:20" x14ac:dyDescent="0.25">
      <c r="A3497" t="s">
        <v>259</v>
      </c>
      <c r="B3497" t="s">
        <v>1261</v>
      </c>
      <c r="C3497" t="s">
        <v>237</v>
      </c>
      <c r="D3497" t="s">
        <v>1261</v>
      </c>
      <c r="F3497" t="s">
        <v>1262</v>
      </c>
      <c r="G3497" t="s">
        <v>8305</v>
      </c>
      <c r="H3497">
        <v>0.1</v>
      </c>
      <c r="I3497" t="s">
        <v>265</v>
      </c>
      <c r="J3497" t="s">
        <v>242</v>
      </c>
      <c r="K3497" t="s">
        <v>243</v>
      </c>
      <c r="L3497" t="s">
        <v>244</v>
      </c>
      <c r="M3497">
        <v>0</v>
      </c>
      <c r="N3497">
        <v>0.1</v>
      </c>
      <c r="O3497" t="s">
        <v>298</v>
      </c>
      <c r="P3497" t="s">
        <v>8306</v>
      </c>
      <c r="Q3497" t="s">
        <v>1265</v>
      </c>
      <c r="R3497" t="s">
        <v>1266</v>
      </c>
      <c r="S3497" t="s">
        <v>1267</v>
      </c>
      <c r="T3497" t="b">
        <v>1</v>
      </c>
    </row>
    <row r="3498" spans="1:20" x14ac:dyDescent="0.25">
      <c r="A3498" t="s">
        <v>259</v>
      </c>
      <c r="B3498" t="s">
        <v>260</v>
      </c>
      <c r="C3498" t="s">
        <v>237</v>
      </c>
      <c r="D3498" t="s">
        <v>1343</v>
      </c>
      <c r="E3498" t="s">
        <v>1729</v>
      </c>
      <c r="F3498" t="s">
        <v>8307</v>
      </c>
      <c r="G3498" t="s">
        <v>8307</v>
      </c>
      <c r="H3498">
        <v>0.30299999999999999</v>
      </c>
      <c r="I3498" t="s">
        <v>265</v>
      </c>
      <c r="J3498" t="s">
        <v>242</v>
      </c>
      <c r="K3498" t="s">
        <v>243</v>
      </c>
      <c r="L3498" t="s">
        <v>244</v>
      </c>
      <c r="M3498">
        <v>0</v>
      </c>
      <c r="N3498">
        <v>0.30299999999999999</v>
      </c>
      <c r="O3498" t="s">
        <v>446</v>
      </c>
      <c r="P3498" t="s">
        <v>8308</v>
      </c>
      <c r="Q3498" t="s">
        <v>1347</v>
      </c>
      <c r="R3498" t="s">
        <v>8309</v>
      </c>
      <c r="S3498" t="s">
        <v>270</v>
      </c>
      <c r="T3498" t="b">
        <v>1</v>
      </c>
    </row>
    <row r="3499" spans="1:20" x14ac:dyDescent="0.25">
      <c r="A3499" t="s">
        <v>259</v>
      </c>
      <c r="B3499" t="s">
        <v>260</v>
      </c>
      <c r="C3499" t="s">
        <v>294</v>
      </c>
      <c r="D3499" t="s">
        <v>1343</v>
      </c>
      <c r="E3499" t="s">
        <v>1729</v>
      </c>
      <c r="F3499" t="s">
        <v>8307</v>
      </c>
      <c r="G3499" t="s">
        <v>8307</v>
      </c>
      <c r="H3499">
        <v>0.26600000000000001</v>
      </c>
      <c r="I3499" t="s">
        <v>265</v>
      </c>
      <c r="J3499" t="s">
        <v>242</v>
      </c>
      <c r="K3499" t="s">
        <v>243</v>
      </c>
      <c r="L3499" t="s">
        <v>244</v>
      </c>
      <c r="M3499">
        <v>0</v>
      </c>
      <c r="N3499">
        <v>0.26600000000000001</v>
      </c>
      <c r="O3499" t="s">
        <v>446</v>
      </c>
      <c r="P3499" t="s">
        <v>8308</v>
      </c>
      <c r="Q3499" t="s">
        <v>1347</v>
      </c>
      <c r="R3499" t="s">
        <v>8309</v>
      </c>
      <c r="S3499" t="s">
        <v>270</v>
      </c>
      <c r="T3499" t="b">
        <v>1</v>
      </c>
    </row>
    <row r="3500" spans="1:20" x14ac:dyDescent="0.25">
      <c r="A3500" t="s">
        <v>259</v>
      </c>
      <c r="B3500" t="s">
        <v>260</v>
      </c>
      <c r="C3500" t="s">
        <v>237</v>
      </c>
      <c r="D3500" t="s">
        <v>1953</v>
      </c>
      <c r="E3500" t="s">
        <v>1062</v>
      </c>
      <c r="F3500" t="s">
        <v>4021</v>
      </c>
      <c r="G3500" t="s">
        <v>4021</v>
      </c>
      <c r="H3500">
        <v>0.65600000000000003</v>
      </c>
      <c r="I3500" t="s">
        <v>265</v>
      </c>
      <c r="J3500" t="s">
        <v>242</v>
      </c>
      <c r="K3500" t="s">
        <v>243</v>
      </c>
      <c r="L3500" t="s">
        <v>244</v>
      </c>
      <c r="M3500">
        <v>0</v>
      </c>
      <c r="N3500">
        <v>0.65600000000000003</v>
      </c>
      <c r="O3500" t="s">
        <v>331</v>
      </c>
      <c r="P3500" t="s">
        <v>8310</v>
      </c>
      <c r="Q3500" t="s">
        <v>1957</v>
      </c>
      <c r="R3500" t="s">
        <v>8311</v>
      </c>
      <c r="S3500" t="s">
        <v>270</v>
      </c>
      <c r="T3500" t="b">
        <v>1</v>
      </c>
    </row>
    <row r="3501" spans="1:20" x14ac:dyDescent="0.25">
      <c r="A3501" t="s">
        <v>259</v>
      </c>
      <c r="B3501" t="s">
        <v>260</v>
      </c>
      <c r="C3501" t="s">
        <v>294</v>
      </c>
      <c r="D3501" t="s">
        <v>1953</v>
      </c>
      <c r="E3501" t="s">
        <v>1062</v>
      </c>
      <c r="F3501" t="s">
        <v>4021</v>
      </c>
      <c r="G3501" t="s">
        <v>4021</v>
      </c>
      <c r="H3501">
        <v>0.18099999999999999</v>
      </c>
      <c r="I3501" t="s">
        <v>265</v>
      </c>
      <c r="J3501" t="s">
        <v>242</v>
      </c>
      <c r="K3501" t="s">
        <v>243</v>
      </c>
      <c r="L3501" t="s">
        <v>244</v>
      </c>
      <c r="M3501">
        <v>0</v>
      </c>
      <c r="N3501">
        <v>0.18099999999999999</v>
      </c>
      <c r="O3501" t="s">
        <v>324</v>
      </c>
      <c r="P3501" t="s">
        <v>8310</v>
      </c>
      <c r="Q3501" t="s">
        <v>1957</v>
      </c>
      <c r="R3501" t="s">
        <v>8311</v>
      </c>
      <c r="S3501" t="s">
        <v>270</v>
      </c>
      <c r="T3501" t="b">
        <v>1</v>
      </c>
    </row>
    <row r="3502" spans="1:20" x14ac:dyDescent="0.25">
      <c r="A3502" t="s">
        <v>259</v>
      </c>
      <c r="B3502" t="s">
        <v>260</v>
      </c>
      <c r="C3502" t="s">
        <v>237</v>
      </c>
      <c r="D3502" t="s">
        <v>1535</v>
      </c>
      <c r="E3502" t="s">
        <v>1039</v>
      </c>
      <c r="F3502" t="s">
        <v>1040</v>
      </c>
      <c r="G3502" t="s">
        <v>1040</v>
      </c>
      <c r="H3502">
        <v>2.097683</v>
      </c>
      <c r="I3502" t="s">
        <v>265</v>
      </c>
      <c r="J3502" t="s">
        <v>242</v>
      </c>
      <c r="K3502" t="s">
        <v>243</v>
      </c>
      <c r="L3502" t="s">
        <v>244</v>
      </c>
      <c r="M3502">
        <v>0</v>
      </c>
      <c r="N3502">
        <v>2.097683</v>
      </c>
      <c r="O3502" t="s">
        <v>372</v>
      </c>
      <c r="P3502" t="s">
        <v>8312</v>
      </c>
      <c r="Q3502" t="s">
        <v>1539</v>
      </c>
      <c r="R3502" t="s">
        <v>8313</v>
      </c>
      <c r="S3502" t="s">
        <v>270</v>
      </c>
      <c r="T3502" t="b">
        <v>1</v>
      </c>
    </row>
    <row r="3503" spans="1:20" x14ac:dyDescent="0.25">
      <c r="A3503" t="s">
        <v>259</v>
      </c>
      <c r="B3503" t="s">
        <v>260</v>
      </c>
      <c r="C3503" t="s">
        <v>294</v>
      </c>
      <c r="D3503" t="s">
        <v>1535</v>
      </c>
      <c r="E3503" t="s">
        <v>1039</v>
      </c>
      <c r="F3503" t="s">
        <v>1040</v>
      </c>
      <c r="G3503" t="s">
        <v>1040</v>
      </c>
      <c r="H3503">
        <v>0.92995700000000003</v>
      </c>
      <c r="I3503" t="s">
        <v>265</v>
      </c>
      <c r="J3503" t="s">
        <v>242</v>
      </c>
      <c r="K3503" t="s">
        <v>243</v>
      </c>
      <c r="L3503" t="s">
        <v>244</v>
      </c>
      <c r="M3503">
        <v>0</v>
      </c>
      <c r="N3503">
        <v>0.92995700000000003</v>
      </c>
      <c r="O3503" t="s">
        <v>372</v>
      </c>
      <c r="P3503" t="s">
        <v>8312</v>
      </c>
      <c r="Q3503" t="s">
        <v>1539</v>
      </c>
      <c r="R3503" t="s">
        <v>8313</v>
      </c>
      <c r="S3503" t="s">
        <v>270</v>
      </c>
      <c r="T3503" t="b">
        <v>1</v>
      </c>
    </row>
    <row r="3504" spans="1:20" x14ac:dyDescent="0.25">
      <c r="A3504" t="s">
        <v>259</v>
      </c>
      <c r="B3504" t="s">
        <v>260</v>
      </c>
      <c r="C3504" t="s">
        <v>237</v>
      </c>
      <c r="D3504" t="s">
        <v>1953</v>
      </c>
      <c r="E3504" t="s">
        <v>3059</v>
      </c>
      <c r="F3504" t="s">
        <v>3060</v>
      </c>
      <c r="G3504" t="s">
        <v>3060</v>
      </c>
      <c r="H3504">
        <v>0.41</v>
      </c>
      <c r="I3504" t="s">
        <v>265</v>
      </c>
      <c r="J3504" t="s">
        <v>242</v>
      </c>
      <c r="K3504" t="s">
        <v>243</v>
      </c>
      <c r="L3504" t="s">
        <v>244</v>
      </c>
      <c r="M3504">
        <v>0</v>
      </c>
      <c r="N3504">
        <v>0.41</v>
      </c>
      <c r="O3504" t="s">
        <v>331</v>
      </c>
      <c r="P3504" t="s">
        <v>8314</v>
      </c>
      <c r="Q3504" t="s">
        <v>1957</v>
      </c>
      <c r="R3504" t="s">
        <v>8315</v>
      </c>
      <c r="S3504" t="s">
        <v>270</v>
      </c>
      <c r="T3504" t="b">
        <v>1</v>
      </c>
    </row>
    <row r="3505" spans="1:20" x14ac:dyDescent="0.25">
      <c r="A3505" t="s">
        <v>259</v>
      </c>
      <c r="B3505" t="s">
        <v>260</v>
      </c>
      <c r="C3505" t="s">
        <v>294</v>
      </c>
      <c r="D3505" t="s">
        <v>1953</v>
      </c>
      <c r="E3505" t="s">
        <v>3059</v>
      </c>
      <c r="F3505" t="s">
        <v>3060</v>
      </c>
      <c r="G3505" t="s">
        <v>3060</v>
      </c>
      <c r="H3505">
        <v>0.22600000000000001</v>
      </c>
      <c r="I3505" t="s">
        <v>265</v>
      </c>
      <c r="J3505" t="s">
        <v>242</v>
      </c>
      <c r="K3505" t="s">
        <v>243</v>
      </c>
      <c r="L3505" t="s">
        <v>244</v>
      </c>
      <c r="M3505">
        <v>0</v>
      </c>
      <c r="N3505">
        <v>0.22600000000000001</v>
      </c>
      <c r="O3505" t="s">
        <v>331</v>
      </c>
      <c r="P3505" t="s">
        <v>8314</v>
      </c>
      <c r="Q3505" t="s">
        <v>1957</v>
      </c>
      <c r="R3505" t="s">
        <v>8315</v>
      </c>
      <c r="S3505" t="s">
        <v>270</v>
      </c>
      <c r="T3505" t="b">
        <v>1</v>
      </c>
    </row>
    <row r="3506" spans="1:20" x14ac:dyDescent="0.25">
      <c r="A3506" t="s">
        <v>236</v>
      </c>
      <c r="B3506" t="s">
        <v>236</v>
      </c>
      <c r="C3506" t="s">
        <v>237</v>
      </c>
      <c r="D3506" t="s">
        <v>314</v>
      </c>
      <c r="F3506" t="s">
        <v>1126</v>
      </c>
      <c r="G3506" t="s">
        <v>2719</v>
      </c>
      <c r="H3506">
        <v>1E-3</v>
      </c>
      <c r="I3506" t="s">
        <v>241</v>
      </c>
      <c r="J3506" t="s">
        <v>242</v>
      </c>
      <c r="K3506" t="s">
        <v>243</v>
      </c>
      <c r="L3506" t="s">
        <v>244</v>
      </c>
      <c r="M3506">
        <v>0</v>
      </c>
      <c r="N3506">
        <v>1E-3</v>
      </c>
      <c r="O3506" t="s">
        <v>1407</v>
      </c>
      <c r="P3506" t="s">
        <v>8316</v>
      </c>
      <c r="Q3506" t="s">
        <v>318</v>
      </c>
      <c r="R3506" t="s">
        <v>6378</v>
      </c>
      <c r="S3506" t="s">
        <v>249</v>
      </c>
      <c r="T3506" t="b">
        <v>0</v>
      </c>
    </row>
    <row r="3507" spans="1:20" x14ac:dyDescent="0.25">
      <c r="A3507" t="s">
        <v>236</v>
      </c>
      <c r="B3507" t="s">
        <v>236</v>
      </c>
      <c r="C3507" t="s">
        <v>237</v>
      </c>
      <c r="D3507" t="s">
        <v>566</v>
      </c>
      <c r="F3507" t="s">
        <v>302</v>
      </c>
      <c r="G3507" t="s">
        <v>8317</v>
      </c>
      <c r="H3507">
        <v>0.13</v>
      </c>
      <c r="I3507" t="s">
        <v>254</v>
      </c>
      <c r="J3507" t="s">
        <v>242</v>
      </c>
      <c r="K3507" t="s">
        <v>243</v>
      </c>
      <c r="L3507" t="s">
        <v>244</v>
      </c>
      <c r="M3507">
        <v>0</v>
      </c>
      <c r="N3507">
        <v>0.13</v>
      </c>
      <c r="O3507" t="s">
        <v>569</v>
      </c>
      <c r="P3507" t="s">
        <v>8318</v>
      </c>
      <c r="Q3507" t="s">
        <v>571</v>
      </c>
      <c r="R3507" t="s">
        <v>3646</v>
      </c>
      <c r="S3507" t="s">
        <v>249</v>
      </c>
      <c r="T3507" t="b">
        <v>1</v>
      </c>
    </row>
    <row r="3508" spans="1:20" x14ac:dyDescent="0.25">
      <c r="A3508" t="s">
        <v>259</v>
      </c>
      <c r="B3508" t="s">
        <v>260</v>
      </c>
      <c r="C3508" t="s">
        <v>237</v>
      </c>
      <c r="D3508" t="s">
        <v>802</v>
      </c>
      <c r="E3508" t="s">
        <v>3398</v>
      </c>
      <c r="F3508" t="s">
        <v>3398</v>
      </c>
      <c r="G3508" t="s">
        <v>8319</v>
      </c>
      <c r="H3508">
        <v>9.84</v>
      </c>
      <c r="I3508" t="s">
        <v>265</v>
      </c>
      <c r="J3508" t="s">
        <v>242</v>
      </c>
      <c r="K3508" t="s">
        <v>243</v>
      </c>
      <c r="L3508" t="s">
        <v>244</v>
      </c>
      <c r="M3508">
        <v>0</v>
      </c>
      <c r="N3508">
        <v>9.84</v>
      </c>
      <c r="O3508" t="s">
        <v>324</v>
      </c>
      <c r="P3508" t="s">
        <v>8320</v>
      </c>
      <c r="Q3508" t="s">
        <v>806</v>
      </c>
      <c r="R3508" t="s">
        <v>8321</v>
      </c>
      <c r="S3508" t="s">
        <v>270</v>
      </c>
      <c r="T3508" t="b">
        <v>1</v>
      </c>
    </row>
    <row r="3509" spans="1:20" x14ac:dyDescent="0.25">
      <c r="A3509" t="s">
        <v>259</v>
      </c>
      <c r="B3509" t="s">
        <v>260</v>
      </c>
      <c r="C3509" t="s">
        <v>294</v>
      </c>
      <c r="D3509" t="s">
        <v>802</v>
      </c>
      <c r="E3509" t="s">
        <v>3398</v>
      </c>
      <c r="F3509" t="s">
        <v>3398</v>
      </c>
      <c r="G3509" t="s">
        <v>8319</v>
      </c>
      <c r="H3509">
        <v>5.4240000000000004</v>
      </c>
      <c r="I3509" t="s">
        <v>265</v>
      </c>
      <c r="J3509" t="s">
        <v>242</v>
      </c>
      <c r="K3509" t="s">
        <v>243</v>
      </c>
      <c r="L3509" t="s">
        <v>244</v>
      </c>
      <c r="M3509">
        <v>0</v>
      </c>
      <c r="N3509">
        <v>5.4240000000000004</v>
      </c>
      <c r="O3509" t="s">
        <v>324</v>
      </c>
      <c r="P3509" t="s">
        <v>8320</v>
      </c>
      <c r="Q3509" t="s">
        <v>806</v>
      </c>
      <c r="R3509" t="s">
        <v>8321</v>
      </c>
      <c r="S3509" t="s">
        <v>270</v>
      </c>
      <c r="T3509" t="b">
        <v>1</v>
      </c>
    </row>
    <row r="3510" spans="1:20" x14ac:dyDescent="0.25">
      <c r="A3510" t="s">
        <v>259</v>
      </c>
      <c r="B3510" t="s">
        <v>260</v>
      </c>
      <c r="C3510" t="s">
        <v>237</v>
      </c>
      <c r="D3510" t="s">
        <v>1428</v>
      </c>
      <c r="E3510" t="s">
        <v>7210</v>
      </c>
      <c r="F3510" t="s">
        <v>8322</v>
      </c>
      <c r="G3510" t="s">
        <v>8322</v>
      </c>
      <c r="H3510">
        <v>1.744</v>
      </c>
      <c r="I3510" t="s">
        <v>265</v>
      </c>
      <c r="J3510" t="s">
        <v>242</v>
      </c>
      <c r="K3510" t="s">
        <v>243</v>
      </c>
      <c r="L3510" t="s">
        <v>244</v>
      </c>
      <c r="M3510">
        <v>0</v>
      </c>
      <c r="N3510">
        <v>1.744</v>
      </c>
      <c r="O3510" t="s">
        <v>1309</v>
      </c>
      <c r="P3510" t="s">
        <v>4323</v>
      </c>
      <c r="Q3510" t="s">
        <v>1432</v>
      </c>
      <c r="R3510" t="s">
        <v>8323</v>
      </c>
      <c r="S3510" t="s">
        <v>270</v>
      </c>
      <c r="T3510" t="b">
        <v>0</v>
      </c>
    </row>
    <row r="3511" spans="1:20" x14ac:dyDescent="0.25">
      <c r="A3511" t="s">
        <v>259</v>
      </c>
      <c r="B3511" t="s">
        <v>260</v>
      </c>
      <c r="C3511" t="s">
        <v>294</v>
      </c>
      <c r="D3511" t="s">
        <v>1428</v>
      </c>
      <c r="E3511" t="s">
        <v>7210</v>
      </c>
      <c r="F3511" t="s">
        <v>8322</v>
      </c>
      <c r="G3511" t="s">
        <v>8322</v>
      </c>
      <c r="H3511">
        <v>1.008</v>
      </c>
      <c r="I3511" t="s">
        <v>265</v>
      </c>
      <c r="J3511" t="s">
        <v>242</v>
      </c>
      <c r="K3511" t="s">
        <v>243</v>
      </c>
      <c r="L3511" t="s">
        <v>244</v>
      </c>
      <c r="M3511">
        <v>0</v>
      </c>
      <c r="N3511">
        <v>1.008</v>
      </c>
      <c r="O3511" t="s">
        <v>1309</v>
      </c>
      <c r="P3511" t="s">
        <v>4323</v>
      </c>
      <c r="Q3511" t="s">
        <v>1432</v>
      </c>
      <c r="R3511" t="s">
        <v>8323</v>
      </c>
      <c r="S3511" t="s">
        <v>270</v>
      </c>
      <c r="T3511" t="b">
        <v>0</v>
      </c>
    </row>
    <row r="3512" spans="1:20" x14ac:dyDescent="0.25">
      <c r="A3512" t="s">
        <v>259</v>
      </c>
      <c r="B3512" t="s">
        <v>260</v>
      </c>
      <c r="C3512" t="s">
        <v>237</v>
      </c>
      <c r="D3512" t="s">
        <v>1400</v>
      </c>
      <c r="E3512" t="s">
        <v>581</v>
      </c>
      <c r="F3512" t="s">
        <v>8324</v>
      </c>
      <c r="G3512" t="s">
        <v>8324</v>
      </c>
      <c r="H3512">
        <v>0.121222</v>
      </c>
      <c r="I3512" t="s">
        <v>265</v>
      </c>
      <c r="J3512" t="s">
        <v>242</v>
      </c>
      <c r="K3512" t="s">
        <v>243</v>
      </c>
      <c r="L3512" t="s">
        <v>244</v>
      </c>
      <c r="M3512">
        <v>0</v>
      </c>
      <c r="N3512">
        <v>0.121222</v>
      </c>
      <c r="O3512" t="s">
        <v>372</v>
      </c>
      <c r="P3512" t="s">
        <v>8325</v>
      </c>
      <c r="Q3512" t="s">
        <v>1404</v>
      </c>
      <c r="R3512" t="s">
        <v>8326</v>
      </c>
      <c r="S3512" t="s">
        <v>270</v>
      </c>
      <c r="T3512" t="b">
        <v>1</v>
      </c>
    </row>
    <row r="3513" spans="1:20" x14ac:dyDescent="0.25">
      <c r="A3513" t="s">
        <v>259</v>
      </c>
      <c r="B3513" t="s">
        <v>260</v>
      </c>
      <c r="C3513" t="s">
        <v>294</v>
      </c>
      <c r="D3513" t="s">
        <v>1400</v>
      </c>
      <c r="E3513" t="s">
        <v>581</v>
      </c>
      <c r="F3513" t="s">
        <v>8324</v>
      </c>
      <c r="G3513" t="s">
        <v>8324</v>
      </c>
      <c r="H3513">
        <v>3.8399999999999997E-2</v>
      </c>
      <c r="I3513" t="s">
        <v>265</v>
      </c>
      <c r="J3513" t="s">
        <v>242</v>
      </c>
      <c r="K3513" t="s">
        <v>243</v>
      </c>
      <c r="L3513" t="s">
        <v>244</v>
      </c>
      <c r="M3513">
        <v>0</v>
      </c>
      <c r="N3513">
        <v>3.8399999999999997E-2</v>
      </c>
      <c r="O3513" t="s">
        <v>372</v>
      </c>
      <c r="P3513" t="s">
        <v>8325</v>
      </c>
      <c r="Q3513" t="s">
        <v>1404</v>
      </c>
      <c r="R3513" t="s">
        <v>8326</v>
      </c>
      <c r="S3513" t="s">
        <v>270</v>
      </c>
      <c r="T3513" t="b">
        <v>1</v>
      </c>
    </row>
    <row r="3514" spans="1:20" x14ac:dyDescent="0.25">
      <c r="A3514" t="s">
        <v>259</v>
      </c>
      <c r="B3514" t="s">
        <v>382</v>
      </c>
      <c r="C3514" t="s">
        <v>237</v>
      </c>
      <c r="D3514" t="s">
        <v>4224</v>
      </c>
      <c r="E3514" t="s">
        <v>7390</v>
      </c>
      <c r="F3514" t="s">
        <v>8327</v>
      </c>
      <c r="G3514" t="s">
        <v>8327</v>
      </c>
      <c r="H3514">
        <v>3.859</v>
      </c>
      <c r="I3514" t="s">
        <v>265</v>
      </c>
      <c r="J3514" t="s">
        <v>242</v>
      </c>
      <c r="K3514" t="s">
        <v>243</v>
      </c>
      <c r="L3514" t="s">
        <v>244</v>
      </c>
      <c r="M3514">
        <v>0</v>
      </c>
      <c r="N3514">
        <v>3.859</v>
      </c>
      <c r="O3514" t="s">
        <v>4225</v>
      </c>
      <c r="P3514" t="s">
        <v>8328</v>
      </c>
      <c r="Q3514" t="s">
        <v>4227</v>
      </c>
      <c r="R3514" t="s">
        <v>8329</v>
      </c>
      <c r="S3514" t="s">
        <v>390</v>
      </c>
      <c r="T3514" t="b">
        <v>1</v>
      </c>
    </row>
    <row r="3515" spans="1:20" x14ac:dyDescent="0.25">
      <c r="A3515" t="s">
        <v>259</v>
      </c>
      <c r="B3515" t="s">
        <v>382</v>
      </c>
      <c r="C3515" t="s">
        <v>294</v>
      </c>
      <c r="D3515" t="s">
        <v>4224</v>
      </c>
      <c r="E3515" t="s">
        <v>7390</v>
      </c>
      <c r="F3515" t="s">
        <v>8327</v>
      </c>
      <c r="G3515" t="s">
        <v>8327</v>
      </c>
      <c r="H3515">
        <v>1.988</v>
      </c>
      <c r="I3515" t="s">
        <v>265</v>
      </c>
      <c r="J3515" t="s">
        <v>242</v>
      </c>
      <c r="K3515" t="s">
        <v>243</v>
      </c>
      <c r="L3515" t="s">
        <v>244</v>
      </c>
      <c r="M3515">
        <v>0</v>
      </c>
      <c r="N3515">
        <v>1.988</v>
      </c>
      <c r="O3515" t="s">
        <v>391</v>
      </c>
      <c r="P3515" t="s">
        <v>8328</v>
      </c>
      <c r="Q3515" t="s">
        <v>4227</v>
      </c>
      <c r="R3515" t="s">
        <v>8329</v>
      </c>
      <c r="S3515" t="s">
        <v>390</v>
      </c>
      <c r="T3515" t="b">
        <v>1</v>
      </c>
    </row>
    <row r="3516" spans="1:20" x14ac:dyDescent="0.25">
      <c r="A3516" t="s">
        <v>236</v>
      </c>
      <c r="B3516" t="s">
        <v>236</v>
      </c>
      <c r="C3516" t="s">
        <v>237</v>
      </c>
      <c r="D3516" t="s">
        <v>483</v>
      </c>
      <c r="F3516" t="s">
        <v>393</v>
      </c>
      <c r="G3516" t="s">
        <v>8330</v>
      </c>
      <c r="H3516">
        <v>8.1299999999999997E-2</v>
      </c>
      <c r="I3516" t="s">
        <v>254</v>
      </c>
      <c r="J3516" t="s">
        <v>242</v>
      </c>
      <c r="K3516" t="s">
        <v>243</v>
      </c>
      <c r="L3516" t="s">
        <v>244</v>
      </c>
      <c r="M3516">
        <v>0</v>
      </c>
      <c r="N3516">
        <v>8.1299999999999997E-2</v>
      </c>
      <c r="O3516" t="s">
        <v>1762</v>
      </c>
      <c r="P3516" t="s">
        <v>8331</v>
      </c>
      <c r="Q3516" t="s">
        <v>488</v>
      </c>
      <c r="R3516" t="s">
        <v>1764</v>
      </c>
      <c r="S3516" t="s">
        <v>249</v>
      </c>
      <c r="T3516" t="b">
        <v>1</v>
      </c>
    </row>
    <row r="3517" spans="1:20" x14ac:dyDescent="0.25">
      <c r="A3517" t="s">
        <v>259</v>
      </c>
      <c r="B3517" t="s">
        <v>260</v>
      </c>
      <c r="C3517" t="s">
        <v>237</v>
      </c>
      <c r="D3517" t="s">
        <v>2093</v>
      </c>
      <c r="E3517" t="s">
        <v>5796</v>
      </c>
      <c r="F3517" t="s">
        <v>5797</v>
      </c>
      <c r="G3517" t="s">
        <v>5798</v>
      </c>
      <c r="H3517">
        <v>4.6434000000000003E-2</v>
      </c>
      <c r="I3517" t="s">
        <v>265</v>
      </c>
      <c r="J3517" t="s">
        <v>242</v>
      </c>
      <c r="K3517" t="s">
        <v>243</v>
      </c>
      <c r="L3517" t="s">
        <v>244</v>
      </c>
      <c r="M3517">
        <v>0</v>
      </c>
      <c r="N3517">
        <v>4.6434000000000003E-2</v>
      </c>
      <c r="O3517" t="s">
        <v>372</v>
      </c>
      <c r="P3517" t="s">
        <v>8332</v>
      </c>
      <c r="Q3517" t="s">
        <v>2098</v>
      </c>
      <c r="R3517" t="s">
        <v>8333</v>
      </c>
      <c r="S3517" t="s">
        <v>270</v>
      </c>
      <c r="T3517" t="b">
        <v>1</v>
      </c>
    </row>
    <row r="3518" spans="1:20" x14ac:dyDescent="0.25">
      <c r="A3518" t="s">
        <v>259</v>
      </c>
      <c r="B3518" t="s">
        <v>260</v>
      </c>
      <c r="C3518" t="s">
        <v>294</v>
      </c>
      <c r="D3518" t="s">
        <v>2093</v>
      </c>
      <c r="E3518" t="s">
        <v>5796</v>
      </c>
      <c r="F3518" t="s">
        <v>5797</v>
      </c>
      <c r="G3518" t="s">
        <v>5798</v>
      </c>
      <c r="H3518">
        <v>2.3562E-2</v>
      </c>
      <c r="I3518" t="s">
        <v>265</v>
      </c>
      <c r="J3518" t="s">
        <v>242</v>
      </c>
      <c r="K3518" t="s">
        <v>243</v>
      </c>
      <c r="L3518" t="s">
        <v>244</v>
      </c>
      <c r="M3518">
        <v>0</v>
      </c>
      <c r="N3518">
        <v>2.3562E-2</v>
      </c>
      <c r="O3518" t="s">
        <v>372</v>
      </c>
      <c r="P3518" t="s">
        <v>8332</v>
      </c>
      <c r="Q3518" t="s">
        <v>2098</v>
      </c>
      <c r="R3518" t="s">
        <v>8333</v>
      </c>
      <c r="S3518" t="s">
        <v>270</v>
      </c>
      <c r="T3518" t="b">
        <v>1</v>
      </c>
    </row>
    <row r="3519" spans="1:20" x14ac:dyDescent="0.25">
      <c r="A3519" t="s">
        <v>236</v>
      </c>
      <c r="B3519" t="s">
        <v>236</v>
      </c>
      <c r="C3519" t="s">
        <v>237</v>
      </c>
      <c r="D3519" t="s">
        <v>314</v>
      </c>
      <c r="E3519" t="s">
        <v>251</v>
      </c>
      <c r="F3519" t="s">
        <v>479</v>
      </c>
      <c r="G3519" t="s">
        <v>4629</v>
      </c>
      <c r="H3519">
        <v>0.03</v>
      </c>
      <c r="I3519" t="s">
        <v>241</v>
      </c>
      <c r="J3519" t="s">
        <v>242</v>
      </c>
      <c r="K3519" t="s">
        <v>243</v>
      </c>
      <c r="L3519" t="s">
        <v>244</v>
      </c>
      <c r="M3519">
        <v>0</v>
      </c>
      <c r="N3519">
        <v>0.03</v>
      </c>
      <c r="O3519" t="s">
        <v>255</v>
      </c>
      <c r="P3519" t="s">
        <v>8334</v>
      </c>
      <c r="Q3519" t="s">
        <v>318</v>
      </c>
      <c r="R3519" t="s">
        <v>3876</v>
      </c>
      <c r="S3519" t="s">
        <v>249</v>
      </c>
      <c r="T3519" t="b">
        <v>1</v>
      </c>
    </row>
    <row r="3520" spans="1:20" x14ac:dyDescent="0.25">
      <c r="A3520" t="s">
        <v>259</v>
      </c>
      <c r="B3520" t="s">
        <v>260</v>
      </c>
      <c r="C3520" t="s">
        <v>237</v>
      </c>
      <c r="D3520" t="s">
        <v>1718</v>
      </c>
      <c r="E3520" t="s">
        <v>2604</v>
      </c>
      <c r="F3520" t="s">
        <v>8335</v>
      </c>
      <c r="G3520" t="s">
        <v>8336</v>
      </c>
      <c r="H3520">
        <v>3.2154720000000001</v>
      </c>
      <c r="I3520" t="s">
        <v>265</v>
      </c>
      <c r="J3520" t="s">
        <v>242</v>
      </c>
      <c r="K3520" t="s">
        <v>243</v>
      </c>
      <c r="L3520" t="s">
        <v>244</v>
      </c>
      <c r="M3520">
        <v>0</v>
      </c>
      <c r="N3520">
        <v>3.2154720000000001</v>
      </c>
      <c r="O3520" t="s">
        <v>372</v>
      </c>
      <c r="P3520" t="s">
        <v>8337</v>
      </c>
      <c r="Q3520" t="s">
        <v>1722</v>
      </c>
      <c r="R3520" t="s">
        <v>8338</v>
      </c>
      <c r="S3520" t="s">
        <v>270</v>
      </c>
      <c r="T3520" t="b">
        <v>1</v>
      </c>
    </row>
    <row r="3521" spans="1:20" x14ac:dyDescent="0.25">
      <c r="A3521" t="s">
        <v>259</v>
      </c>
      <c r="B3521" t="s">
        <v>260</v>
      </c>
      <c r="C3521" t="s">
        <v>294</v>
      </c>
      <c r="D3521" t="s">
        <v>1718</v>
      </c>
      <c r="E3521" t="s">
        <v>2604</v>
      </c>
      <c r="F3521" t="s">
        <v>8335</v>
      </c>
      <c r="G3521" t="s">
        <v>8336</v>
      </c>
      <c r="H3521">
        <v>1.698429</v>
      </c>
      <c r="I3521" t="s">
        <v>265</v>
      </c>
      <c r="J3521" t="s">
        <v>242</v>
      </c>
      <c r="K3521" t="s">
        <v>243</v>
      </c>
      <c r="L3521" t="s">
        <v>244</v>
      </c>
      <c r="M3521">
        <v>0</v>
      </c>
      <c r="N3521">
        <v>1.698429</v>
      </c>
      <c r="O3521" t="s">
        <v>372</v>
      </c>
      <c r="P3521" t="s">
        <v>8337</v>
      </c>
      <c r="Q3521" t="s">
        <v>1722</v>
      </c>
      <c r="R3521" t="s">
        <v>8338</v>
      </c>
      <c r="S3521" t="s">
        <v>270</v>
      </c>
      <c r="T3521" t="b">
        <v>1</v>
      </c>
    </row>
    <row r="3522" spans="1:20" x14ac:dyDescent="0.25">
      <c r="A3522" t="s">
        <v>259</v>
      </c>
      <c r="B3522" t="s">
        <v>260</v>
      </c>
      <c r="C3522" t="s">
        <v>237</v>
      </c>
      <c r="D3522" t="s">
        <v>8339</v>
      </c>
      <c r="E3522" t="s">
        <v>8340</v>
      </c>
      <c r="F3522" t="s">
        <v>8341</v>
      </c>
      <c r="G3522" t="s">
        <v>8341</v>
      </c>
      <c r="H3522">
        <v>5.069</v>
      </c>
      <c r="I3522" t="s">
        <v>265</v>
      </c>
      <c r="J3522" t="s">
        <v>242</v>
      </c>
      <c r="K3522" t="s">
        <v>243</v>
      </c>
      <c r="L3522" t="s">
        <v>244</v>
      </c>
      <c r="M3522">
        <v>0</v>
      </c>
      <c r="N3522">
        <v>5.069</v>
      </c>
      <c r="O3522" t="s">
        <v>324</v>
      </c>
      <c r="P3522" t="s">
        <v>8342</v>
      </c>
      <c r="Q3522" t="s">
        <v>8343</v>
      </c>
      <c r="R3522" t="s">
        <v>8344</v>
      </c>
      <c r="S3522" t="s">
        <v>270</v>
      </c>
      <c r="T3522" t="b">
        <v>1</v>
      </c>
    </row>
    <row r="3523" spans="1:20" x14ac:dyDescent="0.25">
      <c r="A3523" t="s">
        <v>259</v>
      </c>
      <c r="B3523" t="s">
        <v>260</v>
      </c>
      <c r="C3523" t="s">
        <v>336</v>
      </c>
      <c r="D3523" t="s">
        <v>8339</v>
      </c>
      <c r="E3523" t="s">
        <v>8340</v>
      </c>
      <c r="F3523" t="s">
        <v>8341</v>
      </c>
      <c r="G3523" t="s">
        <v>8341</v>
      </c>
      <c r="H3523">
        <v>26110</v>
      </c>
      <c r="I3523" t="s">
        <v>265</v>
      </c>
      <c r="J3523" t="s">
        <v>242</v>
      </c>
      <c r="K3523" t="s">
        <v>243</v>
      </c>
      <c r="L3523" t="s">
        <v>244</v>
      </c>
      <c r="M3523">
        <v>0</v>
      </c>
      <c r="N3523">
        <v>26110</v>
      </c>
      <c r="O3523" t="s">
        <v>324</v>
      </c>
      <c r="P3523" t="s">
        <v>8342</v>
      </c>
      <c r="Q3523" t="s">
        <v>8343</v>
      </c>
      <c r="R3523" t="s">
        <v>8345</v>
      </c>
      <c r="S3523" t="s">
        <v>270</v>
      </c>
      <c r="T3523" t="b">
        <v>1</v>
      </c>
    </row>
    <row r="3524" spans="1:20" x14ac:dyDescent="0.25">
      <c r="A3524" t="s">
        <v>259</v>
      </c>
      <c r="B3524" t="s">
        <v>260</v>
      </c>
      <c r="C3524" t="s">
        <v>336</v>
      </c>
      <c r="D3524" t="s">
        <v>8339</v>
      </c>
      <c r="E3524" t="s">
        <v>8340</v>
      </c>
      <c r="F3524" t="s">
        <v>8341</v>
      </c>
      <c r="G3524" t="s">
        <v>8341</v>
      </c>
      <c r="H3524">
        <v>50081</v>
      </c>
      <c r="I3524" t="s">
        <v>265</v>
      </c>
      <c r="J3524" t="s">
        <v>242</v>
      </c>
      <c r="K3524" t="s">
        <v>243</v>
      </c>
      <c r="L3524" t="s">
        <v>244</v>
      </c>
      <c r="M3524">
        <v>0</v>
      </c>
      <c r="N3524">
        <v>50081</v>
      </c>
      <c r="O3524" t="s">
        <v>324</v>
      </c>
      <c r="P3524" t="s">
        <v>8342</v>
      </c>
      <c r="Q3524" t="s">
        <v>8343</v>
      </c>
      <c r="R3524" t="s">
        <v>8346</v>
      </c>
      <c r="S3524" t="s">
        <v>270</v>
      </c>
      <c r="T3524" t="b">
        <v>1</v>
      </c>
    </row>
    <row r="3525" spans="1:20" x14ac:dyDescent="0.25">
      <c r="A3525" t="s">
        <v>259</v>
      </c>
      <c r="B3525" t="s">
        <v>260</v>
      </c>
      <c r="C3525" t="s">
        <v>237</v>
      </c>
      <c r="D3525" t="s">
        <v>1025</v>
      </c>
      <c r="E3525" t="s">
        <v>1473</v>
      </c>
      <c r="F3525" t="s">
        <v>1474</v>
      </c>
      <c r="G3525" t="s">
        <v>1475</v>
      </c>
      <c r="H3525">
        <v>1.63</v>
      </c>
      <c r="I3525" t="s">
        <v>265</v>
      </c>
      <c r="J3525" t="s">
        <v>242</v>
      </c>
      <c r="K3525" t="s">
        <v>243</v>
      </c>
      <c r="L3525" t="s">
        <v>244</v>
      </c>
      <c r="M3525">
        <v>0</v>
      </c>
      <c r="N3525">
        <v>1.63</v>
      </c>
      <c r="O3525" t="s">
        <v>446</v>
      </c>
      <c r="P3525" t="s">
        <v>8347</v>
      </c>
      <c r="Q3525" t="s">
        <v>1029</v>
      </c>
      <c r="R3525" t="s">
        <v>8348</v>
      </c>
      <c r="S3525" t="s">
        <v>270</v>
      </c>
      <c r="T3525" t="b">
        <v>1</v>
      </c>
    </row>
    <row r="3526" spans="1:20" x14ac:dyDescent="0.25">
      <c r="A3526" t="s">
        <v>259</v>
      </c>
      <c r="B3526" t="s">
        <v>260</v>
      </c>
      <c r="C3526" t="s">
        <v>237</v>
      </c>
      <c r="D3526" t="s">
        <v>280</v>
      </c>
      <c r="E3526" t="s">
        <v>4990</v>
      </c>
      <c r="F3526" t="s">
        <v>8349</v>
      </c>
      <c r="G3526" t="s">
        <v>8349</v>
      </c>
      <c r="H3526">
        <v>0.83799999999999997</v>
      </c>
      <c r="I3526" t="s">
        <v>265</v>
      </c>
      <c r="J3526" t="s">
        <v>242</v>
      </c>
      <c r="K3526" t="s">
        <v>243</v>
      </c>
      <c r="L3526" t="s">
        <v>244</v>
      </c>
      <c r="M3526">
        <v>0</v>
      </c>
      <c r="N3526">
        <v>0.83799999999999997</v>
      </c>
      <c r="O3526" t="s">
        <v>331</v>
      </c>
      <c r="P3526" t="s">
        <v>8350</v>
      </c>
      <c r="Q3526" t="s">
        <v>285</v>
      </c>
      <c r="R3526" t="s">
        <v>8351</v>
      </c>
      <c r="S3526" t="s">
        <v>270</v>
      </c>
      <c r="T3526" t="b">
        <v>1</v>
      </c>
    </row>
    <row r="3527" spans="1:20" x14ac:dyDescent="0.25">
      <c r="A3527" t="s">
        <v>259</v>
      </c>
      <c r="B3527" t="s">
        <v>260</v>
      </c>
      <c r="C3527" t="s">
        <v>237</v>
      </c>
      <c r="D3527" t="s">
        <v>2292</v>
      </c>
      <c r="E3527" t="s">
        <v>3925</v>
      </c>
      <c r="F3527" t="s">
        <v>8352</v>
      </c>
      <c r="G3527" t="s">
        <v>8353</v>
      </c>
      <c r="H3527">
        <v>0.106152</v>
      </c>
      <c r="I3527" t="s">
        <v>265</v>
      </c>
      <c r="J3527" t="s">
        <v>242</v>
      </c>
      <c r="K3527" t="s">
        <v>243</v>
      </c>
      <c r="L3527" t="s">
        <v>244</v>
      </c>
      <c r="M3527">
        <v>0</v>
      </c>
      <c r="N3527">
        <v>0.106152</v>
      </c>
      <c r="O3527" t="s">
        <v>372</v>
      </c>
      <c r="P3527" t="s">
        <v>8354</v>
      </c>
      <c r="Q3527" t="s">
        <v>2297</v>
      </c>
      <c r="R3527" t="s">
        <v>8355</v>
      </c>
      <c r="S3527" t="s">
        <v>270</v>
      </c>
      <c r="T3527" t="b">
        <v>1</v>
      </c>
    </row>
    <row r="3528" spans="1:20" x14ac:dyDescent="0.25">
      <c r="A3528" t="s">
        <v>259</v>
      </c>
      <c r="B3528" t="s">
        <v>260</v>
      </c>
      <c r="C3528" t="s">
        <v>237</v>
      </c>
      <c r="D3528" t="s">
        <v>1549</v>
      </c>
      <c r="E3528" t="s">
        <v>2075</v>
      </c>
      <c r="F3528" t="s">
        <v>2076</v>
      </c>
      <c r="G3528" t="s">
        <v>2077</v>
      </c>
      <c r="H3528">
        <v>10.464</v>
      </c>
      <c r="I3528" t="s">
        <v>265</v>
      </c>
      <c r="J3528" t="s">
        <v>242</v>
      </c>
      <c r="K3528" t="s">
        <v>243</v>
      </c>
      <c r="L3528" t="s">
        <v>244</v>
      </c>
      <c r="M3528">
        <v>0</v>
      </c>
      <c r="N3528">
        <v>10.464</v>
      </c>
      <c r="O3528" t="s">
        <v>324</v>
      </c>
      <c r="P3528" t="s">
        <v>8356</v>
      </c>
      <c r="Q3528" t="s">
        <v>1553</v>
      </c>
      <c r="R3528" t="s">
        <v>8357</v>
      </c>
      <c r="S3528" t="s">
        <v>270</v>
      </c>
      <c r="T3528" t="b">
        <v>1</v>
      </c>
    </row>
    <row r="3529" spans="1:20" x14ac:dyDescent="0.25">
      <c r="A3529" t="s">
        <v>259</v>
      </c>
      <c r="B3529" t="s">
        <v>260</v>
      </c>
      <c r="C3529" t="s">
        <v>294</v>
      </c>
      <c r="D3529" t="s">
        <v>1549</v>
      </c>
      <c r="E3529" t="s">
        <v>2075</v>
      </c>
      <c r="F3529" t="s">
        <v>2076</v>
      </c>
      <c r="G3529" t="s">
        <v>2077</v>
      </c>
      <c r="H3529">
        <v>6.048</v>
      </c>
      <c r="I3529" t="s">
        <v>265</v>
      </c>
      <c r="J3529" t="s">
        <v>242</v>
      </c>
      <c r="K3529" t="s">
        <v>243</v>
      </c>
      <c r="L3529" t="s">
        <v>244</v>
      </c>
      <c r="M3529">
        <v>0</v>
      </c>
      <c r="N3529">
        <v>6.048</v>
      </c>
      <c r="O3529" t="s">
        <v>324</v>
      </c>
      <c r="P3529" t="s">
        <v>8356</v>
      </c>
      <c r="Q3529" t="s">
        <v>1553</v>
      </c>
      <c r="R3529" t="s">
        <v>8357</v>
      </c>
      <c r="S3529" t="s">
        <v>270</v>
      </c>
      <c r="T3529" t="b">
        <v>1</v>
      </c>
    </row>
    <row r="3530" spans="1:20" x14ac:dyDescent="0.25">
      <c r="A3530" t="s">
        <v>236</v>
      </c>
      <c r="B3530" t="s">
        <v>236</v>
      </c>
      <c r="C3530" t="s">
        <v>237</v>
      </c>
      <c r="D3530" t="s">
        <v>693</v>
      </c>
      <c r="F3530" t="s">
        <v>7350</v>
      </c>
      <c r="G3530" t="s">
        <v>7351</v>
      </c>
      <c r="H3530">
        <v>5.2794999999999996</v>
      </c>
      <c r="I3530" t="s">
        <v>492</v>
      </c>
      <c r="J3530" t="s">
        <v>242</v>
      </c>
      <c r="K3530" t="s">
        <v>243</v>
      </c>
      <c r="L3530" t="s">
        <v>244</v>
      </c>
      <c r="M3530">
        <v>0</v>
      </c>
      <c r="N3530">
        <v>5.2794999999999996</v>
      </c>
      <c r="O3530" t="s">
        <v>350</v>
      </c>
      <c r="P3530" t="s">
        <v>8358</v>
      </c>
      <c r="Q3530" t="s">
        <v>699</v>
      </c>
      <c r="R3530" t="s">
        <v>8359</v>
      </c>
      <c r="S3530" t="s">
        <v>249</v>
      </c>
      <c r="T3530" t="b">
        <v>1</v>
      </c>
    </row>
    <row r="3531" spans="1:20" x14ac:dyDescent="0.25">
      <c r="A3531" t="s">
        <v>236</v>
      </c>
      <c r="B3531" t="s">
        <v>236</v>
      </c>
      <c r="C3531" t="s">
        <v>237</v>
      </c>
      <c r="D3531" t="s">
        <v>552</v>
      </c>
      <c r="F3531" t="s">
        <v>6499</v>
      </c>
      <c r="G3531" t="s">
        <v>8360</v>
      </c>
      <c r="H3531">
        <v>51.1</v>
      </c>
      <c r="I3531" t="s">
        <v>492</v>
      </c>
      <c r="J3531" t="s">
        <v>242</v>
      </c>
      <c r="K3531" t="s">
        <v>243</v>
      </c>
      <c r="L3531" t="s">
        <v>244</v>
      </c>
      <c r="M3531">
        <v>0</v>
      </c>
      <c r="N3531">
        <v>51.1</v>
      </c>
      <c r="O3531" t="s">
        <v>590</v>
      </c>
      <c r="P3531" t="s">
        <v>8361</v>
      </c>
      <c r="Q3531" t="s">
        <v>556</v>
      </c>
      <c r="R3531" t="s">
        <v>6502</v>
      </c>
      <c r="S3531" t="s">
        <v>249</v>
      </c>
      <c r="T3531" t="b">
        <v>1</v>
      </c>
    </row>
    <row r="3532" spans="1:20" x14ac:dyDescent="0.25">
      <c r="A3532" t="s">
        <v>236</v>
      </c>
      <c r="B3532" t="s">
        <v>236</v>
      </c>
      <c r="C3532" t="s">
        <v>237</v>
      </c>
      <c r="D3532" t="s">
        <v>392</v>
      </c>
      <c r="E3532" t="s">
        <v>251</v>
      </c>
      <c r="F3532" t="s">
        <v>252</v>
      </c>
      <c r="G3532" t="s">
        <v>8362</v>
      </c>
      <c r="H3532">
        <v>0.1</v>
      </c>
      <c r="I3532" t="s">
        <v>254</v>
      </c>
      <c r="J3532" t="s">
        <v>242</v>
      </c>
      <c r="K3532" t="s">
        <v>243</v>
      </c>
      <c r="L3532" t="s">
        <v>244</v>
      </c>
      <c r="M3532">
        <v>0</v>
      </c>
      <c r="N3532">
        <v>0.1</v>
      </c>
      <c r="O3532" t="s">
        <v>255</v>
      </c>
      <c r="P3532" t="s">
        <v>8363</v>
      </c>
      <c r="Q3532" t="s">
        <v>397</v>
      </c>
      <c r="R3532" t="s">
        <v>4396</v>
      </c>
      <c r="S3532" t="s">
        <v>249</v>
      </c>
      <c r="T3532" t="b">
        <v>1</v>
      </c>
    </row>
    <row r="3533" spans="1:20" x14ac:dyDescent="0.25">
      <c r="A3533" t="s">
        <v>259</v>
      </c>
      <c r="B3533" t="s">
        <v>260</v>
      </c>
      <c r="C3533" t="s">
        <v>237</v>
      </c>
      <c r="D3533" t="s">
        <v>8364</v>
      </c>
      <c r="E3533" t="s">
        <v>4171</v>
      </c>
      <c r="F3533" t="s">
        <v>4172</v>
      </c>
      <c r="G3533" t="s">
        <v>4172</v>
      </c>
      <c r="H3533">
        <v>9.1999999999999998E-3</v>
      </c>
      <c r="I3533" t="s">
        <v>265</v>
      </c>
      <c r="J3533" t="s">
        <v>242</v>
      </c>
      <c r="K3533" t="s">
        <v>243</v>
      </c>
      <c r="L3533" t="s">
        <v>244</v>
      </c>
      <c r="M3533">
        <v>0</v>
      </c>
      <c r="N3533">
        <v>9.1999999999999998E-3</v>
      </c>
      <c r="O3533" t="s">
        <v>324</v>
      </c>
      <c r="P3533" t="s">
        <v>8365</v>
      </c>
      <c r="Q3533" t="s">
        <v>8366</v>
      </c>
      <c r="R3533" t="s">
        <v>8367</v>
      </c>
      <c r="S3533" t="s">
        <v>270</v>
      </c>
      <c r="T3533" t="b">
        <v>1</v>
      </c>
    </row>
    <row r="3534" spans="1:20" x14ac:dyDescent="0.25">
      <c r="A3534" t="s">
        <v>259</v>
      </c>
      <c r="B3534" t="s">
        <v>260</v>
      </c>
      <c r="C3534" t="s">
        <v>294</v>
      </c>
      <c r="D3534" t="s">
        <v>8364</v>
      </c>
      <c r="E3534" t="s">
        <v>4171</v>
      </c>
      <c r="F3534" t="s">
        <v>4172</v>
      </c>
      <c r="G3534" t="s">
        <v>4172</v>
      </c>
      <c r="H3534">
        <v>5.1999999999999998E-3</v>
      </c>
      <c r="I3534" t="s">
        <v>265</v>
      </c>
      <c r="J3534" t="s">
        <v>242</v>
      </c>
      <c r="K3534" t="s">
        <v>243</v>
      </c>
      <c r="L3534" t="s">
        <v>244</v>
      </c>
      <c r="M3534">
        <v>0</v>
      </c>
      <c r="N3534">
        <v>5.1999999999999998E-3</v>
      </c>
      <c r="O3534" t="s">
        <v>324</v>
      </c>
      <c r="P3534" t="s">
        <v>8365</v>
      </c>
      <c r="Q3534" t="s">
        <v>8366</v>
      </c>
      <c r="R3534" t="s">
        <v>8367</v>
      </c>
      <c r="S3534" t="s">
        <v>270</v>
      </c>
      <c r="T3534" t="b">
        <v>1</v>
      </c>
    </row>
    <row r="3535" spans="1:20" x14ac:dyDescent="0.25">
      <c r="A3535" t="s">
        <v>259</v>
      </c>
      <c r="B3535" t="s">
        <v>260</v>
      </c>
      <c r="C3535" t="s">
        <v>237</v>
      </c>
      <c r="D3535" t="s">
        <v>643</v>
      </c>
      <c r="E3535" t="s">
        <v>3364</v>
      </c>
      <c r="F3535" t="s">
        <v>8368</v>
      </c>
      <c r="G3535" t="s">
        <v>8368</v>
      </c>
      <c r="H3535">
        <v>2.016</v>
      </c>
      <c r="I3535" t="s">
        <v>265</v>
      </c>
      <c r="J3535" t="s">
        <v>242</v>
      </c>
      <c r="K3535" t="s">
        <v>243</v>
      </c>
      <c r="L3535" t="s">
        <v>244</v>
      </c>
      <c r="M3535">
        <v>0</v>
      </c>
      <c r="N3535">
        <v>2.016</v>
      </c>
      <c r="O3535" t="s">
        <v>324</v>
      </c>
      <c r="P3535" t="s">
        <v>3783</v>
      </c>
      <c r="Q3535" t="s">
        <v>647</v>
      </c>
      <c r="R3535" t="s">
        <v>8369</v>
      </c>
      <c r="S3535" t="s">
        <v>270</v>
      </c>
      <c r="T3535" t="b">
        <v>0</v>
      </c>
    </row>
    <row r="3536" spans="1:20" x14ac:dyDescent="0.25">
      <c r="A3536" t="s">
        <v>259</v>
      </c>
      <c r="B3536" t="s">
        <v>260</v>
      </c>
      <c r="C3536" t="s">
        <v>336</v>
      </c>
      <c r="D3536" t="s">
        <v>643</v>
      </c>
      <c r="E3536" t="s">
        <v>3364</v>
      </c>
      <c r="F3536" t="s">
        <v>8368</v>
      </c>
      <c r="G3536" t="s">
        <v>8368</v>
      </c>
      <c r="H3536">
        <v>10419</v>
      </c>
      <c r="I3536" t="s">
        <v>265</v>
      </c>
      <c r="J3536" t="s">
        <v>242</v>
      </c>
      <c r="K3536" t="s">
        <v>243</v>
      </c>
      <c r="L3536" t="s">
        <v>244</v>
      </c>
      <c r="M3536">
        <v>0</v>
      </c>
      <c r="N3536">
        <v>10419</v>
      </c>
      <c r="O3536" t="s">
        <v>324</v>
      </c>
      <c r="P3536" t="s">
        <v>3783</v>
      </c>
      <c r="Q3536" t="s">
        <v>647</v>
      </c>
      <c r="R3536" t="s">
        <v>8370</v>
      </c>
      <c r="S3536" t="s">
        <v>270</v>
      </c>
      <c r="T3536" t="b">
        <v>0</v>
      </c>
    </row>
    <row r="3537" spans="1:20" x14ac:dyDescent="0.25">
      <c r="A3537" t="s">
        <v>259</v>
      </c>
      <c r="B3537" t="s">
        <v>260</v>
      </c>
      <c r="C3537" t="s">
        <v>336</v>
      </c>
      <c r="D3537" t="s">
        <v>643</v>
      </c>
      <c r="E3537" t="s">
        <v>3364</v>
      </c>
      <c r="F3537" t="s">
        <v>8368</v>
      </c>
      <c r="G3537" t="s">
        <v>8368</v>
      </c>
      <c r="H3537">
        <v>20133</v>
      </c>
      <c r="I3537" t="s">
        <v>265</v>
      </c>
      <c r="J3537" t="s">
        <v>242</v>
      </c>
      <c r="K3537" t="s">
        <v>243</v>
      </c>
      <c r="L3537" t="s">
        <v>244</v>
      </c>
      <c r="M3537">
        <v>0</v>
      </c>
      <c r="N3537">
        <v>20133</v>
      </c>
      <c r="O3537" t="s">
        <v>324</v>
      </c>
      <c r="P3537" t="s">
        <v>3783</v>
      </c>
      <c r="Q3537" t="s">
        <v>647</v>
      </c>
      <c r="R3537" t="s">
        <v>8371</v>
      </c>
      <c r="S3537" t="s">
        <v>270</v>
      </c>
      <c r="T3537" t="b">
        <v>0</v>
      </c>
    </row>
    <row r="3538" spans="1:20" x14ac:dyDescent="0.25">
      <c r="A3538" t="s">
        <v>259</v>
      </c>
      <c r="B3538" t="s">
        <v>260</v>
      </c>
      <c r="C3538" t="s">
        <v>237</v>
      </c>
      <c r="D3538" t="s">
        <v>1501</v>
      </c>
      <c r="E3538" t="s">
        <v>5339</v>
      </c>
      <c r="F3538" t="s">
        <v>5340</v>
      </c>
      <c r="G3538" t="s">
        <v>5340</v>
      </c>
      <c r="H3538">
        <v>2.52E-2</v>
      </c>
      <c r="I3538" t="s">
        <v>265</v>
      </c>
      <c r="J3538" t="s">
        <v>242</v>
      </c>
      <c r="K3538" t="s">
        <v>243</v>
      </c>
      <c r="L3538" t="s">
        <v>244</v>
      </c>
      <c r="M3538">
        <v>0</v>
      </c>
      <c r="N3538">
        <v>2.52E-2</v>
      </c>
      <c r="O3538" t="s">
        <v>1309</v>
      </c>
      <c r="P3538" t="s">
        <v>8372</v>
      </c>
      <c r="Q3538" t="s">
        <v>1505</v>
      </c>
      <c r="R3538" t="s">
        <v>8373</v>
      </c>
      <c r="S3538" t="s">
        <v>270</v>
      </c>
      <c r="T3538" t="b">
        <v>0</v>
      </c>
    </row>
    <row r="3539" spans="1:20" x14ac:dyDescent="0.25">
      <c r="A3539" t="s">
        <v>259</v>
      </c>
      <c r="B3539" t="s">
        <v>260</v>
      </c>
      <c r="C3539" t="s">
        <v>237</v>
      </c>
      <c r="D3539" t="s">
        <v>762</v>
      </c>
      <c r="E3539" t="s">
        <v>8374</v>
      </c>
      <c r="F3539" t="s">
        <v>8375</v>
      </c>
      <c r="G3539" t="s">
        <v>8376</v>
      </c>
      <c r="H3539">
        <v>0.84525600000000001</v>
      </c>
      <c r="I3539" t="s">
        <v>265</v>
      </c>
      <c r="J3539" t="s">
        <v>242</v>
      </c>
      <c r="K3539" t="s">
        <v>243</v>
      </c>
      <c r="L3539" t="s">
        <v>244</v>
      </c>
      <c r="M3539">
        <v>0</v>
      </c>
      <c r="N3539">
        <v>0.84525600000000001</v>
      </c>
      <c r="O3539" t="s">
        <v>372</v>
      </c>
      <c r="P3539" t="s">
        <v>8377</v>
      </c>
      <c r="Q3539" t="s">
        <v>766</v>
      </c>
      <c r="R3539" t="s">
        <v>8378</v>
      </c>
      <c r="S3539" t="s">
        <v>270</v>
      </c>
      <c r="T3539" t="b">
        <v>1</v>
      </c>
    </row>
    <row r="3540" spans="1:20" x14ac:dyDescent="0.25">
      <c r="A3540" t="s">
        <v>259</v>
      </c>
      <c r="B3540" t="s">
        <v>260</v>
      </c>
      <c r="C3540" t="s">
        <v>294</v>
      </c>
      <c r="D3540" t="s">
        <v>762</v>
      </c>
      <c r="E3540" t="s">
        <v>8374</v>
      </c>
      <c r="F3540" t="s">
        <v>8375</v>
      </c>
      <c r="G3540" t="s">
        <v>8376</v>
      </c>
      <c r="H3540">
        <v>0.465831</v>
      </c>
      <c r="I3540" t="s">
        <v>265</v>
      </c>
      <c r="J3540" t="s">
        <v>242</v>
      </c>
      <c r="K3540" t="s">
        <v>243</v>
      </c>
      <c r="L3540" t="s">
        <v>244</v>
      </c>
      <c r="M3540">
        <v>0</v>
      </c>
      <c r="N3540">
        <v>0.465831</v>
      </c>
      <c r="O3540" t="s">
        <v>372</v>
      </c>
      <c r="P3540" t="s">
        <v>8377</v>
      </c>
      <c r="Q3540" t="s">
        <v>766</v>
      </c>
      <c r="R3540" t="s">
        <v>8378</v>
      </c>
      <c r="S3540" t="s">
        <v>270</v>
      </c>
      <c r="T3540" t="b">
        <v>1</v>
      </c>
    </row>
    <row r="3541" spans="1:20" x14ac:dyDescent="0.25">
      <c r="A3541" t="s">
        <v>259</v>
      </c>
      <c r="B3541" t="s">
        <v>260</v>
      </c>
      <c r="C3541" t="s">
        <v>237</v>
      </c>
      <c r="D3541" t="s">
        <v>280</v>
      </c>
      <c r="E3541" t="s">
        <v>3117</v>
      </c>
      <c r="F3541" t="s">
        <v>3118</v>
      </c>
      <c r="G3541" t="s">
        <v>3118</v>
      </c>
      <c r="H3541">
        <v>0.1048</v>
      </c>
      <c r="I3541" t="s">
        <v>265</v>
      </c>
      <c r="J3541" t="s">
        <v>242</v>
      </c>
      <c r="K3541" t="s">
        <v>243</v>
      </c>
      <c r="L3541" t="s">
        <v>244</v>
      </c>
      <c r="M3541">
        <v>0</v>
      </c>
      <c r="N3541">
        <v>0.1048</v>
      </c>
      <c r="O3541" t="s">
        <v>1258</v>
      </c>
      <c r="P3541" t="s">
        <v>8379</v>
      </c>
      <c r="Q3541" t="s">
        <v>285</v>
      </c>
      <c r="R3541" t="s">
        <v>8380</v>
      </c>
      <c r="S3541" t="s">
        <v>270</v>
      </c>
      <c r="T3541" t="b">
        <v>1</v>
      </c>
    </row>
    <row r="3542" spans="1:20" x14ac:dyDescent="0.25">
      <c r="A3542" t="s">
        <v>259</v>
      </c>
      <c r="B3542" t="s">
        <v>260</v>
      </c>
      <c r="C3542" t="s">
        <v>237</v>
      </c>
      <c r="D3542" t="s">
        <v>838</v>
      </c>
      <c r="E3542" t="s">
        <v>7755</v>
      </c>
      <c r="F3542" t="s">
        <v>8185</v>
      </c>
      <c r="G3542" t="s">
        <v>8185</v>
      </c>
      <c r="H3542">
        <v>1.587</v>
      </c>
      <c r="I3542" t="s">
        <v>265</v>
      </c>
      <c r="J3542" t="s">
        <v>242</v>
      </c>
      <c r="K3542" t="s">
        <v>243</v>
      </c>
      <c r="L3542" t="s">
        <v>244</v>
      </c>
      <c r="M3542">
        <v>0</v>
      </c>
      <c r="N3542">
        <v>1.587</v>
      </c>
      <c r="O3542" t="s">
        <v>324</v>
      </c>
      <c r="P3542" t="s">
        <v>8381</v>
      </c>
      <c r="Q3542" t="s">
        <v>840</v>
      </c>
      <c r="R3542" t="s">
        <v>8382</v>
      </c>
      <c r="S3542" t="s">
        <v>270</v>
      </c>
      <c r="T3542" t="b">
        <v>1</v>
      </c>
    </row>
    <row r="3543" spans="1:20" x14ac:dyDescent="0.25">
      <c r="A3543" t="s">
        <v>259</v>
      </c>
      <c r="B3543" t="s">
        <v>260</v>
      </c>
      <c r="C3543" t="s">
        <v>294</v>
      </c>
      <c r="D3543" t="s">
        <v>838</v>
      </c>
      <c r="E3543" t="s">
        <v>7755</v>
      </c>
      <c r="F3543" t="s">
        <v>8185</v>
      </c>
      <c r="G3543" t="s">
        <v>8185</v>
      </c>
      <c r="H3543">
        <v>0.499</v>
      </c>
      <c r="I3543" t="s">
        <v>265</v>
      </c>
      <c r="J3543" t="s">
        <v>242</v>
      </c>
      <c r="K3543" t="s">
        <v>243</v>
      </c>
      <c r="L3543" t="s">
        <v>244</v>
      </c>
      <c r="M3543">
        <v>0</v>
      </c>
      <c r="N3543">
        <v>0.499</v>
      </c>
      <c r="O3543" t="s">
        <v>324</v>
      </c>
      <c r="P3543" t="s">
        <v>8381</v>
      </c>
      <c r="Q3543" t="s">
        <v>840</v>
      </c>
      <c r="R3543" t="s">
        <v>8382</v>
      </c>
      <c r="S3543" t="s">
        <v>270</v>
      </c>
      <c r="T3543" t="b">
        <v>1</v>
      </c>
    </row>
    <row r="3544" spans="1:20" x14ac:dyDescent="0.25">
      <c r="A3544" t="s">
        <v>236</v>
      </c>
      <c r="B3544" t="s">
        <v>236</v>
      </c>
      <c r="C3544" t="s">
        <v>237</v>
      </c>
      <c r="D3544" t="s">
        <v>238</v>
      </c>
      <c r="F3544" t="s">
        <v>791</v>
      </c>
      <c r="G3544" t="s">
        <v>792</v>
      </c>
      <c r="H3544">
        <v>4.0000000000000001E-3</v>
      </c>
      <c r="I3544" t="s">
        <v>254</v>
      </c>
      <c r="J3544" t="s">
        <v>242</v>
      </c>
      <c r="K3544" t="s">
        <v>243</v>
      </c>
      <c r="L3544" t="s">
        <v>244</v>
      </c>
      <c r="M3544">
        <v>0</v>
      </c>
      <c r="N3544">
        <v>4.0000000000000001E-3</v>
      </c>
      <c r="O3544" t="s">
        <v>793</v>
      </c>
      <c r="P3544" t="s">
        <v>794</v>
      </c>
      <c r="Q3544" t="s">
        <v>247</v>
      </c>
      <c r="R3544" t="s">
        <v>6551</v>
      </c>
      <c r="S3544" t="s">
        <v>249</v>
      </c>
      <c r="T3544" t="b">
        <v>0</v>
      </c>
    </row>
    <row r="3545" spans="1:20" x14ac:dyDescent="0.25">
      <c r="A3545" t="s">
        <v>236</v>
      </c>
      <c r="B3545" t="s">
        <v>236</v>
      </c>
      <c r="C3545" t="s">
        <v>237</v>
      </c>
      <c r="D3545" t="s">
        <v>314</v>
      </c>
      <c r="E3545" t="s">
        <v>251</v>
      </c>
      <c r="F3545" t="s">
        <v>1520</v>
      </c>
      <c r="G3545" t="s">
        <v>5988</v>
      </c>
      <c r="H3545">
        <v>3.5000000000000003E-2</v>
      </c>
      <c r="I3545" t="s">
        <v>561</v>
      </c>
      <c r="J3545" t="s">
        <v>242</v>
      </c>
      <c r="K3545" t="s">
        <v>243</v>
      </c>
      <c r="L3545" t="s">
        <v>244</v>
      </c>
      <c r="M3545">
        <v>0</v>
      </c>
      <c r="N3545">
        <v>3.5000000000000003E-2</v>
      </c>
      <c r="O3545" t="s">
        <v>255</v>
      </c>
      <c r="P3545" t="s">
        <v>8383</v>
      </c>
      <c r="Q3545" t="s">
        <v>318</v>
      </c>
      <c r="R3545" t="s">
        <v>2182</v>
      </c>
      <c r="S3545" t="s">
        <v>249</v>
      </c>
      <c r="T3545" t="b">
        <v>1</v>
      </c>
    </row>
    <row r="3546" spans="1:20" x14ac:dyDescent="0.25">
      <c r="A3546" t="s">
        <v>259</v>
      </c>
      <c r="B3546" t="s">
        <v>260</v>
      </c>
      <c r="C3546" t="s">
        <v>237</v>
      </c>
      <c r="D3546" t="s">
        <v>715</v>
      </c>
      <c r="E3546" t="s">
        <v>3711</v>
      </c>
      <c r="F3546" t="s">
        <v>3711</v>
      </c>
      <c r="G3546" t="s">
        <v>4252</v>
      </c>
      <c r="H3546">
        <v>3.5680000000000001</v>
      </c>
      <c r="I3546" t="s">
        <v>265</v>
      </c>
      <c r="J3546" t="s">
        <v>242</v>
      </c>
      <c r="K3546" t="s">
        <v>243</v>
      </c>
      <c r="L3546" t="s">
        <v>244</v>
      </c>
      <c r="M3546">
        <v>0</v>
      </c>
      <c r="N3546">
        <v>3.5680000000000001</v>
      </c>
      <c r="O3546" t="s">
        <v>266</v>
      </c>
      <c r="P3546" t="s">
        <v>8384</v>
      </c>
      <c r="Q3546" t="s">
        <v>717</v>
      </c>
      <c r="R3546" t="s">
        <v>8385</v>
      </c>
      <c r="S3546" t="s">
        <v>270</v>
      </c>
      <c r="T3546" t="b">
        <v>1</v>
      </c>
    </row>
    <row r="3547" spans="1:20" x14ac:dyDescent="0.25">
      <c r="A3547" t="s">
        <v>259</v>
      </c>
      <c r="B3547" t="s">
        <v>260</v>
      </c>
      <c r="C3547" t="s">
        <v>294</v>
      </c>
      <c r="D3547" t="s">
        <v>715</v>
      </c>
      <c r="E3547" t="s">
        <v>3711</v>
      </c>
      <c r="F3547" t="s">
        <v>3711</v>
      </c>
      <c r="G3547" t="s">
        <v>4252</v>
      </c>
      <c r="H3547">
        <v>2.0960000000000001</v>
      </c>
      <c r="I3547" t="s">
        <v>265</v>
      </c>
      <c r="J3547" t="s">
        <v>242</v>
      </c>
      <c r="K3547" t="s">
        <v>243</v>
      </c>
      <c r="L3547" t="s">
        <v>244</v>
      </c>
      <c r="M3547">
        <v>0</v>
      </c>
      <c r="N3547">
        <v>2.0960000000000001</v>
      </c>
      <c r="O3547" t="s">
        <v>266</v>
      </c>
      <c r="P3547" t="s">
        <v>8384</v>
      </c>
      <c r="Q3547" t="s">
        <v>717</v>
      </c>
      <c r="R3547" t="s">
        <v>8385</v>
      </c>
      <c r="S3547" t="s">
        <v>270</v>
      </c>
      <c r="T3547" t="b">
        <v>1</v>
      </c>
    </row>
    <row r="3548" spans="1:20" x14ac:dyDescent="0.25">
      <c r="A3548" t="s">
        <v>259</v>
      </c>
      <c r="B3548" t="s">
        <v>260</v>
      </c>
      <c r="C3548" t="s">
        <v>237</v>
      </c>
      <c r="D3548" t="s">
        <v>734</v>
      </c>
      <c r="E3548" t="s">
        <v>735</v>
      </c>
      <c r="F3548" t="s">
        <v>8386</v>
      </c>
      <c r="G3548" t="s">
        <v>8386</v>
      </c>
      <c r="H3548">
        <v>0.17599999999999999</v>
      </c>
      <c r="I3548" t="s">
        <v>265</v>
      </c>
      <c r="J3548" t="s">
        <v>242</v>
      </c>
      <c r="K3548" t="s">
        <v>243</v>
      </c>
      <c r="L3548" t="s">
        <v>244</v>
      </c>
      <c r="M3548">
        <v>0</v>
      </c>
      <c r="N3548">
        <v>0.17599999999999999</v>
      </c>
      <c r="O3548" t="s">
        <v>990</v>
      </c>
      <c r="P3548" t="s">
        <v>8387</v>
      </c>
      <c r="Q3548" t="s">
        <v>738</v>
      </c>
      <c r="R3548" t="s">
        <v>8388</v>
      </c>
      <c r="S3548" t="s">
        <v>270</v>
      </c>
      <c r="T3548" t="b">
        <v>1</v>
      </c>
    </row>
    <row r="3549" spans="1:20" x14ac:dyDescent="0.25">
      <c r="A3549" t="s">
        <v>259</v>
      </c>
      <c r="B3549" t="s">
        <v>260</v>
      </c>
      <c r="C3549" t="s">
        <v>237</v>
      </c>
      <c r="D3549" t="s">
        <v>295</v>
      </c>
      <c r="E3549" t="s">
        <v>8389</v>
      </c>
      <c r="F3549" t="s">
        <v>8390</v>
      </c>
      <c r="G3549" t="s">
        <v>8390</v>
      </c>
      <c r="H3549">
        <v>0.66690000000000005</v>
      </c>
      <c r="I3549" t="s">
        <v>265</v>
      </c>
      <c r="J3549" t="s">
        <v>242</v>
      </c>
      <c r="K3549" t="s">
        <v>243</v>
      </c>
      <c r="L3549" t="s">
        <v>244</v>
      </c>
      <c r="M3549">
        <v>0</v>
      </c>
      <c r="N3549">
        <v>0.66690000000000005</v>
      </c>
      <c r="O3549" t="s">
        <v>298</v>
      </c>
      <c r="P3549" t="s">
        <v>8391</v>
      </c>
      <c r="Q3549" t="s">
        <v>300</v>
      </c>
      <c r="R3549" t="s">
        <v>8392</v>
      </c>
      <c r="S3549" t="s">
        <v>270</v>
      </c>
      <c r="T3549" t="b">
        <v>1</v>
      </c>
    </row>
    <row r="3550" spans="1:20" x14ac:dyDescent="0.25">
      <c r="A3550" t="s">
        <v>259</v>
      </c>
      <c r="B3550" t="s">
        <v>260</v>
      </c>
      <c r="C3550" t="s">
        <v>237</v>
      </c>
      <c r="D3550" t="s">
        <v>320</v>
      </c>
      <c r="E3550" t="s">
        <v>4207</v>
      </c>
      <c r="F3550" t="s">
        <v>4207</v>
      </c>
      <c r="G3550" t="s">
        <v>4208</v>
      </c>
      <c r="H3550">
        <v>4.032</v>
      </c>
      <c r="I3550" t="s">
        <v>265</v>
      </c>
      <c r="J3550" t="s">
        <v>242</v>
      </c>
      <c r="K3550" t="s">
        <v>243</v>
      </c>
      <c r="L3550" t="s">
        <v>244</v>
      </c>
      <c r="M3550">
        <v>0</v>
      </c>
      <c r="N3550">
        <v>4.032</v>
      </c>
      <c r="O3550" t="s">
        <v>324</v>
      </c>
      <c r="P3550" s="18" t="s">
        <v>8393</v>
      </c>
      <c r="Q3550" t="s">
        <v>326</v>
      </c>
      <c r="R3550" t="s">
        <v>8394</v>
      </c>
      <c r="S3550" t="s">
        <v>270</v>
      </c>
      <c r="T3550" t="b">
        <v>1</v>
      </c>
    </row>
    <row r="3551" spans="1:20" x14ac:dyDescent="0.25">
      <c r="A3551" t="s">
        <v>259</v>
      </c>
      <c r="B3551" t="s">
        <v>260</v>
      </c>
      <c r="C3551" t="s">
        <v>336</v>
      </c>
      <c r="D3551" t="s">
        <v>320</v>
      </c>
      <c r="E3551" t="s">
        <v>4207</v>
      </c>
      <c r="F3551" t="s">
        <v>4207</v>
      </c>
      <c r="G3551" t="s">
        <v>4208</v>
      </c>
      <c r="H3551">
        <v>20839</v>
      </c>
      <c r="I3551" t="s">
        <v>265</v>
      </c>
      <c r="J3551" t="s">
        <v>242</v>
      </c>
      <c r="K3551" t="s">
        <v>243</v>
      </c>
      <c r="L3551" t="s">
        <v>244</v>
      </c>
      <c r="M3551">
        <v>0</v>
      </c>
      <c r="N3551">
        <v>20839</v>
      </c>
      <c r="O3551" t="s">
        <v>324</v>
      </c>
      <c r="P3551" s="18" t="s">
        <v>8393</v>
      </c>
      <c r="Q3551" t="s">
        <v>326</v>
      </c>
      <c r="R3551" t="s">
        <v>8395</v>
      </c>
      <c r="S3551" t="s">
        <v>270</v>
      </c>
      <c r="T3551" t="b">
        <v>1</v>
      </c>
    </row>
    <row r="3552" spans="1:20" x14ac:dyDescent="0.25">
      <c r="A3552" t="s">
        <v>259</v>
      </c>
      <c r="B3552" t="s">
        <v>260</v>
      </c>
      <c r="C3552" t="s">
        <v>336</v>
      </c>
      <c r="D3552" t="s">
        <v>320</v>
      </c>
      <c r="E3552" t="s">
        <v>4207</v>
      </c>
      <c r="F3552" t="s">
        <v>4207</v>
      </c>
      <c r="G3552" t="s">
        <v>4208</v>
      </c>
      <c r="H3552">
        <v>40265</v>
      </c>
      <c r="I3552" t="s">
        <v>265</v>
      </c>
      <c r="J3552" t="s">
        <v>242</v>
      </c>
      <c r="K3552" t="s">
        <v>243</v>
      </c>
      <c r="L3552" t="s">
        <v>244</v>
      </c>
      <c r="M3552">
        <v>0</v>
      </c>
      <c r="N3552">
        <v>40265</v>
      </c>
      <c r="O3552" t="s">
        <v>324</v>
      </c>
      <c r="P3552" s="18" t="s">
        <v>8393</v>
      </c>
      <c r="Q3552" t="s">
        <v>326</v>
      </c>
      <c r="R3552" t="s">
        <v>8396</v>
      </c>
      <c r="S3552" t="s">
        <v>270</v>
      </c>
      <c r="T3552" t="b">
        <v>1</v>
      </c>
    </row>
    <row r="3553" spans="1:20" x14ac:dyDescent="0.25">
      <c r="A3553" t="s">
        <v>259</v>
      </c>
      <c r="B3553" t="s">
        <v>260</v>
      </c>
      <c r="C3553" t="s">
        <v>237</v>
      </c>
      <c r="D3553" t="s">
        <v>2292</v>
      </c>
      <c r="E3553" t="s">
        <v>8397</v>
      </c>
      <c r="F3553" t="s">
        <v>8398</v>
      </c>
      <c r="G3553" t="s">
        <v>8399</v>
      </c>
      <c r="H3553">
        <v>0.98899999999999999</v>
      </c>
      <c r="I3553" t="s">
        <v>265</v>
      </c>
      <c r="J3553" t="s">
        <v>242</v>
      </c>
      <c r="K3553" t="s">
        <v>243</v>
      </c>
      <c r="L3553" t="s">
        <v>244</v>
      </c>
      <c r="M3553">
        <v>0</v>
      </c>
      <c r="N3553">
        <v>0.98899999999999999</v>
      </c>
      <c r="O3553" t="s">
        <v>266</v>
      </c>
      <c r="P3553" t="s">
        <v>8400</v>
      </c>
      <c r="Q3553" t="s">
        <v>2297</v>
      </c>
      <c r="R3553" t="s">
        <v>8401</v>
      </c>
      <c r="S3553" t="s">
        <v>270</v>
      </c>
      <c r="T3553" t="b">
        <v>1</v>
      </c>
    </row>
    <row r="3554" spans="1:20" x14ac:dyDescent="0.25">
      <c r="A3554" t="s">
        <v>259</v>
      </c>
      <c r="B3554" t="s">
        <v>260</v>
      </c>
      <c r="C3554" t="s">
        <v>237</v>
      </c>
      <c r="D3554" t="s">
        <v>1305</v>
      </c>
      <c r="E3554" t="s">
        <v>2981</v>
      </c>
      <c r="F3554" t="s">
        <v>8402</v>
      </c>
      <c r="G3554" t="s">
        <v>8403</v>
      </c>
      <c r="H3554">
        <v>3.629</v>
      </c>
      <c r="I3554" t="s">
        <v>265</v>
      </c>
      <c r="J3554" t="s">
        <v>242</v>
      </c>
      <c r="K3554" t="s">
        <v>243</v>
      </c>
      <c r="L3554" t="s">
        <v>244</v>
      </c>
      <c r="M3554">
        <v>0</v>
      </c>
      <c r="N3554">
        <v>3.629</v>
      </c>
      <c r="O3554" t="s">
        <v>1309</v>
      </c>
      <c r="P3554" t="s">
        <v>8404</v>
      </c>
      <c r="Q3554" t="s">
        <v>1311</v>
      </c>
      <c r="R3554" t="s">
        <v>8405</v>
      </c>
      <c r="S3554" t="s">
        <v>270</v>
      </c>
      <c r="T3554" t="b">
        <v>1</v>
      </c>
    </row>
    <row r="3555" spans="1:20" x14ac:dyDescent="0.25">
      <c r="A3555" t="s">
        <v>259</v>
      </c>
      <c r="B3555" t="s">
        <v>260</v>
      </c>
      <c r="C3555" t="s">
        <v>336</v>
      </c>
      <c r="D3555" t="s">
        <v>1305</v>
      </c>
      <c r="E3555" t="s">
        <v>2981</v>
      </c>
      <c r="F3555" t="s">
        <v>8402</v>
      </c>
      <c r="G3555" t="s">
        <v>8403</v>
      </c>
      <c r="H3555">
        <v>22532</v>
      </c>
      <c r="I3555" t="s">
        <v>265</v>
      </c>
      <c r="J3555" t="s">
        <v>242</v>
      </c>
      <c r="K3555" t="s">
        <v>243</v>
      </c>
      <c r="L3555" t="s">
        <v>244</v>
      </c>
      <c r="M3555">
        <v>0</v>
      </c>
      <c r="N3555">
        <v>22532</v>
      </c>
      <c r="O3555" t="s">
        <v>350</v>
      </c>
      <c r="P3555" t="s">
        <v>8404</v>
      </c>
      <c r="Q3555" t="s">
        <v>1311</v>
      </c>
      <c r="R3555" t="s">
        <v>8406</v>
      </c>
      <c r="S3555" t="s">
        <v>270</v>
      </c>
      <c r="T3555" t="b">
        <v>1</v>
      </c>
    </row>
    <row r="3556" spans="1:20" x14ac:dyDescent="0.25">
      <c r="A3556" t="s">
        <v>259</v>
      </c>
      <c r="B3556" t="s">
        <v>260</v>
      </c>
      <c r="C3556" t="s">
        <v>336</v>
      </c>
      <c r="D3556" t="s">
        <v>1305</v>
      </c>
      <c r="E3556" t="s">
        <v>2981</v>
      </c>
      <c r="F3556" t="s">
        <v>8402</v>
      </c>
      <c r="G3556" t="s">
        <v>8403</v>
      </c>
      <c r="H3556">
        <v>37650</v>
      </c>
      <c r="I3556" t="s">
        <v>265</v>
      </c>
      <c r="J3556" t="s">
        <v>242</v>
      </c>
      <c r="K3556" t="s">
        <v>243</v>
      </c>
      <c r="L3556" t="s">
        <v>244</v>
      </c>
      <c r="M3556">
        <v>0</v>
      </c>
      <c r="N3556">
        <v>37650</v>
      </c>
      <c r="O3556" t="s">
        <v>952</v>
      </c>
      <c r="P3556" t="s">
        <v>8404</v>
      </c>
      <c r="Q3556" t="s">
        <v>1311</v>
      </c>
      <c r="R3556" t="s">
        <v>8407</v>
      </c>
      <c r="S3556" t="s">
        <v>270</v>
      </c>
      <c r="T3556" t="b">
        <v>1</v>
      </c>
    </row>
    <row r="3557" spans="1:20" x14ac:dyDescent="0.25">
      <c r="A3557" t="s">
        <v>259</v>
      </c>
      <c r="B3557" t="s">
        <v>260</v>
      </c>
      <c r="C3557" t="s">
        <v>237</v>
      </c>
      <c r="D3557" t="s">
        <v>5303</v>
      </c>
      <c r="E3557" t="s">
        <v>719</v>
      </c>
      <c r="F3557" t="s">
        <v>720</v>
      </c>
      <c r="G3557" t="s">
        <v>8408</v>
      </c>
      <c r="H3557">
        <v>0.307</v>
      </c>
      <c r="I3557" t="s">
        <v>265</v>
      </c>
      <c r="J3557" t="s">
        <v>242</v>
      </c>
      <c r="K3557" t="s">
        <v>243</v>
      </c>
      <c r="L3557" t="s">
        <v>244</v>
      </c>
      <c r="M3557">
        <v>0</v>
      </c>
      <c r="N3557">
        <v>0.307</v>
      </c>
      <c r="O3557" t="s">
        <v>952</v>
      </c>
      <c r="P3557" t="s">
        <v>8409</v>
      </c>
      <c r="Q3557" t="s">
        <v>5307</v>
      </c>
      <c r="R3557" t="s">
        <v>8410</v>
      </c>
      <c r="S3557" t="s">
        <v>270</v>
      </c>
      <c r="T3557" t="b">
        <v>1</v>
      </c>
    </row>
    <row r="3558" spans="1:20" x14ac:dyDescent="0.25">
      <c r="A3558" t="s">
        <v>259</v>
      </c>
      <c r="B3558" t="s">
        <v>260</v>
      </c>
      <c r="C3558" t="s">
        <v>237</v>
      </c>
      <c r="D3558" t="s">
        <v>1424</v>
      </c>
      <c r="E3558" t="s">
        <v>5915</v>
      </c>
      <c r="F3558" t="s">
        <v>5915</v>
      </c>
      <c r="G3558" t="s">
        <v>8411</v>
      </c>
      <c r="H3558">
        <v>19.108000000000001</v>
      </c>
      <c r="I3558" t="s">
        <v>265</v>
      </c>
      <c r="J3558" t="s">
        <v>242</v>
      </c>
      <c r="K3558" t="s">
        <v>243</v>
      </c>
      <c r="L3558" t="s">
        <v>244</v>
      </c>
      <c r="M3558">
        <v>0</v>
      </c>
      <c r="N3558">
        <v>19.108000000000001</v>
      </c>
      <c r="O3558" t="s">
        <v>518</v>
      </c>
      <c r="P3558" t="s">
        <v>8412</v>
      </c>
      <c r="Q3558" t="s">
        <v>1426</v>
      </c>
      <c r="R3558" t="s">
        <v>8413</v>
      </c>
      <c r="S3558" t="s">
        <v>270</v>
      </c>
      <c r="T3558" t="b">
        <v>1</v>
      </c>
    </row>
    <row r="3559" spans="1:20" x14ac:dyDescent="0.25">
      <c r="A3559" t="s">
        <v>259</v>
      </c>
      <c r="B3559" t="s">
        <v>260</v>
      </c>
      <c r="C3559" t="s">
        <v>294</v>
      </c>
      <c r="D3559" t="s">
        <v>1424</v>
      </c>
      <c r="E3559" t="s">
        <v>5915</v>
      </c>
      <c r="F3559" t="s">
        <v>5915</v>
      </c>
      <c r="G3559" t="s">
        <v>8411</v>
      </c>
      <c r="H3559">
        <v>14.692</v>
      </c>
      <c r="I3559" t="s">
        <v>265</v>
      </c>
      <c r="J3559" t="s">
        <v>242</v>
      </c>
      <c r="K3559" t="s">
        <v>243</v>
      </c>
      <c r="L3559" t="s">
        <v>244</v>
      </c>
      <c r="M3559">
        <v>0</v>
      </c>
      <c r="N3559">
        <v>14.692</v>
      </c>
      <c r="O3559" t="s">
        <v>518</v>
      </c>
      <c r="P3559" t="s">
        <v>8412</v>
      </c>
      <c r="Q3559" t="s">
        <v>1426</v>
      </c>
      <c r="R3559" t="s">
        <v>8413</v>
      </c>
      <c r="S3559" t="s">
        <v>270</v>
      </c>
      <c r="T3559" t="b">
        <v>1</v>
      </c>
    </row>
    <row r="3560" spans="1:20" x14ac:dyDescent="0.25">
      <c r="A3560" t="s">
        <v>259</v>
      </c>
      <c r="B3560" t="s">
        <v>260</v>
      </c>
      <c r="C3560" t="s">
        <v>237</v>
      </c>
      <c r="D3560" t="s">
        <v>847</v>
      </c>
      <c r="E3560" t="s">
        <v>8414</v>
      </c>
      <c r="F3560" t="s">
        <v>8415</v>
      </c>
      <c r="G3560" t="s">
        <v>8415</v>
      </c>
      <c r="H3560">
        <v>0.11</v>
      </c>
      <c r="I3560" t="s">
        <v>265</v>
      </c>
      <c r="J3560" t="s">
        <v>242</v>
      </c>
      <c r="K3560" t="s">
        <v>243</v>
      </c>
      <c r="L3560" t="s">
        <v>244</v>
      </c>
      <c r="M3560">
        <v>0</v>
      </c>
      <c r="N3560">
        <v>0.11</v>
      </c>
      <c r="O3560" t="s">
        <v>446</v>
      </c>
      <c r="P3560" t="s">
        <v>8416</v>
      </c>
      <c r="Q3560" t="s">
        <v>851</v>
      </c>
      <c r="R3560" t="s">
        <v>8417</v>
      </c>
      <c r="S3560" t="s">
        <v>270</v>
      </c>
      <c r="T3560" t="b">
        <v>1</v>
      </c>
    </row>
    <row r="3561" spans="1:20" x14ac:dyDescent="0.25">
      <c r="A3561" t="s">
        <v>259</v>
      </c>
      <c r="B3561" t="s">
        <v>260</v>
      </c>
      <c r="C3561" t="s">
        <v>237</v>
      </c>
      <c r="D3561" t="s">
        <v>328</v>
      </c>
      <c r="E3561" t="s">
        <v>7070</v>
      </c>
      <c r="F3561" t="s">
        <v>8418</v>
      </c>
      <c r="G3561" t="s">
        <v>8418</v>
      </c>
      <c r="H3561">
        <v>0.45200000000000001</v>
      </c>
      <c r="I3561" t="s">
        <v>265</v>
      </c>
      <c r="J3561" t="s">
        <v>242</v>
      </c>
      <c r="K3561" t="s">
        <v>243</v>
      </c>
      <c r="L3561" t="s">
        <v>244</v>
      </c>
      <c r="M3561">
        <v>0</v>
      </c>
      <c r="N3561">
        <v>0.45200000000000001</v>
      </c>
      <c r="O3561" t="s">
        <v>331</v>
      </c>
      <c r="P3561" t="s">
        <v>8419</v>
      </c>
      <c r="Q3561" t="s">
        <v>333</v>
      </c>
      <c r="R3561" t="s">
        <v>8420</v>
      </c>
      <c r="S3561" t="s">
        <v>270</v>
      </c>
      <c r="T3561" t="b">
        <v>1</v>
      </c>
    </row>
    <row r="3562" spans="1:20" x14ac:dyDescent="0.25">
      <c r="A3562" t="s">
        <v>259</v>
      </c>
      <c r="B3562" t="s">
        <v>260</v>
      </c>
      <c r="C3562" t="s">
        <v>336</v>
      </c>
      <c r="D3562" t="s">
        <v>328</v>
      </c>
      <c r="E3562" t="s">
        <v>7070</v>
      </c>
      <c r="F3562" t="s">
        <v>8418</v>
      </c>
      <c r="G3562" t="s">
        <v>8418</v>
      </c>
      <c r="H3562">
        <v>2336</v>
      </c>
      <c r="I3562" t="s">
        <v>265</v>
      </c>
      <c r="J3562" t="s">
        <v>242</v>
      </c>
      <c r="K3562" t="s">
        <v>243</v>
      </c>
      <c r="L3562" t="s">
        <v>244</v>
      </c>
      <c r="M3562">
        <v>0</v>
      </c>
      <c r="N3562">
        <v>2336</v>
      </c>
      <c r="O3562" t="s">
        <v>324</v>
      </c>
      <c r="P3562" t="s">
        <v>8419</v>
      </c>
      <c r="Q3562" t="s">
        <v>333</v>
      </c>
      <c r="R3562" t="s">
        <v>8421</v>
      </c>
      <c r="S3562" t="s">
        <v>270</v>
      </c>
      <c r="T3562" t="b">
        <v>1</v>
      </c>
    </row>
    <row r="3563" spans="1:20" x14ac:dyDescent="0.25">
      <c r="A3563" t="s">
        <v>259</v>
      </c>
      <c r="B3563" t="s">
        <v>260</v>
      </c>
      <c r="C3563" t="s">
        <v>336</v>
      </c>
      <c r="D3563" t="s">
        <v>328</v>
      </c>
      <c r="E3563" t="s">
        <v>7070</v>
      </c>
      <c r="F3563" t="s">
        <v>8418</v>
      </c>
      <c r="G3563" t="s">
        <v>8418</v>
      </c>
      <c r="H3563">
        <v>4514</v>
      </c>
      <c r="I3563" t="s">
        <v>265</v>
      </c>
      <c r="J3563" t="s">
        <v>242</v>
      </c>
      <c r="K3563" t="s">
        <v>243</v>
      </c>
      <c r="L3563" t="s">
        <v>244</v>
      </c>
      <c r="M3563">
        <v>0</v>
      </c>
      <c r="N3563">
        <v>4514</v>
      </c>
      <c r="O3563" t="s">
        <v>324</v>
      </c>
      <c r="P3563" t="s">
        <v>8419</v>
      </c>
      <c r="Q3563" t="s">
        <v>333</v>
      </c>
      <c r="R3563" t="s">
        <v>8422</v>
      </c>
      <c r="S3563" t="s">
        <v>270</v>
      </c>
      <c r="T3563" t="b">
        <v>1</v>
      </c>
    </row>
    <row r="3564" spans="1:20" x14ac:dyDescent="0.25">
      <c r="A3564" t="s">
        <v>259</v>
      </c>
      <c r="B3564" t="s">
        <v>260</v>
      </c>
      <c r="C3564" t="s">
        <v>237</v>
      </c>
      <c r="D3564" t="s">
        <v>1442</v>
      </c>
      <c r="E3564" t="s">
        <v>2426</v>
      </c>
      <c r="F3564" t="s">
        <v>8423</v>
      </c>
      <c r="G3564" t="s">
        <v>8423</v>
      </c>
      <c r="H3564">
        <v>1.8800000000000001E-2</v>
      </c>
      <c r="I3564" t="s">
        <v>265</v>
      </c>
      <c r="J3564" t="s">
        <v>242</v>
      </c>
      <c r="K3564" t="s">
        <v>243</v>
      </c>
      <c r="L3564" t="s">
        <v>244</v>
      </c>
      <c r="M3564">
        <v>0</v>
      </c>
      <c r="N3564">
        <v>1.8800000000000001E-2</v>
      </c>
      <c r="O3564" t="s">
        <v>446</v>
      </c>
      <c r="P3564" t="s">
        <v>8424</v>
      </c>
      <c r="Q3564" t="s">
        <v>1446</v>
      </c>
      <c r="R3564" t="s">
        <v>8425</v>
      </c>
      <c r="S3564" t="s">
        <v>270</v>
      </c>
      <c r="T3564" t="b">
        <v>1</v>
      </c>
    </row>
    <row r="3565" spans="1:20" x14ac:dyDescent="0.25">
      <c r="A3565" t="s">
        <v>259</v>
      </c>
      <c r="B3565" t="s">
        <v>260</v>
      </c>
      <c r="C3565" t="s">
        <v>237</v>
      </c>
      <c r="D3565" t="s">
        <v>762</v>
      </c>
      <c r="E3565" t="s">
        <v>7590</v>
      </c>
      <c r="F3565" t="s">
        <v>7590</v>
      </c>
      <c r="G3565" t="s">
        <v>8426</v>
      </c>
      <c r="H3565">
        <v>0.20499999999999999</v>
      </c>
      <c r="I3565" t="s">
        <v>265</v>
      </c>
      <c r="J3565" t="s">
        <v>242</v>
      </c>
      <c r="K3565" t="s">
        <v>243</v>
      </c>
      <c r="L3565" t="s">
        <v>244</v>
      </c>
      <c r="M3565">
        <v>0</v>
      </c>
      <c r="N3565">
        <v>0.20499999999999999</v>
      </c>
      <c r="O3565" t="s">
        <v>266</v>
      </c>
      <c r="P3565" t="s">
        <v>8427</v>
      </c>
      <c r="Q3565" t="s">
        <v>766</v>
      </c>
      <c r="R3565" t="s">
        <v>8428</v>
      </c>
      <c r="S3565" t="s">
        <v>270</v>
      </c>
      <c r="T3565" t="b">
        <v>1</v>
      </c>
    </row>
    <row r="3566" spans="1:20" x14ac:dyDescent="0.25">
      <c r="A3566" t="s">
        <v>259</v>
      </c>
      <c r="B3566" t="s">
        <v>260</v>
      </c>
      <c r="C3566" t="s">
        <v>294</v>
      </c>
      <c r="D3566" t="s">
        <v>762</v>
      </c>
      <c r="E3566" t="s">
        <v>7590</v>
      </c>
      <c r="F3566" t="s">
        <v>7590</v>
      </c>
      <c r="G3566" t="s">
        <v>8426</v>
      </c>
      <c r="H3566">
        <v>0.113</v>
      </c>
      <c r="I3566" t="s">
        <v>265</v>
      </c>
      <c r="J3566" t="s">
        <v>242</v>
      </c>
      <c r="K3566" t="s">
        <v>243</v>
      </c>
      <c r="L3566" t="s">
        <v>244</v>
      </c>
      <c r="M3566">
        <v>0</v>
      </c>
      <c r="N3566">
        <v>0.113</v>
      </c>
      <c r="O3566" t="s">
        <v>266</v>
      </c>
      <c r="P3566" t="s">
        <v>8427</v>
      </c>
      <c r="Q3566" t="s">
        <v>766</v>
      </c>
      <c r="R3566" t="s">
        <v>8428</v>
      </c>
      <c r="S3566" t="s">
        <v>270</v>
      </c>
      <c r="T3566" t="b">
        <v>1</v>
      </c>
    </row>
    <row r="3567" spans="1:20" x14ac:dyDescent="0.25">
      <c r="A3567" t="s">
        <v>259</v>
      </c>
      <c r="B3567" t="s">
        <v>260</v>
      </c>
      <c r="C3567" t="s">
        <v>237</v>
      </c>
      <c r="D3567" t="s">
        <v>450</v>
      </c>
      <c r="E3567" t="s">
        <v>5495</v>
      </c>
      <c r="F3567" t="s">
        <v>5496</v>
      </c>
      <c r="G3567" t="s">
        <v>5496</v>
      </c>
      <c r="H3567">
        <v>3.5680000000000001</v>
      </c>
      <c r="I3567" t="s">
        <v>265</v>
      </c>
      <c r="J3567" t="s">
        <v>242</v>
      </c>
      <c r="K3567" t="s">
        <v>243</v>
      </c>
      <c r="L3567" t="s">
        <v>244</v>
      </c>
      <c r="M3567">
        <v>0</v>
      </c>
      <c r="N3567">
        <v>3.5680000000000001</v>
      </c>
      <c r="O3567" t="s">
        <v>331</v>
      </c>
      <c r="P3567" t="s">
        <v>8429</v>
      </c>
      <c r="Q3567" t="s">
        <v>453</v>
      </c>
      <c r="R3567" t="s">
        <v>8430</v>
      </c>
      <c r="S3567" t="s">
        <v>270</v>
      </c>
      <c r="T3567" t="b">
        <v>1</v>
      </c>
    </row>
    <row r="3568" spans="1:20" x14ac:dyDescent="0.25">
      <c r="A3568" t="s">
        <v>259</v>
      </c>
      <c r="B3568" t="s">
        <v>260</v>
      </c>
      <c r="C3568" t="s">
        <v>294</v>
      </c>
      <c r="D3568" t="s">
        <v>450</v>
      </c>
      <c r="E3568" t="s">
        <v>5495</v>
      </c>
      <c r="F3568" t="s">
        <v>5496</v>
      </c>
      <c r="G3568" t="s">
        <v>5496</v>
      </c>
      <c r="H3568">
        <v>2.0960000000000001</v>
      </c>
      <c r="I3568" t="s">
        <v>265</v>
      </c>
      <c r="J3568" t="s">
        <v>242</v>
      </c>
      <c r="K3568" t="s">
        <v>243</v>
      </c>
      <c r="L3568" t="s">
        <v>244</v>
      </c>
      <c r="M3568">
        <v>0</v>
      </c>
      <c r="N3568">
        <v>2.0960000000000001</v>
      </c>
      <c r="O3568" t="s">
        <v>331</v>
      </c>
      <c r="P3568" t="s">
        <v>8429</v>
      </c>
      <c r="Q3568" t="s">
        <v>453</v>
      </c>
      <c r="R3568" t="s">
        <v>8430</v>
      </c>
      <c r="S3568" t="s">
        <v>270</v>
      </c>
      <c r="T3568" t="b">
        <v>1</v>
      </c>
    </row>
    <row r="3569" spans="1:20" x14ac:dyDescent="0.25">
      <c r="A3569" t="s">
        <v>259</v>
      </c>
      <c r="B3569" t="s">
        <v>260</v>
      </c>
      <c r="C3569" t="s">
        <v>237</v>
      </c>
      <c r="D3569" t="s">
        <v>1442</v>
      </c>
      <c r="E3569" t="s">
        <v>3863</v>
      </c>
      <c r="F3569" t="s">
        <v>5040</v>
      </c>
      <c r="G3569" t="s">
        <v>5040</v>
      </c>
      <c r="H3569">
        <v>3.7499999999999999E-2</v>
      </c>
      <c r="I3569" t="s">
        <v>265</v>
      </c>
      <c r="J3569" t="s">
        <v>242</v>
      </c>
      <c r="K3569" t="s">
        <v>243</v>
      </c>
      <c r="L3569" t="s">
        <v>244</v>
      </c>
      <c r="M3569">
        <v>0</v>
      </c>
      <c r="N3569">
        <v>3.7499999999999999E-2</v>
      </c>
      <c r="O3569" t="s">
        <v>446</v>
      </c>
      <c r="P3569" t="s">
        <v>8431</v>
      </c>
      <c r="Q3569" t="s">
        <v>1446</v>
      </c>
      <c r="R3569" t="s">
        <v>8432</v>
      </c>
      <c r="S3569" t="s">
        <v>270</v>
      </c>
      <c r="T3569" t="b">
        <v>1</v>
      </c>
    </row>
    <row r="3570" spans="1:20" x14ac:dyDescent="0.25">
      <c r="A3570" t="s">
        <v>259</v>
      </c>
      <c r="B3570" t="s">
        <v>260</v>
      </c>
      <c r="C3570" t="s">
        <v>237</v>
      </c>
      <c r="D3570" t="s">
        <v>287</v>
      </c>
      <c r="E3570" t="s">
        <v>539</v>
      </c>
      <c r="F3570" t="s">
        <v>540</v>
      </c>
      <c r="G3570" t="s">
        <v>540</v>
      </c>
      <c r="H3570">
        <v>6.694</v>
      </c>
      <c r="I3570" t="s">
        <v>265</v>
      </c>
      <c r="J3570" t="s">
        <v>242</v>
      </c>
      <c r="K3570" t="s">
        <v>243</v>
      </c>
      <c r="L3570" t="s">
        <v>244</v>
      </c>
      <c r="M3570">
        <v>0</v>
      </c>
      <c r="N3570">
        <v>6.694</v>
      </c>
      <c r="O3570" t="s">
        <v>290</v>
      </c>
      <c r="P3570" t="s">
        <v>8433</v>
      </c>
      <c r="Q3570" t="s">
        <v>292</v>
      </c>
      <c r="R3570" t="s">
        <v>8434</v>
      </c>
      <c r="S3570" t="s">
        <v>270</v>
      </c>
      <c r="T3570" t="b">
        <v>1</v>
      </c>
    </row>
    <row r="3571" spans="1:20" x14ac:dyDescent="0.25">
      <c r="A3571" t="s">
        <v>259</v>
      </c>
      <c r="B3571" t="s">
        <v>260</v>
      </c>
      <c r="C3571" t="s">
        <v>294</v>
      </c>
      <c r="D3571" t="s">
        <v>287</v>
      </c>
      <c r="E3571" t="s">
        <v>539</v>
      </c>
      <c r="F3571" t="s">
        <v>540</v>
      </c>
      <c r="G3571" t="s">
        <v>540</v>
      </c>
      <c r="H3571">
        <v>1.728</v>
      </c>
      <c r="I3571" t="s">
        <v>265</v>
      </c>
      <c r="J3571" t="s">
        <v>242</v>
      </c>
      <c r="K3571" t="s">
        <v>243</v>
      </c>
      <c r="L3571" t="s">
        <v>244</v>
      </c>
      <c r="M3571">
        <v>0</v>
      </c>
      <c r="N3571">
        <v>1.728</v>
      </c>
      <c r="O3571" t="s">
        <v>290</v>
      </c>
      <c r="P3571" t="s">
        <v>8433</v>
      </c>
      <c r="Q3571" t="s">
        <v>292</v>
      </c>
      <c r="R3571" t="s">
        <v>8434</v>
      </c>
      <c r="S3571" t="s">
        <v>270</v>
      </c>
      <c r="T3571" t="b">
        <v>1</v>
      </c>
    </row>
    <row r="3572" spans="1:20" x14ac:dyDescent="0.25">
      <c r="A3572" t="s">
        <v>236</v>
      </c>
      <c r="B3572" t="s">
        <v>236</v>
      </c>
      <c r="C3572" t="s">
        <v>237</v>
      </c>
      <c r="D3572" t="s">
        <v>314</v>
      </c>
      <c r="F3572" t="s">
        <v>2718</v>
      </c>
      <c r="G3572" t="s">
        <v>2719</v>
      </c>
      <c r="H3572">
        <v>1E-3</v>
      </c>
      <c r="I3572" t="s">
        <v>241</v>
      </c>
      <c r="J3572" t="s">
        <v>242</v>
      </c>
      <c r="K3572" t="s">
        <v>243</v>
      </c>
      <c r="L3572" t="s">
        <v>244</v>
      </c>
      <c r="M3572">
        <v>0</v>
      </c>
      <c r="N3572">
        <v>1E-3</v>
      </c>
      <c r="O3572" t="s">
        <v>1407</v>
      </c>
      <c r="P3572" t="s">
        <v>8316</v>
      </c>
      <c r="Q3572" t="s">
        <v>318</v>
      </c>
      <c r="R3572" t="s">
        <v>2994</v>
      </c>
      <c r="S3572" t="s">
        <v>249</v>
      </c>
      <c r="T3572" t="b">
        <v>0</v>
      </c>
    </row>
    <row r="3573" spans="1:20" x14ac:dyDescent="0.25">
      <c r="A3573" t="s">
        <v>259</v>
      </c>
      <c r="B3573" t="s">
        <v>260</v>
      </c>
      <c r="C3573" t="s">
        <v>237</v>
      </c>
      <c r="D3573" t="s">
        <v>1501</v>
      </c>
      <c r="E3573" t="s">
        <v>8435</v>
      </c>
      <c r="F3573" t="s">
        <v>8436</v>
      </c>
      <c r="G3573" t="s">
        <v>8436</v>
      </c>
      <c r="H3573">
        <v>0.72599999999999998</v>
      </c>
      <c r="I3573" t="s">
        <v>265</v>
      </c>
      <c r="J3573" t="s">
        <v>242</v>
      </c>
      <c r="K3573" t="s">
        <v>243</v>
      </c>
      <c r="L3573" t="s">
        <v>244</v>
      </c>
      <c r="M3573">
        <v>0</v>
      </c>
      <c r="N3573">
        <v>0.72599999999999998</v>
      </c>
      <c r="O3573" t="s">
        <v>1309</v>
      </c>
      <c r="P3573" t="s">
        <v>8437</v>
      </c>
      <c r="Q3573" t="s">
        <v>1505</v>
      </c>
      <c r="R3573" t="s">
        <v>8438</v>
      </c>
      <c r="S3573" t="s">
        <v>270</v>
      </c>
      <c r="T3573" t="b">
        <v>0</v>
      </c>
    </row>
    <row r="3574" spans="1:20" x14ac:dyDescent="0.25">
      <c r="A3574" t="s">
        <v>259</v>
      </c>
      <c r="B3574" t="s">
        <v>271</v>
      </c>
      <c r="C3574" t="s">
        <v>237</v>
      </c>
      <c r="D3574" t="s">
        <v>3046</v>
      </c>
      <c r="E3574" t="s">
        <v>8439</v>
      </c>
      <c r="F3574" t="s">
        <v>8439</v>
      </c>
      <c r="G3574" t="s">
        <v>8440</v>
      </c>
      <c r="H3574">
        <v>10.01</v>
      </c>
      <c r="I3574" t="s">
        <v>265</v>
      </c>
      <c r="J3574" t="s">
        <v>242</v>
      </c>
      <c r="K3574" t="s">
        <v>243</v>
      </c>
      <c r="L3574" t="s">
        <v>244</v>
      </c>
      <c r="M3574">
        <v>0</v>
      </c>
      <c r="N3574">
        <v>10.01</v>
      </c>
      <c r="O3574" t="s">
        <v>266</v>
      </c>
      <c r="P3574" t="s">
        <v>8441</v>
      </c>
      <c r="Q3574" t="s">
        <v>3051</v>
      </c>
      <c r="R3574" t="s">
        <v>8442</v>
      </c>
      <c r="S3574" t="s">
        <v>279</v>
      </c>
      <c r="T3574" t="b">
        <v>1</v>
      </c>
    </row>
    <row r="3575" spans="1:20" x14ac:dyDescent="0.25">
      <c r="A3575" t="s">
        <v>259</v>
      </c>
      <c r="B3575" t="s">
        <v>271</v>
      </c>
      <c r="C3575" t="s">
        <v>336</v>
      </c>
      <c r="D3575" t="s">
        <v>3046</v>
      </c>
      <c r="E3575" t="s">
        <v>8439</v>
      </c>
      <c r="F3575" t="s">
        <v>8439</v>
      </c>
      <c r="G3575" t="s">
        <v>8440</v>
      </c>
      <c r="H3575">
        <v>61536</v>
      </c>
      <c r="I3575" t="s">
        <v>265</v>
      </c>
      <c r="J3575" t="s">
        <v>242</v>
      </c>
      <c r="K3575" t="s">
        <v>243</v>
      </c>
      <c r="L3575" t="s">
        <v>244</v>
      </c>
      <c r="M3575">
        <v>0</v>
      </c>
      <c r="N3575">
        <v>61536</v>
      </c>
      <c r="O3575" t="s">
        <v>266</v>
      </c>
      <c r="P3575" t="s">
        <v>8441</v>
      </c>
      <c r="Q3575" t="s">
        <v>3051</v>
      </c>
      <c r="R3575" t="s">
        <v>8443</v>
      </c>
      <c r="S3575" t="s">
        <v>279</v>
      </c>
      <c r="T3575" t="b">
        <v>1</v>
      </c>
    </row>
    <row r="3576" spans="1:20" x14ac:dyDescent="0.25">
      <c r="A3576" t="s">
        <v>259</v>
      </c>
      <c r="B3576" t="s">
        <v>271</v>
      </c>
      <c r="C3576" t="s">
        <v>336</v>
      </c>
      <c r="D3576" t="s">
        <v>3046</v>
      </c>
      <c r="E3576" t="s">
        <v>8439</v>
      </c>
      <c r="F3576" t="s">
        <v>8439</v>
      </c>
      <c r="G3576" t="s">
        <v>8440</v>
      </c>
      <c r="H3576">
        <v>139584</v>
      </c>
      <c r="I3576" t="s">
        <v>265</v>
      </c>
      <c r="J3576" t="s">
        <v>242</v>
      </c>
      <c r="K3576" t="s">
        <v>243</v>
      </c>
      <c r="L3576" t="s">
        <v>244</v>
      </c>
      <c r="M3576">
        <v>0</v>
      </c>
      <c r="N3576">
        <v>139584</v>
      </c>
      <c r="O3576" t="s">
        <v>266</v>
      </c>
      <c r="P3576" t="s">
        <v>8441</v>
      </c>
      <c r="Q3576" t="s">
        <v>3051</v>
      </c>
      <c r="R3576" t="s">
        <v>8444</v>
      </c>
      <c r="S3576" t="s">
        <v>279</v>
      </c>
      <c r="T3576" t="b">
        <v>1</v>
      </c>
    </row>
    <row r="3577" spans="1:20" x14ac:dyDescent="0.25">
      <c r="A3577" t="s">
        <v>259</v>
      </c>
      <c r="B3577" t="s">
        <v>260</v>
      </c>
      <c r="C3577" t="s">
        <v>237</v>
      </c>
      <c r="D3577" t="s">
        <v>3010</v>
      </c>
      <c r="E3577" t="s">
        <v>5290</v>
      </c>
      <c r="F3577" t="s">
        <v>6327</v>
      </c>
      <c r="G3577" t="s">
        <v>6327</v>
      </c>
      <c r="H3577">
        <v>0.55000000000000004</v>
      </c>
      <c r="I3577" t="s">
        <v>265</v>
      </c>
      <c r="J3577" t="s">
        <v>242</v>
      </c>
      <c r="K3577" t="s">
        <v>243</v>
      </c>
      <c r="L3577" t="s">
        <v>244</v>
      </c>
      <c r="M3577">
        <v>0</v>
      </c>
      <c r="N3577">
        <v>0.55000000000000004</v>
      </c>
      <c r="O3577" t="s">
        <v>266</v>
      </c>
      <c r="P3577" t="s">
        <v>8445</v>
      </c>
      <c r="Q3577" t="s">
        <v>3013</v>
      </c>
      <c r="R3577" t="s">
        <v>8446</v>
      </c>
      <c r="S3577" t="s">
        <v>270</v>
      </c>
      <c r="T3577" t="b">
        <v>1</v>
      </c>
    </row>
    <row r="3578" spans="1:20" x14ac:dyDescent="0.25">
      <c r="A3578" t="s">
        <v>259</v>
      </c>
      <c r="B3578" t="s">
        <v>260</v>
      </c>
      <c r="C3578" t="s">
        <v>294</v>
      </c>
      <c r="D3578" t="s">
        <v>3010</v>
      </c>
      <c r="E3578" t="s">
        <v>5290</v>
      </c>
      <c r="F3578" t="s">
        <v>6327</v>
      </c>
      <c r="G3578" t="s">
        <v>6327</v>
      </c>
      <c r="H3578">
        <v>0.47599999999999998</v>
      </c>
      <c r="I3578" t="s">
        <v>265</v>
      </c>
      <c r="J3578" t="s">
        <v>242</v>
      </c>
      <c r="K3578" t="s">
        <v>243</v>
      </c>
      <c r="L3578" t="s">
        <v>244</v>
      </c>
      <c r="M3578">
        <v>0</v>
      </c>
      <c r="N3578">
        <v>0.47599999999999998</v>
      </c>
      <c r="O3578" t="s">
        <v>266</v>
      </c>
      <c r="P3578" t="s">
        <v>8445</v>
      </c>
      <c r="Q3578" t="s">
        <v>3013</v>
      </c>
      <c r="R3578" t="s">
        <v>8446</v>
      </c>
      <c r="S3578" t="s">
        <v>270</v>
      </c>
      <c r="T3578" t="b">
        <v>1</v>
      </c>
    </row>
    <row r="3579" spans="1:20" x14ac:dyDescent="0.25">
      <c r="A3579" t="s">
        <v>259</v>
      </c>
      <c r="B3579" t="s">
        <v>260</v>
      </c>
      <c r="C3579" t="s">
        <v>237</v>
      </c>
      <c r="D3579" t="s">
        <v>701</v>
      </c>
      <c r="E3579" t="s">
        <v>6806</v>
      </c>
      <c r="F3579" t="s">
        <v>8447</v>
      </c>
      <c r="G3579" t="s">
        <v>8448</v>
      </c>
      <c r="H3579">
        <v>1.032</v>
      </c>
      <c r="I3579" t="s">
        <v>265</v>
      </c>
      <c r="J3579" t="s">
        <v>242</v>
      </c>
      <c r="K3579" t="s">
        <v>243</v>
      </c>
      <c r="L3579" t="s">
        <v>244</v>
      </c>
      <c r="M3579">
        <v>0</v>
      </c>
      <c r="N3579">
        <v>1.032</v>
      </c>
      <c r="O3579" t="s">
        <v>446</v>
      </c>
      <c r="P3579" t="s">
        <v>8449</v>
      </c>
      <c r="Q3579" t="s">
        <v>705</v>
      </c>
      <c r="R3579" t="s">
        <v>8450</v>
      </c>
      <c r="S3579" t="s">
        <v>270</v>
      </c>
      <c r="T3579" t="b">
        <v>1</v>
      </c>
    </row>
    <row r="3580" spans="1:20" x14ac:dyDescent="0.25">
      <c r="A3580" t="s">
        <v>236</v>
      </c>
      <c r="B3580" t="s">
        <v>236</v>
      </c>
      <c r="C3580" t="s">
        <v>237</v>
      </c>
      <c r="D3580" t="s">
        <v>362</v>
      </c>
      <c r="F3580" t="s">
        <v>2586</v>
      </c>
      <c r="G3580" t="s">
        <v>8451</v>
      </c>
      <c r="H3580">
        <v>5.7500000000000002E-2</v>
      </c>
      <c r="I3580" t="s">
        <v>254</v>
      </c>
      <c r="J3580" t="s">
        <v>242</v>
      </c>
      <c r="K3580" t="s">
        <v>243</v>
      </c>
      <c r="L3580" t="s">
        <v>244</v>
      </c>
      <c r="M3580">
        <v>0</v>
      </c>
      <c r="N3580">
        <v>5.7500000000000002E-2</v>
      </c>
      <c r="O3580" t="s">
        <v>927</v>
      </c>
      <c r="P3580" s="18" t="s">
        <v>8452</v>
      </c>
      <c r="Q3580" t="s">
        <v>367</v>
      </c>
      <c r="R3580" t="s">
        <v>2589</v>
      </c>
      <c r="S3580" t="s">
        <v>249</v>
      </c>
      <c r="T3580" t="b">
        <v>1</v>
      </c>
    </row>
    <row r="3581" spans="1:20" x14ac:dyDescent="0.25">
      <c r="A3581" t="s">
        <v>259</v>
      </c>
      <c r="B3581" t="s">
        <v>260</v>
      </c>
      <c r="C3581" t="s">
        <v>237</v>
      </c>
      <c r="D3581" t="s">
        <v>1582</v>
      </c>
      <c r="E3581" t="s">
        <v>4353</v>
      </c>
      <c r="F3581" t="s">
        <v>4354</v>
      </c>
      <c r="G3581" t="s">
        <v>4355</v>
      </c>
      <c r="H3581">
        <v>0.15207799999999999</v>
      </c>
      <c r="I3581" t="s">
        <v>265</v>
      </c>
      <c r="J3581" t="s">
        <v>242</v>
      </c>
      <c r="K3581" t="s">
        <v>243</v>
      </c>
      <c r="L3581" t="s">
        <v>244</v>
      </c>
      <c r="M3581">
        <v>0</v>
      </c>
      <c r="N3581">
        <v>0.15207799999999999</v>
      </c>
      <c r="O3581" t="s">
        <v>372</v>
      </c>
      <c r="P3581" t="s">
        <v>8453</v>
      </c>
      <c r="Q3581" t="s">
        <v>1586</v>
      </c>
      <c r="R3581" t="s">
        <v>8454</v>
      </c>
      <c r="S3581" t="s">
        <v>270</v>
      </c>
      <c r="T3581" t="b">
        <v>1</v>
      </c>
    </row>
    <row r="3582" spans="1:20" x14ac:dyDescent="0.25">
      <c r="A3582" t="s">
        <v>259</v>
      </c>
      <c r="B3582" t="s">
        <v>260</v>
      </c>
      <c r="C3582" t="s">
        <v>294</v>
      </c>
      <c r="D3582" t="s">
        <v>1582</v>
      </c>
      <c r="E3582" t="s">
        <v>4353</v>
      </c>
      <c r="F3582" t="s">
        <v>4354</v>
      </c>
      <c r="G3582" t="s">
        <v>4355</v>
      </c>
      <c r="H3582">
        <v>6.5030000000000004E-2</v>
      </c>
      <c r="I3582" t="s">
        <v>265</v>
      </c>
      <c r="J3582" t="s">
        <v>242</v>
      </c>
      <c r="K3582" t="s">
        <v>243</v>
      </c>
      <c r="L3582" t="s">
        <v>244</v>
      </c>
      <c r="M3582">
        <v>0</v>
      </c>
      <c r="N3582">
        <v>6.5030000000000004E-2</v>
      </c>
      <c r="O3582" t="s">
        <v>372</v>
      </c>
      <c r="P3582" t="s">
        <v>8453</v>
      </c>
      <c r="Q3582" t="s">
        <v>1586</v>
      </c>
      <c r="R3582" t="s">
        <v>8454</v>
      </c>
      <c r="S3582" t="s">
        <v>270</v>
      </c>
      <c r="T3582" t="b">
        <v>1</v>
      </c>
    </row>
    <row r="3583" spans="1:20" x14ac:dyDescent="0.25">
      <c r="A3583" t="s">
        <v>259</v>
      </c>
      <c r="B3583" t="s">
        <v>260</v>
      </c>
      <c r="C3583" t="s">
        <v>237</v>
      </c>
      <c r="D3583" t="s">
        <v>320</v>
      </c>
      <c r="E3583" t="s">
        <v>3431</v>
      </c>
      <c r="F3583" t="s">
        <v>8455</v>
      </c>
      <c r="G3583" t="s">
        <v>8456</v>
      </c>
      <c r="H3583">
        <v>0.14225399999999999</v>
      </c>
      <c r="I3583" t="s">
        <v>265</v>
      </c>
      <c r="J3583" t="s">
        <v>242</v>
      </c>
      <c r="K3583" t="s">
        <v>243</v>
      </c>
      <c r="L3583" t="s">
        <v>244</v>
      </c>
      <c r="M3583">
        <v>0</v>
      </c>
      <c r="N3583">
        <v>0.14225399999999999</v>
      </c>
      <c r="O3583" t="s">
        <v>372</v>
      </c>
      <c r="P3583" t="s">
        <v>8457</v>
      </c>
      <c r="Q3583" t="s">
        <v>326</v>
      </c>
      <c r="R3583" t="s">
        <v>8458</v>
      </c>
      <c r="S3583" t="s">
        <v>270</v>
      </c>
      <c r="T3583" t="b">
        <v>1</v>
      </c>
    </row>
    <row r="3584" spans="1:20" x14ac:dyDescent="0.25">
      <c r="A3584" t="s">
        <v>259</v>
      </c>
      <c r="B3584" t="s">
        <v>260</v>
      </c>
      <c r="C3584" t="s">
        <v>237</v>
      </c>
      <c r="D3584" t="s">
        <v>1535</v>
      </c>
      <c r="E3584" t="s">
        <v>6207</v>
      </c>
      <c r="F3584" t="s">
        <v>8459</v>
      </c>
      <c r="G3584" t="s">
        <v>8459</v>
      </c>
      <c r="H3584">
        <v>7.6038999999999995E-2</v>
      </c>
      <c r="I3584" t="s">
        <v>265</v>
      </c>
      <c r="J3584" t="s">
        <v>242</v>
      </c>
      <c r="K3584" t="s">
        <v>243</v>
      </c>
      <c r="L3584" t="s">
        <v>244</v>
      </c>
      <c r="M3584">
        <v>0</v>
      </c>
      <c r="N3584">
        <v>7.6038999999999995E-2</v>
      </c>
      <c r="O3584" t="s">
        <v>372</v>
      </c>
      <c r="P3584" t="s">
        <v>8460</v>
      </c>
      <c r="Q3584" t="s">
        <v>1539</v>
      </c>
      <c r="R3584" t="s">
        <v>8461</v>
      </c>
      <c r="S3584" t="s">
        <v>270</v>
      </c>
      <c r="T3584" t="b">
        <v>1</v>
      </c>
    </row>
    <row r="3585" spans="1:20" x14ac:dyDescent="0.25">
      <c r="A3585" t="s">
        <v>259</v>
      </c>
      <c r="B3585" t="s">
        <v>260</v>
      </c>
      <c r="C3585" t="s">
        <v>294</v>
      </c>
      <c r="D3585" t="s">
        <v>1535</v>
      </c>
      <c r="E3585" t="s">
        <v>6207</v>
      </c>
      <c r="F3585" t="s">
        <v>8459</v>
      </c>
      <c r="G3585" t="s">
        <v>8459</v>
      </c>
      <c r="H3585">
        <v>3.2515000000000002E-2</v>
      </c>
      <c r="I3585" t="s">
        <v>265</v>
      </c>
      <c r="J3585" t="s">
        <v>242</v>
      </c>
      <c r="K3585" t="s">
        <v>243</v>
      </c>
      <c r="L3585" t="s">
        <v>244</v>
      </c>
      <c r="M3585">
        <v>0</v>
      </c>
      <c r="N3585">
        <v>3.2515000000000002E-2</v>
      </c>
      <c r="O3585" t="s">
        <v>372</v>
      </c>
      <c r="P3585" t="s">
        <v>8460</v>
      </c>
      <c r="Q3585" t="s">
        <v>1539</v>
      </c>
      <c r="R3585" t="s">
        <v>8461</v>
      </c>
      <c r="S3585" t="s">
        <v>270</v>
      </c>
      <c r="T3585" t="b">
        <v>1</v>
      </c>
    </row>
    <row r="3586" spans="1:20" x14ac:dyDescent="0.25">
      <c r="A3586" t="s">
        <v>259</v>
      </c>
      <c r="B3586" t="s">
        <v>260</v>
      </c>
      <c r="C3586" t="s">
        <v>237</v>
      </c>
      <c r="D3586" t="s">
        <v>1382</v>
      </c>
      <c r="E3586" t="s">
        <v>6582</v>
      </c>
      <c r="F3586" t="s">
        <v>8462</v>
      </c>
      <c r="G3586" t="s">
        <v>8463</v>
      </c>
      <c r="H3586">
        <v>0.60199999999999998</v>
      </c>
      <c r="I3586" t="s">
        <v>265</v>
      </c>
      <c r="J3586" t="s">
        <v>242</v>
      </c>
      <c r="K3586" t="s">
        <v>243</v>
      </c>
      <c r="L3586" t="s">
        <v>244</v>
      </c>
      <c r="M3586">
        <v>0</v>
      </c>
      <c r="N3586">
        <v>0.60199999999999998</v>
      </c>
      <c r="O3586" t="s">
        <v>324</v>
      </c>
      <c r="P3586" t="s">
        <v>8464</v>
      </c>
      <c r="Q3586" t="s">
        <v>1387</v>
      </c>
      <c r="R3586" t="s">
        <v>8465</v>
      </c>
      <c r="S3586" t="s">
        <v>270</v>
      </c>
      <c r="T3586" t="b">
        <v>1</v>
      </c>
    </row>
    <row r="3587" spans="1:20" x14ac:dyDescent="0.25">
      <c r="A3587" t="s">
        <v>259</v>
      </c>
      <c r="B3587" t="s">
        <v>260</v>
      </c>
      <c r="C3587" t="s">
        <v>294</v>
      </c>
      <c r="D3587" t="s">
        <v>1382</v>
      </c>
      <c r="E3587" t="s">
        <v>6582</v>
      </c>
      <c r="F3587" t="s">
        <v>8462</v>
      </c>
      <c r="G3587" t="s">
        <v>8463</v>
      </c>
      <c r="H3587">
        <v>0.154</v>
      </c>
      <c r="I3587" t="s">
        <v>265</v>
      </c>
      <c r="J3587" t="s">
        <v>242</v>
      </c>
      <c r="K3587" t="s">
        <v>243</v>
      </c>
      <c r="L3587" t="s">
        <v>244</v>
      </c>
      <c r="M3587">
        <v>0</v>
      </c>
      <c r="N3587">
        <v>0.154</v>
      </c>
      <c r="O3587" t="s">
        <v>324</v>
      </c>
      <c r="P3587" t="s">
        <v>8464</v>
      </c>
      <c r="Q3587" t="s">
        <v>1387</v>
      </c>
      <c r="R3587" t="s">
        <v>8465</v>
      </c>
      <c r="S3587" t="s">
        <v>270</v>
      </c>
      <c r="T3587" t="b">
        <v>1</v>
      </c>
    </row>
    <row r="3588" spans="1:20" x14ac:dyDescent="0.25">
      <c r="A3588" t="s">
        <v>236</v>
      </c>
      <c r="B3588" t="s">
        <v>236</v>
      </c>
      <c r="C3588" t="s">
        <v>237</v>
      </c>
      <c r="D3588" t="s">
        <v>392</v>
      </c>
      <c r="F3588" t="s">
        <v>544</v>
      </c>
      <c r="G3588" t="s">
        <v>8466</v>
      </c>
      <c r="H3588">
        <v>2.5000000000000001E-3</v>
      </c>
      <c r="I3588" t="s">
        <v>561</v>
      </c>
      <c r="J3588" t="s">
        <v>242</v>
      </c>
      <c r="K3588" t="s">
        <v>243</v>
      </c>
      <c r="L3588" t="s">
        <v>244</v>
      </c>
      <c r="M3588">
        <v>0</v>
      </c>
      <c r="N3588">
        <v>2.5000000000000001E-3</v>
      </c>
      <c r="O3588" t="s">
        <v>432</v>
      </c>
      <c r="P3588" t="s">
        <v>8467</v>
      </c>
      <c r="Q3588" t="s">
        <v>397</v>
      </c>
      <c r="R3588" t="s">
        <v>7167</v>
      </c>
      <c r="S3588" t="s">
        <v>249</v>
      </c>
      <c r="T3588" t="b">
        <v>1</v>
      </c>
    </row>
    <row r="3589" spans="1:20" x14ac:dyDescent="0.25">
      <c r="A3589" t="s">
        <v>259</v>
      </c>
      <c r="B3589" t="s">
        <v>260</v>
      </c>
      <c r="C3589" t="s">
        <v>237</v>
      </c>
      <c r="D3589" t="s">
        <v>2434</v>
      </c>
      <c r="E3589" t="s">
        <v>2912</v>
      </c>
      <c r="F3589" t="s">
        <v>8468</v>
      </c>
      <c r="G3589" t="s">
        <v>8469</v>
      </c>
      <c r="H3589">
        <v>0.10299999999999999</v>
      </c>
      <c r="I3589" t="s">
        <v>265</v>
      </c>
      <c r="J3589" t="s">
        <v>242</v>
      </c>
      <c r="K3589" t="s">
        <v>243</v>
      </c>
      <c r="L3589" t="s">
        <v>244</v>
      </c>
      <c r="M3589">
        <v>0</v>
      </c>
      <c r="N3589">
        <v>0.10299999999999999</v>
      </c>
      <c r="O3589" t="s">
        <v>446</v>
      </c>
      <c r="P3589" t="s">
        <v>8470</v>
      </c>
      <c r="Q3589" t="s">
        <v>2438</v>
      </c>
      <c r="R3589" t="s">
        <v>8471</v>
      </c>
      <c r="S3589" t="s">
        <v>270</v>
      </c>
      <c r="T3589" t="b">
        <v>1</v>
      </c>
    </row>
    <row r="3590" spans="1:20" x14ac:dyDescent="0.25">
      <c r="A3590" t="s">
        <v>259</v>
      </c>
      <c r="B3590" t="s">
        <v>260</v>
      </c>
      <c r="C3590" t="s">
        <v>237</v>
      </c>
      <c r="D3590" t="s">
        <v>956</v>
      </c>
      <c r="E3590" t="s">
        <v>636</v>
      </c>
      <c r="F3590" t="s">
        <v>7088</v>
      </c>
      <c r="G3590" t="s">
        <v>7088</v>
      </c>
      <c r="H3590">
        <v>3.7759999999999998</v>
      </c>
      <c r="I3590" t="s">
        <v>265</v>
      </c>
      <c r="J3590" t="s">
        <v>242</v>
      </c>
      <c r="K3590" t="s">
        <v>243</v>
      </c>
      <c r="L3590" t="s">
        <v>244</v>
      </c>
      <c r="M3590">
        <v>0</v>
      </c>
      <c r="N3590">
        <v>3.7759999999999998</v>
      </c>
      <c r="O3590" t="s">
        <v>324</v>
      </c>
      <c r="P3590" t="s">
        <v>8472</v>
      </c>
      <c r="Q3590" t="s">
        <v>960</v>
      </c>
      <c r="R3590" t="s">
        <v>8473</v>
      </c>
      <c r="S3590" t="s">
        <v>270</v>
      </c>
      <c r="T3590" t="b">
        <v>1</v>
      </c>
    </row>
    <row r="3591" spans="1:20" x14ac:dyDescent="0.25">
      <c r="A3591" t="s">
        <v>259</v>
      </c>
      <c r="B3591" t="s">
        <v>260</v>
      </c>
      <c r="C3591" t="s">
        <v>294</v>
      </c>
      <c r="D3591" t="s">
        <v>956</v>
      </c>
      <c r="E3591" t="s">
        <v>636</v>
      </c>
      <c r="F3591" t="s">
        <v>7088</v>
      </c>
      <c r="G3591" t="s">
        <v>7088</v>
      </c>
      <c r="H3591">
        <v>1.1519999999999999</v>
      </c>
      <c r="I3591" t="s">
        <v>265</v>
      </c>
      <c r="J3591" t="s">
        <v>242</v>
      </c>
      <c r="K3591" t="s">
        <v>243</v>
      </c>
      <c r="L3591" t="s">
        <v>244</v>
      </c>
      <c r="M3591">
        <v>0</v>
      </c>
      <c r="N3591">
        <v>1.1519999999999999</v>
      </c>
      <c r="O3591" t="s">
        <v>324</v>
      </c>
      <c r="P3591" t="s">
        <v>8472</v>
      </c>
      <c r="Q3591" t="s">
        <v>960</v>
      </c>
      <c r="R3591" t="s">
        <v>8473</v>
      </c>
      <c r="S3591" t="s">
        <v>270</v>
      </c>
      <c r="T3591" t="b">
        <v>1</v>
      </c>
    </row>
    <row r="3592" spans="1:20" x14ac:dyDescent="0.25">
      <c r="A3592" t="s">
        <v>259</v>
      </c>
      <c r="B3592" t="s">
        <v>260</v>
      </c>
      <c r="C3592" t="s">
        <v>237</v>
      </c>
      <c r="D3592" t="s">
        <v>7120</v>
      </c>
      <c r="E3592" t="s">
        <v>3620</v>
      </c>
      <c r="F3592" t="s">
        <v>8474</v>
      </c>
      <c r="G3592" t="s">
        <v>8474</v>
      </c>
      <c r="H3592">
        <v>2.88</v>
      </c>
      <c r="I3592" t="s">
        <v>265</v>
      </c>
      <c r="J3592" t="s">
        <v>242</v>
      </c>
      <c r="K3592" t="s">
        <v>243</v>
      </c>
      <c r="L3592" t="s">
        <v>244</v>
      </c>
      <c r="M3592">
        <v>0</v>
      </c>
      <c r="N3592">
        <v>2.88</v>
      </c>
      <c r="O3592" t="s">
        <v>358</v>
      </c>
      <c r="P3592" t="s">
        <v>8475</v>
      </c>
      <c r="Q3592" t="s">
        <v>7122</v>
      </c>
      <c r="R3592" t="s">
        <v>8476</v>
      </c>
      <c r="S3592" t="s">
        <v>270</v>
      </c>
      <c r="T3592" t="b">
        <v>1</v>
      </c>
    </row>
    <row r="3593" spans="1:20" x14ac:dyDescent="0.25">
      <c r="A3593" t="s">
        <v>259</v>
      </c>
      <c r="B3593" t="s">
        <v>260</v>
      </c>
      <c r="C3593" t="s">
        <v>294</v>
      </c>
      <c r="D3593" t="s">
        <v>7120</v>
      </c>
      <c r="E3593" t="s">
        <v>3620</v>
      </c>
      <c r="F3593" t="s">
        <v>8474</v>
      </c>
      <c r="G3593" t="s">
        <v>8474</v>
      </c>
      <c r="H3593">
        <v>2.2799999999999998</v>
      </c>
      <c r="I3593" t="s">
        <v>265</v>
      </c>
      <c r="J3593" t="s">
        <v>242</v>
      </c>
      <c r="K3593" t="s">
        <v>243</v>
      </c>
      <c r="L3593" t="s">
        <v>244</v>
      </c>
      <c r="M3593">
        <v>0</v>
      </c>
      <c r="N3593">
        <v>2.2799999999999998</v>
      </c>
      <c r="O3593" t="s">
        <v>358</v>
      </c>
      <c r="P3593" t="s">
        <v>8475</v>
      </c>
      <c r="Q3593" t="s">
        <v>7122</v>
      </c>
      <c r="R3593" t="s">
        <v>8476</v>
      </c>
      <c r="S3593" t="s">
        <v>270</v>
      </c>
      <c r="T3593" t="b">
        <v>1</v>
      </c>
    </row>
    <row r="3594" spans="1:20" x14ac:dyDescent="0.25">
      <c r="A3594" t="s">
        <v>259</v>
      </c>
      <c r="B3594" t="s">
        <v>260</v>
      </c>
      <c r="C3594" t="s">
        <v>237</v>
      </c>
      <c r="D3594" t="s">
        <v>450</v>
      </c>
      <c r="E3594" t="s">
        <v>5495</v>
      </c>
      <c r="F3594" t="s">
        <v>6510</v>
      </c>
      <c r="G3594" t="s">
        <v>6510</v>
      </c>
      <c r="H3594">
        <v>0.367504</v>
      </c>
      <c r="I3594" t="s">
        <v>265</v>
      </c>
      <c r="J3594" t="s">
        <v>242</v>
      </c>
      <c r="K3594" t="s">
        <v>243</v>
      </c>
      <c r="L3594" t="s">
        <v>244</v>
      </c>
      <c r="M3594">
        <v>0</v>
      </c>
      <c r="N3594">
        <v>0.367504</v>
      </c>
      <c r="O3594" t="s">
        <v>372</v>
      </c>
      <c r="P3594" t="s">
        <v>8477</v>
      </c>
      <c r="Q3594" t="s">
        <v>453</v>
      </c>
      <c r="R3594" t="s">
        <v>8478</v>
      </c>
      <c r="S3594" t="s">
        <v>270</v>
      </c>
      <c r="T3594" t="b">
        <v>1</v>
      </c>
    </row>
    <row r="3595" spans="1:20" x14ac:dyDescent="0.25">
      <c r="A3595" t="s">
        <v>259</v>
      </c>
      <c r="B3595" t="s">
        <v>260</v>
      </c>
      <c r="C3595" t="s">
        <v>294</v>
      </c>
      <c r="D3595" t="s">
        <v>450</v>
      </c>
      <c r="E3595" t="s">
        <v>5495</v>
      </c>
      <c r="F3595" t="s">
        <v>6510</v>
      </c>
      <c r="G3595" t="s">
        <v>6510</v>
      </c>
      <c r="H3595">
        <v>0.20960000000000001</v>
      </c>
      <c r="I3595" t="s">
        <v>265</v>
      </c>
      <c r="J3595" t="s">
        <v>242</v>
      </c>
      <c r="K3595" t="s">
        <v>243</v>
      </c>
      <c r="L3595" t="s">
        <v>244</v>
      </c>
      <c r="M3595">
        <v>0</v>
      </c>
      <c r="N3595">
        <v>0.20960000000000001</v>
      </c>
      <c r="O3595" t="s">
        <v>1258</v>
      </c>
      <c r="P3595" t="s">
        <v>8477</v>
      </c>
      <c r="Q3595" t="s">
        <v>453</v>
      </c>
      <c r="R3595" t="s">
        <v>8478</v>
      </c>
      <c r="S3595" t="s">
        <v>270</v>
      </c>
      <c r="T3595" t="b">
        <v>1</v>
      </c>
    </row>
    <row r="3596" spans="1:20" x14ac:dyDescent="0.25">
      <c r="A3596" t="s">
        <v>259</v>
      </c>
      <c r="B3596" t="s">
        <v>1086</v>
      </c>
      <c r="C3596" t="s">
        <v>237</v>
      </c>
      <c r="D3596" t="s">
        <v>1087</v>
      </c>
      <c r="E3596" t="s">
        <v>8479</v>
      </c>
      <c r="F3596" t="s">
        <v>8480</v>
      </c>
      <c r="G3596" t="s">
        <v>8481</v>
      </c>
      <c r="H3596">
        <v>201.13</v>
      </c>
      <c r="I3596" t="s">
        <v>265</v>
      </c>
      <c r="J3596" t="s">
        <v>242</v>
      </c>
      <c r="K3596" t="s">
        <v>243</v>
      </c>
      <c r="L3596" t="s">
        <v>244</v>
      </c>
      <c r="M3596">
        <v>0</v>
      </c>
      <c r="N3596">
        <v>201.13</v>
      </c>
      <c r="O3596" t="s">
        <v>690</v>
      </c>
      <c r="P3596" t="s">
        <v>8482</v>
      </c>
      <c r="Q3596" t="s">
        <v>1092</v>
      </c>
      <c r="R3596" t="s">
        <v>8483</v>
      </c>
      <c r="S3596" t="s">
        <v>1094</v>
      </c>
      <c r="T3596" t="b">
        <v>1</v>
      </c>
    </row>
    <row r="3597" spans="1:20" x14ac:dyDescent="0.25">
      <c r="A3597" t="s">
        <v>259</v>
      </c>
      <c r="B3597" t="s">
        <v>1086</v>
      </c>
      <c r="C3597" t="s">
        <v>336</v>
      </c>
      <c r="D3597" t="s">
        <v>1087</v>
      </c>
      <c r="E3597" t="s">
        <v>8479</v>
      </c>
      <c r="F3597" t="s">
        <v>8480</v>
      </c>
      <c r="G3597" t="s">
        <v>8481</v>
      </c>
      <c r="H3597">
        <v>704742</v>
      </c>
      <c r="I3597" t="s">
        <v>265</v>
      </c>
      <c r="J3597" t="s">
        <v>242</v>
      </c>
      <c r="K3597" t="s">
        <v>243</v>
      </c>
      <c r="L3597" t="s">
        <v>244</v>
      </c>
      <c r="M3597">
        <v>0</v>
      </c>
      <c r="N3597">
        <v>704742</v>
      </c>
      <c r="O3597" t="s">
        <v>690</v>
      </c>
      <c r="P3597" t="s">
        <v>8482</v>
      </c>
      <c r="Q3597" t="s">
        <v>1092</v>
      </c>
      <c r="R3597" t="s">
        <v>8484</v>
      </c>
      <c r="S3597" t="s">
        <v>1094</v>
      </c>
      <c r="T3597" t="b">
        <v>1</v>
      </c>
    </row>
    <row r="3598" spans="1:20" x14ac:dyDescent="0.25">
      <c r="A3598" t="s">
        <v>259</v>
      </c>
      <c r="B3598" t="s">
        <v>1086</v>
      </c>
      <c r="C3598" t="s">
        <v>336</v>
      </c>
      <c r="D3598" t="s">
        <v>1087</v>
      </c>
      <c r="E3598" t="s">
        <v>8479</v>
      </c>
      <c r="F3598" t="s">
        <v>8480</v>
      </c>
      <c r="G3598" t="s">
        <v>8481</v>
      </c>
      <c r="H3598">
        <v>1057113</v>
      </c>
      <c r="I3598" t="s">
        <v>265</v>
      </c>
      <c r="J3598" t="s">
        <v>242</v>
      </c>
      <c r="K3598" t="s">
        <v>243</v>
      </c>
      <c r="L3598" t="s">
        <v>244</v>
      </c>
      <c r="M3598">
        <v>0</v>
      </c>
      <c r="N3598">
        <v>1057113</v>
      </c>
      <c r="O3598" t="s">
        <v>690</v>
      </c>
      <c r="P3598" t="s">
        <v>8482</v>
      </c>
      <c r="Q3598" t="s">
        <v>1092</v>
      </c>
      <c r="R3598" t="s">
        <v>8485</v>
      </c>
      <c r="S3598" t="s">
        <v>1094</v>
      </c>
      <c r="T3598" t="b">
        <v>1</v>
      </c>
    </row>
    <row r="3599" spans="1:20" x14ac:dyDescent="0.25">
      <c r="A3599" t="s">
        <v>236</v>
      </c>
      <c r="B3599" t="s">
        <v>236</v>
      </c>
      <c r="C3599" t="s">
        <v>237</v>
      </c>
      <c r="D3599" t="s">
        <v>566</v>
      </c>
      <c r="F3599" t="s">
        <v>567</v>
      </c>
      <c r="G3599" t="s">
        <v>8486</v>
      </c>
      <c r="H3599">
        <v>2.9700000000000001E-2</v>
      </c>
      <c r="I3599" t="s">
        <v>341</v>
      </c>
      <c r="J3599" t="s">
        <v>242</v>
      </c>
      <c r="K3599" t="s">
        <v>243</v>
      </c>
      <c r="L3599" t="s">
        <v>244</v>
      </c>
      <c r="M3599">
        <v>0</v>
      </c>
      <c r="N3599">
        <v>2.9700000000000001E-2</v>
      </c>
      <c r="O3599" t="s">
        <v>569</v>
      </c>
      <c r="P3599" t="s">
        <v>8487</v>
      </c>
      <c r="Q3599" t="s">
        <v>571</v>
      </c>
      <c r="R3599" t="s">
        <v>572</v>
      </c>
      <c r="S3599" t="s">
        <v>249</v>
      </c>
      <c r="T3599" t="b">
        <v>1</v>
      </c>
    </row>
    <row r="3600" spans="1:20" x14ac:dyDescent="0.25">
      <c r="A3600" t="s">
        <v>236</v>
      </c>
      <c r="B3600" t="s">
        <v>236</v>
      </c>
      <c r="C3600" t="s">
        <v>237</v>
      </c>
      <c r="D3600" t="s">
        <v>558</v>
      </c>
      <c r="F3600" t="s">
        <v>426</v>
      </c>
      <c r="G3600" t="s">
        <v>8488</v>
      </c>
      <c r="H3600">
        <v>0.13600000000000001</v>
      </c>
      <c r="I3600" t="s">
        <v>341</v>
      </c>
      <c r="J3600" t="s">
        <v>242</v>
      </c>
      <c r="K3600" t="s">
        <v>243</v>
      </c>
      <c r="L3600" t="s">
        <v>244</v>
      </c>
      <c r="M3600">
        <v>0</v>
      </c>
      <c r="N3600">
        <v>0.13600000000000001</v>
      </c>
      <c r="O3600" t="s">
        <v>2286</v>
      </c>
      <c r="P3600" t="s">
        <v>8489</v>
      </c>
      <c r="Q3600" t="s">
        <v>564</v>
      </c>
      <c r="R3600" t="s">
        <v>8490</v>
      </c>
      <c r="S3600" t="s">
        <v>249</v>
      </c>
      <c r="T3600" t="b">
        <v>1</v>
      </c>
    </row>
    <row r="3601" spans="1:20" x14ac:dyDescent="0.25">
      <c r="A3601" t="s">
        <v>259</v>
      </c>
      <c r="B3601" t="s">
        <v>260</v>
      </c>
      <c r="C3601" t="s">
        <v>237</v>
      </c>
      <c r="D3601" t="s">
        <v>728</v>
      </c>
      <c r="E3601" t="s">
        <v>2207</v>
      </c>
      <c r="F3601" t="s">
        <v>8491</v>
      </c>
      <c r="G3601" t="s">
        <v>8491</v>
      </c>
      <c r="H3601">
        <v>0.60199999999999998</v>
      </c>
      <c r="I3601" t="s">
        <v>265</v>
      </c>
      <c r="J3601" t="s">
        <v>242</v>
      </c>
      <c r="K3601" t="s">
        <v>243</v>
      </c>
      <c r="L3601" t="s">
        <v>244</v>
      </c>
      <c r="M3601">
        <v>0</v>
      </c>
      <c r="N3601">
        <v>0.60199999999999998</v>
      </c>
      <c r="O3601" t="s">
        <v>324</v>
      </c>
      <c r="P3601" t="s">
        <v>8492</v>
      </c>
      <c r="Q3601" t="s">
        <v>732</v>
      </c>
      <c r="R3601" t="s">
        <v>8493</v>
      </c>
      <c r="S3601" t="s">
        <v>270</v>
      </c>
      <c r="T3601" t="b">
        <v>0</v>
      </c>
    </row>
    <row r="3602" spans="1:20" x14ac:dyDescent="0.25">
      <c r="A3602" t="s">
        <v>259</v>
      </c>
      <c r="B3602" t="s">
        <v>260</v>
      </c>
      <c r="C3602" t="s">
        <v>294</v>
      </c>
      <c r="D3602" t="s">
        <v>728</v>
      </c>
      <c r="E3602" t="s">
        <v>2207</v>
      </c>
      <c r="F3602" t="s">
        <v>8491</v>
      </c>
      <c r="G3602" t="s">
        <v>8491</v>
      </c>
      <c r="H3602">
        <v>0.154</v>
      </c>
      <c r="I3602" t="s">
        <v>265</v>
      </c>
      <c r="J3602" t="s">
        <v>242</v>
      </c>
      <c r="K3602" t="s">
        <v>243</v>
      </c>
      <c r="L3602" t="s">
        <v>244</v>
      </c>
      <c r="M3602">
        <v>0</v>
      </c>
      <c r="N3602">
        <v>0.154</v>
      </c>
      <c r="O3602" t="s">
        <v>324</v>
      </c>
      <c r="P3602" t="s">
        <v>8492</v>
      </c>
      <c r="Q3602" t="s">
        <v>732</v>
      </c>
      <c r="R3602" t="s">
        <v>8493</v>
      </c>
      <c r="S3602" t="s">
        <v>270</v>
      </c>
      <c r="T3602" t="b">
        <v>0</v>
      </c>
    </row>
    <row r="3603" spans="1:20" x14ac:dyDescent="0.25">
      <c r="A3603" t="s">
        <v>259</v>
      </c>
      <c r="B3603" t="s">
        <v>260</v>
      </c>
      <c r="C3603" t="s">
        <v>237</v>
      </c>
      <c r="D3603" t="s">
        <v>853</v>
      </c>
      <c r="E3603" t="s">
        <v>5782</v>
      </c>
      <c r="F3603" t="s">
        <v>6614</v>
      </c>
      <c r="G3603" t="s">
        <v>6615</v>
      </c>
      <c r="H3603">
        <v>0.92200000000000004</v>
      </c>
      <c r="I3603" t="s">
        <v>265</v>
      </c>
      <c r="J3603" t="s">
        <v>242</v>
      </c>
      <c r="K3603" t="s">
        <v>243</v>
      </c>
      <c r="L3603" t="s">
        <v>244</v>
      </c>
      <c r="M3603">
        <v>0</v>
      </c>
      <c r="N3603">
        <v>0.92200000000000004</v>
      </c>
      <c r="O3603" t="s">
        <v>518</v>
      </c>
      <c r="P3603" t="s">
        <v>8494</v>
      </c>
      <c r="Q3603" t="s">
        <v>858</v>
      </c>
      <c r="R3603" t="s">
        <v>8495</v>
      </c>
      <c r="S3603" t="s">
        <v>270</v>
      </c>
      <c r="T3603" t="b">
        <v>1</v>
      </c>
    </row>
    <row r="3604" spans="1:20" x14ac:dyDescent="0.25">
      <c r="A3604" t="s">
        <v>259</v>
      </c>
      <c r="B3604" t="s">
        <v>260</v>
      </c>
      <c r="C3604" t="s">
        <v>237</v>
      </c>
      <c r="D3604" t="s">
        <v>656</v>
      </c>
      <c r="E3604" t="s">
        <v>2194</v>
      </c>
      <c r="F3604" t="s">
        <v>8496</v>
      </c>
      <c r="G3604" t="s">
        <v>8497</v>
      </c>
      <c r="H3604">
        <v>5.96E-2</v>
      </c>
      <c r="I3604" t="s">
        <v>265</v>
      </c>
      <c r="J3604" t="s">
        <v>242</v>
      </c>
      <c r="K3604" t="s">
        <v>243</v>
      </c>
      <c r="L3604" t="s">
        <v>244</v>
      </c>
      <c r="M3604">
        <v>0</v>
      </c>
      <c r="N3604">
        <v>5.96E-2</v>
      </c>
      <c r="O3604" t="s">
        <v>660</v>
      </c>
      <c r="P3604" t="s">
        <v>8498</v>
      </c>
      <c r="Q3604" t="s">
        <v>662</v>
      </c>
      <c r="R3604" t="s">
        <v>8499</v>
      </c>
      <c r="S3604" t="s">
        <v>270</v>
      </c>
      <c r="T3604" t="b">
        <v>1</v>
      </c>
    </row>
    <row r="3605" spans="1:20" x14ac:dyDescent="0.25">
      <c r="A3605" t="s">
        <v>259</v>
      </c>
      <c r="B3605" t="s">
        <v>260</v>
      </c>
      <c r="C3605" t="s">
        <v>237</v>
      </c>
      <c r="D3605" t="s">
        <v>987</v>
      </c>
      <c r="E3605" t="s">
        <v>7848</v>
      </c>
      <c r="F3605" t="s">
        <v>736</v>
      </c>
      <c r="G3605" t="s">
        <v>736</v>
      </c>
      <c r="H3605">
        <v>4.8000000000000001E-2</v>
      </c>
      <c r="I3605" t="s">
        <v>265</v>
      </c>
      <c r="J3605" t="s">
        <v>242</v>
      </c>
      <c r="K3605" t="s">
        <v>243</v>
      </c>
      <c r="L3605" t="s">
        <v>244</v>
      </c>
      <c r="M3605">
        <v>0</v>
      </c>
      <c r="N3605">
        <v>4.8000000000000001E-2</v>
      </c>
      <c r="O3605" t="s">
        <v>711</v>
      </c>
      <c r="P3605" t="s">
        <v>8500</v>
      </c>
      <c r="Q3605" t="s">
        <v>992</v>
      </c>
      <c r="R3605" t="s">
        <v>8501</v>
      </c>
      <c r="S3605" t="s">
        <v>270</v>
      </c>
      <c r="T3605" t="b">
        <v>1</v>
      </c>
    </row>
    <row r="3606" spans="1:20" x14ac:dyDescent="0.25">
      <c r="A3606" t="s">
        <v>259</v>
      </c>
      <c r="B3606" t="s">
        <v>260</v>
      </c>
      <c r="C3606" t="s">
        <v>237</v>
      </c>
      <c r="D3606" t="s">
        <v>514</v>
      </c>
      <c r="E3606" t="s">
        <v>515</v>
      </c>
      <c r="F3606" t="s">
        <v>8502</v>
      </c>
      <c r="G3606" t="s">
        <v>8503</v>
      </c>
      <c r="H3606">
        <v>0.72299999999999998</v>
      </c>
      <c r="I3606" t="s">
        <v>265</v>
      </c>
      <c r="J3606" t="s">
        <v>242</v>
      </c>
      <c r="K3606" t="s">
        <v>243</v>
      </c>
      <c r="L3606" t="s">
        <v>244</v>
      </c>
      <c r="M3606">
        <v>0</v>
      </c>
      <c r="N3606">
        <v>0.72299999999999998</v>
      </c>
      <c r="O3606" t="s">
        <v>518</v>
      </c>
      <c r="P3606" t="s">
        <v>8504</v>
      </c>
      <c r="Q3606" t="s">
        <v>520</v>
      </c>
      <c r="R3606" t="s">
        <v>8505</v>
      </c>
      <c r="S3606" t="s">
        <v>270</v>
      </c>
      <c r="T3606" t="b">
        <v>1</v>
      </c>
    </row>
    <row r="3607" spans="1:20" x14ac:dyDescent="0.25">
      <c r="A3607" t="s">
        <v>236</v>
      </c>
      <c r="B3607" t="s">
        <v>236</v>
      </c>
      <c r="C3607" t="s">
        <v>237</v>
      </c>
      <c r="D3607" t="s">
        <v>392</v>
      </c>
      <c r="E3607" t="s">
        <v>251</v>
      </c>
      <c r="F3607" t="s">
        <v>479</v>
      </c>
      <c r="G3607" t="s">
        <v>8506</v>
      </c>
      <c r="H3607">
        <v>0</v>
      </c>
      <c r="I3607" t="s">
        <v>254</v>
      </c>
      <c r="J3607" t="s">
        <v>242</v>
      </c>
      <c r="K3607" t="s">
        <v>243</v>
      </c>
      <c r="L3607" t="s">
        <v>244</v>
      </c>
      <c r="M3607">
        <v>0</v>
      </c>
      <c r="N3607">
        <v>0</v>
      </c>
      <c r="O3607" t="s">
        <v>255</v>
      </c>
      <c r="P3607" t="s">
        <v>8507</v>
      </c>
      <c r="Q3607" t="s">
        <v>397</v>
      </c>
      <c r="R3607" t="s">
        <v>4631</v>
      </c>
      <c r="S3607" t="s">
        <v>249</v>
      </c>
      <c r="T3607" t="b">
        <v>1</v>
      </c>
    </row>
    <row r="3608" spans="1:20" x14ac:dyDescent="0.25">
      <c r="A3608" t="s">
        <v>259</v>
      </c>
      <c r="B3608" t="s">
        <v>260</v>
      </c>
      <c r="C3608" t="s">
        <v>237</v>
      </c>
      <c r="D3608" t="s">
        <v>762</v>
      </c>
      <c r="E3608" t="s">
        <v>400</v>
      </c>
      <c r="F3608" t="s">
        <v>401</v>
      </c>
      <c r="G3608" t="s">
        <v>402</v>
      </c>
      <c r="H3608">
        <v>5.0705520000000002</v>
      </c>
      <c r="I3608" t="s">
        <v>265</v>
      </c>
      <c r="J3608" t="s">
        <v>242</v>
      </c>
      <c r="K3608" t="s">
        <v>243</v>
      </c>
      <c r="L3608" t="s">
        <v>244</v>
      </c>
      <c r="M3608">
        <v>0</v>
      </c>
      <c r="N3608">
        <v>5.0705520000000002</v>
      </c>
      <c r="O3608" t="s">
        <v>372</v>
      </c>
      <c r="P3608" t="s">
        <v>8508</v>
      </c>
      <c r="Q3608" t="s">
        <v>766</v>
      </c>
      <c r="R3608" t="s">
        <v>8509</v>
      </c>
      <c r="S3608" t="s">
        <v>270</v>
      </c>
      <c r="T3608" t="b">
        <v>1</v>
      </c>
    </row>
    <row r="3609" spans="1:20" x14ac:dyDescent="0.25">
      <c r="A3609" t="s">
        <v>259</v>
      </c>
      <c r="B3609" t="s">
        <v>260</v>
      </c>
      <c r="C3609" t="s">
        <v>294</v>
      </c>
      <c r="D3609" t="s">
        <v>762</v>
      </c>
      <c r="E3609" t="s">
        <v>400</v>
      </c>
      <c r="F3609" t="s">
        <v>401</v>
      </c>
      <c r="G3609" t="s">
        <v>402</v>
      </c>
      <c r="H3609">
        <v>2.7949869999999999</v>
      </c>
      <c r="I3609" t="s">
        <v>265</v>
      </c>
      <c r="J3609" t="s">
        <v>242</v>
      </c>
      <c r="K3609" t="s">
        <v>243</v>
      </c>
      <c r="L3609" t="s">
        <v>244</v>
      </c>
      <c r="M3609">
        <v>0</v>
      </c>
      <c r="N3609">
        <v>2.7949869999999999</v>
      </c>
      <c r="O3609" t="s">
        <v>372</v>
      </c>
      <c r="P3609" t="s">
        <v>8508</v>
      </c>
      <c r="Q3609" t="s">
        <v>766</v>
      </c>
      <c r="R3609" t="s">
        <v>8509</v>
      </c>
      <c r="S3609" t="s">
        <v>270</v>
      </c>
      <c r="T3609" t="b">
        <v>1</v>
      </c>
    </row>
    <row r="3610" spans="1:20" x14ac:dyDescent="0.25">
      <c r="A3610" t="s">
        <v>236</v>
      </c>
      <c r="B3610" t="s">
        <v>236</v>
      </c>
      <c r="C3610" t="s">
        <v>237</v>
      </c>
      <c r="D3610" t="s">
        <v>566</v>
      </c>
      <c r="E3610" t="s">
        <v>251</v>
      </c>
      <c r="F3610" t="s">
        <v>455</v>
      </c>
      <c r="G3610" t="s">
        <v>8510</v>
      </c>
      <c r="H3610">
        <v>2E-3</v>
      </c>
      <c r="I3610" t="s">
        <v>241</v>
      </c>
      <c r="J3610" t="s">
        <v>242</v>
      </c>
      <c r="K3610" t="s">
        <v>243</v>
      </c>
      <c r="L3610" t="s">
        <v>244</v>
      </c>
      <c r="M3610">
        <v>0</v>
      </c>
      <c r="N3610">
        <v>2E-3</v>
      </c>
      <c r="O3610" t="s">
        <v>255</v>
      </c>
      <c r="P3610" t="s">
        <v>8511</v>
      </c>
      <c r="Q3610" t="s">
        <v>571</v>
      </c>
      <c r="R3610" t="s">
        <v>2785</v>
      </c>
      <c r="S3610" t="s">
        <v>249</v>
      </c>
      <c r="T3610" t="b">
        <v>1</v>
      </c>
    </row>
    <row r="3611" spans="1:20" x14ac:dyDescent="0.25">
      <c r="A3611" t="s">
        <v>259</v>
      </c>
      <c r="B3611" t="s">
        <v>260</v>
      </c>
      <c r="C3611" t="s">
        <v>237</v>
      </c>
      <c r="D3611" t="s">
        <v>987</v>
      </c>
      <c r="E3611" t="s">
        <v>8512</v>
      </c>
      <c r="F3611" t="s">
        <v>8513</v>
      </c>
      <c r="G3611" t="s">
        <v>8513</v>
      </c>
      <c r="H3611">
        <v>8.3540000000000003E-3</v>
      </c>
      <c r="I3611" t="s">
        <v>265</v>
      </c>
      <c r="J3611" t="s">
        <v>242</v>
      </c>
      <c r="K3611" t="s">
        <v>243</v>
      </c>
      <c r="L3611" t="s">
        <v>244</v>
      </c>
      <c r="M3611">
        <v>0</v>
      </c>
      <c r="N3611">
        <v>8.3540000000000003E-3</v>
      </c>
      <c r="O3611" t="s">
        <v>372</v>
      </c>
      <c r="P3611" t="s">
        <v>8514</v>
      </c>
      <c r="Q3611" t="s">
        <v>992</v>
      </c>
      <c r="R3611" t="s">
        <v>8515</v>
      </c>
      <c r="S3611" t="s">
        <v>270</v>
      </c>
      <c r="T3611" t="b">
        <v>1</v>
      </c>
    </row>
    <row r="3612" spans="1:20" x14ac:dyDescent="0.25">
      <c r="A3612" t="s">
        <v>259</v>
      </c>
      <c r="B3612" t="s">
        <v>260</v>
      </c>
      <c r="C3612" t="s">
        <v>237</v>
      </c>
      <c r="D3612" t="s">
        <v>450</v>
      </c>
      <c r="E3612" t="s">
        <v>3117</v>
      </c>
      <c r="F3612" t="s">
        <v>7103</v>
      </c>
      <c r="G3612" t="s">
        <v>7103</v>
      </c>
      <c r="H3612">
        <v>1.784</v>
      </c>
      <c r="I3612" t="s">
        <v>265</v>
      </c>
      <c r="J3612" t="s">
        <v>242</v>
      </c>
      <c r="K3612" t="s">
        <v>243</v>
      </c>
      <c r="L3612" t="s">
        <v>244</v>
      </c>
      <c r="M3612">
        <v>0</v>
      </c>
      <c r="N3612">
        <v>1.784</v>
      </c>
      <c r="O3612" t="s">
        <v>331</v>
      </c>
      <c r="P3612" t="s">
        <v>8516</v>
      </c>
      <c r="Q3612" t="s">
        <v>453</v>
      </c>
      <c r="R3612" t="s">
        <v>8517</v>
      </c>
      <c r="S3612" t="s">
        <v>270</v>
      </c>
      <c r="T3612" t="b">
        <v>1</v>
      </c>
    </row>
    <row r="3613" spans="1:20" x14ac:dyDescent="0.25">
      <c r="A3613" t="s">
        <v>259</v>
      </c>
      <c r="B3613" t="s">
        <v>260</v>
      </c>
      <c r="C3613" t="s">
        <v>294</v>
      </c>
      <c r="D3613" t="s">
        <v>450</v>
      </c>
      <c r="E3613" t="s">
        <v>3117</v>
      </c>
      <c r="F3613" t="s">
        <v>7103</v>
      </c>
      <c r="G3613" t="s">
        <v>7103</v>
      </c>
      <c r="H3613">
        <v>1.048</v>
      </c>
      <c r="I3613" t="s">
        <v>265</v>
      </c>
      <c r="J3613" t="s">
        <v>242</v>
      </c>
      <c r="K3613" t="s">
        <v>243</v>
      </c>
      <c r="L3613" t="s">
        <v>244</v>
      </c>
      <c r="M3613">
        <v>0</v>
      </c>
      <c r="N3613">
        <v>1.048</v>
      </c>
      <c r="O3613" t="s">
        <v>331</v>
      </c>
      <c r="P3613" t="s">
        <v>8516</v>
      </c>
      <c r="Q3613" t="s">
        <v>453</v>
      </c>
      <c r="R3613" t="s">
        <v>8517</v>
      </c>
      <c r="S3613" t="s">
        <v>270</v>
      </c>
      <c r="T3613" t="b">
        <v>1</v>
      </c>
    </row>
    <row r="3614" spans="1:20" x14ac:dyDescent="0.25">
      <c r="A3614" t="s">
        <v>236</v>
      </c>
      <c r="B3614" t="s">
        <v>236</v>
      </c>
      <c r="C3614" t="s">
        <v>237</v>
      </c>
      <c r="D3614" t="s">
        <v>566</v>
      </c>
      <c r="F3614" t="s">
        <v>791</v>
      </c>
      <c r="G3614" t="s">
        <v>1406</v>
      </c>
      <c r="H3614">
        <v>2E-3</v>
      </c>
      <c r="I3614" t="s">
        <v>241</v>
      </c>
      <c r="J3614" t="s">
        <v>242</v>
      </c>
      <c r="K3614" t="s">
        <v>243</v>
      </c>
      <c r="L3614" t="s">
        <v>244</v>
      </c>
      <c r="M3614">
        <v>0</v>
      </c>
      <c r="N3614">
        <v>2E-3</v>
      </c>
      <c r="O3614" t="s">
        <v>2720</v>
      </c>
      <c r="P3614" t="s">
        <v>5666</v>
      </c>
      <c r="Q3614" t="s">
        <v>571</v>
      </c>
      <c r="R3614" t="s">
        <v>908</v>
      </c>
      <c r="S3614" t="s">
        <v>249</v>
      </c>
      <c r="T3614" t="b">
        <v>0</v>
      </c>
    </row>
    <row r="3615" spans="1:20" x14ac:dyDescent="0.25">
      <c r="A3615" t="s">
        <v>259</v>
      </c>
      <c r="B3615" t="s">
        <v>260</v>
      </c>
      <c r="C3615" t="s">
        <v>237</v>
      </c>
      <c r="D3615" t="s">
        <v>3083</v>
      </c>
      <c r="E3615" t="s">
        <v>2363</v>
      </c>
      <c r="F3615" t="s">
        <v>2364</v>
      </c>
      <c r="G3615" t="s">
        <v>2364</v>
      </c>
      <c r="H3615">
        <v>0.73899999999999999</v>
      </c>
      <c r="I3615" t="s">
        <v>265</v>
      </c>
      <c r="J3615" t="s">
        <v>242</v>
      </c>
      <c r="K3615" t="s">
        <v>243</v>
      </c>
      <c r="L3615" t="s">
        <v>244</v>
      </c>
      <c r="M3615">
        <v>0</v>
      </c>
      <c r="N3615">
        <v>0.73899999999999999</v>
      </c>
      <c r="O3615" t="s">
        <v>446</v>
      </c>
      <c r="P3615" t="s">
        <v>8518</v>
      </c>
      <c r="Q3615" t="s">
        <v>3086</v>
      </c>
      <c r="R3615" t="s">
        <v>8519</v>
      </c>
      <c r="S3615" t="s">
        <v>270</v>
      </c>
      <c r="T3615" t="b">
        <v>1</v>
      </c>
    </row>
    <row r="3616" spans="1:20" x14ac:dyDescent="0.25">
      <c r="A3616" t="s">
        <v>259</v>
      </c>
      <c r="B3616" t="s">
        <v>260</v>
      </c>
      <c r="C3616" t="s">
        <v>237</v>
      </c>
      <c r="D3616" t="s">
        <v>8144</v>
      </c>
      <c r="E3616" t="s">
        <v>6540</v>
      </c>
      <c r="F3616" t="s">
        <v>7531</v>
      </c>
      <c r="G3616" t="s">
        <v>7531</v>
      </c>
      <c r="H3616">
        <v>3.3839999999999999</v>
      </c>
      <c r="I3616" t="s">
        <v>265</v>
      </c>
      <c r="J3616" t="s">
        <v>242</v>
      </c>
      <c r="K3616" t="s">
        <v>243</v>
      </c>
      <c r="L3616" t="s">
        <v>244</v>
      </c>
      <c r="M3616">
        <v>0</v>
      </c>
      <c r="N3616">
        <v>3.3839999999999999</v>
      </c>
      <c r="O3616" t="s">
        <v>324</v>
      </c>
      <c r="P3616" t="s">
        <v>8520</v>
      </c>
      <c r="Q3616" t="s">
        <v>8146</v>
      </c>
      <c r="R3616" t="s">
        <v>8521</v>
      </c>
      <c r="S3616" t="s">
        <v>270</v>
      </c>
      <c r="T3616" t="b">
        <v>1</v>
      </c>
    </row>
    <row r="3617" spans="1:20" x14ac:dyDescent="0.25">
      <c r="A3617" t="s">
        <v>259</v>
      </c>
      <c r="B3617" t="s">
        <v>260</v>
      </c>
      <c r="C3617" t="s">
        <v>294</v>
      </c>
      <c r="D3617" t="s">
        <v>8144</v>
      </c>
      <c r="E3617" t="s">
        <v>6540</v>
      </c>
      <c r="F3617" t="s">
        <v>7531</v>
      </c>
      <c r="G3617" t="s">
        <v>7531</v>
      </c>
      <c r="H3617">
        <v>2.2799999999999998</v>
      </c>
      <c r="I3617" t="s">
        <v>265</v>
      </c>
      <c r="J3617" t="s">
        <v>242</v>
      </c>
      <c r="K3617" t="s">
        <v>243</v>
      </c>
      <c r="L3617" t="s">
        <v>244</v>
      </c>
      <c r="M3617">
        <v>0</v>
      </c>
      <c r="N3617">
        <v>2.2799999999999998</v>
      </c>
      <c r="O3617" t="s">
        <v>324</v>
      </c>
      <c r="P3617" t="s">
        <v>8520</v>
      </c>
      <c r="Q3617" t="s">
        <v>8146</v>
      </c>
      <c r="R3617" t="s">
        <v>8521</v>
      </c>
      <c r="S3617" t="s">
        <v>270</v>
      </c>
      <c r="T3617" t="b">
        <v>1</v>
      </c>
    </row>
    <row r="3618" spans="1:20" x14ac:dyDescent="0.25">
      <c r="A3618" t="s">
        <v>259</v>
      </c>
      <c r="B3618" t="s">
        <v>260</v>
      </c>
      <c r="C3618" t="s">
        <v>237</v>
      </c>
      <c r="D3618" t="s">
        <v>2443</v>
      </c>
      <c r="E3618" t="s">
        <v>1712</v>
      </c>
      <c r="F3618" t="s">
        <v>8522</v>
      </c>
      <c r="G3618" t="s">
        <v>8523</v>
      </c>
      <c r="H3618">
        <v>0.52024300000000001</v>
      </c>
      <c r="I3618" t="s">
        <v>265</v>
      </c>
      <c r="J3618" t="s">
        <v>242</v>
      </c>
      <c r="K3618" t="s">
        <v>243</v>
      </c>
      <c r="L3618" t="s">
        <v>244</v>
      </c>
      <c r="M3618">
        <v>0</v>
      </c>
      <c r="N3618">
        <v>0.52024300000000001</v>
      </c>
      <c r="O3618" t="s">
        <v>372</v>
      </c>
      <c r="P3618" t="s">
        <v>8524</v>
      </c>
      <c r="Q3618" t="s">
        <v>2448</v>
      </c>
      <c r="R3618" t="s">
        <v>8525</v>
      </c>
      <c r="S3618" t="s">
        <v>270</v>
      </c>
      <c r="T3618" t="b">
        <v>1</v>
      </c>
    </row>
    <row r="3619" spans="1:20" x14ac:dyDescent="0.25">
      <c r="A3619" t="s">
        <v>259</v>
      </c>
      <c r="B3619" t="s">
        <v>260</v>
      </c>
      <c r="C3619" t="s">
        <v>237</v>
      </c>
      <c r="D3619" t="s">
        <v>1003</v>
      </c>
      <c r="E3619" t="s">
        <v>1004</v>
      </c>
      <c r="F3619" t="s">
        <v>4568</v>
      </c>
      <c r="G3619" t="s">
        <v>4568</v>
      </c>
      <c r="H3619">
        <v>0.51357600000000003</v>
      </c>
      <c r="I3619" t="s">
        <v>265</v>
      </c>
      <c r="J3619" t="s">
        <v>242</v>
      </c>
      <c r="K3619" t="s">
        <v>243</v>
      </c>
      <c r="L3619" t="s">
        <v>244</v>
      </c>
      <c r="M3619">
        <v>0</v>
      </c>
      <c r="N3619">
        <v>0.51357600000000003</v>
      </c>
      <c r="O3619" t="s">
        <v>298</v>
      </c>
      <c r="P3619" t="s">
        <v>8526</v>
      </c>
      <c r="Q3619" t="s">
        <v>1007</v>
      </c>
      <c r="R3619" t="s">
        <v>8527</v>
      </c>
      <c r="S3619" t="s">
        <v>270</v>
      </c>
      <c r="T3619" t="b">
        <v>1</v>
      </c>
    </row>
    <row r="3620" spans="1:20" x14ac:dyDescent="0.25">
      <c r="A3620" t="s">
        <v>259</v>
      </c>
      <c r="B3620" t="s">
        <v>260</v>
      </c>
      <c r="C3620" t="s">
        <v>294</v>
      </c>
      <c r="D3620" t="s">
        <v>1003</v>
      </c>
      <c r="E3620" t="s">
        <v>1004</v>
      </c>
      <c r="F3620" t="s">
        <v>4568</v>
      </c>
      <c r="G3620" t="s">
        <v>4568</v>
      </c>
      <c r="H3620">
        <v>0.22800000000000001</v>
      </c>
      <c r="I3620" t="s">
        <v>265</v>
      </c>
      <c r="J3620" t="s">
        <v>242</v>
      </c>
      <c r="K3620" t="s">
        <v>243</v>
      </c>
      <c r="L3620" t="s">
        <v>244</v>
      </c>
      <c r="M3620">
        <v>0</v>
      </c>
      <c r="N3620">
        <v>0.22800000000000001</v>
      </c>
      <c r="O3620" t="s">
        <v>255</v>
      </c>
      <c r="P3620" t="s">
        <v>8526</v>
      </c>
      <c r="Q3620" t="s">
        <v>1007</v>
      </c>
      <c r="R3620" t="s">
        <v>8527</v>
      </c>
      <c r="S3620" t="s">
        <v>270</v>
      </c>
      <c r="T3620" t="b">
        <v>1</v>
      </c>
    </row>
    <row r="3621" spans="1:20" x14ac:dyDescent="0.25">
      <c r="A3621" t="s">
        <v>236</v>
      </c>
      <c r="B3621" t="s">
        <v>236</v>
      </c>
      <c r="C3621" t="s">
        <v>237</v>
      </c>
      <c r="D3621" t="s">
        <v>2924</v>
      </c>
      <c r="F3621" t="s">
        <v>426</v>
      </c>
      <c r="G3621" t="s">
        <v>7586</v>
      </c>
      <c r="H3621">
        <v>2.2800000000000001E-2</v>
      </c>
      <c r="I3621" t="s">
        <v>254</v>
      </c>
      <c r="J3621" t="s">
        <v>242</v>
      </c>
      <c r="K3621" t="s">
        <v>243</v>
      </c>
      <c r="L3621" t="s">
        <v>244</v>
      </c>
      <c r="M3621">
        <v>0</v>
      </c>
      <c r="N3621">
        <v>2.2800000000000001E-2</v>
      </c>
      <c r="O3621" t="s">
        <v>1910</v>
      </c>
      <c r="P3621" t="s">
        <v>8528</v>
      </c>
      <c r="Q3621" t="s">
        <v>2927</v>
      </c>
      <c r="R3621" t="s">
        <v>2928</v>
      </c>
      <c r="S3621" t="s">
        <v>249</v>
      </c>
      <c r="T3621" t="b">
        <v>1</v>
      </c>
    </row>
    <row r="3622" spans="1:20" x14ac:dyDescent="0.25">
      <c r="A3622" t="s">
        <v>259</v>
      </c>
      <c r="B3622" t="s">
        <v>260</v>
      </c>
      <c r="C3622" t="s">
        <v>237</v>
      </c>
      <c r="D3622" t="s">
        <v>3572</v>
      </c>
      <c r="E3622" t="s">
        <v>8529</v>
      </c>
      <c r="F3622" t="s">
        <v>8530</v>
      </c>
      <c r="G3622" t="s">
        <v>8530</v>
      </c>
      <c r="H3622">
        <v>1.2030000000000001</v>
      </c>
      <c r="I3622" t="s">
        <v>265</v>
      </c>
      <c r="J3622" t="s">
        <v>242</v>
      </c>
      <c r="K3622" t="s">
        <v>243</v>
      </c>
      <c r="L3622" t="s">
        <v>244</v>
      </c>
      <c r="M3622">
        <v>0</v>
      </c>
      <c r="N3622">
        <v>1.2030000000000001</v>
      </c>
      <c r="O3622" t="s">
        <v>952</v>
      </c>
      <c r="P3622" t="s">
        <v>8531</v>
      </c>
      <c r="Q3622" t="s">
        <v>3576</v>
      </c>
      <c r="R3622" t="s">
        <v>8532</v>
      </c>
      <c r="S3622" t="s">
        <v>270</v>
      </c>
      <c r="T3622" t="b">
        <v>0</v>
      </c>
    </row>
    <row r="3623" spans="1:20" x14ac:dyDescent="0.25">
      <c r="A3623" t="s">
        <v>259</v>
      </c>
      <c r="B3623" t="s">
        <v>260</v>
      </c>
      <c r="C3623" t="s">
        <v>294</v>
      </c>
      <c r="D3623" t="s">
        <v>3572</v>
      </c>
      <c r="E3623" t="s">
        <v>8529</v>
      </c>
      <c r="F3623" t="s">
        <v>8530</v>
      </c>
      <c r="G3623" t="s">
        <v>8530</v>
      </c>
      <c r="H3623">
        <v>0.307</v>
      </c>
      <c r="I3623" t="s">
        <v>265</v>
      </c>
      <c r="J3623" t="s">
        <v>242</v>
      </c>
      <c r="K3623" t="s">
        <v>243</v>
      </c>
      <c r="L3623" t="s">
        <v>244</v>
      </c>
      <c r="M3623">
        <v>0</v>
      </c>
      <c r="N3623">
        <v>0.307</v>
      </c>
      <c r="O3623" t="s">
        <v>952</v>
      </c>
      <c r="P3623" t="s">
        <v>8531</v>
      </c>
      <c r="Q3623" t="s">
        <v>3576</v>
      </c>
      <c r="R3623" t="s">
        <v>8532</v>
      </c>
      <c r="S3623" t="s">
        <v>270</v>
      </c>
      <c r="T3623" t="b">
        <v>0</v>
      </c>
    </row>
    <row r="3624" spans="1:20" x14ac:dyDescent="0.25">
      <c r="A3624" t="s">
        <v>259</v>
      </c>
      <c r="B3624" t="s">
        <v>260</v>
      </c>
      <c r="C3624" t="s">
        <v>237</v>
      </c>
      <c r="D3624" t="s">
        <v>701</v>
      </c>
      <c r="E3624" t="s">
        <v>1269</v>
      </c>
      <c r="F3624" t="s">
        <v>8533</v>
      </c>
      <c r="G3624" t="s">
        <v>8534</v>
      </c>
      <c r="H3624">
        <v>0.34399999999999997</v>
      </c>
      <c r="I3624" t="s">
        <v>265</v>
      </c>
      <c r="J3624" t="s">
        <v>242</v>
      </c>
      <c r="K3624" t="s">
        <v>243</v>
      </c>
      <c r="L3624" t="s">
        <v>244</v>
      </c>
      <c r="M3624">
        <v>0</v>
      </c>
      <c r="N3624">
        <v>0.34399999999999997</v>
      </c>
      <c r="O3624" t="s">
        <v>446</v>
      </c>
      <c r="P3624" t="s">
        <v>8535</v>
      </c>
      <c r="Q3624" t="s">
        <v>705</v>
      </c>
      <c r="R3624" t="s">
        <v>8536</v>
      </c>
      <c r="S3624" t="s">
        <v>270</v>
      </c>
      <c r="T3624" t="b">
        <v>1</v>
      </c>
    </row>
    <row r="3625" spans="1:20" x14ac:dyDescent="0.25">
      <c r="A3625" t="s">
        <v>259</v>
      </c>
      <c r="B3625" t="s">
        <v>1086</v>
      </c>
      <c r="C3625" t="s">
        <v>237</v>
      </c>
      <c r="D3625" t="s">
        <v>1087</v>
      </c>
      <c r="E3625" t="s">
        <v>8537</v>
      </c>
      <c r="F3625" t="s">
        <v>8538</v>
      </c>
      <c r="G3625" t="s">
        <v>8539</v>
      </c>
      <c r="H3625">
        <v>334.32</v>
      </c>
      <c r="I3625" t="s">
        <v>265</v>
      </c>
      <c r="J3625" t="s">
        <v>242</v>
      </c>
      <c r="K3625" t="s">
        <v>243</v>
      </c>
      <c r="L3625" t="s">
        <v>244</v>
      </c>
      <c r="M3625">
        <v>0</v>
      </c>
      <c r="N3625">
        <v>334.32</v>
      </c>
      <c r="O3625" t="s">
        <v>590</v>
      </c>
      <c r="P3625" t="s">
        <v>8540</v>
      </c>
      <c r="Q3625" t="s">
        <v>1092</v>
      </c>
      <c r="R3625" t="s">
        <v>8541</v>
      </c>
      <c r="S3625" t="s">
        <v>1094</v>
      </c>
      <c r="T3625" t="b">
        <v>1</v>
      </c>
    </row>
    <row r="3626" spans="1:20" x14ac:dyDescent="0.25">
      <c r="A3626" t="s">
        <v>259</v>
      </c>
      <c r="B3626" t="s">
        <v>1086</v>
      </c>
      <c r="C3626" t="s">
        <v>336</v>
      </c>
      <c r="D3626" t="s">
        <v>1087</v>
      </c>
      <c r="E3626" t="s">
        <v>8537</v>
      </c>
      <c r="F3626" t="s">
        <v>8538</v>
      </c>
      <c r="G3626" t="s">
        <v>8539</v>
      </c>
      <c r="H3626">
        <v>1171438</v>
      </c>
      <c r="I3626" t="s">
        <v>265</v>
      </c>
      <c r="J3626" t="s">
        <v>242</v>
      </c>
      <c r="K3626" t="s">
        <v>243</v>
      </c>
      <c r="L3626" t="s">
        <v>244</v>
      </c>
      <c r="M3626">
        <v>0</v>
      </c>
      <c r="N3626">
        <v>1171438</v>
      </c>
      <c r="O3626" t="s">
        <v>590</v>
      </c>
      <c r="P3626" t="s">
        <v>8540</v>
      </c>
      <c r="Q3626" t="s">
        <v>1092</v>
      </c>
      <c r="R3626" t="s">
        <v>8542</v>
      </c>
      <c r="S3626" t="s">
        <v>1094</v>
      </c>
      <c r="T3626" t="b">
        <v>1</v>
      </c>
    </row>
    <row r="3627" spans="1:20" x14ac:dyDescent="0.25">
      <c r="A3627" t="s">
        <v>259</v>
      </c>
      <c r="B3627" t="s">
        <v>1086</v>
      </c>
      <c r="C3627" t="s">
        <v>336</v>
      </c>
      <c r="D3627" t="s">
        <v>1087</v>
      </c>
      <c r="E3627" t="s">
        <v>8537</v>
      </c>
      <c r="F3627" t="s">
        <v>8538</v>
      </c>
      <c r="G3627" t="s">
        <v>8539</v>
      </c>
      <c r="H3627">
        <v>1757157</v>
      </c>
      <c r="I3627" t="s">
        <v>265</v>
      </c>
      <c r="J3627" t="s">
        <v>242</v>
      </c>
      <c r="K3627" t="s">
        <v>243</v>
      </c>
      <c r="L3627" t="s">
        <v>244</v>
      </c>
      <c r="M3627">
        <v>0</v>
      </c>
      <c r="N3627">
        <v>1757157</v>
      </c>
      <c r="O3627" t="s">
        <v>590</v>
      </c>
      <c r="P3627" t="s">
        <v>8540</v>
      </c>
      <c r="Q3627" t="s">
        <v>1092</v>
      </c>
      <c r="R3627" t="s">
        <v>8543</v>
      </c>
      <c r="S3627" t="s">
        <v>1094</v>
      </c>
      <c r="T3627" t="b">
        <v>1</v>
      </c>
    </row>
    <row r="3628" spans="1:20" x14ac:dyDescent="0.25">
      <c r="A3628" t="s">
        <v>259</v>
      </c>
      <c r="B3628" t="s">
        <v>260</v>
      </c>
      <c r="C3628" t="s">
        <v>237</v>
      </c>
      <c r="D3628" t="s">
        <v>2011</v>
      </c>
      <c r="E3628" t="s">
        <v>8544</v>
      </c>
      <c r="F3628" t="s">
        <v>8545</v>
      </c>
      <c r="G3628" t="s">
        <v>8546</v>
      </c>
      <c r="H3628">
        <v>1.204448</v>
      </c>
      <c r="I3628" t="s">
        <v>265</v>
      </c>
      <c r="J3628" t="s">
        <v>242</v>
      </c>
      <c r="K3628" t="s">
        <v>243</v>
      </c>
      <c r="L3628" t="s">
        <v>244</v>
      </c>
      <c r="M3628">
        <v>0</v>
      </c>
      <c r="N3628">
        <v>1.204448</v>
      </c>
      <c r="O3628" t="s">
        <v>446</v>
      </c>
      <c r="P3628" t="s">
        <v>8547</v>
      </c>
      <c r="Q3628" t="s">
        <v>2016</v>
      </c>
      <c r="R3628" t="s">
        <v>8548</v>
      </c>
      <c r="S3628" t="s">
        <v>270</v>
      </c>
      <c r="T3628" t="b">
        <v>1</v>
      </c>
    </row>
    <row r="3629" spans="1:20" x14ac:dyDescent="0.25">
      <c r="A3629" t="s">
        <v>259</v>
      </c>
      <c r="B3629" t="s">
        <v>260</v>
      </c>
      <c r="C3629" t="s">
        <v>294</v>
      </c>
      <c r="D3629" t="s">
        <v>2011</v>
      </c>
      <c r="E3629" t="s">
        <v>8544</v>
      </c>
      <c r="F3629" t="s">
        <v>8545</v>
      </c>
      <c r="G3629" t="s">
        <v>8546</v>
      </c>
      <c r="H3629">
        <v>0.58408300000000002</v>
      </c>
      <c r="I3629" t="s">
        <v>265</v>
      </c>
      <c r="J3629" t="s">
        <v>242</v>
      </c>
      <c r="K3629" t="s">
        <v>243</v>
      </c>
      <c r="L3629" t="s">
        <v>244</v>
      </c>
      <c r="M3629">
        <v>0</v>
      </c>
      <c r="N3629">
        <v>0.58408300000000002</v>
      </c>
      <c r="O3629" t="s">
        <v>372</v>
      </c>
      <c r="P3629" t="s">
        <v>8547</v>
      </c>
      <c r="Q3629" t="s">
        <v>2016</v>
      </c>
      <c r="R3629" t="s">
        <v>8548</v>
      </c>
      <c r="S3629" t="s">
        <v>270</v>
      </c>
      <c r="T3629" t="b">
        <v>1</v>
      </c>
    </row>
    <row r="3630" spans="1:20" x14ac:dyDescent="0.25">
      <c r="A3630" t="s">
        <v>259</v>
      </c>
      <c r="B3630" t="s">
        <v>260</v>
      </c>
      <c r="C3630" t="s">
        <v>237</v>
      </c>
      <c r="D3630" t="s">
        <v>956</v>
      </c>
      <c r="E3630" t="s">
        <v>4178</v>
      </c>
      <c r="F3630" t="s">
        <v>7558</v>
      </c>
      <c r="G3630" t="s">
        <v>7558</v>
      </c>
      <c r="H3630">
        <v>0.189</v>
      </c>
      <c r="I3630" t="s">
        <v>265</v>
      </c>
      <c r="J3630" t="s">
        <v>242</v>
      </c>
      <c r="K3630" t="s">
        <v>243</v>
      </c>
      <c r="L3630" t="s">
        <v>244</v>
      </c>
      <c r="M3630">
        <v>0</v>
      </c>
      <c r="N3630">
        <v>0.189</v>
      </c>
      <c r="O3630" t="s">
        <v>324</v>
      </c>
      <c r="P3630" t="s">
        <v>8549</v>
      </c>
      <c r="Q3630" t="s">
        <v>960</v>
      </c>
      <c r="R3630" t="s">
        <v>8550</v>
      </c>
      <c r="S3630" t="s">
        <v>270</v>
      </c>
      <c r="T3630" t="b">
        <v>1</v>
      </c>
    </row>
    <row r="3631" spans="1:20" x14ac:dyDescent="0.25">
      <c r="A3631" t="s">
        <v>259</v>
      </c>
      <c r="B3631" t="s">
        <v>260</v>
      </c>
      <c r="C3631" t="s">
        <v>294</v>
      </c>
      <c r="D3631" t="s">
        <v>956</v>
      </c>
      <c r="E3631" t="s">
        <v>4178</v>
      </c>
      <c r="F3631" t="s">
        <v>7558</v>
      </c>
      <c r="G3631" t="s">
        <v>7558</v>
      </c>
      <c r="H3631">
        <v>5.7599999999999998E-2</v>
      </c>
      <c r="I3631" t="s">
        <v>265</v>
      </c>
      <c r="J3631" t="s">
        <v>242</v>
      </c>
      <c r="K3631" t="s">
        <v>243</v>
      </c>
      <c r="L3631" t="s">
        <v>244</v>
      </c>
      <c r="M3631">
        <v>0</v>
      </c>
      <c r="N3631">
        <v>5.7599999999999998E-2</v>
      </c>
      <c r="O3631" t="s">
        <v>324</v>
      </c>
      <c r="P3631" t="s">
        <v>8549</v>
      </c>
      <c r="Q3631" t="s">
        <v>960</v>
      </c>
      <c r="R3631" t="s">
        <v>8550</v>
      </c>
      <c r="S3631" t="s">
        <v>270</v>
      </c>
      <c r="T3631" t="b">
        <v>1</v>
      </c>
    </row>
    <row r="3632" spans="1:20" x14ac:dyDescent="0.25">
      <c r="A3632" t="s">
        <v>259</v>
      </c>
      <c r="B3632" t="s">
        <v>260</v>
      </c>
      <c r="C3632" t="s">
        <v>237</v>
      </c>
      <c r="D3632" t="s">
        <v>2640</v>
      </c>
      <c r="E3632" t="s">
        <v>7800</v>
      </c>
      <c r="F3632" t="s">
        <v>8551</v>
      </c>
      <c r="G3632" t="s">
        <v>8552</v>
      </c>
      <c r="H3632">
        <v>0.90400000000000003</v>
      </c>
      <c r="I3632" t="s">
        <v>265</v>
      </c>
      <c r="J3632" t="s">
        <v>242</v>
      </c>
      <c r="K3632" t="s">
        <v>243</v>
      </c>
      <c r="L3632" t="s">
        <v>244</v>
      </c>
      <c r="M3632">
        <v>0</v>
      </c>
      <c r="N3632">
        <v>0.90400000000000003</v>
      </c>
      <c r="O3632" t="s">
        <v>446</v>
      </c>
      <c r="P3632" t="s">
        <v>8553</v>
      </c>
      <c r="Q3632" t="s">
        <v>2644</v>
      </c>
      <c r="R3632" t="s">
        <v>8554</v>
      </c>
      <c r="S3632" t="s">
        <v>270</v>
      </c>
      <c r="T3632" t="b">
        <v>1</v>
      </c>
    </row>
    <row r="3633" spans="1:20" x14ac:dyDescent="0.25">
      <c r="A3633" t="s">
        <v>259</v>
      </c>
      <c r="B3633" t="s">
        <v>260</v>
      </c>
      <c r="C3633" t="s">
        <v>237</v>
      </c>
      <c r="D3633" t="s">
        <v>635</v>
      </c>
      <c r="E3633" t="s">
        <v>8555</v>
      </c>
      <c r="F3633" t="s">
        <v>8556</v>
      </c>
      <c r="G3633" t="s">
        <v>8556</v>
      </c>
      <c r="H3633">
        <v>2.3039999999999998</v>
      </c>
      <c r="I3633" t="s">
        <v>265</v>
      </c>
      <c r="J3633" t="s">
        <v>242</v>
      </c>
      <c r="K3633" t="s">
        <v>243</v>
      </c>
      <c r="L3633" t="s">
        <v>244</v>
      </c>
      <c r="M3633">
        <v>0</v>
      </c>
      <c r="N3633">
        <v>2.3039999999999998</v>
      </c>
      <c r="O3633" t="s">
        <v>324</v>
      </c>
      <c r="P3633" t="s">
        <v>8557</v>
      </c>
      <c r="Q3633" t="s">
        <v>639</v>
      </c>
      <c r="R3633" t="s">
        <v>8558</v>
      </c>
      <c r="S3633" t="s">
        <v>270</v>
      </c>
      <c r="T3633" t="b">
        <v>1</v>
      </c>
    </row>
    <row r="3634" spans="1:20" x14ac:dyDescent="0.25">
      <c r="A3634" t="s">
        <v>259</v>
      </c>
      <c r="B3634" t="s">
        <v>260</v>
      </c>
      <c r="C3634" t="s">
        <v>336</v>
      </c>
      <c r="D3634" t="s">
        <v>635</v>
      </c>
      <c r="E3634" t="s">
        <v>8555</v>
      </c>
      <c r="F3634" t="s">
        <v>8556</v>
      </c>
      <c r="G3634" t="s">
        <v>8556</v>
      </c>
      <c r="H3634">
        <v>11868</v>
      </c>
      <c r="I3634" t="s">
        <v>265</v>
      </c>
      <c r="J3634" t="s">
        <v>242</v>
      </c>
      <c r="K3634" t="s">
        <v>243</v>
      </c>
      <c r="L3634" t="s">
        <v>244</v>
      </c>
      <c r="M3634">
        <v>0</v>
      </c>
      <c r="N3634">
        <v>11868</v>
      </c>
      <c r="O3634" t="s">
        <v>324</v>
      </c>
      <c r="P3634" t="s">
        <v>8557</v>
      </c>
      <c r="Q3634" t="s">
        <v>639</v>
      </c>
      <c r="R3634" t="s">
        <v>8559</v>
      </c>
      <c r="S3634" t="s">
        <v>270</v>
      </c>
      <c r="T3634" t="b">
        <v>1</v>
      </c>
    </row>
    <row r="3635" spans="1:20" x14ac:dyDescent="0.25">
      <c r="A3635" t="s">
        <v>259</v>
      </c>
      <c r="B3635" t="s">
        <v>260</v>
      </c>
      <c r="C3635" t="s">
        <v>336</v>
      </c>
      <c r="D3635" t="s">
        <v>635</v>
      </c>
      <c r="E3635" t="s">
        <v>8555</v>
      </c>
      <c r="F3635" t="s">
        <v>8556</v>
      </c>
      <c r="G3635" t="s">
        <v>8556</v>
      </c>
      <c r="H3635">
        <v>22766</v>
      </c>
      <c r="I3635" t="s">
        <v>265</v>
      </c>
      <c r="J3635" t="s">
        <v>242</v>
      </c>
      <c r="K3635" t="s">
        <v>243</v>
      </c>
      <c r="L3635" t="s">
        <v>244</v>
      </c>
      <c r="M3635">
        <v>0</v>
      </c>
      <c r="N3635">
        <v>22766</v>
      </c>
      <c r="O3635" t="s">
        <v>324</v>
      </c>
      <c r="P3635" t="s">
        <v>8557</v>
      </c>
      <c r="Q3635" t="s">
        <v>639</v>
      </c>
      <c r="R3635" t="s">
        <v>8560</v>
      </c>
      <c r="S3635" t="s">
        <v>270</v>
      </c>
      <c r="T3635" t="b">
        <v>1</v>
      </c>
    </row>
    <row r="3636" spans="1:20" x14ac:dyDescent="0.25">
      <c r="A3636" t="s">
        <v>259</v>
      </c>
      <c r="B3636" t="s">
        <v>260</v>
      </c>
      <c r="C3636" t="s">
        <v>237</v>
      </c>
      <c r="D3636" t="s">
        <v>443</v>
      </c>
      <c r="E3636" t="s">
        <v>8561</v>
      </c>
      <c r="F3636" t="s">
        <v>8562</v>
      </c>
      <c r="G3636" t="s">
        <v>8562</v>
      </c>
      <c r="H3636">
        <v>0.376</v>
      </c>
      <c r="I3636" t="s">
        <v>265</v>
      </c>
      <c r="J3636" t="s">
        <v>242</v>
      </c>
      <c r="K3636" t="s">
        <v>243</v>
      </c>
      <c r="L3636" t="s">
        <v>244</v>
      </c>
      <c r="M3636">
        <v>0</v>
      </c>
      <c r="N3636">
        <v>0.376</v>
      </c>
      <c r="O3636" t="s">
        <v>576</v>
      </c>
      <c r="P3636" t="s">
        <v>8563</v>
      </c>
      <c r="Q3636" t="s">
        <v>448</v>
      </c>
      <c r="R3636" t="s">
        <v>8564</v>
      </c>
      <c r="S3636" t="s">
        <v>270</v>
      </c>
      <c r="T3636" t="b">
        <v>1</v>
      </c>
    </row>
    <row r="3637" spans="1:20" x14ac:dyDescent="0.25">
      <c r="A3637" t="s">
        <v>259</v>
      </c>
      <c r="B3637" t="s">
        <v>260</v>
      </c>
      <c r="C3637" t="s">
        <v>294</v>
      </c>
      <c r="D3637" t="s">
        <v>443</v>
      </c>
      <c r="E3637" t="s">
        <v>8561</v>
      </c>
      <c r="F3637" t="s">
        <v>8562</v>
      </c>
      <c r="G3637" t="s">
        <v>8562</v>
      </c>
      <c r="H3637">
        <v>0.192</v>
      </c>
      <c r="I3637" t="s">
        <v>265</v>
      </c>
      <c r="J3637" t="s">
        <v>242</v>
      </c>
      <c r="K3637" t="s">
        <v>243</v>
      </c>
      <c r="L3637" t="s">
        <v>244</v>
      </c>
      <c r="M3637">
        <v>0</v>
      </c>
      <c r="N3637">
        <v>0.192</v>
      </c>
      <c r="O3637" t="s">
        <v>576</v>
      </c>
      <c r="P3637" t="s">
        <v>8563</v>
      </c>
      <c r="Q3637" t="s">
        <v>448</v>
      </c>
      <c r="R3637" t="s">
        <v>8564</v>
      </c>
      <c r="S3637" t="s">
        <v>270</v>
      </c>
      <c r="T3637" t="b">
        <v>1</v>
      </c>
    </row>
    <row r="3638" spans="1:20" x14ac:dyDescent="0.25">
      <c r="A3638" t="s">
        <v>259</v>
      </c>
      <c r="B3638" t="s">
        <v>260</v>
      </c>
      <c r="C3638" t="s">
        <v>237</v>
      </c>
      <c r="D3638" t="s">
        <v>677</v>
      </c>
      <c r="E3638" t="s">
        <v>2071</v>
      </c>
      <c r="F3638" t="s">
        <v>8565</v>
      </c>
      <c r="G3638" t="s">
        <v>8565</v>
      </c>
      <c r="H3638">
        <v>2.79</v>
      </c>
      <c r="I3638" t="s">
        <v>265</v>
      </c>
      <c r="J3638" t="s">
        <v>242</v>
      </c>
      <c r="K3638" t="s">
        <v>243</v>
      </c>
      <c r="L3638" t="s">
        <v>244</v>
      </c>
      <c r="M3638">
        <v>0</v>
      </c>
      <c r="N3638">
        <v>2.79</v>
      </c>
      <c r="O3638" t="s">
        <v>324</v>
      </c>
      <c r="P3638" t="s">
        <v>8566</v>
      </c>
      <c r="Q3638" t="s">
        <v>681</v>
      </c>
      <c r="R3638" t="s">
        <v>8567</v>
      </c>
      <c r="S3638" t="s">
        <v>270</v>
      </c>
      <c r="T3638" t="b">
        <v>1</v>
      </c>
    </row>
    <row r="3639" spans="1:20" x14ac:dyDescent="0.25">
      <c r="A3639" t="s">
        <v>259</v>
      </c>
      <c r="B3639" t="s">
        <v>260</v>
      </c>
      <c r="C3639" t="s">
        <v>294</v>
      </c>
      <c r="D3639" t="s">
        <v>677</v>
      </c>
      <c r="E3639" t="s">
        <v>2071</v>
      </c>
      <c r="F3639" t="s">
        <v>8565</v>
      </c>
      <c r="G3639" t="s">
        <v>8565</v>
      </c>
      <c r="H3639">
        <v>0.80600000000000005</v>
      </c>
      <c r="I3639" t="s">
        <v>265</v>
      </c>
      <c r="J3639" t="s">
        <v>242</v>
      </c>
      <c r="K3639" t="s">
        <v>243</v>
      </c>
      <c r="L3639" t="s">
        <v>244</v>
      </c>
      <c r="M3639">
        <v>0</v>
      </c>
      <c r="N3639">
        <v>0.80600000000000005</v>
      </c>
      <c r="O3639" t="s">
        <v>324</v>
      </c>
      <c r="P3639" t="s">
        <v>8566</v>
      </c>
      <c r="Q3639" t="s">
        <v>681</v>
      </c>
      <c r="R3639" t="s">
        <v>8567</v>
      </c>
      <c r="S3639" t="s">
        <v>270</v>
      </c>
      <c r="T3639" t="b">
        <v>1</v>
      </c>
    </row>
    <row r="3640" spans="1:20" x14ac:dyDescent="0.25">
      <c r="A3640" t="s">
        <v>259</v>
      </c>
      <c r="B3640" t="s">
        <v>260</v>
      </c>
      <c r="C3640" t="s">
        <v>237</v>
      </c>
      <c r="D3640" t="s">
        <v>943</v>
      </c>
      <c r="E3640" t="s">
        <v>8568</v>
      </c>
      <c r="F3640" t="s">
        <v>8569</v>
      </c>
      <c r="G3640" t="s">
        <v>8569</v>
      </c>
      <c r="H3640">
        <v>1.123834</v>
      </c>
      <c r="I3640" t="s">
        <v>265</v>
      </c>
      <c r="J3640" t="s">
        <v>242</v>
      </c>
      <c r="K3640" t="s">
        <v>243</v>
      </c>
      <c r="L3640" t="s">
        <v>244</v>
      </c>
      <c r="M3640">
        <v>0</v>
      </c>
      <c r="N3640">
        <v>1.123834</v>
      </c>
      <c r="O3640" t="s">
        <v>372</v>
      </c>
      <c r="P3640" t="s">
        <v>8570</v>
      </c>
      <c r="Q3640" t="s">
        <v>947</v>
      </c>
      <c r="R3640" t="s">
        <v>8571</v>
      </c>
      <c r="S3640" t="s">
        <v>270</v>
      </c>
      <c r="T3640" t="b">
        <v>1</v>
      </c>
    </row>
    <row r="3641" spans="1:20" x14ac:dyDescent="0.25">
      <c r="A3641" t="s">
        <v>259</v>
      </c>
      <c r="B3641" t="s">
        <v>260</v>
      </c>
      <c r="C3641" t="s">
        <v>294</v>
      </c>
      <c r="D3641" t="s">
        <v>943</v>
      </c>
      <c r="E3641" t="s">
        <v>8568</v>
      </c>
      <c r="F3641" t="s">
        <v>8569</v>
      </c>
      <c r="G3641" t="s">
        <v>8569</v>
      </c>
      <c r="H3641">
        <v>0.45521299999999998</v>
      </c>
      <c r="I3641" t="s">
        <v>265</v>
      </c>
      <c r="J3641" t="s">
        <v>242</v>
      </c>
      <c r="K3641" t="s">
        <v>243</v>
      </c>
      <c r="L3641" t="s">
        <v>244</v>
      </c>
      <c r="M3641">
        <v>0</v>
      </c>
      <c r="N3641">
        <v>0.45521299999999998</v>
      </c>
      <c r="O3641" t="s">
        <v>372</v>
      </c>
      <c r="P3641" t="s">
        <v>8570</v>
      </c>
      <c r="Q3641" t="s">
        <v>947</v>
      </c>
      <c r="R3641" t="s">
        <v>8571</v>
      </c>
      <c r="S3641" t="s">
        <v>270</v>
      </c>
      <c r="T3641" t="b">
        <v>1</v>
      </c>
    </row>
    <row r="3642" spans="1:20" x14ac:dyDescent="0.25">
      <c r="A3642" t="s">
        <v>259</v>
      </c>
      <c r="B3642" t="s">
        <v>260</v>
      </c>
      <c r="C3642" t="s">
        <v>237</v>
      </c>
      <c r="D3642" t="s">
        <v>1786</v>
      </c>
      <c r="E3642" t="s">
        <v>1460</v>
      </c>
      <c r="F3642" t="s">
        <v>8572</v>
      </c>
      <c r="G3642" t="s">
        <v>8572</v>
      </c>
      <c r="H3642">
        <v>0.84339799999999998</v>
      </c>
      <c r="I3642" t="s">
        <v>265</v>
      </c>
      <c r="J3642" t="s">
        <v>242</v>
      </c>
      <c r="K3642" t="s">
        <v>243</v>
      </c>
      <c r="L3642" t="s">
        <v>244</v>
      </c>
      <c r="M3642">
        <v>0</v>
      </c>
      <c r="N3642">
        <v>0.84339799999999998</v>
      </c>
      <c r="O3642" t="s">
        <v>372</v>
      </c>
      <c r="P3642" t="s">
        <v>8573</v>
      </c>
      <c r="Q3642" t="s">
        <v>1790</v>
      </c>
      <c r="R3642" t="s">
        <v>8574</v>
      </c>
      <c r="S3642" t="s">
        <v>270</v>
      </c>
      <c r="T3642" t="b">
        <v>1</v>
      </c>
    </row>
    <row r="3643" spans="1:20" x14ac:dyDescent="0.25">
      <c r="A3643" t="s">
        <v>259</v>
      </c>
      <c r="B3643" t="s">
        <v>260</v>
      </c>
      <c r="C3643" t="s">
        <v>294</v>
      </c>
      <c r="D3643" t="s">
        <v>1786</v>
      </c>
      <c r="E3643" t="s">
        <v>1460</v>
      </c>
      <c r="F3643" t="s">
        <v>8572</v>
      </c>
      <c r="G3643" t="s">
        <v>8572</v>
      </c>
      <c r="H3643">
        <v>0.3024</v>
      </c>
      <c r="I3643" t="s">
        <v>265</v>
      </c>
      <c r="J3643" t="s">
        <v>242</v>
      </c>
      <c r="K3643" t="s">
        <v>243</v>
      </c>
      <c r="L3643" t="s">
        <v>244</v>
      </c>
      <c r="M3643">
        <v>0</v>
      </c>
      <c r="N3643">
        <v>0.3024</v>
      </c>
      <c r="O3643" t="s">
        <v>372</v>
      </c>
      <c r="P3643" t="s">
        <v>8573</v>
      </c>
      <c r="Q3643" t="s">
        <v>1790</v>
      </c>
      <c r="R3643" t="s">
        <v>8574</v>
      </c>
      <c r="S3643" t="s">
        <v>270</v>
      </c>
      <c r="T3643" t="b">
        <v>1</v>
      </c>
    </row>
    <row r="3644" spans="1:20" x14ac:dyDescent="0.25">
      <c r="A3644" t="s">
        <v>236</v>
      </c>
      <c r="B3644" t="s">
        <v>236</v>
      </c>
      <c r="C3644" t="s">
        <v>237</v>
      </c>
      <c r="D3644" t="s">
        <v>566</v>
      </c>
      <c r="E3644" t="s">
        <v>251</v>
      </c>
      <c r="F3644" t="s">
        <v>455</v>
      </c>
      <c r="G3644" t="s">
        <v>8575</v>
      </c>
      <c r="H3644">
        <v>0.26</v>
      </c>
      <c r="I3644" t="s">
        <v>254</v>
      </c>
      <c r="J3644" t="s">
        <v>242</v>
      </c>
      <c r="K3644" t="s">
        <v>243</v>
      </c>
      <c r="L3644" t="s">
        <v>244</v>
      </c>
      <c r="M3644">
        <v>0</v>
      </c>
      <c r="N3644">
        <v>0.26</v>
      </c>
      <c r="O3644" t="s">
        <v>255</v>
      </c>
      <c r="P3644" t="s">
        <v>8576</v>
      </c>
      <c r="Q3644" t="s">
        <v>571</v>
      </c>
      <c r="R3644" t="s">
        <v>2785</v>
      </c>
      <c r="S3644" t="s">
        <v>249</v>
      </c>
      <c r="T3644" t="b">
        <v>1</v>
      </c>
    </row>
    <row r="3645" spans="1:20" x14ac:dyDescent="0.25">
      <c r="A3645" t="s">
        <v>236</v>
      </c>
      <c r="B3645" t="s">
        <v>236</v>
      </c>
      <c r="C3645" t="s">
        <v>237</v>
      </c>
      <c r="D3645" t="s">
        <v>483</v>
      </c>
      <c r="F3645" t="s">
        <v>1438</v>
      </c>
      <c r="G3645" t="s">
        <v>1053</v>
      </c>
      <c r="H3645">
        <v>0</v>
      </c>
      <c r="I3645" t="s">
        <v>254</v>
      </c>
      <c r="J3645" t="s">
        <v>242</v>
      </c>
      <c r="K3645" t="s">
        <v>243</v>
      </c>
      <c r="L3645" t="s">
        <v>244</v>
      </c>
      <c r="M3645">
        <v>0</v>
      </c>
      <c r="N3645">
        <v>0</v>
      </c>
      <c r="O3645" t="s">
        <v>395</v>
      </c>
      <c r="P3645" t="s">
        <v>8577</v>
      </c>
      <c r="Q3645" t="s">
        <v>488</v>
      </c>
      <c r="R3645" t="s">
        <v>1441</v>
      </c>
      <c r="S3645" t="s">
        <v>249</v>
      </c>
      <c r="T3645" t="b">
        <v>1</v>
      </c>
    </row>
    <row r="3646" spans="1:20" x14ac:dyDescent="0.25">
      <c r="A3646" t="s">
        <v>259</v>
      </c>
      <c r="B3646" t="s">
        <v>260</v>
      </c>
      <c r="C3646" t="s">
        <v>237</v>
      </c>
      <c r="D3646" t="s">
        <v>2086</v>
      </c>
      <c r="E3646" t="s">
        <v>3472</v>
      </c>
      <c r="F3646" t="s">
        <v>8578</v>
      </c>
      <c r="G3646" t="s">
        <v>8579</v>
      </c>
      <c r="H3646">
        <v>6.016</v>
      </c>
      <c r="I3646" t="s">
        <v>265</v>
      </c>
      <c r="J3646" t="s">
        <v>242</v>
      </c>
      <c r="K3646" t="s">
        <v>243</v>
      </c>
      <c r="L3646" t="s">
        <v>244</v>
      </c>
      <c r="M3646">
        <v>0</v>
      </c>
      <c r="N3646">
        <v>6.016</v>
      </c>
      <c r="O3646" t="s">
        <v>324</v>
      </c>
      <c r="P3646" t="s">
        <v>5310</v>
      </c>
      <c r="Q3646" t="s">
        <v>2091</v>
      </c>
      <c r="R3646" t="s">
        <v>8580</v>
      </c>
      <c r="S3646" t="s">
        <v>270</v>
      </c>
      <c r="T3646" t="b">
        <v>1</v>
      </c>
    </row>
    <row r="3647" spans="1:20" x14ac:dyDescent="0.25">
      <c r="A3647" t="s">
        <v>259</v>
      </c>
      <c r="B3647" t="s">
        <v>260</v>
      </c>
      <c r="C3647" t="s">
        <v>294</v>
      </c>
      <c r="D3647" t="s">
        <v>2086</v>
      </c>
      <c r="E3647" t="s">
        <v>3472</v>
      </c>
      <c r="F3647" t="s">
        <v>8578</v>
      </c>
      <c r="G3647" t="s">
        <v>8579</v>
      </c>
      <c r="H3647">
        <v>3.0720000000000001</v>
      </c>
      <c r="I3647" t="s">
        <v>265</v>
      </c>
      <c r="J3647" t="s">
        <v>242</v>
      </c>
      <c r="K3647" t="s">
        <v>243</v>
      </c>
      <c r="L3647" t="s">
        <v>244</v>
      </c>
      <c r="M3647">
        <v>0</v>
      </c>
      <c r="N3647">
        <v>3.0720000000000001</v>
      </c>
      <c r="O3647" t="s">
        <v>324</v>
      </c>
      <c r="P3647" t="s">
        <v>5310</v>
      </c>
      <c r="Q3647" t="s">
        <v>2091</v>
      </c>
      <c r="R3647" t="s">
        <v>8580</v>
      </c>
      <c r="S3647" t="s">
        <v>270</v>
      </c>
      <c r="T3647" t="b">
        <v>1</v>
      </c>
    </row>
    <row r="3648" spans="1:20" x14ac:dyDescent="0.25">
      <c r="A3648" t="s">
        <v>259</v>
      </c>
      <c r="B3648" t="s">
        <v>260</v>
      </c>
      <c r="C3648" t="s">
        <v>237</v>
      </c>
      <c r="D3648" t="s">
        <v>306</v>
      </c>
      <c r="E3648" t="s">
        <v>2075</v>
      </c>
      <c r="F3648" t="s">
        <v>8581</v>
      </c>
      <c r="G3648" t="s">
        <v>8582</v>
      </c>
      <c r="H3648">
        <v>0.6048</v>
      </c>
      <c r="I3648" t="s">
        <v>265</v>
      </c>
      <c r="J3648" t="s">
        <v>242</v>
      </c>
      <c r="K3648" t="s">
        <v>243</v>
      </c>
      <c r="L3648" t="s">
        <v>244</v>
      </c>
      <c r="M3648">
        <v>0</v>
      </c>
      <c r="N3648">
        <v>0.6048</v>
      </c>
      <c r="O3648" t="s">
        <v>310</v>
      </c>
      <c r="P3648" t="s">
        <v>8583</v>
      </c>
      <c r="Q3648" t="s">
        <v>312</v>
      </c>
      <c r="R3648" t="s">
        <v>8584</v>
      </c>
      <c r="S3648" t="s">
        <v>270</v>
      </c>
      <c r="T3648" t="b">
        <v>1</v>
      </c>
    </row>
    <row r="3649" spans="1:20" x14ac:dyDescent="0.25">
      <c r="A3649" t="s">
        <v>259</v>
      </c>
      <c r="B3649" t="s">
        <v>260</v>
      </c>
      <c r="C3649" t="s">
        <v>237</v>
      </c>
      <c r="D3649" t="s">
        <v>2506</v>
      </c>
      <c r="E3649" t="s">
        <v>2507</v>
      </c>
      <c r="F3649" t="s">
        <v>7854</v>
      </c>
      <c r="G3649" t="s">
        <v>7854</v>
      </c>
      <c r="H3649">
        <v>5.3199999999999997E-2</v>
      </c>
      <c r="I3649" t="s">
        <v>265</v>
      </c>
      <c r="J3649" t="s">
        <v>242</v>
      </c>
      <c r="K3649" t="s">
        <v>243</v>
      </c>
      <c r="L3649" t="s">
        <v>244</v>
      </c>
      <c r="M3649">
        <v>0</v>
      </c>
      <c r="N3649">
        <v>5.3199999999999997E-2</v>
      </c>
      <c r="O3649" t="s">
        <v>721</v>
      </c>
      <c r="P3649" t="s">
        <v>8585</v>
      </c>
      <c r="Q3649" t="s">
        <v>2510</v>
      </c>
      <c r="R3649" t="s">
        <v>8586</v>
      </c>
      <c r="S3649" t="s">
        <v>270</v>
      </c>
      <c r="T3649" t="b">
        <v>1</v>
      </c>
    </row>
    <row r="3650" spans="1:20" x14ac:dyDescent="0.25">
      <c r="A3650" t="s">
        <v>259</v>
      </c>
      <c r="B3650" t="s">
        <v>260</v>
      </c>
      <c r="C3650" t="s">
        <v>294</v>
      </c>
      <c r="D3650" t="s">
        <v>2506</v>
      </c>
      <c r="E3650" t="s">
        <v>2507</v>
      </c>
      <c r="F3650" t="s">
        <v>7854</v>
      </c>
      <c r="G3650" t="s">
        <v>7854</v>
      </c>
      <c r="H3650">
        <v>1.5800000000000002E-2</v>
      </c>
      <c r="I3650" t="s">
        <v>265</v>
      </c>
      <c r="J3650" t="s">
        <v>242</v>
      </c>
      <c r="K3650" t="s">
        <v>243</v>
      </c>
      <c r="L3650" t="s">
        <v>244</v>
      </c>
      <c r="M3650">
        <v>0</v>
      </c>
      <c r="N3650">
        <v>1.5800000000000002E-2</v>
      </c>
      <c r="O3650" t="s">
        <v>721</v>
      </c>
      <c r="P3650" t="s">
        <v>8585</v>
      </c>
      <c r="Q3650" t="s">
        <v>2510</v>
      </c>
      <c r="R3650" t="s">
        <v>8586</v>
      </c>
      <c r="S3650" t="s">
        <v>270</v>
      </c>
      <c r="T3650" t="b">
        <v>1</v>
      </c>
    </row>
    <row r="3651" spans="1:20" x14ac:dyDescent="0.25">
      <c r="A3651" t="s">
        <v>259</v>
      </c>
      <c r="B3651" t="s">
        <v>260</v>
      </c>
      <c r="C3651" t="s">
        <v>237</v>
      </c>
      <c r="D3651" t="s">
        <v>412</v>
      </c>
      <c r="E3651" t="s">
        <v>1256</v>
      </c>
      <c r="F3651" t="s">
        <v>5955</v>
      </c>
      <c r="G3651" t="s">
        <v>5955</v>
      </c>
      <c r="H3651">
        <v>1.784</v>
      </c>
      <c r="I3651" t="s">
        <v>265</v>
      </c>
      <c r="J3651" t="s">
        <v>242</v>
      </c>
      <c r="K3651" t="s">
        <v>243</v>
      </c>
      <c r="L3651" t="s">
        <v>244</v>
      </c>
      <c r="M3651">
        <v>0</v>
      </c>
      <c r="N3651">
        <v>1.784</v>
      </c>
      <c r="O3651" t="s">
        <v>372</v>
      </c>
      <c r="P3651" t="s">
        <v>8587</v>
      </c>
      <c r="Q3651" t="s">
        <v>416</v>
      </c>
      <c r="R3651" t="s">
        <v>8588</v>
      </c>
      <c r="S3651" t="s">
        <v>270</v>
      </c>
      <c r="T3651" t="b">
        <v>1</v>
      </c>
    </row>
    <row r="3652" spans="1:20" x14ac:dyDescent="0.25">
      <c r="A3652" t="s">
        <v>259</v>
      </c>
      <c r="B3652" t="s">
        <v>260</v>
      </c>
      <c r="C3652" t="s">
        <v>237</v>
      </c>
      <c r="D3652" t="s">
        <v>8364</v>
      </c>
      <c r="E3652" t="s">
        <v>8589</v>
      </c>
      <c r="F3652" t="s">
        <v>8590</v>
      </c>
      <c r="G3652" t="s">
        <v>8590</v>
      </c>
      <c r="H3652">
        <v>0.182</v>
      </c>
      <c r="I3652" t="s">
        <v>265</v>
      </c>
      <c r="J3652" t="s">
        <v>242</v>
      </c>
      <c r="K3652" t="s">
        <v>243</v>
      </c>
      <c r="L3652" t="s">
        <v>244</v>
      </c>
      <c r="M3652">
        <v>0</v>
      </c>
      <c r="N3652">
        <v>0.182</v>
      </c>
      <c r="O3652" t="s">
        <v>324</v>
      </c>
      <c r="P3652" t="s">
        <v>8591</v>
      </c>
      <c r="Q3652" t="s">
        <v>8366</v>
      </c>
      <c r="R3652" t="s">
        <v>8592</v>
      </c>
      <c r="S3652" t="s">
        <v>270</v>
      </c>
      <c r="T3652" t="b">
        <v>1</v>
      </c>
    </row>
    <row r="3653" spans="1:20" x14ac:dyDescent="0.25">
      <c r="A3653" t="s">
        <v>259</v>
      </c>
      <c r="B3653" t="s">
        <v>260</v>
      </c>
      <c r="C3653" t="s">
        <v>294</v>
      </c>
      <c r="D3653" t="s">
        <v>8364</v>
      </c>
      <c r="E3653" t="s">
        <v>8589</v>
      </c>
      <c r="F3653" t="s">
        <v>8590</v>
      </c>
      <c r="G3653" t="s">
        <v>8590</v>
      </c>
      <c r="H3653">
        <v>0.16600000000000001</v>
      </c>
      <c r="I3653" t="s">
        <v>265</v>
      </c>
      <c r="J3653" t="s">
        <v>242</v>
      </c>
      <c r="K3653" t="s">
        <v>243</v>
      </c>
      <c r="L3653" t="s">
        <v>244</v>
      </c>
      <c r="M3653">
        <v>0</v>
      </c>
      <c r="N3653">
        <v>0.16600000000000001</v>
      </c>
      <c r="O3653" t="s">
        <v>324</v>
      </c>
      <c r="P3653" t="s">
        <v>8591</v>
      </c>
      <c r="Q3653" t="s">
        <v>8366</v>
      </c>
      <c r="R3653" t="s">
        <v>8592</v>
      </c>
      <c r="S3653" t="s">
        <v>270</v>
      </c>
      <c r="T3653" t="b">
        <v>1</v>
      </c>
    </row>
    <row r="3654" spans="1:20" x14ac:dyDescent="0.25">
      <c r="A3654" t="s">
        <v>236</v>
      </c>
      <c r="B3654" t="s">
        <v>236</v>
      </c>
      <c r="C3654" t="s">
        <v>237</v>
      </c>
      <c r="D3654" t="s">
        <v>250</v>
      </c>
      <c r="E3654" t="s">
        <v>251</v>
      </c>
      <c r="F3654" t="s">
        <v>1520</v>
      </c>
      <c r="G3654" t="s">
        <v>6318</v>
      </c>
      <c r="H3654">
        <v>0</v>
      </c>
      <c r="I3654" t="s">
        <v>254</v>
      </c>
      <c r="J3654" t="s">
        <v>242</v>
      </c>
      <c r="K3654" t="s">
        <v>243</v>
      </c>
      <c r="L3654" t="s">
        <v>244</v>
      </c>
      <c r="M3654">
        <v>0</v>
      </c>
      <c r="N3654">
        <v>0</v>
      </c>
      <c r="O3654" t="s">
        <v>255</v>
      </c>
      <c r="P3654" t="s">
        <v>8593</v>
      </c>
      <c r="Q3654" t="s">
        <v>257</v>
      </c>
      <c r="R3654" t="s">
        <v>1523</v>
      </c>
      <c r="S3654" t="s">
        <v>249</v>
      </c>
      <c r="T3654" t="b">
        <v>1</v>
      </c>
    </row>
    <row r="3655" spans="1:20" x14ac:dyDescent="0.25">
      <c r="A3655" t="s">
        <v>259</v>
      </c>
      <c r="B3655" t="s">
        <v>260</v>
      </c>
      <c r="C3655" t="s">
        <v>237</v>
      </c>
      <c r="D3655" t="s">
        <v>635</v>
      </c>
      <c r="E3655" t="s">
        <v>8594</v>
      </c>
      <c r="F3655" t="s">
        <v>8595</v>
      </c>
      <c r="G3655" t="s">
        <v>8595</v>
      </c>
      <c r="H3655">
        <v>0.46079999999999999</v>
      </c>
      <c r="I3655" t="s">
        <v>265</v>
      </c>
      <c r="J3655" t="s">
        <v>242</v>
      </c>
      <c r="K3655" t="s">
        <v>243</v>
      </c>
      <c r="L3655" t="s">
        <v>244</v>
      </c>
      <c r="M3655">
        <v>0</v>
      </c>
      <c r="N3655">
        <v>0.46079999999999999</v>
      </c>
      <c r="O3655" t="s">
        <v>372</v>
      </c>
      <c r="P3655" t="s">
        <v>8596</v>
      </c>
      <c r="Q3655" t="s">
        <v>639</v>
      </c>
      <c r="R3655" t="s">
        <v>8597</v>
      </c>
      <c r="S3655" t="s">
        <v>270</v>
      </c>
      <c r="T3655" t="b">
        <v>1</v>
      </c>
    </row>
    <row r="3656" spans="1:20" x14ac:dyDescent="0.25">
      <c r="A3656" t="s">
        <v>259</v>
      </c>
      <c r="B3656" t="s">
        <v>260</v>
      </c>
      <c r="C3656" t="s">
        <v>237</v>
      </c>
      <c r="D3656" t="s">
        <v>1015</v>
      </c>
      <c r="E3656" t="s">
        <v>2082</v>
      </c>
      <c r="F3656" t="s">
        <v>8598</v>
      </c>
      <c r="G3656" t="s">
        <v>8598</v>
      </c>
      <c r="H3656">
        <v>1.542</v>
      </c>
      <c r="I3656" t="s">
        <v>265</v>
      </c>
      <c r="J3656" t="s">
        <v>242</v>
      </c>
      <c r="K3656" t="s">
        <v>243</v>
      </c>
      <c r="L3656" t="s">
        <v>244</v>
      </c>
      <c r="M3656">
        <v>0</v>
      </c>
      <c r="N3656">
        <v>1.542</v>
      </c>
      <c r="O3656" t="s">
        <v>2659</v>
      </c>
      <c r="P3656" t="s">
        <v>8599</v>
      </c>
      <c r="Q3656" t="s">
        <v>1019</v>
      </c>
      <c r="R3656" t="s">
        <v>8600</v>
      </c>
      <c r="S3656" t="s">
        <v>270</v>
      </c>
      <c r="T3656" t="b">
        <v>0</v>
      </c>
    </row>
    <row r="3657" spans="1:20" x14ac:dyDescent="0.25">
      <c r="A3657" t="s">
        <v>259</v>
      </c>
      <c r="B3657" t="s">
        <v>260</v>
      </c>
      <c r="C3657" t="s">
        <v>336</v>
      </c>
      <c r="D3657" t="s">
        <v>1015</v>
      </c>
      <c r="E3657" t="s">
        <v>2082</v>
      </c>
      <c r="F3657" t="s">
        <v>8598</v>
      </c>
      <c r="G3657" t="s">
        <v>8598</v>
      </c>
      <c r="H3657">
        <v>8139</v>
      </c>
      <c r="I3657" t="s">
        <v>265</v>
      </c>
      <c r="J3657" t="s">
        <v>242</v>
      </c>
      <c r="K3657" t="s">
        <v>243</v>
      </c>
      <c r="L3657" t="s">
        <v>244</v>
      </c>
      <c r="M3657">
        <v>0</v>
      </c>
      <c r="N3657">
        <v>8139</v>
      </c>
      <c r="O3657" t="s">
        <v>1212</v>
      </c>
      <c r="P3657" t="s">
        <v>8599</v>
      </c>
      <c r="Q3657" t="s">
        <v>1019</v>
      </c>
      <c r="R3657" t="s">
        <v>8601</v>
      </c>
      <c r="S3657" t="s">
        <v>270</v>
      </c>
      <c r="T3657" t="b">
        <v>0</v>
      </c>
    </row>
    <row r="3658" spans="1:20" x14ac:dyDescent="0.25">
      <c r="A3658" t="s">
        <v>259</v>
      </c>
      <c r="B3658" t="s">
        <v>260</v>
      </c>
      <c r="C3658" t="s">
        <v>336</v>
      </c>
      <c r="D3658" t="s">
        <v>1015</v>
      </c>
      <c r="E3658" t="s">
        <v>2082</v>
      </c>
      <c r="F3658" t="s">
        <v>8598</v>
      </c>
      <c r="G3658" t="s">
        <v>8598</v>
      </c>
      <c r="H3658">
        <v>15674</v>
      </c>
      <c r="I3658" t="s">
        <v>265</v>
      </c>
      <c r="J3658" t="s">
        <v>242</v>
      </c>
      <c r="K3658" t="s">
        <v>243</v>
      </c>
      <c r="L3658" t="s">
        <v>244</v>
      </c>
      <c r="M3658">
        <v>0</v>
      </c>
      <c r="N3658">
        <v>15674</v>
      </c>
      <c r="O3658" t="s">
        <v>1212</v>
      </c>
      <c r="P3658" t="s">
        <v>8599</v>
      </c>
      <c r="Q3658" t="s">
        <v>1019</v>
      </c>
      <c r="R3658" t="s">
        <v>8602</v>
      </c>
      <c r="S3658" t="s">
        <v>270</v>
      </c>
      <c r="T3658" t="b">
        <v>0</v>
      </c>
    </row>
    <row r="3659" spans="1:20" x14ac:dyDescent="0.25">
      <c r="A3659" t="s">
        <v>259</v>
      </c>
      <c r="B3659" t="s">
        <v>382</v>
      </c>
      <c r="C3659" t="s">
        <v>237</v>
      </c>
      <c r="D3659" t="s">
        <v>383</v>
      </c>
      <c r="E3659" t="s">
        <v>900</v>
      </c>
      <c r="F3659" t="s">
        <v>8603</v>
      </c>
      <c r="G3659" t="s">
        <v>8603</v>
      </c>
      <c r="H3659">
        <v>2.1110000000000002</v>
      </c>
      <c r="I3659" t="s">
        <v>265</v>
      </c>
      <c r="J3659" t="s">
        <v>242</v>
      </c>
      <c r="K3659" t="s">
        <v>243</v>
      </c>
      <c r="L3659" t="s">
        <v>244</v>
      </c>
      <c r="M3659">
        <v>0</v>
      </c>
      <c r="N3659">
        <v>2.1110000000000002</v>
      </c>
      <c r="O3659" t="s">
        <v>2659</v>
      </c>
      <c r="P3659" t="s">
        <v>8604</v>
      </c>
      <c r="Q3659" t="s">
        <v>388</v>
      </c>
      <c r="R3659" t="s">
        <v>8605</v>
      </c>
      <c r="S3659" t="s">
        <v>390</v>
      </c>
      <c r="T3659" t="b">
        <v>1</v>
      </c>
    </row>
    <row r="3660" spans="1:20" x14ac:dyDescent="0.25">
      <c r="A3660" t="s">
        <v>259</v>
      </c>
      <c r="B3660" t="s">
        <v>382</v>
      </c>
      <c r="C3660" t="s">
        <v>294</v>
      </c>
      <c r="D3660" t="s">
        <v>383</v>
      </c>
      <c r="E3660" t="s">
        <v>900</v>
      </c>
      <c r="F3660" t="s">
        <v>8603</v>
      </c>
      <c r="G3660" t="s">
        <v>8603</v>
      </c>
      <c r="H3660">
        <v>1.542</v>
      </c>
      <c r="I3660" t="s">
        <v>265</v>
      </c>
      <c r="J3660" t="s">
        <v>242</v>
      </c>
      <c r="K3660" t="s">
        <v>243</v>
      </c>
      <c r="L3660" t="s">
        <v>244</v>
      </c>
      <c r="M3660">
        <v>0</v>
      </c>
      <c r="N3660">
        <v>1.542</v>
      </c>
      <c r="O3660" t="s">
        <v>2659</v>
      </c>
      <c r="P3660" t="s">
        <v>8604</v>
      </c>
      <c r="Q3660" t="s">
        <v>388</v>
      </c>
      <c r="R3660" t="s">
        <v>8605</v>
      </c>
      <c r="S3660" t="s">
        <v>390</v>
      </c>
      <c r="T3660" t="b">
        <v>1</v>
      </c>
    </row>
    <row r="3661" spans="1:20" x14ac:dyDescent="0.25">
      <c r="A3661" t="s">
        <v>259</v>
      </c>
      <c r="B3661" t="s">
        <v>260</v>
      </c>
      <c r="C3661" t="s">
        <v>237</v>
      </c>
      <c r="D3661" t="s">
        <v>306</v>
      </c>
      <c r="E3661" t="s">
        <v>1852</v>
      </c>
      <c r="F3661" t="s">
        <v>8606</v>
      </c>
      <c r="G3661" t="s">
        <v>8607</v>
      </c>
      <c r="H3661">
        <v>0.504</v>
      </c>
      <c r="I3661" t="s">
        <v>265</v>
      </c>
      <c r="J3661" t="s">
        <v>242</v>
      </c>
      <c r="K3661" t="s">
        <v>243</v>
      </c>
      <c r="L3661" t="s">
        <v>244</v>
      </c>
      <c r="M3661">
        <v>0</v>
      </c>
      <c r="N3661">
        <v>0.504</v>
      </c>
      <c r="O3661" t="s">
        <v>324</v>
      </c>
      <c r="P3661" t="s">
        <v>8608</v>
      </c>
      <c r="Q3661" t="s">
        <v>312</v>
      </c>
      <c r="R3661" t="s">
        <v>8609</v>
      </c>
      <c r="S3661" t="s">
        <v>270</v>
      </c>
      <c r="T3661" t="b">
        <v>1</v>
      </c>
    </row>
    <row r="3662" spans="1:20" x14ac:dyDescent="0.25">
      <c r="A3662" t="s">
        <v>259</v>
      </c>
      <c r="B3662" t="s">
        <v>260</v>
      </c>
      <c r="C3662" t="s">
        <v>336</v>
      </c>
      <c r="D3662" t="s">
        <v>306</v>
      </c>
      <c r="E3662" t="s">
        <v>1852</v>
      </c>
      <c r="F3662" t="s">
        <v>8606</v>
      </c>
      <c r="G3662" t="s">
        <v>8607</v>
      </c>
      <c r="H3662">
        <v>2596</v>
      </c>
      <c r="I3662" t="s">
        <v>265</v>
      </c>
      <c r="J3662" t="s">
        <v>242</v>
      </c>
      <c r="K3662" t="s">
        <v>243</v>
      </c>
      <c r="L3662" t="s">
        <v>244</v>
      </c>
      <c r="M3662">
        <v>0</v>
      </c>
      <c r="N3662">
        <v>2596</v>
      </c>
      <c r="O3662" t="s">
        <v>1866</v>
      </c>
      <c r="P3662" t="s">
        <v>8608</v>
      </c>
      <c r="Q3662" t="s">
        <v>312</v>
      </c>
      <c r="R3662" t="s">
        <v>8610</v>
      </c>
      <c r="S3662" t="s">
        <v>270</v>
      </c>
      <c r="T3662" t="b">
        <v>1</v>
      </c>
    </row>
    <row r="3663" spans="1:20" x14ac:dyDescent="0.25">
      <c r="A3663" t="s">
        <v>259</v>
      </c>
      <c r="B3663" t="s">
        <v>260</v>
      </c>
      <c r="C3663" t="s">
        <v>336</v>
      </c>
      <c r="D3663" t="s">
        <v>306</v>
      </c>
      <c r="E3663" t="s">
        <v>1852</v>
      </c>
      <c r="F3663" t="s">
        <v>8606</v>
      </c>
      <c r="G3663" t="s">
        <v>8607</v>
      </c>
      <c r="H3663">
        <v>4980</v>
      </c>
      <c r="I3663" t="s">
        <v>265</v>
      </c>
      <c r="J3663" t="s">
        <v>242</v>
      </c>
      <c r="K3663" t="s">
        <v>243</v>
      </c>
      <c r="L3663" t="s">
        <v>244</v>
      </c>
      <c r="M3663">
        <v>0</v>
      </c>
      <c r="N3663">
        <v>4980</v>
      </c>
      <c r="O3663" t="s">
        <v>324</v>
      </c>
      <c r="P3663" t="s">
        <v>8608</v>
      </c>
      <c r="Q3663" t="s">
        <v>312</v>
      </c>
      <c r="R3663" t="s">
        <v>8611</v>
      </c>
      <c r="S3663" t="s">
        <v>270</v>
      </c>
      <c r="T3663" t="b">
        <v>1</v>
      </c>
    </row>
    <row r="3664" spans="1:20" x14ac:dyDescent="0.25">
      <c r="A3664" t="s">
        <v>259</v>
      </c>
      <c r="B3664" t="s">
        <v>260</v>
      </c>
      <c r="C3664" t="s">
        <v>237</v>
      </c>
      <c r="D3664" t="s">
        <v>4407</v>
      </c>
      <c r="E3664" t="s">
        <v>1324</v>
      </c>
      <c r="F3664" t="s">
        <v>8612</v>
      </c>
      <c r="G3664" t="s">
        <v>8613</v>
      </c>
      <c r="H3664">
        <v>3.0433000000000002E-2</v>
      </c>
      <c r="I3664" t="s">
        <v>265</v>
      </c>
      <c r="J3664" t="s">
        <v>242</v>
      </c>
      <c r="K3664" t="s">
        <v>243</v>
      </c>
      <c r="L3664" t="s">
        <v>244</v>
      </c>
      <c r="M3664">
        <v>0</v>
      </c>
      <c r="N3664">
        <v>3.0433000000000002E-2</v>
      </c>
      <c r="O3664" t="s">
        <v>372</v>
      </c>
      <c r="P3664" t="s">
        <v>8614</v>
      </c>
      <c r="Q3664" t="s">
        <v>4412</v>
      </c>
      <c r="R3664" t="s">
        <v>8615</v>
      </c>
      <c r="S3664" t="s">
        <v>270</v>
      </c>
      <c r="T3664" t="b">
        <v>1</v>
      </c>
    </row>
    <row r="3665" spans="1:20" x14ac:dyDescent="0.25">
      <c r="A3665" t="s">
        <v>259</v>
      </c>
      <c r="B3665" t="s">
        <v>260</v>
      </c>
      <c r="C3665" t="s">
        <v>294</v>
      </c>
      <c r="D3665" t="s">
        <v>4407</v>
      </c>
      <c r="E3665" t="s">
        <v>1324</v>
      </c>
      <c r="F3665" t="s">
        <v>8612</v>
      </c>
      <c r="G3665" t="s">
        <v>8613</v>
      </c>
      <c r="H3665">
        <v>1.2364999999999999E-2</v>
      </c>
      <c r="I3665" t="s">
        <v>265</v>
      </c>
      <c r="J3665" t="s">
        <v>242</v>
      </c>
      <c r="K3665" t="s">
        <v>243</v>
      </c>
      <c r="L3665" t="s">
        <v>244</v>
      </c>
      <c r="M3665">
        <v>0</v>
      </c>
      <c r="N3665">
        <v>1.2364999999999999E-2</v>
      </c>
      <c r="O3665" t="s">
        <v>372</v>
      </c>
      <c r="P3665" t="s">
        <v>8614</v>
      </c>
      <c r="Q3665" t="s">
        <v>4412</v>
      </c>
      <c r="R3665" t="s">
        <v>8615</v>
      </c>
      <c r="S3665" t="s">
        <v>270</v>
      </c>
      <c r="T3665" t="b">
        <v>1</v>
      </c>
    </row>
    <row r="3666" spans="1:20" x14ac:dyDescent="0.25">
      <c r="A3666" t="s">
        <v>236</v>
      </c>
      <c r="B3666" t="s">
        <v>236</v>
      </c>
      <c r="C3666" t="s">
        <v>237</v>
      </c>
      <c r="D3666" t="s">
        <v>250</v>
      </c>
      <c r="F3666" t="s">
        <v>808</v>
      </c>
      <c r="G3666" t="s">
        <v>8616</v>
      </c>
      <c r="H3666">
        <v>0.13</v>
      </c>
      <c r="I3666" t="s">
        <v>254</v>
      </c>
      <c r="J3666" t="s">
        <v>242</v>
      </c>
      <c r="K3666" t="s">
        <v>243</v>
      </c>
      <c r="L3666" t="s">
        <v>244</v>
      </c>
      <c r="M3666">
        <v>0</v>
      </c>
      <c r="N3666">
        <v>0.13</v>
      </c>
      <c r="O3666" t="s">
        <v>546</v>
      </c>
      <c r="P3666" t="s">
        <v>8617</v>
      </c>
      <c r="Q3666" t="s">
        <v>257</v>
      </c>
      <c r="R3666" t="s">
        <v>6389</v>
      </c>
      <c r="S3666" t="s">
        <v>249</v>
      </c>
      <c r="T3666" t="b">
        <v>0</v>
      </c>
    </row>
    <row r="3667" spans="1:20" x14ac:dyDescent="0.25">
      <c r="A3667" t="s">
        <v>259</v>
      </c>
      <c r="B3667" t="s">
        <v>382</v>
      </c>
      <c r="C3667" t="s">
        <v>237</v>
      </c>
      <c r="D3667" t="s">
        <v>2188</v>
      </c>
      <c r="F3667" t="s">
        <v>3983</v>
      </c>
      <c r="G3667" t="s">
        <v>3983</v>
      </c>
      <c r="H3667">
        <v>0.32600000000000001</v>
      </c>
      <c r="I3667" t="s">
        <v>265</v>
      </c>
      <c r="J3667" t="s">
        <v>242</v>
      </c>
      <c r="K3667" t="s">
        <v>243</v>
      </c>
      <c r="L3667" t="s">
        <v>244</v>
      </c>
      <c r="M3667">
        <v>0</v>
      </c>
      <c r="N3667">
        <v>0.32600000000000001</v>
      </c>
      <c r="O3667" t="s">
        <v>324</v>
      </c>
      <c r="P3667" t="s">
        <v>8618</v>
      </c>
      <c r="Q3667" t="s">
        <v>2191</v>
      </c>
      <c r="R3667" t="s">
        <v>8619</v>
      </c>
      <c r="S3667" t="s">
        <v>390</v>
      </c>
      <c r="T3667" t="b">
        <v>1</v>
      </c>
    </row>
    <row r="3668" spans="1:20" x14ac:dyDescent="0.25">
      <c r="A3668" t="s">
        <v>259</v>
      </c>
      <c r="B3668" t="s">
        <v>382</v>
      </c>
      <c r="C3668" t="s">
        <v>294</v>
      </c>
      <c r="D3668" t="s">
        <v>2188</v>
      </c>
      <c r="F3668" t="s">
        <v>3983</v>
      </c>
      <c r="G3668" t="s">
        <v>3983</v>
      </c>
      <c r="H3668">
        <v>0.16900000000000001</v>
      </c>
      <c r="I3668" t="s">
        <v>265</v>
      </c>
      <c r="J3668" t="s">
        <v>242</v>
      </c>
      <c r="K3668" t="s">
        <v>243</v>
      </c>
      <c r="L3668" t="s">
        <v>244</v>
      </c>
      <c r="M3668">
        <v>0</v>
      </c>
      <c r="N3668">
        <v>0.16900000000000001</v>
      </c>
      <c r="O3668" t="s">
        <v>324</v>
      </c>
      <c r="P3668" t="s">
        <v>8618</v>
      </c>
      <c r="Q3668" t="s">
        <v>2191</v>
      </c>
      <c r="R3668" t="s">
        <v>8619</v>
      </c>
      <c r="S3668" t="s">
        <v>390</v>
      </c>
      <c r="T3668" t="b">
        <v>1</v>
      </c>
    </row>
    <row r="3669" spans="1:20" x14ac:dyDescent="0.25">
      <c r="A3669" t="s">
        <v>236</v>
      </c>
      <c r="B3669" t="s">
        <v>236</v>
      </c>
      <c r="C3669" t="s">
        <v>237</v>
      </c>
      <c r="D3669" t="s">
        <v>238</v>
      </c>
      <c r="F3669" t="s">
        <v>484</v>
      </c>
      <c r="G3669" t="s">
        <v>3007</v>
      </c>
      <c r="H3669">
        <v>3.3399999999999999E-2</v>
      </c>
      <c r="I3669" t="s">
        <v>341</v>
      </c>
      <c r="J3669" t="s">
        <v>242</v>
      </c>
      <c r="K3669" t="s">
        <v>243</v>
      </c>
      <c r="L3669" t="s">
        <v>244</v>
      </c>
      <c r="M3669">
        <v>0</v>
      </c>
      <c r="N3669">
        <v>3.3399999999999999E-2</v>
      </c>
      <c r="O3669" t="s">
        <v>5074</v>
      </c>
      <c r="P3669" t="s">
        <v>8620</v>
      </c>
      <c r="Q3669" t="s">
        <v>247</v>
      </c>
      <c r="R3669" t="s">
        <v>4619</v>
      </c>
      <c r="S3669" t="s">
        <v>249</v>
      </c>
      <c r="T3669" t="b">
        <v>1</v>
      </c>
    </row>
    <row r="3670" spans="1:20" x14ac:dyDescent="0.25">
      <c r="A3670" t="s">
        <v>259</v>
      </c>
      <c r="B3670" t="s">
        <v>260</v>
      </c>
      <c r="C3670" t="s">
        <v>237</v>
      </c>
      <c r="D3670" t="s">
        <v>1410</v>
      </c>
      <c r="E3670" t="s">
        <v>3125</v>
      </c>
      <c r="F3670" t="s">
        <v>3126</v>
      </c>
      <c r="G3670" t="s">
        <v>3127</v>
      </c>
      <c r="H3670">
        <v>0.21756</v>
      </c>
      <c r="I3670" t="s">
        <v>265</v>
      </c>
      <c r="J3670" t="s">
        <v>242</v>
      </c>
      <c r="K3670" t="s">
        <v>243</v>
      </c>
      <c r="L3670" t="s">
        <v>244</v>
      </c>
      <c r="M3670">
        <v>0</v>
      </c>
      <c r="N3670">
        <v>0.21756</v>
      </c>
      <c r="O3670" t="s">
        <v>372</v>
      </c>
      <c r="P3670" t="s">
        <v>8621</v>
      </c>
      <c r="Q3670" t="s">
        <v>1415</v>
      </c>
      <c r="R3670" t="s">
        <v>8622</v>
      </c>
      <c r="S3670" t="s">
        <v>270</v>
      </c>
      <c r="T3670" t="b">
        <v>1</v>
      </c>
    </row>
    <row r="3671" spans="1:20" x14ac:dyDescent="0.25">
      <c r="A3671" t="s">
        <v>259</v>
      </c>
      <c r="B3671" t="s">
        <v>260</v>
      </c>
      <c r="C3671" t="s">
        <v>294</v>
      </c>
      <c r="D3671" t="s">
        <v>1410</v>
      </c>
      <c r="E3671" t="s">
        <v>3125</v>
      </c>
      <c r="F3671" t="s">
        <v>3126</v>
      </c>
      <c r="G3671" t="s">
        <v>3127</v>
      </c>
      <c r="H3671">
        <v>0.1152</v>
      </c>
      <c r="I3671" t="s">
        <v>265</v>
      </c>
      <c r="J3671" t="s">
        <v>242</v>
      </c>
      <c r="K3671" t="s">
        <v>243</v>
      </c>
      <c r="L3671" t="s">
        <v>244</v>
      </c>
      <c r="M3671">
        <v>0</v>
      </c>
      <c r="N3671">
        <v>0.1152</v>
      </c>
      <c r="O3671" t="s">
        <v>290</v>
      </c>
      <c r="P3671" t="s">
        <v>8621</v>
      </c>
      <c r="Q3671" t="s">
        <v>1415</v>
      </c>
      <c r="R3671" t="s">
        <v>8622</v>
      </c>
      <c r="S3671" t="s">
        <v>270</v>
      </c>
      <c r="T3671" t="b">
        <v>1</v>
      </c>
    </row>
    <row r="3672" spans="1:20" x14ac:dyDescent="0.25">
      <c r="A3672" t="s">
        <v>259</v>
      </c>
      <c r="B3672" t="s">
        <v>260</v>
      </c>
      <c r="C3672" t="s">
        <v>237</v>
      </c>
      <c r="D3672" t="s">
        <v>412</v>
      </c>
      <c r="E3672" t="s">
        <v>1844</v>
      </c>
      <c r="F3672" t="s">
        <v>6761</v>
      </c>
      <c r="G3672" t="s">
        <v>6761</v>
      </c>
      <c r="H3672">
        <v>0.22800000000000001</v>
      </c>
      <c r="I3672" t="s">
        <v>265</v>
      </c>
      <c r="J3672" t="s">
        <v>242</v>
      </c>
      <c r="K3672" t="s">
        <v>243</v>
      </c>
      <c r="L3672" t="s">
        <v>244</v>
      </c>
      <c r="M3672">
        <v>0</v>
      </c>
      <c r="N3672">
        <v>0.22800000000000001</v>
      </c>
      <c r="O3672" t="s">
        <v>372</v>
      </c>
      <c r="P3672" t="s">
        <v>8623</v>
      </c>
      <c r="Q3672" t="s">
        <v>416</v>
      </c>
      <c r="R3672" t="s">
        <v>8624</v>
      </c>
      <c r="S3672" t="s">
        <v>270</v>
      </c>
      <c r="T3672" t="b">
        <v>1</v>
      </c>
    </row>
    <row r="3673" spans="1:20" x14ac:dyDescent="0.25">
      <c r="A3673" t="s">
        <v>236</v>
      </c>
      <c r="B3673" t="s">
        <v>236</v>
      </c>
      <c r="C3673" t="s">
        <v>237</v>
      </c>
      <c r="D3673" t="s">
        <v>566</v>
      </c>
      <c r="F3673" t="s">
        <v>544</v>
      </c>
      <c r="G3673" t="s">
        <v>906</v>
      </c>
      <c r="H3673">
        <v>5.1999999999999998E-3</v>
      </c>
      <c r="I3673" t="s">
        <v>254</v>
      </c>
      <c r="J3673" t="s">
        <v>242</v>
      </c>
      <c r="K3673" t="s">
        <v>243</v>
      </c>
      <c r="L3673" t="s">
        <v>244</v>
      </c>
      <c r="M3673">
        <v>0</v>
      </c>
      <c r="N3673">
        <v>5.1999999999999998E-3</v>
      </c>
      <c r="O3673" t="s">
        <v>569</v>
      </c>
      <c r="P3673" t="s">
        <v>907</v>
      </c>
      <c r="Q3673" t="s">
        <v>571</v>
      </c>
      <c r="R3673" t="s">
        <v>4333</v>
      </c>
      <c r="S3673" t="s">
        <v>249</v>
      </c>
      <c r="T3673" t="b">
        <v>0</v>
      </c>
    </row>
    <row r="3674" spans="1:20" x14ac:dyDescent="0.25">
      <c r="A3674" t="s">
        <v>259</v>
      </c>
      <c r="B3674" t="s">
        <v>260</v>
      </c>
      <c r="C3674" t="s">
        <v>237</v>
      </c>
      <c r="D3674" t="s">
        <v>3581</v>
      </c>
      <c r="E3674" t="s">
        <v>5227</v>
      </c>
      <c r="F3674" t="s">
        <v>8625</v>
      </c>
      <c r="G3674" t="s">
        <v>8626</v>
      </c>
      <c r="H3674">
        <v>0.84287500000000004</v>
      </c>
      <c r="I3674" t="s">
        <v>265</v>
      </c>
      <c r="J3674" t="s">
        <v>242</v>
      </c>
      <c r="K3674" t="s">
        <v>243</v>
      </c>
      <c r="L3674" t="s">
        <v>244</v>
      </c>
      <c r="M3674">
        <v>0</v>
      </c>
      <c r="N3674">
        <v>0.84287500000000004</v>
      </c>
      <c r="O3674" t="s">
        <v>372</v>
      </c>
      <c r="P3674" t="s">
        <v>8627</v>
      </c>
      <c r="Q3674" t="s">
        <v>3586</v>
      </c>
      <c r="R3674" t="s">
        <v>8628</v>
      </c>
      <c r="S3674" t="s">
        <v>270</v>
      </c>
      <c r="T3674" t="b">
        <v>1</v>
      </c>
    </row>
    <row r="3675" spans="1:20" x14ac:dyDescent="0.25">
      <c r="A3675" t="s">
        <v>259</v>
      </c>
      <c r="B3675" t="s">
        <v>260</v>
      </c>
      <c r="C3675" t="s">
        <v>294</v>
      </c>
      <c r="D3675" t="s">
        <v>3581</v>
      </c>
      <c r="E3675" t="s">
        <v>5227</v>
      </c>
      <c r="F3675" t="s">
        <v>8625</v>
      </c>
      <c r="G3675" t="s">
        <v>8626</v>
      </c>
      <c r="H3675">
        <v>0.34140999999999999</v>
      </c>
      <c r="I3675" t="s">
        <v>265</v>
      </c>
      <c r="J3675" t="s">
        <v>242</v>
      </c>
      <c r="K3675" t="s">
        <v>243</v>
      </c>
      <c r="L3675" t="s">
        <v>244</v>
      </c>
      <c r="M3675">
        <v>0</v>
      </c>
      <c r="N3675">
        <v>0.34140999999999999</v>
      </c>
      <c r="O3675" t="s">
        <v>372</v>
      </c>
      <c r="P3675" t="s">
        <v>8627</v>
      </c>
      <c r="Q3675" t="s">
        <v>3586</v>
      </c>
      <c r="R3675" t="s">
        <v>8628</v>
      </c>
      <c r="S3675" t="s">
        <v>270</v>
      </c>
      <c r="T3675" t="b">
        <v>1</v>
      </c>
    </row>
    <row r="3676" spans="1:20" x14ac:dyDescent="0.25">
      <c r="A3676" t="s">
        <v>236</v>
      </c>
      <c r="B3676" t="s">
        <v>236</v>
      </c>
      <c r="C3676" t="s">
        <v>237</v>
      </c>
      <c r="D3676" t="s">
        <v>2924</v>
      </c>
      <c r="F3676" t="s">
        <v>426</v>
      </c>
      <c r="G3676" t="s">
        <v>6690</v>
      </c>
      <c r="H3676">
        <v>1.82E-3</v>
      </c>
      <c r="I3676" t="s">
        <v>254</v>
      </c>
      <c r="J3676" t="s">
        <v>242</v>
      </c>
      <c r="K3676" t="s">
        <v>243</v>
      </c>
      <c r="L3676" t="s">
        <v>244</v>
      </c>
      <c r="M3676">
        <v>0</v>
      </c>
      <c r="N3676">
        <v>1.82E-3</v>
      </c>
      <c r="O3676" t="s">
        <v>1910</v>
      </c>
      <c r="P3676" t="s">
        <v>8629</v>
      </c>
      <c r="Q3676" t="s">
        <v>2927</v>
      </c>
      <c r="R3676" t="s">
        <v>2928</v>
      </c>
      <c r="S3676" t="s">
        <v>249</v>
      </c>
      <c r="T3676" t="b">
        <v>1</v>
      </c>
    </row>
    <row r="3677" spans="1:20" x14ac:dyDescent="0.25">
      <c r="A3677" t="s">
        <v>236</v>
      </c>
      <c r="B3677" t="s">
        <v>3272</v>
      </c>
      <c r="C3677" t="s">
        <v>237</v>
      </c>
      <c r="D3677" t="s">
        <v>3272</v>
      </c>
      <c r="F3677" t="s">
        <v>8630</v>
      </c>
      <c r="G3677" t="s">
        <v>8631</v>
      </c>
      <c r="H3677">
        <v>250</v>
      </c>
      <c r="I3677">
        <v>1</v>
      </c>
      <c r="J3677" t="s">
        <v>242</v>
      </c>
      <c r="K3677" t="s">
        <v>243</v>
      </c>
      <c r="L3677" t="s">
        <v>244</v>
      </c>
      <c r="M3677">
        <v>0</v>
      </c>
      <c r="N3677">
        <v>250</v>
      </c>
      <c r="O3677" t="s">
        <v>1083</v>
      </c>
      <c r="P3677" t="s">
        <v>8632</v>
      </c>
      <c r="Q3677" t="s">
        <v>8633</v>
      </c>
      <c r="R3677" t="s">
        <v>8634</v>
      </c>
      <c r="S3677" t="s">
        <v>3278</v>
      </c>
      <c r="T3677" t="b">
        <v>0</v>
      </c>
    </row>
    <row r="3678" spans="1:20" x14ac:dyDescent="0.25">
      <c r="A3678" t="s">
        <v>259</v>
      </c>
      <c r="B3678" t="s">
        <v>260</v>
      </c>
      <c r="C3678" t="s">
        <v>237</v>
      </c>
      <c r="D3678" t="s">
        <v>1400</v>
      </c>
      <c r="E3678" t="s">
        <v>2367</v>
      </c>
      <c r="F3678" t="s">
        <v>8635</v>
      </c>
      <c r="G3678" t="s">
        <v>8635</v>
      </c>
      <c r="H3678">
        <v>0.48488999999999999</v>
      </c>
      <c r="I3678" t="s">
        <v>265</v>
      </c>
      <c r="J3678" t="s">
        <v>242</v>
      </c>
      <c r="K3678" t="s">
        <v>243</v>
      </c>
      <c r="L3678" t="s">
        <v>244</v>
      </c>
      <c r="M3678">
        <v>0</v>
      </c>
      <c r="N3678">
        <v>0.48488999999999999</v>
      </c>
      <c r="O3678" t="s">
        <v>372</v>
      </c>
      <c r="P3678" t="s">
        <v>8636</v>
      </c>
      <c r="Q3678" t="s">
        <v>1404</v>
      </c>
      <c r="R3678" t="s">
        <v>8637</v>
      </c>
      <c r="S3678" t="s">
        <v>270</v>
      </c>
      <c r="T3678" t="b">
        <v>1</v>
      </c>
    </row>
    <row r="3679" spans="1:20" x14ac:dyDescent="0.25">
      <c r="A3679" t="s">
        <v>259</v>
      </c>
      <c r="B3679" t="s">
        <v>260</v>
      </c>
      <c r="C3679" t="s">
        <v>294</v>
      </c>
      <c r="D3679" t="s">
        <v>1400</v>
      </c>
      <c r="E3679" t="s">
        <v>2367</v>
      </c>
      <c r="F3679" t="s">
        <v>8635</v>
      </c>
      <c r="G3679" t="s">
        <v>8635</v>
      </c>
      <c r="H3679">
        <v>0.15359999999999999</v>
      </c>
      <c r="I3679" t="s">
        <v>265</v>
      </c>
      <c r="J3679" t="s">
        <v>242</v>
      </c>
      <c r="K3679" t="s">
        <v>243</v>
      </c>
      <c r="L3679" t="s">
        <v>244</v>
      </c>
      <c r="M3679">
        <v>0</v>
      </c>
      <c r="N3679">
        <v>0.15359999999999999</v>
      </c>
      <c r="O3679" t="s">
        <v>372</v>
      </c>
      <c r="P3679" t="s">
        <v>8636</v>
      </c>
      <c r="Q3679" t="s">
        <v>1404</v>
      </c>
      <c r="R3679" t="s">
        <v>8637</v>
      </c>
      <c r="S3679" t="s">
        <v>270</v>
      </c>
      <c r="T3679" t="b">
        <v>1</v>
      </c>
    </row>
    <row r="3680" spans="1:20" x14ac:dyDescent="0.25">
      <c r="A3680" t="s">
        <v>259</v>
      </c>
      <c r="B3680" t="s">
        <v>260</v>
      </c>
      <c r="C3680" t="s">
        <v>237</v>
      </c>
      <c r="D3680" t="s">
        <v>2696</v>
      </c>
      <c r="E3680" t="s">
        <v>5181</v>
      </c>
      <c r="F3680" t="s">
        <v>8638</v>
      </c>
      <c r="G3680" t="s">
        <v>8638</v>
      </c>
      <c r="H3680">
        <v>0.1008</v>
      </c>
      <c r="I3680" t="s">
        <v>265</v>
      </c>
      <c r="J3680" t="s">
        <v>242</v>
      </c>
      <c r="K3680" t="s">
        <v>243</v>
      </c>
      <c r="L3680" t="s">
        <v>244</v>
      </c>
      <c r="M3680">
        <v>0</v>
      </c>
      <c r="N3680">
        <v>0.1008</v>
      </c>
      <c r="O3680" t="s">
        <v>372</v>
      </c>
      <c r="P3680" t="s">
        <v>8639</v>
      </c>
      <c r="Q3680" t="s">
        <v>2700</v>
      </c>
      <c r="R3680" t="s">
        <v>8640</v>
      </c>
      <c r="S3680" t="s">
        <v>270</v>
      </c>
      <c r="T3680" t="b">
        <v>1</v>
      </c>
    </row>
    <row r="3681" spans="1:20" x14ac:dyDescent="0.25">
      <c r="A3681" t="s">
        <v>259</v>
      </c>
      <c r="B3681" t="s">
        <v>260</v>
      </c>
      <c r="C3681" t="s">
        <v>237</v>
      </c>
      <c r="D3681" t="s">
        <v>1535</v>
      </c>
      <c r="E3681" t="s">
        <v>4804</v>
      </c>
      <c r="F3681" t="s">
        <v>6944</v>
      </c>
      <c r="G3681" t="s">
        <v>6944</v>
      </c>
      <c r="H3681">
        <v>1.2166269999999999</v>
      </c>
      <c r="I3681" t="s">
        <v>265</v>
      </c>
      <c r="J3681" t="s">
        <v>242</v>
      </c>
      <c r="K3681" t="s">
        <v>243</v>
      </c>
      <c r="L3681" t="s">
        <v>244</v>
      </c>
      <c r="M3681">
        <v>0</v>
      </c>
      <c r="N3681">
        <v>1.2166269999999999</v>
      </c>
      <c r="O3681" t="s">
        <v>372</v>
      </c>
      <c r="P3681" t="s">
        <v>8641</v>
      </c>
      <c r="Q3681" t="s">
        <v>1539</v>
      </c>
      <c r="R3681" t="s">
        <v>8642</v>
      </c>
      <c r="S3681" t="s">
        <v>270</v>
      </c>
      <c r="T3681" t="b">
        <v>1</v>
      </c>
    </row>
    <row r="3682" spans="1:20" x14ac:dyDescent="0.25">
      <c r="A3682" t="s">
        <v>259</v>
      </c>
      <c r="B3682" t="s">
        <v>260</v>
      </c>
      <c r="C3682" t="s">
        <v>294</v>
      </c>
      <c r="D3682" t="s">
        <v>1535</v>
      </c>
      <c r="E3682" t="s">
        <v>4804</v>
      </c>
      <c r="F3682" t="s">
        <v>6944</v>
      </c>
      <c r="G3682" t="s">
        <v>6944</v>
      </c>
      <c r="H3682">
        <v>0.52024300000000001</v>
      </c>
      <c r="I3682" t="s">
        <v>265</v>
      </c>
      <c r="J3682" t="s">
        <v>242</v>
      </c>
      <c r="K3682" t="s">
        <v>243</v>
      </c>
      <c r="L3682" t="s">
        <v>244</v>
      </c>
      <c r="M3682">
        <v>0</v>
      </c>
      <c r="N3682">
        <v>0.52024300000000001</v>
      </c>
      <c r="O3682" t="s">
        <v>372</v>
      </c>
      <c r="P3682" t="s">
        <v>8641</v>
      </c>
      <c r="Q3682" t="s">
        <v>1539</v>
      </c>
      <c r="R3682" t="s">
        <v>8642</v>
      </c>
      <c r="S3682" t="s">
        <v>270</v>
      </c>
      <c r="T3682" t="b">
        <v>1</v>
      </c>
    </row>
    <row r="3683" spans="1:20" x14ac:dyDescent="0.25">
      <c r="A3683" t="s">
        <v>259</v>
      </c>
      <c r="B3683" t="s">
        <v>260</v>
      </c>
      <c r="C3683" t="s">
        <v>237</v>
      </c>
      <c r="D3683" t="s">
        <v>2311</v>
      </c>
      <c r="E3683" t="s">
        <v>2121</v>
      </c>
      <c r="F3683" t="s">
        <v>2956</v>
      </c>
      <c r="G3683" t="s">
        <v>2957</v>
      </c>
      <c r="H3683">
        <v>0.61236999999999997</v>
      </c>
      <c r="I3683" t="s">
        <v>265</v>
      </c>
      <c r="J3683" t="s">
        <v>242</v>
      </c>
      <c r="K3683" t="s">
        <v>243</v>
      </c>
      <c r="L3683" t="s">
        <v>244</v>
      </c>
      <c r="M3683">
        <v>0</v>
      </c>
      <c r="N3683">
        <v>0.61236999999999997</v>
      </c>
      <c r="O3683" t="s">
        <v>372</v>
      </c>
      <c r="P3683" t="s">
        <v>8643</v>
      </c>
      <c r="Q3683" t="s">
        <v>2316</v>
      </c>
      <c r="R3683" t="s">
        <v>8644</v>
      </c>
      <c r="S3683" t="s">
        <v>270</v>
      </c>
      <c r="T3683" t="b">
        <v>1</v>
      </c>
    </row>
    <row r="3684" spans="1:20" x14ac:dyDescent="0.25">
      <c r="A3684" t="s">
        <v>259</v>
      </c>
      <c r="B3684" t="s">
        <v>260</v>
      </c>
      <c r="C3684" t="s">
        <v>237</v>
      </c>
      <c r="D3684" t="s">
        <v>530</v>
      </c>
      <c r="E3684" t="s">
        <v>531</v>
      </c>
      <c r="F3684" t="s">
        <v>8645</v>
      </c>
      <c r="G3684" t="s">
        <v>8646</v>
      </c>
      <c r="H3684">
        <v>0.83499999999999996</v>
      </c>
      <c r="I3684" t="s">
        <v>265</v>
      </c>
      <c r="J3684" t="s">
        <v>242</v>
      </c>
      <c r="K3684" t="s">
        <v>243</v>
      </c>
      <c r="L3684" t="s">
        <v>244</v>
      </c>
      <c r="M3684">
        <v>0</v>
      </c>
      <c r="N3684">
        <v>0.83499999999999996</v>
      </c>
      <c r="O3684" t="s">
        <v>518</v>
      </c>
      <c r="P3684" t="s">
        <v>8647</v>
      </c>
      <c r="Q3684" t="s">
        <v>534</v>
      </c>
      <c r="R3684" t="s">
        <v>8648</v>
      </c>
      <c r="S3684" t="s">
        <v>270</v>
      </c>
      <c r="T3684" t="b">
        <v>1</v>
      </c>
    </row>
    <row r="3685" spans="1:20" x14ac:dyDescent="0.25">
      <c r="A3685" t="s">
        <v>259</v>
      </c>
      <c r="B3685" t="s">
        <v>260</v>
      </c>
      <c r="C3685" t="s">
        <v>237</v>
      </c>
      <c r="D3685" t="s">
        <v>1838</v>
      </c>
      <c r="E3685" t="s">
        <v>2622</v>
      </c>
      <c r="F3685" t="s">
        <v>8649</v>
      </c>
      <c r="G3685" t="s">
        <v>8649</v>
      </c>
      <c r="H3685">
        <v>0.36099999999999999</v>
      </c>
      <c r="I3685" t="s">
        <v>265</v>
      </c>
      <c r="J3685" t="s">
        <v>242</v>
      </c>
      <c r="K3685" t="s">
        <v>243</v>
      </c>
      <c r="L3685" t="s">
        <v>244</v>
      </c>
      <c r="M3685">
        <v>0</v>
      </c>
      <c r="N3685">
        <v>0.36099999999999999</v>
      </c>
      <c r="O3685" t="s">
        <v>952</v>
      </c>
      <c r="P3685" t="s">
        <v>8650</v>
      </c>
      <c r="Q3685" t="s">
        <v>1842</v>
      </c>
      <c r="R3685" t="s">
        <v>8651</v>
      </c>
      <c r="S3685" t="s">
        <v>270</v>
      </c>
      <c r="T3685" t="b">
        <v>1</v>
      </c>
    </row>
    <row r="3686" spans="1:20" x14ac:dyDescent="0.25">
      <c r="A3686" t="s">
        <v>259</v>
      </c>
      <c r="B3686" t="s">
        <v>260</v>
      </c>
      <c r="C3686" t="s">
        <v>237</v>
      </c>
      <c r="D3686" t="s">
        <v>376</v>
      </c>
      <c r="E3686" t="s">
        <v>1279</v>
      </c>
      <c r="F3686" t="s">
        <v>8652</v>
      </c>
      <c r="G3686" t="s">
        <v>8652</v>
      </c>
      <c r="H3686">
        <v>4.5199999999999997E-2</v>
      </c>
      <c r="I3686" t="s">
        <v>265</v>
      </c>
      <c r="J3686" t="s">
        <v>242</v>
      </c>
      <c r="K3686" t="s">
        <v>243</v>
      </c>
      <c r="L3686" t="s">
        <v>244</v>
      </c>
      <c r="M3686">
        <v>0</v>
      </c>
      <c r="N3686">
        <v>4.5199999999999997E-2</v>
      </c>
      <c r="O3686" t="s">
        <v>324</v>
      </c>
      <c r="P3686" t="s">
        <v>8653</v>
      </c>
      <c r="Q3686" t="s">
        <v>380</v>
      </c>
      <c r="R3686" t="s">
        <v>8654</v>
      </c>
      <c r="S3686" t="s">
        <v>270</v>
      </c>
      <c r="T3686" t="b">
        <v>1</v>
      </c>
    </row>
    <row r="3687" spans="1:20" x14ac:dyDescent="0.25">
      <c r="A3687" t="s">
        <v>259</v>
      </c>
      <c r="B3687" t="s">
        <v>260</v>
      </c>
      <c r="C3687" t="s">
        <v>237</v>
      </c>
      <c r="D3687" t="s">
        <v>1148</v>
      </c>
      <c r="E3687" t="s">
        <v>7405</v>
      </c>
      <c r="F3687" t="s">
        <v>8655</v>
      </c>
      <c r="G3687" t="s">
        <v>8656</v>
      </c>
      <c r="H3687">
        <v>0.154</v>
      </c>
      <c r="I3687" t="s">
        <v>265</v>
      </c>
      <c r="J3687" t="s">
        <v>242</v>
      </c>
      <c r="K3687" t="s">
        <v>243</v>
      </c>
      <c r="L3687" t="s">
        <v>244</v>
      </c>
      <c r="M3687">
        <v>0</v>
      </c>
      <c r="N3687">
        <v>0.154</v>
      </c>
      <c r="O3687" t="s">
        <v>310</v>
      </c>
      <c r="P3687" t="s">
        <v>8657</v>
      </c>
      <c r="Q3687" t="s">
        <v>1153</v>
      </c>
      <c r="R3687" t="s">
        <v>8658</v>
      </c>
      <c r="S3687" t="s">
        <v>270</v>
      </c>
      <c r="T3687" t="b">
        <v>1</v>
      </c>
    </row>
    <row r="3688" spans="1:20" x14ac:dyDescent="0.25">
      <c r="A3688" t="s">
        <v>259</v>
      </c>
      <c r="B3688" t="s">
        <v>260</v>
      </c>
      <c r="C3688" t="s">
        <v>294</v>
      </c>
      <c r="D3688" t="s">
        <v>1148</v>
      </c>
      <c r="E3688" t="s">
        <v>7405</v>
      </c>
      <c r="F3688" t="s">
        <v>8655</v>
      </c>
      <c r="G3688" t="s">
        <v>8656</v>
      </c>
      <c r="H3688">
        <v>4.0300000000000002E-2</v>
      </c>
      <c r="I3688" t="s">
        <v>265</v>
      </c>
      <c r="J3688" t="s">
        <v>242</v>
      </c>
      <c r="K3688" t="s">
        <v>243</v>
      </c>
      <c r="L3688" t="s">
        <v>244</v>
      </c>
      <c r="M3688">
        <v>0</v>
      </c>
      <c r="N3688">
        <v>4.0300000000000002E-2</v>
      </c>
      <c r="O3688" t="s">
        <v>310</v>
      </c>
      <c r="P3688" t="s">
        <v>8657</v>
      </c>
      <c r="Q3688" t="s">
        <v>1153</v>
      </c>
      <c r="R3688" t="s">
        <v>8658</v>
      </c>
      <c r="S3688" t="s">
        <v>270</v>
      </c>
      <c r="T3688" t="b">
        <v>1</v>
      </c>
    </row>
    <row r="3689" spans="1:20" x14ac:dyDescent="0.25">
      <c r="A3689" t="s">
        <v>259</v>
      </c>
      <c r="B3689" t="s">
        <v>260</v>
      </c>
      <c r="C3689" t="s">
        <v>237</v>
      </c>
      <c r="D3689" t="s">
        <v>875</v>
      </c>
      <c r="E3689" t="s">
        <v>8659</v>
      </c>
      <c r="F3689" t="s">
        <v>8660</v>
      </c>
      <c r="G3689" t="s">
        <v>8660</v>
      </c>
      <c r="H3689">
        <v>17.05</v>
      </c>
      <c r="I3689" t="s">
        <v>265</v>
      </c>
      <c r="J3689" t="s">
        <v>242</v>
      </c>
      <c r="K3689" t="s">
        <v>243</v>
      </c>
      <c r="L3689" t="s">
        <v>244</v>
      </c>
      <c r="M3689">
        <v>0</v>
      </c>
      <c r="N3689">
        <v>17.05</v>
      </c>
      <c r="O3689" t="s">
        <v>372</v>
      </c>
      <c r="P3689" t="s">
        <v>8661</v>
      </c>
      <c r="Q3689" t="s">
        <v>879</v>
      </c>
      <c r="R3689" t="s">
        <v>8662</v>
      </c>
      <c r="S3689" t="s">
        <v>270</v>
      </c>
      <c r="T3689" t="b">
        <v>1</v>
      </c>
    </row>
    <row r="3690" spans="1:20" x14ac:dyDescent="0.25">
      <c r="A3690" t="s">
        <v>259</v>
      </c>
      <c r="B3690" t="s">
        <v>260</v>
      </c>
      <c r="C3690" t="s">
        <v>294</v>
      </c>
      <c r="D3690" t="s">
        <v>875</v>
      </c>
      <c r="E3690" t="s">
        <v>8659</v>
      </c>
      <c r="F3690" t="s">
        <v>8660</v>
      </c>
      <c r="G3690" t="s">
        <v>8660</v>
      </c>
      <c r="H3690">
        <v>13.222</v>
      </c>
      <c r="I3690" t="s">
        <v>265</v>
      </c>
      <c r="J3690" t="s">
        <v>242</v>
      </c>
      <c r="K3690" t="s">
        <v>243</v>
      </c>
      <c r="L3690" t="s">
        <v>244</v>
      </c>
      <c r="M3690">
        <v>0</v>
      </c>
      <c r="N3690">
        <v>13.222</v>
      </c>
      <c r="O3690" t="s">
        <v>372</v>
      </c>
      <c r="P3690" t="s">
        <v>8661</v>
      </c>
      <c r="Q3690" t="s">
        <v>879</v>
      </c>
      <c r="R3690" t="s">
        <v>8662</v>
      </c>
      <c r="S3690" t="s">
        <v>270</v>
      </c>
      <c r="T3690" t="b">
        <v>1</v>
      </c>
    </row>
    <row r="3691" spans="1:20" x14ac:dyDescent="0.25">
      <c r="A3691" t="s">
        <v>259</v>
      </c>
      <c r="B3691" t="s">
        <v>260</v>
      </c>
      <c r="C3691" t="s">
        <v>237</v>
      </c>
      <c r="D3691" t="s">
        <v>538</v>
      </c>
      <c r="E3691" t="s">
        <v>288</v>
      </c>
      <c r="F3691" t="s">
        <v>8663</v>
      </c>
      <c r="G3691" t="s">
        <v>8663</v>
      </c>
      <c r="H3691">
        <v>8.64</v>
      </c>
      <c r="I3691" t="s">
        <v>265</v>
      </c>
      <c r="J3691" t="s">
        <v>242</v>
      </c>
      <c r="K3691" t="s">
        <v>243</v>
      </c>
      <c r="L3691" t="s">
        <v>244</v>
      </c>
      <c r="M3691">
        <v>0</v>
      </c>
      <c r="N3691">
        <v>8.64</v>
      </c>
      <c r="O3691" t="s">
        <v>290</v>
      </c>
      <c r="P3691" t="s">
        <v>8664</v>
      </c>
      <c r="Q3691" t="s">
        <v>542</v>
      </c>
      <c r="R3691" t="s">
        <v>8665</v>
      </c>
      <c r="S3691" t="s">
        <v>270</v>
      </c>
      <c r="T3691" t="b">
        <v>1</v>
      </c>
    </row>
    <row r="3692" spans="1:20" x14ac:dyDescent="0.25">
      <c r="A3692" t="s">
        <v>259</v>
      </c>
      <c r="B3692" t="s">
        <v>260</v>
      </c>
      <c r="C3692" t="s">
        <v>336</v>
      </c>
      <c r="D3692" t="s">
        <v>538</v>
      </c>
      <c r="E3692" t="s">
        <v>288</v>
      </c>
      <c r="F3692" t="s">
        <v>8663</v>
      </c>
      <c r="G3692" t="s">
        <v>8663</v>
      </c>
      <c r="H3692">
        <v>56764</v>
      </c>
      <c r="I3692" t="s">
        <v>265</v>
      </c>
      <c r="J3692" t="s">
        <v>242</v>
      </c>
      <c r="K3692" t="s">
        <v>243</v>
      </c>
      <c r="L3692" t="s">
        <v>244</v>
      </c>
      <c r="M3692">
        <v>0</v>
      </c>
      <c r="N3692">
        <v>56764</v>
      </c>
      <c r="O3692" t="s">
        <v>290</v>
      </c>
      <c r="P3692" t="s">
        <v>8664</v>
      </c>
      <c r="Q3692" t="s">
        <v>542</v>
      </c>
      <c r="R3692" t="s">
        <v>8666</v>
      </c>
      <c r="S3692" t="s">
        <v>270</v>
      </c>
      <c r="T3692" t="b">
        <v>1</v>
      </c>
    </row>
    <row r="3693" spans="1:20" x14ac:dyDescent="0.25">
      <c r="A3693" t="s">
        <v>259</v>
      </c>
      <c r="B3693" t="s">
        <v>260</v>
      </c>
      <c r="C3693" t="s">
        <v>336</v>
      </c>
      <c r="D3693" t="s">
        <v>538</v>
      </c>
      <c r="E3693" t="s">
        <v>288</v>
      </c>
      <c r="F3693" t="s">
        <v>8663</v>
      </c>
      <c r="G3693" t="s">
        <v>8663</v>
      </c>
      <c r="H3693">
        <v>113527</v>
      </c>
      <c r="I3693" t="s">
        <v>265</v>
      </c>
      <c r="J3693" t="s">
        <v>242</v>
      </c>
      <c r="K3693" t="s">
        <v>243</v>
      </c>
      <c r="L3693" t="s">
        <v>244</v>
      </c>
      <c r="M3693">
        <v>0</v>
      </c>
      <c r="N3693">
        <v>113527</v>
      </c>
      <c r="O3693" t="s">
        <v>290</v>
      </c>
      <c r="P3693" t="s">
        <v>8664</v>
      </c>
      <c r="Q3693" t="s">
        <v>542</v>
      </c>
      <c r="R3693" t="s">
        <v>8667</v>
      </c>
      <c r="S3693" t="s">
        <v>270</v>
      </c>
      <c r="T3693" t="b">
        <v>1</v>
      </c>
    </row>
    <row r="3694" spans="1:20" x14ac:dyDescent="0.25">
      <c r="A3694" t="s">
        <v>259</v>
      </c>
      <c r="B3694" t="s">
        <v>260</v>
      </c>
      <c r="C3694" t="s">
        <v>336</v>
      </c>
      <c r="D3694" t="s">
        <v>538</v>
      </c>
      <c r="E3694" t="s">
        <v>288</v>
      </c>
      <c r="F3694" t="s">
        <v>8663</v>
      </c>
      <c r="G3694" t="s">
        <v>8663</v>
      </c>
      <c r="H3694">
        <v>126129</v>
      </c>
      <c r="I3694" t="s">
        <v>265</v>
      </c>
      <c r="J3694" t="s">
        <v>242</v>
      </c>
      <c r="K3694" t="s">
        <v>243</v>
      </c>
      <c r="L3694" t="s">
        <v>244</v>
      </c>
      <c r="M3694">
        <v>0</v>
      </c>
      <c r="N3694">
        <v>126129</v>
      </c>
      <c r="O3694" t="s">
        <v>290</v>
      </c>
      <c r="P3694" t="s">
        <v>8664</v>
      </c>
      <c r="Q3694" t="s">
        <v>542</v>
      </c>
      <c r="R3694" t="s">
        <v>8668</v>
      </c>
      <c r="S3694" t="s">
        <v>270</v>
      </c>
      <c r="T3694" t="b">
        <v>1</v>
      </c>
    </row>
    <row r="3695" spans="1:20" x14ac:dyDescent="0.25">
      <c r="A3695" t="s">
        <v>259</v>
      </c>
      <c r="B3695" t="s">
        <v>260</v>
      </c>
      <c r="C3695" t="s">
        <v>237</v>
      </c>
      <c r="D3695" t="s">
        <v>4143</v>
      </c>
      <c r="E3695" t="s">
        <v>4144</v>
      </c>
      <c r="F3695" t="s">
        <v>8669</v>
      </c>
      <c r="G3695" t="s">
        <v>8669</v>
      </c>
      <c r="H3695">
        <v>4.3879999999999999</v>
      </c>
      <c r="I3695" t="s">
        <v>265</v>
      </c>
      <c r="J3695" t="s">
        <v>242</v>
      </c>
      <c r="K3695" t="s">
        <v>243</v>
      </c>
      <c r="L3695" t="s">
        <v>244</v>
      </c>
      <c r="M3695">
        <v>0</v>
      </c>
      <c r="N3695">
        <v>4.3879999999999999</v>
      </c>
      <c r="O3695" t="s">
        <v>952</v>
      </c>
      <c r="P3695" t="s">
        <v>8670</v>
      </c>
      <c r="Q3695" t="s">
        <v>4147</v>
      </c>
      <c r="R3695" t="s">
        <v>8671</v>
      </c>
      <c r="S3695" t="s">
        <v>270</v>
      </c>
      <c r="T3695" t="b">
        <v>1</v>
      </c>
    </row>
    <row r="3696" spans="1:20" x14ac:dyDescent="0.25">
      <c r="A3696" t="s">
        <v>259</v>
      </c>
      <c r="B3696" t="s">
        <v>260</v>
      </c>
      <c r="C3696" t="s">
        <v>294</v>
      </c>
      <c r="D3696" t="s">
        <v>4143</v>
      </c>
      <c r="E3696" t="s">
        <v>4144</v>
      </c>
      <c r="F3696" t="s">
        <v>8669</v>
      </c>
      <c r="G3696" t="s">
        <v>8669</v>
      </c>
      <c r="H3696">
        <v>1.8216000000000001</v>
      </c>
      <c r="I3696" t="s">
        <v>265</v>
      </c>
      <c r="J3696" t="s">
        <v>242</v>
      </c>
      <c r="K3696" t="s">
        <v>243</v>
      </c>
      <c r="L3696" t="s">
        <v>244</v>
      </c>
      <c r="M3696">
        <v>0</v>
      </c>
      <c r="N3696">
        <v>1.8216000000000001</v>
      </c>
      <c r="O3696" t="s">
        <v>1598</v>
      </c>
      <c r="P3696" t="s">
        <v>8670</v>
      </c>
      <c r="Q3696" t="s">
        <v>4147</v>
      </c>
      <c r="R3696" t="s">
        <v>8671</v>
      </c>
      <c r="S3696" t="s">
        <v>270</v>
      </c>
      <c r="T3696" t="b">
        <v>1</v>
      </c>
    </row>
    <row r="3697" spans="1:20" x14ac:dyDescent="0.25">
      <c r="A3697" t="s">
        <v>259</v>
      </c>
      <c r="B3697" t="s">
        <v>260</v>
      </c>
      <c r="C3697" t="s">
        <v>237</v>
      </c>
      <c r="D3697" t="s">
        <v>7120</v>
      </c>
      <c r="E3697" t="s">
        <v>8672</v>
      </c>
      <c r="F3697" t="s">
        <v>8673</v>
      </c>
      <c r="G3697" t="s">
        <v>8673</v>
      </c>
      <c r="H3697">
        <v>0.57599999999999996</v>
      </c>
      <c r="I3697" t="s">
        <v>265</v>
      </c>
      <c r="J3697" t="s">
        <v>242</v>
      </c>
      <c r="K3697" t="s">
        <v>243</v>
      </c>
      <c r="L3697" t="s">
        <v>244</v>
      </c>
      <c r="M3697">
        <v>0</v>
      </c>
      <c r="N3697">
        <v>0.57599999999999996</v>
      </c>
      <c r="O3697" t="s">
        <v>386</v>
      </c>
      <c r="P3697" t="s">
        <v>8674</v>
      </c>
      <c r="Q3697" t="s">
        <v>7122</v>
      </c>
      <c r="R3697" t="s">
        <v>8675</v>
      </c>
      <c r="S3697" t="s">
        <v>270</v>
      </c>
      <c r="T3697" t="b">
        <v>1</v>
      </c>
    </row>
    <row r="3698" spans="1:20" x14ac:dyDescent="0.25">
      <c r="A3698" t="s">
        <v>259</v>
      </c>
      <c r="B3698" t="s">
        <v>260</v>
      </c>
      <c r="C3698" t="s">
        <v>294</v>
      </c>
      <c r="D3698" t="s">
        <v>7120</v>
      </c>
      <c r="E3698" t="s">
        <v>8672</v>
      </c>
      <c r="F3698" t="s">
        <v>8673</v>
      </c>
      <c r="G3698" t="s">
        <v>8673</v>
      </c>
      <c r="H3698">
        <v>0.22800000000000001</v>
      </c>
      <c r="I3698" t="s">
        <v>265</v>
      </c>
      <c r="J3698" t="s">
        <v>242</v>
      </c>
      <c r="K3698" t="s">
        <v>243</v>
      </c>
      <c r="L3698" t="s">
        <v>244</v>
      </c>
      <c r="M3698">
        <v>0</v>
      </c>
      <c r="N3698">
        <v>0.22800000000000001</v>
      </c>
      <c r="O3698" t="s">
        <v>1336</v>
      </c>
      <c r="P3698" t="s">
        <v>8674</v>
      </c>
      <c r="Q3698" t="s">
        <v>7122</v>
      </c>
      <c r="R3698" t="s">
        <v>8675</v>
      </c>
      <c r="S3698" t="s">
        <v>270</v>
      </c>
      <c r="T3698" t="b">
        <v>1</v>
      </c>
    </row>
    <row r="3699" spans="1:20" x14ac:dyDescent="0.25">
      <c r="A3699" t="s">
        <v>236</v>
      </c>
      <c r="B3699" t="s">
        <v>236</v>
      </c>
      <c r="C3699" t="s">
        <v>237</v>
      </c>
      <c r="D3699" t="s">
        <v>314</v>
      </c>
      <c r="F3699" t="s">
        <v>239</v>
      </c>
      <c r="G3699" t="s">
        <v>8093</v>
      </c>
      <c r="H3699">
        <v>4.2500000000000003E-2</v>
      </c>
      <c r="I3699" t="s">
        <v>241</v>
      </c>
      <c r="J3699" t="s">
        <v>242</v>
      </c>
      <c r="K3699" t="s">
        <v>243</v>
      </c>
      <c r="L3699" t="s">
        <v>244</v>
      </c>
      <c r="M3699">
        <v>0</v>
      </c>
      <c r="N3699">
        <v>4.2500000000000003E-2</v>
      </c>
      <c r="O3699" t="s">
        <v>316</v>
      </c>
      <c r="P3699" t="s">
        <v>8676</v>
      </c>
      <c r="Q3699" t="s">
        <v>318</v>
      </c>
      <c r="R3699" t="s">
        <v>2654</v>
      </c>
      <c r="S3699" t="s">
        <v>249</v>
      </c>
      <c r="T3699" t="b">
        <v>1</v>
      </c>
    </row>
    <row r="3700" spans="1:20" x14ac:dyDescent="0.25">
      <c r="A3700" t="s">
        <v>259</v>
      </c>
      <c r="B3700" t="s">
        <v>260</v>
      </c>
      <c r="C3700" t="s">
        <v>237</v>
      </c>
      <c r="D3700" t="s">
        <v>3572</v>
      </c>
      <c r="E3700" t="s">
        <v>6084</v>
      </c>
      <c r="F3700" t="s">
        <v>6085</v>
      </c>
      <c r="G3700" t="s">
        <v>6085</v>
      </c>
      <c r="H3700">
        <v>6.016</v>
      </c>
      <c r="I3700" t="s">
        <v>265</v>
      </c>
      <c r="J3700" t="s">
        <v>242</v>
      </c>
      <c r="K3700" t="s">
        <v>243</v>
      </c>
      <c r="L3700" t="s">
        <v>244</v>
      </c>
      <c r="M3700">
        <v>0</v>
      </c>
      <c r="N3700">
        <v>6.016</v>
      </c>
      <c r="O3700" t="s">
        <v>652</v>
      </c>
      <c r="P3700" t="s">
        <v>4001</v>
      </c>
      <c r="Q3700" t="s">
        <v>3576</v>
      </c>
      <c r="R3700" t="s">
        <v>8677</v>
      </c>
      <c r="S3700" t="s">
        <v>270</v>
      </c>
      <c r="T3700" t="b">
        <v>0</v>
      </c>
    </row>
    <row r="3701" spans="1:20" x14ac:dyDescent="0.25">
      <c r="A3701" t="s">
        <v>259</v>
      </c>
      <c r="B3701" t="s">
        <v>260</v>
      </c>
      <c r="C3701" t="s">
        <v>294</v>
      </c>
      <c r="D3701" t="s">
        <v>3572</v>
      </c>
      <c r="E3701" t="s">
        <v>6084</v>
      </c>
      <c r="F3701" t="s">
        <v>6085</v>
      </c>
      <c r="G3701" t="s">
        <v>6085</v>
      </c>
      <c r="H3701">
        <v>3.0720000000000001</v>
      </c>
      <c r="I3701" t="s">
        <v>265</v>
      </c>
      <c r="J3701" t="s">
        <v>242</v>
      </c>
      <c r="K3701" t="s">
        <v>243</v>
      </c>
      <c r="L3701" t="s">
        <v>244</v>
      </c>
      <c r="M3701">
        <v>0</v>
      </c>
      <c r="N3701">
        <v>3.0720000000000001</v>
      </c>
      <c r="O3701" t="s">
        <v>652</v>
      </c>
      <c r="P3701" t="s">
        <v>4001</v>
      </c>
      <c r="Q3701" t="s">
        <v>3576</v>
      </c>
      <c r="R3701" t="s">
        <v>8677</v>
      </c>
      <c r="S3701" t="s">
        <v>270</v>
      </c>
      <c r="T3701" t="b">
        <v>0</v>
      </c>
    </row>
    <row r="3702" spans="1:20" x14ac:dyDescent="0.25">
      <c r="A3702" t="s">
        <v>259</v>
      </c>
      <c r="B3702" t="s">
        <v>260</v>
      </c>
      <c r="C3702" t="s">
        <v>237</v>
      </c>
      <c r="D3702" t="s">
        <v>643</v>
      </c>
      <c r="E3702" t="s">
        <v>4287</v>
      </c>
      <c r="F3702" t="s">
        <v>4288</v>
      </c>
      <c r="G3702" t="s">
        <v>4288</v>
      </c>
      <c r="H3702">
        <v>2.8451000000000001E-2</v>
      </c>
      <c r="I3702" t="s">
        <v>265</v>
      </c>
      <c r="J3702" t="s">
        <v>242</v>
      </c>
      <c r="K3702" t="s">
        <v>243</v>
      </c>
      <c r="L3702" t="s">
        <v>244</v>
      </c>
      <c r="M3702">
        <v>0</v>
      </c>
      <c r="N3702">
        <v>2.8451000000000001E-2</v>
      </c>
      <c r="O3702" t="s">
        <v>372</v>
      </c>
      <c r="P3702" t="s">
        <v>8678</v>
      </c>
      <c r="Q3702" t="s">
        <v>647</v>
      </c>
      <c r="R3702" t="s">
        <v>8679</v>
      </c>
      <c r="S3702" t="s">
        <v>270</v>
      </c>
      <c r="T3702" t="b">
        <v>1</v>
      </c>
    </row>
    <row r="3703" spans="1:20" x14ac:dyDescent="0.25">
      <c r="A3703" t="s">
        <v>259</v>
      </c>
      <c r="B3703" t="s">
        <v>260</v>
      </c>
      <c r="C3703" t="s">
        <v>237</v>
      </c>
      <c r="D3703" t="s">
        <v>606</v>
      </c>
      <c r="E3703" t="s">
        <v>3607</v>
      </c>
      <c r="F3703" t="s">
        <v>4884</v>
      </c>
      <c r="G3703" t="s">
        <v>4885</v>
      </c>
      <c r="H3703">
        <v>0.73499999999999999</v>
      </c>
      <c r="I3703" t="s">
        <v>265</v>
      </c>
      <c r="J3703" t="s">
        <v>242</v>
      </c>
      <c r="K3703" t="s">
        <v>243</v>
      </c>
      <c r="L3703" t="s">
        <v>244</v>
      </c>
      <c r="M3703">
        <v>0</v>
      </c>
      <c r="N3703">
        <v>0.73499999999999999</v>
      </c>
      <c r="O3703" t="s">
        <v>518</v>
      </c>
      <c r="P3703" t="s">
        <v>8680</v>
      </c>
      <c r="Q3703" t="s">
        <v>611</v>
      </c>
      <c r="R3703" t="s">
        <v>8681</v>
      </c>
      <c r="S3703" t="s">
        <v>270</v>
      </c>
      <c r="T3703" t="b">
        <v>1</v>
      </c>
    </row>
    <row r="3704" spans="1:20" x14ac:dyDescent="0.25">
      <c r="A3704" t="s">
        <v>236</v>
      </c>
      <c r="B3704" t="s">
        <v>236</v>
      </c>
      <c r="C3704" t="s">
        <v>237</v>
      </c>
      <c r="D3704" t="s">
        <v>509</v>
      </c>
      <c r="F3704" t="s">
        <v>1819</v>
      </c>
      <c r="G3704" t="s">
        <v>5108</v>
      </c>
      <c r="H3704">
        <v>0</v>
      </c>
      <c r="I3704" t="s">
        <v>254</v>
      </c>
      <c r="J3704" t="s">
        <v>242</v>
      </c>
      <c r="K3704" t="s">
        <v>243</v>
      </c>
      <c r="L3704" t="s">
        <v>244</v>
      </c>
      <c r="M3704">
        <v>0</v>
      </c>
      <c r="N3704">
        <v>0</v>
      </c>
      <c r="O3704" t="s">
        <v>358</v>
      </c>
      <c r="P3704" t="s">
        <v>8682</v>
      </c>
      <c r="Q3704" t="s">
        <v>512</v>
      </c>
      <c r="R3704" t="s">
        <v>2565</v>
      </c>
      <c r="S3704" t="s">
        <v>249</v>
      </c>
      <c r="T3704" t="b">
        <v>0</v>
      </c>
    </row>
    <row r="3705" spans="1:20" x14ac:dyDescent="0.25">
      <c r="A3705" t="s">
        <v>259</v>
      </c>
      <c r="B3705" t="s">
        <v>260</v>
      </c>
      <c r="C3705" t="s">
        <v>237</v>
      </c>
      <c r="D3705" t="s">
        <v>514</v>
      </c>
      <c r="E3705" t="s">
        <v>5172</v>
      </c>
      <c r="F3705" t="s">
        <v>6450</v>
      </c>
      <c r="G3705" t="s">
        <v>6451</v>
      </c>
      <c r="H3705">
        <v>0.18079999999999999</v>
      </c>
      <c r="I3705" t="s">
        <v>265</v>
      </c>
      <c r="J3705" t="s">
        <v>242</v>
      </c>
      <c r="K3705" t="s">
        <v>243</v>
      </c>
      <c r="L3705" t="s">
        <v>244</v>
      </c>
      <c r="M3705">
        <v>0</v>
      </c>
      <c r="N3705">
        <v>0.18079999999999999</v>
      </c>
      <c r="O3705" t="s">
        <v>446</v>
      </c>
      <c r="P3705" t="s">
        <v>8683</v>
      </c>
      <c r="Q3705" t="s">
        <v>520</v>
      </c>
      <c r="R3705" t="s">
        <v>8684</v>
      </c>
      <c r="S3705" t="s">
        <v>270</v>
      </c>
      <c r="T3705" t="b">
        <v>1</v>
      </c>
    </row>
    <row r="3706" spans="1:20" x14ac:dyDescent="0.25">
      <c r="A3706" t="s">
        <v>259</v>
      </c>
      <c r="B3706" t="s">
        <v>260</v>
      </c>
      <c r="C3706" t="s">
        <v>237</v>
      </c>
      <c r="D3706" t="s">
        <v>399</v>
      </c>
      <c r="E3706" t="s">
        <v>6939</v>
      </c>
      <c r="F3706" t="s">
        <v>6940</v>
      </c>
      <c r="G3706" t="s">
        <v>6941</v>
      </c>
      <c r="H3706">
        <v>1.397494</v>
      </c>
      <c r="I3706" t="s">
        <v>265</v>
      </c>
      <c r="J3706" t="s">
        <v>242</v>
      </c>
      <c r="K3706" t="s">
        <v>243</v>
      </c>
      <c r="L3706" t="s">
        <v>244</v>
      </c>
      <c r="M3706">
        <v>0</v>
      </c>
      <c r="N3706">
        <v>1.397494</v>
      </c>
      <c r="O3706" t="s">
        <v>372</v>
      </c>
      <c r="P3706" t="s">
        <v>8685</v>
      </c>
      <c r="Q3706" t="s">
        <v>404</v>
      </c>
      <c r="R3706" t="s">
        <v>8686</v>
      </c>
      <c r="S3706" t="s">
        <v>270</v>
      </c>
      <c r="T3706" t="b">
        <v>1</v>
      </c>
    </row>
    <row r="3707" spans="1:20" x14ac:dyDescent="0.25">
      <c r="A3707" t="s">
        <v>259</v>
      </c>
      <c r="B3707" t="s">
        <v>260</v>
      </c>
      <c r="C3707" t="s">
        <v>237</v>
      </c>
      <c r="D3707" t="s">
        <v>2640</v>
      </c>
      <c r="E3707" t="s">
        <v>1188</v>
      </c>
      <c r="F3707" t="s">
        <v>1189</v>
      </c>
      <c r="G3707" t="s">
        <v>1190</v>
      </c>
      <c r="H3707">
        <v>0.28249999999999997</v>
      </c>
      <c r="I3707" t="s">
        <v>265</v>
      </c>
      <c r="J3707" t="s">
        <v>242</v>
      </c>
      <c r="K3707" t="s">
        <v>243</v>
      </c>
      <c r="L3707" t="s">
        <v>244</v>
      </c>
      <c r="M3707">
        <v>0</v>
      </c>
      <c r="N3707">
        <v>0.28249999999999997</v>
      </c>
      <c r="O3707" t="s">
        <v>446</v>
      </c>
      <c r="P3707" t="s">
        <v>8687</v>
      </c>
      <c r="Q3707" t="s">
        <v>2644</v>
      </c>
      <c r="R3707" t="s">
        <v>8688</v>
      </c>
      <c r="S3707" t="s">
        <v>270</v>
      </c>
      <c r="T3707" t="b">
        <v>1</v>
      </c>
    </row>
    <row r="3708" spans="1:20" x14ac:dyDescent="0.25">
      <c r="A3708" t="s">
        <v>259</v>
      </c>
      <c r="B3708" t="s">
        <v>382</v>
      </c>
      <c r="C3708" t="s">
        <v>237</v>
      </c>
      <c r="D3708" t="s">
        <v>1634</v>
      </c>
      <c r="E3708" t="s">
        <v>8689</v>
      </c>
      <c r="F3708" t="s">
        <v>8690</v>
      </c>
      <c r="G3708" t="s">
        <v>8690</v>
      </c>
      <c r="H3708">
        <v>2.093</v>
      </c>
      <c r="I3708" t="s">
        <v>265</v>
      </c>
      <c r="J3708" t="s">
        <v>242</v>
      </c>
      <c r="K3708" t="s">
        <v>243</v>
      </c>
      <c r="L3708" t="s">
        <v>244</v>
      </c>
      <c r="M3708">
        <v>0</v>
      </c>
      <c r="N3708">
        <v>2.093</v>
      </c>
      <c r="O3708" t="s">
        <v>486</v>
      </c>
      <c r="P3708" t="s">
        <v>8691</v>
      </c>
      <c r="Q3708" t="s">
        <v>1638</v>
      </c>
      <c r="R3708" t="s">
        <v>8692</v>
      </c>
      <c r="S3708" t="s">
        <v>390</v>
      </c>
      <c r="T3708" t="b">
        <v>1</v>
      </c>
    </row>
    <row r="3709" spans="1:20" x14ac:dyDescent="0.25">
      <c r="A3709" t="s">
        <v>259</v>
      </c>
      <c r="B3709" t="s">
        <v>382</v>
      </c>
      <c r="C3709" t="s">
        <v>294</v>
      </c>
      <c r="D3709" t="s">
        <v>1634</v>
      </c>
      <c r="E3709" t="s">
        <v>8689</v>
      </c>
      <c r="F3709" t="s">
        <v>8690</v>
      </c>
      <c r="G3709" t="s">
        <v>8690</v>
      </c>
      <c r="H3709">
        <v>0.60499999999999998</v>
      </c>
      <c r="I3709" t="s">
        <v>265</v>
      </c>
      <c r="J3709" t="s">
        <v>242</v>
      </c>
      <c r="K3709" t="s">
        <v>243</v>
      </c>
      <c r="L3709" t="s">
        <v>244</v>
      </c>
      <c r="M3709">
        <v>0</v>
      </c>
      <c r="N3709">
        <v>0.60499999999999998</v>
      </c>
      <c r="O3709" t="s">
        <v>486</v>
      </c>
      <c r="P3709" t="s">
        <v>8691</v>
      </c>
      <c r="Q3709" t="s">
        <v>1638</v>
      </c>
      <c r="R3709" t="s">
        <v>8692</v>
      </c>
      <c r="S3709" t="s">
        <v>390</v>
      </c>
      <c r="T3709" t="b">
        <v>1</v>
      </c>
    </row>
    <row r="3710" spans="1:20" x14ac:dyDescent="0.25">
      <c r="A3710" t="s">
        <v>259</v>
      </c>
      <c r="B3710" t="s">
        <v>260</v>
      </c>
      <c r="C3710" t="s">
        <v>237</v>
      </c>
      <c r="D3710" t="s">
        <v>412</v>
      </c>
      <c r="E3710" t="s">
        <v>5495</v>
      </c>
      <c r="F3710" t="s">
        <v>8693</v>
      </c>
      <c r="G3710" t="s">
        <v>8693</v>
      </c>
      <c r="H3710">
        <v>0.85699999999999998</v>
      </c>
      <c r="I3710" t="s">
        <v>265</v>
      </c>
      <c r="J3710" t="s">
        <v>242</v>
      </c>
      <c r="K3710" t="s">
        <v>243</v>
      </c>
      <c r="L3710" t="s">
        <v>244</v>
      </c>
      <c r="M3710">
        <v>0</v>
      </c>
      <c r="N3710">
        <v>0.85699999999999998</v>
      </c>
      <c r="O3710" t="s">
        <v>372</v>
      </c>
      <c r="P3710" s="18" t="s">
        <v>8694</v>
      </c>
      <c r="Q3710" t="s">
        <v>416</v>
      </c>
      <c r="R3710" t="s">
        <v>8695</v>
      </c>
      <c r="S3710" t="s">
        <v>270</v>
      </c>
      <c r="T3710" t="b">
        <v>1</v>
      </c>
    </row>
    <row r="3711" spans="1:20" x14ac:dyDescent="0.25">
      <c r="A3711" t="s">
        <v>259</v>
      </c>
      <c r="B3711" t="s">
        <v>260</v>
      </c>
      <c r="C3711" t="s">
        <v>237</v>
      </c>
      <c r="D3711" t="s">
        <v>1033</v>
      </c>
      <c r="E3711" t="s">
        <v>1034</v>
      </c>
      <c r="F3711" t="s">
        <v>8696</v>
      </c>
      <c r="G3711" t="s">
        <v>8696</v>
      </c>
      <c r="H3711">
        <v>6.6091999999999998E-2</v>
      </c>
      <c r="I3711" t="s">
        <v>265</v>
      </c>
      <c r="J3711" t="s">
        <v>242</v>
      </c>
      <c r="K3711" t="s">
        <v>243</v>
      </c>
      <c r="L3711" t="s">
        <v>244</v>
      </c>
      <c r="M3711">
        <v>0</v>
      </c>
      <c r="N3711">
        <v>6.6091999999999998E-2</v>
      </c>
      <c r="O3711" t="s">
        <v>372</v>
      </c>
      <c r="P3711" t="s">
        <v>8697</v>
      </c>
      <c r="Q3711" t="s">
        <v>1037</v>
      </c>
      <c r="R3711" t="s">
        <v>8698</v>
      </c>
      <c r="S3711" t="s">
        <v>270</v>
      </c>
      <c r="T3711" t="b">
        <v>1</v>
      </c>
    </row>
    <row r="3712" spans="1:20" x14ac:dyDescent="0.25">
      <c r="A3712" t="s">
        <v>259</v>
      </c>
      <c r="B3712" t="s">
        <v>260</v>
      </c>
      <c r="C3712" t="s">
        <v>294</v>
      </c>
      <c r="D3712" t="s">
        <v>1033</v>
      </c>
      <c r="E3712" t="s">
        <v>1034</v>
      </c>
      <c r="F3712" t="s">
        <v>8696</v>
      </c>
      <c r="G3712" t="s">
        <v>8696</v>
      </c>
      <c r="H3712">
        <v>2.2599999999999999E-2</v>
      </c>
      <c r="I3712" t="s">
        <v>265</v>
      </c>
      <c r="J3712" t="s">
        <v>242</v>
      </c>
      <c r="K3712" t="s">
        <v>243</v>
      </c>
      <c r="L3712" t="s">
        <v>244</v>
      </c>
      <c r="M3712">
        <v>0</v>
      </c>
      <c r="N3712">
        <v>2.2599999999999999E-2</v>
      </c>
      <c r="O3712" t="s">
        <v>372</v>
      </c>
      <c r="P3712" t="s">
        <v>8697</v>
      </c>
      <c r="Q3712" t="s">
        <v>1037</v>
      </c>
      <c r="R3712" t="s">
        <v>8698</v>
      </c>
      <c r="S3712" t="s">
        <v>270</v>
      </c>
      <c r="T3712" t="b">
        <v>1</v>
      </c>
    </row>
    <row r="3713" spans="1:20" x14ac:dyDescent="0.25">
      <c r="A3713" t="s">
        <v>259</v>
      </c>
      <c r="B3713" t="s">
        <v>260</v>
      </c>
      <c r="C3713" t="s">
        <v>237</v>
      </c>
      <c r="D3713" t="s">
        <v>2206</v>
      </c>
      <c r="E3713" t="s">
        <v>3877</v>
      </c>
      <c r="F3713" t="s">
        <v>8699</v>
      </c>
      <c r="G3713" t="s">
        <v>8699</v>
      </c>
      <c r="H3713">
        <v>7.6799999999999993E-2</v>
      </c>
      <c r="I3713" t="s">
        <v>265</v>
      </c>
      <c r="J3713" t="s">
        <v>242</v>
      </c>
      <c r="K3713" t="s">
        <v>243</v>
      </c>
      <c r="L3713" t="s">
        <v>244</v>
      </c>
      <c r="M3713">
        <v>0</v>
      </c>
      <c r="N3713">
        <v>7.6799999999999993E-2</v>
      </c>
      <c r="O3713" t="s">
        <v>324</v>
      </c>
      <c r="P3713" t="s">
        <v>6529</v>
      </c>
      <c r="Q3713" t="s">
        <v>2210</v>
      </c>
      <c r="R3713" t="s">
        <v>8700</v>
      </c>
      <c r="S3713" t="s">
        <v>270</v>
      </c>
      <c r="T3713" t="b">
        <v>0</v>
      </c>
    </row>
    <row r="3714" spans="1:20" x14ac:dyDescent="0.25">
      <c r="A3714" t="s">
        <v>259</v>
      </c>
      <c r="B3714" t="s">
        <v>260</v>
      </c>
      <c r="C3714" t="s">
        <v>237</v>
      </c>
      <c r="D3714" t="s">
        <v>796</v>
      </c>
      <c r="E3714" t="s">
        <v>2655</v>
      </c>
      <c r="F3714" t="s">
        <v>8701</v>
      </c>
      <c r="G3714" t="s">
        <v>8701</v>
      </c>
      <c r="H3714">
        <v>0.35141600000000001</v>
      </c>
      <c r="I3714" t="s">
        <v>265</v>
      </c>
      <c r="J3714" t="s">
        <v>242</v>
      </c>
      <c r="K3714" t="s">
        <v>243</v>
      </c>
      <c r="L3714" t="s">
        <v>244</v>
      </c>
      <c r="M3714">
        <v>0</v>
      </c>
      <c r="N3714">
        <v>0.35141600000000001</v>
      </c>
      <c r="O3714" t="s">
        <v>372</v>
      </c>
      <c r="P3714" t="s">
        <v>8702</v>
      </c>
      <c r="Q3714" t="s">
        <v>800</v>
      </c>
      <c r="R3714" t="s">
        <v>8703</v>
      </c>
      <c r="S3714" t="s">
        <v>270</v>
      </c>
      <c r="T3714" t="b">
        <v>1</v>
      </c>
    </row>
    <row r="3715" spans="1:20" x14ac:dyDescent="0.25">
      <c r="A3715" t="s">
        <v>259</v>
      </c>
      <c r="B3715" t="s">
        <v>260</v>
      </c>
      <c r="C3715" t="s">
        <v>294</v>
      </c>
      <c r="D3715" t="s">
        <v>796</v>
      </c>
      <c r="E3715" t="s">
        <v>2655</v>
      </c>
      <c r="F3715" t="s">
        <v>8701</v>
      </c>
      <c r="G3715" t="s">
        <v>8701</v>
      </c>
      <c r="H3715">
        <v>0.126</v>
      </c>
      <c r="I3715" t="s">
        <v>265</v>
      </c>
      <c r="J3715" t="s">
        <v>242</v>
      </c>
      <c r="K3715" t="s">
        <v>243</v>
      </c>
      <c r="L3715" t="s">
        <v>244</v>
      </c>
      <c r="M3715">
        <v>0</v>
      </c>
      <c r="N3715">
        <v>0.126</v>
      </c>
      <c r="O3715" t="s">
        <v>372</v>
      </c>
      <c r="P3715" t="s">
        <v>8702</v>
      </c>
      <c r="Q3715" t="s">
        <v>800</v>
      </c>
      <c r="R3715" t="s">
        <v>8703</v>
      </c>
      <c r="S3715" t="s">
        <v>270</v>
      </c>
      <c r="T3715" t="b">
        <v>1</v>
      </c>
    </row>
    <row r="3716" spans="1:20" x14ac:dyDescent="0.25">
      <c r="A3716" t="s">
        <v>259</v>
      </c>
      <c r="B3716" t="s">
        <v>260</v>
      </c>
      <c r="C3716" t="s">
        <v>237</v>
      </c>
      <c r="D3716" t="s">
        <v>1953</v>
      </c>
      <c r="E3716" t="s">
        <v>2556</v>
      </c>
      <c r="F3716" t="s">
        <v>8704</v>
      </c>
      <c r="G3716" t="s">
        <v>8704</v>
      </c>
      <c r="H3716">
        <v>0.41</v>
      </c>
      <c r="I3716" t="s">
        <v>265</v>
      </c>
      <c r="J3716" t="s">
        <v>242</v>
      </c>
      <c r="K3716" t="s">
        <v>243</v>
      </c>
      <c r="L3716" t="s">
        <v>244</v>
      </c>
      <c r="M3716">
        <v>0</v>
      </c>
      <c r="N3716">
        <v>0.41</v>
      </c>
      <c r="O3716" t="s">
        <v>331</v>
      </c>
      <c r="P3716" t="s">
        <v>8705</v>
      </c>
      <c r="Q3716" t="s">
        <v>1957</v>
      </c>
      <c r="R3716" t="s">
        <v>8706</v>
      </c>
      <c r="S3716" t="s">
        <v>270</v>
      </c>
      <c r="T3716" t="b">
        <v>1</v>
      </c>
    </row>
    <row r="3717" spans="1:20" x14ac:dyDescent="0.25">
      <c r="A3717" t="s">
        <v>259</v>
      </c>
      <c r="B3717" t="s">
        <v>260</v>
      </c>
      <c r="C3717" t="s">
        <v>294</v>
      </c>
      <c r="D3717" t="s">
        <v>1953</v>
      </c>
      <c r="E3717" t="s">
        <v>2556</v>
      </c>
      <c r="F3717" t="s">
        <v>8704</v>
      </c>
      <c r="G3717" t="s">
        <v>8704</v>
      </c>
      <c r="H3717">
        <v>0.22600000000000001</v>
      </c>
      <c r="I3717" t="s">
        <v>265</v>
      </c>
      <c r="J3717" t="s">
        <v>242</v>
      </c>
      <c r="K3717" t="s">
        <v>243</v>
      </c>
      <c r="L3717" t="s">
        <v>244</v>
      </c>
      <c r="M3717">
        <v>0</v>
      </c>
      <c r="N3717">
        <v>0.22600000000000001</v>
      </c>
      <c r="O3717" t="s">
        <v>331</v>
      </c>
      <c r="P3717" t="s">
        <v>8705</v>
      </c>
      <c r="Q3717" t="s">
        <v>1957</v>
      </c>
      <c r="R3717" t="s">
        <v>8706</v>
      </c>
      <c r="S3717" t="s">
        <v>270</v>
      </c>
      <c r="T3717" t="b">
        <v>1</v>
      </c>
    </row>
    <row r="3718" spans="1:20" x14ac:dyDescent="0.25">
      <c r="A3718" t="s">
        <v>259</v>
      </c>
      <c r="B3718" t="s">
        <v>260</v>
      </c>
      <c r="C3718" t="s">
        <v>237</v>
      </c>
      <c r="D3718" t="s">
        <v>2311</v>
      </c>
      <c r="E3718" t="s">
        <v>7465</v>
      </c>
      <c r="F3718" t="s">
        <v>7465</v>
      </c>
      <c r="G3718" t="s">
        <v>8707</v>
      </c>
      <c r="H3718">
        <v>0.45200000000000001</v>
      </c>
      <c r="I3718" t="s">
        <v>265</v>
      </c>
      <c r="J3718" t="s">
        <v>242</v>
      </c>
      <c r="K3718" t="s">
        <v>243</v>
      </c>
      <c r="L3718" t="s">
        <v>244</v>
      </c>
      <c r="M3718">
        <v>0</v>
      </c>
      <c r="N3718">
        <v>0.45200000000000001</v>
      </c>
      <c r="O3718" t="s">
        <v>324</v>
      </c>
      <c r="P3718" t="s">
        <v>8708</v>
      </c>
      <c r="Q3718" t="s">
        <v>2316</v>
      </c>
      <c r="R3718" t="s">
        <v>8709</v>
      </c>
      <c r="S3718" t="s">
        <v>270</v>
      </c>
      <c r="T3718" t="b">
        <v>1</v>
      </c>
    </row>
    <row r="3719" spans="1:20" x14ac:dyDescent="0.25">
      <c r="A3719" t="s">
        <v>259</v>
      </c>
      <c r="B3719" t="s">
        <v>260</v>
      </c>
      <c r="C3719" t="s">
        <v>336</v>
      </c>
      <c r="D3719" t="s">
        <v>2311</v>
      </c>
      <c r="E3719" t="s">
        <v>7465</v>
      </c>
      <c r="F3719" t="s">
        <v>7465</v>
      </c>
      <c r="G3719" t="s">
        <v>8707</v>
      </c>
      <c r="H3719">
        <v>2336</v>
      </c>
      <c r="I3719" t="s">
        <v>265</v>
      </c>
      <c r="J3719" t="s">
        <v>242</v>
      </c>
      <c r="K3719" t="s">
        <v>243</v>
      </c>
      <c r="L3719" t="s">
        <v>244</v>
      </c>
      <c r="M3719">
        <v>0</v>
      </c>
      <c r="N3719">
        <v>2336</v>
      </c>
      <c r="O3719" t="s">
        <v>324</v>
      </c>
      <c r="P3719" t="s">
        <v>8708</v>
      </c>
      <c r="Q3719" t="s">
        <v>2316</v>
      </c>
      <c r="R3719" t="s">
        <v>8710</v>
      </c>
      <c r="S3719" t="s">
        <v>270</v>
      </c>
      <c r="T3719" t="b">
        <v>1</v>
      </c>
    </row>
    <row r="3720" spans="1:20" x14ac:dyDescent="0.25">
      <c r="A3720" t="s">
        <v>259</v>
      </c>
      <c r="B3720" t="s">
        <v>260</v>
      </c>
      <c r="C3720" t="s">
        <v>336</v>
      </c>
      <c r="D3720" t="s">
        <v>2311</v>
      </c>
      <c r="E3720" t="s">
        <v>7465</v>
      </c>
      <c r="F3720" t="s">
        <v>7465</v>
      </c>
      <c r="G3720" t="s">
        <v>8707</v>
      </c>
      <c r="H3720">
        <v>4514</v>
      </c>
      <c r="I3720" t="s">
        <v>265</v>
      </c>
      <c r="J3720" t="s">
        <v>242</v>
      </c>
      <c r="K3720" t="s">
        <v>243</v>
      </c>
      <c r="L3720" t="s">
        <v>244</v>
      </c>
      <c r="M3720">
        <v>0</v>
      </c>
      <c r="N3720">
        <v>4514</v>
      </c>
      <c r="O3720" t="s">
        <v>324</v>
      </c>
      <c r="P3720" t="s">
        <v>8708</v>
      </c>
      <c r="Q3720" t="s">
        <v>2316</v>
      </c>
      <c r="R3720" t="s">
        <v>8711</v>
      </c>
      <c r="S3720" t="s">
        <v>270</v>
      </c>
      <c r="T3720" t="b">
        <v>1</v>
      </c>
    </row>
    <row r="3721" spans="1:20" x14ac:dyDescent="0.25">
      <c r="A3721" t="s">
        <v>259</v>
      </c>
      <c r="B3721" t="s">
        <v>382</v>
      </c>
      <c r="C3721" t="s">
        <v>237</v>
      </c>
      <c r="D3721" t="s">
        <v>1634</v>
      </c>
      <c r="E3721" t="s">
        <v>4185</v>
      </c>
      <c r="F3721" t="s">
        <v>4186</v>
      </c>
      <c r="G3721" t="s">
        <v>4186</v>
      </c>
      <c r="H3721">
        <v>0.436</v>
      </c>
      <c r="I3721" t="s">
        <v>265</v>
      </c>
      <c r="J3721" t="s">
        <v>242</v>
      </c>
      <c r="K3721" t="s">
        <v>243</v>
      </c>
      <c r="L3721" t="s">
        <v>244</v>
      </c>
      <c r="M3721">
        <v>0</v>
      </c>
      <c r="N3721">
        <v>0.436</v>
      </c>
      <c r="O3721" t="s">
        <v>1309</v>
      </c>
      <c r="P3721" t="s">
        <v>8712</v>
      </c>
      <c r="Q3721" t="s">
        <v>1638</v>
      </c>
      <c r="R3721" t="s">
        <v>8713</v>
      </c>
      <c r="S3721" t="s">
        <v>390</v>
      </c>
      <c r="T3721" t="b">
        <v>1</v>
      </c>
    </row>
    <row r="3722" spans="1:20" x14ac:dyDescent="0.25">
      <c r="A3722" t="s">
        <v>259</v>
      </c>
      <c r="B3722" t="s">
        <v>382</v>
      </c>
      <c r="C3722" t="s">
        <v>294</v>
      </c>
      <c r="D3722" t="s">
        <v>1634</v>
      </c>
      <c r="E3722" t="s">
        <v>4185</v>
      </c>
      <c r="F3722" t="s">
        <v>4186</v>
      </c>
      <c r="G3722" t="s">
        <v>4186</v>
      </c>
      <c r="H3722">
        <v>0.252</v>
      </c>
      <c r="I3722" t="s">
        <v>265</v>
      </c>
      <c r="J3722" t="s">
        <v>242</v>
      </c>
      <c r="K3722" t="s">
        <v>243</v>
      </c>
      <c r="L3722" t="s">
        <v>244</v>
      </c>
      <c r="M3722">
        <v>0</v>
      </c>
      <c r="N3722">
        <v>0.252</v>
      </c>
      <c r="O3722" t="s">
        <v>1309</v>
      </c>
      <c r="P3722" t="s">
        <v>8712</v>
      </c>
      <c r="Q3722" t="s">
        <v>1638</v>
      </c>
      <c r="R3722" t="s">
        <v>8713</v>
      </c>
      <c r="S3722" t="s">
        <v>390</v>
      </c>
      <c r="T3722" t="b">
        <v>1</v>
      </c>
    </row>
    <row r="3723" spans="1:20" x14ac:dyDescent="0.25">
      <c r="A3723" t="s">
        <v>259</v>
      </c>
      <c r="B3723" t="s">
        <v>260</v>
      </c>
      <c r="C3723" t="s">
        <v>237</v>
      </c>
      <c r="D3723" t="s">
        <v>2380</v>
      </c>
      <c r="E3723" t="s">
        <v>7950</v>
      </c>
      <c r="F3723" t="s">
        <v>8714</v>
      </c>
      <c r="G3723" t="s">
        <v>8715</v>
      </c>
      <c r="H3723">
        <v>0.1376</v>
      </c>
      <c r="I3723" t="s">
        <v>265</v>
      </c>
      <c r="J3723" t="s">
        <v>242</v>
      </c>
      <c r="K3723" t="s">
        <v>243</v>
      </c>
      <c r="L3723" t="s">
        <v>244</v>
      </c>
      <c r="M3723">
        <v>0</v>
      </c>
      <c r="N3723">
        <v>0.1376</v>
      </c>
      <c r="O3723" t="s">
        <v>1258</v>
      </c>
      <c r="P3723" t="s">
        <v>8716</v>
      </c>
      <c r="Q3723" t="s">
        <v>2384</v>
      </c>
      <c r="R3723" t="s">
        <v>8717</v>
      </c>
      <c r="S3723" t="s">
        <v>270</v>
      </c>
      <c r="T3723" t="b">
        <v>1</v>
      </c>
    </row>
    <row r="3724" spans="1:20" x14ac:dyDescent="0.25">
      <c r="A3724" t="s">
        <v>259</v>
      </c>
      <c r="B3724" t="s">
        <v>1669</v>
      </c>
      <c r="C3724" t="s">
        <v>237</v>
      </c>
      <c r="D3724" t="s">
        <v>8718</v>
      </c>
      <c r="E3724" t="s">
        <v>8719</v>
      </c>
      <c r="F3724" t="s">
        <v>8719</v>
      </c>
      <c r="G3724" t="s">
        <v>8720</v>
      </c>
      <c r="H3724">
        <v>0.01</v>
      </c>
      <c r="I3724" t="s">
        <v>8721</v>
      </c>
      <c r="J3724" t="s">
        <v>242</v>
      </c>
      <c r="K3724" t="s">
        <v>243</v>
      </c>
      <c r="L3724" t="s">
        <v>244</v>
      </c>
      <c r="M3724">
        <v>0</v>
      </c>
      <c r="N3724">
        <v>0.01</v>
      </c>
      <c r="O3724" t="s">
        <v>372</v>
      </c>
      <c r="P3724" t="s">
        <v>8722</v>
      </c>
      <c r="Q3724" t="s">
        <v>8723</v>
      </c>
      <c r="R3724" t="s">
        <v>8724</v>
      </c>
      <c r="S3724" t="s">
        <v>1678</v>
      </c>
      <c r="T3724" t="b">
        <v>1</v>
      </c>
    </row>
    <row r="3725" spans="1:20" x14ac:dyDescent="0.25">
      <c r="A3725" t="s">
        <v>259</v>
      </c>
      <c r="B3725" t="s">
        <v>260</v>
      </c>
      <c r="C3725" t="s">
        <v>237</v>
      </c>
      <c r="D3725" t="s">
        <v>2110</v>
      </c>
      <c r="E3725" t="s">
        <v>3072</v>
      </c>
      <c r="F3725" t="s">
        <v>3073</v>
      </c>
      <c r="G3725" t="s">
        <v>3073</v>
      </c>
      <c r="H3725">
        <v>7.9600000000000004E-2</v>
      </c>
      <c r="I3725" t="s">
        <v>265</v>
      </c>
      <c r="J3725" t="s">
        <v>242</v>
      </c>
      <c r="K3725" t="s">
        <v>243</v>
      </c>
      <c r="L3725" t="s">
        <v>244</v>
      </c>
      <c r="M3725">
        <v>0</v>
      </c>
      <c r="N3725">
        <v>7.9600000000000004E-2</v>
      </c>
      <c r="O3725" t="s">
        <v>391</v>
      </c>
      <c r="P3725" t="s">
        <v>8725</v>
      </c>
      <c r="Q3725" t="s">
        <v>2114</v>
      </c>
      <c r="R3725" t="s">
        <v>8726</v>
      </c>
      <c r="S3725" t="s">
        <v>270</v>
      </c>
      <c r="T3725" t="b">
        <v>0</v>
      </c>
    </row>
    <row r="3726" spans="1:20" x14ac:dyDescent="0.25">
      <c r="A3726" t="s">
        <v>259</v>
      </c>
      <c r="B3726" t="s">
        <v>260</v>
      </c>
      <c r="C3726" t="s">
        <v>237</v>
      </c>
      <c r="D3726" t="s">
        <v>406</v>
      </c>
      <c r="E3726" t="s">
        <v>8727</v>
      </c>
      <c r="F3726" t="s">
        <v>8728</v>
      </c>
      <c r="G3726" t="s">
        <v>8728</v>
      </c>
      <c r="H3726">
        <v>0.31230000000000002</v>
      </c>
      <c r="I3726" t="s">
        <v>265</v>
      </c>
      <c r="J3726" t="s">
        <v>242</v>
      </c>
      <c r="K3726" t="s">
        <v>243</v>
      </c>
      <c r="L3726" t="s">
        <v>244</v>
      </c>
      <c r="M3726">
        <v>0</v>
      </c>
      <c r="N3726">
        <v>0.31230000000000002</v>
      </c>
      <c r="O3726" t="s">
        <v>298</v>
      </c>
      <c r="P3726" t="s">
        <v>8729</v>
      </c>
      <c r="Q3726" t="s">
        <v>410</v>
      </c>
      <c r="R3726" t="s">
        <v>8730</v>
      </c>
      <c r="S3726" t="s">
        <v>270</v>
      </c>
      <c r="T3726" t="b">
        <v>1</v>
      </c>
    </row>
    <row r="3727" spans="1:20" x14ac:dyDescent="0.25">
      <c r="A3727" t="s">
        <v>259</v>
      </c>
      <c r="B3727" t="s">
        <v>260</v>
      </c>
      <c r="C3727" t="s">
        <v>294</v>
      </c>
      <c r="D3727" t="s">
        <v>406</v>
      </c>
      <c r="E3727" t="s">
        <v>8727</v>
      </c>
      <c r="F3727" t="s">
        <v>8728</v>
      </c>
      <c r="G3727" t="s">
        <v>8728</v>
      </c>
      <c r="H3727">
        <v>0.2387</v>
      </c>
      <c r="I3727" t="s">
        <v>265</v>
      </c>
      <c r="J3727" t="s">
        <v>242</v>
      </c>
      <c r="K3727" t="s">
        <v>243</v>
      </c>
      <c r="L3727" t="s">
        <v>244</v>
      </c>
      <c r="M3727">
        <v>0</v>
      </c>
      <c r="N3727">
        <v>0.2387</v>
      </c>
      <c r="O3727" t="s">
        <v>298</v>
      </c>
      <c r="P3727" t="s">
        <v>8729</v>
      </c>
      <c r="Q3727" t="s">
        <v>410</v>
      </c>
      <c r="R3727" t="s">
        <v>8730</v>
      </c>
      <c r="S3727" t="s">
        <v>270</v>
      </c>
      <c r="T3727" t="b">
        <v>1</v>
      </c>
    </row>
    <row r="3728" spans="1:20" x14ac:dyDescent="0.25">
      <c r="A3728" t="s">
        <v>259</v>
      </c>
      <c r="B3728" t="s">
        <v>260</v>
      </c>
      <c r="C3728" t="s">
        <v>237</v>
      </c>
      <c r="D3728" t="s">
        <v>740</v>
      </c>
      <c r="E3728" t="s">
        <v>6785</v>
      </c>
      <c r="F3728" t="s">
        <v>6786</v>
      </c>
      <c r="G3728" t="s">
        <v>6787</v>
      </c>
      <c r="H3728">
        <v>0.60699999999999998</v>
      </c>
      <c r="I3728" t="s">
        <v>265</v>
      </c>
      <c r="J3728" t="s">
        <v>242</v>
      </c>
      <c r="K3728" t="s">
        <v>243</v>
      </c>
      <c r="L3728" t="s">
        <v>244</v>
      </c>
      <c r="M3728">
        <v>0</v>
      </c>
      <c r="N3728">
        <v>0.60699999999999998</v>
      </c>
      <c r="O3728" t="s">
        <v>446</v>
      </c>
      <c r="P3728" t="s">
        <v>8731</v>
      </c>
      <c r="Q3728" t="s">
        <v>744</v>
      </c>
      <c r="R3728" t="s">
        <v>8732</v>
      </c>
      <c r="S3728" t="s">
        <v>270</v>
      </c>
      <c r="T3728" t="b">
        <v>1</v>
      </c>
    </row>
    <row r="3729" spans="1:20" x14ac:dyDescent="0.25">
      <c r="A3729" t="s">
        <v>259</v>
      </c>
      <c r="B3729" t="s">
        <v>260</v>
      </c>
      <c r="C3729" t="s">
        <v>294</v>
      </c>
      <c r="D3729" t="s">
        <v>740</v>
      </c>
      <c r="E3729" t="s">
        <v>6785</v>
      </c>
      <c r="F3729" t="s">
        <v>6786</v>
      </c>
      <c r="G3729" t="s">
        <v>6787</v>
      </c>
      <c r="H3729">
        <v>0.4</v>
      </c>
      <c r="I3729" t="s">
        <v>265</v>
      </c>
      <c r="J3729" t="s">
        <v>242</v>
      </c>
      <c r="K3729" t="s">
        <v>243</v>
      </c>
      <c r="L3729" t="s">
        <v>244</v>
      </c>
      <c r="M3729">
        <v>0</v>
      </c>
      <c r="N3729">
        <v>0.4</v>
      </c>
      <c r="O3729" t="s">
        <v>446</v>
      </c>
      <c r="P3729" t="s">
        <v>8731</v>
      </c>
      <c r="Q3729" t="s">
        <v>744</v>
      </c>
      <c r="R3729" t="s">
        <v>8732</v>
      </c>
      <c r="S3729" t="s">
        <v>270</v>
      </c>
      <c r="T3729" t="b">
        <v>1</v>
      </c>
    </row>
    <row r="3730" spans="1:20" x14ac:dyDescent="0.25">
      <c r="A3730" t="s">
        <v>259</v>
      </c>
      <c r="B3730" t="s">
        <v>260</v>
      </c>
      <c r="C3730" t="s">
        <v>237</v>
      </c>
      <c r="D3730" t="s">
        <v>7334</v>
      </c>
      <c r="E3730" t="s">
        <v>8733</v>
      </c>
      <c r="F3730" t="s">
        <v>8733</v>
      </c>
      <c r="G3730" t="s">
        <v>8733</v>
      </c>
      <c r="H3730">
        <v>14.211</v>
      </c>
      <c r="I3730" t="s">
        <v>265</v>
      </c>
      <c r="J3730" t="s">
        <v>242</v>
      </c>
      <c r="K3730" t="s">
        <v>243</v>
      </c>
      <c r="L3730" t="s">
        <v>244</v>
      </c>
      <c r="M3730">
        <v>0</v>
      </c>
      <c r="N3730">
        <v>14.211</v>
      </c>
      <c r="O3730" t="s">
        <v>283</v>
      </c>
      <c r="P3730" t="s">
        <v>8734</v>
      </c>
      <c r="Q3730" t="s">
        <v>7338</v>
      </c>
      <c r="R3730" t="s">
        <v>8735</v>
      </c>
      <c r="S3730" t="s">
        <v>270</v>
      </c>
      <c r="T3730" t="b">
        <v>1</v>
      </c>
    </row>
    <row r="3731" spans="1:20" x14ac:dyDescent="0.25">
      <c r="A3731" t="s">
        <v>259</v>
      </c>
      <c r="B3731" t="s">
        <v>260</v>
      </c>
      <c r="C3731" t="s">
        <v>336</v>
      </c>
      <c r="D3731" t="s">
        <v>7334</v>
      </c>
      <c r="E3731" t="s">
        <v>8733</v>
      </c>
      <c r="F3731" t="s">
        <v>8733</v>
      </c>
      <c r="G3731" t="s">
        <v>8733</v>
      </c>
      <c r="H3731">
        <v>72204</v>
      </c>
      <c r="I3731" t="s">
        <v>265</v>
      </c>
      <c r="J3731" t="s">
        <v>242</v>
      </c>
      <c r="K3731" t="s">
        <v>243</v>
      </c>
      <c r="L3731" t="s">
        <v>244</v>
      </c>
      <c r="M3731">
        <v>0</v>
      </c>
      <c r="N3731">
        <v>72204</v>
      </c>
      <c r="O3731" t="s">
        <v>927</v>
      </c>
      <c r="P3731" t="s">
        <v>8734</v>
      </c>
      <c r="Q3731" t="s">
        <v>7338</v>
      </c>
      <c r="R3731" t="s">
        <v>8736</v>
      </c>
      <c r="S3731" t="s">
        <v>270</v>
      </c>
      <c r="T3731" t="b">
        <v>1</v>
      </c>
    </row>
    <row r="3732" spans="1:20" x14ac:dyDescent="0.25">
      <c r="A3732" t="s">
        <v>259</v>
      </c>
      <c r="B3732" t="s">
        <v>260</v>
      </c>
      <c r="C3732" t="s">
        <v>336</v>
      </c>
      <c r="D3732" t="s">
        <v>7334</v>
      </c>
      <c r="E3732" t="s">
        <v>8733</v>
      </c>
      <c r="F3732" t="s">
        <v>8733</v>
      </c>
      <c r="G3732" t="s">
        <v>8733</v>
      </c>
      <c r="H3732">
        <v>104571</v>
      </c>
      <c r="I3732" t="s">
        <v>265</v>
      </c>
      <c r="J3732" t="s">
        <v>242</v>
      </c>
      <c r="K3732" t="s">
        <v>243</v>
      </c>
      <c r="L3732" t="s">
        <v>244</v>
      </c>
      <c r="M3732">
        <v>0</v>
      </c>
      <c r="N3732">
        <v>104571</v>
      </c>
      <c r="O3732" t="s">
        <v>927</v>
      </c>
      <c r="P3732" t="s">
        <v>8734</v>
      </c>
      <c r="Q3732" t="s">
        <v>7338</v>
      </c>
      <c r="R3732" t="s">
        <v>8737</v>
      </c>
      <c r="S3732" t="s">
        <v>270</v>
      </c>
      <c r="T3732" t="b">
        <v>1</v>
      </c>
    </row>
    <row r="3733" spans="1:20" x14ac:dyDescent="0.25">
      <c r="A3733" t="s">
        <v>259</v>
      </c>
      <c r="B3733" t="s">
        <v>260</v>
      </c>
      <c r="C3733" t="s">
        <v>237</v>
      </c>
      <c r="D3733" t="s">
        <v>4818</v>
      </c>
      <c r="E3733" t="s">
        <v>5782</v>
      </c>
      <c r="F3733" t="s">
        <v>8738</v>
      </c>
      <c r="G3733" t="s">
        <v>8739</v>
      </c>
      <c r="H3733">
        <v>6.8159999999999998</v>
      </c>
      <c r="I3733" t="s">
        <v>265</v>
      </c>
      <c r="J3733" t="s">
        <v>242</v>
      </c>
      <c r="K3733" t="s">
        <v>243</v>
      </c>
      <c r="L3733" t="s">
        <v>244</v>
      </c>
      <c r="M3733">
        <v>0</v>
      </c>
      <c r="N3733">
        <v>6.8159999999999998</v>
      </c>
      <c r="O3733" t="s">
        <v>518</v>
      </c>
      <c r="P3733" s="18" t="s">
        <v>8740</v>
      </c>
      <c r="Q3733" t="s">
        <v>4820</v>
      </c>
      <c r="R3733" t="s">
        <v>8741</v>
      </c>
      <c r="S3733" t="s">
        <v>270</v>
      </c>
      <c r="T3733" t="b">
        <v>1</v>
      </c>
    </row>
    <row r="3734" spans="1:20" x14ac:dyDescent="0.25">
      <c r="A3734" t="s">
        <v>259</v>
      </c>
      <c r="B3734" t="s">
        <v>260</v>
      </c>
      <c r="C3734" t="s">
        <v>294</v>
      </c>
      <c r="D3734" t="s">
        <v>4818</v>
      </c>
      <c r="E3734" t="s">
        <v>5782</v>
      </c>
      <c r="F3734" t="s">
        <v>8738</v>
      </c>
      <c r="G3734" t="s">
        <v>8739</v>
      </c>
      <c r="H3734">
        <v>4.6079999999999997</v>
      </c>
      <c r="I3734" t="s">
        <v>265</v>
      </c>
      <c r="J3734" t="s">
        <v>242</v>
      </c>
      <c r="K3734" t="s">
        <v>243</v>
      </c>
      <c r="L3734" t="s">
        <v>244</v>
      </c>
      <c r="M3734">
        <v>0</v>
      </c>
      <c r="N3734">
        <v>4.6079999999999997</v>
      </c>
      <c r="O3734" t="s">
        <v>518</v>
      </c>
      <c r="P3734" s="18" t="s">
        <v>8740</v>
      </c>
      <c r="Q3734" t="s">
        <v>4820</v>
      </c>
      <c r="R3734" t="s">
        <v>8741</v>
      </c>
      <c r="S3734" t="s">
        <v>270</v>
      </c>
      <c r="T3734" t="b">
        <v>1</v>
      </c>
    </row>
    <row r="3735" spans="1:20" x14ac:dyDescent="0.25">
      <c r="A3735" t="s">
        <v>259</v>
      </c>
      <c r="B3735" t="s">
        <v>260</v>
      </c>
      <c r="C3735" t="s">
        <v>237</v>
      </c>
      <c r="D3735" t="s">
        <v>2911</v>
      </c>
      <c r="E3735" t="s">
        <v>2435</v>
      </c>
      <c r="F3735" t="s">
        <v>2435</v>
      </c>
      <c r="G3735" t="s">
        <v>2436</v>
      </c>
      <c r="H3735">
        <v>4.68</v>
      </c>
      <c r="I3735" t="s">
        <v>265</v>
      </c>
      <c r="J3735" t="s">
        <v>242</v>
      </c>
      <c r="K3735" t="s">
        <v>243</v>
      </c>
      <c r="L3735" t="s">
        <v>244</v>
      </c>
      <c r="M3735">
        <v>0</v>
      </c>
      <c r="N3735">
        <v>4.68</v>
      </c>
      <c r="O3735" t="s">
        <v>266</v>
      </c>
      <c r="P3735" t="s">
        <v>8742</v>
      </c>
      <c r="Q3735" t="s">
        <v>2916</v>
      </c>
      <c r="R3735" t="s">
        <v>8743</v>
      </c>
      <c r="S3735" t="s">
        <v>270</v>
      </c>
      <c r="T3735" t="b">
        <v>1</v>
      </c>
    </row>
    <row r="3736" spans="1:20" x14ac:dyDescent="0.25">
      <c r="A3736" t="s">
        <v>259</v>
      </c>
      <c r="B3736" t="s">
        <v>260</v>
      </c>
      <c r="C3736" t="s">
        <v>294</v>
      </c>
      <c r="D3736" t="s">
        <v>2911</v>
      </c>
      <c r="E3736" t="s">
        <v>2435</v>
      </c>
      <c r="F3736" t="s">
        <v>2435</v>
      </c>
      <c r="G3736" t="s">
        <v>2436</v>
      </c>
      <c r="H3736">
        <v>2.472</v>
      </c>
      <c r="I3736" t="s">
        <v>265</v>
      </c>
      <c r="J3736" t="s">
        <v>242</v>
      </c>
      <c r="K3736" t="s">
        <v>243</v>
      </c>
      <c r="L3736" t="s">
        <v>244</v>
      </c>
      <c r="M3736">
        <v>0</v>
      </c>
      <c r="N3736">
        <v>2.472</v>
      </c>
      <c r="O3736" t="s">
        <v>266</v>
      </c>
      <c r="P3736" t="s">
        <v>8742</v>
      </c>
      <c r="Q3736" t="s">
        <v>2916</v>
      </c>
      <c r="R3736" t="s">
        <v>8743</v>
      </c>
      <c r="S3736" t="s">
        <v>270</v>
      </c>
      <c r="T3736" t="b">
        <v>1</v>
      </c>
    </row>
    <row r="3737" spans="1:20" x14ac:dyDescent="0.25">
      <c r="A3737" t="s">
        <v>259</v>
      </c>
      <c r="B3737" t="s">
        <v>260</v>
      </c>
      <c r="C3737" t="s">
        <v>237</v>
      </c>
      <c r="D3737" t="s">
        <v>3010</v>
      </c>
      <c r="E3737" t="s">
        <v>848</v>
      </c>
      <c r="F3737" t="s">
        <v>849</v>
      </c>
      <c r="G3737" t="s">
        <v>849</v>
      </c>
      <c r="H3737">
        <v>7.6399999999999996E-2</v>
      </c>
      <c r="I3737" t="s">
        <v>265</v>
      </c>
      <c r="J3737" t="s">
        <v>242</v>
      </c>
      <c r="K3737" t="s">
        <v>243</v>
      </c>
      <c r="L3737" t="s">
        <v>244</v>
      </c>
      <c r="M3737">
        <v>0</v>
      </c>
      <c r="N3737">
        <v>7.6399999999999996E-2</v>
      </c>
      <c r="O3737" t="s">
        <v>266</v>
      </c>
      <c r="P3737" t="s">
        <v>8744</v>
      </c>
      <c r="Q3737" t="s">
        <v>3013</v>
      </c>
      <c r="R3737" t="s">
        <v>8745</v>
      </c>
      <c r="S3737" t="s">
        <v>270</v>
      </c>
      <c r="T3737" t="b">
        <v>1</v>
      </c>
    </row>
    <row r="3738" spans="1:20" x14ac:dyDescent="0.25">
      <c r="A3738" t="s">
        <v>259</v>
      </c>
      <c r="B3738" t="s">
        <v>260</v>
      </c>
      <c r="C3738" t="s">
        <v>294</v>
      </c>
      <c r="D3738" t="s">
        <v>3010</v>
      </c>
      <c r="E3738" t="s">
        <v>848</v>
      </c>
      <c r="F3738" t="s">
        <v>849</v>
      </c>
      <c r="G3738" t="s">
        <v>849</v>
      </c>
      <c r="H3738">
        <v>6.7199999999999996E-2</v>
      </c>
      <c r="I3738" t="s">
        <v>265</v>
      </c>
      <c r="J3738" t="s">
        <v>242</v>
      </c>
      <c r="K3738" t="s">
        <v>243</v>
      </c>
      <c r="L3738" t="s">
        <v>244</v>
      </c>
      <c r="M3738">
        <v>0</v>
      </c>
      <c r="N3738">
        <v>6.7199999999999996E-2</v>
      </c>
      <c r="O3738" t="s">
        <v>266</v>
      </c>
      <c r="P3738" t="s">
        <v>8744</v>
      </c>
      <c r="Q3738" t="s">
        <v>3013</v>
      </c>
      <c r="R3738" t="s">
        <v>8745</v>
      </c>
      <c r="S3738" t="s">
        <v>270</v>
      </c>
      <c r="T3738" t="b">
        <v>1</v>
      </c>
    </row>
    <row r="3739" spans="1:20" x14ac:dyDescent="0.25">
      <c r="A3739" t="s">
        <v>236</v>
      </c>
      <c r="B3739" t="s">
        <v>236</v>
      </c>
      <c r="C3739" t="s">
        <v>237</v>
      </c>
      <c r="D3739" t="s">
        <v>558</v>
      </c>
      <c r="F3739" t="s">
        <v>426</v>
      </c>
      <c r="G3739" t="s">
        <v>8746</v>
      </c>
      <c r="H3739">
        <v>0.5</v>
      </c>
      <c r="I3739" t="s">
        <v>561</v>
      </c>
      <c r="J3739" t="s">
        <v>242</v>
      </c>
      <c r="K3739" t="s">
        <v>243</v>
      </c>
      <c r="L3739" t="s">
        <v>244</v>
      </c>
      <c r="M3739">
        <v>0</v>
      </c>
      <c r="N3739">
        <v>0.5</v>
      </c>
      <c r="O3739" t="s">
        <v>562</v>
      </c>
      <c r="P3739" t="s">
        <v>8747</v>
      </c>
      <c r="Q3739" t="s">
        <v>564</v>
      </c>
      <c r="R3739" t="s">
        <v>8490</v>
      </c>
      <c r="S3739" t="s">
        <v>249</v>
      </c>
      <c r="T3739" t="b">
        <v>1</v>
      </c>
    </row>
    <row r="3740" spans="1:20" x14ac:dyDescent="0.25">
      <c r="A3740" t="s">
        <v>259</v>
      </c>
      <c r="B3740" t="s">
        <v>260</v>
      </c>
      <c r="C3740" t="s">
        <v>237</v>
      </c>
      <c r="D3740" t="s">
        <v>1786</v>
      </c>
      <c r="E3740" t="s">
        <v>5583</v>
      </c>
      <c r="F3740" t="s">
        <v>8748</v>
      </c>
      <c r="G3740" t="s">
        <v>8748</v>
      </c>
      <c r="H3740">
        <v>0.28113300000000002</v>
      </c>
      <c r="I3740" t="s">
        <v>265</v>
      </c>
      <c r="J3740" t="s">
        <v>242</v>
      </c>
      <c r="K3740" t="s">
        <v>243</v>
      </c>
      <c r="L3740" t="s">
        <v>244</v>
      </c>
      <c r="M3740">
        <v>0</v>
      </c>
      <c r="N3740">
        <v>0.28113300000000002</v>
      </c>
      <c r="O3740" t="s">
        <v>372</v>
      </c>
      <c r="P3740" t="s">
        <v>8749</v>
      </c>
      <c r="Q3740" t="s">
        <v>1790</v>
      </c>
      <c r="R3740" t="s">
        <v>8750</v>
      </c>
      <c r="S3740" t="s">
        <v>270</v>
      </c>
      <c r="T3740" t="b">
        <v>1</v>
      </c>
    </row>
    <row r="3741" spans="1:20" x14ac:dyDescent="0.25">
      <c r="A3741" t="s">
        <v>259</v>
      </c>
      <c r="B3741" t="s">
        <v>260</v>
      </c>
      <c r="C3741" t="s">
        <v>294</v>
      </c>
      <c r="D3741" t="s">
        <v>1786</v>
      </c>
      <c r="E3741" t="s">
        <v>5583</v>
      </c>
      <c r="F3741" t="s">
        <v>8748</v>
      </c>
      <c r="G3741" t="s">
        <v>8748</v>
      </c>
      <c r="H3741">
        <v>0.1008</v>
      </c>
      <c r="I3741" t="s">
        <v>265</v>
      </c>
      <c r="J3741" t="s">
        <v>242</v>
      </c>
      <c r="K3741" t="s">
        <v>243</v>
      </c>
      <c r="L3741" t="s">
        <v>244</v>
      </c>
      <c r="M3741">
        <v>0</v>
      </c>
      <c r="N3741">
        <v>0.1008</v>
      </c>
      <c r="O3741" t="s">
        <v>372</v>
      </c>
      <c r="P3741" t="s">
        <v>8749</v>
      </c>
      <c r="Q3741" t="s">
        <v>1790</v>
      </c>
      <c r="R3741" t="s">
        <v>8750</v>
      </c>
      <c r="S3741" t="s">
        <v>270</v>
      </c>
      <c r="T3741" t="b">
        <v>1</v>
      </c>
    </row>
    <row r="3742" spans="1:20" x14ac:dyDescent="0.25">
      <c r="A3742" t="s">
        <v>259</v>
      </c>
      <c r="B3742" t="s">
        <v>260</v>
      </c>
      <c r="C3742" t="s">
        <v>237</v>
      </c>
      <c r="D3742" t="s">
        <v>643</v>
      </c>
      <c r="E3742" t="s">
        <v>944</v>
      </c>
      <c r="F3742" t="s">
        <v>945</v>
      </c>
      <c r="G3742" t="s">
        <v>945</v>
      </c>
      <c r="H3742">
        <v>0.81367</v>
      </c>
      <c r="I3742" t="s">
        <v>265</v>
      </c>
      <c r="J3742" t="s">
        <v>242</v>
      </c>
      <c r="K3742" t="s">
        <v>243</v>
      </c>
      <c r="L3742" t="s">
        <v>244</v>
      </c>
      <c r="M3742">
        <v>0</v>
      </c>
      <c r="N3742">
        <v>0.81367</v>
      </c>
      <c r="O3742" t="s">
        <v>372</v>
      </c>
      <c r="P3742" t="s">
        <v>8751</v>
      </c>
      <c r="Q3742" t="s">
        <v>647</v>
      </c>
      <c r="R3742" t="s">
        <v>8752</v>
      </c>
      <c r="S3742" t="s">
        <v>270</v>
      </c>
      <c r="T3742" t="b">
        <v>1</v>
      </c>
    </row>
    <row r="3743" spans="1:20" x14ac:dyDescent="0.25">
      <c r="A3743" t="s">
        <v>259</v>
      </c>
      <c r="B3743" t="s">
        <v>260</v>
      </c>
      <c r="C3743" t="s">
        <v>237</v>
      </c>
      <c r="D3743" t="s">
        <v>1148</v>
      </c>
      <c r="E3743" t="s">
        <v>1149</v>
      </c>
      <c r="F3743" t="s">
        <v>1149</v>
      </c>
      <c r="G3743" t="s">
        <v>8753</v>
      </c>
      <c r="H3743">
        <v>3.085</v>
      </c>
      <c r="I3743" t="s">
        <v>265</v>
      </c>
      <c r="J3743" t="s">
        <v>242</v>
      </c>
      <c r="K3743" t="s">
        <v>243</v>
      </c>
      <c r="L3743" t="s">
        <v>244</v>
      </c>
      <c r="M3743">
        <v>0</v>
      </c>
      <c r="N3743">
        <v>3.085</v>
      </c>
      <c r="O3743" t="s">
        <v>310</v>
      </c>
      <c r="P3743" t="s">
        <v>8754</v>
      </c>
      <c r="Q3743" t="s">
        <v>1153</v>
      </c>
      <c r="R3743" t="s">
        <v>8755</v>
      </c>
      <c r="S3743" t="s">
        <v>270</v>
      </c>
      <c r="T3743" t="b">
        <v>1</v>
      </c>
    </row>
    <row r="3744" spans="1:20" x14ac:dyDescent="0.25">
      <c r="A3744" t="s">
        <v>259</v>
      </c>
      <c r="B3744" t="s">
        <v>260</v>
      </c>
      <c r="C3744" t="s">
        <v>294</v>
      </c>
      <c r="D3744" t="s">
        <v>1148</v>
      </c>
      <c r="E3744" t="s">
        <v>1149</v>
      </c>
      <c r="F3744" t="s">
        <v>1149</v>
      </c>
      <c r="G3744" t="s">
        <v>8753</v>
      </c>
      <c r="H3744">
        <v>1.613</v>
      </c>
      <c r="I3744" t="s">
        <v>265</v>
      </c>
      <c r="J3744" t="s">
        <v>242</v>
      </c>
      <c r="K3744" t="s">
        <v>243</v>
      </c>
      <c r="L3744" t="s">
        <v>244</v>
      </c>
      <c r="M3744">
        <v>0</v>
      </c>
      <c r="N3744">
        <v>1.613</v>
      </c>
      <c r="O3744" t="s">
        <v>310</v>
      </c>
      <c r="P3744" t="s">
        <v>8754</v>
      </c>
      <c r="Q3744" t="s">
        <v>1153</v>
      </c>
      <c r="R3744" t="s">
        <v>8755</v>
      </c>
      <c r="S3744" t="s">
        <v>270</v>
      </c>
      <c r="T3744" t="b">
        <v>1</v>
      </c>
    </row>
    <row r="3745" spans="1:20" x14ac:dyDescent="0.25">
      <c r="A3745" t="s">
        <v>259</v>
      </c>
      <c r="B3745" t="s">
        <v>260</v>
      </c>
      <c r="C3745" t="s">
        <v>237</v>
      </c>
      <c r="D3745" t="s">
        <v>3581</v>
      </c>
      <c r="E3745" t="s">
        <v>8756</v>
      </c>
      <c r="F3745" t="s">
        <v>8757</v>
      </c>
      <c r="G3745" t="s">
        <v>8758</v>
      </c>
      <c r="H3745">
        <v>1.6857500000000001</v>
      </c>
      <c r="I3745" t="s">
        <v>265</v>
      </c>
      <c r="J3745" t="s">
        <v>242</v>
      </c>
      <c r="K3745" t="s">
        <v>243</v>
      </c>
      <c r="L3745" t="s">
        <v>244</v>
      </c>
      <c r="M3745">
        <v>0</v>
      </c>
      <c r="N3745">
        <v>1.6857500000000001</v>
      </c>
      <c r="O3745" t="s">
        <v>372</v>
      </c>
      <c r="P3745" t="s">
        <v>8759</v>
      </c>
      <c r="Q3745" t="s">
        <v>3586</v>
      </c>
      <c r="R3745" t="s">
        <v>8760</v>
      </c>
      <c r="S3745" t="s">
        <v>270</v>
      </c>
      <c r="T3745" t="b">
        <v>1</v>
      </c>
    </row>
    <row r="3746" spans="1:20" x14ac:dyDescent="0.25">
      <c r="A3746" t="s">
        <v>259</v>
      </c>
      <c r="B3746" t="s">
        <v>260</v>
      </c>
      <c r="C3746" t="s">
        <v>294</v>
      </c>
      <c r="D3746" t="s">
        <v>3581</v>
      </c>
      <c r="E3746" t="s">
        <v>8756</v>
      </c>
      <c r="F3746" t="s">
        <v>8757</v>
      </c>
      <c r="G3746" t="s">
        <v>8758</v>
      </c>
      <c r="H3746">
        <v>0.68281899999999995</v>
      </c>
      <c r="I3746" t="s">
        <v>265</v>
      </c>
      <c r="J3746" t="s">
        <v>242</v>
      </c>
      <c r="K3746" t="s">
        <v>243</v>
      </c>
      <c r="L3746" t="s">
        <v>244</v>
      </c>
      <c r="M3746">
        <v>0</v>
      </c>
      <c r="N3746">
        <v>0.68281899999999995</v>
      </c>
      <c r="O3746" t="s">
        <v>372</v>
      </c>
      <c r="P3746" t="s">
        <v>8759</v>
      </c>
      <c r="Q3746" t="s">
        <v>3586</v>
      </c>
      <c r="R3746" t="s">
        <v>8760</v>
      </c>
      <c r="S3746" t="s">
        <v>270</v>
      </c>
      <c r="T3746" t="b">
        <v>1</v>
      </c>
    </row>
    <row r="3747" spans="1:20" x14ac:dyDescent="0.25">
      <c r="A3747" t="s">
        <v>259</v>
      </c>
      <c r="B3747" t="s">
        <v>260</v>
      </c>
      <c r="C3747" t="s">
        <v>237</v>
      </c>
      <c r="D3747" t="s">
        <v>5325</v>
      </c>
      <c r="E3747" t="s">
        <v>8761</v>
      </c>
      <c r="F3747" t="s">
        <v>8761</v>
      </c>
      <c r="G3747" t="s">
        <v>8762</v>
      </c>
      <c r="H3747">
        <v>0.372</v>
      </c>
      <c r="I3747" t="s">
        <v>265</v>
      </c>
      <c r="J3747" t="s">
        <v>242</v>
      </c>
      <c r="K3747" t="s">
        <v>243</v>
      </c>
      <c r="L3747" t="s">
        <v>244</v>
      </c>
      <c r="M3747">
        <v>0</v>
      </c>
      <c r="N3747">
        <v>0.372</v>
      </c>
      <c r="O3747" t="s">
        <v>1690</v>
      </c>
      <c r="P3747" t="s">
        <v>8763</v>
      </c>
      <c r="Q3747" t="s">
        <v>5330</v>
      </c>
      <c r="R3747" t="s">
        <v>8764</v>
      </c>
      <c r="S3747" t="s">
        <v>270</v>
      </c>
      <c r="T3747" t="b">
        <v>1</v>
      </c>
    </row>
    <row r="3748" spans="1:20" x14ac:dyDescent="0.25">
      <c r="A3748" t="s">
        <v>259</v>
      </c>
      <c r="B3748" t="s">
        <v>260</v>
      </c>
      <c r="C3748" t="s">
        <v>336</v>
      </c>
      <c r="D3748" t="s">
        <v>5325</v>
      </c>
      <c r="E3748" t="s">
        <v>8761</v>
      </c>
      <c r="F3748" t="s">
        <v>8761</v>
      </c>
      <c r="G3748" t="s">
        <v>8762</v>
      </c>
      <c r="H3748">
        <v>1923</v>
      </c>
      <c r="I3748" t="s">
        <v>265</v>
      </c>
      <c r="J3748" t="s">
        <v>242</v>
      </c>
      <c r="K3748" t="s">
        <v>243</v>
      </c>
      <c r="L3748" t="s">
        <v>244</v>
      </c>
      <c r="M3748">
        <v>0</v>
      </c>
      <c r="N3748">
        <v>1923</v>
      </c>
      <c r="O3748" t="s">
        <v>1690</v>
      </c>
      <c r="P3748" t="s">
        <v>8763</v>
      </c>
      <c r="Q3748" t="s">
        <v>5330</v>
      </c>
      <c r="R3748" t="s">
        <v>8765</v>
      </c>
      <c r="S3748" t="s">
        <v>270</v>
      </c>
      <c r="T3748" t="b">
        <v>1</v>
      </c>
    </row>
    <row r="3749" spans="1:20" x14ac:dyDescent="0.25">
      <c r="A3749" t="s">
        <v>259</v>
      </c>
      <c r="B3749" t="s">
        <v>260</v>
      </c>
      <c r="C3749" t="s">
        <v>336</v>
      </c>
      <c r="D3749" t="s">
        <v>5325</v>
      </c>
      <c r="E3749" t="s">
        <v>8761</v>
      </c>
      <c r="F3749" t="s">
        <v>8761</v>
      </c>
      <c r="G3749" t="s">
        <v>8762</v>
      </c>
      <c r="H3749">
        <v>3519</v>
      </c>
      <c r="I3749" t="s">
        <v>265</v>
      </c>
      <c r="J3749" t="s">
        <v>242</v>
      </c>
      <c r="K3749" t="s">
        <v>243</v>
      </c>
      <c r="L3749" t="s">
        <v>244</v>
      </c>
      <c r="M3749">
        <v>0</v>
      </c>
      <c r="N3749">
        <v>3519</v>
      </c>
      <c r="O3749" t="s">
        <v>1690</v>
      </c>
      <c r="P3749" t="s">
        <v>8763</v>
      </c>
      <c r="Q3749" t="s">
        <v>5330</v>
      </c>
      <c r="R3749" t="s">
        <v>8766</v>
      </c>
      <c r="S3749" t="s">
        <v>270</v>
      </c>
      <c r="T3749" t="b">
        <v>1</v>
      </c>
    </row>
    <row r="3750" spans="1:20" x14ac:dyDescent="0.25">
      <c r="A3750" t="s">
        <v>236</v>
      </c>
      <c r="B3750" t="s">
        <v>236</v>
      </c>
      <c r="C3750" t="s">
        <v>237</v>
      </c>
      <c r="D3750" t="s">
        <v>392</v>
      </c>
      <c r="E3750" t="s">
        <v>251</v>
      </c>
      <c r="F3750" t="s">
        <v>479</v>
      </c>
      <c r="G3750" t="s">
        <v>8767</v>
      </c>
      <c r="H3750">
        <v>0.1</v>
      </c>
      <c r="I3750" t="s">
        <v>254</v>
      </c>
      <c r="J3750" t="s">
        <v>242</v>
      </c>
      <c r="K3750" t="s">
        <v>243</v>
      </c>
      <c r="L3750" t="s">
        <v>244</v>
      </c>
      <c r="M3750">
        <v>0</v>
      </c>
      <c r="N3750">
        <v>0.1</v>
      </c>
      <c r="O3750" t="s">
        <v>255</v>
      </c>
      <c r="P3750" t="s">
        <v>8768</v>
      </c>
      <c r="Q3750" t="s">
        <v>397</v>
      </c>
      <c r="R3750" t="s">
        <v>4631</v>
      </c>
      <c r="S3750" t="s">
        <v>249</v>
      </c>
      <c r="T3750" t="b">
        <v>1</v>
      </c>
    </row>
    <row r="3751" spans="1:20" x14ac:dyDescent="0.25">
      <c r="A3751" t="s">
        <v>259</v>
      </c>
      <c r="B3751" t="s">
        <v>260</v>
      </c>
      <c r="C3751" t="s">
        <v>237</v>
      </c>
      <c r="D3751" t="s">
        <v>5949</v>
      </c>
      <c r="E3751" t="s">
        <v>2341</v>
      </c>
      <c r="F3751" t="s">
        <v>8769</v>
      </c>
      <c r="G3751" t="s">
        <v>8770</v>
      </c>
      <c r="H3751">
        <v>1.167</v>
      </c>
      <c r="I3751" t="s">
        <v>265</v>
      </c>
      <c r="J3751" t="s">
        <v>242</v>
      </c>
      <c r="K3751" t="s">
        <v>243</v>
      </c>
      <c r="L3751" t="s">
        <v>244</v>
      </c>
      <c r="M3751">
        <v>0</v>
      </c>
      <c r="N3751">
        <v>1.167</v>
      </c>
      <c r="O3751" t="s">
        <v>310</v>
      </c>
      <c r="P3751" t="s">
        <v>8771</v>
      </c>
      <c r="Q3751" t="s">
        <v>5953</v>
      </c>
      <c r="R3751" t="s">
        <v>8772</v>
      </c>
      <c r="S3751" t="s">
        <v>270</v>
      </c>
      <c r="T3751" t="b">
        <v>1</v>
      </c>
    </row>
    <row r="3752" spans="1:20" x14ac:dyDescent="0.25">
      <c r="A3752" t="s">
        <v>259</v>
      </c>
      <c r="B3752" t="s">
        <v>260</v>
      </c>
      <c r="C3752" t="s">
        <v>294</v>
      </c>
      <c r="D3752" t="s">
        <v>5949</v>
      </c>
      <c r="E3752" t="s">
        <v>2341</v>
      </c>
      <c r="F3752" t="s">
        <v>8769</v>
      </c>
      <c r="G3752" t="s">
        <v>8770</v>
      </c>
      <c r="H3752">
        <v>0.28899999999999998</v>
      </c>
      <c r="I3752" t="s">
        <v>265</v>
      </c>
      <c r="J3752" t="s">
        <v>242</v>
      </c>
      <c r="K3752" t="s">
        <v>243</v>
      </c>
      <c r="L3752" t="s">
        <v>244</v>
      </c>
      <c r="M3752">
        <v>0</v>
      </c>
      <c r="N3752">
        <v>0.28899999999999998</v>
      </c>
      <c r="O3752" t="s">
        <v>310</v>
      </c>
      <c r="P3752" t="s">
        <v>8771</v>
      </c>
      <c r="Q3752" t="s">
        <v>5953</v>
      </c>
      <c r="R3752" t="s">
        <v>8772</v>
      </c>
      <c r="S3752" t="s">
        <v>270</v>
      </c>
      <c r="T3752" t="b">
        <v>1</v>
      </c>
    </row>
    <row r="3753" spans="1:20" x14ac:dyDescent="0.25">
      <c r="A3753" t="s">
        <v>259</v>
      </c>
      <c r="B3753" t="s">
        <v>260</v>
      </c>
      <c r="C3753" t="s">
        <v>237</v>
      </c>
      <c r="D3753" t="s">
        <v>1382</v>
      </c>
      <c r="E3753" t="s">
        <v>1724</v>
      </c>
      <c r="F3753" t="s">
        <v>1724</v>
      </c>
      <c r="G3753" t="s">
        <v>8773</v>
      </c>
      <c r="H3753">
        <v>6.016</v>
      </c>
      <c r="I3753" t="s">
        <v>265</v>
      </c>
      <c r="J3753" t="s">
        <v>242</v>
      </c>
      <c r="K3753" t="s">
        <v>243</v>
      </c>
      <c r="L3753" t="s">
        <v>244</v>
      </c>
      <c r="M3753">
        <v>0</v>
      </c>
      <c r="N3753">
        <v>6.016</v>
      </c>
      <c r="O3753" t="s">
        <v>324</v>
      </c>
      <c r="P3753" t="s">
        <v>8774</v>
      </c>
      <c r="Q3753" t="s">
        <v>1387</v>
      </c>
      <c r="R3753" t="s">
        <v>8775</v>
      </c>
      <c r="S3753" t="s">
        <v>270</v>
      </c>
      <c r="T3753" t="b">
        <v>1</v>
      </c>
    </row>
    <row r="3754" spans="1:20" x14ac:dyDescent="0.25">
      <c r="A3754" t="s">
        <v>259</v>
      </c>
      <c r="B3754" t="s">
        <v>260</v>
      </c>
      <c r="C3754" t="s">
        <v>294</v>
      </c>
      <c r="D3754" t="s">
        <v>1382</v>
      </c>
      <c r="E3754" t="s">
        <v>1724</v>
      </c>
      <c r="F3754" t="s">
        <v>1724</v>
      </c>
      <c r="G3754" t="s">
        <v>8773</v>
      </c>
      <c r="H3754">
        <v>3.0720000000000001</v>
      </c>
      <c r="I3754" t="s">
        <v>265</v>
      </c>
      <c r="J3754" t="s">
        <v>242</v>
      </c>
      <c r="K3754" t="s">
        <v>243</v>
      </c>
      <c r="L3754" t="s">
        <v>244</v>
      </c>
      <c r="M3754">
        <v>0</v>
      </c>
      <c r="N3754">
        <v>3.0720000000000001</v>
      </c>
      <c r="O3754" t="s">
        <v>324</v>
      </c>
      <c r="P3754" t="s">
        <v>8774</v>
      </c>
      <c r="Q3754" t="s">
        <v>1387</v>
      </c>
      <c r="R3754" t="s">
        <v>8775</v>
      </c>
      <c r="S3754" t="s">
        <v>270</v>
      </c>
      <c r="T3754" t="b">
        <v>1</v>
      </c>
    </row>
    <row r="3755" spans="1:20" x14ac:dyDescent="0.25">
      <c r="A3755" t="s">
        <v>259</v>
      </c>
      <c r="B3755" t="s">
        <v>260</v>
      </c>
      <c r="C3755" t="s">
        <v>237</v>
      </c>
      <c r="D3755" t="s">
        <v>728</v>
      </c>
      <c r="E3755" t="s">
        <v>3877</v>
      </c>
      <c r="F3755" t="s">
        <v>8776</v>
      </c>
      <c r="G3755" t="s">
        <v>8776</v>
      </c>
      <c r="H3755">
        <v>7.5200000000000003E-2</v>
      </c>
      <c r="I3755" t="s">
        <v>265</v>
      </c>
      <c r="J3755" t="s">
        <v>242</v>
      </c>
      <c r="K3755" t="s">
        <v>243</v>
      </c>
      <c r="L3755" t="s">
        <v>244</v>
      </c>
      <c r="M3755">
        <v>0</v>
      </c>
      <c r="N3755">
        <v>7.5200000000000003E-2</v>
      </c>
      <c r="O3755" t="s">
        <v>446</v>
      </c>
      <c r="P3755" s="18" t="s">
        <v>8777</v>
      </c>
      <c r="Q3755" t="s">
        <v>732</v>
      </c>
      <c r="R3755" t="s">
        <v>8778</v>
      </c>
      <c r="S3755" t="s">
        <v>270</v>
      </c>
      <c r="T3755" t="b">
        <v>1</v>
      </c>
    </row>
    <row r="3756" spans="1:20" x14ac:dyDescent="0.25">
      <c r="A3756" t="s">
        <v>259</v>
      </c>
      <c r="B3756" t="s">
        <v>260</v>
      </c>
      <c r="C3756" t="s">
        <v>294</v>
      </c>
      <c r="D3756" t="s">
        <v>728</v>
      </c>
      <c r="E3756" t="s">
        <v>3877</v>
      </c>
      <c r="F3756" t="s">
        <v>8776</v>
      </c>
      <c r="G3756" t="s">
        <v>8776</v>
      </c>
      <c r="H3756">
        <v>3.8399999999999997E-2</v>
      </c>
      <c r="I3756" t="s">
        <v>265</v>
      </c>
      <c r="J3756" t="s">
        <v>242</v>
      </c>
      <c r="K3756" t="s">
        <v>243</v>
      </c>
      <c r="L3756" t="s">
        <v>244</v>
      </c>
      <c r="M3756">
        <v>0</v>
      </c>
      <c r="N3756">
        <v>3.8399999999999997E-2</v>
      </c>
      <c r="O3756" t="s">
        <v>310</v>
      </c>
      <c r="P3756" s="18" t="s">
        <v>8777</v>
      </c>
      <c r="Q3756" t="s">
        <v>732</v>
      </c>
      <c r="R3756" t="s">
        <v>8778</v>
      </c>
      <c r="S3756" t="s">
        <v>270</v>
      </c>
      <c r="T3756" t="b">
        <v>1</v>
      </c>
    </row>
    <row r="3757" spans="1:20" x14ac:dyDescent="0.25">
      <c r="A3757" t="s">
        <v>259</v>
      </c>
      <c r="B3757" t="s">
        <v>260</v>
      </c>
      <c r="C3757" t="s">
        <v>237</v>
      </c>
      <c r="D3757" t="s">
        <v>643</v>
      </c>
      <c r="E3757" t="s">
        <v>3364</v>
      </c>
      <c r="F3757" t="s">
        <v>8779</v>
      </c>
      <c r="G3757" t="s">
        <v>8779</v>
      </c>
      <c r="H3757">
        <v>0.40300000000000002</v>
      </c>
      <c r="I3757" t="s">
        <v>265</v>
      </c>
      <c r="J3757" t="s">
        <v>242</v>
      </c>
      <c r="K3757" t="s">
        <v>243</v>
      </c>
      <c r="L3757" t="s">
        <v>244</v>
      </c>
      <c r="M3757">
        <v>0</v>
      </c>
      <c r="N3757">
        <v>0.40300000000000002</v>
      </c>
      <c r="O3757" t="s">
        <v>324</v>
      </c>
      <c r="P3757" t="s">
        <v>5288</v>
      </c>
      <c r="Q3757" t="s">
        <v>647</v>
      </c>
      <c r="R3757" t="s">
        <v>8780</v>
      </c>
      <c r="S3757" t="s">
        <v>270</v>
      </c>
      <c r="T3757" t="b">
        <v>0</v>
      </c>
    </row>
    <row r="3758" spans="1:20" x14ac:dyDescent="0.25">
      <c r="A3758" t="s">
        <v>259</v>
      </c>
      <c r="B3758" t="s">
        <v>260</v>
      </c>
      <c r="C3758" t="s">
        <v>237</v>
      </c>
      <c r="D3758" t="s">
        <v>2292</v>
      </c>
      <c r="E3758" t="s">
        <v>2007</v>
      </c>
      <c r="F3758" t="s">
        <v>4123</v>
      </c>
      <c r="G3758" t="s">
        <v>4124</v>
      </c>
      <c r="H3758">
        <v>2.06E-2</v>
      </c>
      <c r="I3758" t="s">
        <v>265</v>
      </c>
      <c r="J3758" t="s">
        <v>242</v>
      </c>
      <c r="K3758" t="s">
        <v>243</v>
      </c>
      <c r="L3758" t="s">
        <v>244</v>
      </c>
      <c r="M3758">
        <v>0</v>
      </c>
      <c r="N3758">
        <v>2.06E-2</v>
      </c>
      <c r="O3758" t="s">
        <v>266</v>
      </c>
      <c r="P3758" s="18" t="s">
        <v>8781</v>
      </c>
      <c r="Q3758" t="s">
        <v>2297</v>
      </c>
      <c r="R3758" t="s">
        <v>8782</v>
      </c>
      <c r="S3758" t="s">
        <v>270</v>
      </c>
      <c r="T3758" t="b">
        <v>1</v>
      </c>
    </row>
    <row r="3759" spans="1:20" x14ac:dyDescent="0.25">
      <c r="A3759" t="s">
        <v>259</v>
      </c>
      <c r="B3759" t="s">
        <v>382</v>
      </c>
      <c r="C3759" t="s">
        <v>237</v>
      </c>
      <c r="D3759" t="s">
        <v>5499</v>
      </c>
      <c r="E3759" t="s">
        <v>8512</v>
      </c>
      <c r="F3759" t="s">
        <v>4964</v>
      </c>
      <c r="G3759" t="s">
        <v>4964</v>
      </c>
      <c r="H3759">
        <v>0.02</v>
      </c>
      <c r="I3759" t="s">
        <v>265</v>
      </c>
      <c r="J3759" t="s">
        <v>242</v>
      </c>
      <c r="K3759" t="s">
        <v>243</v>
      </c>
      <c r="L3759" t="s">
        <v>244</v>
      </c>
      <c r="M3759">
        <v>0</v>
      </c>
      <c r="N3759">
        <v>0.02</v>
      </c>
      <c r="O3759" t="s">
        <v>990</v>
      </c>
      <c r="P3759" t="s">
        <v>8783</v>
      </c>
      <c r="Q3759" t="s">
        <v>5504</v>
      </c>
      <c r="R3759" t="s">
        <v>8784</v>
      </c>
      <c r="S3759" t="s">
        <v>390</v>
      </c>
      <c r="T3759" t="b">
        <v>1</v>
      </c>
    </row>
    <row r="3760" spans="1:20" x14ac:dyDescent="0.25">
      <c r="A3760" t="s">
        <v>259</v>
      </c>
      <c r="B3760" t="s">
        <v>260</v>
      </c>
      <c r="C3760" t="s">
        <v>237</v>
      </c>
      <c r="D3760" t="s">
        <v>643</v>
      </c>
      <c r="E3760" t="s">
        <v>7908</v>
      </c>
      <c r="F3760" t="s">
        <v>7909</v>
      </c>
      <c r="G3760" t="s">
        <v>7909</v>
      </c>
      <c r="H3760">
        <v>1.21</v>
      </c>
      <c r="I3760" t="s">
        <v>265</v>
      </c>
      <c r="J3760" t="s">
        <v>242</v>
      </c>
      <c r="K3760" t="s">
        <v>243</v>
      </c>
      <c r="L3760" t="s">
        <v>244</v>
      </c>
      <c r="M3760">
        <v>0</v>
      </c>
      <c r="N3760">
        <v>1.21</v>
      </c>
      <c r="O3760" t="s">
        <v>324</v>
      </c>
      <c r="P3760" t="s">
        <v>6349</v>
      </c>
      <c r="Q3760" t="s">
        <v>647</v>
      </c>
      <c r="R3760" t="s">
        <v>8785</v>
      </c>
      <c r="S3760" t="s">
        <v>270</v>
      </c>
      <c r="T3760" t="b">
        <v>0</v>
      </c>
    </row>
    <row r="3761" spans="1:20" x14ac:dyDescent="0.25">
      <c r="A3761" t="s">
        <v>259</v>
      </c>
      <c r="B3761" t="s">
        <v>260</v>
      </c>
      <c r="C3761" t="s">
        <v>237</v>
      </c>
      <c r="D3761" t="s">
        <v>707</v>
      </c>
      <c r="E3761" t="s">
        <v>1156</v>
      </c>
      <c r="F3761" t="s">
        <v>8786</v>
      </c>
      <c r="G3761" t="s">
        <v>8786</v>
      </c>
      <c r="H3761">
        <v>1.853</v>
      </c>
      <c r="I3761" t="s">
        <v>265</v>
      </c>
      <c r="J3761" t="s">
        <v>242</v>
      </c>
      <c r="K3761" t="s">
        <v>243</v>
      </c>
      <c r="L3761" t="s">
        <v>244</v>
      </c>
      <c r="M3761">
        <v>0</v>
      </c>
      <c r="N3761">
        <v>1.853</v>
      </c>
      <c r="O3761" t="s">
        <v>5880</v>
      </c>
      <c r="P3761" t="s">
        <v>5881</v>
      </c>
      <c r="Q3761" t="s">
        <v>713</v>
      </c>
      <c r="R3761" t="s">
        <v>8787</v>
      </c>
      <c r="S3761" t="s">
        <v>270</v>
      </c>
      <c r="T3761" t="b">
        <v>0</v>
      </c>
    </row>
    <row r="3762" spans="1:20" x14ac:dyDescent="0.25">
      <c r="A3762" t="s">
        <v>259</v>
      </c>
      <c r="B3762" t="s">
        <v>260</v>
      </c>
      <c r="C3762" t="s">
        <v>336</v>
      </c>
      <c r="D3762" t="s">
        <v>707</v>
      </c>
      <c r="E3762" t="s">
        <v>1156</v>
      </c>
      <c r="F3762" t="s">
        <v>8786</v>
      </c>
      <c r="G3762" t="s">
        <v>8786</v>
      </c>
      <c r="H3762">
        <v>7727</v>
      </c>
      <c r="I3762" t="s">
        <v>265</v>
      </c>
      <c r="J3762" t="s">
        <v>242</v>
      </c>
      <c r="K3762" t="s">
        <v>243</v>
      </c>
      <c r="L3762" t="s">
        <v>244</v>
      </c>
      <c r="M3762">
        <v>0</v>
      </c>
      <c r="N3762">
        <v>7727</v>
      </c>
      <c r="O3762" t="s">
        <v>1212</v>
      </c>
      <c r="P3762" t="s">
        <v>5881</v>
      </c>
      <c r="Q3762" t="s">
        <v>713</v>
      </c>
      <c r="R3762" t="s">
        <v>8788</v>
      </c>
      <c r="S3762" t="s">
        <v>270</v>
      </c>
      <c r="T3762" t="b">
        <v>0</v>
      </c>
    </row>
    <row r="3763" spans="1:20" x14ac:dyDescent="0.25">
      <c r="A3763" t="s">
        <v>259</v>
      </c>
      <c r="B3763" t="s">
        <v>260</v>
      </c>
      <c r="C3763" t="s">
        <v>336</v>
      </c>
      <c r="D3763" t="s">
        <v>707</v>
      </c>
      <c r="E3763" t="s">
        <v>1156</v>
      </c>
      <c r="F3763" t="s">
        <v>8786</v>
      </c>
      <c r="G3763" t="s">
        <v>8786</v>
      </c>
      <c r="H3763">
        <v>15326</v>
      </c>
      <c r="I3763" t="s">
        <v>265</v>
      </c>
      <c r="J3763" t="s">
        <v>242</v>
      </c>
      <c r="K3763" t="s">
        <v>243</v>
      </c>
      <c r="L3763" t="s">
        <v>244</v>
      </c>
      <c r="M3763">
        <v>0</v>
      </c>
      <c r="N3763">
        <v>15326</v>
      </c>
      <c r="O3763" t="s">
        <v>1212</v>
      </c>
      <c r="P3763" t="s">
        <v>5881</v>
      </c>
      <c r="Q3763" t="s">
        <v>713</v>
      </c>
      <c r="R3763" t="s">
        <v>8789</v>
      </c>
      <c r="S3763" t="s">
        <v>270</v>
      </c>
      <c r="T3763" t="b">
        <v>0</v>
      </c>
    </row>
    <row r="3764" spans="1:20" x14ac:dyDescent="0.25">
      <c r="A3764" t="s">
        <v>259</v>
      </c>
      <c r="B3764" t="s">
        <v>260</v>
      </c>
      <c r="C3764" t="s">
        <v>237</v>
      </c>
      <c r="D3764" t="s">
        <v>1015</v>
      </c>
      <c r="E3764" t="s">
        <v>2403</v>
      </c>
      <c r="F3764" t="s">
        <v>2404</v>
      </c>
      <c r="G3764" t="s">
        <v>2404</v>
      </c>
      <c r="H3764">
        <v>0.123</v>
      </c>
      <c r="I3764" t="s">
        <v>265</v>
      </c>
      <c r="J3764" t="s">
        <v>242</v>
      </c>
      <c r="K3764" t="s">
        <v>243</v>
      </c>
      <c r="L3764" t="s">
        <v>244</v>
      </c>
      <c r="M3764">
        <v>0</v>
      </c>
      <c r="N3764">
        <v>0.123</v>
      </c>
      <c r="O3764" t="s">
        <v>711</v>
      </c>
      <c r="P3764" t="s">
        <v>3842</v>
      </c>
      <c r="Q3764" t="s">
        <v>1019</v>
      </c>
      <c r="R3764" t="s">
        <v>8790</v>
      </c>
      <c r="S3764" t="s">
        <v>270</v>
      </c>
      <c r="T3764" t="b">
        <v>0</v>
      </c>
    </row>
    <row r="3765" spans="1:20" x14ac:dyDescent="0.25">
      <c r="A3765" t="s">
        <v>259</v>
      </c>
      <c r="B3765" t="s">
        <v>260</v>
      </c>
      <c r="C3765" t="s">
        <v>237</v>
      </c>
      <c r="D3765" t="s">
        <v>3619</v>
      </c>
      <c r="E3765" t="s">
        <v>3620</v>
      </c>
      <c r="F3765" t="s">
        <v>8474</v>
      </c>
      <c r="G3765" t="s">
        <v>8474</v>
      </c>
      <c r="H3765">
        <v>2.2799999999999998</v>
      </c>
      <c r="I3765" t="s">
        <v>265</v>
      </c>
      <c r="J3765" t="s">
        <v>242</v>
      </c>
      <c r="K3765" t="s">
        <v>243</v>
      </c>
      <c r="L3765" t="s">
        <v>244</v>
      </c>
      <c r="M3765">
        <v>0</v>
      </c>
      <c r="N3765">
        <v>2.2799999999999998</v>
      </c>
      <c r="O3765" t="s">
        <v>358</v>
      </c>
      <c r="P3765" t="s">
        <v>8791</v>
      </c>
      <c r="Q3765" t="s">
        <v>3623</v>
      </c>
      <c r="R3765" t="s">
        <v>8792</v>
      </c>
      <c r="S3765" t="s">
        <v>270</v>
      </c>
      <c r="T3765" t="b">
        <v>1</v>
      </c>
    </row>
    <row r="3766" spans="1:20" x14ac:dyDescent="0.25">
      <c r="A3766" t="s">
        <v>259</v>
      </c>
      <c r="B3766" t="s">
        <v>260</v>
      </c>
      <c r="C3766" t="s">
        <v>237</v>
      </c>
      <c r="D3766" t="s">
        <v>5325</v>
      </c>
      <c r="E3766" t="s">
        <v>5326</v>
      </c>
      <c r="F3766" t="s">
        <v>8793</v>
      </c>
      <c r="G3766" t="s">
        <v>8794</v>
      </c>
      <c r="H3766">
        <v>0.67</v>
      </c>
      <c r="I3766" t="s">
        <v>265</v>
      </c>
      <c r="J3766" t="s">
        <v>242</v>
      </c>
      <c r="K3766" t="s">
        <v>243</v>
      </c>
      <c r="L3766" t="s">
        <v>244</v>
      </c>
      <c r="M3766">
        <v>0</v>
      </c>
      <c r="N3766">
        <v>0.67</v>
      </c>
      <c r="O3766" t="s">
        <v>590</v>
      </c>
      <c r="P3766" t="s">
        <v>8795</v>
      </c>
      <c r="Q3766" t="s">
        <v>5330</v>
      </c>
      <c r="R3766" t="s">
        <v>8796</v>
      </c>
      <c r="S3766" t="s">
        <v>270</v>
      </c>
      <c r="T3766" t="b">
        <v>1</v>
      </c>
    </row>
    <row r="3767" spans="1:20" x14ac:dyDescent="0.25">
      <c r="A3767" t="s">
        <v>259</v>
      </c>
      <c r="B3767" t="s">
        <v>260</v>
      </c>
      <c r="C3767" t="s">
        <v>237</v>
      </c>
      <c r="D3767" t="s">
        <v>740</v>
      </c>
      <c r="E3767" t="s">
        <v>4426</v>
      </c>
      <c r="F3767" t="s">
        <v>8797</v>
      </c>
      <c r="G3767" t="s">
        <v>8798</v>
      </c>
      <c r="H3767">
        <v>0.36499999999999999</v>
      </c>
      <c r="I3767" t="s">
        <v>265</v>
      </c>
      <c r="J3767" t="s">
        <v>242</v>
      </c>
      <c r="K3767" t="s">
        <v>243</v>
      </c>
      <c r="L3767" t="s">
        <v>244</v>
      </c>
      <c r="M3767">
        <v>0</v>
      </c>
      <c r="N3767">
        <v>0.36499999999999999</v>
      </c>
      <c r="O3767" t="s">
        <v>446</v>
      </c>
      <c r="P3767" t="s">
        <v>8799</v>
      </c>
      <c r="Q3767" t="s">
        <v>744</v>
      </c>
      <c r="R3767" t="s">
        <v>8800</v>
      </c>
      <c r="S3767" t="s">
        <v>270</v>
      </c>
      <c r="T3767" t="b">
        <v>1</v>
      </c>
    </row>
    <row r="3768" spans="1:20" x14ac:dyDescent="0.25">
      <c r="A3768" t="s">
        <v>259</v>
      </c>
      <c r="B3768" t="s">
        <v>260</v>
      </c>
      <c r="C3768" t="s">
        <v>294</v>
      </c>
      <c r="D3768" t="s">
        <v>740</v>
      </c>
      <c r="E3768" t="s">
        <v>4426</v>
      </c>
      <c r="F3768" t="s">
        <v>8797</v>
      </c>
      <c r="G3768" t="s">
        <v>8798</v>
      </c>
      <c r="H3768">
        <v>0.22700000000000001</v>
      </c>
      <c r="I3768" t="s">
        <v>265</v>
      </c>
      <c r="J3768" t="s">
        <v>242</v>
      </c>
      <c r="K3768" t="s">
        <v>243</v>
      </c>
      <c r="L3768" t="s">
        <v>244</v>
      </c>
      <c r="M3768">
        <v>0</v>
      </c>
      <c r="N3768">
        <v>0.22700000000000001</v>
      </c>
      <c r="O3768" t="s">
        <v>446</v>
      </c>
      <c r="P3768" t="s">
        <v>8799</v>
      </c>
      <c r="Q3768" t="s">
        <v>744</v>
      </c>
      <c r="R3768" t="s">
        <v>8800</v>
      </c>
      <c r="S3768" t="s">
        <v>270</v>
      </c>
      <c r="T3768" t="b">
        <v>1</v>
      </c>
    </row>
    <row r="3769" spans="1:20" x14ac:dyDescent="0.25">
      <c r="A3769" t="s">
        <v>236</v>
      </c>
      <c r="B3769" t="s">
        <v>236</v>
      </c>
      <c r="C3769" t="s">
        <v>237</v>
      </c>
      <c r="D3769" t="s">
        <v>362</v>
      </c>
      <c r="F3769" t="s">
        <v>3972</v>
      </c>
      <c r="G3769" t="s">
        <v>2347</v>
      </c>
      <c r="H3769">
        <v>0.09</v>
      </c>
      <c r="I3769" t="s">
        <v>341</v>
      </c>
      <c r="J3769" t="s">
        <v>242</v>
      </c>
      <c r="K3769" t="s">
        <v>243</v>
      </c>
      <c r="L3769" t="s">
        <v>244</v>
      </c>
      <c r="M3769">
        <v>0</v>
      </c>
      <c r="N3769">
        <v>0.09</v>
      </c>
      <c r="O3769" t="s">
        <v>927</v>
      </c>
      <c r="P3769" t="s">
        <v>8801</v>
      </c>
      <c r="Q3769" t="s">
        <v>367</v>
      </c>
      <c r="R3769" t="s">
        <v>3975</v>
      </c>
      <c r="S3769" t="s">
        <v>249</v>
      </c>
      <c r="T3769" t="b">
        <v>1</v>
      </c>
    </row>
    <row r="3770" spans="1:20" x14ac:dyDescent="0.25">
      <c r="A3770" t="s">
        <v>259</v>
      </c>
      <c r="B3770" t="s">
        <v>260</v>
      </c>
      <c r="C3770" t="s">
        <v>237</v>
      </c>
      <c r="D3770" t="s">
        <v>496</v>
      </c>
      <c r="E3770" t="s">
        <v>1729</v>
      </c>
      <c r="F3770" t="s">
        <v>1730</v>
      </c>
      <c r="G3770" t="s">
        <v>1730</v>
      </c>
      <c r="H3770">
        <v>0.121</v>
      </c>
      <c r="I3770" t="s">
        <v>265</v>
      </c>
      <c r="J3770" t="s">
        <v>242</v>
      </c>
      <c r="K3770" t="s">
        <v>243</v>
      </c>
      <c r="L3770" t="s">
        <v>244</v>
      </c>
      <c r="M3770">
        <v>0</v>
      </c>
      <c r="N3770">
        <v>0.121</v>
      </c>
      <c r="O3770" t="s">
        <v>446</v>
      </c>
      <c r="P3770" t="s">
        <v>8802</v>
      </c>
      <c r="Q3770" t="s">
        <v>500</v>
      </c>
      <c r="R3770" t="s">
        <v>8803</v>
      </c>
      <c r="S3770" t="s">
        <v>270</v>
      </c>
      <c r="T3770" t="b">
        <v>1</v>
      </c>
    </row>
    <row r="3771" spans="1:20" x14ac:dyDescent="0.25">
      <c r="A3771" t="s">
        <v>236</v>
      </c>
      <c r="B3771" t="s">
        <v>236</v>
      </c>
      <c r="C3771" t="s">
        <v>237</v>
      </c>
      <c r="D3771" t="s">
        <v>314</v>
      </c>
      <c r="E3771" t="s">
        <v>251</v>
      </c>
      <c r="F3771" t="s">
        <v>455</v>
      </c>
      <c r="G3771" t="s">
        <v>8804</v>
      </c>
      <c r="H3771">
        <v>0</v>
      </c>
      <c r="I3771" t="s">
        <v>241</v>
      </c>
      <c r="J3771" t="s">
        <v>242</v>
      </c>
      <c r="K3771" t="s">
        <v>243</v>
      </c>
      <c r="L3771" t="s">
        <v>244</v>
      </c>
      <c r="M3771">
        <v>0</v>
      </c>
      <c r="N3771">
        <v>0</v>
      </c>
      <c r="O3771" t="s">
        <v>255</v>
      </c>
      <c r="P3771" t="s">
        <v>8805</v>
      </c>
      <c r="Q3771" t="s">
        <v>318</v>
      </c>
      <c r="R3771" t="s">
        <v>551</v>
      </c>
      <c r="S3771" t="s">
        <v>249</v>
      </c>
      <c r="T3771" t="b">
        <v>1</v>
      </c>
    </row>
    <row r="3772" spans="1:20" x14ac:dyDescent="0.25">
      <c r="A3772" t="s">
        <v>259</v>
      </c>
      <c r="B3772" t="s">
        <v>260</v>
      </c>
      <c r="C3772" t="s">
        <v>237</v>
      </c>
      <c r="D3772" t="s">
        <v>295</v>
      </c>
      <c r="E3772" t="s">
        <v>3871</v>
      </c>
      <c r="F3772" t="s">
        <v>8806</v>
      </c>
      <c r="G3772" t="s">
        <v>8806</v>
      </c>
      <c r="H3772">
        <v>10.337</v>
      </c>
      <c r="I3772" t="s">
        <v>265</v>
      </c>
      <c r="J3772" t="s">
        <v>242</v>
      </c>
      <c r="K3772" t="s">
        <v>243</v>
      </c>
      <c r="L3772" t="s">
        <v>244</v>
      </c>
      <c r="M3772">
        <v>0</v>
      </c>
      <c r="N3772">
        <v>10.337</v>
      </c>
      <c r="O3772" t="s">
        <v>721</v>
      </c>
      <c r="P3772" t="s">
        <v>6343</v>
      </c>
      <c r="Q3772" t="s">
        <v>300</v>
      </c>
      <c r="R3772" t="s">
        <v>8807</v>
      </c>
      <c r="S3772" t="s">
        <v>270</v>
      </c>
      <c r="T3772" t="b">
        <v>0</v>
      </c>
    </row>
    <row r="3773" spans="1:20" x14ac:dyDescent="0.25">
      <c r="A3773" t="s">
        <v>259</v>
      </c>
      <c r="B3773" t="s">
        <v>260</v>
      </c>
      <c r="C3773" t="s">
        <v>336</v>
      </c>
      <c r="D3773" t="s">
        <v>295</v>
      </c>
      <c r="E3773" t="s">
        <v>3871</v>
      </c>
      <c r="F3773" t="s">
        <v>8806</v>
      </c>
      <c r="G3773" t="s">
        <v>8806</v>
      </c>
      <c r="H3773">
        <v>52071</v>
      </c>
      <c r="I3773" t="s">
        <v>265</v>
      </c>
      <c r="J3773" t="s">
        <v>242</v>
      </c>
      <c r="K3773" t="s">
        <v>243</v>
      </c>
      <c r="L3773" t="s">
        <v>244</v>
      </c>
      <c r="M3773">
        <v>0</v>
      </c>
      <c r="N3773">
        <v>52071</v>
      </c>
      <c r="O3773" t="s">
        <v>6345</v>
      </c>
      <c r="P3773" t="s">
        <v>6343</v>
      </c>
      <c r="Q3773" t="s">
        <v>300</v>
      </c>
      <c r="R3773" t="s">
        <v>8808</v>
      </c>
      <c r="S3773" t="s">
        <v>270</v>
      </c>
      <c r="T3773" t="b">
        <v>0</v>
      </c>
    </row>
    <row r="3774" spans="1:20" x14ac:dyDescent="0.25">
      <c r="A3774" t="s">
        <v>259</v>
      </c>
      <c r="B3774" t="s">
        <v>260</v>
      </c>
      <c r="C3774" t="s">
        <v>336</v>
      </c>
      <c r="D3774" t="s">
        <v>295</v>
      </c>
      <c r="E3774" t="s">
        <v>3871</v>
      </c>
      <c r="F3774" t="s">
        <v>8806</v>
      </c>
      <c r="G3774" t="s">
        <v>8806</v>
      </c>
      <c r="H3774">
        <v>75996</v>
      </c>
      <c r="I3774" t="s">
        <v>265</v>
      </c>
      <c r="J3774" t="s">
        <v>242</v>
      </c>
      <c r="K3774" t="s">
        <v>243</v>
      </c>
      <c r="L3774" t="s">
        <v>244</v>
      </c>
      <c r="M3774">
        <v>0</v>
      </c>
      <c r="N3774">
        <v>75996</v>
      </c>
      <c r="O3774" t="s">
        <v>6345</v>
      </c>
      <c r="P3774" t="s">
        <v>6343</v>
      </c>
      <c r="Q3774" t="s">
        <v>300</v>
      </c>
      <c r="R3774" t="s">
        <v>8809</v>
      </c>
      <c r="S3774" t="s">
        <v>270</v>
      </c>
      <c r="T3774" t="b">
        <v>0</v>
      </c>
    </row>
    <row r="3775" spans="1:20" x14ac:dyDescent="0.25">
      <c r="A3775" t="s">
        <v>259</v>
      </c>
      <c r="B3775" t="s">
        <v>260</v>
      </c>
      <c r="C3775" t="s">
        <v>237</v>
      </c>
      <c r="D3775" t="s">
        <v>4238</v>
      </c>
      <c r="E3775" t="s">
        <v>8810</v>
      </c>
      <c r="F3775" t="s">
        <v>8811</v>
      </c>
      <c r="G3775" t="s">
        <v>8811</v>
      </c>
      <c r="H3775">
        <v>0.434</v>
      </c>
      <c r="I3775" t="s">
        <v>265</v>
      </c>
      <c r="J3775" t="s">
        <v>242</v>
      </c>
      <c r="K3775" t="s">
        <v>243</v>
      </c>
      <c r="L3775" t="s">
        <v>244</v>
      </c>
      <c r="M3775">
        <v>0</v>
      </c>
      <c r="N3775">
        <v>0.434</v>
      </c>
      <c r="O3775" t="s">
        <v>386</v>
      </c>
      <c r="P3775" t="s">
        <v>8812</v>
      </c>
      <c r="Q3775" t="s">
        <v>4242</v>
      </c>
      <c r="R3775" t="s">
        <v>8813</v>
      </c>
      <c r="S3775" t="s">
        <v>270</v>
      </c>
      <c r="T3775" t="b">
        <v>1</v>
      </c>
    </row>
    <row r="3776" spans="1:20" x14ac:dyDescent="0.25">
      <c r="A3776" t="s">
        <v>259</v>
      </c>
      <c r="B3776" t="s">
        <v>260</v>
      </c>
      <c r="C3776" t="s">
        <v>294</v>
      </c>
      <c r="D3776" t="s">
        <v>4238</v>
      </c>
      <c r="E3776" t="s">
        <v>8810</v>
      </c>
      <c r="F3776" t="s">
        <v>8811</v>
      </c>
      <c r="G3776" t="s">
        <v>8811</v>
      </c>
      <c r="H3776">
        <v>0.18</v>
      </c>
      <c r="I3776" t="s">
        <v>265</v>
      </c>
      <c r="J3776" t="s">
        <v>242</v>
      </c>
      <c r="K3776" t="s">
        <v>243</v>
      </c>
      <c r="L3776" t="s">
        <v>244</v>
      </c>
      <c r="M3776">
        <v>0</v>
      </c>
      <c r="N3776">
        <v>0.18</v>
      </c>
      <c r="O3776" t="s">
        <v>1336</v>
      </c>
      <c r="P3776" t="s">
        <v>8812</v>
      </c>
      <c r="Q3776" t="s">
        <v>4242</v>
      </c>
      <c r="R3776" t="s">
        <v>8813</v>
      </c>
      <c r="S3776" t="s">
        <v>270</v>
      </c>
      <c r="T3776" t="b">
        <v>1</v>
      </c>
    </row>
    <row r="3777" spans="1:20" x14ac:dyDescent="0.25">
      <c r="A3777" t="s">
        <v>259</v>
      </c>
      <c r="B3777" t="s">
        <v>260</v>
      </c>
      <c r="C3777" t="s">
        <v>237</v>
      </c>
      <c r="D3777" t="s">
        <v>869</v>
      </c>
      <c r="E3777" t="s">
        <v>4898</v>
      </c>
      <c r="F3777" t="s">
        <v>4899</v>
      </c>
      <c r="G3777" t="s">
        <v>4899</v>
      </c>
      <c r="H3777">
        <v>2.1880000000000002</v>
      </c>
      <c r="I3777" t="s">
        <v>265</v>
      </c>
      <c r="J3777" t="s">
        <v>242</v>
      </c>
      <c r="K3777" t="s">
        <v>243</v>
      </c>
      <c r="L3777" t="s">
        <v>244</v>
      </c>
      <c r="M3777">
        <v>0</v>
      </c>
      <c r="N3777">
        <v>2.1880000000000002</v>
      </c>
      <c r="O3777" t="s">
        <v>372</v>
      </c>
      <c r="P3777" t="s">
        <v>8814</v>
      </c>
      <c r="Q3777" t="s">
        <v>873</v>
      </c>
      <c r="R3777" t="s">
        <v>8815</v>
      </c>
      <c r="S3777" t="s">
        <v>270</v>
      </c>
      <c r="T3777" t="b">
        <v>1</v>
      </c>
    </row>
    <row r="3778" spans="1:20" x14ac:dyDescent="0.25">
      <c r="A3778" t="s">
        <v>259</v>
      </c>
      <c r="B3778" t="s">
        <v>260</v>
      </c>
      <c r="C3778" t="s">
        <v>237</v>
      </c>
      <c r="D3778" t="s">
        <v>635</v>
      </c>
      <c r="E3778" t="s">
        <v>4094</v>
      </c>
      <c r="F3778" t="s">
        <v>8816</v>
      </c>
      <c r="G3778" t="s">
        <v>8816</v>
      </c>
      <c r="H3778">
        <v>0.23039999999999999</v>
      </c>
      <c r="I3778" t="s">
        <v>265</v>
      </c>
      <c r="J3778" t="s">
        <v>242</v>
      </c>
      <c r="K3778" t="s">
        <v>243</v>
      </c>
      <c r="L3778" t="s">
        <v>244</v>
      </c>
      <c r="M3778">
        <v>0</v>
      </c>
      <c r="N3778">
        <v>0.23039999999999999</v>
      </c>
      <c r="O3778" t="s">
        <v>372</v>
      </c>
      <c r="P3778" t="s">
        <v>8817</v>
      </c>
      <c r="Q3778" t="s">
        <v>639</v>
      </c>
      <c r="R3778" t="s">
        <v>8818</v>
      </c>
      <c r="S3778" t="s">
        <v>270</v>
      </c>
      <c r="T3778" t="b">
        <v>1</v>
      </c>
    </row>
    <row r="3779" spans="1:20" x14ac:dyDescent="0.25">
      <c r="A3779" t="s">
        <v>259</v>
      </c>
      <c r="B3779" t="s">
        <v>260</v>
      </c>
      <c r="C3779" t="s">
        <v>237</v>
      </c>
      <c r="D3779" t="s">
        <v>1489</v>
      </c>
      <c r="E3779" t="s">
        <v>5630</v>
      </c>
      <c r="F3779" t="s">
        <v>8819</v>
      </c>
      <c r="G3779" t="s">
        <v>8819</v>
      </c>
      <c r="H3779">
        <v>0.38400000000000001</v>
      </c>
      <c r="I3779" t="s">
        <v>265</v>
      </c>
      <c r="J3779" t="s">
        <v>242</v>
      </c>
      <c r="K3779" t="s">
        <v>243</v>
      </c>
      <c r="L3779" t="s">
        <v>244</v>
      </c>
      <c r="M3779">
        <v>0</v>
      </c>
      <c r="N3779">
        <v>0.38400000000000001</v>
      </c>
      <c r="O3779" t="s">
        <v>446</v>
      </c>
      <c r="P3779" t="s">
        <v>8820</v>
      </c>
      <c r="Q3779" t="s">
        <v>1493</v>
      </c>
      <c r="R3779" t="s">
        <v>8821</v>
      </c>
      <c r="S3779" t="s">
        <v>270</v>
      </c>
      <c r="T3779" t="b">
        <v>1</v>
      </c>
    </row>
    <row r="3780" spans="1:20" x14ac:dyDescent="0.25">
      <c r="A3780" t="s">
        <v>236</v>
      </c>
      <c r="B3780" t="s">
        <v>236</v>
      </c>
      <c r="C3780" t="s">
        <v>237</v>
      </c>
      <c r="D3780" t="s">
        <v>566</v>
      </c>
      <c r="F3780" t="s">
        <v>808</v>
      </c>
      <c r="G3780" t="s">
        <v>8822</v>
      </c>
      <c r="H3780">
        <v>2.5000000000000001E-3</v>
      </c>
      <c r="I3780" t="s">
        <v>241</v>
      </c>
      <c r="J3780" t="s">
        <v>242</v>
      </c>
      <c r="K3780" t="s">
        <v>243</v>
      </c>
      <c r="L3780" t="s">
        <v>244</v>
      </c>
      <c r="M3780">
        <v>0</v>
      </c>
      <c r="N3780">
        <v>2.5000000000000001E-3</v>
      </c>
      <c r="O3780" t="s">
        <v>1248</v>
      </c>
      <c r="P3780" t="s">
        <v>8823</v>
      </c>
      <c r="Q3780" t="s">
        <v>571</v>
      </c>
      <c r="R3780" t="s">
        <v>883</v>
      </c>
      <c r="S3780" t="s">
        <v>249</v>
      </c>
      <c r="T3780" t="b">
        <v>1</v>
      </c>
    </row>
    <row r="3781" spans="1:20" x14ac:dyDescent="0.25">
      <c r="A3781" t="s">
        <v>259</v>
      </c>
      <c r="B3781" t="s">
        <v>260</v>
      </c>
      <c r="C3781" t="s">
        <v>237</v>
      </c>
      <c r="D3781" t="s">
        <v>295</v>
      </c>
      <c r="E3781" t="s">
        <v>1613</v>
      </c>
      <c r="F3781" t="s">
        <v>8824</v>
      </c>
      <c r="G3781" t="s">
        <v>8824</v>
      </c>
      <c r="H3781">
        <v>10.337</v>
      </c>
      <c r="I3781" t="s">
        <v>265</v>
      </c>
      <c r="J3781" t="s">
        <v>242</v>
      </c>
      <c r="K3781" t="s">
        <v>243</v>
      </c>
      <c r="L3781" t="s">
        <v>244</v>
      </c>
      <c r="M3781">
        <v>0</v>
      </c>
      <c r="N3781">
        <v>10.337</v>
      </c>
      <c r="O3781" t="s">
        <v>721</v>
      </c>
      <c r="P3781" t="s">
        <v>6343</v>
      </c>
      <c r="Q3781" t="s">
        <v>300</v>
      </c>
      <c r="R3781" t="s">
        <v>8825</v>
      </c>
      <c r="S3781" t="s">
        <v>270</v>
      </c>
      <c r="T3781" t="b">
        <v>0</v>
      </c>
    </row>
    <row r="3782" spans="1:20" x14ac:dyDescent="0.25">
      <c r="A3782" t="s">
        <v>259</v>
      </c>
      <c r="B3782" t="s">
        <v>260</v>
      </c>
      <c r="C3782" t="s">
        <v>336</v>
      </c>
      <c r="D3782" t="s">
        <v>295</v>
      </c>
      <c r="E3782" t="s">
        <v>1613</v>
      </c>
      <c r="F3782" t="s">
        <v>8824</v>
      </c>
      <c r="G3782" t="s">
        <v>8824</v>
      </c>
      <c r="H3782">
        <v>52071</v>
      </c>
      <c r="I3782" t="s">
        <v>265</v>
      </c>
      <c r="J3782" t="s">
        <v>242</v>
      </c>
      <c r="K3782" t="s">
        <v>243</v>
      </c>
      <c r="L3782" t="s">
        <v>244</v>
      </c>
      <c r="M3782">
        <v>0</v>
      </c>
      <c r="N3782">
        <v>52071</v>
      </c>
      <c r="O3782" t="s">
        <v>6345</v>
      </c>
      <c r="P3782" t="s">
        <v>6343</v>
      </c>
      <c r="Q3782" t="s">
        <v>300</v>
      </c>
      <c r="R3782" t="s">
        <v>8826</v>
      </c>
      <c r="S3782" t="s">
        <v>270</v>
      </c>
      <c r="T3782" t="b">
        <v>0</v>
      </c>
    </row>
    <row r="3783" spans="1:20" x14ac:dyDescent="0.25">
      <c r="A3783" t="s">
        <v>259</v>
      </c>
      <c r="B3783" t="s">
        <v>260</v>
      </c>
      <c r="C3783" t="s">
        <v>336</v>
      </c>
      <c r="D3783" t="s">
        <v>295</v>
      </c>
      <c r="E3783" t="s">
        <v>1613</v>
      </c>
      <c r="F3783" t="s">
        <v>8824</v>
      </c>
      <c r="G3783" t="s">
        <v>8824</v>
      </c>
      <c r="H3783">
        <v>75996</v>
      </c>
      <c r="I3783" t="s">
        <v>265</v>
      </c>
      <c r="J3783" t="s">
        <v>242</v>
      </c>
      <c r="K3783" t="s">
        <v>243</v>
      </c>
      <c r="L3783" t="s">
        <v>244</v>
      </c>
      <c r="M3783">
        <v>0</v>
      </c>
      <c r="N3783">
        <v>75996</v>
      </c>
      <c r="O3783" t="s">
        <v>6345</v>
      </c>
      <c r="P3783" t="s">
        <v>6343</v>
      </c>
      <c r="Q3783" t="s">
        <v>300</v>
      </c>
      <c r="R3783" t="s">
        <v>8827</v>
      </c>
      <c r="S3783" t="s">
        <v>270</v>
      </c>
      <c r="T3783" t="b">
        <v>0</v>
      </c>
    </row>
    <row r="3784" spans="1:20" x14ac:dyDescent="0.25">
      <c r="A3784" t="s">
        <v>259</v>
      </c>
      <c r="B3784" t="s">
        <v>260</v>
      </c>
      <c r="C3784" t="s">
        <v>237</v>
      </c>
      <c r="D3784" t="s">
        <v>1343</v>
      </c>
      <c r="E3784" t="s">
        <v>1926</v>
      </c>
      <c r="F3784" t="s">
        <v>8828</v>
      </c>
      <c r="G3784" t="s">
        <v>8828</v>
      </c>
      <c r="H3784">
        <v>0.152</v>
      </c>
      <c r="I3784" t="s">
        <v>265</v>
      </c>
      <c r="J3784" t="s">
        <v>242</v>
      </c>
      <c r="K3784" t="s">
        <v>243</v>
      </c>
      <c r="L3784" t="s">
        <v>244</v>
      </c>
      <c r="M3784">
        <v>0</v>
      </c>
      <c r="N3784">
        <v>0.152</v>
      </c>
      <c r="O3784" t="s">
        <v>446</v>
      </c>
      <c r="P3784" t="s">
        <v>8829</v>
      </c>
      <c r="Q3784" t="s">
        <v>1347</v>
      </c>
      <c r="R3784" t="s">
        <v>8830</v>
      </c>
      <c r="S3784" t="s">
        <v>270</v>
      </c>
      <c r="T3784" t="b">
        <v>1</v>
      </c>
    </row>
    <row r="3785" spans="1:20" x14ac:dyDescent="0.25">
      <c r="A3785" t="s">
        <v>259</v>
      </c>
      <c r="B3785" t="s">
        <v>260</v>
      </c>
      <c r="C3785" t="s">
        <v>294</v>
      </c>
      <c r="D3785" t="s">
        <v>1343</v>
      </c>
      <c r="E3785" t="s">
        <v>1926</v>
      </c>
      <c r="F3785" t="s">
        <v>8828</v>
      </c>
      <c r="G3785" t="s">
        <v>8828</v>
      </c>
      <c r="H3785">
        <v>0.13300000000000001</v>
      </c>
      <c r="I3785" t="s">
        <v>265</v>
      </c>
      <c r="J3785" t="s">
        <v>242</v>
      </c>
      <c r="K3785" t="s">
        <v>243</v>
      </c>
      <c r="L3785" t="s">
        <v>244</v>
      </c>
      <c r="M3785">
        <v>0</v>
      </c>
      <c r="N3785">
        <v>0.13300000000000001</v>
      </c>
      <c r="O3785" t="s">
        <v>446</v>
      </c>
      <c r="P3785" t="s">
        <v>8829</v>
      </c>
      <c r="Q3785" t="s">
        <v>1347</v>
      </c>
      <c r="R3785" t="s">
        <v>8830</v>
      </c>
      <c r="S3785" t="s">
        <v>270</v>
      </c>
      <c r="T3785" t="b">
        <v>1</v>
      </c>
    </row>
    <row r="3786" spans="1:20" x14ac:dyDescent="0.25">
      <c r="A3786" t="s">
        <v>259</v>
      </c>
      <c r="B3786" t="s">
        <v>260</v>
      </c>
      <c r="C3786" t="s">
        <v>237</v>
      </c>
      <c r="D3786" t="s">
        <v>376</v>
      </c>
      <c r="E3786" t="s">
        <v>3385</v>
      </c>
      <c r="F3786" t="s">
        <v>8831</v>
      </c>
      <c r="G3786" t="s">
        <v>8831</v>
      </c>
      <c r="H3786">
        <v>3.6160000000000001</v>
      </c>
      <c r="I3786" t="s">
        <v>265</v>
      </c>
      <c r="J3786" t="s">
        <v>242</v>
      </c>
      <c r="K3786" t="s">
        <v>243</v>
      </c>
      <c r="L3786" t="s">
        <v>244</v>
      </c>
      <c r="M3786">
        <v>0</v>
      </c>
      <c r="N3786">
        <v>3.6160000000000001</v>
      </c>
      <c r="O3786" t="s">
        <v>324</v>
      </c>
      <c r="P3786" s="18" t="s">
        <v>8832</v>
      </c>
      <c r="Q3786" t="s">
        <v>380</v>
      </c>
      <c r="R3786" t="s">
        <v>8833</v>
      </c>
      <c r="S3786" t="s">
        <v>270</v>
      </c>
      <c r="T3786" t="b">
        <v>1</v>
      </c>
    </row>
    <row r="3787" spans="1:20" x14ac:dyDescent="0.25">
      <c r="A3787" t="s">
        <v>259</v>
      </c>
      <c r="B3787" t="s">
        <v>260</v>
      </c>
      <c r="C3787" t="s">
        <v>336</v>
      </c>
      <c r="D3787" t="s">
        <v>376</v>
      </c>
      <c r="E3787" t="s">
        <v>3385</v>
      </c>
      <c r="F3787" t="s">
        <v>8831</v>
      </c>
      <c r="G3787" t="s">
        <v>8831</v>
      </c>
      <c r="H3787">
        <v>18626</v>
      </c>
      <c r="I3787" t="s">
        <v>265</v>
      </c>
      <c r="J3787" t="s">
        <v>242</v>
      </c>
      <c r="K3787" t="s">
        <v>243</v>
      </c>
      <c r="L3787" t="s">
        <v>244</v>
      </c>
      <c r="M3787">
        <v>0</v>
      </c>
      <c r="N3787">
        <v>18626</v>
      </c>
      <c r="O3787" t="s">
        <v>324</v>
      </c>
      <c r="P3787" s="18" t="s">
        <v>8832</v>
      </c>
      <c r="Q3787" t="s">
        <v>380</v>
      </c>
      <c r="R3787" t="s">
        <v>8834</v>
      </c>
      <c r="S3787" t="s">
        <v>270</v>
      </c>
      <c r="T3787" t="b">
        <v>1</v>
      </c>
    </row>
    <row r="3788" spans="1:20" x14ac:dyDescent="0.25">
      <c r="A3788" t="s">
        <v>259</v>
      </c>
      <c r="B3788" t="s">
        <v>260</v>
      </c>
      <c r="C3788" t="s">
        <v>336</v>
      </c>
      <c r="D3788" t="s">
        <v>376</v>
      </c>
      <c r="E3788" t="s">
        <v>3385</v>
      </c>
      <c r="F3788" t="s">
        <v>8831</v>
      </c>
      <c r="G3788" t="s">
        <v>8831</v>
      </c>
      <c r="H3788">
        <v>35731</v>
      </c>
      <c r="I3788" t="s">
        <v>265</v>
      </c>
      <c r="J3788" t="s">
        <v>242</v>
      </c>
      <c r="K3788" t="s">
        <v>243</v>
      </c>
      <c r="L3788" t="s">
        <v>244</v>
      </c>
      <c r="M3788">
        <v>0</v>
      </c>
      <c r="N3788">
        <v>35731</v>
      </c>
      <c r="O3788" t="s">
        <v>324</v>
      </c>
      <c r="P3788" s="18" t="s">
        <v>8832</v>
      </c>
      <c r="Q3788" t="s">
        <v>380</v>
      </c>
      <c r="R3788" t="s">
        <v>8835</v>
      </c>
      <c r="S3788" t="s">
        <v>270</v>
      </c>
      <c r="T3788" t="b">
        <v>1</v>
      </c>
    </row>
    <row r="3789" spans="1:20" x14ac:dyDescent="0.25">
      <c r="A3789" t="s">
        <v>259</v>
      </c>
      <c r="B3789" t="s">
        <v>260</v>
      </c>
      <c r="C3789" t="s">
        <v>237</v>
      </c>
      <c r="D3789" t="s">
        <v>1535</v>
      </c>
      <c r="E3789" t="s">
        <v>1536</v>
      </c>
      <c r="F3789" t="s">
        <v>7606</v>
      </c>
      <c r="G3789" t="s">
        <v>7606</v>
      </c>
      <c r="H3789">
        <v>0.15207799999999999</v>
      </c>
      <c r="I3789" t="s">
        <v>265</v>
      </c>
      <c r="J3789" t="s">
        <v>242</v>
      </c>
      <c r="K3789" t="s">
        <v>243</v>
      </c>
      <c r="L3789" t="s">
        <v>244</v>
      </c>
      <c r="M3789">
        <v>0</v>
      </c>
      <c r="N3789">
        <v>0.15207799999999999</v>
      </c>
      <c r="O3789" t="s">
        <v>372</v>
      </c>
      <c r="P3789" t="s">
        <v>8836</v>
      </c>
      <c r="Q3789" t="s">
        <v>1539</v>
      </c>
      <c r="R3789" t="s">
        <v>8837</v>
      </c>
      <c r="S3789" t="s">
        <v>270</v>
      </c>
      <c r="T3789" t="b">
        <v>1</v>
      </c>
    </row>
    <row r="3790" spans="1:20" x14ac:dyDescent="0.25">
      <c r="A3790" t="s">
        <v>259</v>
      </c>
      <c r="B3790" t="s">
        <v>260</v>
      </c>
      <c r="C3790" t="s">
        <v>294</v>
      </c>
      <c r="D3790" t="s">
        <v>1535</v>
      </c>
      <c r="E3790" t="s">
        <v>1536</v>
      </c>
      <c r="F3790" t="s">
        <v>7606</v>
      </c>
      <c r="G3790" t="s">
        <v>7606</v>
      </c>
      <c r="H3790">
        <v>6.5030000000000004E-2</v>
      </c>
      <c r="I3790" t="s">
        <v>265</v>
      </c>
      <c r="J3790" t="s">
        <v>242</v>
      </c>
      <c r="K3790" t="s">
        <v>243</v>
      </c>
      <c r="L3790" t="s">
        <v>244</v>
      </c>
      <c r="M3790">
        <v>0</v>
      </c>
      <c r="N3790">
        <v>6.5030000000000004E-2</v>
      </c>
      <c r="O3790" t="s">
        <v>372</v>
      </c>
      <c r="P3790" t="s">
        <v>8836</v>
      </c>
      <c r="Q3790" t="s">
        <v>1539</v>
      </c>
      <c r="R3790" t="s">
        <v>8837</v>
      </c>
      <c r="S3790" t="s">
        <v>270</v>
      </c>
      <c r="T3790" t="b">
        <v>1</v>
      </c>
    </row>
    <row r="3791" spans="1:20" x14ac:dyDescent="0.25">
      <c r="A3791" t="s">
        <v>259</v>
      </c>
      <c r="B3791" t="s">
        <v>260</v>
      </c>
      <c r="C3791" t="s">
        <v>237</v>
      </c>
      <c r="D3791" t="s">
        <v>875</v>
      </c>
      <c r="E3791" t="s">
        <v>2003</v>
      </c>
      <c r="F3791" t="s">
        <v>8838</v>
      </c>
      <c r="G3791" t="s">
        <v>8838</v>
      </c>
      <c r="H3791">
        <v>27.486000000000001</v>
      </c>
      <c r="I3791" t="s">
        <v>265</v>
      </c>
      <c r="J3791" t="s">
        <v>242</v>
      </c>
      <c r="K3791" t="s">
        <v>243</v>
      </c>
      <c r="L3791" t="s">
        <v>244</v>
      </c>
      <c r="M3791">
        <v>0</v>
      </c>
      <c r="N3791">
        <v>27.486000000000001</v>
      </c>
      <c r="O3791" t="s">
        <v>283</v>
      </c>
      <c r="P3791" t="s">
        <v>6741</v>
      </c>
      <c r="Q3791" t="s">
        <v>879</v>
      </c>
      <c r="R3791" t="s">
        <v>8839</v>
      </c>
      <c r="S3791" t="s">
        <v>270</v>
      </c>
      <c r="T3791" t="b">
        <v>0</v>
      </c>
    </row>
    <row r="3792" spans="1:20" x14ac:dyDescent="0.25">
      <c r="A3792" t="s">
        <v>259</v>
      </c>
      <c r="B3792" t="s">
        <v>260</v>
      </c>
      <c r="C3792" t="s">
        <v>294</v>
      </c>
      <c r="D3792" t="s">
        <v>875</v>
      </c>
      <c r="E3792" t="s">
        <v>2003</v>
      </c>
      <c r="F3792" t="s">
        <v>8838</v>
      </c>
      <c r="G3792" t="s">
        <v>8838</v>
      </c>
      <c r="H3792">
        <v>9.9160000000000004</v>
      </c>
      <c r="I3792" t="s">
        <v>265</v>
      </c>
      <c r="J3792" t="s">
        <v>242</v>
      </c>
      <c r="K3792" t="s">
        <v>243</v>
      </c>
      <c r="L3792" t="s">
        <v>244</v>
      </c>
      <c r="M3792">
        <v>0</v>
      </c>
      <c r="N3792">
        <v>9.9160000000000004</v>
      </c>
      <c r="O3792" t="s">
        <v>283</v>
      </c>
      <c r="P3792" t="s">
        <v>6741</v>
      </c>
      <c r="Q3792" t="s">
        <v>879</v>
      </c>
      <c r="R3792" t="s">
        <v>8839</v>
      </c>
      <c r="S3792" t="s">
        <v>270</v>
      </c>
      <c r="T3792" t="b">
        <v>0</v>
      </c>
    </row>
    <row r="3793" spans="1:20" x14ac:dyDescent="0.25">
      <c r="A3793" t="s">
        <v>236</v>
      </c>
      <c r="B3793" t="s">
        <v>236</v>
      </c>
      <c r="C3793" t="s">
        <v>237</v>
      </c>
      <c r="D3793" t="s">
        <v>1198</v>
      </c>
      <c r="F3793" t="s">
        <v>600</v>
      </c>
      <c r="G3793" t="s">
        <v>6146</v>
      </c>
      <c r="H3793">
        <v>1.5E-3</v>
      </c>
      <c r="I3793" t="s">
        <v>254</v>
      </c>
      <c r="J3793" t="s">
        <v>242</v>
      </c>
      <c r="K3793" t="s">
        <v>243</v>
      </c>
      <c r="L3793" t="s">
        <v>244</v>
      </c>
      <c r="M3793">
        <v>0</v>
      </c>
      <c r="N3793">
        <v>1.5E-3</v>
      </c>
      <c r="O3793" t="s">
        <v>358</v>
      </c>
      <c r="P3793" t="s">
        <v>6147</v>
      </c>
      <c r="Q3793" t="s">
        <v>1201</v>
      </c>
      <c r="R3793" t="s">
        <v>3775</v>
      </c>
      <c r="S3793" t="s">
        <v>249</v>
      </c>
      <c r="T3793" t="b">
        <v>1</v>
      </c>
    </row>
    <row r="3794" spans="1:20" x14ac:dyDescent="0.25">
      <c r="A3794" t="s">
        <v>259</v>
      </c>
      <c r="B3794" t="s">
        <v>260</v>
      </c>
      <c r="C3794" t="s">
        <v>237</v>
      </c>
      <c r="D3794" t="s">
        <v>643</v>
      </c>
      <c r="E3794" t="s">
        <v>4287</v>
      </c>
      <c r="F3794" t="s">
        <v>5266</v>
      </c>
      <c r="G3794" t="s">
        <v>5266</v>
      </c>
      <c r="H3794">
        <v>5.04E-2</v>
      </c>
      <c r="I3794" t="s">
        <v>265</v>
      </c>
      <c r="J3794" t="s">
        <v>242</v>
      </c>
      <c r="K3794" t="s">
        <v>243</v>
      </c>
      <c r="L3794" t="s">
        <v>244</v>
      </c>
      <c r="M3794">
        <v>0</v>
      </c>
      <c r="N3794">
        <v>5.04E-2</v>
      </c>
      <c r="O3794" t="s">
        <v>324</v>
      </c>
      <c r="P3794" t="s">
        <v>8840</v>
      </c>
      <c r="Q3794" t="s">
        <v>647</v>
      </c>
      <c r="R3794" t="s">
        <v>8841</v>
      </c>
      <c r="S3794" t="s">
        <v>270</v>
      </c>
      <c r="T3794" t="b">
        <v>0</v>
      </c>
    </row>
    <row r="3795" spans="1:20" x14ac:dyDescent="0.25">
      <c r="A3795" t="s">
        <v>259</v>
      </c>
      <c r="B3795" t="s">
        <v>260</v>
      </c>
      <c r="C3795" t="s">
        <v>237</v>
      </c>
      <c r="D3795" t="s">
        <v>5303</v>
      </c>
      <c r="E3795" t="s">
        <v>981</v>
      </c>
      <c r="F3795" t="s">
        <v>982</v>
      </c>
      <c r="G3795" t="s">
        <v>983</v>
      </c>
      <c r="H3795">
        <v>0.14361599999999999</v>
      </c>
      <c r="I3795" t="s">
        <v>265</v>
      </c>
      <c r="J3795" t="s">
        <v>242</v>
      </c>
      <c r="K3795" t="s">
        <v>243</v>
      </c>
      <c r="L3795" t="s">
        <v>244</v>
      </c>
      <c r="M3795">
        <v>0</v>
      </c>
      <c r="N3795">
        <v>0.14361599999999999</v>
      </c>
      <c r="O3795" t="s">
        <v>372</v>
      </c>
      <c r="P3795" t="s">
        <v>8842</v>
      </c>
      <c r="Q3795" t="s">
        <v>5307</v>
      </c>
      <c r="R3795" t="s">
        <v>8843</v>
      </c>
      <c r="S3795" t="s">
        <v>270</v>
      </c>
      <c r="T3795" t="b">
        <v>1</v>
      </c>
    </row>
    <row r="3796" spans="1:20" x14ac:dyDescent="0.25">
      <c r="A3796" t="s">
        <v>236</v>
      </c>
      <c r="B3796" t="s">
        <v>236</v>
      </c>
      <c r="C3796" t="s">
        <v>237</v>
      </c>
      <c r="D3796" t="s">
        <v>392</v>
      </c>
      <c r="F3796" t="s">
        <v>2718</v>
      </c>
      <c r="G3796" t="s">
        <v>792</v>
      </c>
      <c r="H3796">
        <v>4.0000000000000001E-3</v>
      </c>
      <c r="I3796" t="s">
        <v>254</v>
      </c>
      <c r="J3796" t="s">
        <v>242</v>
      </c>
      <c r="K3796" t="s">
        <v>243</v>
      </c>
      <c r="L3796" t="s">
        <v>244</v>
      </c>
      <c r="M3796">
        <v>0</v>
      </c>
      <c r="N3796">
        <v>4.0000000000000001E-3</v>
      </c>
      <c r="O3796" t="s">
        <v>793</v>
      </c>
      <c r="P3796" t="s">
        <v>794</v>
      </c>
      <c r="Q3796" t="s">
        <v>397</v>
      </c>
      <c r="R3796" t="s">
        <v>3672</v>
      </c>
      <c r="S3796" t="s">
        <v>249</v>
      </c>
      <c r="T3796" t="b">
        <v>0</v>
      </c>
    </row>
    <row r="3797" spans="1:20" x14ac:dyDescent="0.25">
      <c r="A3797" t="s">
        <v>236</v>
      </c>
      <c r="B3797" t="s">
        <v>236</v>
      </c>
      <c r="C3797" t="s">
        <v>237</v>
      </c>
      <c r="D3797" t="s">
        <v>392</v>
      </c>
      <c r="F3797" t="s">
        <v>925</v>
      </c>
      <c r="G3797" t="s">
        <v>4896</v>
      </c>
      <c r="H3797">
        <v>5</v>
      </c>
      <c r="I3797" t="s">
        <v>254</v>
      </c>
      <c r="J3797" t="s">
        <v>242</v>
      </c>
      <c r="K3797" t="s">
        <v>243</v>
      </c>
      <c r="L3797" t="s">
        <v>244</v>
      </c>
      <c r="M3797">
        <v>0</v>
      </c>
      <c r="N3797">
        <v>5</v>
      </c>
      <c r="O3797" t="s">
        <v>1598</v>
      </c>
      <c r="P3797" t="s">
        <v>4897</v>
      </c>
      <c r="Q3797" t="s">
        <v>397</v>
      </c>
      <c r="R3797" t="s">
        <v>2867</v>
      </c>
      <c r="S3797" t="s">
        <v>249</v>
      </c>
      <c r="T3797" t="b">
        <v>0</v>
      </c>
    </row>
    <row r="3798" spans="1:20" x14ac:dyDescent="0.25">
      <c r="A3798" t="s">
        <v>259</v>
      </c>
      <c r="B3798" t="s">
        <v>260</v>
      </c>
      <c r="C3798" t="s">
        <v>237</v>
      </c>
      <c r="D3798" t="s">
        <v>2534</v>
      </c>
      <c r="E3798" t="s">
        <v>2728</v>
      </c>
      <c r="F3798" t="s">
        <v>8844</v>
      </c>
      <c r="G3798" t="s">
        <v>8844</v>
      </c>
      <c r="H3798">
        <v>5.6639999999999997</v>
      </c>
      <c r="I3798" t="s">
        <v>265</v>
      </c>
      <c r="J3798" t="s">
        <v>242</v>
      </c>
      <c r="K3798" t="s">
        <v>243</v>
      </c>
      <c r="L3798" t="s">
        <v>244</v>
      </c>
      <c r="M3798">
        <v>0</v>
      </c>
      <c r="N3798">
        <v>5.6639999999999997</v>
      </c>
      <c r="O3798" t="s">
        <v>576</v>
      </c>
      <c r="P3798" t="s">
        <v>8845</v>
      </c>
      <c r="Q3798" t="s">
        <v>2538</v>
      </c>
      <c r="R3798" t="s">
        <v>8846</v>
      </c>
      <c r="S3798" t="s">
        <v>270</v>
      </c>
      <c r="T3798" t="b">
        <v>1</v>
      </c>
    </row>
    <row r="3799" spans="1:20" x14ac:dyDescent="0.25">
      <c r="A3799" t="s">
        <v>259</v>
      </c>
      <c r="B3799" t="s">
        <v>260</v>
      </c>
      <c r="C3799" t="s">
        <v>294</v>
      </c>
      <c r="D3799" t="s">
        <v>2534</v>
      </c>
      <c r="E3799" t="s">
        <v>2728</v>
      </c>
      <c r="F3799" t="s">
        <v>8844</v>
      </c>
      <c r="G3799" t="s">
        <v>8844</v>
      </c>
      <c r="H3799">
        <v>2.72</v>
      </c>
      <c r="I3799" t="s">
        <v>265</v>
      </c>
      <c r="J3799" t="s">
        <v>242</v>
      </c>
      <c r="K3799" t="s">
        <v>243</v>
      </c>
      <c r="L3799" t="s">
        <v>244</v>
      </c>
      <c r="M3799">
        <v>0</v>
      </c>
      <c r="N3799">
        <v>2.72</v>
      </c>
      <c r="O3799" t="s">
        <v>576</v>
      </c>
      <c r="P3799" t="s">
        <v>8845</v>
      </c>
      <c r="Q3799" t="s">
        <v>2538</v>
      </c>
      <c r="R3799" t="s">
        <v>8846</v>
      </c>
      <c r="S3799" t="s">
        <v>270</v>
      </c>
      <c r="T3799" t="b">
        <v>1</v>
      </c>
    </row>
    <row r="3800" spans="1:20" x14ac:dyDescent="0.25">
      <c r="A3800" t="s">
        <v>259</v>
      </c>
      <c r="B3800" t="s">
        <v>260</v>
      </c>
      <c r="C3800" t="s">
        <v>237</v>
      </c>
      <c r="D3800" t="s">
        <v>2727</v>
      </c>
      <c r="E3800" t="s">
        <v>6254</v>
      </c>
      <c r="F3800" t="s">
        <v>6255</v>
      </c>
      <c r="G3800" t="s">
        <v>6255</v>
      </c>
      <c r="H3800">
        <v>0.40799999999999997</v>
      </c>
      <c r="I3800" t="s">
        <v>265</v>
      </c>
      <c r="J3800" t="s">
        <v>242</v>
      </c>
      <c r="K3800" t="s">
        <v>243</v>
      </c>
      <c r="L3800" t="s">
        <v>244</v>
      </c>
      <c r="M3800">
        <v>0</v>
      </c>
      <c r="N3800">
        <v>0.40799999999999997</v>
      </c>
      <c r="O3800" t="s">
        <v>576</v>
      </c>
      <c r="P3800" t="s">
        <v>8847</v>
      </c>
      <c r="Q3800" t="s">
        <v>2731</v>
      </c>
      <c r="R3800" t="s">
        <v>8848</v>
      </c>
      <c r="S3800" t="s">
        <v>270</v>
      </c>
      <c r="T3800" t="b">
        <v>1</v>
      </c>
    </row>
    <row r="3801" spans="1:20" x14ac:dyDescent="0.25">
      <c r="A3801" t="s">
        <v>259</v>
      </c>
      <c r="B3801" t="s">
        <v>260</v>
      </c>
      <c r="C3801" t="s">
        <v>237</v>
      </c>
      <c r="D3801" t="s">
        <v>412</v>
      </c>
      <c r="E3801" t="s">
        <v>8849</v>
      </c>
      <c r="F3801" t="s">
        <v>8850</v>
      </c>
      <c r="G3801" t="s">
        <v>8850</v>
      </c>
      <c r="H3801">
        <v>1.3560000000000001</v>
      </c>
      <c r="I3801" t="s">
        <v>265</v>
      </c>
      <c r="J3801" t="s">
        <v>242</v>
      </c>
      <c r="K3801" t="s">
        <v>243</v>
      </c>
      <c r="L3801" t="s">
        <v>244</v>
      </c>
      <c r="M3801">
        <v>0</v>
      </c>
      <c r="N3801">
        <v>1.3560000000000001</v>
      </c>
      <c r="O3801" t="s">
        <v>372</v>
      </c>
      <c r="P3801" t="s">
        <v>8851</v>
      </c>
      <c r="Q3801" t="s">
        <v>416</v>
      </c>
      <c r="R3801" t="s">
        <v>8852</v>
      </c>
      <c r="S3801" t="s">
        <v>270</v>
      </c>
      <c r="T3801" t="b">
        <v>1</v>
      </c>
    </row>
    <row r="3802" spans="1:20" x14ac:dyDescent="0.25">
      <c r="A3802" t="s">
        <v>259</v>
      </c>
      <c r="B3802" t="s">
        <v>260</v>
      </c>
      <c r="C3802" t="s">
        <v>237</v>
      </c>
      <c r="D3802" t="s">
        <v>1501</v>
      </c>
      <c r="E3802" t="s">
        <v>2475</v>
      </c>
      <c r="F3802" t="s">
        <v>8853</v>
      </c>
      <c r="G3802" t="s">
        <v>8853</v>
      </c>
      <c r="H3802">
        <v>0.252</v>
      </c>
      <c r="I3802" t="s">
        <v>265</v>
      </c>
      <c r="J3802" t="s">
        <v>242</v>
      </c>
      <c r="K3802" t="s">
        <v>243</v>
      </c>
      <c r="L3802" t="s">
        <v>244</v>
      </c>
      <c r="M3802">
        <v>0</v>
      </c>
      <c r="N3802">
        <v>0.252</v>
      </c>
      <c r="O3802" t="s">
        <v>1309</v>
      </c>
      <c r="P3802" t="s">
        <v>7108</v>
      </c>
      <c r="Q3802" t="s">
        <v>1505</v>
      </c>
      <c r="R3802" t="s">
        <v>8854</v>
      </c>
      <c r="S3802" t="s">
        <v>270</v>
      </c>
      <c r="T3802" t="b">
        <v>0</v>
      </c>
    </row>
    <row r="3803" spans="1:20" x14ac:dyDescent="0.25">
      <c r="A3803" t="s">
        <v>259</v>
      </c>
      <c r="B3803" t="s">
        <v>260</v>
      </c>
      <c r="C3803" t="s">
        <v>336</v>
      </c>
      <c r="D3803" t="s">
        <v>1501</v>
      </c>
      <c r="E3803" t="s">
        <v>2475</v>
      </c>
      <c r="F3803" t="s">
        <v>8853</v>
      </c>
      <c r="G3803" t="s">
        <v>8853</v>
      </c>
      <c r="H3803">
        <v>1370</v>
      </c>
      <c r="I3803" t="s">
        <v>265</v>
      </c>
      <c r="J3803" t="s">
        <v>242</v>
      </c>
      <c r="K3803" t="s">
        <v>243</v>
      </c>
      <c r="L3803" t="s">
        <v>244</v>
      </c>
      <c r="M3803">
        <v>0</v>
      </c>
      <c r="N3803">
        <v>1370</v>
      </c>
      <c r="O3803" t="s">
        <v>1212</v>
      </c>
      <c r="P3803" t="s">
        <v>7108</v>
      </c>
      <c r="Q3803" t="s">
        <v>1505</v>
      </c>
      <c r="R3803" t="s">
        <v>8855</v>
      </c>
      <c r="S3803" t="s">
        <v>270</v>
      </c>
      <c r="T3803" t="b">
        <v>0</v>
      </c>
    </row>
    <row r="3804" spans="1:20" x14ac:dyDescent="0.25">
      <c r="A3804" t="s">
        <v>259</v>
      </c>
      <c r="B3804" t="s">
        <v>260</v>
      </c>
      <c r="C3804" t="s">
        <v>336</v>
      </c>
      <c r="D3804" t="s">
        <v>1501</v>
      </c>
      <c r="E3804" t="s">
        <v>2475</v>
      </c>
      <c r="F3804" t="s">
        <v>8853</v>
      </c>
      <c r="G3804" t="s">
        <v>8853</v>
      </c>
      <c r="H3804">
        <v>2628</v>
      </c>
      <c r="I3804" t="s">
        <v>265</v>
      </c>
      <c r="J3804" t="s">
        <v>242</v>
      </c>
      <c r="K3804" t="s">
        <v>243</v>
      </c>
      <c r="L3804" t="s">
        <v>244</v>
      </c>
      <c r="M3804">
        <v>0</v>
      </c>
      <c r="N3804">
        <v>2628</v>
      </c>
      <c r="O3804" t="s">
        <v>1212</v>
      </c>
      <c r="P3804" t="s">
        <v>7108</v>
      </c>
      <c r="Q3804" t="s">
        <v>1505</v>
      </c>
      <c r="R3804" t="s">
        <v>8856</v>
      </c>
      <c r="S3804" t="s">
        <v>270</v>
      </c>
      <c r="T3804" t="b">
        <v>0</v>
      </c>
    </row>
    <row r="3805" spans="1:20" x14ac:dyDescent="0.25">
      <c r="A3805" t="s">
        <v>259</v>
      </c>
      <c r="B3805" t="s">
        <v>260</v>
      </c>
      <c r="C3805" t="s">
        <v>237</v>
      </c>
      <c r="D3805" t="s">
        <v>2443</v>
      </c>
      <c r="E3805" t="s">
        <v>1712</v>
      </c>
      <c r="F3805" t="s">
        <v>1712</v>
      </c>
      <c r="G3805" t="s">
        <v>8857</v>
      </c>
      <c r="H3805">
        <v>4.6079999999999997</v>
      </c>
      <c r="I3805" t="s">
        <v>265</v>
      </c>
      <c r="J3805" t="s">
        <v>242</v>
      </c>
      <c r="K3805" t="s">
        <v>243</v>
      </c>
      <c r="L3805" t="s">
        <v>244</v>
      </c>
      <c r="M3805">
        <v>0</v>
      </c>
      <c r="N3805">
        <v>4.6079999999999997</v>
      </c>
      <c r="O3805" t="s">
        <v>324</v>
      </c>
      <c r="P3805" t="s">
        <v>8858</v>
      </c>
      <c r="Q3805" t="s">
        <v>2448</v>
      </c>
      <c r="R3805" t="s">
        <v>8859</v>
      </c>
      <c r="S3805" t="s">
        <v>270</v>
      </c>
      <c r="T3805" t="b">
        <v>1</v>
      </c>
    </row>
    <row r="3806" spans="1:20" x14ac:dyDescent="0.25">
      <c r="A3806" t="s">
        <v>259</v>
      </c>
      <c r="B3806" t="s">
        <v>260</v>
      </c>
      <c r="C3806" t="s">
        <v>336</v>
      </c>
      <c r="D3806" t="s">
        <v>2443</v>
      </c>
      <c r="E3806" t="s">
        <v>1712</v>
      </c>
      <c r="F3806" t="s">
        <v>1712</v>
      </c>
      <c r="G3806" t="s">
        <v>8857</v>
      </c>
      <c r="H3806">
        <v>23816</v>
      </c>
      <c r="I3806" t="s">
        <v>265</v>
      </c>
      <c r="J3806" t="s">
        <v>242</v>
      </c>
      <c r="K3806" t="s">
        <v>243</v>
      </c>
      <c r="L3806" t="s">
        <v>244</v>
      </c>
      <c r="M3806">
        <v>0</v>
      </c>
      <c r="N3806">
        <v>23816</v>
      </c>
      <c r="O3806" t="s">
        <v>324</v>
      </c>
      <c r="P3806" t="s">
        <v>8858</v>
      </c>
      <c r="Q3806" t="s">
        <v>2448</v>
      </c>
      <c r="R3806" t="s">
        <v>8860</v>
      </c>
      <c r="S3806" t="s">
        <v>270</v>
      </c>
      <c r="T3806" t="b">
        <v>1</v>
      </c>
    </row>
    <row r="3807" spans="1:20" x14ac:dyDescent="0.25">
      <c r="A3807" t="s">
        <v>259</v>
      </c>
      <c r="B3807" t="s">
        <v>260</v>
      </c>
      <c r="C3807" t="s">
        <v>336</v>
      </c>
      <c r="D3807" t="s">
        <v>2443</v>
      </c>
      <c r="E3807" t="s">
        <v>1712</v>
      </c>
      <c r="F3807" t="s">
        <v>1712</v>
      </c>
      <c r="G3807" t="s">
        <v>8857</v>
      </c>
      <c r="H3807">
        <v>46017</v>
      </c>
      <c r="I3807" t="s">
        <v>265</v>
      </c>
      <c r="J3807" t="s">
        <v>242</v>
      </c>
      <c r="K3807" t="s">
        <v>243</v>
      </c>
      <c r="L3807" t="s">
        <v>244</v>
      </c>
      <c r="M3807">
        <v>0</v>
      </c>
      <c r="N3807">
        <v>46017</v>
      </c>
      <c r="O3807" t="s">
        <v>324</v>
      </c>
      <c r="P3807" t="s">
        <v>8858</v>
      </c>
      <c r="Q3807" t="s">
        <v>2448</v>
      </c>
      <c r="R3807" t="s">
        <v>8861</v>
      </c>
      <c r="S3807" t="s">
        <v>270</v>
      </c>
      <c r="T3807" t="b">
        <v>1</v>
      </c>
    </row>
    <row r="3808" spans="1:20" x14ac:dyDescent="0.25">
      <c r="A3808" t="s">
        <v>259</v>
      </c>
      <c r="B3808" t="s">
        <v>260</v>
      </c>
      <c r="C3808" t="s">
        <v>237</v>
      </c>
      <c r="D3808" t="s">
        <v>869</v>
      </c>
      <c r="E3808" t="s">
        <v>5724</v>
      </c>
      <c r="F3808" t="s">
        <v>8862</v>
      </c>
      <c r="G3808" t="s">
        <v>8862</v>
      </c>
      <c r="H3808">
        <v>0.159</v>
      </c>
      <c r="I3808" t="s">
        <v>265</v>
      </c>
      <c r="J3808" t="s">
        <v>242</v>
      </c>
      <c r="K3808" t="s">
        <v>243</v>
      </c>
      <c r="L3808" t="s">
        <v>244</v>
      </c>
      <c r="M3808">
        <v>0</v>
      </c>
      <c r="N3808">
        <v>0.159</v>
      </c>
      <c r="O3808" t="s">
        <v>372</v>
      </c>
      <c r="P3808" t="s">
        <v>8863</v>
      </c>
      <c r="Q3808" t="s">
        <v>873</v>
      </c>
      <c r="R3808" t="s">
        <v>8864</v>
      </c>
      <c r="S3808" t="s">
        <v>270</v>
      </c>
      <c r="T3808" t="b">
        <v>1</v>
      </c>
    </row>
    <row r="3809" spans="1:20" x14ac:dyDescent="0.25">
      <c r="A3809" t="s">
        <v>236</v>
      </c>
      <c r="B3809" t="s">
        <v>236</v>
      </c>
      <c r="C3809" t="s">
        <v>237</v>
      </c>
      <c r="D3809" t="s">
        <v>250</v>
      </c>
      <c r="E3809" t="s">
        <v>251</v>
      </c>
      <c r="F3809" t="s">
        <v>479</v>
      </c>
      <c r="G3809" t="s">
        <v>8506</v>
      </c>
      <c r="H3809">
        <v>0</v>
      </c>
      <c r="I3809" t="s">
        <v>254</v>
      </c>
      <c r="J3809" t="s">
        <v>242</v>
      </c>
      <c r="K3809" t="s">
        <v>243</v>
      </c>
      <c r="L3809" t="s">
        <v>244</v>
      </c>
      <c r="M3809">
        <v>0</v>
      </c>
      <c r="N3809">
        <v>0</v>
      </c>
      <c r="O3809" t="s">
        <v>255</v>
      </c>
      <c r="P3809" t="s">
        <v>8865</v>
      </c>
      <c r="Q3809" t="s">
        <v>257</v>
      </c>
      <c r="R3809" t="s">
        <v>4230</v>
      </c>
      <c r="S3809" t="s">
        <v>249</v>
      </c>
      <c r="T3809" t="b">
        <v>1</v>
      </c>
    </row>
    <row r="3810" spans="1:20" x14ac:dyDescent="0.25">
      <c r="A3810" t="s">
        <v>259</v>
      </c>
      <c r="B3810" t="s">
        <v>260</v>
      </c>
      <c r="C3810" t="s">
        <v>237</v>
      </c>
      <c r="D3810" t="s">
        <v>2245</v>
      </c>
      <c r="E3810" t="s">
        <v>3891</v>
      </c>
      <c r="F3810" t="s">
        <v>8866</v>
      </c>
      <c r="G3810" t="s">
        <v>8866</v>
      </c>
      <c r="H3810">
        <v>0.41362199999999999</v>
      </c>
      <c r="I3810" t="s">
        <v>265</v>
      </c>
      <c r="J3810" t="s">
        <v>242</v>
      </c>
      <c r="K3810" t="s">
        <v>243</v>
      </c>
      <c r="L3810" t="s">
        <v>244</v>
      </c>
      <c r="M3810">
        <v>0</v>
      </c>
      <c r="N3810">
        <v>0.41362199999999999</v>
      </c>
      <c r="O3810" t="s">
        <v>372</v>
      </c>
      <c r="P3810" t="s">
        <v>8867</v>
      </c>
      <c r="Q3810" t="s">
        <v>2249</v>
      </c>
      <c r="R3810" t="s">
        <v>8868</v>
      </c>
      <c r="S3810" t="s">
        <v>270</v>
      </c>
      <c r="T3810" t="b">
        <v>1</v>
      </c>
    </row>
    <row r="3811" spans="1:20" x14ac:dyDescent="0.25">
      <c r="A3811" t="s">
        <v>259</v>
      </c>
      <c r="B3811" t="s">
        <v>260</v>
      </c>
      <c r="C3811" t="s">
        <v>294</v>
      </c>
      <c r="D3811" t="s">
        <v>2245</v>
      </c>
      <c r="E3811" t="s">
        <v>3891</v>
      </c>
      <c r="F3811" t="s">
        <v>8866</v>
      </c>
      <c r="G3811" t="s">
        <v>8866</v>
      </c>
      <c r="H3811">
        <v>0.20885000000000001</v>
      </c>
      <c r="I3811" t="s">
        <v>265</v>
      </c>
      <c r="J3811" t="s">
        <v>242</v>
      </c>
      <c r="K3811" t="s">
        <v>243</v>
      </c>
      <c r="L3811" t="s">
        <v>244</v>
      </c>
      <c r="M3811">
        <v>0</v>
      </c>
      <c r="N3811">
        <v>0.20885000000000001</v>
      </c>
      <c r="O3811" t="s">
        <v>372</v>
      </c>
      <c r="P3811" t="s">
        <v>8867</v>
      </c>
      <c r="Q3811" t="s">
        <v>2249</v>
      </c>
      <c r="R3811" t="s">
        <v>8868</v>
      </c>
      <c r="S3811" t="s">
        <v>270</v>
      </c>
      <c r="T3811" t="b">
        <v>1</v>
      </c>
    </row>
    <row r="3812" spans="1:20" x14ac:dyDescent="0.25">
      <c r="A3812" t="s">
        <v>236</v>
      </c>
      <c r="B3812" t="s">
        <v>236</v>
      </c>
      <c r="C3812" t="s">
        <v>237</v>
      </c>
      <c r="D3812" t="s">
        <v>1198</v>
      </c>
      <c r="F3812" t="s">
        <v>600</v>
      </c>
      <c r="G3812" t="s">
        <v>2338</v>
      </c>
      <c r="H3812">
        <v>0</v>
      </c>
      <c r="I3812" t="s">
        <v>254</v>
      </c>
      <c r="J3812" t="s">
        <v>242</v>
      </c>
      <c r="K3812" t="s">
        <v>243</v>
      </c>
      <c r="L3812" t="s">
        <v>244</v>
      </c>
      <c r="M3812">
        <v>0</v>
      </c>
      <c r="N3812">
        <v>0</v>
      </c>
      <c r="O3812" t="s">
        <v>1390</v>
      </c>
      <c r="P3812" t="s">
        <v>8869</v>
      </c>
      <c r="Q3812" t="s">
        <v>1201</v>
      </c>
      <c r="R3812" t="s">
        <v>3775</v>
      </c>
      <c r="S3812" t="s">
        <v>249</v>
      </c>
      <c r="T3812" t="b">
        <v>0</v>
      </c>
    </row>
    <row r="3813" spans="1:20" x14ac:dyDescent="0.25">
      <c r="A3813" t="s">
        <v>259</v>
      </c>
      <c r="B3813" t="s">
        <v>260</v>
      </c>
      <c r="C3813" t="s">
        <v>237</v>
      </c>
      <c r="D3813" t="s">
        <v>328</v>
      </c>
      <c r="E3813" t="s">
        <v>7070</v>
      </c>
      <c r="F3813" t="s">
        <v>7094</v>
      </c>
      <c r="G3813" t="s">
        <v>7094</v>
      </c>
      <c r="H3813">
        <v>9.0399999999999994E-2</v>
      </c>
      <c r="I3813" t="s">
        <v>265</v>
      </c>
      <c r="J3813" t="s">
        <v>242</v>
      </c>
      <c r="K3813" t="s">
        <v>243</v>
      </c>
      <c r="L3813" t="s">
        <v>244</v>
      </c>
      <c r="M3813">
        <v>0</v>
      </c>
      <c r="N3813">
        <v>9.0399999999999994E-2</v>
      </c>
      <c r="O3813" t="s">
        <v>331</v>
      </c>
      <c r="P3813" t="s">
        <v>8870</v>
      </c>
      <c r="Q3813" t="s">
        <v>333</v>
      </c>
      <c r="R3813" t="s">
        <v>8871</v>
      </c>
      <c r="S3813" t="s">
        <v>270</v>
      </c>
      <c r="T3813" t="b">
        <v>1</v>
      </c>
    </row>
    <row r="3814" spans="1:20" x14ac:dyDescent="0.25">
      <c r="A3814" t="s">
        <v>259</v>
      </c>
      <c r="B3814" t="s">
        <v>260</v>
      </c>
      <c r="C3814" t="s">
        <v>237</v>
      </c>
      <c r="D3814" t="s">
        <v>1009</v>
      </c>
      <c r="E3814" t="s">
        <v>3832</v>
      </c>
      <c r="F3814" t="s">
        <v>4112</v>
      </c>
      <c r="G3814" t="s">
        <v>4112</v>
      </c>
      <c r="H3814">
        <v>5.1920000000000002</v>
      </c>
      <c r="I3814" t="s">
        <v>265</v>
      </c>
      <c r="J3814" t="s">
        <v>242</v>
      </c>
      <c r="K3814" t="s">
        <v>243</v>
      </c>
      <c r="L3814" t="s">
        <v>244</v>
      </c>
      <c r="M3814">
        <v>0</v>
      </c>
      <c r="N3814">
        <v>5.1920000000000002</v>
      </c>
      <c r="O3814" t="s">
        <v>2746</v>
      </c>
      <c r="P3814" t="s">
        <v>8872</v>
      </c>
      <c r="Q3814" t="s">
        <v>1013</v>
      </c>
      <c r="R3814" t="s">
        <v>8873</v>
      </c>
      <c r="S3814" t="s">
        <v>270</v>
      </c>
      <c r="T3814" t="b">
        <v>1</v>
      </c>
    </row>
    <row r="3815" spans="1:20" x14ac:dyDescent="0.25">
      <c r="A3815" t="s">
        <v>259</v>
      </c>
      <c r="B3815" t="s">
        <v>260</v>
      </c>
      <c r="C3815" t="s">
        <v>294</v>
      </c>
      <c r="D3815" t="s">
        <v>1009</v>
      </c>
      <c r="E3815" t="s">
        <v>3832</v>
      </c>
      <c r="F3815" t="s">
        <v>4112</v>
      </c>
      <c r="G3815" t="s">
        <v>4112</v>
      </c>
      <c r="H3815">
        <v>3.1680000000000001</v>
      </c>
      <c r="I3815" t="s">
        <v>265</v>
      </c>
      <c r="J3815" t="s">
        <v>242</v>
      </c>
      <c r="K3815" t="s">
        <v>243</v>
      </c>
      <c r="L3815" t="s">
        <v>244</v>
      </c>
      <c r="M3815">
        <v>0</v>
      </c>
      <c r="N3815">
        <v>3.1680000000000001</v>
      </c>
      <c r="O3815" t="s">
        <v>2746</v>
      </c>
      <c r="P3815" t="s">
        <v>8872</v>
      </c>
      <c r="Q3815" t="s">
        <v>1013</v>
      </c>
      <c r="R3815" t="s">
        <v>8873</v>
      </c>
      <c r="S3815" t="s">
        <v>270</v>
      </c>
      <c r="T3815" t="b">
        <v>1</v>
      </c>
    </row>
    <row r="3816" spans="1:20" x14ac:dyDescent="0.25">
      <c r="A3816" t="s">
        <v>236</v>
      </c>
      <c r="B3816" t="s">
        <v>236</v>
      </c>
      <c r="C3816" t="s">
        <v>237</v>
      </c>
      <c r="D3816" t="s">
        <v>355</v>
      </c>
      <c r="F3816" t="s">
        <v>1438</v>
      </c>
      <c r="G3816" t="s">
        <v>8874</v>
      </c>
      <c r="H3816">
        <v>4.0000000000000001E-3</v>
      </c>
      <c r="I3816" t="s">
        <v>254</v>
      </c>
      <c r="J3816" t="s">
        <v>242</v>
      </c>
      <c r="K3816" t="s">
        <v>243</v>
      </c>
      <c r="L3816" t="s">
        <v>244</v>
      </c>
      <c r="M3816">
        <v>0</v>
      </c>
      <c r="N3816">
        <v>4.0000000000000001E-3</v>
      </c>
      <c r="O3816" t="s">
        <v>395</v>
      </c>
      <c r="P3816" t="s">
        <v>8875</v>
      </c>
      <c r="Q3816" t="s">
        <v>360</v>
      </c>
      <c r="R3816" t="s">
        <v>4120</v>
      </c>
      <c r="S3816" t="s">
        <v>249</v>
      </c>
      <c r="T3816" t="b">
        <v>1</v>
      </c>
    </row>
    <row r="3817" spans="1:20" x14ac:dyDescent="0.25">
      <c r="A3817" t="s">
        <v>259</v>
      </c>
      <c r="B3817" t="s">
        <v>260</v>
      </c>
      <c r="C3817" t="s">
        <v>237</v>
      </c>
      <c r="D3817" t="s">
        <v>956</v>
      </c>
      <c r="E3817" t="s">
        <v>8594</v>
      </c>
      <c r="F3817" t="s">
        <v>8876</v>
      </c>
      <c r="G3817" t="s">
        <v>8876</v>
      </c>
      <c r="H3817">
        <v>7.5519999999999996</v>
      </c>
      <c r="I3817" t="s">
        <v>265</v>
      </c>
      <c r="J3817" t="s">
        <v>242</v>
      </c>
      <c r="K3817" t="s">
        <v>243</v>
      </c>
      <c r="L3817" t="s">
        <v>244</v>
      </c>
      <c r="M3817">
        <v>0</v>
      </c>
      <c r="N3817">
        <v>7.5519999999999996</v>
      </c>
      <c r="O3817" t="s">
        <v>324</v>
      </c>
      <c r="P3817" t="s">
        <v>8877</v>
      </c>
      <c r="Q3817" t="s">
        <v>960</v>
      </c>
      <c r="R3817" t="s">
        <v>8878</v>
      </c>
      <c r="S3817" t="s">
        <v>270</v>
      </c>
      <c r="T3817" t="b">
        <v>1</v>
      </c>
    </row>
    <row r="3818" spans="1:20" x14ac:dyDescent="0.25">
      <c r="A3818" t="s">
        <v>259</v>
      </c>
      <c r="B3818" t="s">
        <v>260</v>
      </c>
      <c r="C3818" t="s">
        <v>294</v>
      </c>
      <c r="D3818" t="s">
        <v>956</v>
      </c>
      <c r="E3818" t="s">
        <v>8594</v>
      </c>
      <c r="F3818" t="s">
        <v>8876</v>
      </c>
      <c r="G3818" t="s">
        <v>8876</v>
      </c>
      <c r="H3818">
        <v>4.6079999999999997</v>
      </c>
      <c r="I3818" t="s">
        <v>265</v>
      </c>
      <c r="J3818" t="s">
        <v>242</v>
      </c>
      <c r="K3818" t="s">
        <v>243</v>
      </c>
      <c r="L3818" t="s">
        <v>244</v>
      </c>
      <c r="M3818">
        <v>0</v>
      </c>
      <c r="N3818">
        <v>4.6079999999999997</v>
      </c>
      <c r="O3818" t="s">
        <v>324</v>
      </c>
      <c r="P3818" t="s">
        <v>8877</v>
      </c>
      <c r="Q3818" t="s">
        <v>960</v>
      </c>
      <c r="R3818" t="s">
        <v>8878</v>
      </c>
      <c r="S3818" t="s">
        <v>270</v>
      </c>
      <c r="T3818" t="b">
        <v>1</v>
      </c>
    </row>
    <row r="3819" spans="1:20" x14ac:dyDescent="0.25">
      <c r="A3819" t="s">
        <v>236</v>
      </c>
      <c r="B3819" t="s">
        <v>236</v>
      </c>
      <c r="C3819" t="s">
        <v>237</v>
      </c>
      <c r="D3819" t="s">
        <v>314</v>
      </c>
      <c r="F3819" t="s">
        <v>302</v>
      </c>
      <c r="G3819" t="s">
        <v>2992</v>
      </c>
      <c r="H3819">
        <v>5.0000000000000001E-3</v>
      </c>
      <c r="I3819" t="s">
        <v>241</v>
      </c>
      <c r="J3819" t="s">
        <v>242</v>
      </c>
      <c r="K3819" t="s">
        <v>243</v>
      </c>
      <c r="L3819" t="s">
        <v>244</v>
      </c>
      <c r="M3819">
        <v>0</v>
      </c>
      <c r="N3819">
        <v>5.0000000000000001E-3</v>
      </c>
      <c r="O3819" t="s">
        <v>1407</v>
      </c>
      <c r="P3819" t="s">
        <v>2993</v>
      </c>
      <c r="Q3819" t="s">
        <v>318</v>
      </c>
      <c r="R3819" t="s">
        <v>319</v>
      </c>
      <c r="S3819" t="s">
        <v>249</v>
      </c>
      <c r="T3819" t="b">
        <v>1</v>
      </c>
    </row>
    <row r="3820" spans="1:20" x14ac:dyDescent="0.25">
      <c r="A3820" t="s">
        <v>259</v>
      </c>
      <c r="B3820" t="s">
        <v>260</v>
      </c>
      <c r="C3820" t="s">
        <v>237</v>
      </c>
      <c r="D3820" t="s">
        <v>643</v>
      </c>
      <c r="E3820" t="s">
        <v>2029</v>
      </c>
      <c r="F3820" t="s">
        <v>2030</v>
      </c>
      <c r="G3820" t="s">
        <v>2030</v>
      </c>
      <c r="H3820">
        <v>6.048</v>
      </c>
      <c r="I3820" t="s">
        <v>265</v>
      </c>
      <c r="J3820" t="s">
        <v>242</v>
      </c>
      <c r="K3820" t="s">
        <v>243</v>
      </c>
      <c r="L3820" t="s">
        <v>244</v>
      </c>
      <c r="M3820">
        <v>0</v>
      </c>
      <c r="N3820">
        <v>6.048</v>
      </c>
      <c r="O3820" t="s">
        <v>324</v>
      </c>
      <c r="P3820" t="s">
        <v>2498</v>
      </c>
      <c r="Q3820" t="s">
        <v>647</v>
      </c>
      <c r="R3820" t="s">
        <v>8879</v>
      </c>
      <c r="S3820" t="s">
        <v>270</v>
      </c>
      <c r="T3820" t="b">
        <v>1</v>
      </c>
    </row>
    <row r="3821" spans="1:20" x14ac:dyDescent="0.25">
      <c r="A3821" t="s">
        <v>259</v>
      </c>
      <c r="B3821" t="s">
        <v>260</v>
      </c>
      <c r="C3821" t="s">
        <v>336</v>
      </c>
      <c r="D3821" t="s">
        <v>643</v>
      </c>
      <c r="E3821" t="s">
        <v>2029</v>
      </c>
      <c r="F3821" t="s">
        <v>2030</v>
      </c>
      <c r="G3821" t="s">
        <v>2030</v>
      </c>
      <c r="H3821">
        <v>31258</v>
      </c>
      <c r="I3821" t="s">
        <v>265</v>
      </c>
      <c r="J3821" t="s">
        <v>242</v>
      </c>
      <c r="K3821" t="s">
        <v>243</v>
      </c>
      <c r="L3821" t="s">
        <v>244</v>
      </c>
      <c r="M3821">
        <v>0</v>
      </c>
      <c r="N3821">
        <v>31258</v>
      </c>
      <c r="O3821" t="s">
        <v>324</v>
      </c>
      <c r="P3821" t="s">
        <v>2498</v>
      </c>
      <c r="Q3821" t="s">
        <v>647</v>
      </c>
      <c r="R3821" t="s">
        <v>8880</v>
      </c>
      <c r="S3821" t="s">
        <v>270</v>
      </c>
      <c r="T3821" t="b">
        <v>1</v>
      </c>
    </row>
    <row r="3822" spans="1:20" x14ac:dyDescent="0.25">
      <c r="A3822" t="s">
        <v>259</v>
      </c>
      <c r="B3822" t="s">
        <v>260</v>
      </c>
      <c r="C3822" t="s">
        <v>336</v>
      </c>
      <c r="D3822" t="s">
        <v>643</v>
      </c>
      <c r="E3822" t="s">
        <v>2029</v>
      </c>
      <c r="F3822" t="s">
        <v>2030</v>
      </c>
      <c r="G3822" t="s">
        <v>2030</v>
      </c>
      <c r="H3822">
        <v>60398</v>
      </c>
      <c r="I3822" t="s">
        <v>265</v>
      </c>
      <c r="J3822" t="s">
        <v>242</v>
      </c>
      <c r="K3822" t="s">
        <v>243</v>
      </c>
      <c r="L3822" t="s">
        <v>244</v>
      </c>
      <c r="M3822">
        <v>0</v>
      </c>
      <c r="N3822">
        <v>60398</v>
      </c>
      <c r="O3822" t="s">
        <v>324</v>
      </c>
      <c r="P3822" t="s">
        <v>2498</v>
      </c>
      <c r="Q3822" t="s">
        <v>647</v>
      </c>
      <c r="R3822" t="s">
        <v>8881</v>
      </c>
      <c r="S3822" t="s">
        <v>270</v>
      </c>
      <c r="T3822" t="b">
        <v>1</v>
      </c>
    </row>
    <row r="3823" spans="1:20" x14ac:dyDescent="0.25">
      <c r="A3823" t="s">
        <v>236</v>
      </c>
      <c r="B3823" t="s">
        <v>236</v>
      </c>
      <c r="C3823" t="s">
        <v>237</v>
      </c>
      <c r="D3823" t="s">
        <v>509</v>
      </c>
      <c r="F3823" t="s">
        <v>1819</v>
      </c>
      <c r="G3823" t="s">
        <v>3773</v>
      </c>
      <c r="H3823">
        <v>3.6000000000000002E-4</v>
      </c>
      <c r="I3823" t="s">
        <v>254</v>
      </c>
      <c r="J3823" t="s">
        <v>242</v>
      </c>
      <c r="K3823" t="s">
        <v>243</v>
      </c>
      <c r="L3823" t="s">
        <v>244</v>
      </c>
      <c r="M3823">
        <v>0</v>
      </c>
      <c r="N3823">
        <v>3.6000000000000002E-4</v>
      </c>
      <c r="O3823" t="s">
        <v>365</v>
      </c>
      <c r="P3823" t="s">
        <v>4638</v>
      </c>
      <c r="Q3823" t="s">
        <v>512</v>
      </c>
      <c r="R3823" t="s">
        <v>2565</v>
      </c>
      <c r="S3823" t="s">
        <v>249</v>
      </c>
      <c r="T3823" t="b">
        <v>0</v>
      </c>
    </row>
    <row r="3824" spans="1:20" x14ac:dyDescent="0.25">
      <c r="A3824" t="s">
        <v>259</v>
      </c>
      <c r="B3824" t="s">
        <v>260</v>
      </c>
      <c r="C3824" t="s">
        <v>237</v>
      </c>
      <c r="D3824" t="s">
        <v>707</v>
      </c>
      <c r="E3824" t="s">
        <v>2021</v>
      </c>
      <c r="F3824" t="s">
        <v>7702</v>
      </c>
      <c r="G3824" t="s">
        <v>7702</v>
      </c>
      <c r="H3824">
        <v>0.14599999999999999</v>
      </c>
      <c r="I3824" t="s">
        <v>265</v>
      </c>
      <c r="J3824" t="s">
        <v>242</v>
      </c>
      <c r="K3824" t="s">
        <v>243</v>
      </c>
      <c r="L3824" t="s">
        <v>244</v>
      </c>
      <c r="M3824">
        <v>0</v>
      </c>
      <c r="N3824">
        <v>0.14599999999999999</v>
      </c>
      <c r="O3824" t="s">
        <v>1364</v>
      </c>
      <c r="P3824" t="s">
        <v>3231</v>
      </c>
      <c r="Q3824" t="s">
        <v>713</v>
      </c>
      <c r="R3824" t="s">
        <v>8882</v>
      </c>
      <c r="S3824" t="s">
        <v>270</v>
      </c>
      <c r="T3824" t="b">
        <v>0</v>
      </c>
    </row>
    <row r="3825" spans="1:20" x14ac:dyDescent="0.25">
      <c r="A3825" t="s">
        <v>259</v>
      </c>
      <c r="B3825" t="s">
        <v>260</v>
      </c>
      <c r="C3825" t="s">
        <v>336</v>
      </c>
      <c r="D3825" t="s">
        <v>707</v>
      </c>
      <c r="E3825" t="s">
        <v>2021</v>
      </c>
      <c r="F3825" t="s">
        <v>7702</v>
      </c>
      <c r="G3825" t="s">
        <v>7702</v>
      </c>
      <c r="H3825">
        <v>541</v>
      </c>
      <c r="I3825" t="s">
        <v>265</v>
      </c>
      <c r="J3825" t="s">
        <v>242</v>
      </c>
      <c r="K3825" t="s">
        <v>243</v>
      </c>
      <c r="L3825" t="s">
        <v>244</v>
      </c>
      <c r="M3825">
        <v>0</v>
      </c>
      <c r="N3825">
        <v>541</v>
      </c>
      <c r="O3825" t="s">
        <v>1212</v>
      </c>
      <c r="P3825" t="s">
        <v>3231</v>
      </c>
      <c r="Q3825" t="s">
        <v>713</v>
      </c>
      <c r="R3825" t="s">
        <v>8883</v>
      </c>
      <c r="S3825" t="s">
        <v>270</v>
      </c>
      <c r="T3825" t="b">
        <v>0</v>
      </c>
    </row>
    <row r="3826" spans="1:20" x14ac:dyDescent="0.25">
      <c r="A3826" t="s">
        <v>259</v>
      </c>
      <c r="B3826" t="s">
        <v>260</v>
      </c>
      <c r="C3826" t="s">
        <v>336</v>
      </c>
      <c r="D3826" t="s">
        <v>707</v>
      </c>
      <c r="E3826" t="s">
        <v>2021</v>
      </c>
      <c r="F3826" t="s">
        <v>7702</v>
      </c>
      <c r="G3826" t="s">
        <v>7702</v>
      </c>
      <c r="H3826">
        <v>1062</v>
      </c>
      <c r="I3826" t="s">
        <v>265</v>
      </c>
      <c r="J3826" t="s">
        <v>242</v>
      </c>
      <c r="K3826" t="s">
        <v>243</v>
      </c>
      <c r="L3826" t="s">
        <v>244</v>
      </c>
      <c r="M3826">
        <v>0</v>
      </c>
      <c r="N3826">
        <v>1062</v>
      </c>
      <c r="O3826" t="s">
        <v>1212</v>
      </c>
      <c r="P3826" t="s">
        <v>3231</v>
      </c>
      <c r="Q3826" t="s">
        <v>713</v>
      </c>
      <c r="R3826" t="s">
        <v>8884</v>
      </c>
      <c r="S3826" t="s">
        <v>270</v>
      </c>
      <c r="T3826" t="b">
        <v>0</v>
      </c>
    </row>
    <row r="3827" spans="1:20" x14ac:dyDescent="0.25">
      <c r="A3827" t="s">
        <v>259</v>
      </c>
      <c r="B3827" t="s">
        <v>260</v>
      </c>
      <c r="C3827" t="s">
        <v>237</v>
      </c>
      <c r="D3827" t="s">
        <v>1382</v>
      </c>
      <c r="E3827" t="s">
        <v>8885</v>
      </c>
      <c r="F3827" t="s">
        <v>8885</v>
      </c>
      <c r="G3827" t="s">
        <v>8886</v>
      </c>
      <c r="H3827">
        <v>0.376</v>
      </c>
      <c r="I3827" t="s">
        <v>265</v>
      </c>
      <c r="J3827" t="s">
        <v>242</v>
      </c>
      <c r="K3827" t="s">
        <v>243</v>
      </c>
      <c r="L3827" t="s">
        <v>244</v>
      </c>
      <c r="M3827">
        <v>0</v>
      </c>
      <c r="N3827">
        <v>0.376</v>
      </c>
      <c r="O3827" t="s">
        <v>324</v>
      </c>
      <c r="P3827" t="s">
        <v>8887</v>
      </c>
      <c r="Q3827" t="s">
        <v>1387</v>
      </c>
      <c r="R3827" t="s">
        <v>8888</v>
      </c>
      <c r="S3827" t="s">
        <v>270</v>
      </c>
      <c r="T3827" t="b">
        <v>1</v>
      </c>
    </row>
    <row r="3828" spans="1:20" x14ac:dyDescent="0.25">
      <c r="A3828" t="s">
        <v>259</v>
      </c>
      <c r="B3828" t="s">
        <v>260</v>
      </c>
      <c r="C3828" t="s">
        <v>294</v>
      </c>
      <c r="D3828" t="s">
        <v>1382</v>
      </c>
      <c r="E3828" t="s">
        <v>8885</v>
      </c>
      <c r="F3828" t="s">
        <v>8885</v>
      </c>
      <c r="G3828" t="s">
        <v>8886</v>
      </c>
      <c r="H3828">
        <v>0.192</v>
      </c>
      <c r="I3828" t="s">
        <v>265</v>
      </c>
      <c r="J3828" t="s">
        <v>242</v>
      </c>
      <c r="K3828" t="s">
        <v>243</v>
      </c>
      <c r="L3828" t="s">
        <v>244</v>
      </c>
      <c r="M3828">
        <v>0</v>
      </c>
      <c r="N3828">
        <v>0.192</v>
      </c>
      <c r="O3828" t="s">
        <v>324</v>
      </c>
      <c r="P3828" t="s">
        <v>8887</v>
      </c>
      <c r="Q3828" t="s">
        <v>1387</v>
      </c>
      <c r="R3828" t="s">
        <v>8888</v>
      </c>
      <c r="S3828" t="s">
        <v>270</v>
      </c>
      <c r="T3828" t="b">
        <v>1</v>
      </c>
    </row>
    <row r="3829" spans="1:20" x14ac:dyDescent="0.25">
      <c r="A3829" t="s">
        <v>236</v>
      </c>
      <c r="B3829" t="s">
        <v>236</v>
      </c>
      <c r="C3829" t="s">
        <v>336</v>
      </c>
      <c r="D3829" t="s">
        <v>1295</v>
      </c>
      <c r="E3829" t="s">
        <v>8889</v>
      </c>
      <c r="F3829" t="s">
        <v>8890</v>
      </c>
      <c r="G3829" t="s">
        <v>8891</v>
      </c>
      <c r="H3829">
        <v>2892</v>
      </c>
      <c r="I3829" t="s">
        <v>341</v>
      </c>
      <c r="J3829" t="s">
        <v>242</v>
      </c>
      <c r="K3829" t="s">
        <v>243</v>
      </c>
      <c r="L3829" t="s">
        <v>244</v>
      </c>
      <c r="M3829">
        <v>0</v>
      </c>
      <c r="N3829">
        <v>2892</v>
      </c>
      <c r="O3829" t="s">
        <v>476</v>
      </c>
      <c r="P3829" t="s">
        <v>8121</v>
      </c>
      <c r="Q3829" t="s">
        <v>1300</v>
      </c>
      <c r="R3829" t="s">
        <v>8892</v>
      </c>
      <c r="S3829" t="s">
        <v>249</v>
      </c>
      <c r="T3829" t="b">
        <v>0</v>
      </c>
    </row>
    <row r="3830" spans="1:20" x14ac:dyDescent="0.25">
      <c r="A3830" t="s">
        <v>236</v>
      </c>
      <c r="B3830" t="s">
        <v>236</v>
      </c>
      <c r="C3830" t="s">
        <v>336</v>
      </c>
      <c r="D3830" t="s">
        <v>1295</v>
      </c>
      <c r="E3830" t="s">
        <v>8889</v>
      </c>
      <c r="F3830" t="s">
        <v>8890</v>
      </c>
      <c r="G3830" t="s">
        <v>8891</v>
      </c>
      <c r="H3830">
        <v>6983</v>
      </c>
      <c r="I3830" t="s">
        <v>341</v>
      </c>
      <c r="J3830" t="s">
        <v>242</v>
      </c>
      <c r="K3830" t="s">
        <v>243</v>
      </c>
      <c r="L3830" t="s">
        <v>244</v>
      </c>
      <c r="M3830">
        <v>0</v>
      </c>
      <c r="N3830">
        <v>6983</v>
      </c>
      <c r="O3830" t="s">
        <v>476</v>
      </c>
      <c r="P3830" t="s">
        <v>8121</v>
      </c>
      <c r="Q3830" t="s">
        <v>1300</v>
      </c>
      <c r="R3830" t="s">
        <v>8893</v>
      </c>
      <c r="S3830" t="s">
        <v>249</v>
      </c>
      <c r="T3830" t="b">
        <v>0</v>
      </c>
    </row>
    <row r="3831" spans="1:20" x14ac:dyDescent="0.25">
      <c r="A3831" t="s">
        <v>259</v>
      </c>
      <c r="B3831" t="s">
        <v>260</v>
      </c>
      <c r="C3831" t="s">
        <v>237</v>
      </c>
      <c r="D3831" t="s">
        <v>962</v>
      </c>
      <c r="E3831" t="s">
        <v>2393</v>
      </c>
      <c r="F3831" t="s">
        <v>2393</v>
      </c>
      <c r="G3831" t="s">
        <v>8894</v>
      </c>
      <c r="H3831">
        <v>2.0960000000000001</v>
      </c>
      <c r="I3831" t="s">
        <v>265</v>
      </c>
      <c r="J3831" t="s">
        <v>242</v>
      </c>
      <c r="K3831" t="s">
        <v>243</v>
      </c>
      <c r="L3831" t="s">
        <v>244</v>
      </c>
      <c r="M3831">
        <v>0</v>
      </c>
      <c r="N3831">
        <v>2.0960000000000001</v>
      </c>
      <c r="O3831" t="s">
        <v>266</v>
      </c>
      <c r="P3831" t="s">
        <v>8895</v>
      </c>
      <c r="Q3831" t="s">
        <v>967</v>
      </c>
      <c r="R3831" t="s">
        <v>8896</v>
      </c>
      <c r="S3831" t="s">
        <v>270</v>
      </c>
      <c r="T3831" t="b">
        <v>1</v>
      </c>
    </row>
    <row r="3832" spans="1:20" x14ac:dyDescent="0.25">
      <c r="A3832" t="s">
        <v>259</v>
      </c>
      <c r="B3832" t="s">
        <v>260</v>
      </c>
      <c r="C3832" t="s">
        <v>336</v>
      </c>
      <c r="D3832" t="s">
        <v>962</v>
      </c>
      <c r="E3832" t="s">
        <v>2393</v>
      </c>
      <c r="F3832" t="s">
        <v>2393</v>
      </c>
      <c r="G3832" t="s">
        <v>8894</v>
      </c>
      <c r="H3832">
        <v>14689</v>
      </c>
      <c r="I3832" t="s">
        <v>265</v>
      </c>
      <c r="J3832" t="s">
        <v>242</v>
      </c>
      <c r="K3832" t="s">
        <v>243</v>
      </c>
      <c r="L3832" t="s">
        <v>244</v>
      </c>
      <c r="M3832">
        <v>0</v>
      </c>
      <c r="N3832">
        <v>14689</v>
      </c>
      <c r="O3832" t="s">
        <v>266</v>
      </c>
      <c r="P3832" t="s">
        <v>8895</v>
      </c>
      <c r="Q3832" t="s">
        <v>967</v>
      </c>
      <c r="R3832" t="s">
        <v>8897</v>
      </c>
      <c r="S3832" t="s">
        <v>270</v>
      </c>
      <c r="T3832" t="b">
        <v>1</v>
      </c>
    </row>
    <row r="3833" spans="1:20" x14ac:dyDescent="0.25">
      <c r="A3833" t="s">
        <v>259</v>
      </c>
      <c r="B3833" t="s">
        <v>260</v>
      </c>
      <c r="C3833" t="s">
        <v>336</v>
      </c>
      <c r="D3833" t="s">
        <v>962</v>
      </c>
      <c r="E3833" t="s">
        <v>2393</v>
      </c>
      <c r="F3833" t="s">
        <v>2393</v>
      </c>
      <c r="G3833" t="s">
        <v>8894</v>
      </c>
      <c r="H3833">
        <v>33050</v>
      </c>
      <c r="I3833" t="s">
        <v>265</v>
      </c>
      <c r="J3833" t="s">
        <v>242</v>
      </c>
      <c r="K3833" t="s">
        <v>243</v>
      </c>
      <c r="L3833" t="s">
        <v>244</v>
      </c>
      <c r="M3833">
        <v>0</v>
      </c>
      <c r="N3833">
        <v>33050</v>
      </c>
      <c r="O3833" t="s">
        <v>266</v>
      </c>
      <c r="P3833" t="s">
        <v>8895</v>
      </c>
      <c r="Q3833" t="s">
        <v>967</v>
      </c>
      <c r="R3833" t="s">
        <v>8898</v>
      </c>
      <c r="S3833" t="s">
        <v>270</v>
      </c>
      <c r="T3833" t="b">
        <v>1</v>
      </c>
    </row>
    <row r="3834" spans="1:20" x14ac:dyDescent="0.25">
      <c r="A3834" t="s">
        <v>259</v>
      </c>
      <c r="B3834" t="s">
        <v>260</v>
      </c>
      <c r="C3834" t="s">
        <v>237</v>
      </c>
      <c r="D3834" t="s">
        <v>1838</v>
      </c>
      <c r="E3834" t="s">
        <v>8899</v>
      </c>
      <c r="F3834" t="s">
        <v>8900</v>
      </c>
      <c r="G3834" t="s">
        <v>8900</v>
      </c>
      <c r="H3834">
        <v>0.26640000000000003</v>
      </c>
      <c r="I3834" t="s">
        <v>265</v>
      </c>
      <c r="J3834" t="s">
        <v>242</v>
      </c>
      <c r="K3834" t="s">
        <v>243</v>
      </c>
      <c r="L3834" t="s">
        <v>244</v>
      </c>
      <c r="M3834">
        <v>0</v>
      </c>
      <c r="N3834">
        <v>0.26640000000000003</v>
      </c>
      <c r="O3834" t="s">
        <v>1122</v>
      </c>
      <c r="P3834" t="s">
        <v>8901</v>
      </c>
      <c r="Q3834" t="s">
        <v>1842</v>
      </c>
      <c r="R3834" t="s">
        <v>8902</v>
      </c>
      <c r="S3834" t="s">
        <v>270</v>
      </c>
      <c r="T3834" t="b">
        <v>1</v>
      </c>
    </row>
    <row r="3835" spans="1:20" x14ac:dyDescent="0.25">
      <c r="A3835" t="s">
        <v>259</v>
      </c>
      <c r="B3835" t="s">
        <v>260</v>
      </c>
      <c r="C3835" t="s">
        <v>237</v>
      </c>
      <c r="D3835" t="s">
        <v>2340</v>
      </c>
      <c r="E3835" t="s">
        <v>8903</v>
      </c>
      <c r="F3835" t="s">
        <v>8903</v>
      </c>
      <c r="G3835" t="s">
        <v>8904</v>
      </c>
      <c r="H3835">
        <v>2.17</v>
      </c>
      <c r="I3835" t="s">
        <v>265</v>
      </c>
      <c r="J3835" t="s">
        <v>242</v>
      </c>
      <c r="K3835" t="s">
        <v>243</v>
      </c>
      <c r="L3835" t="s">
        <v>244</v>
      </c>
      <c r="M3835">
        <v>0</v>
      </c>
      <c r="N3835">
        <v>2.17</v>
      </c>
      <c r="O3835" t="s">
        <v>2901</v>
      </c>
      <c r="P3835" t="s">
        <v>8905</v>
      </c>
      <c r="Q3835" t="s">
        <v>2345</v>
      </c>
      <c r="R3835" t="s">
        <v>8906</v>
      </c>
      <c r="S3835" t="s">
        <v>270</v>
      </c>
      <c r="T3835" t="b">
        <v>1</v>
      </c>
    </row>
    <row r="3836" spans="1:20" x14ac:dyDescent="0.25">
      <c r="A3836" t="s">
        <v>259</v>
      </c>
      <c r="B3836" t="s">
        <v>260</v>
      </c>
      <c r="C3836" t="s">
        <v>336</v>
      </c>
      <c r="D3836" t="s">
        <v>2340</v>
      </c>
      <c r="E3836" t="s">
        <v>8903</v>
      </c>
      <c r="F3836" t="s">
        <v>8903</v>
      </c>
      <c r="G3836" t="s">
        <v>8904</v>
      </c>
      <c r="H3836">
        <v>11213</v>
      </c>
      <c r="I3836" t="s">
        <v>265</v>
      </c>
      <c r="J3836" t="s">
        <v>242</v>
      </c>
      <c r="K3836" t="s">
        <v>243</v>
      </c>
      <c r="L3836" t="s">
        <v>244</v>
      </c>
      <c r="M3836">
        <v>0</v>
      </c>
      <c r="N3836">
        <v>11213</v>
      </c>
      <c r="O3836" t="s">
        <v>2901</v>
      </c>
      <c r="P3836" t="s">
        <v>8905</v>
      </c>
      <c r="Q3836" t="s">
        <v>2345</v>
      </c>
      <c r="R3836" t="s">
        <v>8907</v>
      </c>
      <c r="S3836" t="s">
        <v>270</v>
      </c>
      <c r="T3836" t="b">
        <v>1</v>
      </c>
    </row>
    <row r="3837" spans="1:20" x14ac:dyDescent="0.25">
      <c r="A3837" t="s">
        <v>259</v>
      </c>
      <c r="B3837" t="s">
        <v>260</v>
      </c>
      <c r="C3837" t="s">
        <v>336</v>
      </c>
      <c r="D3837" t="s">
        <v>2340</v>
      </c>
      <c r="E3837" t="s">
        <v>8903</v>
      </c>
      <c r="F3837" t="s">
        <v>8903</v>
      </c>
      <c r="G3837" t="s">
        <v>8904</v>
      </c>
      <c r="H3837">
        <v>21666</v>
      </c>
      <c r="I3837" t="s">
        <v>265</v>
      </c>
      <c r="J3837" t="s">
        <v>242</v>
      </c>
      <c r="K3837" t="s">
        <v>243</v>
      </c>
      <c r="L3837" t="s">
        <v>244</v>
      </c>
      <c r="M3837">
        <v>0</v>
      </c>
      <c r="N3837">
        <v>21666</v>
      </c>
      <c r="O3837" t="s">
        <v>2901</v>
      </c>
      <c r="P3837" t="s">
        <v>8905</v>
      </c>
      <c r="Q3837" t="s">
        <v>2345</v>
      </c>
      <c r="R3837" t="s">
        <v>8908</v>
      </c>
      <c r="S3837" t="s">
        <v>270</v>
      </c>
      <c r="T3837" t="b">
        <v>1</v>
      </c>
    </row>
    <row r="3838" spans="1:20" x14ac:dyDescent="0.25">
      <c r="A3838" t="s">
        <v>236</v>
      </c>
      <c r="B3838" t="s">
        <v>236</v>
      </c>
      <c r="C3838" t="s">
        <v>237</v>
      </c>
      <c r="D3838" t="s">
        <v>693</v>
      </c>
      <c r="F3838" t="s">
        <v>7713</v>
      </c>
      <c r="G3838" t="s">
        <v>8909</v>
      </c>
      <c r="H3838">
        <v>1.2</v>
      </c>
      <c r="I3838" t="s">
        <v>492</v>
      </c>
      <c r="J3838" t="s">
        <v>242</v>
      </c>
      <c r="K3838" t="s">
        <v>243</v>
      </c>
      <c r="L3838" t="s">
        <v>244</v>
      </c>
      <c r="M3838">
        <v>0</v>
      </c>
      <c r="N3838">
        <v>1.2</v>
      </c>
      <c r="O3838" t="s">
        <v>2865</v>
      </c>
      <c r="P3838" t="s">
        <v>8910</v>
      </c>
      <c r="Q3838" t="s">
        <v>699</v>
      </c>
      <c r="R3838" t="s">
        <v>7716</v>
      </c>
      <c r="S3838" t="s">
        <v>249</v>
      </c>
      <c r="T3838" t="b">
        <v>1</v>
      </c>
    </row>
    <row r="3839" spans="1:20" x14ac:dyDescent="0.25">
      <c r="A3839" t="s">
        <v>236</v>
      </c>
      <c r="B3839" t="s">
        <v>236</v>
      </c>
      <c r="C3839" t="s">
        <v>237</v>
      </c>
      <c r="D3839" t="s">
        <v>250</v>
      </c>
      <c r="F3839" t="s">
        <v>544</v>
      </c>
      <c r="G3839" t="s">
        <v>1914</v>
      </c>
      <c r="H3839">
        <v>0.13</v>
      </c>
      <c r="I3839" t="s">
        <v>254</v>
      </c>
      <c r="J3839" t="s">
        <v>242</v>
      </c>
      <c r="K3839" t="s">
        <v>243</v>
      </c>
      <c r="L3839" t="s">
        <v>244</v>
      </c>
      <c r="M3839">
        <v>0</v>
      </c>
      <c r="N3839">
        <v>0.13</v>
      </c>
      <c r="O3839" t="s">
        <v>546</v>
      </c>
      <c r="P3839" t="s">
        <v>8911</v>
      </c>
      <c r="Q3839" t="s">
        <v>257</v>
      </c>
      <c r="R3839" t="s">
        <v>548</v>
      </c>
      <c r="S3839" t="s">
        <v>249</v>
      </c>
      <c r="T3839" t="b">
        <v>1</v>
      </c>
    </row>
    <row r="3840" spans="1:20" x14ac:dyDescent="0.25">
      <c r="A3840" t="s">
        <v>236</v>
      </c>
      <c r="B3840" t="s">
        <v>236</v>
      </c>
      <c r="C3840" t="s">
        <v>237</v>
      </c>
      <c r="D3840" t="s">
        <v>392</v>
      </c>
      <c r="F3840" t="s">
        <v>1596</v>
      </c>
      <c r="G3840" t="s">
        <v>1989</v>
      </c>
      <c r="H3840">
        <v>0.1</v>
      </c>
      <c r="I3840" t="s">
        <v>254</v>
      </c>
      <c r="J3840" t="s">
        <v>242</v>
      </c>
      <c r="K3840" t="s">
        <v>243</v>
      </c>
      <c r="L3840" t="s">
        <v>244</v>
      </c>
      <c r="M3840">
        <v>0</v>
      </c>
      <c r="N3840">
        <v>0.1</v>
      </c>
      <c r="O3840" t="s">
        <v>245</v>
      </c>
      <c r="P3840" t="s">
        <v>1990</v>
      </c>
      <c r="Q3840" t="s">
        <v>397</v>
      </c>
      <c r="R3840" t="s">
        <v>2664</v>
      </c>
      <c r="S3840" t="s">
        <v>249</v>
      </c>
      <c r="T3840" t="b">
        <v>0</v>
      </c>
    </row>
    <row r="3841" spans="1:20" x14ac:dyDescent="0.25">
      <c r="A3841" t="s">
        <v>259</v>
      </c>
      <c r="B3841" t="s">
        <v>260</v>
      </c>
      <c r="C3841" t="s">
        <v>237</v>
      </c>
      <c r="D3841" t="s">
        <v>5949</v>
      </c>
      <c r="E3841" t="s">
        <v>8912</v>
      </c>
      <c r="F3841" t="s">
        <v>8913</v>
      </c>
      <c r="G3841" t="s">
        <v>8914</v>
      </c>
      <c r="H3841">
        <v>1.9109999999999999E-2</v>
      </c>
      <c r="I3841" t="s">
        <v>265</v>
      </c>
      <c r="J3841" t="s">
        <v>242</v>
      </c>
      <c r="K3841" t="s">
        <v>243</v>
      </c>
      <c r="L3841" t="s">
        <v>244</v>
      </c>
      <c r="M3841">
        <v>0</v>
      </c>
      <c r="N3841">
        <v>1.9109999999999999E-2</v>
      </c>
      <c r="O3841" t="s">
        <v>372</v>
      </c>
      <c r="P3841" t="s">
        <v>8915</v>
      </c>
      <c r="Q3841" t="s">
        <v>5953</v>
      </c>
      <c r="R3841" t="s">
        <v>8916</v>
      </c>
      <c r="S3841" t="s">
        <v>270</v>
      </c>
      <c r="T3841" t="b">
        <v>1</v>
      </c>
    </row>
    <row r="3842" spans="1:20" x14ac:dyDescent="0.25">
      <c r="A3842" t="s">
        <v>259</v>
      </c>
      <c r="B3842" t="s">
        <v>260</v>
      </c>
      <c r="C3842" t="s">
        <v>294</v>
      </c>
      <c r="D3842" t="s">
        <v>5949</v>
      </c>
      <c r="E3842" t="s">
        <v>8912</v>
      </c>
      <c r="F3842" t="s">
        <v>8913</v>
      </c>
      <c r="G3842" t="s">
        <v>8914</v>
      </c>
      <c r="H3842">
        <v>9.0399999999999994E-3</v>
      </c>
      <c r="I3842" t="s">
        <v>265</v>
      </c>
      <c r="J3842" t="s">
        <v>242</v>
      </c>
      <c r="K3842" t="s">
        <v>243</v>
      </c>
      <c r="L3842" t="s">
        <v>244</v>
      </c>
      <c r="M3842">
        <v>0</v>
      </c>
      <c r="N3842">
        <v>9.0399999999999994E-3</v>
      </c>
      <c r="O3842" t="s">
        <v>290</v>
      </c>
      <c r="P3842" t="s">
        <v>8915</v>
      </c>
      <c r="Q3842" t="s">
        <v>5953</v>
      </c>
      <c r="R3842" t="s">
        <v>8916</v>
      </c>
      <c r="S3842" t="s">
        <v>270</v>
      </c>
      <c r="T3842" t="b">
        <v>1</v>
      </c>
    </row>
    <row r="3843" spans="1:20" x14ac:dyDescent="0.25">
      <c r="A3843" t="s">
        <v>236</v>
      </c>
      <c r="B3843" t="s">
        <v>615</v>
      </c>
      <c r="C3843" t="s">
        <v>237</v>
      </c>
      <c r="D3843" t="s">
        <v>615</v>
      </c>
      <c r="F3843" t="s">
        <v>8917</v>
      </c>
      <c r="G3843" t="s">
        <v>8918</v>
      </c>
      <c r="H3843">
        <v>8.2000000000000001E-5</v>
      </c>
      <c r="I3843" t="s">
        <v>618</v>
      </c>
      <c r="J3843" t="s">
        <v>242</v>
      </c>
      <c r="K3843" t="s">
        <v>243</v>
      </c>
      <c r="L3843" t="s">
        <v>244</v>
      </c>
      <c r="M3843">
        <v>0</v>
      </c>
      <c r="N3843">
        <v>8.2000000000000001E-5</v>
      </c>
      <c r="O3843" t="s">
        <v>1044</v>
      </c>
      <c r="P3843" t="s">
        <v>8919</v>
      </c>
      <c r="Q3843" t="s">
        <v>621</v>
      </c>
      <c r="R3843" t="s">
        <v>8920</v>
      </c>
      <c r="S3843" t="s">
        <v>623</v>
      </c>
      <c r="T3843" t="b">
        <v>1</v>
      </c>
    </row>
    <row r="3844" spans="1:20" x14ac:dyDescent="0.25">
      <c r="A3844" t="s">
        <v>236</v>
      </c>
      <c r="B3844" t="s">
        <v>236</v>
      </c>
      <c r="C3844" t="s">
        <v>237</v>
      </c>
      <c r="D3844" t="s">
        <v>392</v>
      </c>
      <c r="F3844" t="s">
        <v>757</v>
      </c>
      <c r="G3844" t="s">
        <v>792</v>
      </c>
      <c r="H3844">
        <v>4.0000000000000001E-3</v>
      </c>
      <c r="I3844" t="s">
        <v>254</v>
      </c>
      <c r="J3844" t="s">
        <v>242</v>
      </c>
      <c r="K3844" t="s">
        <v>243</v>
      </c>
      <c r="L3844" t="s">
        <v>244</v>
      </c>
      <c r="M3844">
        <v>0</v>
      </c>
      <c r="N3844">
        <v>4.0000000000000001E-3</v>
      </c>
      <c r="O3844" t="s">
        <v>793</v>
      </c>
      <c r="P3844" t="s">
        <v>794</v>
      </c>
      <c r="Q3844" t="s">
        <v>397</v>
      </c>
      <c r="R3844" t="s">
        <v>3976</v>
      </c>
      <c r="S3844" t="s">
        <v>249</v>
      </c>
      <c r="T3844" t="b">
        <v>0</v>
      </c>
    </row>
    <row r="3845" spans="1:20" x14ac:dyDescent="0.25">
      <c r="A3845" t="s">
        <v>236</v>
      </c>
      <c r="B3845" t="s">
        <v>236</v>
      </c>
      <c r="C3845" t="s">
        <v>237</v>
      </c>
      <c r="D3845" t="s">
        <v>314</v>
      </c>
      <c r="E3845" t="s">
        <v>251</v>
      </c>
      <c r="F3845" t="s">
        <v>459</v>
      </c>
      <c r="G3845" t="s">
        <v>460</v>
      </c>
      <c r="H3845">
        <v>0</v>
      </c>
      <c r="I3845" t="s">
        <v>241</v>
      </c>
      <c r="J3845" t="s">
        <v>242</v>
      </c>
      <c r="K3845" t="s">
        <v>243</v>
      </c>
      <c r="L3845" t="s">
        <v>244</v>
      </c>
      <c r="M3845">
        <v>0</v>
      </c>
      <c r="N3845">
        <v>0</v>
      </c>
      <c r="O3845" t="s">
        <v>255</v>
      </c>
      <c r="P3845" t="s">
        <v>8921</v>
      </c>
      <c r="Q3845" t="s">
        <v>318</v>
      </c>
      <c r="R3845" t="s">
        <v>833</v>
      </c>
      <c r="S3845" t="s">
        <v>249</v>
      </c>
      <c r="T3845" t="b">
        <v>1</v>
      </c>
    </row>
    <row r="3846" spans="1:20" x14ac:dyDescent="0.25">
      <c r="A3846" t="s">
        <v>259</v>
      </c>
      <c r="B3846" t="s">
        <v>260</v>
      </c>
      <c r="C3846" t="s">
        <v>237</v>
      </c>
      <c r="D3846" t="s">
        <v>899</v>
      </c>
      <c r="E3846" t="s">
        <v>900</v>
      </c>
      <c r="F3846" t="s">
        <v>8922</v>
      </c>
      <c r="G3846" t="s">
        <v>8923</v>
      </c>
      <c r="H3846">
        <v>0.84399999999999997</v>
      </c>
      <c r="I3846" t="s">
        <v>265</v>
      </c>
      <c r="J3846" t="s">
        <v>242</v>
      </c>
      <c r="K3846" t="s">
        <v>243</v>
      </c>
      <c r="L3846" t="s">
        <v>244</v>
      </c>
      <c r="M3846">
        <v>0</v>
      </c>
      <c r="N3846">
        <v>0.84399999999999997</v>
      </c>
      <c r="O3846" t="s">
        <v>386</v>
      </c>
      <c r="P3846" t="s">
        <v>2084</v>
      </c>
      <c r="Q3846" t="s">
        <v>904</v>
      </c>
      <c r="R3846" t="s">
        <v>8924</v>
      </c>
      <c r="S3846" t="s">
        <v>270</v>
      </c>
      <c r="T3846" t="b">
        <v>1</v>
      </c>
    </row>
    <row r="3847" spans="1:20" x14ac:dyDescent="0.25">
      <c r="A3847" t="s">
        <v>259</v>
      </c>
      <c r="B3847" t="s">
        <v>260</v>
      </c>
      <c r="C3847" t="s">
        <v>294</v>
      </c>
      <c r="D3847" t="s">
        <v>899</v>
      </c>
      <c r="E3847" t="s">
        <v>900</v>
      </c>
      <c r="F3847" t="s">
        <v>8922</v>
      </c>
      <c r="G3847" t="s">
        <v>8923</v>
      </c>
      <c r="H3847">
        <v>0.308</v>
      </c>
      <c r="I3847" t="s">
        <v>265</v>
      </c>
      <c r="J3847" t="s">
        <v>242</v>
      </c>
      <c r="K3847" t="s">
        <v>243</v>
      </c>
      <c r="L3847" t="s">
        <v>244</v>
      </c>
      <c r="M3847">
        <v>0</v>
      </c>
      <c r="N3847">
        <v>0.308</v>
      </c>
      <c r="O3847" t="s">
        <v>1161</v>
      </c>
      <c r="P3847" t="s">
        <v>2084</v>
      </c>
      <c r="Q3847" t="s">
        <v>904</v>
      </c>
      <c r="R3847" t="s">
        <v>8924</v>
      </c>
      <c r="S3847" t="s">
        <v>270</v>
      </c>
      <c r="T3847" t="b">
        <v>1</v>
      </c>
    </row>
    <row r="3848" spans="1:20" x14ac:dyDescent="0.25">
      <c r="A3848" t="s">
        <v>259</v>
      </c>
      <c r="B3848" t="s">
        <v>260</v>
      </c>
      <c r="C3848" t="s">
        <v>237</v>
      </c>
      <c r="D3848" t="s">
        <v>1535</v>
      </c>
      <c r="E3848" t="s">
        <v>8925</v>
      </c>
      <c r="F3848" t="s">
        <v>8926</v>
      </c>
      <c r="G3848" t="s">
        <v>8926</v>
      </c>
      <c r="H3848">
        <v>7.5519999999999996</v>
      </c>
      <c r="I3848" t="s">
        <v>265</v>
      </c>
      <c r="J3848" t="s">
        <v>242</v>
      </c>
      <c r="K3848" t="s">
        <v>243</v>
      </c>
      <c r="L3848" t="s">
        <v>244</v>
      </c>
      <c r="M3848">
        <v>0</v>
      </c>
      <c r="N3848">
        <v>7.5519999999999996</v>
      </c>
      <c r="O3848" t="s">
        <v>324</v>
      </c>
      <c r="P3848" t="s">
        <v>8927</v>
      </c>
      <c r="Q3848" t="s">
        <v>1539</v>
      </c>
      <c r="R3848" t="s">
        <v>8928</v>
      </c>
      <c r="S3848" t="s">
        <v>270</v>
      </c>
      <c r="T3848" t="b">
        <v>0</v>
      </c>
    </row>
    <row r="3849" spans="1:20" x14ac:dyDescent="0.25">
      <c r="A3849" t="s">
        <v>259</v>
      </c>
      <c r="B3849" t="s">
        <v>260</v>
      </c>
      <c r="C3849" t="s">
        <v>294</v>
      </c>
      <c r="D3849" t="s">
        <v>1535</v>
      </c>
      <c r="E3849" t="s">
        <v>8925</v>
      </c>
      <c r="F3849" t="s">
        <v>8926</v>
      </c>
      <c r="G3849" t="s">
        <v>8926</v>
      </c>
      <c r="H3849">
        <v>4.6079999999999997</v>
      </c>
      <c r="I3849" t="s">
        <v>265</v>
      </c>
      <c r="J3849" t="s">
        <v>242</v>
      </c>
      <c r="K3849" t="s">
        <v>243</v>
      </c>
      <c r="L3849" t="s">
        <v>244</v>
      </c>
      <c r="M3849">
        <v>0</v>
      </c>
      <c r="N3849">
        <v>4.6079999999999997</v>
      </c>
      <c r="O3849" t="s">
        <v>324</v>
      </c>
      <c r="P3849" t="s">
        <v>8927</v>
      </c>
      <c r="Q3849" t="s">
        <v>1539</v>
      </c>
      <c r="R3849" t="s">
        <v>8928</v>
      </c>
      <c r="S3849" t="s">
        <v>270</v>
      </c>
      <c r="T3849" t="b">
        <v>0</v>
      </c>
    </row>
    <row r="3850" spans="1:20" x14ac:dyDescent="0.25">
      <c r="A3850" t="s">
        <v>259</v>
      </c>
      <c r="B3850" t="s">
        <v>260</v>
      </c>
      <c r="C3850" t="s">
        <v>237</v>
      </c>
      <c r="D3850" t="s">
        <v>1535</v>
      </c>
      <c r="E3850" t="s">
        <v>5312</v>
      </c>
      <c r="F3850" t="s">
        <v>8929</v>
      </c>
      <c r="G3850" t="s">
        <v>8929</v>
      </c>
      <c r="H3850">
        <v>0.94399999999999995</v>
      </c>
      <c r="I3850" t="s">
        <v>265</v>
      </c>
      <c r="J3850" t="s">
        <v>242</v>
      </c>
      <c r="K3850" t="s">
        <v>243</v>
      </c>
      <c r="L3850" t="s">
        <v>244</v>
      </c>
      <c r="M3850">
        <v>0</v>
      </c>
      <c r="N3850">
        <v>0.94399999999999995</v>
      </c>
      <c r="O3850" t="s">
        <v>324</v>
      </c>
      <c r="P3850" t="s">
        <v>6470</v>
      </c>
      <c r="Q3850" t="s">
        <v>1539</v>
      </c>
      <c r="R3850" t="s">
        <v>8930</v>
      </c>
      <c r="S3850" t="s">
        <v>270</v>
      </c>
      <c r="T3850" t="b">
        <v>0</v>
      </c>
    </row>
    <row r="3851" spans="1:20" x14ac:dyDescent="0.25">
      <c r="A3851" t="s">
        <v>259</v>
      </c>
      <c r="B3851" t="s">
        <v>260</v>
      </c>
      <c r="C3851" t="s">
        <v>294</v>
      </c>
      <c r="D3851" t="s">
        <v>1535</v>
      </c>
      <c r="E3851" t="s">
        <v>5312</v>
      </c>
      <c r="F3851" t="s">
        <v>8929</v>
      </c>
      <c r="G3851" t="s">
        <v>8929</v>
      </c>
      <c r="H3851">
        <v>0.57599999999999996</v>
      </c>
      <c r="I3851" t="s">
        <v>265</v>
      </c>
      <c r="J3851" t="s">
        <v>242</v>
      </c>
      <c r="K3851" t="s">
        <v>243</v>
      </c>
      <c r="L3851" t="s">
        <v>244</v>
      </c>
      <c r="M3851">
        <v>0</v>
      </c>
      <c r="N3851">
        <v>0.57599999999999996</v>
      </c>
      <c r="O3851" t="s">
        <v>324</v>
      </c>
      <c r="P3851" t="s">
        <v>6470</v>
      </c>
      <c r="Q3851" t="s">
        <v>1539</v>
      </c>
      <c r="R3851" t="s">
        <v>8930</v>
      </c>
      <c r="S3851" t="s">
        <v>270</v>
      </c>
      <c r="T3851" t="b">
        <v>0</v>
      </c>
    </row>
    <row r="3852" spans="1:20" x14ac:dyDescent="0.25">
      <c r="A3852" t="s">
        <v>236</v>
      </c>
      <c r="B3852" t="s">
        <v>236</v>
      </c>
      <c r="C3852" t="s">
        <v>237</v>
      </c>
      <c r="D3852" t="s">
        <v>250</v>
      </c>
      <c r="F3852" t="s">
        <v>791</v>
      </c>
      <c r="G3852" t="s">
        <v>8931</v>
      </c>
      <c r="H3852">
        <v>8.4000000000000005E-2</v>
      </c>
      <c r="I3852" t="s">
        <v>341</v>
      </c>
      <c r="J3852" t="s">
        <v>242</v>
      </c>
      <c r="K3852" t="s">
        <v>243</v>
      </c>
      <c r="L3852" t="s">
        <v>244</v>
      </c>
      <c r="M3852">
        <v>0</v>
      </c>
      <c r="N3852">
        <v>8.4000000000000005E-2</v>
      </c>
      <c r="O3852" t="s">
        <v>546</v>
      </c>
      <c r="P3852" t="s">
        <v>8932</v>
      </c>
      <c r="Q3852" t="s">
        <v>257</v>
      </c>
      <c r="R3852" t="s">
        <v>3156</v>
      </c>
      <c r="S3852" t="s">
        <v>249</v>
      </c>
      <c r="T3852" t="b">
        <v>1</v>
      </c>
    </row>
    <row r="3853" spans="1:20" x14ac:dyDescent="0.25">
      <c r="A3853" t="s">
        <v>259</v>
      </c>
      <c r="B3853" t="s">
        <v>1086</v>
      </c>
      <c r="C3853" t="s">
        <v>237</v>
      </c>
      <c r="D3853" t="s">
        <v>1087</v>
      </c>
      <c r="E3853" t="s">
        <v>8933</v>
      </c>
      <c r="F3853" t="s">
        <v>8934</v>
      </c>
      <c r="G3853" t="s">
        <v>8935</v>
      </c>
      <c r="H3853">
        <v>86.76</v>
      </c>
      <c r="I3853" t="s">
        <v>265</v>
      </c>
      <c r="J3853" t="s">
        <v>242</v>
      </c>
      <c r="K3853" t="s">
        <v>243</v>
      </c>
      <c r="L3853" t="s">
        <v>244</v>
      </c>
      <c r="M3853">
        <v>0</v>
      </c>
      <c r="N3853">
        <v>86.76</v>
      </c>
      <c r="O3853" t="s">
        <v>590</v>
      </c>
      <c r="P3853" t="s">
        <v>8936</v>
      </c>
      <c r="Q3853" t="s">
        <v>1092</v>
      </c>
      <c r="R3853" t="s">
        <v>8937</v>
      </c>
      <c r="S3853" t="s">
        <v>1094</v>
      </c>
      <c r="T3853" t="b">
        <v>1</v>
      </c>
    </row>
    <row r="3854" spans="1:20" x14ac:dyDescent="0.25">
      <c r="A3854" t="s">
        <v>259</v>
      </c>
      <c r="B3854" t="s">
        <v>1086</v>
      </c>
      <c r="C3854" t="s">
        <v>336</v>
      </c>
      <c r="D3854" t="s">
        <v>1087</v>
      </c>
      <c r="E3854" t="s">
        <v>8933</v>
      </c>
      <c r="F3854" t="s">
        <v>8934</v>
      </c>
      <c r="G3854" t="s">
        <v>8935</v>
      </c>
      <c r="H3854">
        <v>303980</v>
      </c>
      <c r="I3854" t="s">
        <v>265</v>
      </c>
      <c r="J3854" t="s">
        <v>242</v>
      </c>
      <c r="K3854" t="s">
        <v>243</v>
      </c>
      <c r="L3854" t="s">
        <v>244</v>
      </c>
      <c r="M3854">
        <v>0</v>
      </c>
      <c r="N3854">
        <v>303980</v>
      </c>
      <c r="O3854" t="s">
        <v>590</v>
      </c>
      <c r="P3854" t="s">
        <v>8936</v>
      </c>
      <c r="Q3854" t="s">
        <v>1092</v>
      </c>
      <c r="R3854" t="s">
        <v>8938</v>
      </c>
      <c r="S3854" t="s">
        <v>1094</v>
      </c>
      <c r="T3854" t="b">
        <v>1</v>
      </c>
    </row>
    <row r="3855" spans="1:20" x14ac:dyDescent="0.25">
      <c r="A3855" t="s">
        <v>259</v>
      </c>
      <c r="B3855" t="s">
        <v>1086</v>
      </c>
      <c r="C3855" t="s">
        <v>336</v>
      </c>
      <c r="D3855" t="s">
        <v>1087</v>
      </c>
      <c r="E3855" t="s">
        <v>8933</v>
      </c>
      <c r="F3855" t="s">
        <v>8934</v>
      </c>
      <c r="G3855" t="s">
        <v>8935</v>
      </c>
      <c r="H3855">
        <v>455970</v>
      </c>
      <c r="I3855" t="s">
        <v>265</v>
      </c>
      <c r="J3855" t="s">
        <v>242</v>
      </c>
      <c r="K3855" t="s">
        <v>243</v>
      </c>
      <c r="L3855" t="s">
        <v>244</v>
      </c>
      <c r="M3855">
        <v>0</v>
      </c>
      <c r="N3855">
        <v>455970</v>
      </c>
      <c r="O3855" t="s">
        <v>590</v>
      </c>
      <c r="P3855" t="s">
        <v>8936</v>
      </c>
      <c r="Q3855" t="s">
        <v>1092</v>
      </c>
      <c r="R3855" t="s">
        <v>8939</v>
      </c>
      <c r="S3855" t="s">
        <v>1094</v>
      </c>
      <c r="T3855" t="b">
        <v>1</v>
      </c>
    </row>
    <row r="3856" spans="1:20" x14ac:dyDescent="0.25">
      <c r="A3856" t="s">
        <v>259</v>
      </c>
      <c r="B3856" t="s">
        <v>260</v>
      </c>
      <c r="C3856" t="s">
        <v>237</v>
      </c>
      <c r="D3856" t="s">
        <v>1268</v>
      </c>
      <c r="E3856" t="s">
        <v>1269</v>
      </c>
      <c r="F3856" t="s">
        <v>1269</v>
      </c>
      <c r="G3856" t="s">
        <v>3334</v>
      </c>
      <c r="H3856">
        <v>2.8479999999999999</v>
      </c>
      <c r="I3856" t="s">
        <v>265</v>
      </c>
      <c r="J3856" t="s">
        <v>242</v>
      </c>
      <c r="K3856" t="s">
        <v>243</v>
      </c>
      <c r="L3856" t="s">
        <v>244</v>
      </c>
      <c r="M3856">
        <v>0</v>
      </c>
      <c r="N3856">
        <v>2.8479999999999999</v>
      </c>
      <c r="O3856" t="s">
        <v>266</v>
      </c>
      <c r="P3856" t="s">
        <v>8940</v>
      </c>
      <c r="Q3856" t="s">
        <v>1273</v>
      </c>
      <c r="R3856" t="s">
        <v>8941</v>
      </c>
      <c r="S3856" t="s">
        <v>270</v>
      </c>
      <c r="T3856" t="b">
        <v>1</v>
      </c>
    </row>
    <row r="3857" spans="1:20" x14ac:dyDescent="0.25">
      <c r="A3857" t="s">
        <v>259</v>
      </c>
      <c r="B3857" t="s">
        <v>260</v>
      </c>
      <c r="C3857" t="s">
        <v>294</v>
      </c>
      <c r="D3857" t="s">
        <v>1268</v>
      </c>
      <c r="E3857" t="s">
        <v>1269</v>
      </c>
      <c r="F3857" t="s">
        <v>1269</v>
      </c>
      <c r="G3857" t="s">
        <v>3334</v>
      </c>
      <c r="H3857">
        <v>1.3759999999999999</v>
      </c>
      <c r="I3857" t="s">
        <v>265</v>
      </c>
      <c r="J3857" t="s">
        <v>242</v>
      </c>
      <c r="K3857" t="s">
        <v>243</v>
      </c>
      <c r="L3857" t="s">
        <v>244</v>
      </c>
      <c r="M3857">
        <v>0</v>
      </c>
      <c r="N3857">
        <v>1.3759999999999999</v>
      </c>
      <c r="O3857" t="s">
        <v>266</v>
      </c>
      <c r="P3857" t="s">
        <v>8940</v>
      </c>
      <c r="Q3857" t="s">
        <v>1273</v>
      </c>
      <c r="R3857" t="s">
        <v>8941</v>
      </c>
      <c r="S3857" t="s">
        <v>270</v>
      </c>
      <c r="T3857" t="b">
        <v>1</v>
      </c>
    </row>
    <row r="3858" spans="1:20" x14ac:dyDescent="0.25">
      <c r="A3858" t="s">
        <v>236</v>
      </c>
      <c r="B3858" t="s">
        <v>236</v>
      </c>
      <c r="C3858" t="s">
        <v>237</v>
      </c>
      <c r="D3858" t="s">
        <v>566</v>
      </c>
      <c r="E3858" t="s">
        <v>251</v>
      </c>
      <c r="F3858" t="s">
        <v>459</v>
      </c>
      <c r="G3858" t="s">
        <v>5135</v>
      </c>
      <c r="H3858">
        <v>1.25</v>
      </c>
      <c r="I3858" t="s">
        <v>492</v>
      </c>
      <c r="J3858" t="s">
        <v>242</v>
      </c>
      <c r="K3858" t="s">
        <v>243</v>
      </c>
      <c r="L3858" t="s">
        <v>244</v>
      </c>
      <c r="M3858">
        <v>0</v>
      </c>
      <c r="N3858">
        <v>1.25</v>
      </c>
      <c r="O3858" t="s">
        <v>255</v>
      </c>
      <c r="P3858" t="s">
        <v>8942</v>
      </c>
      <c r="Q3858" t="s">
        <v>571</v>
      </c>
      <c r="R3858" t="s">
        <v>1814</v>
      </c>
      <c r="S3858" t="s">
        <v>249</v>
      </c>
      <c r="T3858" t="b">
        <v>1</v>
      </c>
    </row>
    <row r="3859" spans="1:20" x14ac:dyDescent="0.25">
      <c r="A3859" t="s">
        <v>259</v>
      </c>
      <c r="B3859" t="s">
        <v>260</v>
      </c>
      <c r="C3859" t="s">
        <v>237</v>
      </c>
      <c r="D3859" t="s">
        <v>627</v>
      </c>
      <c r="E3859" t="s">
        <v>4875</v>
      </c>
      <c r="F3859" t="s">
        <v>4876</v>
      </c>
      <c r="G3859" t="s">
        <v>4876</v>
      </c>
      <c r="H3859">
        <v>2.3039999999999998</v>
      </c>
      <c r="I3859" t="s">
        <v>265</v>
      </c>
      <c r="J3859" t="s">
        <v>242</v>
      </c>
      <c r="K3859" t="s">
        <v>243</v>
      </c>
      <c r="L3859" t="s">
        <v>244</v>
      </c>
      <c r="M3859">
        <v>0</v>
      </c>
      <c r="N3859">
        <v>2.3039999999999998</v>
      </c>
      <c r="O3859" t="s">
        <v>324</v>
      </c>
      <c r="P3859" t="s">
        <v>8943</v>
      </c>
      <c r="Q3859" t="s">
        <v>631</v>
      </c>
      <c r="R3859" t="s">
        <v>8944</v>
      </c>
      <c r="S3859" t="s">
        <v>270</v>
      </c>
      <c r="T3859" t="b">
        <v>0</v>
      </c>
    </row>
    <row r="3860" spans="1:20" x14ac:dyDescent="0.25">
      <c r="A3860" t="s">
        <v>259</v>
      </c>
      <c r="B3860" t="s">
        <v>260</v>
      </c>
      <c r="C3860" t="s">
        <v>336</v>
      </c>
      <c r="D3860" t="s">
        <v>627</v>
      </c>
      <c r="E3860" t="s">
        <v>4875</v>
      </c>
      <c r="F3860" t="s">
        <v>4876</v>
      </c>
      <c r="G3860" t="s">
        <v>4876</v>
      </c>
      <c r="H3860">
        <v>11908</v>
      </c>
      <c r="I3860" t="s">
        <v>265</v>
      </c>
      <c r="J3860" t="s">
        <v>242</v>
      </c>
      <c r="K3860" t="s">
        <v>243</v>
      </c>
      <c r="L3860" t="s">
        <v>244</v>
      </c>
      <c r="M3860">
        <v>0</v>
      </c>
      <c r="N3860">
        <v>11908</v>
      </c>
      <c r="O3860" t="s">
        <v>324</v>
      </c>
      <c r="P3860" t="s">
        <v>8943</v>
      </c>
      <c r="Q3860" t="s">
        <v>631</v>
      </c>
      <c r="R3860" t="s">
        <v>8945</v>
      </c>
      <c r="S3860" t="s">
        <v>270</v>
      </c>
      <c r="T3860" t="b">
        <v>0</v>
      </c>
    </row>
    <row r="3861" spans="1:20" x14ac:dyDescent="0.25">
      <c r="A3861" t="s">
        <v>259</v>
      </c>
      <c r="B3861" t="s">
        <v>260</v>
      </c>
      <c r="C3861" t="s">
        <v>336</v>
      </c>
      <c r="D3861" t="s">
        <v>627</v>
      </c>
      <c r="E3861" t="s">
        <v>4875</v>
      </c>
      <c r="F3861" t="s">
        <v>4876</v>
      </c>
      <c r="G3861" t="s">
        <v>4876</v>
      </c>
      <c r="H3861">
        <v>23009</v>
      </c>
      <c r="I3861" t="s">
        <v>265</v>
      </c>
      <c r="J3861" t="s">
        <v>242</v>
      </c>
      <c r="K3861" t="s">
        <v>243</v>
      </c>
      <c r="L3861" t="s">
        <v>244</v>
      </c>
      <c r="M3861">
        <v>0</v>
      </c>
      <c r="N3861">
        <v>23009</v>
      </c>
      <c r="O3861" t="s">
        <v>324</v>
      </c>
      <c r="P3861" t="s">
        <v>8943</v>
      </c>
      <c r="Q3861" t="s">
        <v>631</v>
      </c>
      <c r="R3861" t="s">
        <v>8946</v>
      </c>
      <c r="S3861" t="s">
        <v>270</v>
      </c>
      <c r="T3861" t="b">
        <v>0</v>
      </c>
    </row>
    <row r="3862" spans="1:20" x14ac:dyDescent="0.25">
      <c r="A3862" t="s">
        <v>259</v>
      </c>
      <c r="B3862" t="s">
        <v>260</v>
      </c>
      <c r="C3862" t="s">
        <v>237</v>
      </c>
      <c r="D3862" t="s">
        <v>1535</v>
      </c>
      <c r="E3862" t="s">
        <v>1578</v>
      </c>
      <c r="F3862" t="s">
        <v>8947</v>
      </c>
      <c r="G3862" t="s">
        <v>8947</v>
      </c>
      <c r="H3862">
        <v>1.8879999999999999</v>
      </c>
      <c r="I3862" t="s">
        <v>265</v>
      </c>
      <c r="J3862" t="s">
        <v>242</v>
      </c>
      <c r="K3862" t="s">
        <v>243</v>
      </c>
      <c r="L3862" t="s">
        <v>244</v>
      </c>
      <c r="M3862">
        <v>0</v>
      </c>
      <c r="N3862">
        <v>1.8879999999999999</v>
      </c>
      <c r="O3862" t="s">
        <v>324</v>
      </c>
      <c r="P3862" t="s">
        <v>8948</v>
      </c>
      <c r="Q3862" t="s">
        <v>1539</v>
      </c>
      <c r="R3862" t="s">
        <v>8949</v>
      </c>
      <c r="S3862" t="s">
        <v>270</v>
      </c>
      <c r="T3862" t="b">
        <v>0</v>
      </c>
    </row>
    <row r="3863" spans="1:20" x14ac:dyDescent="0.25">
      <c r="A3863" t="s">
        <v>259</v>
      </c>
      <c r="B3863" t="s">
        <v>260</v>
      </c>
      <c r="C3863" t="s">
        <v>294</v>
      </c>
      <c r="D3863" t="s">
        <v>1535</v>
      </c>
      <c r="E3863" t="s">
        <v>1578</v>
      </c>
      <c r="F3863" t="s">
        <v>8947</v>
      </c>
      <c r="G3863" t="s">
        <v>8947</v>
      </c>
      <c r="H3863">
        <v>1.1519999999999999</v>
      </c>
      <c r="I3863" t="s">
        <v>265</v>
      </c>
      <c r="J3863" t="s">
        <v>242</v>
      </c>
      <c r="K3863" t="s">
        <v>243</v>
      </c>
      <c r="L3863" t="s">
        <v>244</v>
      </c>
      <c r="M3863">
        <v>0</v>
      </c>
      <c r="N3863">
        <v>1.1519999999999999</v>
      </c>
      <c r="O3863" t="s">
        <v>324</v>
      </c>
      <c r="P3863" t="s">
        <v>8948</v>
      </c>
      <c r="Q3863" t="s">
        <v>1539</v>
      </c>
      <c r="R3863" t="s">
        <v>8949</v>
      </c>
      <c r="S3863" t="s">
        <v>270</v>
      </c>
      <c r="T3863" t="b">
        <v>0</v>
      </c>
    </row>
    <row r="3864" spans="1:20" x14ac:dyDescent="0.25">
      <c r="A3864" t="s">
        <v>259</v>
      </c>
      <c r="B3864" t="s">
        <v>260</v>
      </c>
      <c r="C3864" t="s">
        <v>237</v>
      </c>
      <c r="D3864" t="s">
        <v>1033</v>
      </c>
      <c r="E3864" t="s">
        <v>4578</v>
      </c>
      <c r="F3864" t="s">
        <v>8950</v>
      </c>
      <c r="G3864" t="s">
        <v>8950</v>
      </c>
      <c r="H3864">
        <v>1.968</v>
      </c>
      <c r="I3864" t="s">
        <v>265</v>
      </c>
      <c r="J3864" t="s">
        <v>242</v>
      </c>
      <c r="K3864" t="s">
        <v>243</v>
      </c>
      <c r="L3864" t="s">
        <v>244</v>
      </c>
      <c r="M3864">
        <v>0</v>
      </c>
      <c r="N3864">
        <v>1.968</v>
      </c>
      <c r="O3864" t="s">
        <v>324</v>
      </c>
      <c r="P3864" t="s">
        <v>8951</v>
      </c>
      <c r="Q3864" t="s">
        <v>1037</v>
      </c>
      <c r="R3864" t="s">
        <v>8952</v>
      </c>
      <c r="S3864" t="s">
        <v>270</v>
      </c>
      <c r="T3864" t="b">
        <v>1</v>
      </c>
    </row>
    <row r="3865" spans="1:20" x14ac:dyDescent="0.25">
      <c r="A3865" t="s">
        <v>259</v>
      </c>
      <c r="B3865" t="s">
        <v>260</v>
      </c>
      <c r="C3865" t="s">
        <v>294</v>
      </c>
      <c r="D3865" t="s">
        <v>1033</v>
      </c>
      <c r="E3865" t="s">
        <v>4578</v>
      </c>
      <c r="F3865" t="s">
        <v>8950</v>
      </c>
      <c r="G3865" t="s">
        <v>8950</v>
      </c>
      <c r="H3865">
        <v>0.54200000000000004</v>
      </c>
      <c r="I3865" t="s">
        <v>265</v>
      </c>
      <c r="J3865" t="s">
        <v>242</v>
      </c>
      <c r="K3865" t="s">
        <v>243</v>
      </c>
      <c r="L3865" t="s">
        <v>244</v>
      </c>
      <c r="M3865">
        <v>0</v>
      </c>
      <c r="N3865">
        <v>0.54200000000000004</v>
      </c>
      <c r="O3865" t="s">
        <v>324</v>
      </c>
      <c r="P3865" t="s">
        <v>8951</v>
      </c>
      <c r="Q3865" t="s">
        <v>1037</v>
      </c>
      <c r="R3865" t="s">
        <v>8952</v>
      </c>
      <c r="S3865" t="s">
        <v>270</v>
      </c>
      <c r="T3865" t="b">
        <v>1</v>
      </c>
    </row>
    <row r="3866" spans="1:20" x14ac:dyDescent="0.25">
      <c r="A3866" t="s">
        <v>259</v>
      </c>
      <c r="B3866" t="s">
        <v>260</v>
      </c>
      <c r="C3866" t="s">
        <v>237</v>
      </c>
      <c r="D3866" t="s">
        <v>1025</v>
      </c>
      <c r="E3866" t="s">
        <v>6785</v>
      </c>
      <c r="F3866" t="s">
        <v>8953</v>
      </c>
      <c r="G3866" t="s">
        <v>8954</v>
      </c>
      <c r="H3866">
        <v>0.32</v>
      </c>
      <c r="I3866" t="s">
        <v>265</v>
      </c>
      <c r="J3866" t="s">
        <v>242</v>
      </c>
      <c r="K3866" t="s">
        <v>243</v>
      </c>
      <c r="L3866" t="s">
        <v>244</v>
      </c>
      <c r="M3866">
        <v>0</v>
      </c>
      <c r="N3866">
        <v>0.32</v>
      </c>
      <c r="O3866" t="s">
        <v>660</v>
      </c>
      <c r="P3866" t="s">
        <v>8955</v>
      </c>
      <c r="Q3866" t="s">
        <v>1029</v>
      </c>
      <c r="R3866" t="s">
        <v>8956</v>
      </c>
      <c r="S3866" t="s">
        <v>270</v>
      </c>
      <c r="T3866" t="b">
        <v>1</v>
      </c>
    </row>
    <row r="3867" spans="1:20" x14ac:dyDescent="0.25">
      <c r="A3867" t="s">
        <v>236</v>
      </c>
      <c r="B3867" t="s">
        <v>236</v>
      </c>
      <c r="C3867" t="s">
        <v>237</v>
      </c>
      <c r="D3867" t="s">
        <v>314</v>
      </c>
      <c r="F3867" t="s">
        <v>484</v>
      </c>
      <c r="G3867" t="s">
        <v>624</v>
      </c>
      <c r="H3867">
        <v>0.1</v>
      </c>
      <c r="I3867" t="s">
        <v>254</v>
      </c>
      <c r="J3867" t="s">
        <v>242</v>
      </c>
      <c r="K3867" t="s">
        <v>243</v>
      </c>
      <c r="L3867" t="s">
        <v>244</v>
      </c>
      <c r="M3867">
        <v>0</v>
      </c>
      <c r="N3867">
        <v>0.1</v>
      </c>
      <c r="O3867" t="s">
        <v>569</v>
      </c>
      <c r="P3867" t="s">
        <v>8957</v>
      </c>
      <c r="Q3867" t="s">
        <v>318</v>
      </c>
      <c r="R3867" t="s">
        <v>1479</v>
      </c>
      <c r="S3867" t="s">
        <v>249</v>
      </c>
      <c r="T3867" t="b">
        <v>1</v>
      </c>
    </row>
    <row r="3868" spans="1:20" x14ac:dyDescent="0.25">
      <c r="A3868" t="s">
        <v>259</v>
      </c>
      <c r="B3868" t="s">
        <v>260</v>
      </c>
      <c r="C3868" t="s">
        <v>237</v>
      </c>
      <c r="D3868" t="s">
        <v>643</v>
      </c>
      <c r="E3868" t="s">
        <v>8568</v>
      </c>
      <c r="F3868" t="s">
        <v>8958</v>
      </c>
      <c r="G3868" t="s">
        <v>8958</v>
      </c>
      <c r="H3868">
        <v>0.80600000000000005</v>
      </c>
      <c r="I3868" t="s">
        <v>265</v>
      </c>
      <c r="J3868" t="s">
        <v>242</v>
      </c>
      <c r="K3868" t="s">
        <v>243</v>
      </c>
      <c r="L3868" t="s">
        <v>244</v>
      </c>
      <c r="M3868">
        <v>0</v>
      </c>
      <c r="N3868">
        <v>0.80600000000000005</v>
      </c>
      <c r="O3868" t="s">
        <v>324</v>
      </c>
      <c r="P3868" t="s">
        <v>3718</v>
      </c>
      <c r="Q3868" t="s">
        <v>647</v>
      </c>
      <c r="R3868" t="s">
        <v>8959</v>
      </c>
      <c r="S3868" t="s">
        <v>270</v>
      </c>
      <c r="T3868" t="b">
        <v>0</v>
      </c>
    </row>
    <row r="3869" spans="1:20" x14ac:dyDescent="0.25">
      <c r="A3869" t="s">
        <v>236</v>
      </c>
      <c r="B3869" t="s">
        <v>615</v>
      </c>
      <c r="C3869" t="s">
        <v>336</v>
      </c>
      <c r="D3869" t="s">
        <v>4941</v>
      </c>
      <c r="E3869" t="s">
        <v>8960</v>
      </c>
      <c r="F3869" t="s">
        <v>8961</v>
      </c>
      <c r="G3869" t="s">
        <v>8962</v>
      </c>
      <c r="H3869">
        <v>151143</v>
      </c>
      <c r="I3869" t="s">
        <v>618</v>
      </c>
      <c r="J3869" t="s">
        <v>242</v>
      </c>
      <c r="K3869" t="s">
        <v>243</v>
      </c>
      <c r="L3869" t="s">
        <v>244</v>
      </c>
      <c r="M3869">
        <v>0</v>
      </c>
      <c r="N3869">
        <v>151143</v>
      </c>
      <c r="O3869" t="s">
        <v>844</v>
      </c>
      <c r="P3869" t="s">
        <v>4945</v>
      </c>
      <c r="Q3869" t="s">
        <v>4946</v>
      </c>
      <c r="R3869" t="s">
        <v>8963</v>
      </c>
      <c r="S3869" t="s">
        <v>623</v>
      </c>
      <c r="T3869" t="b">
        <v>0</v>
      </c>
    </row>
    <row r="3870" spans="1:20" x14ac:dyDescent="0.25">
      <c r="A3870" t="s">
        <v>259</v>
      </c>
      <c r="B3870" t="s">
        <v>260</v>
      </c>
      <c r="C3870" t="s">
        <v>237</v>
      </c>
      <c r="D3870" t="s">
        <v>740</v>
      </c>
      <c r="E3870" t="s">
        <v>753</v>
      </c>
      <c r="F3870" t="s">
        <v>8964</v>
      </c>
      <c r="G3870" t="s">
        <v>8965</v>
      </c>
      <c r="H3870">
        <v>1.544</v>
      </c>
      <c r="I3870" t="s">
        <v>265</v>
      </c>
      <c r="J3870" t="s">
        <v>242</v>
      </c>
      <c r="K3870" t="s">
        <v>243</v>
      </c>
      <c r="L3870" t="s">
        <v>244</v>
      </c>
      <c r="M3870">
        <v>0</v>
      </c>
      <c r="N3870">
        <v>1.544</v>
      </c>
      <c r="O3870" t="s">
        <v>446</v>
      </c>
      <c r="P3870" t="s">
        <v>8966</v>
      </c>
      <c r="Q3870" t="s">
        <v>744</v>
      </c>
      <c r="R3870" t="s">
        <v>8967</v>
      </c>
      <c r="S3870" t="s">
        <v>270</v>
      </c>
      <c r="T3870" t="b">
        <v>1</v>
      </c>
    </row>
    <row r="3871" spans="1:20" x14ac:dyDescent="0.25">
      <c r="A3871" t="s">
        <v>259</v>
      </c>
      <c r="B3871" t="s">
        <v>260</v>
      </c>
      <c r="C3871" t="s">
        <v>294</v>
      </c>
      <c r="D3871" t="s">
        <v>740</v>
      </c>
      <c r="E3871" t="s">
        <v>753</v>
      </c>
      <c r="F3871" t="s">
        <v>8964</v>
      </c>
      <c r="G3871" t="s">
        <v>8965</v>
      </c>
      <c r="H3871">
        <v>1.1299999999999999</v>
      </c>
      <c r="I3871" t="s">
        <v>265</v>
      </c>
      <c r="J3871" t="s">
        <v>242</v>
      </c>
      <c r="K3871" t="s">
        <v>243</v>
      </c>
      <c r="L3871" t="s">
        <v>244</v>
      </c>
      <c r="M3871">
        <v>0</v>
      </c>
      <c r="N3871">
        <v>1.1299999999999999</v>
      </c>
      <c r="O3871" t="s">
        <v>446</v>
      </c>
      <c r="P3871" t="s">
        <v>8966</v>
      </c>
      <c r="Q3871" t="s">
        <v>744</v>
      </c>
      <c r="R3871" t="s">
        <v>8967</v>
      </c>
      <c r="S3871" t="s">
        <v>270</v>
      </c>
      <c r="T3871" t="b">
        <v>1</v>
      </c>
    </row>
    <row r="3872" spans="1:20" x14ac:dyDescent="0.25">
      <c r="A3872" t="s">
        <v>236</v>
      </c>
      <c r="B3872" t="s">
        <v>236</v>
      </c>
      <c r="C3872" t="s">
        <v>237</v>
      </c>
      <c r="D3872" t="s">
        <v>362</v>
      </c>
      <c r="F3872" t="s">
        <v>356</v>
      </c>
      <c r="G3872" t="s">
        <v>340</v>
      </c>
      <c r="H3872">
        <v>7.4999999999999997E-2</v>
      </c>
      <c r="I3872" t="s">
        <v>341</v>
      </c>
      <c r="J3872" t="s">
        <v>242</v>
      </c>
      <c r="K3872" t="s">
        <v>243</v>
      </c>
      <c r="L3872" t="s">
        <v>244</v>
      </c>
      <c r="M3872">
        <v>0</v>
      </c>
      <c r="N3872">
        <v>7.4999999999999997E-2</v>
      </c>
      <c r="O3872" t="s">
        <v>486</v>
      </c>
      <c r="P3872" t="s">
        <v>8968</v>
      </c>
      <c r="Q3872" t="s">
        <v>367</v>
      </c>
      <c r="R3872" t="s">
        <v>6194</v>
      </c>
      <c r="S3872" t="s">
        <v>249</v>
      </c>
      <c r="T3872" t="b">
        <v>0</v>
      </c>
    </row>
    <row r="3873" spans="1:20" x14ac:dyDescent="0.25">
      <c r="A3873" t="s">
        <v>259</v>
      </c>
      <c r="B3873" t="s">
        <v>260</v>
      </c>
      <c r="C3873" t="s">
        <v>237</v>
      </c>
      <c r="D3873" t="s">
        <v>2093</v>
      </c>
      <c r="E3873" t="s">
        <v>1306</v>
      </c>
      <c r="F3873" t="s">
        <v>3023</v>
      </c>
      <c r="G3873" t="s">
        <v>8969</v>
      </c>
      <c r="H3873">
        <v>0.872</v>
      </c>
      <c r="I3873" t="s">
        <v>265</v>
      </c>
      <c r="J3873" t="s">
        <v>242</v>
      </c>
      <c r="K3873" t="s">
        <v>243</v>
      </c>
      <c r="L3873" t="s">
        <v>244</v>
      </c>
      <c r="M3873">
        <v>0</v>
      </c>
      <c r="N3873">
        <v>0.872</v>
      </c>
      <c r="O3873" t="s">
        <v>1309</v>
      </c>
      <c r="P3873" t="s">
        <v>8970</v>
      </c>
      <c r="Q3873" t="s">
        <v>2098</v>
      </c>
      <c r="R3873" t="s">
        <v>8971</v>
      </c>
      <c r="S3873" t="s">
        <v>270</v>
      </c>
      <c r="T3873" t="b">
        <v>1</v>
      </c>
    </row>
    <row r="3874" spans="1:20" x14ac:dyDescent="0.25">
      <c r="A3874" t="s">
        <v>259</v>
      </c>
      <c r="B3874" t="s">
        <v>260</v>
      </c>
      <c r="C3874" t="s">
        <v>294</v>
      </c>
      <c r="D3874" t="s">
        <v>2093</v>
      </c>
      <c r="E3874" t="s">
        <v>1306</v>
      </c>
      <c r="F3874" t="s">
        <v>3023</v>
      </c>
      <c r="G3874" t="s">
        <v>8969</v>
      </c>
      <c r="H3874">
        <v>0.252</v>
      </c>
      <c r="I3874" t="s">
        <v>265</v>
      </c>
      <c r="J3874" t="s">
        <v>242</v>
      </c>
      <c r="K3874" t="s">
        <v>243</v>
      </c>
      <c r="L3874" t="s">
        <v>244</v>
      </c>
      <c r="M3874">
        <v>0</v>
      </c>
      <c r="N3874">
        <v>0.252</v>
      </c>
      <c r="O3874" t="s">
        <v>1309</v>
      </c>
      <c r="P3874" t="s">
        <v>8970</v>
      </c>
      <c r="Q3874" t="s">
        <v>2098</v>
      </c>
      <c r="R3874" t="s">
        <v>8971</v>
      </c>
      <c r="S3874" t="s">
        <v>270</v>
      </c>
      <c r="T3874" t="b">
        <v>1</v>
      </c>
    </row>
    <row r="3875" spans="1:20" x14ac:dyDescent="0.25">
      <c r="A3875" t="s">
        <v>259</v>
      </c>
      <c r="B3875" t="s">
        <v>260</v>
      </c>
      <c r="C3875" t="s">
        <v>237</v>
      </c>
      <c r="D3875" t="s">
        <v>1015</v>
      </c>
      <c r="E3875" t="s">
        <v>2082</v>
      </c>
      <c r="F3875" t="s">
        <v>2083</v>
      </c>
      <c r="G3875" t="s">
        <v>2083</v>
      </c>
      <c r="H3875">
        <v>0.308</v>
      </c>
      <c r="I3875" t="s">
        <v>265</v>
      </c>
      <c r="J3875" t="s">
        <v>242</v>
      </c>
      <c r="K3875" t="s">
        <v>243</v>
      </c>
      <c r="L3875" t="s">
        <v>244</v>
      </c>
      <c r="M3875">
        <v>0</v>
      </c>
      <c r="N3875">
        <v>0.308</v>
      </c>
      <c r="O3875" t="s">
        <v>711</v>
      </c>
      <c r="P3875" t="s">
        <v>8972</v>
      </c>
      <c r="Q3875" t="s">
        <v>1019</v>
      </c>
      <c r="R3875" t="s">
        <v>8973</v>
      </c>
      <c r="S3875" t="s">
        <v>270</v>
      </c>
      <c r="T3875" t="b">
        <v>0</v>
      </c>
    </row>
    <row r="3876" spans="1:20" x14ac:dyDescent="0.25">
      <c r="A3876" t="s">
        <v>259</v>
      </c>
      <c r="B3876" t="s">
        <v>260</v>
      </c>
      <c r="C3876" t="s">
        <v>237</v>
      </c>
      <c r="D3876" t="s">
        <v>1679</v>
      </c>
      <c r="E3876" t="s">
        <v>2312</v>
      </c>
      <c r="F3876" t="s">
        <v>8974</v>
      </c>
      <c r="G3876" t="s">
        <v>8975</v>
      </c>
      <c r="H3876">
        <v>0.26420399999999999</v>
      </c>
      <c r="I3876" t="s">
        <v>265</v>
      </c>
      <c r="J3876" t="s">
        <v>242</v>
      </c>
      <c r="K3876" t="s">
        <v>243</v>
      </c>
      <c r="L3876" t="s">
        <v>244</v>
      </c>
      <c r="M3876">
        <v>0</v>
      </c>
      <c r="N3876">
        <v>0.26420399999999999</v>
      </c>
      <c r="O3876" t="s">
        <v>372</v>
      </c>
      <c r="P3876" t="s">
        <v>8976</v>
      </c>
      <c r="Q3876" t="s">
        <v>1683</v>
      </c>
      <c r="R3876" t="s">
        <v>8977</v>
      </c>
      <c r="S3876" t="s">
        <v>270</v>
      </c>
      <c r="T3876" t="b">
        <v>1</v>
      </c>
    </row>
    <row r="3877" spans="1:20" x14ac:dyDescent="0.25">
      <c r="A3877" t="s">
        <v>259</v>
      </c>
      <c r="B3877" t="s">
        <v>260</v>
      </c>
      <c r="C3877" t="s">
        <v>294</v>
      </c>
      <c r="D3877" t="s">
        <v>1679</v>
      </c>
      <c r="E3877" t="s">
        <v>2312</v>
      </c>
      <c r="F3877" t="s">
        <v>8974</v>
      </c>
      <c r="G3877" t="s">
        <v>8975</v>
      </c>
      <c r="H3877">
        <v>0.102062</v>
      </c>
      <c r="I3877" t="s">
        <v>265</v>
      </c>
      <c r="J3877" t="s">
        <v>242</v>
      </c>
      <c r="K3877" t="s">
        <v>243</v>
      </c>
      <c r="L3877" t="s">
        <v>244</v>
      </c>
      <c r="M3877">
        <v>0</v>
      </c>
      <c r="N3877">
        <v>0.102062</v>
      </c>
      <c r="O3877" t="s">
        <v>372</v>
      </c>
      <c r="P3877" t="s">
        <v>8976</v>
      </c>
      <c r="Q3877" t="s">
        <v>1683</v>
      </c>
      <c r="R3877" t="s">
        <v>8977</v>
      </c>
      <c r="S3877" t="s">
        <v>270</v>
      </c>
      <c r="T3877" t="b">
        <v>1</v>
      </c>
    </row>
    <row r="3878" spans="1:20" x14ac:dyDescent="0.25">
      <c r="A3878" t="s">
        <v>259</v>
      </c>
      <c r="B3878" t="s">
        <v>260</v>
      </c>
      <c r="C3878" t="s">
        <v>237</v>
      </c>
      <c r="D3878" t="s">
        <v>2566</v>
      </c>
      <c r="E3878" t="s">
        <v>4418</v>
      </c>
      <c r="F3878" t="s">
        <v>8978</v>
      </c>
      <c r="G3878" t="s">
        <v>8978</v>
      </c>
      <c r="H3878">
        <v>0.52873599999999998</v>
      </c>
      <c r="I3878" t="s">
        <v>265</v>
      </c>
      <c r="J3878" t="s">
        <v>242</v>
      </c>
      <c r="K3878" t="s">
        <v>243</v>
      </c>
      <c r="L3878" t="s">
        <v>244</v>
      </c>
      <c r="M3878">
        <v>0</v>
      </c>
      <c r="N3878">
        <v>0.52873599999999998</v>
      </c>
      <c r="O3878" t="s">
        <v>372</v>
      </c>
      <c r="P3878" t="s">
        <v>8979</v>
      </c>
      <c r="Q3878" t="s">
        <v>2570</v>
      </c>
      <c r="R3878" t="s">
        <v>8980</v>
      </c>
      <c r="S3878" t="s">
        <v>270</v>
      </c>
      <c r="T3878" t="b">
        <v>1</v>
      </c>
    </row>
    <row r="3879" spans="1:20" x14ac:dyDescent="0.25">
      <c r="A3879" t="s">
        <v>259</v>
      </c>
      <c r="B3879" t="s">
        <v>260</v>
      </c>
      <c r="C3879" t="s">
        <v>294</v>
      </c>
      <c r="D3879" t="s">
        <v>2566</v>
      </c>
      <c r="E3879" t="s">
        <v>4418</v>
      </c>
      <c r="F3879" t="s">
        <v>8978</v>
      </c>
      <c r="G3879" t="s">
        <v>8978</v>
      </c>
      <c r="H3879">
        <v>0.18079999999999999</v>
      </c>
      <c r="I3879" t="s">
        <v>265</v>
      </c>
      <c r="J3879" t="s">
        <v>242</v>
      </c>
      <c r="K3879" t="s">
        <v>243</v>
      </c>
      <c r="L3879" t="s">
        <v>244</v>
      </c>
      <c r="M3879">
        <v>0</v>
      </c>
      <c r="N3879">
        <v>0.18079999999999999</v>
      </c>
      <c r="O3879" t="s">
        <v>372</v>
      </c>
      <c r="P3879" t="s">
        <v>8979</v>
      </c>
      <c r="Q3879" t="s">
        <v>2570</v>
      </c>
      <c r="R3879" t="s">
        <v>8980</v>
      </c>
      <c r="S3879" t="s">
        <v>270</v>
      </c>
      <c r="T3879" t="b">
        <v>1</v>
      </c>
    </row>
    <row r="3880" spans="1:20" x14ac:dyDescent="0.25">
      <c r="A3880" t="s">
        <v>236</v>
      </c>
      <c r="B3880" t="s">
        <v>236</v>
      </c>
      <c r="C3880" t="s">
        <v>237</v>
      </c>
      <c r="D3880" t="s">
        <v>362</v>
      </c>
      <c r="F3880" t="s">
        <v>4107</v>
      </c>
      <c r="G3880" t="s">
        <v>2587</v>
      </c>
      <c r="H3880">
        <v>0.09</v>
      </c>
      <c r="I3880" t="s">
        <v>254</v>
      </c>
      <c r="J3880" t="s">
        <v>242</v>
      </c>
      <c r="K3880" t="s">
        <v>243</v>
      </c>
      <c r="L3880" t="s">
        <v>244</v>
      </c>
      <c r="M3880">
        <v>0</v>
      </c>
      <c r="N3880">
        <v>0.09</v>
      </c>
      <c r="O3880" t="s">
        <v>927</v>
      </c>
      <c r="P3880" t="s">
        <v>2588</v>
      </c>
      <c r="Q3880" t="s">
        <v>367</v>
      </c>
      <c r="R3880" t="s">
        <v>4110</v>
      </c>
      <c r="S3880" t="s">
        <v>249</v>
      </c>
      <c r="T3880" t="b">
        <v>1</v>
      </c>
    </row>
    <row r="3881" spans="1:20" x14ac:dyDescent="0.25">
      <c r="A3881" t="s">
        <v>259</v>
      </c>
      <c r="B3881" t="s">
        <v>260</v>
      </c>
      <c r="C3881" t="s">
        <v>237</v>
      </c>
      <c r="D3881" t="s">
        <v>1382</v>
      </c>
      <c r="E3881" t="s">
        <v>2550</v>
      </c>
      <c r="F3881" t="s">
        <v>2550</v>
      </c>
      <c r="G3881" t="s">
        <v>8981</v>
      </c>
      <c r="H3881">
        <v>9.0239999999999991</v>
      </c>
      <c r="I3881" t="s">
        <v>265</v>
      </c>
      <c r="J3881" t="s">
        <v>242</v>
      </c>
      <c r="K3881" t="s">
        <v>243</v>
      </c>
      <c r="L3881" t="s">
        <v>244</v>
      </c>
      <c r="M3881">
        <v>0</v>
      </c>
      <c r="N3881">
        <v>9.0239999999999991</v>
      </c>
      <c r="O3881" t="s">
        <v>324</v>
      </c>
      <c r="P3881" t="s">
        <v>8982</v>
      </c>
      <c r="Q3881" t="s">
        <v>1387</v>
      </c>
      <c r="R3881" t="s">
        <v>8983</v>
      </c>
      <c r="S3881" t="s">
        <v>270</v>
      </c>
      <c r="T3881" t="b">
        <v>1</v>
      </c>
    </row>
    <row r="3882" spans="1:20" x14ac:dyDescent="0.25">
      <c r="A3882" t="s">
        <v>259</v>
      </c>
      <c r="B3882" t="s">
        <v>260</v>
      </c>
      <c r="C3882" t="s">
        <v>294</v>
      </c>
      <c r="D3882" t="s">
        <v>1382</v>
      </c>
      <c r="E3882" t="s">
        <v>2550</v>
      </c>
      <c r="F3882" t="s">
        <v>2550</v>
      </c>
      <c r="G3882" t="s">
        <v>8981</v>
      </c>
      <c r="H3882">
        <v>4.6079999999999997</v>
      </c>
      <c r="I3882" t="s">
        <v>265</v>
      </c>
      <c r="J3882" t="s">
        <v>242</v>
      </c>
      <c r="K3882" t="s">
        <v>243</v>
      </c>
      <c r="L3882" t="s">
        <v>244</v>
      </c>
      <c r="M3882">
        <v>0</v>
      </c>
      <c r="N3882">
        <v>4.6079999999999997</v>
      </c>
      <c r="O3882" t="s">
        <v>324</v>
      </c>
      <c r="P3882" t="s">
        <v>8982</v>
      </c>
      <c r="Q3882" t="s">
        <v>1387</v>
      </c>
      <c r="R3882" t="s">
        <v>8983</v>
      </c>
      <c r="S3882" t="s">
        <v>270</v>
      </c>
      <c r="T3882" t="b">
        <v>1</v>
      </c>
    </row>
    <row r="3883" spans="1:20" x14ac:dyDescent="0.25">
      <c r="A3883" t="s">
        <v>236</v>
      </c>
      <c r="B3883" t="s">
        <v>236</v>
      </c>
      <c r="C3883" t="s">
        <v>237</v>
      </c>
      <c r="D3883" t="s">
        <v>552</v>
      </c>
      <c r="F3883" t="s">
        <v>8984</v>
      </c>
      <c r="G3883" t="s">
        <v>2809</v>
      </c>
      <c r="H3883">
        <v>1.8</v>
      </c>
      <c r="I3883" t="s">
        <v>492</v>
      </c>
      <c r="J3883" t="s">
        <v>242</v>
      </c>
      <c r="K3883" t="s">
        <v>243</v>
      </c>
      <c r="L3883" t="s">
        <v>244</v>
      </c>
      <c r="M3883">
        <v>0</v>
      </c>
      <c r="N3883">
        <v>1.8</v>
      </c>
      <c r="O3883" t="s">
        <v>255</v>
      </c>
      <c r="P3883" t="s">
        <v>8985</v>
      </c>
      <c r="Q3883" t="s">
        <v>556</v>
      </c>
      <c r="R3883" t="s">
        <v>8986</v>
      </c>
      <c r="S3883" t="s">
        <v>249</v>
      </c>
      <c r="T3883" t="b">
        <v>1</v>
      </c>
    </row>
    <row r="3884" spans="1:20" x14ac:dyDescent="0.25">
      <c r="A3884" t="s">
        <v>259</v>
      </c>
      <c r="B3884" t="s">
        <v>260</v>
      </c>
      <c r="C3884" t="s">
        <v>237</v>
      </c>
      <c r="D3884" t="s">
        <v>5949</v>
      </c>
      <c r="E3884" t="s">
        <v>8987</v>
      </c>
      <c r="F3884" t="s">
        <v>8988</v>
      </c>
      <c r="G3884" t="s">
        <v>8989</v>
      </c>
      <c r="H3884">
        <v>7.6649999999999996E-2</v>
      </c>
      <c r="I3884" t="s">
        <v>265</v>
      </c>
      <c r="J3884" t="s">
        <v>242</v>
      </c>
      <c r="K3884" t="s">
        <v>243</v>
      </c>
      <c r="L3884" t="s">
        <v>244</v>
      </c>
      <c r="M3884">
        <v>0</v>
      </c>
      <c r="N3884">
        <v>7.6649999999999996E-2</v>
      </c>
      <c r="O3884" t="s">
        <v>372</v>
      </c>
      <c r="P3884" t="s">
        <v>8990</v>
      </c>
      <c r="Q3884" t="s">
        <v>5953</v>
      </c>
      <c r="R3884" t="s">
        <v>8991</v>
      </c>
      <c r="S3884" t="s">
        <v>270</v>
      </c>
      <c r="T3884" t="b">
        <v>1</v>
      </c>
    </row>
    <row r="3885" spans="1:20" x14ac:dyDescent="0.25">
      <c r="A3885" t="s">
        <v>259</v>
      </c>
      <c r="B3885" t="s">
        <v>260</v>
      </c>
      <c r="C3885" t="s">
        <v>294</v>
      </c>
      <c r="D3885" t="s">
        <v>5949</v>
      </c>
      <c r="E3885" t="s">
        <v>8987</v>
      </c>
      <c r="F3885" t="s">
        <v>8988</v>
      </c>
      <c r="G3885" t="s">
        <v>8989</v>
      </c>
      <c r="H3885">
        <v>3.6200000000000003E-2</v>
      </c>
      <c r="I3885" t="s">
        <v>265</v>
      </c>
      <c r="J3885" t="s">
        <v>242</v>
      </c>
      <c r="K3885" t="s">
        <v>243</v>
      </c>
      <c r="L3885" t="s">
        <v>244</v>
      </c>
      <c r="M3885">
        <v>0</v>
      </c>
      <c r="N3885">
        <v>3.6200000000000003E-2</v>
      </c>
      <c r="O3885" t="s">
        <v>290</v>
      </c>
      <c r="P3885" t="s">
        <v>8990</v>
      </c>
      <c r="Q3885" t="s">
        <v>5953</v>
      </c>
      <c r="R3885" t="s">
        <v>8991</v>
      </c>
      <c r="S3885" t="s">
        <v>270</v>
      </c>
      <c r="T3885" t="b">
        <v>1</v>
      </c>
    </row>
    <row r="3886" spans="1:20" x14ac:dyDescent="0.25">
      <c r="A3886" t="s">
        <v>259</v>
      </c>
      <c r="B3886" t="s">
        <v>260</v>
      </c>
      <c r="C3886" t="s">
        <v>237</v>
      </c>
      <c r="D3886" t="s">
        <v>2193</v>
      </c>
      <c r="E3886" t="s">
        <v>1510</v>
      </c>
      <c r="F3886" t="s">
        <v>3550</v>
      </c>
      <c r="G3886" t="s">
        <v>3551</v>
      </c>
      <c r="H3886">
        <v>1.2424029999999999</v>
      </c>
      <c r="I3886" t="s">
        <v>265</v>
      </c>
      <c r="J3886" t="s">
        <v>242</v>
      </c>
      <c r="K3886" t="s">
        <v>243</v>
      </c>
      <c r="L3886" t="s">
        <v>244</v>
      </c>
      <c r="M3886">
        <v>0</v>
      </c>
      <c r="N3886">
        <v>1.2424029999999999</v>
      </c>
      <c r="O3886" t="s">
        <v>372</v>
      </c>
      <c r="P3886" t="s">
        <v>8992</v>
      </c>
      <c r="Q3886" t="s">
        <v>2197</v>
      </c>
      <c r="R3886" t="s">
        <v>8993</v>
      </c>
      <c r="S3886" t="s">
        <v>270</v>
      </c>
      <c r="T3886" t="b">
        <v>1</v>
      </c>
    </row>
    <row r="3887" spans="1:20" x14ac:dyDescent="0.25">
      <c r="A3887" t="s">
        <v>259</v>
      </c>
      <c r="B3887" t="s">
        <v>260</v>
      </c>
      <c r="C3887" t="s">
        <v>294</v>
      </c>
      <c r="D3887" t="s">
        <v>2193</v>
      </c>
      <c r="E3887" t="s">
        <v>1510</v>
      </c>
      <c r="F3887" t="s">
        <v>3550</v>
      </c>
      <c r="G3887" t="s">
        <v>3551</v>
      </c>
      <c r="H3887">
        <v>0.53830699999999998</v>
      </c>
      <c r="I3887" t="s">
        <v>265</v>
      </c>
      <c r="J3887" t="s">
        <v>242</v>
      </c>
      <c r="K3887" t="s">
        <v>243</v>
      </c>
      <c r="L3887" t="s">
        <v>244</v>
      </c>
      <c r="M3887">
        <v>0</v>
      </c>
      <c r="N3887">
        <v>0.53830699999999998</v>
      </c>
      <c r="O3887" t="s">
        <v>372</v>
      </c>
      <c r="P3887" t="s">
        <v>8992</v>
      </c>
      <c r="Q3887" t="s">
        <v>2197</v>
      </c>
      <c r="R3887" t="s">
        <v>8993</v>
      </c>
      <c r="S3887" t="s">
        <v>270</v>
      </c>
      <c r="T3887" t="b">
        <v>1</v>
      </c>
    </row>
    <row r="3888" spans="1:20" x14ac:dyDescent="0.25">
      <c r="A3888" t="s">
        <v>259</v>
      </c>
      <c r="B3888" t="s">
        <v>260</v>
      </c>
      <c r="C3888" t="s">
        <v>237</v>
      </c>
      <c r="D3888" t="s">
        <v>450</v>
      </c>
      <c r="E3888" t="s">
        <v>2918</v>
      </c>
      <c r="F3888" t="s">
        <v>6916</v>
      </c>
      <c r="G3888" t="s">
        <v>6916</v>
      </c>
      <c r="H3888">
        <v>1.1672990000000001</v>
      </c>
      <c r="I3888" t="s">
        <v>265</v>
      </c>
      <c r="J3888" t="s">
        <v>242</v>
      </c>
      <c r="K3888" t="s">
        <v>243</v>
      </c>
      <c r="L3888" t="s">
        <v>244</v>
      </c>
      <c r="M3888">
        <v>0</v>
      </c>
      <c r="N3888">
        <v>1.1672990000000001</v>
      </c>
      <c r="O3888" t="s">
        <v>372</v>
      </c>
      <c r="P3888" t="s">
        <v>8994</v>
      </c>
      <c r="Q3888" t="s">
        <v>453</v>
      </c>
      <c r="R3888" t="s">
        <v>8995</v>
      </c>
      <c r="S3888" t="s">
        <v>270</v>
      </c>
      <c r="T3888" t="b">
        <v>1</v>
      </c>
    </row>
    <row r="3889" spans="1:20" x14ac:dyDescent="0.25">
      <c r="A3889" t="s">
        <v>259</v>
      </c>
      <c r="B3889" t="s">
        <v>260</v>
      </c>
      <c r="C3889" t="s">
        <v>294</v>
      </c>
      <c r="D3889" t="s">
        <v>450</v>
      </c>
      <c r="E3889" t="s">
        <v>2918</v>
      </c>
      <c r="F3889" t="s">
        <v>6916</v>
      </c>
      <c r="G3889" t="s">
        <v>6916</v>
      </c>
      <c r="H3889">
        <v>0.69169999999999998</v>
      </c>
      <c r="I3889" t="s">
        <v>265</v>
      </c>
      <c r="J3889" t="s">
        <v>242</v>
      </c>
      <c r="K3889" t="s">
        <v>243</v>
      </c>
      <c r="L3889" t="s">
        <v>244</v>
      </c>
      <c r="M3889">
        <v>0</v>
      </c>
      <c r="N3889">
        <v>0.69169999999999998</v>
      </c>
      <c r="O3889" t="s">
        <v>1258</v>
      </c>
      <c r="P3889" t="s">
        <v>8994</v>
      </c>
      <c r="Q3889" t="s">
        <v>453</v>
      </c>
      <c r="R3889" t="s">
        <v>8995</v>
      </c>
      <c r="S3889" t="s">
        <v>270</v>
      </c>
      <c r="T3889" t="b">
        <v>1</v>
      </c>
    </row>
    <row r="3890" spans="1:20" x14ac:dyDescent="0.25">
      <c r="A3890" t="s">
        <v>259</v>
      </c>
      <c r="B3890" t="s">
        <v>260</v>
      </c>
      <c r="C3890" t="s">
        <v>237</v>
      </c>
      <c r="D3890" t="s">
        <v>496</v>
      </c>
      <c r="E3890" t="s">
        <v>1926</v>
      </c>
      <c r="F3890" t="s">
        <v>8828</v>
      </c>
      <c r="G3890" t="s">
        <v>8828</v>
      </c>
      <c r="H3890">
        <v>0.152</v>
      </c>
      <c r="I3890" t="s">
        <v>265</v>
      </c>
      <c r="J3890" t="s">
        <v>242</v>
      </c>
      <c r="K3890" t="s">
        <v>243</v>
      </c>
      <c r="L3890" t="s">
        <v>244</v>
      </c>
      <c r="M3890">
        <v>0</v>
      </c>
      <c r="N3890">
        <v>0.152</v>
      </c>
      <c r="O3890" t="s">
        <v>446</v>
      </c>
      <c r="P3890" t="s">
        <v>8996</v>
      </c>
      <c r="Q3890" t="s">
        <v>500</v>
      </c>
      <c r="R3890" t="s">
        <v>8997</v>
      </c>
      <c r="S3890" t="s">
        <v>270</v>
      </c>
      <c r="T3890" t="b">
        <v>1</v>
      </c>
    </row>
    <row r="3891" spans="1:20" x14ac:dyDescent="0.25">
      <c r="A3891" t="s">
        <v>259</v>
      </c>
      <c r="B3891" t="s">
        <v>260</v>
      </c>
      <c r="C3891" t="s">
        <v>237</v>
      </c>
      <c r="D3891" t="s">
        <v>261</v>
      </c>
      <c r="E3891" t="s">
        <v>8998</v>
      </c>
      <c r="F3891" t="s">
        <v>8999</v>
      </c>
      <c r="G3891" t="s">
        <v>9000</v>
      </c>
      <c r="H3891">
        <v>1.4183809999999999</v>
      </c>
      <c r="I3891" t="s">
        <v>265</v>
      </c>
      <c r="J3891" t="s">
        <v>242</v>
      </c>
      <c r="K3891" t="s">
        <v>243</v>
      </c>
      <c r="L3891" t="s">
        <v>244</v>
      </c>
      <c r="M3891">
        <v>0</v>
      </c>
      <c r="N3891">
        <v>1.4183809999999999</v>
      </c>
      <c r="O3891" t="s">
        <v>372</v>
      </c>
      <c r="P3891" t="s">
        <v>9001</v>
      </c>
      <c r="Q3891" t="s">
        <v>268</v>
      </c>
      <c r="R3891" t="s">
        <v>9002</v>
      </c>
      <c r="S3891" t="s">
        <v>270</v>
      </c>
      <c r="T3891" t="b">
        <v>1</v>
      </c>
    </row>
    <row r="3892" spans="1:20" x14ac:dyDescent="0.25">
      <c r="A3892" t="s">
        <v>259</v>
      </c>
      <c r="B3892" t="s">
        <v>260</v>
      </c>
      <c r="C3892" t="s">
        <v>237</v>
      </c>
      <c r="D3892" t="s">
        <v>406</v>
      </c>
      <c r="E3892" t="s">
        <v>8389</v>
      </c>
      <c r="F3892" t="s">
        <v>9003</v>
      </c>
      <c r="G3892" t="s">
        <v>9003</v>
      </c>
      <c r="H3892">
        <v>3.8450000000000002</v>
      </c>
      <c r="I3892" t="s">
        <v>265</v>
      </c>
      <c r="J3892" t="s">
        <v>242</v>
      </c>
      <c r="K3892" t="s">
        <v>243</v>
      </c>
      <c r="L3892" t="s">
        <v>244</v>
      </c>
      <c r="M3892">
        <v>0</v>
      </c>
      <c r="N3892">
        <v>3.8450000000000002</v>
      </c>
      <c r="O3892" t="s">
        <v>721</v>
      </c>
      <c r="P3892" t="s">
        <v>9004</v>
      </c>
      <c r="Q3892" t="s">
        <v>410</v>
      </c>
      <c r="R3892" t="s">
        <v>9005</v>
      </c>
      <c r="S3892" t="s">
        <v>270</v>
      </c>
      <c r="T3892" t="b">
        <v>1</v>
      </c>
    </row>
    <row r="3893" spans="1:20" x14ac:dyDescent="0.25">
      <c r="A3893" t="s">
        <v>259</v>
      </c>
      <c r="B3893" t="s">
        <v>260</v>
      </c>
      <c r="C3893" t="s">
        <v>294</v>
      </c>
      <c r="D3893" t="s">
        <v>406</v>
      </c>
      <c r="E3893" t="s">
        <v>8389</v>
      </c>
      <c r="F3893" t="s">
        <v>9003</v>
      </c>
      <c r="G3893" t="s">
        <v>9003</v>
      </c>
      <c r="H3893">
        <v>1.3340000000000001</v>
      </c>
      <c r="I3893" t="s">
        <v>265</v>
      </c>
      <c r="J3893" t="s">
        <v>242</v>
      </c>
      <c r="K3893" t="s">
        <v>243</v>
      </c>
      <c r="L3893" t="s">
        <v>244</v>
      </c>
      <c r="M3893">
        <v>0</v>
      </c>
      <c r="N3893">
        <v>1.3340000000000001</v>
      </c>
      <c r="O3893" t="s">
        <v>721</v>
      </c>
      <c r="P3893" t="s">
        <v>9004</v>
      </c>
      <c r="Q3893" t="s">
        <v>410</v>
      </c>
      <c r="R3893" t="s">
        <v>9005</v>
      </c>
      <c r="S3893" t="s">
        <v>270</v>
      </c>
      <c r="T3893" t="b">
        <v>1</v>
      </c>
    </row>
    <row r="3894" spans="1:20" x14ac:dyDescent="0.25">
      <c r="A3894" t="s">
        <v>259</v>
      </c>
      <c r="B3894" t="s">
        <v>260</v>
      </c>
      <c r="C3894" t="s">
        <v>237</v>
      </c>
      <c r="D3894" t="s">
        <v>306</v>
      </c>
      <c r="E3894" t="s">
        <v>9006</v>
      </c>
      <c r="F3894" t="s">
        <v>9007</v>
      </c>
      <c r="G3894" t="s">
        <v>9008</v>
      </c>
      <c r="H3894">
        <v>4.032</v>
      </c>
      <c r="I3894" t="s">
        <v>265</v>
      </c>
      <c r="J3894" t="s">
        <v>242</v>
      </c>
      <c r="K3894" t="s">
        <v>243</v>
      </c>
      <c r="L3894" t="s">
        <v>244</v>
      </c>
      <c r="M3894">
        <v>0</v>
      </c>
      <c r="N3894">
        <v>4.032</v>
      </c>
      <c r="O3894" t="s">
        <v>324</v>
      </c>
      <c r="P3894" t="s">
        <v>6003</v>
      </c>
      <c r="Q3894" t="s">
        <v>312</v>
      </c>
      <c r="R3894" t="s">
        <v>9009</v>
      </c>
      <c r="S3894" t="s">
        <v>270</v>
      </c>
      <c r="T3894" t="b">
        <v>1</v>
      </c>
    </row>
    <row r="3895" spans="1:20" x14ac:dyDescent="0.25">
      <c r="A3895" t="s">
        <v>259</v>
      </c>
      <c r="B3895" t="s">
        <v>260</v>
      </c>
      <c r="C3895" t="s">
        <v>336</v>
      </c>
      <c r="D3895" t="s">
        <v>306</v>
      </c>
      <c r="E3895" t="s">
        <v>9006</v>
      </c>
      <c r="F3895" t="s">
        <v>9007</v>
      </c>
      <c r="G3895" t="s">
        <v>9008</v>
      </c>
      <c r="H3895">
        <v>20768</v>
      </c>
      <c r="I3895" t="s">
        <v>265</v>
      </c>
      <c r="J3895" t="s">
        <v>242</v>
      </c>
      <c r="K3895" t="s">
        <v>243</v>
      </c>
      <c r="L3895" t="s">
        <v>244</v>
      </c>
      <c r="M3895">
        <v>0</v>
      </c>
      <c r="N3895">
        <v>20768</v>
      </c>
      <c r="O3895" t="s">
        <v>1866</v>
      </c>
      <c r="P3895" t="s">
        <v>6003</v>
      </c>
      <c r="Q3895" t="s">
        <v>312</v>
      </c>
      <c r="R3895" t="s">
        <v>9010</v>
      </c>
      <c r="S3895" t="s">
        <v>270</v>
      </c>
      <c r="T3895" t="b">
        <v>1</v>
      </c>
    </row>
    <row r="3896" spans="1:20" x14ac:dyDescent="0.25">
      <c r="A3896" t="s">
        <v>259</v>
      </c>
      <c r="B3896" t="s">
        <v>260</v>
      </c>
      <c r="C3896" t="s">
        <v>336</v>
      </c>
      <c r="D3896" t="s">
        <v>306</v>
      </c>
      <c r="E3896" t="s">
        <v>9006</v>
      </c>
      <c r="F3896" t="s">
        <v>9007</v>
      </c>
      <c r="G3896" t="s">
        <v>9008</v>
      </c>
      <c r="H3896">
        <v>39841</v>
      </c>
      <c r="I3896" t="s">
        <v>265</v>
      </c>
      <c r="J3896" t="s">
        <v>242</v>
      </c>
      <c r="K3896" t="s">
        <v>243</v>
      </c>
      <c r="L3896" t="s">
        <v>244</v>
      </c>
      <c r="M3896">
        <v>0</v>
      </c>
      <c r="N3896">
        <v>39841</v>
      </c>
      <c r="O3896" t="s">
        <v>324</v>
      </c>
      <c r="P3896" t="s">
        <v>6003</v>
      </c>
      <c r="Q3896" t="s">
        <v>312</v>
      </c>
      <c r="R3896" t="s">
        <v>9011</v>
      </c>
      <c r="S3896" t="s">
        <v>270</v>
      </c>
      <c r="T3896" t="b">
        <v>1</v>
      </c>
    </row>
    <row r="3897" spans="1:20" x14ac:dyDescent="0.25">
      <c r="A3897" t="s">
        <v>236</v>
      </c>
      <c r="B3897" t="s">
        <v>335</v>
      </c>
      <c r="C3897" t="s">
        <v>237</v>
      </c>
      <c r="D3897" t="s">
        <v>335</v>
      </c>
      <c r="F3897" t="s">
        <v>9012</v>
      </c>
      <c r="G3897" t="s">
        <v>9013</v>
      </c>
      <c r="H3897">
        <v>25</v>
      </c>
      <c r="I3897" t="s">
        <v>492</v>
      </c>
      <c r="J3897" t="s">
        <v>242</v>
      </c>
      <c r="K3897" t="s">
        <v>243</v>
      </c>
      <c r="L3897" t="s">
        <v>244</v>
      </c>
      <c r="M3897">
        <v>0</v>
      </c>
      <c r="N3897">
        <v>25</v>
      </c>
      <c r="O3897" t="s">
        <v>1313</v>
      </c>
      <c r="P3897" t="s">
        <v>9014</v>
      </c>
      <c r="Q3897" t="s">
        <v>494</v>
      </c>
      <c r="R3897" t="s">
        <v>9015</v>
      </c>
      <c r="S3897" t="s">
        <v>346</v>
      </c>
      <c r="T3897" t="b">
        <v>1</v>
      </c>
    </row>
    <row r="3898" spans="1:20" x14ac:dyDescent="0.25">
      <c r="A3898" t="s">
        <v>259</v>
      </c>
      <c r="B3898" t="s">
        <v>260</v>
      </c>
      <c r="C3898" t="s">
        <v>237</v>
      </c>
      <c r="D3898" t="s">
        <v>869</v>
      </c>
      <c r="E3898" t="s">
        <v>6221</v>
      </c>
      <c r="F3898" t="s">
        <v>6222</v>
      </c>
      <c r="G3898" t="s">
        <v>6222</v>
      </c>
      <c r="H3898">
        <v>2.6240000000000001</v>
      </c>
      <c r="I3898" t="s">
        <v>265</v>
      </c>
      <c r="J3898" t="s">
        <v>242</v>
      </c>
      <c r="K3898" t="s">
        <v>243</v>
      </c>
      <c r="L3898" t="s">
        <v>244</v>
      </c>
      <c r="M3898">
        <v>0</v>
      </c>
      <c r="N3898">
        <v>2.6240000000000001</v>
      </c>
      <c r="O3898" t="s">
        <v>372</v>
      </c>
      <c r="P3898" t="s">
        <v>9016</v>
      </c>
      <c r="Q3898" t="s">
        <v>873</v>
      </c>
      <c r="R3898" t="s">
        <v>9017</v>
      </c>
      <c r="S3898" t="s">
        <v>270</v>
      </c>
      <c r="T3898" t="b">
        <v>1</v>
      </c>
    </row>
    <row r="3899" spans="1:20" x14ac:dyDescent="0.25">
      <c r="A3899" t="s">
        <v>236</v>
      </c>
      <c r="B3899" t="s">
        <v>236</v>
      </c>
      <c r="C3899" t="s">
        <v>336</v>
      </c>
      <c r="D3899" t="s">
        <v>1541</v>
      </c>
      <c r="E3899" t="s">
        <v>9018</v>
      </c>
      <c r="F3899" t="s">
        <v>9019</v>
      </c>
      <c r="G3899" t="s">
        <v>1544</v>
      </c>
      <c r="H3899">
        <v>16122</v>
      </c>
      <c r="I3899" t="s">
        <v>341</v>
      </c>
      <c r="J3899" t="s">
        <v>242</v>
      </c>
      <c r="K3899" t="s">
        <v>243</v>
      </c>
      <c r="L3899" t="s">
        <v>244</v>
      </c>
      <c r="M3899">
        <v>0</v>
      </c>
      <c r="N3899">
        <v>16122</v>
      </c>
      <c r="O3899" t="s">
        <v>927</v>
      </c>
      <c r="P3899" t="s">
        <v>8190</v>
      </c>
      <c r="Q3899" t="s">
        <v>1546</v>
      </c>
      <c r="R3899" t="s">
        <v>9020</v>
      </c>
      <c r="S3899" t="s">
        <v>249</v>
      </c>
      <c r="T3899" t="b">
        <v>0</v>
      </c>
    </row>
    <row r="3900" spans="1:20" x14ac:dyDescent="0.25">
      <c r="A3900" t="s">
        <v>236</v>
      </c>
      <c r="B3900" t="s">
        <v>236</v>
      </c>
      <c r="C3900" t="s">
        <v>336</v>
      </c>
      <c r="D3900" t="s">
        <v>1541</v>
      </c>
      <c r="E3900" t="s">
        <v>9018</v>
      </c>
      <c r="F3900" t="s">
        <v>9019</v>
      </c>
      <c r="G3900" t="s">
        <v>1544</v>
      </c>
      <c r="H3900">
        <v>38928</v>
      </c>
      <c r="I3900" t="s">
        <v>341</v>
      </c>
      <c r="J3900" t="s">
        <v>242</v>
      </c>
      <c r="K3900" t="s">
        <v>243</v>
      </c>
      <c r="L3900" t="s">
        <v>244</v>
      </c>
      <c r="M3900">
        <v>0</v>
      </c>
      <c r="N3900">
        <v>38928</v>
      </c>
      <c r="O3900" t="s">
        <v>927</v>
      </c>
      <c r="P3900" t="s">
        <v>8190</v>
      </c>
      <c r="Q3900" t="s">
        <v>1546</v>
      </c>
      <c r="R3900" t="s">
        <v>9021</v>
      </c>
      <c r="S3900" t="s">
        <v>249</v>
      </c>
      <c r="T3900" t="b">
        <v>0</v>
      </c>
    </row>
    <row r="3901" spans="1:20" x14ac:dyDescent="0.25">
      <c r="A3901" t="s">
        <v>259</v>
      </c>
      <c r="B3901" t="s">
        <v>260</v>
      </c>
      <c r="C3901" t="s">
        <v>237</v>
      </c>
      <c r="D3901" t="s">
        <v>5762</v>
      </c>
      <c r="E3901" t="s">
        <v>5763</v>
      </c>
      <c r="F3901" t="s">
        <v>9022</v>
      </c>
      <c r="G3901" t="s">
        <v>9022</v>
      </c>
      <c r="H3901">
        <v>4.6600000000000003E-2</v>
      </c>
      <c r="I3901" t="s">
        <v>265</v>
      </c>
      <c r="J3901" t="s">
        <v>242</v>
      </c>
      <c r="K3901" t="s">
        <v>243</v>
      </c>
      <c r="L3901" t="s">
        <v>244</v>
      </c>
      <c r="M3901">
        <v>0</v>
      </c>
      <c r="N3901">
        <v>4.6600000000000003E-2</v>
      </c>
      <c r="O3901" t="s">
        <v>927</v>
      </c>
      <c r="P3901" t="s">
        <v>9023</v>
      </c>
      <c r="Q3901" t="s">
        <v>5766</v>
      </c>
      <c r="R3901" t="s">
        <v>9024</v>
      </c>
      <c r="S3901" t="s">
        <v>270</v>
      </c>
      <c r="T3901" t="b">
        <v>1</v>
      </c>
    </row>
    <row r="3902" spans="1:20" x14ac:dyDescent="0.25">
      <c r="A3902" t="s">
        <v>259</v>
      </c>
      <c r="B3902" t="s">
        <v>260</v>
      </c>
      <c r="C3902" t="s">
        <v>237</v>
      </c>
      <c r="D3902" t="s">
        <v>627</v>
      </c>
      <c r="E3902" t="s">
        <v>2064</v>
      </c>
      <c r="F3902" t="s">
        <v>9025</v>
      </c>
      <c r="G3902" t="s">
        <v>9025</v>
      </c>
      <c r="H3902">
        <v>0.92200000000000004</v>
      </c>
      <c r="I3902" t="s">
        <v>265</v>
      </c>
      <c r="J3902" t="s">
        <v>242</v>
      </c>
      <c r="K3902" t="s">
        <v>243</v>
      </c>
      <c r="L3902" t="s">
        <v>244</v>
      </c>
      <c r="M3902">
        <v>0</v>
      </c>
      <c r="N3902">
        <v>0.92200000000000004</v>
      </c>
      <c r="O3902" t="s">
        <v>324</v>
      </c>
      <c r="P3902" t="s">
        <v>9026</v>
      </c>
      <c r="Q3902" t="s">
        <v>631</v>
      </c>
      <c r="R3902" t="s">
        <v>9027</v>
      </c>
      <c r="S3902" t="s">
        <v>270</v>
      </c>
      <c r="T3902" t="b">
        <v>0</v>
      </c>
    </row>
    <row r="3903" spans="1:20" x14ac:dyDescent="0.25">
      <c r="A3903" t="s">
        <v>236</v>
      </c>
      <c r="B3903" t="s">
        <v>236</v>
      </c>
      <c r="C3903" t="s">
        <v>237</v>
      </c>
      <c r="D3903" t="s">
        <v>552</v>
      </c>
      <c r="F3903" t="s">
        <v>7398</v>
      </c>
      <c r="G3903" t="s">
        <v>9028</v>
      </c>
      <c r="H3903">
        <v>219</v>
      </c>
      <c r="I3903" t="s">
        <v>492</v>
      </c>
      <c r="J3903" t="s">
        <v>242</v>
      </c>
      <c r="K3903" t="s">
        <v>243</v>
      </c>
      <c r="L3903" t="s">
        <v>244</v>
      </c>
      <c r="M3903">
        <v>0</v>
      </c>
      <c r="N3903">
        <v>219</v>
      </c>
      <c r="O3903" t="s">
        <v>590</v>
      </c>
      <c r="P3903" t="s">
        <v>9029</v>
      </c>
      <c r="Q3903" t="s">
        <v>556</v>
      </c>
      <c r="R3903" t="s">
        <v>7400</v>
      </c>
      <c r="S3903" t="s">
        <v>249</v>
      </c>
      <c r="T3903" t="b">
        <v>1</v>
      </c>
    </row>
    <row r="3904" spans="1:20" x14ac:dyDescent="0.25">
      <c r="A3904" t="s">
        <v>259</v>
      </c>
      <c r="B3904" t="s">
        <v>260</v>
      </c>
      <c r="C3904" t="s">
        <v>237</v>
      </c>
      <c r="D3904" t="s">
        <v>2640</v>
      </c>
      <c r="E3904" t="s">
        <v>7430</v>
      </c>
      <c r="F3904" t="s">
        <v>9030</v>
      </c>
      <c r="G3904" t="s">
        <v>9031</v>
      </c>
      <c r="H3904">
        <v>0.22600000000000001</v>
      </c>
      <c r="I3904" t="s">
        <v>265</v>
      </c>
      <c r="J3904" t="s">
        <v>242</v>
      </c>
      <c r="K3904" t="s">
        <v>243</v>
      </c>
      <c r="L3904" t="s">
        <v>244</v>
      </c>
      <c r="M3904">
        <v>0</v>
      </c>
      <c r="N3904">
        <v>0.22600000000000001</v>
      </c>
      <c r="O3904" t="s">
        <v>446</v>
      </c>
      <c r="P3904" t="s">
        <v>9032</v>
      </c>
      <c r="Q3904" t="s">
        <v>2644</v>
      </c>
      <c r="R3904" t="s">
        <v>9033</v>
      </c>
      <c r="S3904" t="s">
        <v>270</v>
      </c>
      <c r="T3904" t="b">
        <v>1</v>
      </c>
    </row>
    <row r="3905" spans="1:20" x14ac:dyDescent="0.25">
      <c r="A3905" t="s">
        <v>259</v>
      </c>
      <c r="B3905" t="s">
        <v>260</v>
      </c>
      <c r="C3905" t="s">
        <v>237</v>
      </c>
      <c r="D3905" t="s">
        <v>1148</v>
      </c>
      <c r="E3905" t="s">
        <v>7405</v>
      </c>
      <c r="F3905" t="s">
        <v>7405</v>
      </c>
      <c r="G3905" t="s">
        <v>9034</v>
      </c>
      <c r="H3905">
        <v>0.38600000000000001</v>
      </c>
      <c r="I3905" t="s">
        <v>265</v>
      </c>
      <c r="J3905" t="s">
        <v>242</v>
      </c>
      <c r="K3905" t="s">
        <v>243</v>
      </c>
      <c r="L3905" t="s">
        <v>244</v>
      </c>
      <c r="M3905">
        <v>0</v>
      </c>
      <c r="N3905">
        <v>0.38600000000000001</v>
      </c>
      <c r="O3905" t="s">
        <v>310</v>
      </c>
      <c r="P3905" t="s">
        <v>9035</v>
      </c>
      <c r="Q3905" t="s">
        <v>1153</v>
      </c>
      <c r="R3905" t="s">
        <v>9036</v>
      </c>
      <c r="S3905" t="s">
        <v>270</v>
      </c>
      <c r="T3905" t="b">
        <v>1</v>
      </c>
    </row>
    <row r="3906" spans="1:20" x14ac:dyDescent="0.25">
      <c r="A3906" t="s">
        <v>259</v>
      </c>
      <c r="B3906" t="s">
        <v>260</v>
      </c>
      <c r="C3906" t="s">
        <v>294</v>
      </c>
      <c r="D3906" t="s">
        <v>1148</v>
      </c>
      <c r="E3906" t="s">
        <v>7405</v>
      </c>
      <c r="F3906" t="s">
        <v>7405</v>
      </c>
      <c r="G3906" t="s">
        <v>9034</v>
      </c>
      <c r="H3906">
        <v>0.20200000000000001</v>
      </c>
      <c r="I3906" t="s">
        <v>265</v>
      </c>
      <c r="J3906" t="s">
        <v>242</v>
      </c>
      <c r="K3906" t="s">
        <v>243</v>
      </c>
      <c r="L3906" t="s">
        <v>244</v>
      </c>
      <c r="M3906">
        <v>0</v>
      </c>
      <c r="N3906">
        <v>0.20200000000000001</v>
      </c>
      <c r="O3906" t="s">
        <v>310</v>
      </c>
      <c r="P3906" t="s">
        <v>9035</v>
      </c>
      <c r="Q3906" t="s">
        <v>1153</v>
      </c>
      <c r="R3906" t="s">
        <v>9036</v>
      </c>
      <c r="S3906" t="s">
        <v>270</v>
      </c>
      <c r="T3906" t="b">
        <v>1</v>
      </c>
    </row>
    <row r="3907" spans="1:20" x14ac:dyDescent="0.25">
      <c r="A3907" t="s">
        <v>259</v>
      </c>
      <c r="B3907" t="s">
        <v>260</v>
      </c>
      <c r="C3907" t="s">
        <v>237</v>
      </c>
      <c r="D3907" t="s">
        <v>4407</v>
      </c>
      <c r="E3907" t="s">
        <v>7065</v>
      </c>
      <c r="F3907" t="s">
        <v>8181</v>
      </c>
      <c r="G3907" t="s">
        <v>8182</v>
      </c>
      <c r="H3907">
        <v>6.1055999999999999E-2</v>
      </c>
      <c r="I3907" t="s">
        <v>265</v>
      </c>
      <c r="J3907" t="s">
        <v>242</v>
      </c>
      <c r="K3907" t="s">
        <v>243</v>
      </c>
      <c r="L3907" t="s">
        <v>244</v>
      </c>
      <c r="M3907">
        <v>0</v>
      </c>
      <c r="N3907">
        <v>6.1055999999999999E-2</v>
      </c>
      <c r="O3907" t="s">
        <v>372</v>
      </c>
      <c r="P3907" t="s">
        <v>9037</v>
      </c>
      <c r="Q3907" t="s">
        <v>4412</v>
      </c>
      <c r="R3907" t="s">
        <v>9038</v>
      </c>
      <c r="S3907" t="s">
        <v>270</v>
      </c>
      <c r="T3907" t="b">
        <v>1</v>
      </c>
    </row>
    <row r="3908" spans="1:20" x14ac:dyDescent="0.25">
      <c r="A3908" t="s">
        <v>259</v>
      </c>
      <c r="B3908" t="s">
        <v>260</v>
      </c>
      <c r="C3908" t="s">
        <v>294</v>
      </c>
      <c r="D3908" t="s">
        <v>4407</v>
      </c>
      <c r="E3908" t="s">
        <v>7065</v>
      </c>
      <c r="F3908" t="s">
        <v>8181</v>
      </c>
      <c r="G3908" t="s">
        <v>8182</v>
      </c>
      <c r="H3908">
        <v>2.4631E-2</v>
      </c>
      <c r="I3908" t="s">
        <v>265</v>
      </c>
      <c r="J3908" t="s">
        <v>242</v>
      </c>
      <c r="K3908" t="s">
        <v>243</v>
      </c>
      <c r="L3908" t="s">
        <v>244</v>
      </c>
      <c r="M3908">
        <v>0</v>
      </c>
      <c r="N3908">
        <v>2.4631E-2</v>
      </c>
      <c r="O3908" t="s">
        <v>372</v>
      </c>
      <c r="P3908" t="s">
        <v>9037</v>
      </c>
      <c r="Q3908" t="s">
        <v>4412</v>
      </c>
      <c r="R3908" t="s">
        <v>9038</v>
      </c>
      <c r="S3908" t="s">
        <v>270</v>
      </c>
      <c r="T3908" t="b">
        <v>1</v>
      </c>
    </row>
    <row r="3909" spans="1:20" x14ac:dyDescent="0.25">
      <c r="A3909" t="s">
        <v>236</v>
      </c>
      <c r="B3909" t="s">
        <v>236</v>
      </c>
      <c r="C3909" t="s">
        <v>237</v>
      </c>
      <c r="D3909" t="s">
        <v>250</v>
      </c>
      <c r="E3909" t="s">
        <v>251</v>
      </c>
      <c r="F3909" t="s">
        <v>252</v>
      </c>
      <c r="G3909" t="s">
        <v>6576</v>
      </c>
      <c r="H3909">
        <v>5.1999999999999998E-3</v>
      </c>
      <c r="I3909" t="s">
        <v>254</v>
      </c>
      <c r="J3909" t="s">
        <v>242</v>
      </c>
      <c r="K3909" t="s">
        <v>243</v>
      </c>
      <c r="L3909" t="s">
        <v>244</v>
      </c>
      <c r="M3909">
        <v>0</v>
      </c>
      <c r="N3909">
        <v>5.1999999999999998E-3</v>
      </c>
      <c r="O3909" t="s">
        <v>255</v>
      </c>
      <c r="P3909" t="s">
        <v>9039</v>
      </c>
      <c r="Q3909" t="s">
        <v>257</v>
      </c>
      <c r="R3909" t="s">
        <v>258</v>
      </c>
      <c r="S3909" t="s">
        <v>249</v>
      </c>
      <c r="T3909" t="b">
        <v>1</v>
      </c>
    </row>
    <row r="3910" spans="1:20" x14ac:dyDescent="0.25">
      <c r="A3910" t="s">
        <v>259</v>
      </c>
      <c r="B3910" t="s">
        <v>260</v>
      </c>
      <c r="C3910" t="s">
        <v>237</v>
      </c>
      <c r="D3910" t="s">
        <v>1428</v>
      </c>
      <c r="E3910" t="s">
        <v>1502</v>
      </c>
      <c r="F3910" t="s">
        <v>3454</v>
      </c>
      <c r="G3910" t="s">
        <v>3454</v>
      </c>
      <c r="H3910">
        <v>1.1144160000000001</v>
      </c>
      <c r="I3910" t="s">
        <v>265</v>
      </c>
      <c r="J3910" t="s">
        <v>242</v>
      </c>
      <c r="K3910" t="s">
        <v>243</v>
      </c>
      <c r="L3910" t="s">
        <v>244</v>
      </c>
      <c r="M3910">
        <v>0</v>
      </c>
      <c r="N3910">
        <v>1.1144160000000001</v>
      </c>
      <c r="O3910" t="s">
        <v>372</v>
      </c>
      <c r="P3910" t="s">
        <v>9040</v>
      </c>
      <c r="Q3910" t="s">
        <v>1432</v>
      </c>
      <c r="R3910" t="s">
        <v>9041</v>
      </c>
      <c r="S3910" t="s">
        <v>270</v>
      </c>
      <c r="T3910" t="b">
        <v>1</v>
      </c>
    </row>
    <row r="3911" spans="1:20" x14ac:dyDescent="0.25">
      <c r="A3911" t="s">
        <v>259</v>
      </c>
      <c r="B3911" t="s">
        <v>260</v>
      </c>
      <c r="C3911" t="s">
        <v>294</v>
      </c>
      <c r="D3911" t="s">
        <v>1428</v>
      </c>
      <c r="E3911" t="s">
        <v>1502</v>
      </c>
      <c r="F3911" t="s">
        <v>3454</v>
      </c>
      <c r="G3911" t="s">
        <v>3454</v>
      </c>
      <c r="H3911">
        <v>0.56548799999999999</v>
      </c>
      <c r="I3911" t="s">
        <v>265</v>
      </c>
      <c r="J3911" t="s">
        <v>242</v>
      </c>
      <c r="K3911" t="s">
        <v>243</v>
      </c>
      <c r="L3911" t="s">
        <v>244</v>
      </c>
      <c r="M3911">
        <v>0</v>
      </c>
      <c r="N3911">
        <v>0.56548799999999999</v>
      </c>
      <c r="O3911" t="s">
        <v>372</v>
      </c>
      <c r="P3911" t="s">
        <v>9040</v>
      </c>
      <c r="Q3911" t="s">
        <v>1432</v>
      </c>
      <c r="R3911" t="s">
        <v>9041</v>
      </c>
      <c r="S3911" t="s">
        <v>270</v>
      </c>
      <c r="T3911" t="b">
        <v>1</v>
      </c>
    </row>
    <row r="3912" spans="1:20" x14ac:dyDescent="0.25">
      <c r="A3912" t="s">
        <v>259</v>
      </c>
      <c r="B3912" t="s">
        <v>260</v>
      </c>
      <c r="C3912" t="s">
        <v>237</v>
      </c>
      <c r="D3912" t="s">
        <v>2911</v>
      </c>
      <c r="E3912" t="s">
        <v>2435</v>
      </c>
      <c r="F3912" t="s">
        <v>7815</v>
      </c>
      <c r="G3912" t="s">
        <v>7816</v>
      </c>
      <c r="H3912">
        <v>1.17</v>
      </c>
      <c r="I3912" t="s">
        <v>265</v>
      </c>
      <c r="J3912" t="s">
        <v>242</v>
      </c>
      <c r="K3912" t="s">
        <v>243</v>
      </c>
      <c r="L3912" t="s">
        <v>244</v>
      </c>
      <c r="M3912">
        <v>0</v>
      </c>
      <c r="N3912">
        <v>1.17</v>
      </c>
      <c r="O3912" t="s">
        <v>446</v>
      </c>
      <c r="P3912" t="s">
        <v>9042</v>
      </c>
      <c r="Q3912" t="s">
        <v>2916</v>
      </c>
      <c r="R3912" t="s">
        <v>9043</v>
      </c>
      <c r="S3912" t="s">
        <v>270</v>
      </c>
      <c r="T3912" t="b">
        <v>1</v>
      </c>
    </row>
    <row r="3913" spans="1:20" x14ac:dyDescent="0.25">
      <c r="A3913" t="s">
        <v>259</v>
      </c>
      <c r="B3913" t="s">
        <v>260</v>
      </c>
      <c r="C3913" t="s">
        <v>294</v>
      </c>
      <c r="D3913" t="s">
        <v>2911</v>
      </c>
      <c r="E3913" t="s">
        <v>2435</v>
      </c>
      <c r="F3913" t="s">
        <v>7815</v>
      </c>
      <c r="G3913" t="s">
        <v>7816</v>
      </c>
      <c r="H3913">
        <v>0.61799999999999999</v>
      </c>
      <c r="I3913" t="s">
        <v>265</v>
      </c>
      <c r="J3913" t="s">
        <v>242</v>
      </c>
      <c r="K3913" t="s">
        <v>243</v>
      </c>
      <c r="L3913" t="s">
        <v>244</v>
      </c>
      <c r="M3913">
        <v>0</v>
      </c>
      <c r="N3913">
        <v>0.61799999999999999</v>
      </c>
      <c r="O3913" t="s">
        <v>446</v>
      </c>
      <c r="P3913" t="s">
        <v>9042</v>
      </c>
      <c r="Q3913" t="s">
        <v>2916</v>
      </c>
      <c r="R3913" t="s">
        <v>9043</v>
      </c>
      <c r="S3913" t="s">
        <v>270</v>
      </c>
      <c r="T3913" t="b">
        <v>1</v>
      </c>
    </row>
    <row r="3914" spans="1:20" x14ac:dyDescent="0.25">
      <c r="A3914" t="s">
        <v>259</v>
      </c>
      <c r="B3914" t="s">
        <v>260</v>
      </c>
      <c r="C3914" t="s">
        <v>237</v>
      </c>
      <c r="D3914" t="s">
        <v>2206</v>
      </c>
      <c r="E3914" t="s">
        <v>7163</v>
      </c>
      <c r="F3914" t="s">
        <v>7986</v>
      </c>
      <c r="G3914" t="s">
        <v>7986</v>
      </c>
      <c r="H3914">
        <v>0.46100000000000002</v>
      </c>
      <c r="I3914" t="s">
        <v>265</v>
      </c>
      <c r="J3914" t="s">
        <v>242</v>
      </c>
      <c r="K3914" t="s">
        <v>243</v>
      </c>
      <c r="L3914" t="s">
        <v>244</v>
      </c>
      <c r="M3914">
        <v>0</v>
      </c>
      <c r="N3914">
        <v>0.46100000000000002</v>
      </c>
      <c r="O3914" t="s">
        <v>324</v>
      </c>
      <c r="P3914" t="s">
        <v>5389</v>
      </c>
      <c r="Q3914" t="s">
        <v>2210</v>
      </c>
      <c r="R3914" t="s">
        <v>9044</v>
      </c>
      <c r="S3914" t="s">
        <v>270</v>
      </c>
      <c r="T3914" t="b">
        <v>0</v>
      </c>
    </row>
    <row r="3915" spans="1:20" x14ac:dyDescent="0.25">
      <c r="A3915" t="s">
        <v>236</v>
      </c>
      <c r="B3915" t="s">
        <v>236</v>
      </c>
      <c r="C3915" t="s">
        <v>336</v>
      </c>
      <c r="D3915" t="s">
        <v>3096</v>
      </c>
      <c r="E3915" t="s">
        <v>9045</v>
      </c>
      <c r="F3915" t="s">
        <v>9046</v>
      </c>
      <c r="G3915" t="s">
        <v>9047</v>
      </c>
      <c r="H3915">
        <v>19145</v>
      </c>
      <c r="I3915" t="s">
        <v>341</v>
      </c>
      <c r="J3915" t="s">
        <v>242</v>
      </c>
      <c r="K3915" t="s">
        <v>243</v>
      </c>
      <c r="L3915" t="s">
        <v>244</v>
      </c>
      <c r="M3915">
        <v>0</v>
      </c>
      <c r="N3915">
        <v>19145</v>
      </c>
      <c r="O3915" t="s">
        <v>316</v>
      </c>
      <c r="P3915" t="s">
        <v>5494</v>
      </c>
      <c r="Q3915" t="s">
        <v>3101</v>
      </c>
      <c r="R3915" t="s">
        <v>9048</v>
      </c>
      <c r="S3915" t="s">
        <v>249</v>
      </c>
      <c r="T3915" t="b">
        <v>0</v>
      </c>
    </row>
    <row r="3916" spans="1:20" x14ac:dyDescent="0.25">
      <c r="A3916" t="s">
        <v>236</v>
      </c>
      <c r="B3916" t="s">
        <v>236</v>
      </c>
      <c r="C3916" t="s">
        <v>336</v>
      </c>
      <c r="D3916" t="s">
        <v>3096</v>
      </c>
      <c r="E3916" t="s">
        <v>9045</v>
      </c>
      <c r="F3916" t="s">
        <v>9046</v>
      </c>
      <c r="G3916" t="s">
        <v>9047</v>
      </c>
      <c r="H3916">
        <v>46227</v>
      </c>
      <c r="I3916" t="s">
        <v>341</v>
      </c>
      <c r="J3916" t="s">
        <v>242</v>
      </c>
      <c r="K3916" t="s">
        <v>243</v>
      </c>
      <c r="L3916" t="s">
        <v>244</v>
      </c>
      <c r="M3916">
        <v>0</v>
      </c>
      <c r="N3916">
        <v>46227</v>
      </c>
      <c r="O3916" t="s">
        <v>316</v>
      </c>
      <c r="P3916" t="s">
        <v>5494</v>
      </c>
      <c r="Q3916" t="s">
        <v>3101</v>
      </c>
      <c r="R3916" t="s">
        <v>9049</v>
      </c>
      <c r="S3916" t="s">
        <v>249</v>
      </c>
      <c r="T3916" t="b">
        <v>0</v>
      </c>
    </row>
    <row r="3917" spans="1:20" x14ac:dyDescent="0.25">
      <c r="A3917" t="s">
        <v>236</v>
      </c>
      <c r="B3917" t="s">
        <v>236</v>
      </c>
      <c r="C3917" t="s">
        <v>237</v>
      </c>
      <c r="D3917" t="s">
        <v>314</v>
      </c>
      <c r="E3917" t="s">
        <v>251</v>
      </c>
      <c r="F3917" t="s">
        <v>252</v>
      </c>
      <c r="G3917" t="s">
        <v>9050</v>
      </c>
      <c r="H3917">
        <v>1</v>
      </c>
      <c r="I3917" t="s">
        <v>492</v>
      </c>
      <c r="J3917" t="s">
        <v>242</v>
      </c>
      <c r="K3917" t="s">
        <v>243</v>
      </c>
      <c r="L3917" t="s">
        <v>244</v>
      </c>
      <c r="M3917">
        <v>0</v>
      </c>
      <c r="N3917">
        <v>1</v>
      </c>
      <c r="O3917" t="s">
        <v>255</v>
      </c>
      <c r="P3917" t="s">
        <v>9051</v>
      </c>
      <c r="Q3917" t="s">
        <v>318</v>
      </c>
      <c r="R3917" t="s">
        <v>3196</v>
      </c>
      <c r="S3917" t="s">
        <v>249</v>
      </c>
      <c r="T3917" t="b">
        <v>1</v>
      </c>
    </row>
    <row r="3918" spans="1:20" x14ac:dyDescent="0.25">
      <c r="A3918" t="s">
        <v>236</v>
      </c>
      <c r="B3918" t="s">
        <v>236</v>
      </c>
      <c r="C3918" t="s">
        <v>336</v>
      </c>
      <c r="D3918" t="s">
        <v>3096</v>
      </c>
      <c r="E3918" t="s">
        <v>9052</v>
      </c>
      <c r="F3918" t="s">
        <v>9053</v>
      </c>
      <c r="G3918" t="s">
        <v>9054</v>
      </c>
      <c r="H3918">
        <v>10589</v>
      </c>
      <c r="I3918" t="s">
        <v>341</v>
      </c>
      <c r="J3918" t="s">
        <v>242</v>
      </c>
      <c r="K3918" t="s">
        <v>243</v>
      </c>
      <c r="L3918" t="s">
        <v>244</v>
      </c>
      <c r="M3918">
        <v>0</v>
      </c>
      <c r="N3918">
        <v>10589</v>
      </c>
      <c r="O3918" t="s">
        <v>316</v>
      </c>
      <c r="P3918" t="s">
        <v>4967</v>
      </c>
      <c r="Q3918" t="s">
        <v>3101</v>
      </c>
      <c r="R3918" t="s">
        <v>9055</v>
      </c>
      <c r="S3918" t="s">
        <v>249</v>
      </c>
      <c r="T3918" t="b">
        <v>0</v>
      </c>
    </row>
    <row r="3919" spans="1:20" x14ac:dyDescent="0.25">
      <c r="A3919" t="s">
        <v>236</v>
      </c>
      <c r="B3919" t="s">
        <v>236</v>
      </c>
      <c r="C3919" t="s">
        <v>336</v>
      </c>
      <c r="D3919" t="s">
        <v>3096</v>
      </c>
      <c r="E3919" t="s">
        <v>9052</v>
      </c>
      <c r="F3919" t="s">
        <v>9053</v>
      </c>
      <c r="G3919" t="s">
        <v>9054</v>
      </c>
      <c r="H3919">
        <v>29150</v>
      </c>
      <c r="I3919" t="s">
        <v>341</v>
      </c>
      <c r="J3919" t="s">
        <v>242</v>
      </c>
      <c r="K3919" t="s">
        <v>243</v>
      </c>
      <c r="L3919" t="s">
        <v>244</v>
      </c>
      <c r="M3919">
        <v>0</v>
      </c>
      <c r="N3919">
        <v>29150</v>
      </c>
      <c r="O3919" t="s">
        <v>316</v>
      </c>
      <c r="P3919" t="s">
        <v>4967</v>
      </c>
      <c r="Q3919" t="s">
        <v>3101</v>
      </c>
      <c r="R3919" t="s">
        <v>9056</v>
      </c>
      <c r="S3919" t="s">
        <v>249</v>
      </c>
      <c r="T3919" t="b">
        <v>0</v>
      </c>
    </row>
    <row r="3920" spans="1:20" x14ac:dyDescent="0.25">
      <c r="A3920" t="s">
        <v>236</v>
      </c>
      <c r="B3920" t="s">
        <v>236</v>
      </c>
      <c r="C3920" t="s">
        <v>237</v>
      </c>
      <c r="D3920" t="s">
        <v>552</v>
      </c>
      <c r="F3920" t="s">
        <v>7398</v>
      </c>
      <c r="G3920" t="s">
        <v>1082</v>
      </c>
      <c r="H3920">
        <v>2E-3</v>
      </c>
      <c r="I3920" t="s">
        <v>254</v>
      </c>
      <c r="J3920" t="s">
        <v>242</v>
      </c>
      <c r="K3920" t="s">
        <v>243</v>
      </c>
      <c r="L3920" t="s">
        <v>244</v>
      </c>
      <c r="M3920">
        <v>0</v>
      </c>
      <c r="N3920">
        <v>2E-3</v>
      </c>
      <c r="O3920" t="s">
        <v>1083</v>
      </c>
      <c r="P3920" t="s">
        <v>1084</v>
      </c>
      <c r="Q3920" t="s">
        <v>556</v>
      </c>
      <c r="R3920" t="s">
        <v>7400</v>
      </c>
      <c r="S3920" t="s">
        <v>249</v>
      </c>
      <c r="T3920" t="b">
        <v>0</v>
      </c>
    </row>
    <row r="3921" spans="1:20" x14ac:dyDescent="0.25">
      <c r="A3921" t="s">
        <v>236</v>
      </c>
      <c r="B3921" t="s">
        <v>236</v>
      </c>
      <c r="C3921" t="s">
        <v>237</v>
      </c>
      <c r="D3921" t="s">
        <v>238</v>
      </c>
      <c r="E3921" t="s">
        <v>251</v>
      </c>
      <c r="F3921" t="s">
        <v>773</v>
      </c>
      <c r="G3921" t="s">
        <v>1486</v>
      </c>
      <c r="H3921">
        <v>0.1</v>
      </c>
      <c r="I3921" t="s">
        <v>254</v>
      </c>
      <c r="J3921" t="s">
        <v>242</v>
      </c>
      <c r="K3921" t="s">
        <v>243</v>
      </c>
      <c r="L3921" t="s">
        <v>244</v>
      </c>
      <c r="M3921">
        <v>0</v>
      </c>
      <c r="N3921">
        <v>0.1</v>
      </c>
      <c r="O3921" t="s">
        <v>255</v>
      </c>
      <c r="P3921" t="s">
        <v>9057</v>
      </c>
      <c r="Q3921" t="s">
        <v>247</v>
      </c>
      <c r="R3921" t="s">
        <v>1351</v>
      </c>
      <c r="S3921" t="s">
        <v>249</v>
      </c>
      <c r="T3921" t="b">
        <v>1</v>
      </c>
    </row>
    <row r="3922" spans="1:20" x14ac:dyDescent="0.25">
      <c r="A3922" t="s">
        <v>236</v>
      </c>
      <c r="B3922" t="s">
        <v>236</v>
      </c>
      <c r="C3922" t="s">
        <v>237</v>
      </c>
      <c r="D3922" t="s">
        <v>392</v>
      </c>
      <c r="E3922" t="s">
        <v>251</v>
      </c>
      <c r="F3922" t="s">
        <v>455</v>
      </c>
      <c r="G3922" t="s">
        <v>5975</v>
      </c>
      <c r="H3922">
        <v>2.5000000000000001E-2</v>
      </c>
      <c r="I3922" t="s">
        <v>561</v>
      </c>
      <c r="J3922" t="s">
        <v>242</v>
      </c>
      <c r="K3922" t="s">
        <v>243</v>
      </c>
      <c r="L3922" t="s">
        <v>244</v>
      </c>
      <c r="M3922">
        <v>0</v>
      </c>
      <c r="N3922">
        <v>2.5000000000000001E-2</v>
      </c>
      <c r="O3922" t="s">
        <v>255</v>
      </c>
      <c r="P3922" t="s">
        <v>9058</v>
      </c>
      <c r="Q3922" t="s">
        <v>397</v>
      </c>
      <c r="R3922" t="s">
        <v>458</v>
      </c>
      <c r="S3922" t="s">
        <v>249</v>
      </c>
      <c r="T3922" t="b">
        <v>1</v>
      </c>
    </row>
    <row r="3923" spans="1:20" x14ac:dyDescent="0.25">
      <c r="A3923" t="s">
        <v>259</v>
      </c>
      <c r="B3923" t="s">
        <v>260</v>
      </c>
      <c r="C3923" t="s">
        <v>237</v>
      </c>
      <c r="D3923" t="s">
        <v>2434</v>
      </c>
      <c r="E3923" t="s">
        <v>7249</v>
      </c>
      <c r="F3923" t="s">
        <v>9059</v>
      </c>
      <c r="G3923" t="s">
        <v>9060</v>
      </c>
      <c r="H3923">
        <v>5.1499999999999997E-2</v>
      </c>
      <c r="I3923" t="s">
        <v>265</v>
      </c>
      <c r="J3923" t="s">
        <v>242</v>
      </c>
      <c r="K3923" t="s">
        <v>243</v>
      </c>
      <c r="L3923" t="s">
        <v>244</v>
      </c>
      <c r="M3923">
        <v>0</v>
      </c>
      <c r="N3923">
        <v>5.1499999999999997E-2</v>
      </c>
      <c r="O3923" t="s">
        <v>446</v>
      </c>
      <c r="P3923" t="s">
        <v>9061</v>
      </c>
      <c r="Q3923" t="s">
        <v>2438</v>
      </c>
      <c r="R3923" t="s">
        <v>9062</v>
      </c>
      <c r="S3923" t="s">
        <v>270</v>
      </c>
      <c r="T3923" t="b">
        <v>1</v>
      </c>
    </row>
    <row r="3924" spans="1:20" x14ac:dyDescent="0.25">
      <c r="A3924" t="s">
        <v>236</v>
      </c>
      <c r="B3924" t="s">
        <v>236</v>
      </c>
      <c r="C3924" t="s">
        <v>237</v>
      </c>
      <c r="D3924" t="s">
        <v>392</v>
      </c>
      <c r="F3924" t="s">
        <v>239</v>
      </c>
      <c r="G3924" t="s">
        <v>9063</v>
      </c>
      <c r="H3924">
        <v>4.2500000000000003E-2</v>
      </c>
      <c r="I3924" t="s">
        <v>341</v>
      </c>
      <c r="J3924" t="s">
        <v>242</v>
      </c>
      <c r="K3924" t="s">
        <v>243</v>
      </c>
      <c r="L3924" t="s">
        <v>244</v>
      </c>
      <c r="M3924">
        <v>0</v>
      </c>
      <c r="N3924">
        <v>4.2500000000000003E-2</v>
      </c>
      <c r="O3924" t="s">
        <v>245</v>
      </c>
      <c r="P3924" t="s">
        <v>9064</v>
      </c>
      <c r="Q3924" t="s">
        <v>397</v>
      </c>
      <c r="R3924" t="s">
        <v>1991</v>
      </c>
      <c r="S3924" t="s">
        <v>249</v>
      </c>
      <c r="T3924" t="b">
        <v>0</v>
      </c>
    </row>
    <row r="3925" spans="1:20" x14ac:dyDescent="0.25">
      <c r="A3925" t="s">
        <v>236</v>
      </c>
      <c r="B3925" t="s">
        <v>236</v>
      </c>
      <c r="C3925" t="s">
        <v>237</v>
      </c>
      <c r="D3925" t="s">
        <v>425</v>
      </c>
      <c r="F3925" t="s">
        <v>426</v>
      </c>
      <c r="G3925" t="s">
        <v>6690</v>
      </c>
      <c r="H3925">
        <v>1.4E-3</v>
      </c>
      <c r="I3925" t="s">
        <v>254</v>
      </c>
      <c r="J3925" t="s">
        <v>242</v>
      </c>
      <c r="K3925" t="s">
        <v>243</v>
      </c>
      <c r="L3925" t="s">
        <v>244</v>
      </c>
      <c r="M3925">
        <v>0</v>
      </c>
      <c r="N3925">
        <v>1.4E-3</v>
      </c>
      <c r="O3925" t="s">
        <v>428</v>
      </c>
      <c r="P3925" t="s">
        <v>9065</v>
      </c>
      <c r="Q3925" t="s">
        <v>430</v>
      </c>
      <c r="R3925" t="s">
        <v>431</v>
      </c>
      <c r="S3925" t="s">
        <v>249</v>
      </c>
      <c r="T3925" t="b">
        <v>1</v>
      </c>
    </row>
    <row r="3926" spans="1:20" x14ac:dyDescent="0.25">
      <c r="A3926" t="s">
        <v>259</v>
      </c>
      <c r="B3926" t="s">
        <v>260</v>
      </c>
      <c r="C3926" t="s">
        <v>237</v>
      </c>
      <c r="D3926" t="s">
        <v>406</v>
      </c>
      <c r="E3926" t="s">
        <v>9066</v>
      </c>
      <c r="F3926" t="s">
        <v>9067</v>
      </c>
      <c r="G3926" t="s">
        <v>9067</v>
      </c>
      <c r="H3926">
        <v>3.5813999999999999</v>
      </c>
      <c r="I3926" t="s">
        <v>265</v>
      </c>
      <c r="J3926" t="s">
        <v>242</v>
      </c>
      <c r="K3926" t="s">
        <v>243</v>
      </c>
      <c r="L3926" t="s">
        <v>244</v>
      </c>
      <c r="M3926">
        <v>0</v>
      </c>
      <c r="N3926">
        <v>3.5813999999999999</v>
      </c>
      <c r="O3926" t="s">
        <v>298</v>
      </c>
      <c r="P3926" t="s">
        <v>9068</v>
      </c>
      <c r="Q3926" t="s">
        <v>410</v>
      </c>
      <c r="R3926" t="s">
        <v>9069</v>
      </c>
      <c r="S3926" t="s">
        <v>270</v>
      </c>
      <c r="T3926" t="b">
        <v>1</v>
      </c>
    </row>
    <row r="3927" spans="1:20" x14ac:dyDescent="0.25">
      <c r="A3927" t="s">
        <v>259</v>
      </c>
      <c r="B3927" t="s">
        <v>260</v>
      </c>
      <c r="C3927" t="s">
        <v>294</v>
      </c>
      <c r="D3927" t="s">
        <v>406</v>
      </c>
      <c r="E3927" t="s">
        <v>9066</v>
      </c>
      <c r="F3927" t="s">
        <v>9067</v>
      </c>
      <c r="G3927" t="s">
        <v>9067</v>
      </c>
      <c r="H3927">
        <v>2.6688000000000001</v>
      </c>
      <c r="I3927" t="s">
        <v>265</v>
      </c>
      <c r="J3927" t="s">
        <v>242</v>
      </c>
      <c r="K3927" t="s">
        <v>243</v>
      </c>
      <c r="L3927" t="s">
        <v>244</v>
      </c>
      <c r="M3927">
        <v>0</v>
      </c>
      <c r="N3927">
        <v>2.6688000000000001</v>
      </c>
      <c r="O3927" t="s">
        <v>298</v>
      </c>
      <c r="P3927" t="s">
        <v>9068</v>
      </c>
      <c r="Q3927" t="s">
        <v>410</v>
      </c>
      <c r="R3927" t="s">
        <v>9069</v>
      </c>
      <c r="S3927" t="s">
        <v>270</v>
      </c>
      <c r="T3927" t="b">
        <v>1</v>
      </c>
    </row>
    <row r="3928" spans="1:20" x14ac:dyDescent="0.25">
      <c r="A3928" t="s">
        <v>259</v>
      </c>
      <c r="B3928" t="s">
        <v>260</v>
      </c>
      <c r="C3928" t="s">
        <v>237</v>
      </c>
      <c r="D3928" t="s">
        <v>1703</v>
      </c>
      <c r="E3928" t="s">
        <v>2048</v>
      </c>
      <c r="F3928" t="s">
        <v>9070</v>
      </c>
      <c r="G3928" t="s">
        <v>9070</v>
      </c>
      <c r="H3928">
        <v>9.4399999999999998E-2</v>
      </c>
      <c r="I3928" t="s">
        <v>265</v>
      </c>
      <c r="J3928" t="s">
        <v>242</v>
      </c>
      <c r="K3928" t="s">
        <v>243</v>
      </c>
      <c r="L3928" t="s">
        <v>244</v>
      </c>
      <c r="M3928">
        <v>0</v>
      </c>
      <c r="N3928">
        <v>9.4399999999999998E-2</v>
      </c>
      <c r="O3928" t="s">
        <v>324</v>
      </c>
      <c r="P3928" t="s">
        <v>9071</v>
      </c>
      <c r="Q3928" t="s">
        <v>1707</v>
      </c>
      <c r="R3928" t="s">
        <v>9072</v>
      </c>
      <c r="S3928" t="s">
        <v>270</v>
      </c>
      <c r="T3928" t="b">
        <v>1</v>
      </c>
    </row>
    <row r="3929" spans="1:20" x14ac:dyDescent="0.25">
      <c r="A3929" t="s">
        <v>259</v>
      </c>
      <c r="B3929" t="s">
        <v>260</v>
      </c>
      <c r="C3929" t="s">
        <v>294</v>
      </c>
      <c r="D3929" t="s">
        <v>1703</v>
      </c>
      <c r="E3929" t="s">
        <v>2048</v>
      </c>
      <c r="F3929" t="s">
        <v>9070</v>
      </c>
      <c r="G3929" t="s">
        <v>9070</v>
      </c>
      <c r="H3929">
        <v>2.8799999999999999E-2</v>
      </c>
      <c r="I3929" t="s">
        <v>265</v>
      </c>
      <c r="J3929" t="s">
        <v>242</v>
      </c>
      <c r="K3929" t="s">
        <v>243</v>
      </c>
      <c r="L3929" t="s">
        <v>244</v>
      </c>
      <c r="M3929">
        <v>0</v>
      </c>
      <c r="N3929">
        <v>2.8799999999999999E-2</v>
      </c>
      <c r="O3929" t="s">
        <v>324</v>
      </c>
      <c r="P3929" t="s">
        <v>9071</v>
      </c>
      <c r="Q3929" t="s">
        <v>1707</v>
      </c>
      <c r="R3929" t="s">
        <v>9072</v>
      </c>
      <c r="S3929" t="s">
        <v>270</v>
      </c>
      <c r="T3929" t="b">
        <v>1</v>
      </c>
    </row>
    <row r="3930" spans="1:20" x14ac:dyDescent="0.25">
      <c r="A3930" t="s">
        <v>259</v>
      </c>
      <c r="B3930" t="s">
        <v>260</v>
      </c>
      <c r="C3930" t="s">
        <v>237</v>
      </c>
      <c r="D3930" t="s">
        <v>3083</v>
      </c>
      <c r="E3930" t="s">
        <v>1107</v>
      </c>
      <c r="F3930" t="s">
        <v>7449</v>
      </c>
      <c r="G3930" t="s">
        <v>7449</v>
      </c>
      <c r="H3930">
        <v>0.37</v>
      </c>
      <c r="I3930" t="s">
        <v>265</v>
      </c>
      <c r="J3930" t="s">
        <v>242</v>
      </c>
      <c r="K3930" t="s">
        <v>243</v>
      </c>
      <c r="L3930" t="s">
        <v>244</v>
      </c>
      <c r="M3930">
        <v>0</v>
      </c>
      <c r="N3930">
        <v>0.37</v>
      </c>
      <c r="O3930" t="s">
        <v>446</v>
      </c>
      <c r="P3930" t="s">
        <v>9073</v>
      </c>
      <c r="Q3930" t="s">
        <v>3086</v>
      </c>
      <c r="R3930" t="s">
        <v>9074</v>
      </c>
      <c r="S3930" t="s">
        <v>270</v>
      </c>
      <c r="T3930" t="b">
        <v>1</v>
      </c>
    </row>
    <row r="3931" spans="1:20" x14ac:dyDescent="0.25">
      <c r="A3931" t="s">
        <v>236</v>
      </c>
      <c r="B3931" t="s">
        <v>236</v>
      </c>
      <c r="C3931" t="s">
        <v>237</v>
      </c>
      <c r="D3931" t="s">
        <v>566</v>
      </c>
      <c r="F3931" t="s">
        <v>544</v>
      </c>
      <c r="G3931" t="s">
        <v>3678</v>
      </c>
      <c r="H3931">
        <v>4.58E-2</v>
      </c>
      <c r="I3931" t="s">
        <v>341</v>
      </c>
      <c r="J3931" t="s">
        <v>242</v>
      </c>
      <c r="K3931" t="s">
        <v>243</v>
      </c>
      <c r="L3931" t="s">
        <v>244</v>
      </c>
      <c r="M3931">
        <v>0</v>
      </c>
      <c r="N3931">
        <v>4.58E-2</v>
      </c>
      <c r="O3931" t="s">
        <v>569</v>
      </c>
      <c r="P3931" t="s">
        <v>9075</v>
      </c>
      <c r="Q3931" t="s">
        <v>571</v>
      </c>
      <c r="R3931" t="s">
        <v>4333</v>
      </c>
      <c r="S3931" t="s">
        <v>249</v>
      </c>
      <c r="T3931" t="b">
        <v>1</v>
      </c>
    </row>
    <row r="3932" spans="1:20" x14ac:dyDescent="0.25">
      <c r="A3932" t="s">
        <v>236</v>
      </c>
      <c r="B3932" t="s">
        <v>236</v>
      </c>
      <c r="C3932" t="s">
        <v>237</v>
      </c>
      <c r="D3932" t="s">
        <v>566</v>
      </c>
      <c r="F3932" t="s">
        <v>544</v>
      </c>
      <c r="G3932" t="s">
        <v>3678</v>
      </c>
      <c r="H3932">
        <v>4.3999999999999997E-2</v>
      </c>
      <c r="I3932" t="s">
        <v>341</v>
      </c>
      <c r="J3932" t="s">
        <v>242</v>
      </c>
      <c r="K3932" t="s">
        <v>243</v>
      </c>
      <c r="L3932" t="s">
        <v>244</v>
      </c>
      <c r="M3932">
        <v>51200</v>
      </c>
      <c r="N3932">
        <v>4.3999999999999997E-2</v>
      </c>
      <c r="O3932" t="s">
        <v>569</v>
      </c>
      <c r="P3932" t="s">
        <v>9075</v>
      </c>
      <c r="Q3932" t="s">
        <v>571</v>
      </c>
      <c r="R3932" t="s">
        <v>4333</v>
      </c>
      <c r="S3932" t="s">
        <v>249</v>
      </c>
      <c r="T3932" t="b">
        <v>1</v>
      </c>
    </row>
    <row r="3933" spans="1:20" x14ac:dyDescent="0.25">
      <c r="A3933" t="s">
        <v>236</v>
      </c>
      <c r="B3933" t="s">
        <v>236</v>
      </c>
      <c r="C3933" t="s">
        <v>237</v>
      </c>
      <c r="D3933" t="s">
        <v>566</v>
      </c>
      <c r="F3933" t="s">
        <v>544</v>
      </c>
      <c r="G3933" t="s">
        <v>3678</v>
      </c>
      <c r="H3933">
        <v>4.2099999999999999E-2</v>
      </c>
      <c r="I3933" t="s">
        <v>341</v>
      </c>
      <c r="J3933" t="s">
        <v>242</v>
      </c>
      <c r="K3933" t="s">
        <v>243</v>
      </c>
      <c r="L3933" t="s">
        <v>244</v>
      </c>
      <c r="M3933">
        <v>512000</v>
      </c>
      <c r="N3933">
        <v>4.2099999999999999E-2</v>
      </c>
      <c r="O3933" t="s">
        <v>569</v>
      </c>
      <c r="P3933" t="s">
        <v>9075</v>
      </c>
      <c r="Q3933" t="s">
        <v>571</v>
      </c>
      <c r="R3933" t="s">
        <v>4333</v>
      </c>
      <c r="S3933" t="s">
        <v>249</v>
      </c>
      <c r="T3933" t="b">
        <v>1</v>
      </c>
    </row>
    <row r="3934" spans="1:20" x14ac:dyDescent="0.25">
      <c r="A3934" t="s">
        <v>259</v>
      </c>
      <c r="B3934" t="s">
        <v>260</v>
      </c>
      <c r="C3934" t="s">
        <v>237</v>
      </c>
      <c r="D3934" t="s">
        <v>1501</v>
      </c>
      <c r="E3934" t="s">
        <v>9076</v>
      </c>
      <c r="F3934" t="s">
        <v>9077</v>
      </c>
      <c r="G3934" t="s">
        <v>9077</v>
      </c>
      <c r="H3934">
        <v>0.37699199999999999</v>
      </c>
      <c r="I3934" t="s">
        <v>265</v>
      </c>
      <c r="J3934" t="s">
        <v>242</v>
      </c>
      <c r="K3934" t="s">
        <v>243</v>
      </c>
      <c r="L3934" t="s">
        <v>244</v>
      </c>
      <c r="M3934">
        <v>0</v>
      </c>
      <c r="N3934">
        <v>0.37699199999999999</v>
      </c>
      <c r="O3934" t="s">
        <v>372</v>
      </c>
      <c r="P3934" t="s">
        <v>9078</v>
      </c>
      <c r="Q3934" t="s">
        <v>1505</v>
      </c>
      <c r="R3934" t="s">
        <v>9079</v>
      </c>
      <c r="S3934" t="s">
        <v>270</v>
      </c>
      <c r="T3934" t="b">
        <v>1</v>
      </c>
    </row>
    <row r="3935" spans="1:20" x14ac:dyDescent="0.25">
      <c r="A3935" t="s">
        <v>259</v>
      </c>
      <c r="B3935" t="s">
        <v>260</v>
      </c>
      <c r="C3935" t="s">
        <v>237</v>
      </c>
      <c r="D3935" t="s">
        <v>1155</v>
      </c>
      <c r="E3935" t="s">
        <v>7079</v>
      </c>
      <c r="F3935" t="s">
        <v>7080</v>
      </c>
      <c r="G3935" t="s">
        <v>7080</v>
      </c>
      <c r="H3935">
        <v>2.6389999999999998</v>
      </c>
      <c r="I3935" t="s">
        <v>265</v>
      </c>
      <c r="J3935" t="s">
        <v>242</v>
      </c>
      <c r="K3935" t="s">
        <v>243</v>
      </c>
      <c r="L3935" t="s">
        <v>244</v>
      </c>
      <c r="M3935">
        <v>0</v>
      </c>
      <c r="N3935">
        <v>2.6389999999999998</v>
      </c>
      <c r="O3935" t="s">
        <v>4168</v>
      </c>
      <c r="P3935" t="s">
        <v>4169</v>
      </c>
      <c r="Q3935" t="s">
        <v>1159</v>
      </c>
      <c r="R3935" t="s">
        <v>9080</v>
      </c>
      <c r="S3935" t="s">
        <v>270</v>
      </c>
      <c r="T3935" t="b">
        <v>0</v>
      </c>
    </row>
    <row r="3936" spans="1:20" x14ac:dyDescent="0.25">
      <c r="A3936" t="s">
        <v>259</v>
      </c>
      <c r="B3936" t="s">
        <v>260</v>
      </c>
      <c r="C3936" t="s">
        <v>294</v>
      </c>
      <c r="D3936" t="s">
        <v>1155</v>
      </c>
      <c r="E3936" t="s">
        <v>7079</v>
      </c>
      <c r="F3936" t="s">
        <v>7080</v>
      </c>
      <c r="G3936" t="s">
        <v>7080</v>
      </c>
      <c r="H3936">
        <v>1.853</v>
      </c>
      <c r="I3936" t="s">
        <v>265</v>
      </c>
      <c r="J3936" t="s">
        <v>242</v>
      </c>
      <c r="K3936" t="s">
        <v>243</v>
      </c>
      <c r="L3936" t="s">
        <v>244</v>
      </c>
      <c r="M3936">
        <v>0</v>
      </c>
      <c r="N3936">
        <v>1.853</v>
      </c>
      <c r="O3936" t="s">
        <v>4168</v>
      </c>
      <c r="P3936" t="s">
        <v>4169</v>
      </c>
      <c r="Q3936" t="s">
        <v>1159</v>
      </c>
      <c r="R3936" t="s">
        <v>9080</v>
      </c>
      <c r="S3936" t="s">
        <v>270</v>
      </c>
      <c r="T3936" t="b">
        <v>0</v>
      </c>
    </row>
    <row r="3937" spans="1:20" x14ac:dyDescent="0.25">
      <c r="A3937" t="s">
        <v>236</v>
      </c>
      <c r="B3937" t="s">
        <v>236</v>
      </c>
      <c r="C3937" t="s">
        <v>237</v>
      </c>
      <c r="D3937" t="s">
        <v>392</v>
      </c>
      <c r="F3937" t="s">
        <v>2718</v>
      </c>
      <c r="G3937" t="s">
        <v>5676</v>
      </c>
      <c r="H3937">
        <v>6.9000000000000006E-2</v>
      </c>
      <c r="I3937" t="s">
        <v>759</v>
      </c>
      <c r="J3937" t="s">
        <v>242</v>
      </c>
      <c r="K3937" t="s">
        <v>243</v>
      </c>
      <c r="L3937" t="s">
        <v>244</v>
      </c>
      <c r="M3937">
        <v>0</v>
      </c>
      <c r="N3937">
        <v>6.9000000000000006E-2</v>
      </c>
      <c r="O3937" t="s">
        <v>5677</v>
      </c>
      <c r="P3937" t="s">
        <v>5678</v>
      </c>
      <c r="Q3937" t="s">
        <v>397</v>
      </c>
      <c r="R3937" t="s">
        <v>3672</v>
      </c>
      <c r="S3937" t="s">
        <v>249</v>
      </c>
      <c r="T3937" t="b">
        <v>0</v>
      </c>
    </row>
    <row r="3938" spans="1:20" x14ac:dyDescent="0.25">
      <c r="A3938" t="s">
        <v>259</v>
      </c>
      <c r="B3938" t="s">
        <v>260</v>
      </c>
      <c r="C3938" t="s">
        <v>237</v>
      </c>
      <c r="D3938" t="s">
        <v>2549</v>
      </c>
      <c r="E3938" t="s">
        <v>1724</v>
      </c>
      <c r="F3938" t="s">
        <v>1724</v>
      </c>
      <c r="G3938" t="s">
        <v>8773</v>
      </c>
      <c r="H3938">
        <v>3.0720000000000001</v>
      </c>
      <c r="I3938" t="s">
        <v>265</v>
      </c>
      <c r="J3938" t="s">
        <v>242</v>
      </c>
      <c r="K3938" t="s">
        <v>243</v>
      </c>
      <c r="L3938" t="s">
        <v>244</v>
      </c>
      <c r="M3938">
        <v>0</v>
      </c>
      <c r="N3938">
        <v>3.0720000000000001</v>
      </c>
      <c r="O3938" t="s">
        <v>324</v>
      </c>
      <c r="P3938" t="s">
        <v>9081</v>
      </c>
      <c r="Q3938" t="s">
        <v>2554</v>
      </c>
      <c r="R3938" t="s">
        <v>9082</v>
      </c>
      <c r="S3938" t="s">
        <v>270</v>
      </c>
      <c r="T3938" t="b">
        <v>1</v>
      </c>
    </row>
    <row r="3939" spans="1:20" x14ac:dyDescent="0.25">
      <c r="A3939" t="s">
        <v>259</v>
      </c>
      <c r="B3939" t="s">
        <v>260</v>
      </c>
      <c r="C3939" t="s">
        <v>336</v>
      </c>
      <c r="D3939" t="s">
        <v>2549</v>
      </c>
      <c r="E3939" t="s">
        <v>1724</v>
      </c>
      <c r="F3939" t="s">
        <v>1724</v>
      </c>
      <c r="G3939" t="s">
        <v>8773</v>
      </c>
      <c r="H3939">
        <v>15877</v>
      </c>
      <c r="I3939" t="s">
        <v>265</v>
      </c>
      <c r="J3939" t="s">
        <v>242</v>
      </c>
      <c r="K3939" t="s">
        <v>243</v>
      </c>
      <c r="L3939" t="s">
        <v>244</v>
      </c>
      <c r="M3939">
        <v>0</v>
      </c>
      <c r="N3939">
        <v>15877</v>
      </c>
      <c r="O3939" t="s">
        <v>324</v>
      </c>
      <c r="P3939" t="s">
        <v>9081</v>
      </c>
      <c r="Q3939" t="s">
        <v>2554</v>
      </c>
      <c r="R3939" t="s">
        <v>9083</v>
      </c>
      <c r="S3939" t="s">
        <v>270</v>
      </c>
      <c r="T3939" t="b">
        <v>1</v>
      </c>
    </row>
    <row r="3940" spans="1:20" x14ac:dyDescent="0.25">
      <c r="A3940" t="s">
        <v>259</v>
      </c>
      <c r="B3940" t="s">
        <v>260</v>
      </c>
      <c r="C3940" t="s">
        <v>336</v>
      </c>
      <c r="D3940" t="s">
        <v>2549</v>
      </c>
      <c r="E3940" t="s">
        <v>1724</v>
      </c>
      <c r="F3940" t="s">
        <v>1724</v>
      </c>
      <c r="G3940" t="s">
        <v>8773</v>
      </c>
      <c r="H3940">
        <v>30678</v>
      </c>
      <c r="I3940" t="s">
        <v>265</v>
      </c>
      <c r="J3940" t="s">
        <v>242</v>
      </c>
      <c r="K3940" t="s">
        <v>243</v>
      </c>
      <c r="L3940" t="s">
        <v>244</v>
      </c>
      <c r="M3940">
        <v>0</v>
      </c>
      <c r="N3940">
        <v>30678</v>
      </c>
      <c r="O3940" t="s">
        <v>324</v>
      </c>
      <c r="P3940" t="s">
        <v>9081</v>
      </c>
      <c r="Q3940" t="s">
        <v>2554</v>
      </c>
      <c r="R3940" t="s">
        <v>9084</v>
      </c>
      <c r="S3940" t="s">
        <v>270</v>
      </c>
      <c r="T3940" t="b">
        <v>1</v>
      </c>
    </row>
    <row r="3941" spans="1:20" x14ac:dyDescent="0.25">
      <c r="A3941" t="s">
        <v>259</v>
      </c>
      <c r="B3941" t="s">
        <v>260</v>
      </c>
      <c r="C3941" t="s">
        <v>237</v>
      </c>
      <c r="D3941" t="s">
        <v>295</v>
      </c>
      <c r="E3941" t="s">
        <v>3535</v>
      </c>
      <c r="F3941" t="s">
        <v>6675</v>
      </c>
      <c r="G3941" t="s">
        <v>6675</v>
      </c>
      <c r="H3941">
        <v>13.337999999999999</v>
      </c>
      <c r="I3941" t="s">
        <v>265</v>
      </c>
      <c r="J3941" t="s">
        <v>242</v>
      </c>
      <c r="K3941" t="s">
        <v>243</v>
      </c>
      <c r="L3941" t="s">
        <v>244</v>
      </c>
      <c r="M3941">
        <v>0</v>
      </c>
      <c r="N3941">
        <v>13.337999999999999</v>
      </c>
      <c r="O3941" t="s">
        <v>721</v>
      </c>
      <c r="P3941" t="s">
        <v>9085</v>
      </c>
      <c r="Q3941" t="s">
        <v>300</v>
      </c>
      <c r="R3941" t="s">
        <v>9086</v>
      </c>
      <c r="S3941" t="s">
        <v>270</v>
      </c>
      <c r="T3941" t="b">
        <v>0</v>
      </c>
    </row>
    <row r="3942" spans="1:20" x14ac:dyDescent="0.25">
      <c r="A3942" t="s">
        <v>259</v>
      </c>
      <c r="B3942" t="s">
        <v>260</v>
      </c>
      <c r="C3942" t="s">
        <v>336</v>
      </c>
      <c r="D3942" t="s">
        <v>295</v>
      </c>
      <c r="E3942" t="s">
        <v>3535</v>
      </c>
      <c r="F3942" t="s">
        <v>6675</v>
      </c>
      <c r="G3942" t="s">
        <v>6675</v>
      </c>
      <c r="H3942">
        <v>67192</v>
      </c>
      <c r="I3942" t="s">
        <v>265</v>
      </c>
      <c r="J3942" t="s">
        <v>242</v>
      </c>
      <c r="K3942" t="s">
        <v>243</v>
      </c>
      <c r="L3942" t="s">
        <v>244</v>
      </c>
      <c r="M3942">
        <v>0</v>
      </c>
      <c r="N3942">
        <v>67192</v>
      </c>
      <c r="O3942" t="s">
        <v>6345</v>
      </c>
      <c r="P3942" t="s">
        <v>9085</v>
      </c>
      <c r="Q3942" t="s">
        <v>300</v>
      </c>
      <c r="R3942" t="s">
        <v>9087</v>
      </c>
      <c r="S3942" t="s">
        <v>270</v>
      </c>
      <c r="T3942" t="b">
        <v>0</v>
      </c>
    </row>
    <row r="3943" spans="1:20" x14ac:dyDescent="0.25">
      <c r="A3943" t="s">
        <v>259</v>
      </c>
      <c r="B3943" t="s">
        <v>260</v>
      </c>
      <c r="C3943" t="s">
        <v>336</v>
      </c>
      <c r="D3943" t="s">
        <v>295</v>
      </c>
      <c r="E3943" t="s">
        <v>3535</v>
      </c>
      <c r="F3943" t="s">
        <v>6675</v>
      </c>
      <c r="G3943" t="s">
        <v>6675</v>
      </c>
      <c r="H3943">
        <v>98064</v>
      </c>
      <c r="I3943" t="s">
        <v>265</v>
      </c>
      <c r="J3943" t="s">
        <v>242</v>
      </c>
      <c r="K3943" t="s">
        <v>243</v>
      </c>
      <c r="L3943" t="s">
        <v>244</v>
      </c>
      <c r="M3943">
        <v>0</v>
      </c>
      <c r="N3943">
        <v>98064</v>
      </c>
      <c r="O3943" t="s">
        <v>6345</v>
      </c>
      <c r="P3943" t="s">
        <v>9085</v>
      </c>
      <c r="Q3943" t="s">
        <v>300</v>
      </c>
      <c r="R3943" t="s">
        <v>9088</v>
      </c>
      <c r="S3943" t="s">
        <v>270</v>
      </c>
      <c r="T3943" t="b">
        <v>0</v>
      </c>
    </row>
    <row r="3944" spans="1:20" x14ac:dyDescent="0.25">
      <c r="A3944" t="s">
        <v>259</v>
      </c>
      <c r="B3944" t="s">
        <v>260</v>
      </c>
      <c r="C3944" t="s">
        <v>237</v>
      </c>
      <c r="D3944" t="s">
        <v>701</v>
      </c>
      <c r="E3944" t="s">
        <v>8219</v>
      </c>
      <c r="F3944" t="s">
        <v>8220</v>
      </c>
      <c r="G3944" t="s">
        <v>8221</v>
      </c>
      <c r="H3944">
        <v>0.17199999999999999</v>
      </c>
      <c r="I3944" t="s">
        <v>265</v>
      </c>
      <c r="J3944" t="s">
        <v>242</v>
      </c>
      <c r="K3944" t="s">
        <v>243</v>
      </c>
      <c r="L3944" t="s">
        <v>244</v>
      </c>
      <c r="M3944">
        <v>0</v>
      </c>
      <c r="N3944">
        <v>0.17199999999999999</v>
      </c>
      <c r="O3944" t="s">
        <v>446</v>
      </c>
      <c r="P3944" t="s">
        <v>9089</v>
      </c>
      <c r="Q3944" t="s">
        <v>705</v>
      </c>
      <c r="R3944" t="s">
        <v>9090</v>
      </c>
      <c r="S3944" t="s">
        <v>270</v>
      </c>
      <c r="T3944" t="b">
        <v>1</v>
      </c>
    </row>
    <row r="3945" spans="1:20" x14ac:dyDescent="0.25">
      <c r="A3945" t="s">
        <v>259</v>
      </c>
      <c r="B3945" t="s">
        <v>260</v>
      </c>
      <c r="C3945" t="s">
        <v>237</v>
      </c>
      <c r="D3945" t="s">
        <v>2566</v>
      </c>
      <c r="E3945" t="s">
        <v>4418</v>
      </c>
      <c r="F3945" t="s">
        <v>9091</v>
      </c>
      <c r="G3945" t="s">
        <v>9091</v>
      </c>
      <c r="H3945">
        <v>3.28</v>
      </c>
      <c r="I3945" t="s">
        <v>265</v>
      </c>
      <c r="J3945" t="s">
        <v>242</v>
      </c>
      <c r="K3945" t="s">
        <v>243</v>
      </c>
      <c r="L3945" t="s">
        <v>244</v>
      </c>
      <c r="M3945">
        <v>0</v>
      </c>
      <c r="N3945">
        <v>3.28</v>
      </c>
      <c r="O3945" t="s">
        <v>324</v>
      </c>
      <c r="P3945" t="s">
        <v>9092</v>
      </c>
      <c r="Q3945" t="s">
        <v>2570</v>
      </c>
      <c r="R3945" t="s">
        <v>9093</v>
      </c>
      <c r="S3945" t="s">
        <v>270</v>
      </c>
      <c r="T3945" t="b">
        <v>1</v>
      </c>
    </row>
    <row r="3946" spans="1:20" x14ac:dyDescent="0.25">
      <c r="A3946" t="s">
        <v>259</v>
      </c>
      <c r="B3946" t="s">
        <v>260</v>
      </c>
      <c r="C3946" t="s">
        <v>294</v>
      </c>
      <c r="D3946" t="s">
        <v>2566</v>
      </c>
      <c r="E3946" t="s">
        <v>4418</v>
      </c>
      <c r="F3946" t="s">
        <v>9091</v>
      </c>
      <c r="G3946" t="s">
        <v>9091</v>
      </c>
      <c r="H3946">
        <v>1.8080000000000001</v>
      </c>
      <c r="I3946" t="s">
        <v>265</v>
      </c>
      <c r="J3946" t="s">
        <v>242</v>
      </c>
      <c r="K3946" t="s">
        <v>243</v>
      </c>
      <c r="L3946" t="s">
        <v>244</v>
      </c>
      <c r="M3946">
        <v>0</v>
      </c>
      <c r="N3946">
        <v>1.8080000000000001</v>
      </c>
      <c r="O3946" t="s">
        <v>324</v>
      </c>
      <c r="P3946" t="s">
        <v>9092</v>
      </c>
      <c r="Q3946" t="s">
        <v>2570</v>
      </c>
      <c r="R3946" t="s">
        <v>9093</v>
      </c>
      <c r="S3946" t="s">
        <v>270</v>
      </c>
      <c r="T3946" t="b">
        <v>1</v>
      </c>
    </row>
    <row r="3947" spans="1:20" x14ac:dyDescent="0.25">
      <c r="A3947" t="s">
        <v>259</v>
      </c>
      <c r="B3947" t="s">
        <v>260</v>
      </c>
      <c r="C3947" t="s">
        <v>237</v>
      </c>
      <c r="D3947" t="s">
        <v>4772</v>
      </c>
      <c r="E3947" t="s">
        <v>9094</v>
      </c>
      <c r="F3947" t="s">
        <v>9095</v>
      </c>
      <c r="G3947" t="s">
        <v>9095</v>
      </c>
      <c r="H3947">
        <v>15.295999999999999</v>
      </c>
      <c r="I3947" t="s">
        <v>265</v>
      </c>
      <c r="J3947" t="s">
        <v>242</v>
      </c>
      <c r="K3947" t="s">
        <v>243</v>
      </c>
      <c r="L3947" t="s">
        <v>244</v>
      </c>
      <c r="M3947">
        <v>0</v>
      </c>
      <c r="N3947">
        <v>15.295999999999999</v>
      </c>
      <c r="O3947" t="s">
        <v>290</v>
      </c>
      <c r="P3947" t="s">
        <v>9096</v>
      </c>
      <c r="Q3947" t="s">
        <v>4775</v>
      </c>
      <c r="R3947" t="s">
        <v>9097</v>
      </c>
      <c r="S3947" t="s">
        <v>270</v>
      </c>
      <c r="T3947" t="b">
        <v>1</v>
      </c>
    </row>
    <row r="3948" spans="1:20" x14ac:dyDescent="0.25">
      <c r="A3948" t="s">
        <v>259</v>
      </c>
      <c r="B3948" t="s">
        <v>260</v>
      </c>
      <c r="C3948" t="s">
        <v>294</v>
      </c>
      <c r="D3948" t="s">
        <v>4772</v>
      </c>
      <c r="E3948" t="s">
        <v>9094</v>
      </c>
      <c r="F3948" t="s">
        <v>9095</v>
      </c>
      <c r="G3948" t="s">
        <v>9095</v>
      </c>
      <c r="H3948">
        <v>7.2</v>
      </c>
      <c r="I3948" t="s">
        <v>265</v>
      </c>
      <c r="J3948" t="s">
        <v>242</v>
      </c>
      <c r="K3948" t="s">
        <v>243</v>
      </c>
      <c r="L3948" t="s">
        <v>244</v>
      </c>
      <c r="M3948">
        <v>0</v>
      </c>
      <c r="N3948">
        <v>7.2</v>
      </c>
      <c r="O3948" t="s">
        <v>290</v>
      </c>
      <c r="P3948" t="s">
        <v>9096</v>
      </c>
      <c r="Q3948" t="s">
        <v>4775</v>
      </c>
      <c r="R3948" t="s">
        <v>9097</v>
      </c>
      <c r="S3948" t="s">
        <v>270</v>
      </c>
      <c r="T3948" t="b">
        <v>1</v>
      </c>
    </row>
    <row r="3949" spans="1:20" x14ac:dyDescent="0.25">
      <c r="A3949" t="s">
        <v>236</v>
      </c>
      <c r="B3949" t="s">
        <v>236</v>
      </c>
      <c r="C3949" t="s">
        <v>237</v>
      </c>
      <c r="D3949" t="s">
        <v>483</v>
      </c>
      <c r="F3949" t="s">
        <v>567</v>
      </c>
      <c r="G3949" t="s">
        <v>906</v>
      </c>
      <c r="H3949">
        <v>5.1999999999999998E-3</v>
      </c>
      <c r="I3949" t="s">
        <v>254</v>
      </c>
      <c r="J3949" t="s">
        <v>242</v>
      </c>
      <c r="K3949" t="s">
        <v>243</v>
      </c>
      <c r="L3949" t="s">
        <v>244</v>
      </c>
      <c r="M3949">
        <v>0</v>
      </c>
      <c r="N3949">
        <v>5.1999999999999998E-3</v>
      </c>
      <c r="O3949" t="s">
        <v>486</v>
      </c>
      <c r="P3949" t="s">
        <v>9098</v>
      </c>
      <c r="Q3949" t="s">
        <v>488</v>
      </c>
      <c r="R3949" t="s">
        <v>5116</v>
      </c>
      <c r="S3949" t="s">
        <v>249</v>
      </c>
      <c r="T3949" t="b">
        <v>1</v>
      </c>
    </row>
    <row r="3950" spans="1:20" x14ac:dyDescent="0.25">
      <c r="A3950" t="s">
        <v>259</v>
      </c>
      <c r="B3950" t="s">
        <v>260</v>
      </c>
      <c r="C3950" t="s">
        <v>237</v>
      </c>
      <c r="D3950" t="s">
        <v>3619</v>
      </c>
      <c r="E3950" t="s">
        <v>4917</v>
      </c>
      <c r="F3950" t="s">
        <v>9099</v>
      </c>
      <c r="G3950" t="s">
        <v>9099</v>
      </c>
      <c r="H3950">
        <v>4.5599999999999996</v>
      </c>
      <c r="I3950" t="s">
        <v>265</v>
      </c>
      <c r="J3950" t="s">
        <v>242</v>
      </c>
      <c r="K3950" t="s">
        <v>243</v>
      </c>
      <c r="L3950" t="s">
        <v>244</v>
      </c>
      <c r="M3950">
        <v>0</v>
      </c>
      <c r="N3950">
        <v>4.5599999999999996</v>
      </c>
      <c r="O3950" t="s">
        <v>358</v>
      </c>
      <c r="P3950" t="s">
        <v>9100</v>
      </c>
      <c r="Q3950" t="s">
        <v>3623</v>
      </c>
      <c r="R3950" t="s">
        <v>9101</v>
      </c>
      <c r="S3950" t="s">
        <v>270</v>
      </c>
      <c r="T3950" t="b">
        <v>1</v>
      </c>
    </row>
    <row r="3951" spans="1:20" x14ac:dyDescent="0.25">
      <c r="A3951" t="s">
        <v>259</v>
      </c>
      <c r="B3951" t="s">
        <v>260</v>
      </c>
      <c r="C3951" t="s">
        <v>237</v>
      </c>
      <c r="D3951" t="s">
        <v>1938</v>
      </c>
      <c r="E3951" t="s">
        <v>3180</v>
      </c>
      <c r="F3951" t="s">
        <v>3181</v>
      </c>
      <c r="G3951" t="s">
        <v>3181</v>
      </c>
      <c r="H3951">
        <v>5.04E-2</v>
      </c>
      <c r="I3951" t="s">
        <v>265</v>
      </c>
      <c r="J3951" t="s">
        <v>242</v>
      </c>
      <c r="K3951" t="s">
        <v>243</v>
      </c>
      <c r="L3951" t="s">
        <v>244</v>
      </c>
      <c r="M3951">
        <v>0</v>
      </c>
      <c r="N3951">
        <v>5.04E-2</v>
      </c>
      <c r="O3951" t="s">
        <v>324</v>
      </c>
      <c r="P3951" t="s">
        <v>9102</v>
      </c>
      <c r="Q3951" t="s">
        <v>1942</v>
      </c>
      <c r="R3951" t="s">
        <v>9103</v>
      </c>
      <c r="S3951" t="s">
        <v>270</v>
      </c>
      <c r="T3951" t="b">
        <v>1</v>
      </c>
    </row>
    <row r="3952" spans="1:20" x14ac:dyDescent="0.25">
      <c r="A3952" t="s">
        <v>236</v>
      </c>
      <c r="B3952" t="s">
        <v>236</v>
      </c>
      <c r="C3952" t="s">
        <v>237</v>
      </c>
      <c r="D3952" t="s">
        <v>314</v>
      </c>
      <c r="F3952" t="s">
        <v>1126</v>
      </c>
      <c r="G3952" t="s">
        <v>1421</v>
      </c>
      <c r="H3952">
        <v>4.0000000000000001E-3</v>
      </c>
      <c r="I3952" t="s">
        <v>254</v>
      </c>
      <c r="J3952" t="s">
        <v>242</v>
      </c>
      <c r="K3952" t="s">
        <v>243</v>
      </c>
      <c r="L3952" t="s">
        <v>244</v>
      </c>
      <c r="M3952">
        <v>0</v>
      </c>
      <c r="N3952">
        <v>4.0000000000000001E-3</v>
      </c>
      <c r="O3952" t="s">
        <v>569</v>
      </c>
      <c r="P3952" t="s">
        <v>1478</v>
      </c>
      <c r="Q3952" t="s">
        <v>318</v>
      </c>
      <c r="R3952" t="s">
        <v>6378</v>
      </c>
      <c r="S3952" t="s">
        <v>249</v>
      </c>
      <c r="T3952" t="b">
        <v>0</v>
      </c>
    </row>
    <row r="3953" spans="1:20" x14ac:dyDescent="0.25">
      <c r="A3953" t="s">
        <v>259</v>
      </c>
      <c r="B3953" t="s">
        <v>260</v>
      </c>
      <c r="C3953" t="s">
        <v>237</v>
      </c>
      <c r="D3953" t="s">
        <v>949</v>
      </c>
      <c r="E3953" t="s">
        <v>9104</v>
      </c>
      <c r="F3953" t="s">
        <v>9105</v>
      </c>
      <c r="G3953" t="s">
        <v>9105</v>
      </c>
      <c r="H3953">
        <v>0.21099999999999999</v>
      </c>
      <c r="I3953" t="s">
        <v>265</v>
      </c>
      <c r="J3953" t="s">
        <v>242</v>
      </c>
      <c r="K3953" t="s">
        <v>243</v>
      </c>
      <c r="L3953" t="s">
        <v>244</v>
      </c>
      <c r="M3953">
        <v>0</v>
      </c>
      <c r="N3953">
        <v>0.21099999999999999</v>
      </c>
      <c r="O3953" t="s">
        <v>952</v>
      </c>
      <c r="P3953" t="s">
        <v>1760</v>
      </c>
      <c r="Q3953" t="s">
        <v>954</v>
      </c>
      <c r="R3953" t="s">
        <v>9106</v>
      </c>
      <c r="S3953" t="s">
        <v>270</v>
      </c>
      <c r="T3953" t="b">
        <v>0</v>
      </c>
    </row>
    <row r="3954" spans="1:20" x14ac:dyDescent="0.25">
      <c r="A3954" t="s">
        <v>259</v>
      </c>
      <c r="B3954" t="s">
        <v>260</v>
      </c>
      <c r="C3954" t="s">
        <v>294</v>
      </c>
      <c r="D3954" t="s">
        <v>949</v>
      </c>
      <c r="E3954" t="s">
        <v>9104</v>
      </c>
      <c r="F3954" t="s">
        <v>9105</v>
      </c>
      <c r="G3954" t="s">
        <v>9105</v>
      </c>
      <c r="H3954">
        <v>7.6999999999999999E-2</v>
      </c>
      <c r="I3954" t="s">
        <v>265</v>
      </c>
      <c r="J3954" t="s">
        <v>242</v>
      </c>
      <c r="K3954" t="s">
        <v>243</v>
      </c>
      <c r="L3954" t="s">
        <v>244</v>
      </c>
      <c r="M3954">
        <v>0</v>
      </c>
      <c r="N3954">
        <v>7.6999999999999999E-2</v>
      </c>
      <c r="O3954" t="s">
        <v>952</v>
      </c>
      <c r="P3954" t="s">
        <v>1760</v>
      </c>
      <c r="Q3954" t="s">
        <v>954</v>
      </c>
      <c r="R3954" t="s">
        <v>9106</v>
      </c>
      <c r="S3954" t="s">
        <v>270</v>
      </c>
      <c r="T3954" t="b">
        <v>0</v>
      </c>
    </row>
    <row r="3955" spans="1:20" x14ac:dyDescent="0.25">
      <c r="A3955" t="s">
        <v>236</v>
      </c>
      <c r="B3955" t="s">
        <v>236</v>
      </c>
      <c r="C3955" t="s">
        <v>237</v>
      </c>
      <c r="D3955" t="s">
        <v>693</v>
      </c>
      <c r="E3955" t="s">
        <v>4502</v>
      </c>
      <c r="F3955" t="s">
        <v>4503</v>
      </c>
      <c r="G3955" t="s">
        <v>9107</v>
      </c>
      <c r="H3955">
        <v>0.47</v>
      </c>
      <c r="I3955" t="s">
        <v>492</v>
      </c>
      <c r="J3955" t="s">
        <v>242</v>
      </c>
      <c r="K3955" t="s">
        <v>243</v>
      </c>
      <c r="L3955" t="s">
        <v>244</v>
      </c>
      <c r="M3955">
        <v>0</v>
      </c>
      <c r="N3955">
        <v>0.47</v>
      </c>
      <c r="O3955" t="s">
        <v>590</v>
      </c>
      <c r="P3955" t="s">
        <v>9108</v>
      </c>
      <c r="Q3955" t="s">
        <v>699</v>
      </c>
      <c r="R3955" t="s">
        <v>4506</v>
      </c>
      <c r="S3955" t="s">
        <v>249</v>
      </c>
      <c r="T3955" t="b">
        <v>1</v>
      </c>
    </row>
    <row r="3956" spans="1:20" x14ac:dyDescent="0.25">
      <c r="A3956" t="s">
        <v>259</v>
      </c>
      <c r="B3956" t="s">
        <v>260</v>
      </c>
      <c r="C3956" t="s">
        <v>237</v>
      </c>
      <c r="D3956" t="s">
        <v>796</v>
      </c>
      <c r="E3956" t="s">
        <v>5181</v>
      </c>
      <c r="F3956" t="s">
        <v>8638</v>
      </c>
      <c r="G3956" t="s">
        <v>8638</v>
      </c>
      <c r="H3956">
        <v>0.28113300000000002</v>
      </c>
      <c r="I3956" t="s">
        <v>265</v>
      </c>
      <c r="J3956" t="s">
        <v>242</v>
      </c>
      <c r="K3956" t="s">
        <v>243</v>
      </c>
      <c r="L3956" t="s">
        <v>244</v>
      </c>
      <c r="M3956">
        <v>0</v>
      </c>
      <c r="N3956">
        <v>0.28113300000000002</v>
      </c>
      <c r="O3956" t="s">
        <v>372</v>
      </c>
      <c r="P3956" t="s">
        <v>9109</v>
      </c>
      <c r="Q3956" t="s">
        <v>800</v>
      </c>
      <c r="R3956" t="s">
        <v>9110</v>
      </c>
      <c r="S3956" t="s">
        <v>270</v>
      </c>
      <c r="T3956" t="b">
        <v>1</v>
      </c>
    </row>
    <row r="3957" spans="1:20" x14ac:dyDescent="0.25">
      <c r="A3957" t="s">
        <v>259</v>
      </c>
      <c r="B3957" t="s">
        <v>260</v>
      </c>
      <c r="C3957" t="s">
        <v>294</v>
      </c>
      <c r="D3957" t="s">
        <v>796</v>
      </c>
      <c r="E3957" t="s">
        <v>5181</v>
      </c>
      <c r="F3957" t="s">
        <v>8638</v>
      </c>
      <c r="G3957" t="s">
        <v>8638</v>
      </c>
      <c r="H3957">
        <v>0.1008</v>
      </c>
      <c r="I3957" t="s">
        <v>265</v>
      </c>
      <c r="J3957" t="s">
        <v>242</v>
      </c>
      <c r="K3957" t="s">
        <v>243</v>
      </c>
      <c r="L3957" t="s">
        <v>244</v>
      </c>
      <c r="M3957">
        <v>0</v>
      </c>
      <c r="N3957">
        <v>0.1008</v>
      </c>
      <c r="O3957" t="s">
        <v>372</v>
      </c>
      <c r="P3957" t="s">
        <v>9109</v>
      </c>
      <c r="Q3957" t="s">
        <v>800</v>
      </c>
      <c r="R3957" t="s">
        <v>9110</v>
      </c>
      <c r="S3957" t="s">
        <v>270</v>
      </c>
      <c r="T3957" t="b">
        <v>1</v>
      </c>
    </row>
    <row r="3958" spans="1:20" x14ac:dyDescent="0.25">
      <c r="A3958" t="s">
        <v>259</v>
      </c>
      <c r="B3958" t="s">
        <v>260</v>
      </c>
      <c r="C3958" t="s">
        <v>237</v>
      </c>
      <c r="D3958" t="s">
        <v>261</v>
      </c>
      <c r="E3958" t="s">
        <v>8998</v>
      </c>
      <c r="F3958" t="s">
        <v>9111</v>
      </c>
      <c r="G3958" t="s">
        <v>9112</v>
      </c>
      <c r="H3958">
        <v>0.55000000000000004</v>
      </c>
      <c r="I3958" t="s">
        <v>265</v>
      </c>
      <c r="J3958" t="s">
        <v>242</v>
      </c>
      <c r="K3958" t="s">
        <v>243</v>
      </c>
      <c r="L3958" t="s">
        <v>244</v>
      </c>
      <c r="M3958">
        <v>0</v>
      </c>
      <c r="N3958">
        <v>0.55000000000000004</v>
      </c>
      <c r="O3958" t="s">
        <v>266</v>
      </c>
      <c r="P3958" t="s">
        <v>9113</v>
      </c>
      <c r="Q3958" t="s">
        <v>268</v>
      </c>
      <c r="R3958" t="s">
        <v>9114</v>
      </c>
      <c r="S3958" t="s">
        <v>270</v>
      </c>
      <c r="T3958" t="b">
        <v>1</v>
      </c>
    </row>
    <row r="3959" spans="1:20" x14ac:dyDescent="0.25">
      <c r="A3959" t="s">
        <v>259</v>
      </c>
      <c r="B3959" t="s">
        <v>260</v>
      </c>
      <c r="C3959" t="s">
        <v>237</v>
      </c>
      <c r="D3959" t="s">
        <v>4065</v>
      </c>
      <c r="E3959" t="s">
        <v>4066</v>
      </c>
      <c r="F3959" t="s">
        <v>9115</v>
      </c>
      <c r="G3959" t="s">
        <v>9115</v>
      </c>
      <c r="H3959">
        <v>2.8799999999999999E-2</v>
      </c>
      <c r="I3959" t="s">
        <v>265</v>
      </c>
      <c r="J3959" t="s">
        <v>242</v>
      </c>
      <c r="K3959" t="s">
        <v>243</v>
      </c>
      <c r="L3959" t="s">
        <v>244</v>
      </c>
      <c r="M3959">
        <v>0</v>
      </c>
      <c r="N3959">
        <v>2.8799999999999999E-2</v>
      </c>
      <c r="O3959" t="s">
        <v>372</v>
      </c>
      <c r="P3959" t="s">
        <v>9116</v>
      </c>
      <c r="Q3959" t="s">
        <v>4069</v>
      </c>
      <c r="R3959" t="s">
        <v>9117</v>
      </c>
      <c r="S3959" t="s">
        <v>270</v>
      </c>
      <c r="T3959" t="b">
        <v>1</v>
      </c>
    </row>
    <row r="3960" spans="1:20" x14ac:dyDescent="0.25">
      <c r="A3960" t="s">
        <v>236</v>
      </c>
      <c r="B3960" t="s">
        <v>236</v>
      </c>
      <c r="C3960" t="s">
        <v>237</v>
      </c>
      <c r="D3960" t="s">
        <v>250</v>
      </c>
      <c r="E3960" t="s">
        <v>251</v>
      </c>
      <c r="F3960" t="s">
        <v>252</v>
      </c>
      <c r="G3960" t="s">
        <v>1610</v>
      </c>
      <c r="H3960">
        <v>0.03</v>
      </c>
      <c r="I3960" t="s">
        <v>241</v>
      </c>
      <c r="J3960" t="s">
        <v>242</v>
      </c>
      <c r="K3960" t="s">
        <v>243</v>
      </c>
      <c r="L3960" t="s">
        <v>244</v>
      </c>
      <c r="M3960">
        <v>0</v>
      </c>
      <c r="N3960">
        <v>0.03</v>
      </c>
      <c r="O3960" t="s">
        <v>255</v>
      </c>
      <c r="P3960" t="s">
        <v>9118</v>
      </c>
      <c r="Q3960" t="s">
        <v>257</v>
      </c>
      <c r="R3960" t="s">
        <v>258</v>
      </c>
      <c r="S3960" t="s">
        <v>249</v>
      </c>
      <c r="T3960" t="b">
        <v>1</v>
      </c>
    </row>
    <row r="3961" spans="1:20" x14ac:dyDescent="0.25">
      <c r="A3961" t="s">
        <v>259</v>
      </c>
      <c r="B3961" t="s">
        <v>260</v>
      </c>
      <c r="C3961" t="s">
        <v>237</v>
      </c>
      <c r="D3961" t="s">
        <v>838</v>
      </c>
      <c r="E3961" t="s">
        <v>2794</v>
      </c>
      <c r="F3961" t="s">
        <v>4024</v>
      </c>
      <c r="G3961" t="s">
        <v>4024</v>
      </c>
      <c r="H3961">
        <v>4.3650000000000002</v>
      </c>
      <c r="I3961" t="s">
        <v>265</v>
      </c>
      <c r="J3961" t="s">
        <v>242</v>
      </c>
      <c r="K3961" t="s">
        <v>243</v>
      </c>
      <c r="L3961" t="s">
        <v>244</v>
      </c>
      <c r="M3961">
        <v>0</v>
      </c>
      <c r="N3961">
        <v>4.3650000000000002</v>
      </c>
      <c r="O3961" t="s">
        <v>324</v>
      </c>
      <c r="P3961" t="s">
        <v>9119</v>
      </c>
      <c r="Q3961" t="s">
        <v>840</v>
      </c>
      <c r="R3961" t="s">
        <v>9120</v>
      </c>
      <c r="S3961" t="s">
        <v>270</v>
      </c>
      <c r="T3961" t="b">
        <v>1</v>
      </c>
    </row>
    <row r="3962" spans="1:20" x14ac:dyDescent="0.25">
      <c r="A3962" t="s">
        <v>259</v>
      </c>
      <c r="B3962" t="s">
        <v>260</v>
      </c>
      <c r="C3962" t="s">
        <v>294</v>
      </c>
      <c r="D3962" t="s">
        <v>838</v>
      </c>
      <c r="E3962" t="s">
        <v>2794</v>
      </c>
      <c r="F3962" t="s">
        <v>4024</v>
      </c>
      <c r="G3962" t="s">
        <v>4024</v>
      </c>
      <c r="H3962">
        <v>1.373</v>
      </c>
      <c r="I3962" t="s">
        <v>265</v>
      </c>
      <c r="J3962" t="s">
        <v>242</v>
      </c>
      <c r="K3962" t="s">
        <v>243</v>
      </c>
      <c r="L3962" t="s">
        <v>244</v>
      </c>
      <c r="M3962">
        <v>0</v>
      </c>
      <c r="N3962">
        <v>1.373</v>
      </c>
      <c r="O3962" t="s">
        <v>324</v>
      </c>
      <c r="P3962" t="s">
        <v>9119</v>
      </c>
      <c r="Q3962" t="s">
        <v>840</v>
      </c>
      <c r="R3962" t="s">
        <v>9120</v>
      </c>
      <c r="S3962" t="s">
        <v>270</v>
      </c>
      <c r="T3962" t="b">
        <v>1</v>
      </c>
    </row>
    <row r="3963" spans="1:20" x14ac:dyDescent="0.25">
      <c r="A3963" t="s">
        <v>236</v>
      </c>
      <c r="B3963" t="s">
        <v>236</v>
      </c>
      <c r="C3963" t="s">
        <v>237</v>
      </c>
      <c r="D3963" t="s">
        <v>566</v>
      </c>
      <c r="F3963" t="s">
        <v>239</v>
      </c>
      <c r="G3963" t="s">
        <v>2992</v>
      </c>
      <c r="H3963">
        <v>0.01</v>
      </c>
      <c r="I3963" t="s">
        <v>241</v>
      </c>
      <c r="J3963" t="s">
        <v>242</v>
      </c>
      <c r="K3963" t="s">
        <v>243</v>
      </c>
      <c r="L3963" t="s">
        <v>244</v>
      </c>
      <c r="M3963">
        <v>0</v>
      </c>
      <c r="N3963">
        <v>0.01</v>
      </c>
      <c r="O3963" t="s">
        <v>2720</v>
      </c>
      <c r="P3963" t="s">
        <v>5895</v>
      </c>
      <c r="Q3963" t="s">
        <v>571</v>
      </c>
      <c r="R3963" t="s">
        <v>6483</v>
      </c>
      <c r="S3963" t="s">
        <v>249</v>
      </c>
      <c r="T3963" t="b">
        <v>0</v>
      </c>
    </row>
    <row r="3964" spans="1:20" x14ac:dyDescent="0.25">
      <c r="A3964" t="s">
        <v>236</v>
      </c>
      <c r="B3964" t="s">
        <v>236</v>
      </c>
      <c r="C3964" t="s">
        <v>237</v>
      </c>
      <c r="D3964" t="s">
        <v>4909</v>
      </c>
      <c r="F3964" t="s">
        <v>600</v>
      </c>
      <c r="G3964" t="s">
        <v>1053</v>
      </c>
      <c r="H3964">
        <v>3.6000000000000002E-4</v>
      </c>
      <c r="I3964" t="s">
        <v>254</v>
      </c>
      <c r="J3964" t="s">
        <v>242</v>
      </c>
      <c r="K3964" t="s">
        <v>243</v>
      </c>
      <c r="L3964" t="s">
        <v>244</v>
      </c>
      <c r="M3964">
        <v>0</v>
      </c>
      <c r="N3964">
        <v>3.6000000000000002E-4</v>
      </c>
      <c r="O3964" t="s">
        <v>365</v>
      </c>
      <c r="P3964" t="s">
        <v>9121</v>
      </c>
      <c r="Q3964" t="s">
        <v>4912</v>
      </c>
      <c r="R3964" t="s">
        <v>6127</v>
      </c>
      <c r="S3964" t="s">
        <v>249</v>
      </c>
      <c r="T3964" t="b">
        <v>0</v>
      </c>
    </row>
    <row r="3965" spans="1:20" x14ac:dyDescent="0.25">
      <c r="A3965" t="s">
        <v>259</v>
      </c>
      <c r="B3965" t="s">
        <v>260</v>
      </c>
      <c r="C3965" t="s">
        <v>237</v>
      </c>
      <c r="D3965" t="s">
        <v>1687</v>
      </c>
      <c r="E3965" t="s">
        <v>4633</v>
      </c>
      <c r="F3965" t="s">
        <v>4633</v>
      </c>
      <c r="G3965" t="s">
        <v>9122</v>
      </c>
      <c r="H3965">
        <v>1.6679999999999999</v>
      </c>
      <c r="I3965" t="s">
        <v>265</v>
      </c>
      <c r="J3965" t="s">
        <v>242</v>
      </c>
      <c r="K3965" t="s">
        <v>243</v>
      </c>
      <c r="L3965" t="s">
        <v>244</v>
      </c>
      <c r="M3965">
        <v>0</v>
      </c>
      <c r="N3965">
        <v>1.6679999999999999</v>
      </c>
      <c r="O3965" t="s">
        <v>1690</v>
      </c>
      <c r="P3965" t="s">
        <v>9123</v>
      </c>
      <c r="Q3965" t="s">
        <v>1692</v>
      </c>
      <c r="R3965" t="s">
        <v>9124</v>
      </c>
      <c r="S3965" t="s">
        <v>270</v>
      </c>
      <c r="T3965" t="b">
        <v>1</v>
      </c>
    </row>
    <row r="3966" spans="1:20" x14ac:dyDescent="0.25">
      <c r="A3966" t="s">
        <v>259</v>
      </c>
      <c r="B3966" t="s">
        <v>260</v>
      </c>
      <c r="C3966" t="s">
        <v>294</v>
      </c>
      <c r="D3966" t="s">
        <v>1687</v>
      </c>
      <c r="E3966" t="s">
        <v>4633</v>
      </c>
      <c r="F3966" t="s">
        <v>4633</v>
      </c>
      <c r="G3966" t="s">
        <v>9122</v>
      </c>
      <c r="H3966">
        <v>1.1160000000000001</v>
      </c>
      <c r="I3966" t="s">
        <v>265</v>
      </c>
      <c r="J3966" t="s">
        <v>242</v>
      </c>
      <c r="K3966" t="s">
        <v>243</v>
      </c>
      <c r="L3966" t="s">
        <v>244</v>
      </c>
      <c r="M3966">
        <v>0</v>
      </c>
      <c r="N3966">
        <v>1.1160000000000001</v>
      </c>
      <c r="O3966" t="s">
        <v>1690</v>
      </c>
      <c r="P3966" t="s">
        <v>9123</v>
      </c>
      <c r="Q3966" t="s">
        <v>1692</v>
      </c>
      <c r="R3966" t="s">
        <v>9124</v>
      </c>
      <c r="S3966" t="s">
        <v>270</v>
      </c>
      <c r="T3966" t="b">
        <v>1</v>
      </c>
    </row>
    <row r="3967" spans="1:20" x14ac:dyDescent="0.25">
      <c r="A3967" t="s">
        <v>259</v>
      </c>
      <c r="B3967" t="s">
        <v>260</v>
      </c>
      <c r="C3967" t="s">
        <v>237</v>
      </c>
      <c r="D3967" t="s">
        <v>1711</v>
      </c>
      <c r="E3967" t="s">
        <v>1712</v>
      </c>
      <c r="F3967" t="s">
        <v>8522</v>
      </c>
      <c r="G3967" t="s">
        <v>8523</v>
      </c>
      <c r="H3967">
        <v>1.4537659999999999</v>
      </c>
      <c r="I3967" t="s">
        <v>265</v>
      </c>
      <c r="J3967" t="s">
        <v>242</v>
      </c>
      <c r="K3967" t="s">
        <v>243</v>
      </c>
      <c r="L3967" t="s">
        <v>244</v>
      </c>
      <c r="M3967">
        <v>0</v>
      </c>
      <c r="N3967">
        <v>1.4537659999999999</v>
      </c>
      <c r="O3967" t="s">
        <v>372</v>
      </c>
      <c r="P3967" t="s">
        <v>9125</v>
      </c>
      <c r="Q3967" t="s">
        <v>1716</v>
      </c>
      <c r="R3967" t="s">
        <v>9126</v>
      </c>
      <c r="S3967" t="s">
        <v>270</v>
      </c>
      <c r="T3967" t="b">
        <v>1</v>
      </c>
    </row>
    <row r="3968" spans="1:20" x14ac:dyDescent="0.25">
      <c r="A3968" t="s">
        <v>259</v>
      </c>
      <c r="B3968" t="s">
        <v>260</v>
      </c>
      <c r="C3968" t="s">
        <v>294</v>
      </c>
      <c r="D3968" t="s">
        <v>1711</v>
      </c>
      <c r="E3968" t="s">
        <v>1712</v>
      </c>
      <c r="F3968" t="s">
        <v>8522</v>
      </c>
      <c r="G3968" t="s">
        <v>8523</v>
      </c>
      <c r="H3968">
        <v>0.52024300000000001</v>
      </c>
      <c r="I3968" t="s">
        <v>265</v>
      </c>
      <c r="J3968" t="s">
        <v>242</v>
      </c>
      <c r="K3968" t="s">
        <v>243</v>
      </c>
      <c r="L3968" t="s">
        <v>244</v>
      </c>
      <c r="M3968">
        <v>0</v>
      </c>
      <c r="N3968">
        <v>0.52024300000000001</v>
      </c>
      <c r="O3968" t="s">
        <v>372</v>
      </c>
      <c r="P3968" t="s">
        <v>9125</v>
      </c>
      <c r="Q3968" t="s">
        <v>1716</v>
      </c>
      <c r="R3968" t="s">
        <v>9126</v>
      </c>
      <c r="S3968" t="s">
        <v>270</v>
      </c>
      <c r="T3968" t="b">
        <v>1</v>
      </c>
    </row>
    <row r="3969" spans="1:20" x14ac:dyDescent="0.25">
      <c r="A3969" t="s">
        <v>236</v>
      </c>
      <c r="B3969" t="s">
        <v>236</v>
      </c>
      <c r="C3969" t="s">
        <v>336</v>
      </c>
      <c r="D3969" t="s">
        <v>3096</v>
      </c>
      <c r="E3969" t="s">
        <v>9127</v>
      </c>
      <c r="F3969" t="s">
        <v>9128</v>
      </c>
      <c r="G3969" t="s">
        <v>9129</v>
      </c>
      <c r="H3969">
        <v>33654</v>
      </c>
      <c r="I3969" t="s">
        <v>341</v>
      </c>
      <c r="J3969" t="s">
        <v>242</v>
      </c>
      <c r="K3969" t="s">
        <v>243</v>
      </c>
      <c r="L3969" t="s">
        <v>244</v>
      </c>
      <c r="M3969">
        <v>0</v>
      </c>
      <c r="N3969">
        <v>33654</v>
      </c>
      <c r="O3969" t="s">
        <v>316</v>
      </c>
      <c r="P3969" t="s">
        <v>8620</v>
      </c>
      <c r="Q3969" t="s">
        <v>3101</v>
      </c>
      <c r="R3969" t="s">
        <v>9130</v>
      </c>
      <c r="S3969" t="s">
        <v>249</v>
      </c>
      <c r="T3969" t="b">
        <v>0</v>
      </c>
    </row>
    <row r="3970" spans="1:20" x14ac:dyDescent="0.25">
      <c r="A3970" t="s">
        <v>236</v>
      </c>
      <c r="B3970" t="s">
        <v>236</v>
      </c>
      <c r="C3970" t="s">
        <v>336</v>
      </c>
      <c r="D3970" t="s">
        <v>3096</v>
      </c>
      <c r="E3970" t="s">
        <v>9127</v>
      </c>
      <c r="F3970" t="s">
        <v>9128</v>
      </c>
      <c r="G3970" t="s">
        <v>9129</v>
      </c>
      <c r="H3970">
        <v>81263</v>
      </c>
      <c r="I3970" t="s">
        <v>341</v>
      </c>
      <c r="J3970" t="s">
        <v>242</v>
      </c>
      <c r="K3970" t="s">
        <v>243</v>
      </c>
      <c r="L3970" t="s">
        <v>244</v>
      </c>
      <c r="M3970">
        <v>0</v>
      </c>
      <c r="N3970">
        <v>81263</v>
      </c>
      <c r="O3970" t="s">
        <v>316</v>
      </c>
      <c r="P3970" t="s">
        <v>8620</v>
      </c>
      <c r="Q3970" t="s">
        <v>3101</v>
      </c>
      <c r="R3970" t="s">
        <v>9131</v>
      </c>
      <c r="S3970" t="s">
        <v>249</v>
      </c>
      <c r="T3970" t="b">
        <v>0</v>
      </c>
    </row>
    <row r="3971" spans="1:20" x14ac:dyDescent="0.25">
      <c r="A3971" t="s">
        <v>236</v>
      </c>
      <c r="B3971" t="s">
        <v>236</v>
      </c>
      <c r="C3971" t="s">
        <v>336</v>
      </c>
      <c r="D3971" t="s">
        <v>1295</v>
      </c>
      <c r="E3971" t="s">
        <v>9132</v>
      </c>
      <c r="F3971" t="s">
        <v>9133</v>
      </c>
      <c r="G3971" t="s">
        <v>9134</v>
      </c>
      <c r="H3971">
        <v>21853</v>
      </c>
      <c r="I3971" t="s">
        <v>341</v>
      </c>
      <c r="J3971" t="s">
        <v>242</v>
      </c>
      <c r="K3971" t="s">
        <v>243</v>
      </c>
      <c r="L3971" t="s">
        <v>244</v>
      </c>
      <c r="M3971">
        <v>0</v>
      </c>
      <c r="N3971">
        <v>21853</v>
      </c>
      <c r="O3971" t="s">
        <v>476</v>
      </c>
      <c r="P3971" t="s">
        <v>5746</v>
      </c>
      <c r="Q3971" t="s">
        <v>1300</v>
      </c>
      <c r="R3971" t="s">
        <v>9135</v>
      </c>
      <c r="S3971" t="s">
        <v>249</v>
      </c>
      <c r="T3971" t="b">
        <v>0</v>
      </c>
    </row>
    <row r="3972" spans="1:20" x14ac:dyDescent="0.25">
      <c r="A3972" t="s">
        <v>236</v>
      </c>
      <c r="B3972" t="s">
        <v>236</v>
      </c>
      <c r="C3972" t="s">
        <v>336</v>
      </c>
      <c r="D3972" t="s">
        <v>1295</v>
      </c>
      <c r="E3972" t="s">
        <v>9132</v>
      </c>
      <c r="F3972" t="s">
        <v>9133</v>
      </c>
      <c r="G3972" t="s">
        <v>9134</v>
      </c>
      <c r="H3972">
        <v>53792</v>
      </c>
      <c r="I3972" t="s">
        <v>341</v>
      </c>
      <c r="J3972" t="s">
        <v>242</v>
      </c>
      <c r="K3972" t="s">
        <v>243</v>
      </c>
      <c r="L3972" t="s">
        <v>244</v>
      </c>
      <c r="M3972">
        <v>0</v>
      </c>
      <c r="N3972">
        <v>53792</v>
      </c>
      <c r="O3972" t="s">
        <v>476</v>
      </c>
      <c r="P3972" t="s">
        <v>5746</v>
      </c>
      <c r="Q3972" t="s">
        <v>1300</v>
      </c>
      <c r="R3972" t="s">
        <v>9136</v>
      </c>
      <c r="S3972" t="s">
        <v>249</v>
      </c>
      <c r="T3972" t="b">
        <v>0</v>
      </c>
    </row>
    <row r="3973" spans="1:20" x14ac:dyDescent="0.25">
      <c r="A3973" t="s">
        <v>259</v>
      </c>
      <c r="B3973" t="s">
        <v>1086</v>
      </c>
      <c r="C3973" t="s">
        <v>237</v>
      </c>
      <c r="D3973" t="s">
        <v>1778</v>
      </c>
      <c r="E3973" t="s">
        <v>9137</v>
      </c>
      <c r="F3973" t="s">
        <v>9138</v>
      </c>
      <c r="G3973" t="s">
        <v>9139</v>
      </c>
      <c r="H3973">
        <v>4.6029999999999998</v>
      </c>
      <c r="I3973" t="s">
        <v>265</v>
      </c>
      <c r="J3973" t="s">
        <v>242</v>
      </c>
      <c r="K3973" t="s">
        <v>243</v>
      </c>
      <c r="L3973" t="s">
        <v>244</v>
      </c>
      <c r="M3973">
        <v>0</v>
      </c>
      <c r="N3973">
        <v>4.6029999999999998</v>
      </c>
      <c r="O3973" t="s">
        <v>9140</v>
      </c>
      <c r="P3973" t="s">
        <v>9141</v>
      </c>
      <c r="Q3973" t="s">
        <v>1784</v>
      </c>
      <c r="R3973" t="s">
        <v>9142</v>
      </c>
      <c r="S3973" t="s">
        <v>1094</v>
      </c>
      <c r="T3973" t="b">
        <v>1</v>
      </c>
    </row>
    <row r="3974" spans="1:20" x14ac:dyDescent="0.25">
      <c r="A3974" t="s">
        <v>259</v>
      </c>
      <c r="B3974" t="s">
        <v>260</v>
      </c>
      <c r="C3974" t="s">
        <v>237</v>
      </c>
      <c r="D3974" t="s">
        <v>1489</v>
      </c>
      <c r="E3974" t="s">
        <v>444</v>
      </c>
      <c r="F3974" t="s">
        <v>9143</v>
      </c>
      <c r="G3974" t="s">
        <v>9143</v>
      </c>
      <c r="H3974">
        <v>7.6799999999999993E-2</v>
      </c>
      <c r="I3974" t="s">
        <v>265</v>
      </c>
      <c r="J3974" t="s">
        <v>242</v>
      </c>
      <c r="K3974" t="s">
        <v>243</v>
      </c>
      <c r="L3974" t="s">
        <v>244</v>
      </c>
      <c r="M3974">
        <v>0</v>
      </c>
      <c r="N3974">
        <v>7.6799999999999993E-2</v>
      </c>
      <c r="O3974" t="s">
        <v>576</v>
      </c>
      <c r="P3974" t="s">
        <v>9144</v>
      </c>
      <c r="Q3974" t="s">
        <v>1493</v>
      </c>
      <c r="R3974" t="s">
        <v>9145</v>
      </c>
      <c r="S3974" t="s">
        <v>270</v>
      </c>
      <c r="T3974" t="b">
        <v>1</v>
      </c>
    </row>
    <row r="3975" spans="1:20" x14ac:dyDescent="0.25">
      <c r="A3975" t="s">
        <v>236</v>
      </c>
      <c r="B3975" t="s">
        <v>236</v>
      </c>
      <c r="C3975" t="s">
        <v>237</v>
      </c>
      <c r="D3975" t="s">
        <v>924</v>
      </c>
      <c r="F3975" t="s">
        <v>791</v>
      </c>
      <c r="G3975" t="s">
        <v>5294</v>
      </c>
      <c r="H3975">
        <v>1.5</v>
      </c>
      <c r="I3975" t="s">
        <v>492</v>
      </c>
      <c r="J3975" t="s">
        <v>242</v>
      </c>
      <c r="K3975" t="s">
        <v>243</v>
      </c>
      <c r="L3975" t="s">
        <v>244</v>
      </c>
      <c r="M3975">
        <v>0</v>
      </c>
      <c r="N3975">
        <v>1.5</v>
      </c>
      <c r="O3975" t="s">
        <v>927</v>
      </c>
      <c r="P3975" t="s">
        <v>5295</v>
      </c>
      <c r="Q3975" t="s">
        <v>929</v>
      </c>
      <c r="R3975" t="s">
        <v>9146</v>
      </c>
      <c r="S3975" t="s">
        <v>249</v>
      </c>
      <c r="T3975" t="b">
        <v>1</v>
      </c>
    </row>
    <row r="3976" spans="1:20" x14ac:dyDescent="0.25">
      <c r="A3976" t="s">
        <v>259</v>
      </c>
      <c r="B3976" t="s">
        <v>260</v>
      </c>
      <c r="C3976" t="s">
        <v>237</v>
      </c>
      <c r="D3976" t="s">
        <v>2420</v>
      </c>
      <c r="E3976" t="s">
        <v>1048</v>
      </c>
      <c r="F3976" t="s">
        <v>5090</v>
      </c>
      <c r="G3976" t="s">
        <v>5090</v>
      </c>
      <c r="H3976">
        <v>0.4</v>
      </c>
      <c r="I3976" t="s">
        <v>265</v>
      </c>
      <c r="J3976" t="s">
        <v>242</v>
      </c>
      <c r="K3976" t="s">
        <v>243</v>
      </c>
      <c r="L3976" t="s">
        <v>244</v>
      </c>
      <c r="M3976">
        <v>0</v>
      </c>
      <c r="N3976">
        <v>0.4</v>
      </c>
      <c r="O3976" t="s">
        <v>245</v>
      </c>
      <c r="P3976" t="s">
        <v>9147</v>
      </c>
      <c r="Q3976" t="s">
        <v>2424</v>
      </c>
      <c r="R3976" t="s">
        <v>9148</v>
      </c>
      <c r="S3976" t="s">
        <v>270</v>
      </c>
      <c r="T3976" t="b">
        <v>1</v>
      </c>
    </row>
    <row r="3977" spans="1:20" x14ac:dyDescent="0.25">
      <c r="A3977" t="s">
        <v>259</v>
      </c>
      <c r="B3977" t="s">
        <v>260</v>
      </c>
      <c r="C3977" t="s">
        <v>237</v>
      </c>
      <c r="D3977" t="s">
        <v>3368</v>
      </c>
      <c r="E3977" t="s">
        <v>3369</v>
      </c>
      <c r="F3977" t="s">
        <v>3369</v>
      </c>
      <c r="G3977" t="s">
        <v>9149</v>
      </c>
      <c r="H3977">
        <v>0.154</v>
      </c>
      <c r="I3977" t="s">
        <v>265</v>
      </c>
      <c r="J3977" t="s">
        <v>242</v>
      </c>
      <c r="K3977" t="s">
        <v>243</v>
      </c>
      <c r="L3977" t="s">
        <v>244</v>
      </c>
      <c r="M3977">
        <v>0</v>
      </c>
      <c r="N3977">
        <v>0.154</v>
      </c>
      <c r="O3977" t="s">
        <v>2901</v>
      </c>
      <c r="P3977" t="s">
        <v>9150</v>
      </c>
      <c r="Q3977" t="s">
        <v>3373</v>
      </c>
      <c r="R3977" t="s">
        <v>9151</v>
      </c>
      <c r="S3977" t="s">
        <v>270</v>
      </c>
      <c r="T3977" t="b">
        <v>1</v>
      </c>
    </row>
    <row r="3978" spans="1:20" x14ac:dyDescent="0.25">
      <c r="A3978" t="s">
        <v>259</v>
      </c>
      <c r="B3978" t="s">
        <v>260</v>
      </c>
      <c r="C3978" t="s">
        <v>336</v>
      </c>
      <c r="D3978" t="s">
        <v>3368</v>
      </c>
      <c r="E3978" t="s">
        <v>3369</v>
      </c>
      <c r="F3978" t="s">
        <v>3369</v>
      </c>
      <c r="G3978" t="s">
        <v>9149</v>
      </c>
      <c r="H3978">
        <v>796</v>
      </c>
      <c r="I3978" t="s">
        <v>265</v>
      </c>
      <c r="J3978" t="s">
        <v>242</v>
      </c>
      <c r="K3978" t="s">
        <v>243</v>
      </c>
      <c r="L3978" t="s">
        <v>244</v>
      </c>
      <c r="M3978">
        <v>0</v>
      </c>
      <c r="N3978">
        <v>796</v>
      </c>
      <c r="O3978" t="s">
        <v>2901</v>
      </c>
      <c r="P3978" t="s">
        <v>9150</v>
      </c>
      <c r="Q3978" t="s">
        <v>3373</v>
      </c>
      <c r="R3978" t="s">
        <v>9152</v>
      </c>
      <c r="S3978" t="s">
        <v>270</v>
      </c>
      <c r="T3978" t="b">
        <v>1</v>
      </c>
    </row>
    <row r="3979" spans="1:20" x14ac:dyDescent="0.25">
      <c r="A3979" t="s">
        <v>259</v>
      </c>
      <c r="B3979" t="s">
        <v>260</v>
      </c>
      <c r="C3979" t="s">
        <v>336</v>
      </c>
      <c r="D3979" t="s">
        <v>3368</v>
      </c>
      <c r="E3979" t="s">
        <v>3369</v>
      </c>
      <c r="F3979" t="s">
        <v>3369</v>
      </c>
      <c r="G3979" t="s">
        <v>9149</v>
      </c>
      <c r="H3979">
        <v>1538</v>
      </c>
      <c r="I3979" t="s">
        <v>265</v>
      </c>
      <c r="J3979" t="s">
        <v>242</v>
      </c>
      <c r="K3979" t="s">
        <v>243</v>
      </c>
      <c r="L3979" t="s">
        <v>244</v>
      </c>
      <c r="M3979">
        <v>0</v>
      </c>
      <c r="N3979">
        <v>1538</v>
      </c>
      <c r="O3979" t="s">
        <v>2901</v>
      </c>
      <c r="P3979" t="s">
        <v>9150</v>
      </c>
      <c r="Q3979" t="s">
        <v>3373</v>
      </c>
      <c r="R3979" t="s">
        <v>9153</v>
      </c>
      <c r="S3979" t="s">
        <v>270</v>
      </c>
      <c r="T3979" t="b">
        <v>1</v>
      </c>
    </row>
    <row r="3980" spans="1:20" x14ac:dyDescent="0.25">
      <c r="A3980" t="s">
        <v>259</v>
      </c>
      <c r="B3980" t="s">
        <v>260</v>
      </c>
      <c r="C3980" t="s">
        <v>237</v>
      </c>
      <c r="D3980" t="s">
        <v>573</v>
      </c>
      <c r="E3980" t="s">
        <v>574</v>
      </c>
      <c r="F3980" t="s">
        <v>9154</v>
      </c>
      <c r="G3980" t="s">
        <v>9154</v>
      </c>
      <c r="H3980">
        <v>3.3</v>
      </c>
      <c r="I3980" t="s">
        <v>265</v>
      </c>
      <c r="J3980" t="s">
        <v>242</v>
      </c>
      <c r="K3980" t="s">
        <v>243</v>
      </c>
      <c r="L3980" t="s">
        <v>244</v>
      </c>
      <c r="M3980">
        <v>0</v>
      </c>
      <c r="N3980">
        <v>3.3</v>
      </c>
      <c r="O3980" t="s">
        <v>5008</v>
      </c>
      <c r="P3980" t="s">
        <v>9155</v>
      </c>
      <c r="Q3980" t="s">
        <v>578</v>
      </c>
      <c r="R3980" t="s">
        <v>9156</v>
      </c>
      <c r="S3980" t="s">
        <v>270</v>
      </c>
      <c r="T3980" t="b">
        <v>1</v>
      </c>
    </row>
    <row r="3981" spans="1:20" x14ac:dyDescent="0.25">
      <c r="A3981" t="s">
        <v>259</v>
      </c>
      <c r="B3981" t="s">
        <v>260</v>
      </c>
      <c r="C3981" t="s">
        <v>336</v>
      </c>
      <c r="D3981" t="s">
        <v>573</v>
      </c>
      <c r="E3981" t="s">
        <v>574</v>
      </c>
      <c r="F3981" t="s">
        <v>9154</v>
      </c>
      <c r="G3981" t="s">
        <v>9154</v>
      </c>
      <c r="H3981">
        <v>18241</v>
      </c>
      <c r="I3981" t="s">
        <v>265</v>
      </c>
      <c r="J3981" t="s">
        <v>242</v>
      </c>
      <c r="K3981" t="s">
        <v>243</v>
      </c>
      <c r="L3981" t="s">
        <v>244</v>
      </c>
      <c r="M3981">
        <v>0</v>
      </c>
      <c r="N3981">
        <v>18241</v>
      </c>
      <c r="O3981" t="s">
        <v>5008</v>
      </c>
      <c r="P3981" t="s">
        <v>9155</v>
      </c>
      <c r="Q3981" t="s">
        <v>578</v>
      </c>
      <c r="R3981" t="s">
        <v>9157</v>
      </c>
      <c r="S3981" t="s">
        <v>270</v>
      </c>
      <c r="T3981" t="b">
        <v>1</v>
      </c>
    </row>
    <row r="3982" spans="1:20" x14ac:dyDescent="0.25">
      <c r="A3982" t="s">
        <v>259</v>
      </c>
      <c r="B3982" t="s">
        <v>260</v>
      </c>
      <c r="C3982" t="s">
        <v>336</v>
      </c>
      <c r="D3982" t="s">
        <v>573</v>
      </c>
      <c r="E3982" t="s">
        <v>574</v>
      </c>
      <c r="F3982" t="s">
        <v>9154</v>
      </c>
      <c r="G3982" t="s">
        <v>9154</v>
      </c>
      <c r="H3982">
        <v>37638</v>
      </c>
      <c r="I3982" t="s">
        <v>265</v>
      </c>
      <c r="J3982" t="s">
        <v>242</v>
      </c>
      <c r="K3982" t="s">
        <v>243</v>
      </c>
      <c r="L3982" t="s">
        <v>244</v>
      </c>
      <c r="M3982">
        <v>0</v>
      </c>
      <c r="N3982">
        <v>37638</v>
      </c>
      <c r="O3982" t="s">
        <v>5008</v>
      </c>
      <c r="P3982" t="s">
        <v>9155</v>
      </c>
      <c r="Q3982" t="s">
        <v>578</v>
      </c>
      <c r="R3982" t="s">
        <v>9158</v>
      </c>
      <c r="S3982" t="s">
        <v>270</v>
      </c>
      <c r="T3982" t="b">
        <v>1</v>
      </c>
    </row>
    <row r="3983" spans="1:20" x14ac:dyDescent="0.25">
      <c r="A3983" t="s">
        <v>236</v>
      </c>
      <c r="B3983" t="s">
        <v>236</v>
      </c>
      <c r="C3983" t="s">
        <v>237</v>
      </c>
      <c r="D3983" t="s">
        <v>924</v>
      </c>
      <c r="F3983" t="s">
        <v>724</v>
      </c>
      <c r="G3983" t="s">
        <v>926</v>
      </c>
      <c r="H3983">
        <v>1</v>
      </c>
      <c r="I3983" t="s">
        <v>492</v>
      </c>
      <c r="J3983" t="s">
        <v>242</v>
      </c>
      <c r="K3983" t="s">
        <v>243</v>
      </c>
      <c r="L3983" t="s">
        <v>244</v>
      </c>
      <c r="M3983">
        <v>0</v>
      </c>
      <c r="N3983">
        <v>1</v>
      </c>
      <c r="O3983" t="s">
        <v>927</v>
      </c>
      <c r="P3983" t="s">
        <v>928</v>
      </c>
      <c r="Q3983" t="s">
        <v>929</v>
      </c>
      <c r="R3983" t="s">
        <v>9159</v>
      </c>
      <c r="S3983" t="s">
        <v>249</v>
      </c>
      <c r="T3983" t="b">
        <v>0</v>
      </c>
    </row>
    <row r="3984" spans="1:20" x14ac:dyDescent="0.25">
      <c r="A3984" t="s">
        <v>259</v>
      </c>
      <c r="B3984" t="s">
        <v>260</v>
      </c>
      <c r="C3984" t="s">
        <v>237</v>
      </c>
      <c r="D3984" t="s">
        <v>3635</v>
      </c>
      <c r="E3984" t="s">
        <v>5841</v>
      </c>
      <c r="F3984" t="s">
        <v>9160</v>
      </c>
      <c r="G3984" t="s">
        <v>9160</v>
      </c>
      <c r="H3984">
        <v>0.82799999999999996</v>
      </c>
      <c r="I3984" t="s">
        <v>265</v>
      </c>
      <c r="J3984" t="s">
        <v>242</v>
      </c>
      <c r="K3984" t="s">
        <v>243</v>
      </c>
      <c r="L3984" t="s">
        <v>244</v>
      </c>
      <c r="M3984">
        <v>0</v>
      </c>
      <c r="N3984">
        <v>0.82799999999999996</v>
      </c>
      <c r="O3984" t="s">
        <v>1598</v>
      </c>
      <c r="P3984" t="s">
        <v>9161</v>
      </c>
      <c r="Q3984" t="s">
        <v>3640</v>
      </c>
      <c r="R3984" t="s">
        <v>9162</v>
      </c>
      <c r="S3984" t="s">
        <v>270</v>
      </c>
      <c r="T3984" t="b">
        <v>1</v>
      </c>
    </row>
    <row r="3985" spans="1:20" x14ac:dyDescent="0.25">
      <c r="A3985" t="s">
        <v>259</v>
      </c>
      <c r="B3985" t="s">
        <v>260</v>
      </c>
      <c r="C3985" t="s">
        <v>237</v>
      </c>
      <c r="D3985" t="s">
        <v>4822</v>
      </c>
      <c r="E3985" t="s">
        <v>7950</v>
      </c>
      <c r="F3985" t="s">
        <v>8714</v>
      </c>
      <c r="G3985" t="s">
        <v>8715</v>
      </c>
      <c r="H3985">
        <v>0.29334399999999999</v>
      </c>
      <c r="I3985" t="s">
        <v>265</v>
      </c>
      <c r="J3985" t="s">
        <v>242</v>
      </c>
      <c r="K3985" t="s">
        <v>243</v>
      </c>
      <c r="L3985" t="s">
        <v>244</v>
      </c>
      <c r="M3985">
        <v>0</v>
      </c>
      <c r="N3985">
        <v>0.29334399999999999</v>
      </c>
      <c r="O3985" t="s">
        <v>372</v>
      </c>
      <c r="P3985" t="s">
        <v>9163</v>
      </c>
      <c r="Q3985" t="s">
        <v>4824</v>
      </c>
      <c r="R3985" t="s">
        <v>9164</v>
      </c>
      <c r="S3985" t="s">
        <v>270</v>
      </c>
      <c r="T3985" t="b">
        <v>1</v>
      </c>
    </row>
    <row r="3986" spans="1:20" x14ac:dyDescent="0.25">
      <c r="A3986" t="s">
        <v>259</v>
      </c>
      <c r="B3986" t="s">
        <v>260</v>
      </c>
      <c r="C3986" t="s">
        <v>294</v>
      </c>
      <c r="D3986" t="s">
        <v>4822</v>
      </c>
      <c r="E3986" t="s">
        <v>7950</v>
      </c>
      <c r="F3986" t="s">
        <v>8714</v>
      </c>
      <c r="G3986" t="s">
        <v>8715</v>
      </c>
      <c r="H3986">
        <v>0.1376</v>
      </c>
      <c r="I3986" t="s">
        <v>265</v>
      </c>
      <c r="J3986" t="s">
        <v>242</v>
      </c>
      <c r="K3986" t="s">
        <v>243</v>
      </c>
      <c r="L3986" t="s">
        <v>244</v>
      </c>
      <c r="M3986">
        <v>0</v>
      </c>
      <c r="N3986">
        <v>0.1376</v>
      </c>
      <c r="O3986" t="s">
        <v>1258</v>
      </c>
      <c r="P3986" t="s">
        <v>9163</v>
      </c>
      <c r="Q3986" t="s">
        <v>4824</v>
      </c>
      <c r="R3986" t="s">
        <v>9164</v>
      </c>
      <c r="S3986" t="s">
        <v>270</v>
      </c>
      <c r="T3986" t="b">
        <v>1</v>
      </c>
    </row>
    <row r="3987" spans="1:20" x14ac:dyDescent="0.25">
      <c r="A3987" t="s">
        <v>259</v>
      </c>
      <c r="B3987" t="s">
        <v>260</v>
      </c>
      <c r="C3987" t="s">
        <v>237</v>
      </c>
      <c r="D3987" t="s">
        <v>280</v>
      </c>
      <c r="E3987" t="s">
        <v>1256</v>
      </c>
      <c r="F3987" t="s">
        <v>5955</v>
      </c>
      <c r="G3987" t="s">
        <v>5955</v>
      </c>
      <c r="H3987">
        <v>1.048</v>
      </c>
      <c r="I3987" t="s">
        <v>265</v>
      </c>
      <c r="J3987" t="s">
        <v>242</v>
      </c>
      <c r="K3987" t="s">
        <v>243</v>
      </c>
      <c r="L3987" t="s">
        <v>244</v>
      </c>
      <c r="M3987">
        <v>0</v>
      </c>
      <c r="N3987">
        <v>1.048</v>
      </c>
      <c r="O3987" t="s">
        <v>331</v>
      </c>
      <c r="P3987" t="s">
        <v>9165</v>
      </c>
      <c r="Q3987" t="s">
        <v>285</v>
      </c>
      <c r="R3987" t="s">
        <v>9166</v>
      </c>
      <c r="S3987" t="s">
        <v>270</v>
      </c>
      <c r="T3987" t="b">
        <v>1</v>
      </c>
    </row>
    <row r="3988" spans="1:20" x14ac:dyDescent="0.25">
      <c r="A3988" t="s">
        <v>259</v>
      </c>
      <c r="B3988" t="s">
        <v>260</v>
      </c>
      <c r="C3988" t="s">
        <v>336</v>
      </c>
      <c r="D3988" t="s">
        <v>280</v>
      </c>
      <c r="E3988" t="s">
        <v>1256</v>
      </c>
      <c r="F3988" t="s">
        <v>5955</v>
      </c>
      <c r="G3988" t="s">
        <v>5955</v>
      </c>
      <c r="H3988">
        <v>5416</v>
      </c>
      <c r="I3988" t="s">
        <v>265</v>
      </c>
      <c r="J3988" t="s">
        <v>242</v>
      </c>
      <c r="K3988" t="s">
        <v>243</v>
      </c>
      <c r="L3988" t="s">
        <v>244</v>
      </c>
      <c r="M3988">
        <v>0</v>
      </c>
      <c r="N3988">
        <v>5416</v>
      </c>
      <c r="O3988" t="s">
        <v>324</v>
      </c>
      <c r="P3988" t="s">
        <v>9165</v>
      </c>
      <c r="Q3988" t="s">
        <v>285</v>
      </c>
      <c r="R3988" t="s">
        <v>9167</v>
      </c>
      <c r="S3988" t="s">
        <v>270</v>
      </c>
      <c r="T3988" t="b">
        <v>1</v>
      </c>
    </row>
    <row r="3989" spans="1:20" x14ac:dyDescent="0.25">
      <c r="A3989" t="s">
        <v>259</v>
      </c>
      <c r="B3989" t="s">
        <v>260</v>
      </c>
      <c r="C3989" t="s">
        <v>336</v>
      </c>
      <c r="D3989" t="s">
        <v>280</v>
      </c>
      <c r="E3989" t="s">
        <v>1256</v>
      </c>
      <c r="F3989" t="s">
        <v>5955</v>
      </c>
      <c r="G3989" t="s">
        <v>5955</v>
      </c>
      <c r="H3989">
        <v>10466</v>
      </c>
      <c r="I3989" t="s">
        <v>265</v>
      </c>
      <c r="J3989" t="s">
        <v>242</v>
      </c>
      <c r="K3989" t="s">
        <v>243</v>
      </c>
      <c r="L3989" t="s">
        <v>244</v>
      </c>
      <c r="M3989">
        <v>0</v>
      </c>
      <c r="N3989">
        <v>10466</v>
      </c>
      <c r="O3989" t="s">
        <v>324</v>
      </c>
      <c r="P3989" t="s">
        <v>9165</v>
      </c>
      <c r="Q3989" t="s">
        <v>285</v>
      </c>
      <c r="R3989" t="s">
        <v>9168</v>
      </c>
      <c r="S3989" t="s">
        <v>270</v>
      </c>
      <c r="T3989" t="b">
        <v>1</v>
      </c>
    </row>
    <row r="3990" spans="1:20" x14ac:dyDescent="0.25">
      <c r="A3990" t="s">
        <v>259</v>
      </c>
      <c r="B3990" t="s">
        <v>260</v>
      </c>
      <c r="C3990" t="s">
        <v>237</v>
      </c>
      <c r="D3990" t="s">
        <v>1687</v>
      </c>
      <c r="E3990" t="s">
        <v>5326</v>
      </c>
      <c r="F3990" t="s">
        <v>8793</v>
      </c>
      <c r="G3990" t="s">
        <v>8794</v>
      </c>
      <c r="H3990">
        <v>2.0019999999999998</v>
      </c>
      <c r="I3990" t="s">
        <v>265</v>
      </c>
      <c r="J3990" t="s">
        <v>242</v>
      </c>
      <c r="K3990" t="s">
        <v>243</v>
      </c>
      <c r="L3990" t="s">
        <v>244</v>
      </c>
      <c r="M3990">
        <v>0</v>
      </c>
      <c r="N3990">
        <v>2.0019999999999998</v>
      </c>
      <c r="O3990" t="s">
        <v>590</v>
      </c>
      <c r="P3990" t="s">
        <v>9169</v>
      </c>
      <c r="Q3990" t="s">
        <v>1692</v>
      </c>
      <c r="R3990" t="s">
        <v>9170</v>
      </c>
      <c r="S3990" t="s">
        <v>270</v>
      </c>
      <c r="T3990" t="b">
        <v>1</v>
      </c>
    </row>
    <row r="3991" spans="1:20" x14ac:dyDescent="0.25">
      <c r="A3991" t="s">
        <v>259</v>
      </c>
      <c r="B3991" t="s">
        <v>260</v>
      </c>
      <c r="C3991" t="s">
        <v>294</v>
      </c>
      <c r="D3991" t="s">
        <v>1687</v>
      </c>
      <c r="E3991" t="s">
        <v>5326</v>
      </c>
      <c r="F3991" t="s">
        <v>8793</v>
      </c>
      <c r="G3991" t="s">
        <v>8794</v>
      </c>
      <c r="H3991">
        <v>0.67</v>
      </c>
      <c r="I3991" t="s">
        <v>265</v>
      </c>
      <c r="J3991" t="s">
        <v>242</v>
      </c>
      <c r="K3991" t="s">
        <v>243</v>
      </c>
      <c r="L3991" t="s">
        <v>244</v>
      </c>
      <c r="M3991">
        <v>0</v>
      </c>
      <c r="N3991">
        <v>0.67</v>
      </c>
      <c r="O3991" t="s">
        <v>590</v>
      </c>
      <c r="P3991" t="s">
        <v>9169</v>
      </c>
      <c r="Q3991" t="s">
        <v>1692</v>
      </c>
      <c r="R3991" t="s">
        <v>9170</v>
      </c>
      <c r="S3991" t="s">
        <v>270</v>
      </c>
      <c r="T3991" t="b">
        <v>1</v>
      </c>
    </row>
    <row r="3992" spans="1:20" x14ac:dyDescent="0.25">
      <c r="A3992" t="s">
        <v>259</v>
      </c>
      <c r="B3992" t="s">
        <v>260</v>
      </c>
      <c r="C3992" t="s">
        <v>237</v>
      </c>
      <c r="D3992" t="s">
        <v>4143</v>
      </c>
      <c r="E3992" t="s">
        <v>6637</v>
      </c>
      <c r="F3992" t="s">
        <v>9171</v>
      </c>
      <c r="G3992" t="s">
        <v>9171</v>
      </c>
      <c r="H3992">
        <v>3.9889999999999999</v>
      </c>
      <c r="I3992" t="s">
        <v>265</v>
      </c>
      <c r="J3992" t="s">
        <v>242</v>
      </c>
      <c r="K3992" t="s">
        <v>243</v>
      </c>
      <c r="L3992" t="s">
        <v>244</v>
      </c>
      <c r="M3992">
        <v>0</v>
      </c>
      <c r="N3992">
        <v>3.9889999999999999</v>
      </c>
      <c r="O3992" t="s">
        <v>952</v>
      </c>
      <c r="P3992" t="s">
        <v>9172</v>
      </c>
      <c r="Q3992" t="s">
        <v>4147</v>
      </c>
      <c r="R3992" t="s">
        <v>9173</v>
      </c>
      <c r="S3992" t="s">
        <v>270</v>
      </c>
      <c r="T3992" t="b">
        <v>1</v>
      </c>
    </row>
    <row r="3993" spans="1:20" x14ac:dyDescent="0.25">
      <c r="A3993" t="s">
        <v>259</v>
      </c>
      <c r="B3993" t="s">
        <v>260</v>
      </c>
      <c r="C3993" t="s">
        <v>294</v>
      </c>
      <c r="D3993" t="s">
        <v>4143</v>
      </c>
      <c r="E3993" t="s">
        <v>6637</v>
      </c>
      <c r="F3993" t="s">
        <v>9171</v>
      </c>
      <c r="G3993" t="s">
        <v>9171</v>
      </c>
      <c r="H3993">
        <v>1.6559999999999999</v>
      </c>
      <c r="I3993" t="s">
        <v>265</v>
      </c>
      <c r="J3993" t="s">
        <v>242</v>
      </c>
      <c r="K3993" t="s">
        <v>243</v>
      </c>
      <c r="L3993" t="s">
        <v>244</v>
      </c>
      <c r="M3993">
        <v>0</v>
      </c>
      <c r="N3993">
        <v>1.6559999999999999</v>
      </c>
      <c r="O3993" t="s">
        <v>1598</v>
      </c>
      <c r="P3993" t="s">
        <v>9172</v>
      </c>
      <c r="Q3993" t="s">
        <v>4147</v>
      </c>
      <c r="R3993" t="s">
        <v>9173</v>
      </c>
      <c r="S3993" t="s">
        <v>270</v>
      </c>
      <c r="T3993" t="b">
        <v>1</v>
      </c>
    </row>
    <row r="3994" spans="1:20" x14ac:dyDescent="0.25">
      <c r="A3994" t="s">
        <v>259</v>
      </c>
      <c r="B3994" t="s">
        <v>260</v>
      </c>
      <c r="C3994" t="s">
        <v>237</v>
      </c>
      <c r="D3994" t="s">
        <v>1097</v>
      </c>
      <c r="E3994" t="s">
        <v>2025</v>
      </c>
      <c r="F3994" t="s">
        <v>9174</v>
      </c>
      <c r="G3994" t="s">
        <v>9174</v>
      </c>
      <c r="H3994">
        <v>0.29499999999999998</v>
      </c>
      <c r="I3994" t="s">
        <v>265</v>
      </c>
      <c r="J3994" t="s">
        <v>242</v>
      </c>
      <c r="K3994" t="s">
        <v>243</v>
      </c>
      <c r="L3994" t="s">
        <v>244</v>
      </c>
      <c r="M3994">
        <v>0</v>
      </c>
      <c r="N3994">
        <v>0.29499999999999998</v>
      </c>
      <c r="O3994" t="s">
        <v>446</v>
      </c>
      <c r="P3994" t="s">
        <v>9175</v>
      </c>
      <c r="Q3994" t="s">
        <v>1101</v>
      </c>
      <c r="R3994" t="s">
        <v>9176</v>
      </c>
      <c r="S3994" t="s">
        <v>270</v>
      </c>
      <c r="T3994" t="b">
        <v>1</v>
      </c>
    </row>
    <row r="3995" spans="1:20" x14ac:dyDescent="0.25">
      <c r="A3995" t="s">
        <v>259</v>
      </c>
      <c r="B3995" t="s">
        <v>260</v>
      </c>
      <c r="C3995" t="s">
        <v>336</v>
      </c>
      <c r="D3995" t="s">
        <v>1097</v>
      </c>
      <c r="E3995" t="s">
        <v>2025</v>
      </c>
      <c r="F3995" t="s">
        <v>9174</v>
      </c>
      <c r="G3995" t="s">
        <v>9174</v>
      </c>
      <c r="H3995">
        <v>1523</v>
      </c>
      <c r="I3995" t="s">
        <v>265</v>
      </c>
      <c r="J3995" t="s">
        <v>242</v>
      </c>
      <c r="K3995" t="s">
        <v>243</v>
      </c>
      <c r="L3995" t="s">
        <v>244</v>
      </c>
      <c r="M3995">
        <v>0</v>
      </c>
      <c r="N3995">
        <v>1523</v>
      </c>
      <c r="O3995" t="s">
        <v>446</v>
      </c>
      <c r="P3995" t="s">
        <v>9175</v>
      </c>
      <c r="Q3995" t="s">
        <v>1101</v>
      </c>
      <c r="R3995" t="s">
        <v>9177</v>
      </c>
      <c r="S3995" t="s">
        <v>270</v>
      </c>
      <c r="T3995" t="b">
        <v>1</v>
      </c>
    </row>
    <row r="3996" spans="1:20" x14ac:dyDescent="0.25">
      <c r="A3996" t="s">
        <v>259</v>
      </c>
      <c r="B3996" t="s">
        <v>260</v>
      </c>
      <c r="C3996" t="s">
        <v>336</v>
      </c>
      <c r="D3996" t="s">
        <v>1097</v>
      </c>
      <c r="E3996" t="s">
        <v>2025</v>
      </c>
      <c r="F3996" t="s">
        <v>9174</v>
      </c>
      <c r="G3996" t="s">
        <v>9174</v>
      </c>
      <c r="H3996">
        <v>2943</v>
      </c>
      <c r="I3996" t="s">
        <v>265</v>
      </c>
      <c r="J3996" t="s">
        <v>242</v>
      </c>
      <c r="K3996" t="s">
        <v>243</v>
      </c>
      <c r="L3996" t="s">
        <v>244</v>
      </c>
      <c r="M3996">
        <v>0</v>
      </c>
      <c r="N3996">
        <v>2943</v>
      </c>
      <c r="O3996" t="s">
        <v>446</v>
      </c>
      <c r="P3996" t="s">
        <v>9175</v>
      </c>
      <c r="Q3996" t="s">
        <v>1101</v>
      </c>
      <c r="R3996" t="s">
        <v>9178</v>
      </c>
      <c r="S3996" t="s">
        <v>270</v>
      </c>
      <c r="T3996" t="b">
        <v>1</v>
      </c>
    </row>
    <row r="3997" spans="1:20" x14ac:dyDescent="0.25">
      <c r="A3997" t="s">
        <v>259</v>
      </c>
      <c r="B3997" t="s">
        <v>260</v>
      </c>
      <c r="C3997" t="s">
        <v>336</v>
      </c>
      <c r="D3997" t="s">
        <v>1097</v>
      </c>
      <c r="E3997" t="s">
        <v>2025</v>
      </c>
      <c r="F3997" t="s">
        <v>9174</v>
      </c>
      <c r="G3997" t="s">
        <v>9174</v>
      </c>
      <c r="H3997">
        <v>12909</v>
      </c>
      <c r="I3997" t="s">
        <v>265</v>
      </c>
      <c r="J3997" t="s">
        <v>242</v>
      </c>
      <c r="K3997" t="s">
        <v>243</v>
      </c>
      <c r="L3997" t="s">
        <v>244</v>
      </c>
      <c r="M3997">
        <v>0</v>
      </c>
      <c r="N3997">
        <v>12909</v>
      </c>
      <c r="O3997" t="s">
        <v>446</v>
      </c>
      <c r="P3997" t="s">
        <v>9175</v>
      </c>
      <c r="Q3997" t="s">
        <v>1101</v>
      </c>
      <c r="R3997" t="s">
        <v>9179</v>
      </c>
      <c r="S3997" t="s">
        <v>270</v>
      </c>
      <c r="T3997" t="b">
        <v>1</v>
      </c>
    </row>
    <row r="3998" spans="1:20" x14ac:dyDescent="0.25">
      <c r="A3998" t="s">
        <v>259</v>
      </c>
      <c r="B3998" t="s">
        <v>260</v>
      </c>
      <c r="C3998" t="s">
        <v>237</v>
      </c>
      <c r="D3998" t="s">
        <v>1679</v>
      </c>
      <c r="E3998" t="s">
        <v>7465</v>
      </c>
      <c r="F3998" t="s">
        <v>7465</v>
      </c>
      <c r="G3998" t="s">
        <v>8707</v>
      </c>
      <c r="H3998">
        <v>0.82</v>
      </c>
      <c r="I3998" t="s">
        <v>265</v>
      </c>
      <c r="J3998" t="s">
        <v>242</v>
      </c>
      <c r="K3998" t="s">
        <v>243</v>
      </c>
      <c r="L3998" t="s">
        <v>244</v>
      </c>
      <c r="M3998">
        <v>0</v>
      </c>
      <c r="N3998">
        <v>0.82</v>
      </c>
      <c r="O3998" t="s">
        <v>324</v>
      </c>
      <c r="P3998" t="s">
        <v>9180</v>
      </c>
      <c r="Q3998" t="s">
        <v>1683</v>
      </c>
      <c r="R3998" t="s">
        <v>9181</v>
      </c>
      <c r="S3998" t="s">
        <v>270</v>
      </c>
      <c r="T3998" t="b">
        <v>1</v>
      </c>
    </row>
    <row r="3999" spans="1:20" x14ac:dyDescent="0.25">
      <c r="A3999" t="s">
        <v>259</v>
      </c>
      <c r="B3999" t="s">
        <v>260</v>
      </c>
      <c r="C3999" t="s">
        <v>294</v>
      </c>
      <c r="D3999" t="s">
        <v>1679</v>
      </c>
      <c r="E3999" t="s">
        <v>7465</v>
      </c>
      <c r="F3999" t="s">
        <v>7465</v>
      </c>
      <c r="G3999" t="s">
        <v>8707</v>
      </c>
      <c r="H3999">
        <v>0.45200000000000001</v>
      </c>
      <c r="I3999" t="s">
        <v>265</v>
      </c>
      <c r="J3999" t="s">
        <v>242</v>
      </c>
      <c r="K3999" t="s">
        <v>243</v>
      </c>
      <c r="L3999" t="s">
        <v>244</v>
      </c>
      <c r="M3999">
        <v>0</v>
      </c>
      <c r="N3999">
        <v>0.45200000000000001</v>
      </c>
      <c r="O3999" t="s">
        <v>324</v>
      </c>
      <c r="P3999" t="s">
        <v>9180</v>
      </c>
      <c r="Q3999" t="s">
        <v>1683</v>
      </c>
      <c r="R3999" t="s">
        <v>9181</v>
      </c>
      <c r="S3999" t="s">
        <v>270</v>
      </c>
      <c r="T3999" t="b">
        <v>1</v>
      </c>
    </row>
    <row r="4000" spans="1:20" x14ac:dyDescent="0.25">
      <c r="A4000" t="s">
        <v>259</v>
      </c>
      <c r="B4000" t="s">
        <v>260</v>
      </c>
      <c r="C4000" t="s">
        <v>237</v>
      </c>
      <c r="D4000" t="s">
        <v>701</v>
      </c>
      <c r="E4000" t="s">
        <v>8219</v>
      </c>
      <c r="F4000" t="s">
        <v>8219</v>
      </c>
      <c r="G4000" t="s">
        <v>9182</v>
      </c>
      <c r="H4000">
        <v>0.68799999999999994</v>
      </c>
      <c r="I4000" t="s">
        <v>265</v>
      </c>
      <c r="J4000" t="s">
        <v>242</v>
      </c>
      <c r="K4000" t="s">
        <v>243</v>
      </c>
      <c r="L4000" t="s">
        <v>244</v>
      </c>
      <c r="M4000">
        <v>0</v>
      </c>
      <c r="N4000">
        <v>0.68799999999999994</v>
      </c>
      <c r="O4000" t="s">
        <v>266</v>
      </c>
      <c r="P4000" t="s">
        <v>9183</v>
      </c>
      <c r="Q4000" t="s">
        <v>705</v>
      </c>
      <c r="R4000" t="s">
        <v>9184</v>
      </c>
      <c r="S4000" t="s">
        <v>270</v>
      </c>
      <c r="T4000" t="b">
        <v>1</v>
      </c>
    </row>
    <row r="4001" spans="1:20" x14ac:dyDescent="0.25">
      <c r="A4001" t="s">
        <v>259</v>
      </c>
      <c r="B4001" t="s">
        <v>260</v>
      </c>
      <c r="C4001" t="s">
        <v>237</v>
      </c>
      <c r="D4001" t="s">
        <v>2534</v>
      </c>
      <c r="E4001" t="s">
        <v>2535</v>
      </c>
      <c r="F4001" t="s">
        <v>6118</v>
      </c>
      <c r="G4001" t="s">
        <v>6118</v>
      </c>
      <c r="H4001">
        <v>7.0800000000000002E-2</v>
      </c>
      <c r="I4001" t="s">
        <v>265</v>
      </c>
      <c r="J4001" t="s">
        <v>242</v>
      </c>
      <c r="K4001" t="s">
        <v>243</v>
      </c>
      <c r="L4001" t="s">
        <v>244</v>
      </c>
      <c r="M4001">
        <v>0</v>
      </c>
      <c r="N4001">
        <v>7.0800000000000002E-2</v>
      </c>
      <c r="O4001" t="s">
        <v>576</v>
      </c>
      <c r="P4001" t="s">
        <v>9185</v>
      </c>
      <c r="Q4001" t="s">
        <v>2538</v>
      </c>
      <c r="R4001" t="s">
        <v>9186</v>
      </c>
      <c r="S4001" t="s">
        <v>270</v>
      </c>
      <c r="T4001" t="b">
        <v>1</v>
      </c>
    </row>
    <row r="4002" spans="1:20" x14ac:dyDescent="0.25">
      <c r="A4002" t="s">
        <v>259</v>
      </c>
      <c r="B4002" t="s">
        <v>260</v>
      </c>
      <c r="C4002" t="s">
        <v>294</v>
      </c>
      <c r="D4002" t="s">
        <v>2534</v>
      </c>
      <c r="E4002" t="s">
        <v>2535</v>
      </c>
      <c r="F4002" t="s">
        <v>6118</v>
      </c>
      <c r="G4002" t="s">
        <v>6118</v>
      </c>
      <c r="H4002">
        <v>1.7000000000000001E-2</v>
      </c>
      <c r="I4002" t="s">
        <v>265</v>
      </c>
      <c r="J4002" t="s">
        <v>242</v>
      </c>
      <c r="K4002" t="s">
        <v>243</v>
      </c>
      <c r="L4002" t="s">
        <v>244</v>
      </c>
      <c r="M4002">
        <v>0</v>
      </c>
      <c r="N4002">
        <v>1.7000000000000001E-2</v>
      </c>
      <c r="O4002" t="s">
        <v>576</v>
      </c>
      <c r="P4002" t="s">
        <v>9185</v>
      </c>
      <c r="Q4002" t="s">
        <v>2538</v>
      </c>
      <c r="R4002" t="s">
        <v>9186</v>
      </c>
      <c r="S4002" t="s">
        <v>270</v>
      </c>
      <c r="T4002" t="b">
        <v>1</v>
      </c>
    </row>
    <row r="4003" spans="1:20" x14ac:dyDescent="0.25">
      <c r="A4003" t="s">
        <v>259</v>
      </c>
      <c r="B4003" t="s">
        <v>260</v>
      </c>
      <c r="C4003" t="s">
        <v>237</v>
      </c>
      <c r="D4003" t="s">
        <v>369</v>
      </c>
      <c r="E4003" t="s">
        <v>6710</v>
      </c>
      <c r="F4003" t="s">
        <v>9187</v>
      </c>
      <c r="G4003" t="s">
        <v>9187</v>
      </c>
      <c r="H4003">
        <v>0.126</v>
      </c>
      <c r="I4003" t="s">
        <v>265</v>
      </c>
      <c r="J4003" t="s">
        <v>242</v>
      </c>
      <c r="K4003" t="s">
        <v>243</v>
      </c>
      <c r="L4003" t="s">
        <v>244</v>
      </c>
      <c r="M4003">
        <v>0</v>
      </c>
      <c r="N4003">
        <v>0.126</v>
      </c>
      <c r="O4003" t="s">
        <v>324</v>
      </c>
      <c r="P4003" t="s">
        <v>9188</v>
      </c>
      <c r="Q4003" t="s">
        <v>374</v>
      </c>
      <c r="R4003" t="s">
        <v>9189</v>
      </c>
      <c r="S4003" t="s">
        <v>270</v>
      </c>
      <c r="T4003" t="b">
        <v>1</v>
      </c>
    </row>
    <row r="4004" spans="1:20" x14ac:dyDescent="0.25">
      <c r="A4004" t="s">
        <v>259</v>
      </c>
      <c r="B4004" t="s">
        <v>260</v>
      </c>
      <c r="C4004" t="s">
        <v>336</v>
      </c>
      <c r="D4004" t="s">
        <v>369</v>
      </c>
      <c r="E4004" t="s">
        <v>6710</v>
      </c>
      <c r="F4004" t="s">
        <v>9187</v>
      </c>
      <c r="G4004" t="s">
        <v>9187</v>
      </c>
      <c r="H4004">
        <v>649</v>
      </c>
      <c r="I4004" t="s">
        <v>265</v>
      </c>
      <c r="J4004" t="s">
        <v>242</v>
      </c>
      <c r="K4004" t="s">
        <v>243</v>
      </c>
      <c r="L4004" t="s">
        <v>244</v>
      </c>
      <c r="M4004">
        <v>0</v>
      </c>
      <c r="N4004">
        <v>649</v>
      </c>
      <c r="O4004" t="s">
        <v>324</v>
      </c>
      <c r="P4004" t="s">
        <v>9188</v>
      </c>
      <c r="Q4004" t="s">
        <v>374</v>
      </c>
      <c r="R4004" t="s">
        <v>9190</v>
      </c>
      <c r="S4004" t="s">
        <v>270</v>
      </c>
      <c r="T4004" t="b">
        <v>1</v>
      </c>
    </row>
    <row r="4005" spans="1:20" x14ac:dyDescent="0.25">
      <c r="A4005" t="s">
        <v>259</v>
      </c>
      <c r="B4005" t="s">
        <v>260</v>
      </c>
      <c r="C4005" t="s">
        <v>336</v>
      </c>
      <c r="D4005" t="s">
        <v>369</v>
      </c>
      <c r="E4005" t="s">
        <v>6710</v>
      </c>
      <c r="F4005" t="s">
        <v>9187</v>
      </c>
      <c r="G4005" t="s">
        <v>9187</v>
      </c>
      <c r="H4005">
        <v>1245</v>
      </c>
      <c r="I4005" t="s">
        <v>265</v>
      </c>
      <c r="J4005" t="s">
        <v>242</v>
      </c>
      <c r="K4005" t="s">
        <v>243</v>
      </c>
      <c r="L4005" t="s">
        <v>244</v>
      </c>
      <c r="M4005">
        <v>0</v>
      </c>
      <c r="N4005">
        <v>1245</v>
      </c>
      <c r="O4005" t="s">
        <v>324</v>
      </c>
      <c r="P4005" t="s">
        <v>9188</v>
      </c>
      <c r="Q4005" t="s">
        <v>374</v>
      </c>
      <c r="R4005" t="s">
        <v>9191</v>
      </c>
      <c r="S4005" t="s">
        <v>270</v>
      </c>
      <c r="T4005" t="b">
        <v>1</v>
      </c>
    </row>
    <row r="4006" spans="1:20" x14ac:dyDescent="0.25">
      <c r="A4006" t="s">
        <v>259</v>
      </c>
      <c r="B4006" t="s">
        <v>260</v>
      </c>
      <c r="C4006" t="s">
        <v>237</v>
      </c>
      <c r="D4006" t="s">
        <v>1621</v>
      </c>
      <c r="E4006" t="s">
        <v>2104</v>
      </c>
      <c r="F4006" t="s">
        <v>3836</v>
      </c>
      <c r="G4006" t="s">
        <v>3836</v>
      </c>
      <c r="H4006">
        <v>0.53</v>
      </c>
      <c r="I4006" t="s">
        <v>265</v>
      </c>
      <c r="J4006" t="s">
        <v>242</v>
      </c>
      <c r="K4006" t="s">
        <v>243</v>
      </c>
      <c r="L4006" t="s">
        <v>244</v>
      </c>
      <c r="M4006">
        <v>0</v>
      </c>
      <c r="N4006">
        <v>0.53</v>
      </c>
      <c r="O4006" t="s">
        <v>446</v>
      </c>
      <c r="P4006" t="s">
        <v>9192</v>
      </c>
      <c r="Q4006" t="s">
        <v>1625</v>
      </c>
      <c r="R4006" t="s">
        <v>9193</v>
      </c>
      <c r="S4006" t="s">
        <v>270</v>
      </c>
      <c r="T4006" t="b">
        <v>1</v>
      </c>
    </row>
    <row r="4007" spans="1:20" x14ac:dyDescent="0.25">
      <c r="A4007" t="s">
        <v>259</v>
      </c>
      <c r="B4007" t="s">
        <v>260</v>
      </c>
      <c r="C4007" t="s">
        <v>294</v>
      </c>
      <c r="D4007" t="s">
        <v>1621</v>
      </c>
      <c r="E4007" t="s">
        <v>2104</v>
      </c>
      <c r="F4007" t="s">
        <v>3836</v>
      </c>
      <c r="G4007" t="s">
        <v>3836</v>
      </c>
      <c r="H4007">
        <v>0.23599999999999999</v>
      </c>
      <c r="I4007" t="s">
        <v>265</v>
      </c>
      <c r="J4007" t="s">
        <v>242</v>
      </c>
      <c r="K4007" t="s">
        <v>243</v>
      </c>
      <c r="L4007" t="s">
        <v>244</v>
      </c>
      <c r="M4007">
        <v>0</v>
      </c>
      <c r="N4007">
        <v>0.23599999999999999</v>
      </c>
      <c r="O4007" t="s">
        <v>446</v>
      </c>
      <c r="P4007" t="s">
        <v>9192</v>
      </c>
      <c r="Q4007" t="s">
        <v>1625</v>
      </c>
      <c r="R4007" t="s">
        <v>9193</v>
      </c>
      <c r="S4007" t="s">
        <v>270</v>
      </c>
      <c r="T4007" t="b">
        <v>1</v>
      </c>
    </row>
    <row r="4008" spans="1:20" x14ac:dyDescent="0.25">
      <c r="A4008" t="s">
        <v>236</v>
      </c>
      <c r="B4008" t="s">
        <v>236</v>
      </c>
      <c r="C4008" t="s">
        <v>237</v>
      </c>
      <c r="D4008" t="s">
        <v>362</v>
      </c>
      <c r="F4008" t="s">
        <v>7657</v>
      </c>
      <c r="G4008" t="s">
        <v>5038</v>
      </c>
      <c r="H4008">
        <v>5.0000000000000001E-3</v>
      </c>
      <c r="I4008" t="s">
        <v>254</v>
      </c>
      <c r="J4008" t="s">
        <v>242</v>
      </c>
      <c r="K4008" t="s">
        <v>243</v>
      </c>
      <c r="L4008" t="s">
        <v>244</v>
      </c>
      <c r="M4008">
        <v>0</v>
      </c>
      <c r="N4008">
        <v>5.0000000000000001E-3</v>
      </c>
      <c r="O4008" t="s">
        <v>927</v>
      </c>
      <c r="P4008" t="s">
        <v>5039</v>
      </c>
      <c r="Q4008" t="s">
        <v>367</v>
      </c>
      <c r="R4008" t="s">
        <v>7660</v>
      </c>
      <c r="S4008" t="s">
        <v>249</v>
      </c>
      <c r="T4008" t="b">
        <v>0</v>
      </c>
    </row>
    <row r="4009" spans="1:20" x14ac:dyDescent="0.25">
      <c r="A4009" t="s">
        <v>236</v>
      </c>
      <c r="B4009" t="s">
        <v>236</v>
      </c>
      <c r="C4009" t="s">
        <v>237</v>
      </c>
      <c r="D4009" t="s">
        <v>392</v>
      </c>
      <c r="F4009" t="s">
        <v>567</v>
      </c>
      <c r="G4009" t="s">
        <v>3752</v>
      </c>
      <c r="H4009">
        <v>4.0000000000000001E-3</v>
      </c>
      <c r="I4009" t="s">
        <v>254</v>
      </c>
      <c r="J4009" t="s">
        <v>242</v>
      </c>
      <c r="K4009" t="s">
        <v>243</v>
      </c>
      <c r="L4009" t="s">
        <v>244</v>
      </c>
      <c r="M4009">
        <v>0</v>
      </c>
      <c r="N4009">
        <v>4.0000000000000001E-3</v>
      </c>
      <c r="O4009" t="s">
        <v>245</v>
      </c>
      <c r="P4009" t="s">
        <v>6021</v>
      </c>
      <c r="Q4009" t="s">
        <v>397</v>
      </c>
      <c r="R4009" t="s">
        <v>2337</v>
      </c>
      <c r="S4009" t="s">
        <v>249</v>
      </c>
      <c r="T4009" t="b">
        <v>0</v>
      </c>
    </row>
    <row r="4010" spans="1:20" x14ac:dyDescent="0.25">
      <c r="A4010" t="s">
        <v>259</v>
      </c>
      <c r="B4010" t="s">
        <v>260</v>
      </c>
      <c r="C4010" t="s">
        <v>237</v>
      </c>
      <c r="D4010" t="s">
        <v>677</v>
      </c>
      <c r="E4010" t="s">
        <v>678</v>
      </c>
      <c r="F4010" t="s">
        <v>9194</v>
      </c>
      <c r="G4010" t="s">
        <v>9194</v>
      </c>
      <c r="H4010">
        <v>8.72E-2</v>
      </c>
      <c r="I4010" t="s">
        <v>265</v>
      </c>
      <c r="J4010" t="s">
        <v>242</v>
      </c>
      <c r="K4010" t="s">
        <v>243</v>
      </c>
      <c r="L4010" t="s">
        <v>244</v>
      </c>
      <c r="M4010">
        <v>0</v>
      </c>
      <c r="N4010">
        <v>8.72E-2</v>
      </c>
      <c r="O4010" t="s">
        <v>324</v>
      </c>
      <c r="P4010" t="s">
        <v>9195</v>
      </c>
      <c r="Q4010" t="s">
        <v>681</v>
      </c>
      <c r="R4010" t="s">
        <v>9196</v>
      </c>
      <c r="S4010" t="s">
        <v>270</v>
      </c>
      <c r="T4010" t="b">
        <v>0</v>
      </c>
    </row>
    <row r="4011" spans="1:20" x14ac:dyDescent="0.25">
      <c r="A4011" t="s">
        <v>259</v>
      </c>
      <c r="B4011" t="s">
        <v>260</v>
      </c>
      <c r="C4011" t="s">
        <v>294</v>
      </c>
      <c r="D4011" t="s">
        <v>677</v>
      </c>
      <c r="E4011" t="s">
        <v>678</v>
      </c>
      <c r="F4011" t="s">
        <v>9194</v>
      </c>
      <c r="G4011" t="s">
        <v>9194</v>
      </c>
      <c r="H4011">
        <v>2.52E-2</v>
      </c>
      <c r="I4011" t="s">
        <v>265</v>
      </c>
      <c r="J4011" t="s">
        <v>242</v>
      </c>
      <c r="K4011" t="s">
        <v>243</v>
      </c>
      <c r="L4011" t="s">
        <v>244</v>
      </c>
      <c r="M4011">
        <v>0</v>
      </c>
      <c r="N4011">
        <v>2.52E-2</v>
      </c>
      <c r="O4011" t="s">
        <v>324</v>
      </c>
      <c r="P4011" t="s">
        <v>9195</v>
      </c>
      <c r="Q4011" t="s">
        <v>681</v>
      </c>
      <c r="R4011" t="s">
        <v>9196</v>
      </c>
      <c r="S4011" t="s">
        <v>270</v>
      </c>
      <c r="T4011" t="b">
        <v>0</v>
      </c>
    </row>
    <row r="4012" spans="1:20" x14ac:dyDescent="0.25">
      <c r="A4012" t="s">
        <v>259</v>
      </c>
      <c r="B4012" t="s">
        <v>260</v>
      </c>
      <c r="C4012" t="s">
        <v>237</v>
      </c>
      <c r="D4012" t="s">
        <v>1155</v>
      </c>
      <c r="E4012" t="s">
        <v>6656</v>
      </c>
      <c r="F4012" t="s">
        <v>9197</v>
      </c>
      <c r="G4012" t="s">
        <v>9197</v>
      </c>
      <c r="H4012">
        <v>0.320544</v>
      </c>
      <c r="I4012" t="s">
        <v>265</v>
      </c>
      <c r="J4012" t="s">
        <v>242</v>
      </c>
      <c r="K4012" t="s">
        <v>243</v>
      </c>
      <c r="L4012" t="s">
        <v>244</v>
      </c>
      <c r="M4012">
        <v>0</v>
      </c>
      <c r="N4012">
        <v>0.320544</v>
      </c>
      <c r="O4012" t="s">
        <v>372</v>
      </c>
      <c r="P4012" t="s">
        <v>9198</v>
      </c>
      <c r="Q4012" t="s">
        <v>1159</v>
      </c>
      <c r="R4012" t="s">
        <v>9199</v>
      </c>
      <c r="S4012" t="s">
        <v>270</v>
      </c>
      <c r="T4012" t="b">
        <v>1</v>
      </c>
    </row>
    <row r="4013" spans="1:20" x14ac:dyDescent="0.25">
      <c r="A4013" t="s">
        <v>259</v>
      </c>
      <c r="B4013" t="s">
        <v>260</v>
      </c>
      <c r="C4013" t="s">
        <v>294</v>
      </c>
      <c r="D4013" t="s">
        <v>1155</v>
      </c>
      <c r="E4013" t="s">
        <v>6656</v>
      </c>
      <c r="F4013" t="s">
        <v>9197</v>
      </c>
      <c r="G4013" t="s">
        <v>9197</v>
      </c>
      <c r="H4013">
        <v>0.14554800000000001</v>
      </c>
      <c r="I4013" t="s">
        <v>265</v>
      </c>
      <c r="J4013" t="s">
        <v>242</v>
      </c>
      <c r="K4013" t="s">
        <v>243</v>
      </c>
      <c r="L4013" t="s">
        <v>244</v>
      </c>
      <c r="M4013">
        <v>0</v>
      </c>
      <c r="N4013">
        <v>0.14554800000000001</v>
      </c>
      <c r="O4013" t="s">
        <v>372</v>
      </c>
      <c r="P4013" t="s">
        <v>9198</v>
      </c>
      <c r="Q4013" t="s">
        <v>1159</v>
      </c>
      <c r="R4013" t="s">
        <v>9199</v>
      </c>
      <c r="S4013" t="s">
        <v>270</v>
      </c>
      <c r="T4013" t="b">
        <v>1</v>
      </c>
    </row>
    <row r="4014" spans="1:20" x14ac:dyDescent="0.25">
      <c r="A4014" t="s">
        <v>259</v>
      </c>
      <c r="B4014" t="s">
        <v>260</v>
      </c>
      <c r="C4014" t="s">
        <v>237</v>
      </c>
      <c r="D4014" t="s">
        <v>1015</v>
      </c>
      <c r="E4014" t="s">
        <v>2082</v>
      </c>
      <c r="F4014" t="s">
        <v>9200</v>
      </c>
      <c r="G4014" t="s">
        <v>9200</v>
      </c>
      <c r="H4014">
        <v>0.1542</v>
      </c>
      <c r="I4014" t="s">
        <v>265</v>
      </c>
      <c r="J4014" t="s">
        <v>242</v>
      </c>
      <c r="K4014" t="s">
        <v>243</v>
      </c>
      <c r="L4014" t="s">
        <v>244</v>
      </c>
      <c r="M4014">
        <v>0</v>
      </c>
      <c r="N4014">
        <v>0.1542</v>
      </c>
      <c r="O4014" t="s">
        <v>446</v>
      </c>
      <c r="P4014" t="s">
        <v>9201</v>
      </c>
      <c r="Q4014" t="s">
        <v>1019</v>
      </c>
      <c r="R4014" t="s">
        <v>9202</v>
      </c>
      <c r="S4014" t="s">
        <v>270</v>
      </c>
      <c r="T4014" t="b">
        <v>1</v>
      </c>
    </row>
    <row r="4015" spans="1:20" x14ac:dyDescent="0.25">
      <c r="A4015" t="s">
        <v>259</v>
      </c>
      <c r="B4015" t="s">
        <v>260</v>
      </c>
      <c r="C4015" t="s">
        <v>237</v>
      </c>
      <c r="D4015" t="s">
        <v>980</v>
      </c>
      <c r="E4015" t="s">
        <v>2668</v>
      </c>
      <c r="F4015" t="s">
        <v>2669</v>
      </c>
      <c r="G4015" t="s">
        <v>9203</v>
      </c>
      <c r="H4015">
        <v>6.016</v>
      </c>
      <c r="I4015" t="s">
        <v>265</v>
      </c>
      <c r="J4015" t="s">
        <v>242</v>
      </c>
      <c r="K4015" t="s">
        <v>243</v>
      </c>
      <c r="L4015" t="s">
        <v>244</v>
      </c>
      <c r="M4015">
        <v>0</v>
      </c>
      <c r="N4015">
        <v>6.016</v>
      </c>
      <c r="O4015" t="s">
        <v>652</v>
      </c>
      <c r="P4015" t="s">
        <v>4001</v>
      </c>
      <c r="Q4015" t="s">
        <v>985</v>
      </c>
      <c r="R4015" t="s">
        <v>9204</v>
      </c>
      <c r="S4015" t="s">
        <v>270</v>
      </c>
      <c r="T4015" t="b">
        <v>1</v>
      </c>
    </row>
    <row r="4016" spans="1:20" x14ac:dyDescent="0.25">
      <c r="A4016" t="s">
        <v>259</v>
      </c>
      <c r="B4016" t="s">
        <v>260</v>
      </c>
      <c r="C4016" t="s">
        <v>294</v>
      </c>
      <c r="D4016" t="s">
        <v>980</v>
      </c>
      <c r="E4016" t="s">
        <v>2668</v>
      </c>
      <c r="F4016" t="s">
        <v>2669</v>
      </c>
      <c r="G4016" t="s">
        <v>9203</v>
      </c>
      <c r="H4016">
        <v>3.0720000000000001</v>
      </c>
      <c r="I4016" t="s">
        <v>265</v>
      </c>
      <c r="J4016" t="s">
        <v>242</v>
      </c>
      <c r="K4016" t="s">
        <v>243</v>
      </c>
      <c r="L4016" t="s">
        <v>244</v>
      </c>
      <c r="M4016">
        <v>0</v>
      </c>
      <c r="N4016">
        <v>3.0720000000000001</v>
      </c>
      <c r="O4016" t="s">
        <v>652</v>
      </c>
      <c r="P4016" t="s">
        <v>4001</v>
      </c>
      <c r="Q4016" t="s">
        <v>985</v>
      </c>
      <c r="R4016" t="s">
        <v>9204</v>
      </c>
      <c r="S4016" t="s">
        <v>270</v>
      </c>
      <c r="T4016" t="b">
        <v>1</v>
      </c>
    </row>
    <row r="4017" spans="1:20" x14ac:dyDescent="0.25">
      <c r="A4017" t="s">
        <v>259</v>
      </c>
      <c r="B4017" t="s">
        <v>260</v>
      </c>
      <c r="C4017" t="s">
        <v>237</v>
      </c>
      <c r="D4017" t="s">
        <v>280</v>
      </c>
      <c r="E4017" t="s">
        <v>413</v>
      </c>
      <c r="F4017" t="s">
        <v>414</v>
      </c>
      <c r="G4017" t="s">
        <v>414</v>
      </c>
      <c r="H4017">
        <v>0.41899999999999998</v>
      </c>
      <c r="I4017" t="s">
        <v>265</v>
      </c>
      <c r="J4017" t="s">
        <v>242</v>
      </c>
      <c r="K4017" t="s">
        <v>243</v>
      </c>
      <c r="L4017" t="s">
        <v>244</v>
      </c>
      <c r="M4017">
        <v>0</v>
      </c>
      <c r="N4017">
        <v>0.41899999999999998</v>
      </c>
      <c r="O4017" t="s">
        <v>331</v>
      </c>
      <c r="P4017" t="s">
        <v>9205</v>
      </c>
      <c r="Q4017" t="s">
        <v>285</v>
      </c>
      <c r="R4017" t="s">
        <v>9206</v>
      </c>
      <c r="S4017" t="s">
        <v>270</v>
      </c>
      <c r="T4017" t="b">
        <v>1</v>
      </c>
    </row>
    <row r="4018" spans="1:20" x14ac:dyDescent="0.25">
      <c r="A4018" t="s">
        <v>259</v>
      </c>
      <c r="B4018" t="s">
        <v>260</v>
      </c>
      <c r="C4018" t="s">
        <v>237</v>
      </c>
      <c r="D4018" t="s">
        <v>956</v>
      </c>
      <c r="E4018" t="s">
        <v>8555</v>
      </c>
      <c r="F4018" t="s">
        <v>9207</v>
      </c>
      <c r="G4018" t="s">
        <v>9207</v>
      </c>
      <c r="H4018">
        <v>0.60869099999999998</v>
      </c>
      <c r="I4018" t="s">
        <v>265</v>
      </c>
      <c r="J4018" t="s">
        <v>242</v>
      </c>
      <c r="K4018" t="s">
        <v>243</v>
      </c>
      <c r="L4018" t="s">
        <v>244</v>
      </c>
      <c r="M4018">
        <v>0</v>
      </c>
      <c r="N4018">
        <v>0.60869099999999998</v>
      </c>
      <c r="O4018" t="s">
        <v>372</v>
      </c>
      <c r="P4018" t="s">
        <v>9208</v>
      </c>
      <c r="Q4018" t="s">
        <v>960</v>
      </c>
      <c r="R4018" t="s">
        <v>9209</v>
      </c>
      <c r="S4018" t="s">
        <v>270</v>
      </c>
      <c r="T4018" t="b">
        <v>1</v>
      </c>
    </row>
    <row r="4019" spans="1:20" x14ac:dyDescent="0.25">
      <c r="A4019" t="s">
        <v>259</v>
      </c>
      <c r="B4019" t="s">
        <v>260</v>
      </c>
      <c r="C4019" t="s">
        <v>294</v>
      </c>
      <c r="D4019" t="s">
        <v>956</v>
      </c>
      <c r="E4019" t="s">
        <v>8555</v>
      </c>
      <c r="F4019" t="s">
        <v>9207</v>
      </c>
      <c r="G4019" t="s">
        <v>9207</v>
      </c>
      <c r="H4019">
        <v>0.23039999999999999</v>
      </c>
      <c r="I4019" t="s">
        <v>265</v>
      </c>
      <c r="J4019" t="s">
        <v>242</v>
      </c>
      <c r="K4019" t="s">
        <v>243</v>
      </c>
      <c r="L4019" t="s">
        <v>244</v>
      </c>
      <c r="M4019">
        <v>0</v>
      </c>
      <c r="N4019">
        <v>0.23039999999999999</v>
      </c>
      <c r="O4019" t="s">
        <v>372</v>
      </c>
      <c r="P4019" t="s">
        <v>9208</v>
      </c>
      <c r="Q4019" t="s">
        <v>960</v>
      </c>
      <c r="R4019" t="s">
        <v>9209</v>
      </c>
      <c r="S4019" t="s">
        <v>270</v>
      </c>
      <c r="T4019" t="b">
        <v>1</v>
      </c>
    </row>
    <row r="4020" spans="1:20" x14ac:dyDescent="0.25">
      <c r="A4020" t="s">
        <v>259</v>
      </c>
      <c r="B4020" t="s">
        <v>260</v>
      </c>
      <c r="C4020" t="s">
        <v>237</v>
      </c>
      <c r="D4020" t="s">
        <v>2727</v>
      </c>
      <c r="E4020" t="s">
        <v>6552</v>
      </c>
      <c r="F4020" t="s">
        <v>9210</v>
      </c>
      <c r="G4020" t="s">
        <v>9210</v>
      </c>
      <c r="H4020">
        <v>0.34</v>
      </c>
      <c r="I4020" t="s">
        <v>265</v>
      </c>
      <c r="J4020" t="s">
        <v>242</v>
      </c>
      <c r="K4020" t="s">
        <v>243</v>
      </c>
      <c r="L4020" t="s">
        <v>244</v>
      </c>
      <c r="M4020">
        <v>0</v>
      </c>
      <c r="N4020">
        <v>0.34</v>
      </c>
      <c r="O4020" t="s">
        <v>576</v>
      </c>
      <c r="P4020" t="s">
        <v>9211</v>
      </c>
      <c r="Q4020" t="s">
        <v>2731</v>
      </c>
      <c r="R4020" t="s">
        <v>9212</v>
      </c>
      <c r="S4020" t="s">
        <v>270</v>
      </c>
      <c r="T4020" t="b">
        <v>1</v>
      </c>
    </row>
    <row r="4021" spans="1:20" x14ac:dyDescent="0.25">
      <c r="A4021" t="s">
        <v>259</v>
      </c>
      <c r="B4021" t="s">
        <v>260</v>
      </c>
      <c r="C4021" t="s">
        <v>336</v>
      </c>
      <c r="D4021" t="s">
        <v>2727</v>
      </c>
      <c r="E4021" t="s">
        <v>6552</v>
      </c>
      <c r="F4021" t="s">
        <v>9210</v>
      </c>
      <c r="G4021" t="s">
        <v>9210</v>
      </c>
      <c r="H4021">
        <v>1757</v>
      </c>
      <c r="I4021" t="s">
        <v>265</v>
      </c>
      <c r="J4021" t="s">
        <v>242</v>
      </c>
      <c r="K4021" t="s">
        <v>243</v>
      </c>
      <c r="L4021" t="s">
        <v>244</v>
      </c>
      <c r="M4021">
        <v>0</v>
      </c>
      <c r="N4021">
        <v>1757</v>
      </c>
      <c r="O4021" t="s">
        <v>576</v>
      </c>
      <c r="P4021" t="s">
        <v>9211</v>
      </c>
      <c r="Q4021" t="s">
        <v>2731</v>
      </c>
      <c r="R4021" t="s">
        <v>9213</v>
      </c>
      <c r="S4021" t="s">
        <v>270</v>
      </c>
      <c r="T4021" t="b">
        <v>1</v>
      </c>
    </row>
    <row r="4022" spans="1:20" x14ac:dyDescent="0.25">
      <c r="A4022" t="s">
        <v>259</v>
      </c>
      <c r="B4022" t="s">
        <v>260</v>
      </c>
      <c r="C4022" t="s">
        <v>336</v>
      </c>
      <c r="D4022" t="s">
        <v>2727</v>
      </c>
      <c r="E4022" t="s">
        <v>6552</v>
      </c>
      <c r="F4022" t="s">
        <v>9210</v>
      </c>
      <c r="G4022" t="s">
        <v>9210</v>
      </c>
      <c r="H4022">
        <v>3395</v>
      </c>
      <c r="I4022" t="s">
        <v>265</v>
      </c>
      <c r="J4022" t="s">
        <v>242</v>
      </c>
      <c r="K4022" t="s">
        <v>243</v>
      </c>
      <c r="L4022" t="s">
        <v>244</v>
      </c>
      <c r="M4022">
        <v>0</v>
      </c>
      <c r="N4022">
        <v>3395</v>
      </c>
      <c r="O4022" t="s">
        <v>576</v>
      </c>
      <c r="P4022" t="s">
        <v>9211</v>
      </c>
      <c r="Q4022" t="s">
        <v>2731</v>
      </c>
      <c r="R4022" t="s">
        <v>9214</v>
      </c>
      <c r="S4022" t="s">
        <v>270</v>
      </c>
      <c r="T4022" t="b">
        <v>1</v>
      </c>
    </row>
    <row r="4023" spans="1:20" x14ac:dyDescent="0.25">
      <c r="A4023" t="s">
        <v>236</v>
      </c>
      <c r="B4023" t="s">
        <v>236</v>
      </c>
      <c r="C4023" t="s">
        <v>237</v>
      </c>
      <c r="D4023" t="s">
        <v>552</v>
      </c>
      <c r="F4023" t="s">
        <v>588</v>
      </c>
      <c r="G4023" t="s">
        <v>9215</v>
      </c>
      <c r="H4023">
        <v>76.8</v>
      </c>
      <c r="I4023" t="s">
        <v>492</v>
      </c>
      <c r="J4023" t="s">
        <v>242</v>
      </c>
      <c r="K4023" t="s">
        <v>243</v>
      </c>
      <c r="L4023" t="s">
        <v>244</v>
      </c>
      <c r="M4023">
        <v>0</v>
      </c>
      <c r="N4023">
        <v>76.8</v>
      </c>
      <c r="O4023" t="s">
        <v>1083</v>
      </c>
      <c r="P4023" t="s">
        <v>9216</v>
      </c>
      <c r="Q4023" t="s">
        <v>556</v>
      </c>
      <c r="R4023" t="s">
        <v>592</v>
      </c>
      <c r="S4023" t="s">
        <v>249</v>
      </c>
      <c r="T4023" t="b">
        <v>1</v>
      </c>
    </row>
    <row r="4024" spans="1:20" x14ac:dyDescent="0.25">
      <c r="A4024" t="s">
        <v>259</v>
      </c>
      <c r="B4024" t="s">
        <v>260</v>
      </c>
      <c r="C4024" t="s">
        <v>237</v>
      </c>
      <c r="D4024" t="s">
        <v>2549</v>
      </c>
      <c r="E4024" t="s">
        <v>5142</v>
      </c>
      <c r="F4024" t="s">
        <v>9217</v>
      </c>
      <c r="G4024" t="s">
        <v>9218</v>
      </c>
      <c r="H4024">
        <v>0.307</v>
      </c>
      <c r="I4024" t="s">
        <v>265</v>
      </c>
      <c r="J4024" t="s">
        <v>242</v>
      </c>
      <c r="K4024" t="s">
        <v>243</v>
      </c>
      <c r="L4024" t="s">
        <v>244</v>
      </c>
      <c r="M4024">
        <v>0</v>
      </c>
      <c r="N4024">
        <v>0.307</v>
      </c>
      <c r="O4024" t="s">
        <v>324</v>
      </c>
      <c r="P4024" t="s">
        <v>9219</v>
      </c>
      <c r="Q4024" t="s">
        <v>2554</v>
      </c>
      <c r="R4024" t="s">
        <v>9220</v>
      </c>
      <c r="S4024" t="s">
        <v>270</v>
      </c>
      <c r="T4024" t="b">
        <v>1</v>
      </c>
    </row>
    <row r="4025" spans="1:20" x14ac:dyDescent="0.25">
      <c r="A4025" t="s">
        <v>259</v>
      </c>
      <c r="B4025" t="s">
        <v>1086</v>
      </c>
      <c r="C4025" t="s">
        <v>237</v>
      </c>
      <c r="D4025" t="s">
        <v>1087</v>
      </c>
      <c r="E4025" t="s">
        <v>9221</v>
      </c>
      <c r="F4025" t="s">
        <v>9222</v>
      </c>
      <c r="G4025" t="s">
        <v>9223</v>
      </c>
      <c r="H4025">
        <v>198.64</v>
      </c>
      <c r="I4025" t="s">
        <v>265</v>
      </c>
      <c r="J4025" t="s">
        <v>242</v>
      </c>
      <c r="K4025" t="s">
        <v>243</v>
      </c>
      <c r="L4025" t="s">
        <v>244</v>
      </c>
      <c r="M4025">
        <v>0</v>
      </c>
      <c r="N4025">
        <v>198.64</v>
      </c>
      <c r="O4025" t="s">
        <v>690</v>
      </c>
      <c r="P4025" t="s">
        <v>9224</v>
      </c>
      <c r="Q4025" t="s">
        <v>1092</v>
      </c>
      <c r="R4025" t="s">
        <v>9225</v>
      </c>
      <c r="S4025" t="s">
        <v>1094</v>
      </c>
      <c r="T4025" t="b">
        <v>1</v>
      </c>
    </row>
    <row r="4026" spans="1:20" x14ac:dyDescent="0.25">
      <c r="A4026" t="s">
        <v>259</v>
      </c>
      <c r="B4026" t="s">
        <v>1086</v>
      </c>
      <c r="C4026" t="s">
        <v>336</v>
      </c>
      <c r="D4026" t="s">
        <v>1087</v>
      </c>
      <c r="E4026" t="s">
        <v>9221</v>
      </c>
      <c r="F4026" t="s">
        <v>9222</v>
      </c>
      <c r="G4026" t="s">
        <v>9223</v>
      </c>
      <c r="H4026">
        <v>696041</v>
      </c>
      <c r="I4026" t="s">
        <v>265</v>
      </c>
      <c r="J4026" t="s">
        <v>242</v>
      </c>
      <c r="K4026" t="s">
        <v>243</v>
      </c>
      <c r="L4026" t="s">
        <v>244</v>
      </c>
      <c r="M4026">
        <v>0</v>
      </c>
      <c r="N4026">
        <v>696041</v>
      </c>
      <c r="O4026" t="s">
        <v>690</v>
      </c>
      <c r="P4026" t="s">
        <v>9224</v>
      </c>
      <c r="Q4026" t="s">
        <v>1092</v>
      </c>
      <c r="R4026" t="s">
        <v>9226</v>
      </c>
      <c r="S4026" t="s">
        <v>1094</v>
      </c>
      <c r="T4026" t="b">
        <v>1</v>
      </c>
    </row>
    <row r="4027" spans="1:20" x14ac:dyDescent="0.25">
      <c r="A4027" t="s">
        <v>259</v>
      </c>
      <c r="B4027" t="s">
        <v>1086</v>
      </c>
      <c r="C4027" t="s">
        <v>336</v>
      </c>
      <c r="D4027" t="s">
        <v>1087</v>
      </c>
      <c r="E4027" t="s">
        <v>9221</v>
      </c>
      <c r="F4027" t="s">
        <v>9222</v>
      </c>
      <c r="G4027" t="s">
        <v>9223</v>
      </c>
      <c r="H4027">
        <v>1044062</v>
      </c>
      <c r="I4027" t="s">
        <v>265</v>
      </c>
      <c r="J4027" t="s">
        <v>242</v>
      </c>
      <c r="K4027" t="s">
        <v>243</v>
      </c>
      <c r="L4027" t="s">
        <v>244</v>
      </c>
      <c r="M4027">
        <v>0</v>
      </c>
      <c r="N4027">
        <v>1044062</v>
      </c>
      <c r="O4027" t="s">
        <v>690</v>
      </c>
      <c r="P4027" t="s">
        <v>9224</v>
      </c>
      <c r="Q4027" t="s">
        <v>1092</v>
      </c>
      <c r="R4027" t="s">
        <v>9227</v>
      </c>
      <c r="S4027" t="s">
        <v>1094</v>
      </c>
      <c r="T4027" t="b">
        <v>1</v>
      </c>
    </row>
    <row r="4028" spans="1:20" x14ac:dyDescent="0.25">
      <c r="A4028" t="s">
        <v>259</v>
      </c>
      <c r="B4028" t="s">
        <v>260</v>
      </c>
      <c r="C4028" t="s">
        <v>237</v>
      </c>
      <c r="D4028" t="s">
        <v>295</v>
      </c>
      <c r="E4028" t="s">
        <v>3535</v>
      </c>
      <c r="F4028" t="s">
        <v>8069</v>
      </c>
      <c r="G4028" t="s">
        <v>8069</v>
      </c>
      <c r="H4028">
        <v>1.3338000000000001</v>
      </c>
      <c r="I4028" t="s">
        <v>265</v>
      </c>
      <c r="J4028" t="s">
        <v>242</v>
      </c>
      <c r="K4028" t="s">
        <v>243</v>
      </c>
      <c r="L4028" t="s">
        <v>244</v>
      </c>
      <c r="M4028">
        <v>0</v>
      </c>
      <c r="N4028">
        <v>1.3338000000000001</v>
      </c>
      <c r="O4028" t="s">
        <v>298</v>
      </c>
      <c r="P4028" t="s">
        <v>9228</v>
      </c>
      <c r="Q4028" t="s">
        <v>300</v>
      </c>
      <c r="R4028" t="s">
        <v>9229</v>
      </c>
      <c r="S4028" t="s">
        <v>270</v>
      </c>
      <c r="T4028" t="b">
        <v>1</v>
      </c>
    </row>
    <row r="4029" spans="1:20" x14ac:dyDescent="0.25">
      <c r="A4029" t="s">
        <v>259</v>
      </c>
      <c r="B4029" t="s">
        <v>260</v>
      </c>
      <c r="C4029" t="s">
        <v>237</v>
      </c>
      <c r="D4029" t="s">
        <v>1033</v>
      </c>
      <c r="E4029" t="s">
        <v>1653</v>
      </c>
      <c r="F4029" t="s">
        <v>9230</v>
      </c>
      <c r="G4029" t="s">
        <v>9230</v>
      </c>
      <c r="H4029">
        <v>1.3120000000000001</v>
      </c>
      <c r="I4029" t="s">
        <v>265</v>
      </c>
      <c r="J4029" t="s">
        <v>242</v>
      </c>
      <c r="K4029" t="s">
        <v>243</v>
      </c>
      <c r="L4029" t="s">
        <v>244</v>
      </c>
      <c r="M4029">
        <v>0</v>
      </c>
      <c r="N4029">
        <v>1.3120000000000001</v>
      </c>
      <c r="O4029" t="s">
        <v>324</v>
      </c>
      <c r="P4029" t="s">
        <v>9231</v>
      </c>
      <c r="Q4029" t="s">
        <v>1037</v>
      </c>
      <c r="R4029" t="s">
        <v>9232</v>
      </c>
      <c r="S4029" t="s">
        <v>270</v>
      </c>
      <c r="T4029" t="b">
        <v>1</v>
      </c>
    </row>
    <row r="4030" spans="1:20" x14ac:dyDescent="0.25">
      <c r="A4030" t="s">
        <v>259</v>
      </c>
      <c r="B4030" t="s">
        <v>260</v>
      </c>
      <c r="C4030" t="s">
        <v>294</v>
      </c>
      <c r="D4030" t="s">
        <v>1033</v>
      </c>
      <c r="E4030" t="s">
        <v>1653</v>
      </c>
      <c r="F4030" t="s">
        <v>9230</v>
      </c>
      <c r="G4030" t="s">
        <v>9230</v>
      </c>
      <c r="H4030">
        <v>0.36199999999999999</v>
      </c>
      <c r="I4030" t="s">
        <v>265</v>
      </c>
      <c r="J4030" t="s">
        <v>242</v>
      </c>
      <c r="K4030" t="s">
        <v>243</v>
      </c>
      <c r="L4030" t="s">
        <v>244</v>
      </c>
      <c r="M4030">
        <v>0</v>
      </c>
      <c r="N4030">
        <v>0.36199999999999999</v>
      </c>
      <c r="O4030" t="s">
        <v>324</v>
      </c>
      <c r="P4030" t="s">
        <v>9231</v>
      </c>
      <c r="Q4030" t="s">
        <v>1037</v>
      </c>
      <c r="R4030" t="s">
        <v>9232</v>
      </c>
      <c r="S4030" t="s">
        <v>270</v>
      </c>
      <c r="T4030" t="b">
        <v>1</v>
      </c>
    </row>
    <row r="4031" spans="1:20" x14ac:dyDescent="0.25">
      <c r="A4031" t="s">
        <v>236</v>
      </c>
      <c r="B4031" t="s">
        <v>236</v>
      </c>
      <c r="C4031" t="s">
        <v>237</v>
      </c>
      <c r="D4031" t="s">
        <v>566</v>
      </c>
      <c r="F4031" t="s">
        <v>567</v>
      </c>
      <c r="G4031" t="s">
        <v>9233</v>
      </c>
      <c r="H4031">
        <v>6.5000000000000002E-2</v>
      </c>
      <c r="I4031" t="s">
        <v>254</v>
      </c>
      <c r="J4031" t="s">
        <v>242</v>
      </c>
      <c r="K4031" t="s">
        <v>243</v>
      </c>
      <c r="L4031" t="s">
        <v>244</v>
      </c>
      <c r="M4031">
        <v>0</v>
      </c>
      <c r="N4031">
        <v>6.5000000000000002E-2</v>
      </c>
      <c r="O4031" t="s">
        <v>569</v>
      </c>
      <c r="P4031" t="s">
        <v>9234</v>
      </c>
      <c r="Q4031" t="s">
        <v>571</v>
      </c>
      <c r="R4031" t="s">
        <v>572</v>
      </c>
      <c r="S4031" t="s">
        <v>249</v>
      </c>
      <c r="T4031" t="b">
        <v>1</v>
      </c>
    </row>
    <row r="4032" spans="1:20" x14ac:dyDescent="0.25">
      <c r="A4032" t="s">
        <v>259</v>
      </c>
      <c r="B4032" t="s">
        <v>260</v>
      </c>
      <c r="C4032" t="s">
        <v>237</v>
      </c>
      <c r="D4032" t="s">
        <v>450</v>
      </c>
      <c r="E4032" t="s">
        <v>1516</v>
      </c>
      <c r="F4032" t="s">
        <v>3881</v>
      </c>
      <c r="G4032" t="s">
        <v>3881</v>
      </c>
      <c r="H4032">
        <v>0.89200000000000002</v>
      </c>
      <c r="I4032" t="s">
        <v>265</v>
      </c>
      <c r="J4032" t="s">
        <v>242</v>
      </c>
      <c r="K4032" t="s">
        <v>243</v>
      </c>
      <c r="L4032" t="s">
        <v>244</v>
      </c>
      <c r="M4032">
        <v>0</v>
      </c>
      <c r="N4032">
        <v>0.89200000000000002</v>
      </c>
      <c r="O4032" t="s">
        <v>331</v>
      </c>
      <c r="P4032" t="s">
        <v>9235</v>
      </c>
      <c r="Q4032" t="s">
        <v>453</v>
      </c>
      <c r="R4032" t="s">
        <v>9236</v>
      </c>
      <c r="S4032" t="s">
        <v>270</v>
      </c>
      <c r="T4032" t="b">
        <v>1</v>
      </c>
    </row>
    <row r="4033" spans="1:20" x14ac:dyDescent="0.25">
      <c r="A4033" t="s">
        <v>259</v>
      </c>
      <c r="B4033" t="s">
        <v>260</v>
      </c>
      <c r="C4033" t="s">
        <v>294</v>
      </c>
      <c r="D4033" t="s">
        <v>450</v>
      </c>
      <c r="E4033" t="s">
        <v>1516</v>
      </c>
      <c r="F4033" t="s">
        <v>3881</v>
      </c>
      <c r="G4033" t="s">
        <v>3881</v>
      </c>
      <c r="H4033">
        <v>0.52400000000000002</v>
      </c>
      <c r="I4033" t="s">
        <v>265</v>
      </c>
      <c r="J4033" t="s">
        <v>242</v>
      </c>
      <c r="K4033" t="s">
        <v>243</v>
      </c>
      <c r="L4033" t="s">
        <v>244</v>
      </c>
      <c r="M4033">
        <v>0</v>
      </c>
      <c r="N4033">
        <v>0.52400000000000002</v>
      </c>
      <c r="O4033" t="s">
        <v>331</v>
      </c>
      <c r="P4033" t="s">
        <v>9235</v>
      </c>
      <c r="Q4033" t="s">
        <v>453</v>
      </c>
      <c r="R4033" t="s">
        <v>9236</v>
      </c>
      <c r="S4033" t="s">
        <v>270</v>
      </c>
      <c r="T4033" t="b">
        <v>1</v>
      </c>
    </row>
    <row r="4034" spans="1:20" x14ac:dyDescent="0.25">
      <c r="A4034" t="s">
        <v>259</v>
      </c>
      <c r="B4034" t="s">
        <v>260</v>
      </c>
      <c r="C4034" t="s">
        <v>237</v>
      </c>
      <c r="D4034" t="s">
        <v>261</v>
      </c>
      <c r="E4034" t="s">
        <v>3379</v>
      </c>
      <c r="F4034" t="s">
        <v>7569</v>
      </c>
      <c r="G4034" t="s">
        <v>7570</v>
      </c>
      <c r="H4034">
        <v>8.8649000000000006E-2</v>
      </c>
      <c r="I4034" t="s">
        <v>265</v>
      </c>
      <c r="J4034" t="s">
        <v>242</v>
      </c>
      <c r="K4034" t="s">
        <v>243</v>
      </c>
      <c r="L4034" t="s">
        <v>244</v>
      </c>
      <c r="M4034">
        <v>0</v>
      </c>
      <c r="N4034">
        <v>8.8649000000000006E-2</v>
      </c>
      <c r="O4034" t="s">
        <v>372</v>
      </c>
      <c r="P4034" t="s">
        <v>9237</v>
      </c>
      <c r="Q4034" t="s">
        <v>268</v>
      </c>
      <c r="R4034" t="s">
        <v>9238</v>
      </c>
      <c r="S4034" t="s">
        <v>270</v>
      </c>
      <c r="T4034" t="b">
        <v>1</v>
      </c>
    </row>
    <row r="4035" spans="1:20" x14ac:dyDescent="0.25">
      <c r="A4035" t="s">
        <v>259</v>
      </c>
      <c r="B4035" t="s">
        <v>260</v>
      </c>
      <c r="C4035" t="s">
        <v>237</v>
      </c>
      <c r="D4035" t="s">
        <v>2696</v>
      </c>
      <c r="E4035" t="s">
        <v>4472</v>
      </c>
      <c r="F4035" t="s">
        <v>9239</v>
      </c>
      <c r="G4035" t="s">
        <v>9239</v>
      </c>
      <c r="H4035">
        <v>0.80600000000000005</v>
      </c>
      <c r="I4035" t="s">
        <v>265</v>
      </c>
      <c r="J4035" t="s">
        <v>242</v>
      </c>
      <c r="K4035" t="s">
        <v>243</v>
      </c>
      <c r="L4035" t="s">
        <v>244</v>
      </c>
      <c r="M4035">
        <v>0</v>
      </c>
      <c r="N4035">
        <v>0.80600000000000005</v>
      </c>
      <c r="O4035" t="s">
        <v>324</v>
      </c>
      <c r="P4035" t="s">
        <v>9240</v>
      </c>
      <c r="Q4035" t="s">
        <v>2700</v>
      </c>
      <c r="R4035" t="s">
        <v>9241</v>
      </c>
      <c r="S4035" t="s">
        <v>270</v>
      </c>
      <c r="T4035" t="b">
        <v>1</v>
      </c>
    </row>
    <row r="4036" spans="1:20" x14ac:dyDescent="0.25">
      <c r="A4036" t="s">
        <v>259</v>
      </c>
      <c r="B4036" t="s">
        <v>382</v>
      </c>
      <c r="C4036" t="s">
        <v>237</v>
      </c>
      <c r="D4036" t="s">
        <v>383</v>
      </c>
      <c r="E4036" t="s">
        <v>1757</v>
      </c>
      <c r="F4036" t="s">
        <v>1758</v>
      </c>
      <c r="G4036" t="s">
        <v>1758</v>
      </c>
      <c r="H4036">
        <v>0.26100000000000001</v>
      </c>
      <c r="I4036" t="s">
        <v>265</v>
      </c>
      <c r="J4036" t="s">
        <v>242</v>
      </c>
      <c r="K4036" t="s">
        <v>243</v>
      </c>
      <c r="L4036" t="s">
        <v>244</v>
      </c>
      <c r="M4036">
        <v>0</v>
      </c>
      <c r="N4036">
        <v>0.26100000000000001</v>
      </c>
      <c r="O4036" t="s">
        <v>386</v>
      </c>
      <c r="P4036" t="s">
        <v>9242</v>
      </c>
      <c r="Q4036" t="s">
        <v>388</v>
      </c>
      <c r="R4036" t="s">
        <v>9243</v>
      </c>
      <c r="S4036" t="s">
        <v>390</v>
      </c>
      <c r="T4036" t="b">
        <v>1</v>
      </c>
    </row>
    <row r="4037" spans="1:20" x14ac:dyDescent="0.25">
      <c r="A4037" t="s">
        <v>259</v>
      </c>
      <c r="B4037" t="s">
        <v>382</v>
      </c>
      <c r="C4037" t="s">
        <v>294</v>
      </c>
      <c r="D4037" t="s">
        <v>383</v>
      </c>
      <c r="E4037" t="s">
        <v>1757</v>
      </c>
      <c r="F4037" t="s">
        <v>1758</v>
      </c>
      <c r="G4037" t="s">
        <v>1758</v>
      </c>
      <c r="H4037">
        <v>7.6999999999999999E-2</v>
      </c>
      <c r="I4037" t="s">
        <v>265</v>
      </c>
      <c r="J4037" t="s">
        <v>242</v>
      </c>
      <c r="K4037" t="s">
        <v>243</v>
      </c>
      <c r="L4037" t="s">
        <v>244</v>
      </c>
      <c r="M4037">
        <v>0</v>
      </c>
      <c r="N4037">
        <v>7.6999999999999999E-2</v>
      </c>
      <c r="O4037" t="s">
        <v>391</v>
      </c>
      <c r="P4037" t="s">
        <v>9242</v>
      </c>
      <c r="Q4037" t="s">
        <v>388</v>
      </c>
      <c r="R4037" t="s">
        <v>9243</v>
      </c>
      <c r="S4037" t="s">
        <v>390</v>
      </c>
      <c r="T4037" t="b">
        <v>1</v>
      </c>
    </row>
    <row r="4038" spans="1:20" x14ac:dyDescent="0.25">
      <c r="A4038" t="s">
        <v>236</v>
      </c>
      <c r="B4038" t="s">
        <v>236</v>
      </c>
      <c r="C4038" t="s">
        <v>237</v>
      </c>
      <c r="D4038" t="s">
        <v>483</v>
      </c>
      <c r="F4038" t="s">
        <v>567</v>
      </c>
      <c r="G4038" t="s">
        <v>2335</v>
      </c>
      <c r="H4038">
        <v>6.5000000000000002E-2</v>
      </c>
      <c r="I4038" t="s">
        <v>254</v>
      </c>
      <c r="J4038" t="s">
        <v>242</v>
      </c>
      <c r="K4038" t="s">
        <v>243</v>
      </c>
      <c r="L4038" t="s">
        <v>244</v>
      </c>
      <c r="M4038">
        <v>0</v>
      </c>
      <c r="N4038">
        <v>6.5000000000000002E-2</v>
      </c>
      <c r="O4038" t="s">
        <v>486</v>
      </c>
      <c r="P4038" t="s">
        <v>9244</v>
      </c>
      <c r="Q4038" t="s">
        <v>488</v>
      </c>
      <c r="R4038" t="s">
        <v>5116</v>
      </c>
      <c r="S4038" t="s">
        <v>249</v>
      </c>
      <c r="T4038" t="b">
        <v>1</v>
      </c>
    </row>
    <row r="4039" spans="1:20" x14ac:dyDescent="0.25">
      <c r="A4039" t="s">
        <v>259</v>
      </c>
      <c r="B4039" t="s">
        <v>260</v>
      </c>
      <c r="C4039" t="s">
        <v>237</v>
      </c>
      <c r="D4039" t="s">
        <v>2011</v>
      </c>
      <c r="E4039" t="s">
        <v>3942</v>
      </c>
      <c r="F4039" t="s">
        <v>3943</v>
      </c>
      <c r="G4039" t="s">
        <v>3944</v>
      </c>
      <c r="H4039">
        <v>1.702</v>
      </c>
      <c r="I4039" t="s">
        <v>265</v>
      </c>
      <c r="J4039" t="s">
        <v>242</v>
      </c>
      <c r="K4039" t="s">
        <v>243</v>
      </c>
      <c r="L4039" t="s">
        <v>244</v>
      </c>
      <c r="M4039">
        <v>0</v>
      </c>
      <c r="N4039">
        <v>1.702</v>
      </c>
      <c r="O4039" t="s">
        <v>518</v>
      </c>
      <c r="P4039" t="s">
        <v>9245</v>
      </c>
      <c r="Q4039" t="s">
        <v>2016</v>
      </c>
      <c r="R4039" t="s">
        <v>9246</v>
      </c>
      <c r="S4039" t="s">
        <v>270</v>
      </c>
      <c r="T4039" t="b">
        <v>1</v>
      </c>
    </row>
    <row r="4040" spans="1:20" x14ac:dyDescent="0.25">
      <c r="A4040" t="s">
        <v>259</v>
      </c>
      <c r="B4040" t="s">
        <v>260</v>
      </c>
      <c r="C4040" t="s">
        <v>294</v>
      </c>
      <c r="D4040" t="s">
        <v>2011</v>
      </c>
      <c r="E4040" t="s">
        <v>3942</v>
      </c>
      <c r="F4040" t="s">
        <v>3943</v>
      </c>
      <c r="G4040" t="s">
        <v>3944</v>
      </c>
      <c r="H4040">
        <v>0.55700000000000005</v>
      </c>
      <c r="I4040" t="s">
        <v>265</v>
      </c>
      <c r="J4040" t="s">
        <v>242</v>
      </c>
      <c r="K4040" t="s">
        <v>243</v>
      </c>
      <c r="L4040" t="s">
        <v>244</v>
      </c>
      <c r="M4040">
        <v>0</v>
      </c>
      <c r="N4040">
        <v>0.55700000000000005</v>
      </c>
      <c r="O4040" t="s">
        <v>518</v>
      </c>
      <c r="P4040" t="s">
        <v>9245</v>
      </c>
      <c r="Q4040" t="s">
        <v>2016</v>
      </c>
      <c r="R4040" t="s">
        <v>9246</v>
      </c>
      <c r="S4040" t="s">
        <v>270</v>
      </c>
      <c r="T4040" t="b">
        <v>1</v>
      </c>
    </row>
    <row r="4041" spans="1:20" x14ac:dyDescent="0.25">
      <c r="A4041" t="s">
        <v>259</v>
      </c>
      <c r="B4041" t="s">
        <v>260</v>
      </c>
      <c r="C4041" t="s">
        <v>237</v>
      </c>
      <c r="D4041" t="s">
        <v>5949</v>
      </c>
      <c r="E4041" t="s">
        <v>8903</v>
      </c>
      <c r="F4041" t="s">
        <v>9247</v>
      </c>
      <c r="G4041" t="s">
        <v>9248</v>
      </c>
      <c r="H4041">
        <v>0.45968999999999999</v>
      </c>
      <c r="I4041" t="s">
        <v>265</v>
      </c>
      <c r="J4041" t="s">
        <v>242</v>
      </c>
      <c r="K4041" t="s">
        <v>243</v>
      </c>
      <c r="L4041" t="s">
        <v>244</v>
      </c>
      <c r="M4041">
        <v>0</v>
      </c>
      <c r="N4041">
        <v>0.45968999999999999</v>
      </c>
      <c r="O4041" t="s">
        <v>372</v>
      </c>
      <c r="P4041" t="s">
        <v>9249</v>
      </c>
      <c r="Q4041" t="s">
        <v>5953</v>
      </c>
      <c r="R4041" t="s">
        <v>9250</v>
      </c>
      <c r="S4041" t="s">
        <v>270</v>
      </c>
      <c r="T4041" t="b">
        <v>1</v>
      </c>
    </row>
    <row r="4042" spans="1:20" x14ac:dyDescent="0.25">
      <c r="A4042" t="s">
        <v>259</v>
      </c>
      <c r="B4042" t="s">
        <v>260</v>
      </c>
      <c r="C4042" t="s">
        <v>294</v>
      </c>
      <c r="D4042" t="s">
        <v>5949</v>
      </c>
      <c r="E4042" t="s">
        <v>8903</v>
      </c>
      <c r="F4042" t="s">
        <v>9247</v>
      </c>
      <c r="G4042" t="s">
        <v>9248</v>
      </c>
      <c r="H4042">
        <v>0.217</v>
      </c>
      <c r="I4042" t="s">
        <v>265</v>
      </c>
      <c r="J4042" t="s">
        <v>242</v>
      </c>
      <c r="K4042" t="s">
        <v>243</v>
      </c>
      <c r="L4042" t="s">
        <v>244</v>
      </c>
      <c r="M4042">
        <v>0</v>
      </c>
      <c r="N4042">
        <v>0.217</v>
      </c>
      <c r="O4042" t="s">
        <v>290</v>
      </c>
      <c r="P4042" t="s">
        <v>9249</v>
      </c>
      <c r="Q4042" t="s">
        <v>5953</v>
      </c>
      <c r="R4042" t="s">
        <v>9250</v>
      </c>
      <c r="S4042" t="s">
        <v>270</v>
      </c>
      <c r="T4042" t="b">
        <v>1</v>
      </c>
    </row>
    <row r="4043" spans="1:20" x14ac:dyDescent="0.25">
      <c r="A4043" t="s">
        <v>236</v>
      </c>
      <c r="B4043" t="s">
        <v>236</v>
      </c>
      <c r="C4043" t="s">
        <v>237</v>
      </c>
      <c r="D4043" t="s">
        <v>566</v>
      </c>
      <c r="F4043" t="s">
        <v>925</v>
      </c>
      <c r="G4043" t="s">
        <v>1597</v>
      </c>
      <c r="H4043">
        <v>0.02</v>
      </c>
      <c r="I4043" t="s">
        <v>241</v>
      </c>
      <c r="J4043" t="s">
        <v>242</v>
      </c>
      <c r="K4043" t="s">
        <v>243</v>
      </c>
      <c r="L4043" t="s">
        <v>244</v>
      </c>
      <c r="M4043">
        <v>0</v>
      </c>
      <c r="N4043">
        <v>0.02</v>
      </c>
      <c r="O4043" t="s">
        <v>1782</v>
      </c>
      <c r="P4043" t="s">
        <v>9251</v>
      </c>
      <c r="Q4043" t="s">
        <v>571</v>
      </c>
      <c r="R4043" t="s">
        <v>2143</v>
      </c>
      <c r="S4043" t="s">
        <v>249</v>
      </c>
      <c r="T4043" t="b">
        <v>1</v>
      </c>
    </row>
    <row r="4044" spans="1:20" x14ac:dyDescent="0.25">
      <c r="A4044" t="s">
        <v>259</v>
      </c>
      <c r="B4044" t="s">
        <v>260</v>
      </c>
      <c r="C4044" t="s">
        <v>237</v>
      </c>
      <c r="D4044" t="s">
        <v>707</v>
      </c>
      <c r="E4044" t="s">
        <v>1947</v>
      </c>
      <c r="F4044" t="s">
        <v>8124</v>
      </c>
      <c r="G4044" t="s">
        <v>2251</v>
      </c>
      <c r="H4044">
        <v>0.29599999999999999</v>
      </c>
      <c r="I4044" t="s">
        <v>265</v>
      </c>
      <c r="J4044" t="s">
        <v>242</v>
      </c>
      <c r="K4044" t="s">
        <v>243</v>
      </c>
      <c r="L4044" t="s">
        <v>244</v>
      </c>
      <c r="M4044">
        <v>0</v>
      </c>
      <c r="N4044">
        <v>0.29599999999999999</v>
      </c>
      <c r="O4044" t="s">
        <v>711</v>
      </c>
      <c r="P4044" t="s">
        <v>1320</v>
      </c>
      <c r="Q4044" t="s">
        <v>713</v>
      </c>
      <c r="R4044" t="s">
        <v>9252</v>
      </c>
      <c r="S4044" t="s">
        <v>270</v>
      </c>
      <c r="T4044" t="b">
        <v>0</v>
      </c>
    </row>
    <row r="4045" spans="1:20" x14ac:dyDescent="0.25">
      <c r="A4045" t="s">
        <v>259</v>
      </c>
      <c r="B4045" t="s">
        <v>260</v>
      </c>
      <c r="C4045" t="s">
        <v>237</v>
      </c>
      <c r="D4045" t="s">
        <v>280</v>
      </c>
      <c r="E4045" t="s">
        <v>8849</v>
      </c>
      <c r="F4045" t="s">
        <v>9253</v>
      </c>
      <c r="G4045" t="s">
        <v>9253</v>
      </c>
      <c r="H4045">
        <v>0.13100000000000001</v>
      </c>
      <c r="I4045" t="s">
        <v>265</v>
      </c>
      <c r="J4045" t="s">
        <v>242</v>
      </c>
      <c r="K4045" t="s">
        <v>243</v>
      </c>
      <c r="L4045" t="s">
        <v>244</v>
      </c>
      <c r="M4045">
        <v>0</v>
      </c>
      <c r="N4045">
        <v>0.13100000000000001</v>
      </c>
      <c r="O4045" t="s">
        <v>1258</v>
      </c>
      <c r="P4045" t="s">
        <v>9254</v>
      </c>
      <c r="Q4045" t="s">
        <v>285</v>
      </c>
      <c r="R4045" t="s">
        <v>9255</v>
      </c>
      <c r="S4045" t="s">
        <v>270</v>
      </c>
      <c r="T4045" t="b">
        <v>1</v>
      </c>
    </row>
    <row r="4046" spans="1:20" x14ac:dyDescent="0.25">
      <c r="A4046" t="s">
        <v>259</v>
      </c>
      <c r="B4046" t="s">
        <v>260</v>
      </c>
      <c r="C4046" t="s">
        <v>237</v>
      </c>
      <c r="D4046" t="s">
        <v>1155</v>
      </c>
      <c r="E4046" t="s">
        <v>1829</v>
      </c>
      <c r="F4046" t="s">
        <v>5706</v>
      </c>
      <c r="G4046" t="s">
        <v>5706</v>
      </c>
      <c r="H4046">
        <v>0.335808</v>
      </c>
      <c r="I4046" t="s">
        <v>265</v>
      </c>
      <c r="J4046" t="s">
        <v>242</v>
      </c>
      <c r="K4046" t="s">
        <v>243</v>
      </c>
      <c r="L4046" t="s">
        <v>244</v>
      </c>
      <c r="M4046">
        <v>0</v>
      </c>
      <c r="N4046">
        <v>0.335808</v>
      </c>
      <c r="O4046" t="s">
        <v>372</v>
      </c>
      <c r="P4046" t="s">
        <v>9256</v>
      </c>
      <c r="Q4046" t="s">
        <v>1159</v>
      </c>
      <c r="R4046" t="s">
        <v>9257</v>
      </c>
      <c r="S4046" t="s">
        <v>270</v>
      </c>
      <c r="T4046" t="b">
        <v>1</v>
      </c>
    </row>
    <row r="4047" spans="1:20" x14ac:dyDescent="0.25">
      <c r="A4047" t="s">
        <v>259</v>
      </c>
      <c r="B4047" t="s">
        <v>260</v>
      </c>
      <c r="C4047" t="s">
        <v>294</v>
      </c>
      <c r="D4047" t="s">
        <v>1155</v>
      </c>
      <c r="E4047" t="s">
        <v>1829</v>
      </c>
      <c r="F4047" t="s">
        <v>5706</v>
      </c>
      <c r="G4047" t="s">
        <v>5706</v>
      </c>
      <c r="H4047">
        <v>0.184361</v>
      </c>
      <c r="I4047" t="s">
        <v>265</v>
      </c>
      <c r="J4047" t="s">
        <v>242</v>
      </c>
      <c r="K4047" t="s">
        <v>243</v>
      </c>
      <c r="L4047" t="s">
        <v>244</v>
      </c>
      <c r="M4047">
        <v>0</v>
      </c>
      <c r="N4047">
        <v>0.184361</v>
      </c>
      <c r="O4047" t="s">
        <v>372</v>
      </c>
      <c r="P4047" t="s">
        <v>9256</v>
      </c>
      <c r="Q4047" t="s">
        <v>1159</v>
      </c>
      <c r="R4047" t="s">
        <v>9257</v>
      </c>
      <c r="S4047" t="s">
        <v>270</v>
      </c>
      <c r="T4047" t="b">
        <v>1</v>
      </c>
    </row>
    <row r="4048" spans="1:20" x14ac:dyDescent="0.25">
      <c r="A4048" t="s">
        <v>236</v>
      </c>
      <c r="B4048" t="s">
        <v>615</v>
      </c>
      <c r="C4048" t="s">
        <v>237</v>
      </c>
      <c r="D4048" t="s">
        <v>615</v>
      </c>
      <c r="F4048" t="s">
        <v>1368</v>
      </c>
      <c r="G4048" t="s">
        <v>9258</v>
      </c>
      <c r="H4048">
        <v>2.02E-4</v>
      </c>
      <c r="I4048" t="s">
        <v>618</v>
      </c>
      <c r="J4048" t="s">
        <v>242</v>
      </c>
      <c r="K4048" t="s">
        <v>243</v>
      </c>
      <c r="L4048" t="s">
        <v>244</v>
      </c>
      <c r="M4048">
        <v>0</v>
      </c>
      <c r="N4048">
        <v>2.02E-4</v>
      </c>
      <c r="O4048" t="s">
        <v>7129</v>
      </c>
      <c r="P4048" t="s">
        <v>4945</v>
      </c>
      <c r="Q4048" t="s">
        <v>621</v>
      </c>
      <c r="R4048" t="s">
        <v>9259</v>
      </c>
      <c r="S4048" t="s">
        <v>623</v>
      </c>
      <c r="T4048" t="b">
        <v>1</v>
      </c>
    </row>
    <row r="4049" spans="1:20" x14ac:dyDescent="0.25">
      <c r="A4049" t="s">
        <v>259</v>
      </c>
      <c r="B4049" t="s">
        <v>260</v>
      </c>
      <c r="C4049" t="s">
        <v>237</v>
      </c>
      <c r="D4049" t="s">
        <v>4798</v>
      </c>
      <c r="E4049" t="s">
        <v>6084</v>
      </c>
      <c r="F4049" t="s">
        <v>9260</v>
      </c>
      <c r="G4049" t="s">
        <v>9260</v>
      </c>
      <c r="H4049">
        <v>0.57446399999999997</v>
      </c>
      <c r="I4049" t="s">
        <v>265</v>
      </c>
      <c r="J4049" t="s">
        <v>242</v>
      </c>
      <c r="K4049" t="s">
        <v>243</v>
      </c>
      <c r="L4049" t="s">
        <v>244</v>
      </c>
      <c r="M4049">
        <v>0</v>
      </c>
      <c r="N4049">
        <v>0.57446399999999997</v>
      </c>
      <c r="O4049" t="s">
        <v>372</v>
      </c>
      <c r="P4049" t="s">
        <v>9261</v>
      </c>
      <c r="Q4049" t="s">
        <v>4800</v>
      </c>
      <c r="R4049" t="s">
        <v>9262</v>
      </c>
      <c r="S4049" t="s">
        <v>270</v>
      </c>
      <c r="T4049" t="b">
        <v>1</v>
      </c>
    </row>
    <row r="4050" spans="1:20" x14ac:dyDescent="0.25">
      <c r="A4050" t="s">
        <v>259</v>
      </c>
      <c r="B4050" t="s">
        <v>1086</v>
      </c>
      <c r="C4050" t="s">
        <v>237</v>
      </c>
      <c r="D4050" t="s">
        <v>1087</v>
      </c>
      <c r="E4050" t="s">
        <v>9263</v>
      </c>
      <c r="F4050" t="s">
        <v>9264</v>
      </c>
      <c r="G4050" t="s">
        <v>9265</v>
      </c>
      <c r="H4050">
        <v>294.98</v>
      </c>
      <c r="I4050" t="s">
        <v>265</v>
      </c>
      <c r="J4050" t="s">
        <v>242</v>
      </c>
      <c r="K4050" t="s">
        <v>243</v>
      </c>
      <c r="L4050" t="s">
        <v>244</v>
      </c>
      <c r="M4050">
        <v>0</v>
      </c>
      <c r="N4050">
        <v>294.98</v>
      </c>
      <c r="O4050" t="s">
        <v>690</v>
      </c>
      <c r="P4050" t="s">
        <v>9266</v>
      </c>
      <c r="Q4050" t="s">
        <v>1092</v>
      </c>
      <c r="R4050" t="s">
        <v>9267</v>
      </c>
      <c r="S4050" t="s">
        <v>1094</v>
      </c>
      <c r="T4050" t="b">
        <v>1</v>
      </c>
    </row>
    <row r="4051" spans="1:20" x14ac:dyDescent="0.25">
      <c r="A4051" t="s">
        <v>259</v>
      </c>
      <c r="B4051" t="s">
        <v>1086</v>
      </c>
      <c r="C4051" t="s">
        <v>336</v>
      </c>
      <c r="D4051" t="s">
        <v>1087</v>
      </c>
      <c r="E4051" t="s">
        <v>9263</v>
      </c>
      <c r="F4051" t="s">
        <v>9264</v>
      </c>
      <c r="G4051" t="s">
        <v>9265</v>
      </c>
      <c r="H4051">
        <v>1033622</v>
      </c>
      <c r="I4051" t="s">
        <v>265</v>
      </c>
      <c r="J4051" t="s">
        <v>242</v>
      </c>
      <c r="K4051" t="s">
        <v>243</v>
      </c>
      <c r="L4051" t="s">
        <v>244</v>
      </c>
      <c r="M4051">
        <v>0</v>
      </c>
      <c r="N4051">
        <v>1033622</v>
      </c>
      <c r="O4051" t="s">
        <v>690</v>
      </c>
      <c r="P4051" t="s">
        <v>9266</v>
      </c>
      <c r="Q4051" t="s">
        <v>1092</v>
      </c>
      <c r="R4051" t="s">
        <v>9268</v>
      </c>
      <c r="S4051" t="s">
        <v>1094</v>
      </c>
      <c r="T4051" t="b">
        <v>1</v>
      </c>
    </row>
    <row r="4052" spans="1:20" x14ac:dyDescent="0.25">
      <c r="A4052" t="s">
        <v>259</v>
      </c>
      <c r="B4052" t="s">
        <v>1086</v>
      </c>
      <c r="C4052" t="s">
        <v>336</v>
      </c>
      <c r="D4052" t="s">
        <v>1087</v>
      </c>
      <c r="E4052" t="s">
        <v>9263</v>
      </c>
      <c r="F4052" t="s">
        <v>9264</v>
      </c>
      <c r="G4052" t="s">
        <v>9265</v>
      </c>
      <c r="H4052">
        <v>1550433</v>
      </c>
      <c r="I4052" t="s">
        <v>265</v>
      </c>
      <c r="J4052" t="s">
        <v>242</v>
      </c>
      <c r="K4052" t="s">
        <v>243</v>
      </c>
      <c r="L4052" t="s">
        <v>244</v>
      </c>
      <c r="M4052">
        <v>0</v>
      </c>
      <c r="N4052">
        <v>1550433</v>
      </c>
      <c r="O4052" t="s">
        <v>690</v>
      </c>
      <c r="P4052" t="s">
        <v>9266</v>
      </c>
      <c r="Q4052" t="s">
        <v>1092</v>
      </c>
      <c r="R4052" t="s">
        <v>9269</v>
      </c>
      <c r="S4052" t="s">
        <v>1094</v>
      </c>
      <c r="T4052" t="b">
        <v>1</v>
      </c>
    </row>
    <row r="4053" spans="1:20" x14ac:dyDescent="0.25">
      <c r="A4053" t="s">
        <v>259</v>
      </c>
      <c r="B4053" t="s">
        <v>260</v>
      </c>
      <c r="C4053" t="s">
        <v>237</v>
      </c>
      <c r="D4053" t="s">
        <v>2093</v>
      </c>
      <c r="E4053" t="s">
        <v>1635</v>
      </c>
      <c r="F4053" t="s">
        <v>9270</v>
      </c>
      <c r="G4053" t="s">
        <v>9271</v>
      </c>
      <c r="H4053">
        <v>1.744</v>
      </c>
      <c r="I4053" t="s">
        <v>265</v>
      </c>
      <c r="J4053" t="s">
        <v>242</v>
      </c>
      <c r="K4053" t="s">
        <v>243</v>
      </c>
      <c r="L4053" t="s">
        <v>244</v>
      </c>
      <c r="M4053">
        <v>0</v>
      </c>
      <c r="N4053">
        <v>1.744</v>
      </c>
      <c r="O4053" t="s">
        <v>1309</v>
      </c>
      <c r="P4053" t="s">
        <v>4323</v>
      </c>
      <c r="Q4053" t="s">
        <v>2098</v>
      </c>
      <c r="R4053" t="s">
        <v>9272</v>
      </c>
      <c r="S4053" t="s">
        <v>270</v>
      </c>
      <c r="T4053" t="b">
        <v>1</v>
      </c>
    </row>
    <row r="4054" spans="1:20" x14ac:dyDescent="0.25">
      <c r="A4054" t="s">
        <v>259</v>
      </c>
      <c r="B4054" t="s">
        <v>260</v>
      </c>
      <c r="C4054" t="s">
        <v>294</v>
      </c>
      <c r="D4054" t="s">
        <v>2093</v>
      </c>
      <c r="E4054" t="s">
        <v>1635</v>
      </c>
      <c r="F4054" t="s">
        <v>9270</v>
      </c>
      <c r="G4054" t="s">
        <v>9271</v>
      </c>
      <c r="H4054">
        <v>1.008</v>
      </c>
      <c r="I4054" t="s">
        <v>265</v>
      </c>
      <c r="J4054" t="s">
        <v>242</v>
      </c>
      <c r="K4054" t="s">
        <v>243</v>
      </c>
      <c r="L4054" t="s">
        <v>244</v>
      </c>
      <c r="M4054">
        <v>0</v>
      </c>
      <c r="N4054">
        <v>1.008</v>
      </c>
      <c r="O4054" t="s">
        <v>1309</v>
      </c>
      <c r="P4054" t="s">
        <v>4323</v>
      </c>
      <c r="Q4054" t="s">
        <v>2098</v>
      </c>
      <c r="R4054" t="s">
        <v>9272</v>
      </c>
      <c r="S4054" t="s">
        <v>270</v>
      </c>
      <c r="T4054" t="b">
        <v>1</v>
      </c>
    </row>
    <row r="4055" spans="1:20" x14ac:dyDescent="0.25">
      <c r="A4055" t="s">
        <v>259</v>
      </c>
      <c r="B4055" t="s">
        <v>260</v>
      </c>
      <c r="C4055" t="s">
        <v>237</v>
      </c>
      <c r="D4055" t="s">
        <v>376</v>
      </c>
      <c r="E4055" t="s">
        <v>1279</v>
      </c>
      <c r="F4055" t="s">
        <v>7187</v>
      </c>
      <c r="G4055" t="s">
        <v>7187</v>
      </c>
      <c r="H4055">
        <v>2.2599999999999999E-2</v>
      </c>
      <c r="I4055" t="s">
        <v>265</v>
      </c>
      <c r="J4055" t="s">
        <v>242</v>
      </c>
      <c r="K4055" t="s">
        <v>243</v>
      </c>
      <c r="L4055" t="s">
        <v>244</v>
      </c>
      <c r="M4055">
        <v>0</v>
      </c>
      <c r="N4055">
        <v>2.2599999999999999E-2</v>
      </c>
      <c r="O4055" t="s">
        <v>372</v>
      </c>
      <c r="P4055" t="s">
        <v>9273</v>
      </c>
      <c r="Q4055" t="s">
        <v>380</v>
      </c>
      <c r="R4055" t="s">
        <v>9274</v>
      </c>
      <c r="S4055" t="s">
        <v>270</v>
      </c>
      <c r="T4055" t="b">
        <v>1</v>
      </c>
    </row>
    <row r="4056" spans="1:20" x14ac:dyDescent="0.25">
      <c r="A4056" t="s">
        <v>259</v>
      </c>
      <c r="B4056" t="s">
        <v>260</v>
      </c>
      <c r="C4056" t="s">
        <v>237</v>
      </c>
      <c r="D4056" t="s">
        <v>1428</v>
      </c>
      <c r="E4056" t="s">
        <v>8153</v>
      </c>
      <c r="F4056" t="s">
        <v>9275</v>
      </c>
      <c r="G4056" t="s">
        <v>9275</v>
      </c>
      <c r="H4056">
        <v>0.18573600000000001</v>
      </c>
      <c r="I4056" t="s">
        <v>265</v>
      </c>
      <c r="J4056" t="s">
        <v>242</v>
      </c>
      <c r="K4056" t="s">
        <v>243</v>
      </c>
      <c r="L4056" t="s">
        <v>244</v>
      </c>
      <c r="M4056">
        <v>0</v>
      </c>
      <c r="N4056">
        <v>0.18573600000000001</v>
      </c>
      <c r="O4056" t="s">
        <v>372</v>
      </c>
      <c r="P4056" t="s">
        <v>9276</v>
      </c>
      <c r="Q4056" t="s">
        <v>1432</v>
      </c>
      <c r="R4056" t="s">
        <v>9277</v>
      </c>
      <c r="S4056" t="s">
        <v>270</v>
      </c>
      <c r="T4056" t="b">
        <v>1</v>
      </c>
    </row>
    <row r="4057" spans="1:20" x14ac:dyDescent="0.25">
      <c r="A4057" t="s">
        <v>259</v>
      </c>
      <c r="B4057" t="s">
        <v>260</v>
      </c>
      <c r="C4057" t="s">
        <v>294</v>
      </c>
      <c r="D4057" t="s">
        <v>1428</v>
      </c>
      <c r="E4057" t="s">
        <v>8153</v>
      </c>
      <c r="F4057" t="s">
        <v>9275</v>
      </c>
      <c r="G4057" t="s">
        <v>9275</v>
      </c>
      <c r="H4057">
        <v>9.4247999999999998E-2</v>
      </c>
      <c r="I4057" t="s">
        <v>265</v>
      </c>
      <c r="J4057" t="s">
        <v>242</v>
      </c>
      <c r="K4057" t="s">
        <v>243</v>
      </c>
      <c r="L4057" t="s">
        <v>244</v>
      </c>
      <c r="M4057">
        <v>0</v>
      </c>
      <c r="N4057">
        <v>9.4247999999999998E-2</v>
      </c>
      <c r="O4057" t="s">
        <v>372</v>
      </c>
      <c r="P4057" t="s">
        <v>9276</v>
      </c>
      <c r="Q4057" t="s">
        <v>1432</v>
      </c>
      <c r="R4057" t="s">
        <v>9277</v>
      </c>
      <c r="S4057" t="s">
        <v>270</v>
      </c>
      <c r="T4057" t="b">
        <v>1</v>
      </c>
    </row>
    <row r="4058" spans="1:20" x14ac:dyDescent="0.25">
      <c r="A4058" t="s">
        <v>236</v>
      </c>
      <c r="B4058" t="s">
        <v>236</v>
      </c>
      <c r="C4058" t="s">
        <v>237</v>
      </c>
      <c r="D4058" t="s">
        <v>566</v>
      </c>
      <c r="F4058" t="s">
        <v>393</v>
      </c>
      <c r="G4058" t="s">
        <v>394</v>
      </c>
      <c r="H4058">
        <v>1.9E-2</v>
      </c>
      <c r="I4058" t="s">
        <v>241</v>
      </c>
      <c r="J4058" t="s">
        <v>242</v>
      </c>
      <c r="K4058" t="s">
        <v>243</v>
      </c>
      <c r="L4058" t="s">
        <v>244</v>
      </c>
      <c r="M4058">
        <v>0</v>
      </c>
      <c r="N4058">
        <v>1.9E-2</v>
      </c>
      <c r="O4058" t="s">
        <v>316</v>
      </c>
      <c r="P4058" t="s">
        <v>9278</v>
      </c>
      <c r="Q4058" t="s">
        <v>571</v>
      </c>
      <c r="R4058" t="s">
        <v>1423</v>
      </c>
      <c r="S4058" t="s">
        <v>249</v>
      </c>
      <c r="T4058" t="b">
        <v>1</v>
      </c>
    </row>
    <row r="4059" spans="1:20" x14ac:dyDescent="0.25">
      <c r="A4059" t="s">
        <v>259</v>
      </c>
      <c r="B4059" t="s">
        <v>260</v>
      </c>
      <c r="C4059" t="s">
        <v>237</v>
      </c>
      <c r="D4059" t="s">
        <v>1323</v>
      </c>
      <c r="E4059" t="s">
        <v>5552</v>
      </c>
      <c r="F4059" t="s">
        <v>5553</v>
      </c>
      <c r="G4059" t="s">
        <v>5554</v>
      </c>
      <c r="H4059">
        <v>0.39800000000000002</v>
      </c>
      <c r="I4059" t="s">
        <v>265</v>
      </c>
      <c r="J4059" t="s">
        <v>242</v>
      </c>
      <c r="K4059" t="s">
        <v>243</v>
      </c>
      <c r="L4059" t="s">
        <v>244</v>
      </c>
      <c r="M4059">
        <v>0</v>
      </c>
      <c r="N4059">
        <v>0.39800000000000002</v>
      </c>
      <c r="O4059" t="s">
        <v>1919</v>
      </c>
      <c r="P4059" t="s">
        <v>5061</v>
      </c>
      <c r="Q4059" t="s">
        <v>1328</v>
      </c>
      <c r="R4059" t="s">
        <v>9279</v>
      </c>
      <c r="S4059" t="s">
        <v>270</v>
      </c>
      <c r="T4059" t="b">
        <v>1</v>
      </c>
    </row>
    <row r="4060" spans="1:20" x14ac:dyDescent="0.25">
      <c r="A4060" t="s">
        <v>259</v>
      </c>
      <c r="B4060" t="s">
        <v>260</v>
      </c>
      <c r="C4060" t="s">
        <v>336</v>
      </c>
      <c r="D4060" t="s">
        <v>1323</v>
      </c>
      <c r="E4060" t="s">
        <v>5552</v>
      </c>
      <c r="F4060" t="s">
        <v>5553</v>
      </c>
      <c r="G4060" t="s">
        <v>5554</v>
      </c>
      <c r="H4060">
        <v>2170</v>
      </c>
      <c r="I4060" t="s">
        <v>265</v>
      </c>
      <c r="J4060" t="s">
        <v>242</v>
      </c>
      <c r="K4060" t="s">
        <v>243</v>
      </c>
      <c r="L4060" t="s">
        <v>244</v>
      </c>
      <c r="M4060">
        <v>0</v>
      </c>
      <c r="N4060">
        <v>2170</v>
      </c>
      <c r="O4060" t="s">
        <v>1212</v>
      </c>
      <c r="P4060" t="s">
        <v>5061</v>
      </c>
      <c r="Q4060" t="s">
        <v>1328</v>
      </c>
      <c r="R4060" t="s">
        <v>9280</v>
      </c>
      <c r="S4060" t="s">
        <v>270</v>
      </c>
      <c r="T4060" t="b">
        <v>1</v>
      </c>
    </row>
    <row r="4061" spans="1:20" x14ac:dyDescent="0.25">
      <c r="A4061" t="s">
        <v>259</v>
      </c>
      <c r="B4061" t="s">
        <v>260</v>
      </c>
      <c r="C4061" t="s">
        <v>336</v>
      </c>
      <c r="D4061" t="s">
        <v>1323</v>
      </c>
      <c r="E4061" t="s">
        <v>5552</v>
      </c>
      <c r="F4061" t="s">
        <v>5553</v>
      </c>
      <c r="G4061" t="s">
        <v>5554</v>
      </c>
      <c r="H4061">
        <v>4132</v>
      </c>
      <c r="I4061" t="s">
        <v>265</v>
      </c>
      <c r="J4061" t="s">
        <v>242</v>
      </c>
      <c r="K4061" t="s">
        <v>243</v>
      </c>
      <c r="L4061" t="s">
        <v>244</v>
      </c>
      <c r="M4061">
        <v>0</v>
      </c>
      <c r="N4061">
        <v>4132</v>
      </c>
      <c r="O4061" t="s">
        <v>1212</v>
      </c>
      <c r="P4061" t="s">
        <v>5061</v>
      </c>
      <c r="Q4061" t="s">
        <v>1328</v>
      </c>
      <c r="R4061" t="s">
        <v>9281</v>
      </c>
      <c r="S4061" t="s">
        <v>270</v>
      </c>
      <c r="T4061" t="b">
        <v>1</v>
      </c>
    </row>
    <row r="4062" spans="1:20" x14ac:dyDescent="0.25">
      <c r="A4062" t="s">
        <v>259</v>
      </c>
      <c r="B4062" t="s">
        <v>260</v>
      </c>
      <c r="C4062" t="s">
        <v>237</v>
      </c>
      <c r="D4062" t="s">
        <v>1786</v>
      </c>
      <c r="E4062" t="s">
        <v>3199</v>
      </c>
      <c r="F4062" t="s">
        <v>3200</v>
      </c>
      <c r="G4062" t="s">
        <v>3200</v>
      </c>
      <c r="H4062">
        <v>1.395</v>
      </c>
      <c r="I4062" t="s">
        <v>265</v>
      </c>
      <c r="J4062" t="s">
        <v>242</v>
      </c>
      <c r="K4062" t="s">
        <v>243</v>
      </c>
      <c r="L4062" t="s">
        <v>244</v>
      </c>
      <c r="M4062">
        <v>0</v>
      </c>
      <c r="N4062">
        <v>1.395</v>
      </c>
      <c r="O4062" t="s">
        <v>324</v>
      </c>
      <c r="P4062" t="s">
        <v>9282</v>
      </c>
      <c r="Q4062" t="s">
        <v>1790</v>
      </c>
      <c r="R4062" t="s">
        <v>9283</v>
      </c>
      <c r="S4062" t="s">
        <v>270</v>
      </c>
      <c r="T4062" t="b">
        <v>1</v>
      </c>
    </row>
    <row r="4063" spans="1:20" x14ac:dyDescent="0.25">
      <c r="A4063" t="s">
        <v>259</v>
      </c>
      <c r="B4063" t="s">
        <v>260</v>
      </c>
      <c r="C4063" t="s">
        <v>294</v>
      </c>
      <c r="D4063" t="s">
        <v>1786</v>
      </c>
      <c r="E4063" t="s">
        <v>3199</v>
      </c>
      <c r="F4063" t="s">
        <v>3200</v>
      </c>
      <c r="G4063" t="s">
        <v>3200</v>
      </c>
      <c r="H4063">
        <v>0.40300000000000002</v>
      </c>
      <c r="I4063" t="s">
        <v>265</v>
      </c>
      <c r="J4063" t="s">
        <v>242</v>
      </c>
      <c r="K4063" t="s">
        <v>243</v>
      </c>
      <c r="L4063" t="s">
        <v>244</v>
      </c>
      <c r="M4063">
        <v>0</v>
      </c>
      <c r="N4063">
        <v>0.40300000000000002</v>
      </c>
      <c r="O4063" t="s">
        <v>324</v>
      </c>
      <c r="P4063" t="s">
        <v>9282</v>
      </c>
      <c r="Q4063" t="s">
        <v>1790</v>
      </c>
      <c r="R4063" t="s">
        <v>9283</v>
      </c>
      <c r="S4063" t="s">
        <v>270</v>
      </c>
      <c r="T4063" t="b">
        <v>1</v>
      </c>
    </row>
    <row r="4064" spans="1:20" x14ac:dyDescent="0.25">
      <c r="A4064" t="s">
        <v>259</v>
      </c>
      <c r="B4064" t="s">
        <v>260</v>
      </c>
      <c r="C4064" t="s">
        <v>237</v>
      </c>
      <c r="D4064" t="s">
        <v>1938</v>
      </c>
      <c r="E4064" t="s">
        <v>5787</v>
      </c>
      <c r="F4064" t="s">
        <v>9284</v>
      </c>
      <c r="G4064" t="s">
        <v>9284</v>
      </c>
      <c r="H4064">
        <v>0.2016</v>
      </c>
      <c r="I4064" t="s">
        <v>265</v>
      </c>
      <c r="J4064" t="s">
        <v>242</v>
      </c>
      <c r="K4064" t="s">
        <v>243</v>
      </c>
      <c r="L4064" t="s">
        <v>244</v>
      </c>
      <c r="M4064">
        <v>0</v>
      </c>
      <c r="N4064">
        <v>0.2016</v>
      </c>
      <c r="O4064" t="s">
        <v>310</v>
      </c>
      <c r="P4064" t="s">
        <v>9285</v>
      </c>
      <c r="Q4064" t="s">
        <v>1942</v>
      </c>
      <c r="R4064" t="s">
        <v>9286</v>
      </c>
      <c r="S4064" t="s">
        <v>270</v>
      </c>
      <c r="T4064" t="b">
        <v>1</v>
      </c>
    </row>
    <row r="4065" spans="1:20" x14ac:dyDescent="0.25">
      <c r="A4065" t="s">
        <v>259</v>
      </c>
      <c r="B4065" t="s">
        <v>260</v>
      </c>
      <c r="C4065" t="s">
        <v>237</v>
      </c>
      <c r="D4065" t="s">
        <v>656</v>
      </c>
      <c r="E4065" t="s">
        <v>2172</v>
      </c>
      <c r="F4065" t="s">
        <v>7819</v>
      </c>
      <c r="G4065" t="s">
        <v>7820</v>
      </c>
      <c r="H4065">
        <v>0.11899999999999999</v>
      </c>
      <c r="I4065" t="s">
        <v>265</v>
      </c>
      <c r="J4065" t="s">
        <v>242</v>
      </c>
      <c r="K4065" t="s">
        <v>243</v>
      </c>
      <c r="L4065" t="s">
        <v>244</v>
      </c>
      <c r="M4065">
        <v>0</v>
      </c>
      <c r="N4065">
        <v>0.11899999999999999</v>
      </c>
      <c r="O4065" t="s">
        <v>660</v>
      </c>
      <c r="P4065" t="s">
        <v>9287</v>
      </c>
      <c r="Q4065" t="s">
        <v>662</v>
      </c>
      <c r="R4065" t="s">
        <v>9288</v>
      </c>
      <c r="S4065" t="s">
        <v>270</v>
      </c>
      <c r="T4065" t="b">
        <v>1</v>
      </c>
    </row>
    <row r="4066" spans="1:20" x14ac:dyDescent="0.25">
      <c r="A4066" t="s">
        <v>259</v>
      </c>
      <c r="B4066" t="s">
        <v>260</v>
      </c>
      <c r="C4066" t="s">
        <v>237</v>
      </c>
      <c r="D4066" t="s">
        <v>1047</v>
      </c>
      <c r="E4066" t="s">
        <v>5644</v>
      </c>
      <c r="F4066" t="s">
        <v>5645</v>
      </c>
      <c r="G4066" t="s">
        <v>5645</v>
      </c>
      <c r="H4066">
        <v>0.14399999999999999</v>
      </c>
      <c r="I4066" t="s">
        <v>265</v>
      </c>
      <c r="J4066" t="s">
        <v>242</v>
      </c>
      <c r="K4066" t="s">
        <v>243</v>
      </c>
      <c r="L4066" t="s">
        <v>244</v>
      </c>
      <c r="M4066">
        <v>0</v>
      </c>
      <c r="N4066">
        <v>0.14399999999999999</v>
      </c>
      <c r="O4066" t="s">
        <v>386</v>
      </c>
      <c r="P4066" t="s">
        <v>9289</v>
      </c>
      <c r="Q4066" t="s">
        <v>1051</v>
      </c>
      <c r="R4066" t="s">
        <v>9290</v>
      </c>
      <c r="S4066" t="s">
        <v>270</v>
      </c>
      <c r="T4066" t="b">
        <v>1</v>
      </c>
    </row>
    <row r="4067" spans="1:20" x14ac:dyDescent="0.25">
      <c r="A4067" t="s">
        <v>259</v>
      </c>
      <c r="B4067" t="s">
        <v>260</v>
      </c>
      <c r="C4067" t="s">
        <v>294</v>
      </c>
      <c r="D4067" t="s">
        <v>1047</v>
      </c>
      <c r="E4067" t="s">
        <v>5644</v>
      </c>
      <c r="F4067" t="s">
        <v>5645</v>
      </c>
      <c r="G4067" t="s">
        <v>5645</v>
      </c>
      <c r="H4067">
        <v>4.8000000000000001E-2</v>
      </c>
      <c r="I4067" t="s">
        <v>265</v>
      </c>
      <c r="J4067" t="s">
        <v>242</v>
      </c>
      <c r="K4067" t="s">
        <v>243</v>
      </c>
      <c r="L4067" t="s">
        <v>244</v>
      </c>
      <c r="M4067">
        <v>0</v>
      </c>
      <c r="N4067">
        <v>4.8000000000000001E-2</v>
      </c>
      <c r="O4067" t="s">
        <v>1336</v>
      </c>
      <c r="P4067" t="s">
        <v>9289</v>
      </c>
      <c r="Q4067" t="s">
        <v>1051</v>
      </c>
      <c r="R4067" t="s">
        <v>9290</v>
      </c>
      <c r="S4067" t="s">
        <v>270</v>
      </c>
      <c r="T4067" t="b">
        <v>1</v>
      </c>
    </row>
    <row r="4068" spans="1:20" x14ac:dyDescent="0.25">
      <c r="A4068" t="s">
        <v>259</v>
      </c>
      <c r="B4068" t="s">
        <v>260</v>
      </c>
      <c r="C4068" t="s">
        <v>237</v>
      </c>
      <c r="D4068" t="s">
        <v>1375</v>
      </c>
      <c r="E4068" t="s">
        <v>6158</v>
      </c>
      <c r="F4068" t="s">
        <v>6159</v>
      </c>
      <c r="G4068" t="s">
        <v>6159</v>
      </c>
      <c r="H4068">
        <v>3.6480000000000001</v>
      </c>
      <c r="I4068" t="s">
        <v>265</v>
      </c>
      <c r="J4068" t="s">
        <v>242</v>
      </c>
      <c r="K4068" t="s">
        <v>243</v>
      </c>
      <c r="L4068" t="s">
        <v>244</v>
      </c>
      <c r="M4068">
        <v>0</v>
      </c>
      <c r="N4068">
        <v>3.6480000000000001</v>
      </c>
      <c r="O4068" t="s">
        <v>1378</v>
      </c>
      <c r="P4068" t="s">
        <v>3178</v>
      </c>
      <c r="Q4068" t="s">
        <v>1380</v>
      </c>
      <c r="R4068" t="s">
        <v>9291</v>
      </c>
      <c r="S4068" t="s">
        <v>270</v>
      </c>
      <c r="T4068" t="b">
        <v>1</v>
      </c>
    </row>
    <row r="4069" spans="1:20" x14ac:dyDescent="0.25">
      <c r="A4069" t="s">
        <v>259</v>
      </c>
      <c r="B4069" t="s">
        <v>260</v>
      </c>
      <c r="C4069" t="s">
        <v>294</v>
      </c>
      <c r="D4069" t="s">
        <v>1375</v>
      </c>
      <c r="E4069" t="s">
        <v>6158</v>
      </c>
      <c r="F4069" t="s">
        <v>6159</v>
      </c>
      <c r="G4069" t="s">
        <v>6159</v>
      </c>
      <c r="H4069">
        <v>0.72</v>
      </c>
      <c r="I4069" t="s">
        <v>265</v>
      </c>
      <c r="J4069" t="s">
        <v>242</v>
      </c>
      <c r="K4069" t="s">
        <v>243</v>
      </c>
      <c r="L4069" t="s">
        <v>244</v>
      </c>
      <c r="M4069">
        <v>0</v>
      </c>
      <c r="N4069">
        <v>0.72</v>
      </c>
      <c r="O4069" t="s">
        <v>1378</v>
      </c>
      <c r="P4069" t="s">
        <v>3178</v>
      </c>
      <c r="Q4069" t="s">
        <v>1380</v>
      </c>
      <c r="R4069" t="s">
        <v>9291</v>
      </c>
      <c r="S4069" t="s">
        <v>270</v>
      </c>
      <c r="T4069" t="b">
        <v>1</v>
      </c>
    </row>
    <row r="4070" spans="1:20" x14ac:dyDescent="0.25">
      <c r="A4070" t="s">
        <v>259</v>
      </c>
      <c r="B4070" t="s">
        <v>260</v>
      </c>
      <c r="C4070" t="s">
        <v>237</v>
      </c>
      <c r="D4070" t="s">
        <v>1718</v>
      </c>
      <c r="E4070" t="s">
        <v>2293</v>
      </c>
      <c r="F4070" t="s">
        <v>2294</v>
      </c>
      <c r="G4070" t="s">
        <v>2295</v>
      </c>
      <c r="H4070">
        <v>1.8720000000000001</v>
      </c>
      <c r="I4070" t="s">
        <v>265</v>
      </c>
      <c r="J4070" t="s">
        <v>242</v>
      </c>
      <c r="K4070" t="s">
        <v>243</v>
      </c>
      <c r="L4070" t="s">
        <v>244</v>
      </c>
      <c r="M4070">
        <v>0</v>
      </c>
      <c r="N4070">
        <v>1.8720000000000001</v>
      </c>
      <c r="O4070" t="s">
        <v>266</v>
      </c>
      <c r="P4070" t="s">
        <v>9292</v>
      </c>
      <c r="Q4070" t="s">
        <v>1722</v>
      </c>
      <c r="R4070" t="s">
        <v>9293</v>
      </c>
      <c r="S4070" t="s">
        <v>270</v>
      </c>
      <c r="T4070" t="b">
        <v>1</v>
      </c>
    </row>
    <row r="4071" spans="1:20" x14ac:dyDescent="0.25">
      <c r="A4071" t="s">
        <v>259</v>
      </c>
      <c r="B4071" t="s">
        <v>260</v>
      </c>
      <c r="C4071" t="s">
        <v>294</v>
      </c>
      <c r="D4071" t="s">
        <v>1718</v>
      </c>
      <c r="E4071" t="s">
        <v>2293</v>
      </c>
      <c r="F4071" t="s">
        <v>2294</v>
      </c>
      <c r="G4071" t="s">
        <v>2295</v>
      </c>
      <c r="H4071">
        <v>0.49399999999999999</v>
      </c>
      <c r="I4071" t="s">
        <v>265</v>
      </c>
      <c r="J4071" t="s">
        <v>242</v>
      </c>
      <c r="K4071" t="s">
        <v>243</v>
      </c>
      <c r="L4071" t="s">
        <v>244</v>
      </c>
      <c r="M4071">
        <v>0</v>
      </c>
      <c r="N4071">
        <v>0.49399999999999999</v>
      </c>
      <c r="O4071" t="s">
        <v>266</v>
      </c>
      <c r="P4071" t="s">
        <v>9292</v>
      </c>
      <c r="Q4071" t="s">
        <v>1722</v>
      </c>
      <c r="R4071" t="s">
        <v>9293</v>
      </c>
      <c r="S4071" t="s">
        <v>270</v>
      </c>
      <c r="T4071" t="b">
        <v>1</v>
      </c>
    </row>
    <row r="4072" spans="1:20" x14ac:dyDescent="0.25">
      <c r="A4072" t="s">
        <v>259</v>
      </c>
      <c r="B4072" t="s">
        <v>260</v>
      </c>
      <c r="C4072" t="s">
        <v>237</v>
      </c>
      <c r="D4072" t="s">
        <v>2311</v>
      </c>
      <c r="E4072" t="s">
        <v>1680</v>
      </c>
      <c r="F4072" t="s">
        <v>5486</v>
      </c>
      <c r="G4072" t="s">
        <v>5487</v>
      </c>
      <c r="H4072">
        <v>0.36199999999999999</v>
      </c>
      <c r="I4072" t="s">
        <v>265</v>
      </c>
      <c r="J4072" t="s">
        <v>242</v>
      </c>
      <c r="K4072" t="s">
        <v>243</v>
      </c>
      <c r="L4072" t="s">
        <v>244</v>
      </c>
      <c r="M4072">
        <v>0</v>
      </c>
      <c r="N4072">
        <v>0.36199999999999999</v>
      </c>
      <c r="O4072" t="s">
        <v>324</v>
      </c>
      <c r="P4072" t="s">
        <v>9294</v>
      </c>
      <c r="Q4072" t="s">
        <v>2316</v>
      </c>
      <c r="R4072" t="s">
        <v>9295</v>
      </c>
      <c r="S4072" t="s">
        <v>270</v>
      </c>
      <c r="T4072" t="b">
        <v>1</v>
      </c>
    </row>
    <row r="4073" spans="1:20" x14ac:dyDescent="0.25">
      <c r="A4073" t="s">
        <v>259</v>
      </c>
      <c r="B4073" t="s">
        <v>260</v>
      </c>
      <c r="C4073" t="s">
        <v>237</v>
      </c>
      <c r="D4073" t="s">
        <v>4076</v>
      </c>
      <c r="E4073" t="s">
        <v>4728</v>
      </c>
      <c r="F4073" t="s">
        <v>4729</v>
      </c>
      <c r="G4073" t="s">
        <v>4730</v>
      </c>
      <c r="H4073">
        <v>0.104</v>
      </c>
      <c r="I4073" t="s">
        <v>265</v>
      </c>
      <c r="J4073" t="s">
        <v>242</v>
      </c>
      <c r="K4073" t="s">
        <v>243</v>
      </c>
      <c r="L4073" t="s">
        <v>244</v>
      </c>
      <c r="M4073">
        <v>0</v>
      </c>
      <c r="N4073">
        <v>0.104</v>
      </c>
      <c r="O4073" t="s">
        <v>660</v>
      </c>
      <c r="P4073" t="s">
        <v>9296</v>
      </c>
      <c r="Q4073" t="s">
        <v>4081</v>
      </c>
      <c r="R4073" t="s">
        <v>9297</v>
      </c>
      <c r="S4073" t="s">
        <v>270</v>
      </c>
      <c r="T4073" t="b">
        <v>1</v>
      </c>
    </row>
    <row r="4074" spans="1:20" x14ac:dyDescent="0.25">
      <c r="A4074" t="s">
        <v>259</v>
      </c>
      <c r="B4074" t="s">
        <v>260</v>
      </c>
      <c r="C4074" t="s">
        <v>294</v>
      </c>
      <c r="D4074" t="s">
        <v>4076</v>
      </c>
      <c r="E4074" t="s">
        <v>4728</v>
      </c>
      <c r="F4074" t="s">
        <v>4729</v>
      </c>
      <c r="G4074" t="s">
        <v>4730</v>
      </c>
      <c r="H4074">
        <v>3.3399999999999999E-2</v>
      </c>
      <c r="I4074" t="s">
        <v>265</v>
      </c>
      <c r="J4074" t="s">
        <v>242</v>
      </c>
      <c r="K4074" t="s">
        <v>243</v>
      </c>
      <c r="L4074" t="s">
        <v>244</v>
      </c>
      <c r="M4074">
        <v>0</v>
      </c>
      <c r="N4074">
        <v>3.3399999999999999E-2</v>
      </c>
      <c r="O4074" t="s">
        <v>660</v>
      </c>
      <c r="P4074" t="s">
        <v>9296</v>
      </c>
      <c r="Q4074" t="s">
        <v>4081</v>
      </c>
      <c r="R4074" t="s">
        <v>9297</v>
      </c>
      <c r="S4074" t="s">
        <v>270</v>
      </c>
      <c r="T4074" t="b">
        <v>1</v>
      </c>
    </row>
    <row r="4075" spans="1:20" x14ac:dyDescent="0.25">
      <c r="A4075" t="s">
        <v>236</v>
      </c>
      <c r="B4075" t="s">
        <v>236</v>
      </c>
      <c r="C4075" t="s">
        <v>237</v>
      </c>
      <c r="D4075" t="s">
        <v>238</v>
      </c>
      <c r="F4075" t="s">
        <v>302</v>
      </c>
      <c r="G4075" t="s">
        <v>4401</v>
      </c>
      <c r="H4075">
        <v>1.52E-2</v>
      </c>
      <c r="I4075" t="s">
        <v>341</v>
      </c>
      <c r="J4075" t="s">
        <v>242</v>
      </c>
      <c r="K4075" t="s">
        <v>243</v>
      </c>
      <c r="L4075" t="s">
        <v>244</v>
      </c>
      <c r="M4075">
        <v>0</v>
      </c>
      <c r="N4075">
        <v>1.52E-2</v>
      </c>
      <c r="O4075" t="s">
        <v>5074</v>
      </c>
      <c r="P4075" t="s">
        <v>4958</v>
      </c>
      <c r="Q4075" t="s">
        <v>247</v>
      </c>
      <c r="R4075" t="s">
        <v>305</v>
      </c>
      <c r="S4075" t="s">
        <v>249</v>
      </c>
      <c r="T4075" t="b">
        <v>1</v>
      </c>
    </row>
    <row r="4076" spans="1:20" x14ac:dyDescent="0.25">
      <c r="A4076" t="s">
        <v>259</v>
      </c>
      <c r="B4076" t="s">
        <v>260</v>
      </c>
      <c r="C4076" t="s">
        <v>237</v>
      </c>
      <c r="D4076" t="s">
        <v>740</v>
      </c>
      <c r="E4076" t="s">
        <v>753</v>
      </c>
      <c r="F4076" t="s">
        <v>9298</v>
      </c>
      <c r="G4076" t="s">
        <v>9299</v>
      </c>
      <c r="H4076">
        <v>2.4700000000000002</v>
      </c>
      <c r="I4076" t="s">
        <v>265</v>
      </c>
      <c r="J4076" t="s">
        <v>242</v>
      </c>
      <c r="K4076" t="s">
        <v>243</v>
      </c>
      <c r="L4076" t="s">
        <v>244</v>
      </c>
      <c r="M4076">
        <v>0</v>
      </c>
      <c r="N4076">
        <v>2.4700000000000002</v>
      </c>
      <c r="O4076" t="s">
        <v>660</v>
      </c>
      <c r="P4076" t="s">
        <v>9300</v>
      </c>
      <c r="Q4076" t="s">
        <v>744</v>
      </c>
      <c r="R4076" t="s">
        <v>9301</v>
      </c>
      <c r="S4076" t="s">
        <v>270</v>
      </c>
      <c r="T4076" t="b">
        <v>1</v>
      </c>
    </row>
    <row r="4077" spans="1:20" x14ac:dyDescent="0.25">
      <c r="A4077" t="s">
        <v>259</v>
      </c>
      <c r="B4077" t="s">
        <v>260</v>
      </c>
      <c r="C4077" t="s">
        <v>294</v>
      </c>
      <c r="D4077" t="s">
        <v>740</v>
      </c>
      <c r="E4077" t="s">
        <v>753</v>
      </c>
      <c r="F4077" t="s">
        <v>9298</v>
      </c>
      <c r="G4077" t="s">
        <v>9299</v>
      </c>
      <c r="H4077">
        <v>0.90400000000000003</v>
      </c>
      <c r="I4077" t="s">
        <v>265</v>
      </c>
      <c r="J4077" t="s">
        <v>242</v>
      </c>
      <c r="K4077" t="s">
        <v>243</v>
      </c>
      <c r="L4077" t="s">
        <v>244</v>
      </c>
      <c r="M4077">
        <v>0</v>
      </c>
      <c r="N4077">
        <v>0.90400000000000003</v>
      </c>
      <c r="O4077" t="s">
        <v>660</v>
      </c>
      <c r="P4077" t="s">
        <v>9300</v>
      </c>
      <c r="Q4077" t="s">
        <v>744</v>
      </c>
      <c r="R4077" t="s">
        <v>9301</v>
      </c>
      <c r="S4077" t="s">
        <v>270</v>
      </c>
      <c r="T4077" t="b">
        <v>1</v>
      </c>
    </row>
    <row r="4078" spans="1:20" x14ac:dyDescent="0.25">
      <c r="A4078" t="s">
        <v>236</v>
      </c>
      <c r="B4078" t="s">
        <v>236</v>
      </c>
      <c r="C4078" t="s">
        <v>237</v>
      </c>
      <c r="D4078" t="s">
        <v>314</v>
      </c>
      <c r="E4078" t="s">
        <v>251</v>
      </c>
      <c r="F4078" t="s">
        <v>459</v>
      </c>
      <c r="G4078" t="s">
        <v>9302</v>
      </c>
      <c r="H4078">
        <v>0.38</v>
      </c>
      <c r="I4078" t="s">
        <v>254</v>
      </c>
      <c r="J4078" t="s">
        <v>242</v>
      </c>
      <c r="K4078" t="s">
        <v>243</v>
      </c>
      <c r="L4078" t="s">
        <v>244</v>
      </c>
      <c r="M4078">
        <v>0</v>
      </c>
      <c r="N4078">
        <v>0.38</v>
      </c>
      <c r="O4078" t="s">
        <v>255</v>
      </c>
      <c r="P4078" t="s">
        <v>9303</v>
      </c>
      <c r="Q4078" t="s">
        <v>318</v>
      </c>
      <c r="R4078" t="s">
        <v>833</v>
      </c>
      <c r="S4078" t="s">
        <v>249</v>
      </c>
      <c r="T4078" t="b">
        <v>1</v>
      </c>
    </row>
    <row r="4079" spans="1:20" x14ac:dyDescent="0.25">
      <c r="A4079" t="s">
        <v>259</v>
      </c>
      <c r="B4079" t="s">
        <v>260</v>
      </c>
      <c r="C4079" t="s">
        <v>237</v>
      </c>
      <c r="D4079" t="s">
        <v>1786</v>
      </c>
      <c r="E4079" t="s">
        <v>1460</v>
      </c>
      <c r="F4079" t="s">
        <v>2709</v>
      </c>
      <c r="G4079" t="s">
        <v>2709</v>
      </c>
      <c r="H4079">
        <v>5.2320000000000002</v>
      </c>
      <c r="I4079" t="s">
        <v>265</v>
      </c>
      <c r="J4079" t="s">
        <v>242</v>
      </c>
      <c r="K4079" t="s">
        <v>243</v>
      </c>
      <c r="L4079" t="s">
        <v>244</v>
      </c>
      <c r="M4079">
        <v>0</v>
      </c>
      <c r="N4079">
        <v>5.2320000000000002</v>
      </c>
      <c r="O4079" t="s">
        <v>324</v>
      </c>
      <c r="P4079" t="s">
        <v>9304</v>
      </c>
      <c r="Q4079" t="s">
        <v>1790</v>
      </c>
      <c r="R4079" t="s">
        <v>9305</v>
      </c>
      <c r="S4079" t="s">
        <v>270</v>
      </c>
      <c r="T4079" t="b">
        <v>1</v>
      </c>
    </row>
    <row r="4080" spans="1:20" x14ac:dyDescent="0.25">
      <c r="A4080" t="s">
        <v>259</v>
      </c>
      <c r="B4080" t="s">
        <v>260</v>
      </c>
      <c r="C4080" t="s">
        <v>294</v>
      </c>
      <c r="D4080" t="s">
        <v>1786</v>
      </c>
      <c r="E4080" t="s">
        <v>1460</v>
      </c>
      <c r="F4080" t="s">
        <v>2709</v>
      </c>
      <c r="G4080" t="s">
        <v>2709</v>
      </c>
      <c r="H4080">
        <v>3.024</v>
      </c>
      <c r="I4080" t="s">
        <v>265</v>
      </c>
      <c r="J4080" t="s">
        <v>242</v>
      </c>
      <c r="K4080" t="s">
        <v>243</v>
      </c>
      <c r="L4080" t="s">
        <v>244</v>
      </c>
      <c r="M4080">
        <v>0</v>
      </c>
      <c r="N4080">
        <v>3.024</v>
      </c>
      <c r="O4080" t="s">
        <v>324</v>
      </c>
      <c r="P4080" t="s">
        <v>9304</v>
      </c>
      <c r="Q4080" t="s">
        <v>1790</v>
      </c>
      <c r="R4080" t="s">
        <v>9305</v>
      </c>
      <c r="S4080" t="s">
        <v>270</v>
      </c>
      <c r="T4080" t="b">
        <v>1</v>
      </c>
    </row>
    <row r="4081" spans="1:20" x14ac:dyDescent="0.25">
      <c r="A4081" t="s">
        <v>259</v>
      </c>
      <c r="B4081" t="s">
        <v>260</v>
      </c>
      <c r="C4081" t="s">
        <v>237</v>
      </c>
      <c r="D4081" t="s">
        <v>295</v>
      </c>
      <c r="E4081" t="s">
        <v>9306</v>
      </c>
      <c r="F4081" t="s">
        <v>9307</v>
      </c>
      <c r="G4081" t="s">
        <v>9307</v>
      </c>
      <c r="H4081">
        <v>0.61460000000000004</v>
      </c>
      <c r="I4081" t="s">
        <v>265</v>
      </c>
      <c r="J4081" t="s">
        <v>242</v>
      </c>
      <c r="K4081" t="s">
        <v>243</v>
      </c>
      <c r="L4081" t="s">
        <v>244</v>
      </c>
      <c r="M4081">
        <v>0</v>
      </c>
      <c r="N4081">
        <v>0.61460000000000004</v>
      </c>
      <c r="O4081" t="s">
        <v>298</v>
      </c>
      <c r="P4081" t="s">
        <v>9308</v>
      </c>
      <c r="Q4081" t="s">
        <v>300</v>
      </c>
      <c r="R4081" t="s">
        <v>9309</v>
      </c>
      <c r="S4081" t="s">
        <v>270</v>
      </c>
      <c r="T4081" t="b">
        <v>1</v>
      </c>
    </row>
    <row r="4082" spans="1:20" x14ac:dyDescent="0.25">
      <c r="A4082" t="s">
        <v>259</v>
      </c>
      <c r="B4082" t="s">
        <v>260</v>
      </c>
      <c r="C4082" t="s">
        <v>237</v>
      </c>
      <c r="D4082" t="s">
        <v>1382</v>
      </c>
      <c r="E4082" t="s">
        <v>2878</v>
      </c>
      <c r="F4082" t="s">
        <v>2879</v>
      </c>
      <c r="G4082" t="s">
        <v>2880</v>
      </c>
      <c r="H4082">
        <v>0.30099999999999999</v>
      </c>
      <c r="I4082" t="s">
        <v>265</v>
      </c>
      <c r="J4082" t="s">
        <v>242</v>
      </c>
      <c r="K4082" t="s">
        <v>243</v>
      </c>
      <c r="L4082" t="s">
        <v>244</v>
      </c>
      <c r="M4082">
        <v>0</v>
      </c>
      <c r="N4082">
        <v>0.30099999999999999</v>
      </c>
      <c r="O4082" t="s">
        <v>324</v>
      </c>
      <c r="P4082" t="s">
        <v>9310</v>
      </c>
      <c r="Q4082" t="s">
        <v>1387</v>
      </c>
      <c r="R4082" t="s">
        <v>9311</v>
      </c>
      <c r="S4082" t="s">
        <v>270</v>
      </c>
      <c r="T4082" t="b">
        <v>1</v>
      </c>
    </row>
    <row r="4083" spans="1:20" x14ac:dyDescent="0.25">
      <c r="A4083" t="s">
        <v>259</v>
      </c>
      <c r="B4083" t="s">
        <v>260</v>
      </c>
      <c r="C4083" t="s">
        <v>294</v>
      </c>
      <c r="D4083" t="s">
        <v>1382</v>
      </c>
      <c r="E4083" t="s">
        <v>2878</v>
      </c>
      <c r="F4083" t="s">
        <v>2879</v>
      </c>
      <c r="G4083" t="s">
        <v>2880</v>
      </c>
      <c r="H4083">
        <v>7.6799999999999993E-2</v>
      </c>
      <c r="I4083" t="s">
        <v>265</v>
      </c>
      <c r="J4083" t="s">
        <v>242</v>
      </c>
      <c r="K4083" t="s">
        <v>243</v>
      </c>
      <c r="L4083" t="s">
        <v>244</v>
      </c>
      <c r="M4083">
        <v>0</v>
      </c>
      <c r="N4083">
        <v>7.6799999999999993E-2</v>
      </c>
      <c r="O4083" t="s">
        <v>324</v>
      </c>
      <c r="P4083" t="s">
        <v>9310</v>
      </c>
      <c r="Q4083" t="s">
        <v>1387</v>
      </c>
      <c r="R4083" t="s">
        <v>9311</v>
      </c>
      <c r="S4083" t="s">
        <v>270</v>
      </c>
      <c r="T4083" t="b">
        <v>1</v>
      </c>
    </row>
    <row r="4084" spans="1:20" x14ac:dyDescent="0.25">
      <c r="A4084" t="s">
        <v>259</v>
      </c>
      <c r="B4084" t="s">
        <v>260</v>
      </c>
      <c r="C4084" t="s">
        <v>237</v>
      </c>
      <c r="D4084" t="s">
        <v>862</v>
      </c>
      <c r="E4084" t="s">
        <v>1411</v>
      </c>
      <c r="F4084" t="s">
        <v>1848</v>
      </c>
      <c r="G4084" t="s">
        <v>1849</v>
      </c>
      <c r="H4084">
        <v>0.18429999999999999</v>
      </c>
      <c r="I4084" t="s">
        <v>265</v>
      </c>
      <c r="J4084" t="s">
        <v>242</v>
      </c>
      <c r="K4084" t="s">
        <v>243</v>
      </c>
      <c r="L4084" t="s">
        <v>244</v>
      </c>
      <c r="M4084">
        <v>0</v>
      </c>
      <c r="N4084">
        <v>0.18429999999999999</v>
      </c>
      <c r="O4084" t="s">
        <v>290</v>
      </c>
      <c r="P4084" t="s">
        <v>9312</v>
      </c>
      <c r="Q4084" t="s">
        <v>867</v>
      </c>
      <c r="R4084" t="s">
        <v>9313</v>
      </c>
      <c r="S4084" t="s">
        <v>270</v>
      </c>
      <c r="T4084" t="b">
        <v>1</v>
      </c>
    </row>
    <row r="4085" spans="1:20" x14ac:dyDescent="0.25">
      <c r="A4085" t="s">
        <v>259</v>
      </c>
      <c r="B4085" t="s">
        <v>382</v>
      </c>
      <c r="C4085" t="s">
        <v>237</v>
      </c>
      <c r="D4085" t="s">
        <v>383</v>
      </c>
      <c r="E4085" t="s">
        <v>1207</v>
      </c>
      <c r="F4085" t="s">
        <v>2847</v>
      </c>
      <c r="G4085" t="s">
        <v>2847</v>
      </c>
      <c r="H4085">
        <v>0.13200000000000001</v>
      </c>
      <c r="I4085" t="s">
        <v>265</v>
      </c>
      <c r="J4085" t="s">
        <v>242</v>
      </c>
      <c r="K4085" t="s">
        <v>243</v>
      </c>
      <c r="L4085" t="s">
        <v>244</v>
      </c>
      <c r="M4085">
        <v>0</v>
      </c>
      <c r="N4085">
        <v>0.13200000000000001</v>
      </c>
      <c r="O4085" t="s">
        <v>386</v>
      </c>
      <c r="P4085" t="s">
        <v>9314</v>
      </c>
      <c r="Q4085" t="s">
        <v>388</v>
      </c>
      <c r="R4085" t="s">
        <v>9315</v>
      </c>
      <c r="S4085" t="s">
        <v>390</v>
      </c>
      <c r="T4085" t="b">
        <v>1</v>
      </c>
    </row>
    <row r="4086" spans="1:20" x14ac:dyDescent="0.25">
      <c r="A4086" t="s">
        <v>259</v>
      </c>
      <c r="B4086" t="s">
        <v>382</v>
      </c>
      <c r="C4086" t="s">
        <v>294</v>
      </c>
      <c r="D4086" t="s">
        <v>383</v>
      </c>
      <c r="E4086" t="s">
        <v>1207</v>
      </c>
      <c r="F4086" t="s">
        <v>2847</v>
      </c>
      <c r="G4086" t="s">
        <v>2847</v>
      </c>
      <c r="H4086">
        <v>3.9E-2</v>
      </c>
      <c r="I4086" t="s">
        <v>265</v>
      </c>
      <c r="J4086" t="s">
        <v>242</v>
      </c>
      <c r="K4086" t="s">
        <v>243</v>
      </c>
      <c r="L4086" t="s">
        <v>244</v>
      </c>
      <c r="M4086">
        <v>0</v>
      </c>
      <c r="N4086">
        <v>3.9E-2</v>
      </c>
      <c r="O4086" t="s">
        <v>391</v>
      </c>
      <c r="P4086" t="s">
        <v>9314</v>
      </c>
      <c r="Q4086" t="s">
        <v>388</v>
      </c>
      <c r="R4086" t="s">
        <v>9315</v>
      </c>
      <c r="S4086" t="s">
        <v>390</v>
      </c>
      <c r="T4086" t="b">
        <v>1</v>
      </c>
    </row>
    <row r="4087" spans="1:20" x14ac:dyDescent="0.25">
      <c r="A4087" t="s">
        <v>259</v>
      </c>
      <c r="B4087" t="s">
        <v>260</v>
      </c>
      <c r="C4087" t="s">
        <v>237</v>
      </c>
      <c r="D4087" t="s">
        <v>328</v>
      </c>
      <c r="E4087" t="s">
        <v>7201</v>
      </c>
      <c r="F4087" t="s">
        <v>9316</v>
      </c>
      <c r="G4087" t="s">
        <v>9316</v>
      </c>
      <c r="H4087">
        <v>0.2712</v>
      </c>
      <c r="I4087" t="s">
        <v>265</v>
      </c>
      <c r="J4087" t="s">
        <v>242</v>
      </c>
      <c r="K4087" t="s">
        <v>243</v>
      </c>
      <c r="L4087" t="s">
        <v>244</v>
      </c>
      <c r="M4087">
        <v>0</v>
      </c>
      <c r="N4087">
        <v>0.2712</v>
      </c>
      <c r="O4087" t="s">
        <v>1258</v>
      </c>
      <c r="P4087" t="s">
        <v>9317</v>
      </c>
      <c r="Q4087" t="s">
        <v>333</v>
      </c>
      <c r="R4087" t="s">
        <v>9318</v>
      </c>
      <c r="S4087" t="s">
        <v>270</v>
      </c>
      <c r="T4087" t="b">
        <v>1</v>
      </c>
    </row>
    <row r="4088" spans="1:20" x14ac:dyDescent="0.25">
      <c r="A4088" t="s">
        <v>259</v>
      </c>
      <c r="B4088" t="s">
        <v>260</v>
      </c>
      <c r="C4088" t="s">
        <v>237</v>
      </c>
      <c r="D4088" t="s">
        <v>2380</v>
      </c>
      <c r="E4088" t="s">
        <v>6432</v>
      </c>
      <c r="F4088" t="s">
        <v>6432</v>
      </c>
      <c r="G4088" t="s">
        <v>9319</v>
      </c>
      <c r="H4088">
        <v>0.68799999999999994</v>
      </c>
      <c r="I4088" t="s">
        <v>265</v>
      </c>
      <c r="J4088" t="s">
        <v>242</v>
      </c>
      <c r="K4088" t="s">
        <v>243</v>
      </c>
      <c r="L4088" t="s">
        <v>244</v>
      </c>
      <c r="M4088">
        <v>0</v>
      </c>
      <c r="N4088">
        <v>0.68799999999999994</v>
      </c>
      <c r="O4088" t="s">
        <v>331</v>
      </c>
      <c r="P4088" t="s">
        <v>9320</v>
      </c>
      <c r="Q4088" t="s">
        <v>2384</v>
      </c>
      <c r="R4088" t="s">
        <v>9321</v>
      </c>
      <c r="S4088" t="s">
        <v>270</v>
      </c>
      <c r="T4088" t="b">
        <v>1</v>
      </c>
    </row>
    <row r="4089" spans="1:20" x14ac:dyDescent="0.25">
      <c r="A4089" t="s">
        <v>259</v>
      </c>
      <c r="B4089" t="s">
        <v>260</v>
      </c>
      <c r="C4089" t="s">
        <v>336</v>
      </c>
      <c r="D4089" t="s">
        <v>2380</v>
      </c>
      <c r="E4089" t="s">
        <v>6432</v>
      </c>
      <c r="F4089" t="s">
        <v>6432</v>
      </c>
      <c r="G4089" t="s">
        <v>9319</v>
      </c>
      <c r="H4089">
        <v>3556</v>
      </c>
      <c r="I4089" t="s">
        <v>265</v>
      </c>
      <c r="J4089" t="s">
        <v>242</v>
      </c>
      <c r="K4089" t="s">
        <v>243</v>
      </c>
      <c r="L4089" t="s">
        <v>244</v>
      </c>
      <c r="M4089">
        <v>0</v>
      </c>
      <c r="N4089">
        <v>3556</v>
      </c>
      <c r="O4089" t="s">
        <v>324</v>
      </c>
      <c r="P4089" t="s">
        <v>9320</v>
      </c>
      <c r="Q4089" t="s">
        <v>2384</v>
      </c>
      <c r="R4089" t="s">
        <v>9322</v>
      </c>
      <c r="S4089" t="s">
        <v>270</v>
      </c>
      <c r="T4089" t="b">
        <v>1</v>
      </c>
    </row>
    <row r="4090" spans="1:20" x14ac:dyDescent="0.25">
      <c r="A4090" t="s">
        <v>259</v>
      </c>
      <c r="B4090" t="s">
        <v>260</v>
      </c>
      <c r="C4090" t="s">
        <v>336</v>
      </c>
      <c r="D4090" t="s">
        <v>2380</v>
      </c>
      <c r="E4090" t="s">
        <v>6432</v>
      </c>
      <c r="F4090" t="s">
        <v>6432</v>
      </c>
      <c r="G4090" t="s">
        <v>9319</v>
      </c>
      <c r="H4090">
        <v>6871</v>
      </c>
      <c r="I4090" t="s">
        <v>265</v>
      </c>
      <c r="J4090" t="s">
        <v>242</v>
      </c>
      <c r="K4090" t="s">
        <v>243</v>
      </c>
      <c r="L4090" t="s">
        <v>244</v>
      </c>
      <c r="M4090">
        <v>0</v>
      </c>
      <c r="N4090">
        <v>6871</v>
      </c>
      <c r="O4090" t="s">
        <v>324</v>
      </c>
      <c r="P4090" t="s">
        <v>9320</v>
      </c>
      <c r="Q4090" t="s">
        <v>2384</v>
      </c>
      <c r="R4090" t="s">
        <v>9323</v>
      </c>
      <c r="S4090" t="s">
        <v>270</v>
      </c>
      <c r="T4090" t="b">
        <v>1</v>
      </c>
    </row>
    <row r="4091" spans="1:20" x14ac:dyDescent="0.25">
      <c r="A4091" t="s">
        <v>259</v>
      </c>
      <c r="B4091" t="s">
        <v>260</v>
      </c>
      <c r="C4091" t="s">
        <v>237</v>
      </c>
      <c r="D4091" t="s">
        <v>1703</v>
      </c>
      <c r="E4091" t="s">
        <v>6827</v>
      </c>
      <c r="F4091" t="s">
        <v>9324</v>
      </c>
      <c r="G4091" t="s">
        <v>9324</v>
      </c>
      <c r="H4091">
        <v>2.266</v>
      </c>
      <c r="I4091" t="s">
        <v>265</v>
      </c>
      <c r="J4091" t="s">
        <v>242</v>
      </c>
      <c r="K4091" t="s">
        <v>243</v>
      </c>
      <c r="L4091" t="s">
        <v>244</v>
      </c>
      <c r="M4091">
        <v>0</v>
      </c>
      <c r="N4091">
        <v>2.266</v>
      </c>
      <c r="O4091" t="s">
        <v>324</v>
      </c>
      <c r="P4091" t="s">
        <v>9325</v>
      </c>
      <c r="Q4091" t="s">
        <v>1707</v>
      </c>
      <c r="R4091" t="s">
        <v>9326</v>
      </c>
      <c r="S4091" t="s">
        <v>270</v>
      </c>
      <c r="T4091" t="b">
        <v>1</v>
      </c>
    </row>
    <row r="4092" spans="1:20" x14ac:dyDescent="0.25">
      <c r="A4092" t="s">
        <v>259</v>
      </c>
      <c r="B4092" t="s">
        <v>260</v>
      </c>
      <c r="C4092" t="s">
        <v>294</v>
      </c>
      <c r="D4092" t="s">
        <v>1703</v>
      </c>
      <c r="E4092" t="s">
        <v>6827</v>
      </c>
      <c r="F4092" t="s">
        <v>9324</v>
      </c>
      <c r="G4092" t="s">
        <v>9324</v>
      </c>
      <c r="H4092">
        <v>0.69099999999999995</v>
      </c>
      <c r="I4092" t="s">
        <v>265</v>
      </c>
      <c r="J4092" t="s">
        <v>242</v>
      </c>
      <c r="K4092" t="s">
        <v>243</v>
      </c>
      <c r="L4092" t="s">
        <v>244</v>
      </c>
      <c r="M4092">
        <v>0</v>
      </c>
      <c r="N4092">
        <v>0.69099999999999995</v>
      </c>
      <c r="O4092" t="s">
        <v>324</v>
      </c>
      <c r="P4092" t="s">
        <v>9325</v>
      </c>
      <c r="Q4092" t="s">
        <v>1707</v>
      </c>
      <c r="R4092" t="s">
        <v>9326</v>
      </c>
      <c r="S4092" t="s">
        <v>270</v>
      </c>
      <c r="T4092" t="b">
        <v>1</v>
      </c>
    </row>
    <row r="4093" spans="1:20" x14ac:dyDescent="0.25">
      <c r="A4093" t="s">
        <v>236</v>
      </c>
      <c r="B4093" t="s">
        <v>236</v>
      </c>
      <c r="C4093" t="s">
        <v>237</v>
      </c>
      <c r="D4093" t="s">
        <v>314</v>
      </c>
      <c r="E4093" t="s">
        <v>251</v>
      </c>
      <c r="F4093" t="s">
        <v>455</v>
      </c>
      <c r="G4093" t="s">
        <v>9327</v>
      </c>
      <c r="H4093">
        <v>1</v>
      </c>
      <c r="I4093" t="s">
        <v>492</v>
      </c>
      <c r="J4093" t="s">
        <v>242</v>
      </c>
      <c r="K4093" t="s">
        <v>243</v>
      </c>
      <c r="L4093" t="s">
        <v>244</v>
      </c>
      <c r="M4093">
        <v>0</v>
      </c>
      <c r="N4093">
        <v>1</v>
      </c>
      <c r="O4093" t="s">
        <v>255</v>
      </c>
      <c r="P4093" t="s">
        <v>9328</v>
      </c>
      <c r="Q4093" t="s">
        <v>318</v>
      </c>
      <c r="R4093" t="s">
        <v>551</v>
      </c>
      <c r="S4093" t="s">
        <v>249</v>
      </c>
      <c r="T4093" t="b">
        <v>1</v>
      </c>
    </row>
    <row r="4094" spans="1:20" x14ac:dyDescent="0.25">
      <c r="A4094" t="s">
        <v>259</v>
      </c>
      <c r="B4094" t="s">
        <v>382</v>
      </c>
      <c r="C4094" t="s">
        <v>237</v>
      </c>
      <c r="D4094" t="s">
        <v>1792</v>
      </c>
      <c r="E4094" t="s">
        <v>6666</v>
      </c>
      <c r="F4094" t="s">
        <v>6667</v>
      </c>
      <c r="G4094" t="s">
        <v>6667</v>
      </c>
      <c r="H4094">
        <v>0.65200000000000002</v>
      </c>
      <c r="I4094" t="s">
        <v>265</v>
      </c>
      <c r="J4094" t="s">
        <v>242</v>
      </c>
      <c r="K4094" t="s">
        <v>243</v>
      </c>
      <c r="L4094" t="s">
        <v>244</v>
      </c>
      <c r="M4094">
        <v>0</v>
      </c>
      <c r="N4094">
        <v>0.65200000000000002</v>
      </c>
      <c r="O4094" t="s">
        <v>1364</v>
      </c>
      <c r="P4094" t="s">
        <v>9329</v>
      </c>
      <c r="Q4094" t="s">
        <v>1796</v>
      </c>
      <c r="R4094" t="s">
        <v>9330</v>
      </c>
      <c r="S4094" t="s">
        <v>390</v>
      </c>
      <c r="T4094" t="b">
        <v>1</v>
      </c>
    </row>
    <row r="4095" spans="1:20" x14ac:dyDescent="0.25">
      <c r="A4095" t="s">
        <v>259</v>
      </c>
      <c r="B4095" t="s">
        <v>382</v>
      </c>
      <c r="C4095" t="s">
        <v>294</v>
      </c>
      <c r="D4095" t="s">
        <v>1792</v>
      </c>
      <c r="E4095" t="s">
        <v>6666</v>
      </c>
      <c r="F4095" t="s">
        <v>6667</v>
      </c>
      <c r="G4095" t="s">
        <v>6667</v>
      </c>
      <c r="H4095">
        <v>0.371</v>
      </c>
      <c r="I4095" t="s">
        <v>265</v>
      </c>
      <c r="J4095" t="s">
        <v>242</v>
      </c>
      <c r="K4095" t="s">
        <v>243</v>
      </c>
      <c r="L4095" t="s">
        <v>244</v>
      </c>
      <c r="M4095">
        <v>0</v>
      </c>
      <c r="N4095">
        <v>0.371</v>
      </c>
      <c r="O4095" t="s">
        <v>1364</v>
      </c>
      <c r="P4095" t="s">
        <v>9329</v>
      </c>
      <c r="Q4095" t="s">
        <v>1796</v>
      </c>
      <c r="R4095" t="s">
        <v>9330</v>
      </c>
      <c r="S4095" t="s">
        <v>390</v>
      </c>
      <c r="T4095" t="b">
        <v>1</v>
      </c>
    </row>
    <row r="4096" spans="1:20" x14ac:dyDescent="0.25">
      <c r="A4096" t="s">
        <v>259</v>
      </c>
      <c r="B4096" t="s">
        <v>260</v>
      </c>
      <c r="C4096" t="s">
        <v>237</v>
      </c>
      <c r="D4096" t="s">
        <v>2193</v>
      </c>
      <c r="E4096" t="s">
        <v>2172</v>
      </c>
      <c r="F4096" t="s">
        <v>2173</v>
      </c>
      <c r="G4096" t="s">
        <v>2174</v>
      </c>
      <c r="H4096">
        <v>0.15529999999999999</v>
      </c>
      <c r="I4096" t="s">
        <v>265</v>
      </c>
      <c r="J4096" t="s">
        <v>242</v>
      </c>
      <c r="K4096" t="s">
        <v>243</v>
      </c>
      <c r="L4096" t="s">
        <v>244</v>
      </c>
      <c r="M4096">
        <v>0</v>
      </c>
      <c r="N4096">
        <v>0.15529999999999999</v>
      </c>
      <c r="O4096" t="s">
        <v>372</v>
      </c>
      <c r="P4096" t="s">
        <v>9331</v>
      </c>
      <c r="Q4096" t="s">
        <v>2197</v>
      </c>
      <c r="R4096" t="s">
        <v>9332</v>
      </c>
      <c r="S4096" t="s">
        <v>270</v>
      </c>
      <c r="T4096" t="b">
        <v>1</v>
      </c>
    </row>
    <row r="4097" spans="1:20" x14ac:dyDescent="0.25">
      <c r="A4097" t="s">
        <v>259</v>
      </c>
      <c r="B4097" t="s">
        <v>260</v>
      </c>
      <c r="C4097" t="s">
        <v>294</v>
      </c>
      <c r="D4097" t="s">
        <v>2193</v>
      </c>
      <c r="E4097" t="s">
        <v>2172</v>
      </c>
      <c r="F4097" t="s">
        <v>2173</v>
      </c>
      <c r="G4097" t="s">
        <v>2174</v>
      </c>
      <c r="H4097">
        <v>6.7288000000000001E-2</v>
      </c>
      <c r="I4097" t="s">
        <v>265</v>
      </c>
      <c r="J4097" t="s">
        <v>242</v>
      </c>
      <c r="K4097" t="s">
        <v>243</v>
      </c>
      <c r="L4097" t="s">
        <v>244</v>
      </c>
      <c r="M4097">
        <v>0</v>
      </c>
      <c r="N4097">
        <v>6.7288000000000001E-2</v>
      </c>
      <c r="O4097" t="s">
        <v>372</v>
      </c>
      <c r="P4097" t="s">
        <v>9331</v>
      </c>
      <c r="Q4097" t="s">
        <v>2197</v>
      </c>
      <c r="R4097" t="s">
        <v>9332</v>
      </c>
      <c r="S4097" t="s">
        <v>270</v>
      </c>
      <c r="T4097" t="b">
        <v>1</v>
      </c>
    </row>
    <row r="4098" spans="1:20" x14ac:dyDescent="0.25">
      <c r="A4098" t="s">
        <v>259</v>
      </c>
      <c r="B4098" t="s">
        <v>260</v>
      </c>
      <c r="C4098" t="s">
        <v>237</v>
      </c>
      <c r="D4098" t="s">
        <v>627</v>
      </c>
      <c r="E4098" t="s">
        <v>8925</v>
      </c>
      <c r="F4098" t="s">
        <v>9333</v>
      </c>
      <c r="G4098" t="s">
        <v>9333</v>
      </c>
      <c r="H4098">
        <v>0.92200000000000004</v>
      </c>
      <c r="I4098" t="s">
        <v>265</v>
      </c>
      <c r="J4098" t="s">
        <v>242</v>
      </c>
      <c r="K4098" t="s">
        <v>243</v>
      </c>
      <c r="L4098" t="s">
        <v>244</v>
      </c>
      <c r="M4098">
        <v>0</v>
      </c>
      <c r="N4098">
        <v>0.92200000000000004</v>
      </c>
      <c r="O4098" t="s">
        <v>324</v>
      </c>
      <c r="P4098" t="s">
        <v>9026</v>
      </c>
      <c r="Q4098" t="s">
        <v>631</v>
      </c>
      <c r="R4098" t="s">
        <v>9334</v>
      </c>
      <c r="S4098" t="s">
        <v>270</v>
      </c>
      <c r="T4098" t="b">
        <v>0</v>
      </c>
    </row>
    <row r="4099" spans="1:20" x14ac:dyDescent="0.25">
      <c r="A4099" t="s">
        <v>259</v>
      </c>
      <c r="B4099" t="s">
        <v>260</v>
      </c>
      <c r="C4099" t="s">
        <v>237</v>
      </c>
      <c r="D4099" t="s">
        <v>956</v>
      </c>
      <c r="E4099" t="s">
        <v>9335</v>
      </c>
      <c r="F4099" t="s">
        <v>9336</v>
      </c>
      <c r="G4099" t="s">
        <v>9336</v>
      </c>
      <c r="H4099">
        <v>2.266</v>
      </c>
      <c r="I4099" t="s">
        <v>265</v>
      </c>
      <c r="J4099" t="s">
        <v>242</v>
      </c>
      <c r="K4099" t="s">
        <v>243</v>
      </c>
      <c r="L4099" t="s">
        <v>244</v>
      </c>
      <c r="M4099">
        <v>0</v>
      </c>
      <c r="N4099">
        <v>2.266</v>
      </c>
      <c r="O4099" t="s">
        <v>324</v>
      </c>
      <c r="P4099" t="s">
        <v>9337</v>
      </c>
      <c r="Q4099" t="s">
        <v>960</v>
      </c>
      <c r="R4099" t="s">
        <v>9338</v>
      </c>
      <c r="S4099" t="s">
        <v>270</v>
      </c>
      <c r="T4099" t="b">
        <v>1</v>
      </c>
    </row>
    <row r="4100" spans="1:20" x14ac:dyDescent="0.25">
      <c r="A4100" t="s">
        <v>259</v>
      </c>
      <c r="B4100" t="s">
        <v>260</v>
      </c>
      <c r="C4100" t="s">
        <v>294</v>
      </c>
      <c r="D4100" t="s">
        <v>956</v>
      </c>
      <c r="E4100" t="s">
        <v>9335</v>
      </c>
      <c r="F4100" t="s">
        <v>9336</v>
      </c>
      <c r="G4100" t="s">
        <v>9336</v>
      </c>
      <c r="H4100">
        <v>0.69099999999999995</v>
      </c>
      <c r="I4100" t="s">
        <v>265</v>
      </c>
      <c r="J4100" t="s">
        <v>242</v>
      </c>
      <c r="K4100" t="s">
        <v>243</v>
      </c>
      <c r="L4100" t="s">
        <v>244</v>
      </c>
      <c r="M4100">
        <v>0</v>
      </c>
      <c r="N4100">
        <v>0.69099999999999995</v>
      </c>
      <c r="O4100" t="s">
        <v>324</v>
      </c>
      <c r="P4100" t="s">
        <v>9337</v>
      </c>
      <c r="Q4100" t="s">
        <v>960</v>
      </c>
      <c r="R4100" t="s">
        <v>9338</v>
      </c>
      <c r="S4100" t="s">
        <v>270</v>
      </c>
      <c r="T4100" t="b">
        <v>1</v>
      </c>
    </row>
    <row r="4101" spans="1:20" x14ac:dyDescent="0.25">
      <c r="A4101" t="s">
        <v>259</v>
      </c>
      <c r="B4101" t="s">
        <v>260</v>
      </c>
      <c r="C4101" t="s">
        <v>237</v>
      </c>
      <c r="D4101" t="s">
        <v>1343</v>
      </c>
      <c r="E4101" t="s">
        <v>7342</v>
      </c>
      <c r="F4101" t="s">
        <v>9339</v>
      </c>
      <c r="G4101" t="s">
        <v>9339</v>
      </c>
      <c r="H4101">
        <v>0.27</v>
      </c>
      <c r="I4101" t="s">
        <v>265</v>
      </c>
      <c r="J4101" t="s">
        <v>242</v>
      </c>
      <c r="K4101" t="s">
        <v>243</v>
      </c>
      <c r="L4101" t="s">
        <v>244</v>
      </c>
      <c r="M4101">
        <v>0</v>
      </c>
      <c r="N4101">
        <v>0.27</v>
      </c>
      <c r="O4101" t="s">
        <v>446</v>
      </c>
      <c r="P4101" t="s">
        <v>9340</v>
      </c>
      <c r="Q4101" t="s">
        <v>1347</v>
      </c>
      <c r="R4101" t="s">
        <v>9341</v>
      </c>
      <c r="S4101" t="s">
        <v>270</v>
      </c>
      <c r="T4101" t="b">
        <v>1</v>
      </c>
    </row>
    <row r="4102" spans="1:20" x14ac:dyDescent="0.25">
      <c r="A4102" t="s">
        <v>259</v>
      </c>
      <c r="B4102" t="s">
        <v>260</v>
      </c>
      <c r="C4102" t="s">
        <v>294</v>
      </c>
      <c r="D4102" t="s">
        <v>1343</v>
      </c>
      <c r="E4102" t="s">
        <v>7342</v>
      </c>
      <c r="F4102" t="s">
        <v>9339</v>
      </c>
      <c r="G4102" t="s">
        <v>9339</v>
      </c>
      <c r="H4102">
        <v>0.12</v>
      </c>
      <c r="I4102" t="s">
        <v>265</v>
      </c>
      <c r="J4102" t="s">
        <v>242</v>
      </c>
      <c r="K4102" t="s">
        <v>243</v>
      </c>
      <c r="L4102" t="s">
        <v>244</v>
      </c>
      <c r="M4102">
        <v>0</v>
      </c>
      <c r="N4102">
        <v>0.12</v>
      </c>
      <c r="O4102" t="s">
        <v>446</v>
      </c>
      <c r="P4102" t="s">
        <v>9340</v>
      </c>
      <c r="Q4102" t="s">
        <v>1347</v>
      </c>
      <c r="R4102" t="s">
        <v>9341</v>
      </c>
      <c r="S4102" t="s">
        <v>270</v>
      </c>
      <c r="T4102" t="b">
        <v>1</v>
      </c>
    </row>
    <row r="4103" spans="1:20" x14ac:dyDescent="0.25">
      <c r="A4103" t="s">
        <v>259</v>
      </c>
      <c r="B4103" t="s">
        <v>260</v>
      </c>
      <c r="C4103" t="s">
        <v>237</v>
      </c>
      <c r="D4103" t="s">
        <v>1938</v>
      </c>
      <c r="E4103" t="s">
        <v>4743</v>
      </c>
      <c r="F4103" t="s">
        <v>4931</v>
      </c>
      <c r="G4103" t="s">
        <v>4931</v>
      </c>
      <c r="H4103">
        <v>1.008</v>
      </c>
      <c r="I4103" t="s">
        <v>265</v>
      </c>
      <c r="J4103" t="s">
        <v>242</v>
      </c>
      <c r="K4103" t="s">
        <v>243</v>
      </c>
      <c r="L4103" t="s">
        <v>244</v>
      </c>
      <c r="M4103">
        <v>0</v>
      </c>
      <c r="N4103">
        <v>1.008</v>
      </c>
      <c r="O4103" t="s">
        <v>324</v>
      </c>
      <c r="P4103" t="s">
        <v>1864</v>
      </c>
      <c r="Q4103" t="s">
        <v>1942</v>
      </c>
      <c r="R4103" t="s">
        <v>9342</v>
      </c>
      <c r="S4103" t="s">
        <v>270</v>
      </c>
      <c r="T4103" t="b">
        <v>0</v>
      </c>
    </row>
    <row r="4104" spans="1:20" x14ac:dyDescent="0.25">
      <c r="A4104" t="s">
        <v>259</v>
      </c>
      <c r="B4104" t="s">
        <v>260</v>
      </c>
      <c r="C4104" t="s">
        <v>336</v>
      </c>
      <c r="D4104" t="s">
        <v>1938</v>
      </c>
      <c r="E4104" t="s">
        <v>4743</v>
      </c>
      <c r="F4104" t="s">
        <v>4931</v>
      </c>
      <c r="G4104" t="s">
        <v>4931</v>
      </c>
      <c r="H4104">
        <v>5192</v>
      </c>
      <c r="I4104" t="s">
        <v>265</v>
      </c>
      <c r="J4104" t="s">
        <v>242</v>
      </c>
      <c r="K4104" t="s">
        <v>243</v>
      </c>
      <c r="L4104" t="s">
        <v>244</v>
      </c>
      <c r="M4104">
        <v>0</v>
      </c>
      <c r="N4104">
        <v>5192</v>
      </c>
      <c r="O4104" t="s">
        <v>1866</v>
      </c>
      <c r="P4104" t="s">
        <v>1864</v>
      </c>
      <c r="Q4104" t="s">
        <v>1942</v>
      </c>
      <c r="R4104" t="s">
        <v>9343</v>
      </c>
      <c r="S4104" t="s">
        <v>270</v>
      </c>
      <c r="T4104" t="b">
        <v>0</v>
      </c>
    </row>
    <row r="4105" spans="1:20" x14ac:dyDescent="0.25">
      <c r="A4105" t="s">
        <v>259</v>
      </c>
      <c r="B4105" t="s">
        <v>260</v>
      </c>
      <c r="C4105" t="s">
        <v>336</v>
      </c>
      <c r="D4105" t="s">
        <v>1938</v>
      </c>
      <c r="E4105" t="s">
        <v>4743</v>
      </c>
      <c r="F4105" t="s">
        <v>4931</v>
      </c>
      <c r="G4105" t="s">
        <v>4931</v>
      </c>
      <c r="H4105">
        <v>9960</v>
      </c>
      <c r="I4105" t="s">
        <v>265</v>
      </c>
      <c r="J4105" t="s">
        <v>242</v>
      </c>
      <c r="K4105" t="s">
        <v>243</v>
      </c>
      <c r="L4105" t="s">
        <v>244</v>
      </c>
      <c r="M4105">
        <v>0</v>
      </c>
      <c r="N4105">
        <v>9960</v>
      </c>
      <c r="O4105" t="s">
        <v>324</v>
      </c>
      <c r="P4105" t="s">
        <v>1864</v>
      </c>
      <c r="Q4105" t="s">
        <v>1942</v>
      </c>
      <c r="R4105" t="s">
        <v>9344</v>
      </c>
      <c r="S4105" t="s">
        <v>270</v>
      </c>
      <c r="T4105" t="b">
        <v>0</v>
      </c>
    </row>
    <row r="4106" spans="1:20" x14ac:dyDescent="0.25">
      <c r="A4106" t="s">
        <v>259</v>
      </c>
      <c r="B4106" t="s">
        <v>260</v>
      </c>
      <c r="C4106" t="s">
        <v>237</v>
      </c>
      <c r="D4106" t="s">
        <v>1352</v>
      </c>
      <c r="E4106" t="s">
        <v>848</v>
      </c>
      <c r="F4106" t="s">
        <v>9345</v>
      </c>
      <c r="G4106" t="s">
        <v>9345</v>
      </c>
      <c r="H4106">
        <v>1.34E-2</v>
      </c>
      <c r="I4106" t="s">
        <v>265</v>
      </c>
      <c r="J4106" t="s">
        <v>242</v>
      </c>
      <c r="K4106" t="s">
        <v>243</v>
      </c>
      <c r="L4106" t="s">
        <v>244</v>
      </c>
      <c r="M4106">
        <v>0</v>
      </c>
      <c r="N4106">
        <v>1.34E-2</v>
      </c>
      <c r="O4106" t="s">
        <v>446</v>
      </c>
      <c r="P4106" t="s">
        <v>9346</v>
      </c>
      <c r="Q4106" t="s">
        <v>1356</v>
      </c>
      <c r="R4106" t="s">
        <v>9347</v>
      </c>
      <c r="S4106" t="s">
        <v>270</v>
      </c>
      <c r="T4106" t="b">
        <v>1</v>
      </c>
    </row>
    <row r="4107" spans="1:20" x14ac:dyDescent="0.25">
      <c r="A4107" t="s">
        <v>259</v>
      </c>
      <c r="B4107" t="s">
        <v>260</v>
      </c>
      <c r="C4107" t="s">
        <v>237</v>
      </c>
      <c r="D4107" t="s">
        <v>1711</v>
      </c>
      <c r="E4107" t="s">
        <v>3803</v>
      </c>
      <c r="F4107" t="s">
        <v>3803</v>
      </c>
      <c r="G4107" t="s">
        <v>3804</v>
      </c>
      <c r="H4107">
        <v>3.008</v>
      </c>
      <c r="I4107" t="s">
        <v>265</v>
      </c>
      <c r="J4107" t="s">
        <v>242</v>
      </c>
      <c r="K4107" t="s">
        <v>243</v>
      </c>
      <c r="L4107" t="s">
        <v>244</v>
      </c>
      <c r="M4107">
        <v>0</v>
      </c>
      <c r="N4107">
        <v>3.008</v>
      </c>
      <c r="O4107" t="s">
        <v>324</v>
      </c>
      <c r="P4107" t="s">
        <v>9348</v>
      </c>
      <c r="Q4107" t="s">
        <v>1716</v>
      </c>
      <c r="R4107" t="s">
        <v>9349</v>
      </c>
      <c r="S4107" t="s">
        <v>270</v>
      </c>
      <c r="T4107" t="b">
        <v>1</v>
      </c>
    </row>
    <row r="4108" spans="1:20" x14ac:dyDescent="0.25">
      <c r="A4108" t="s">
        <v>259</v>
      </c>
      <c r="B4108" t="s">
        <v>260</v>
      </c>
      <c r="C4108" t="s">
        <v>294</v>
      </c>
      <c r="D4108" t="s">
        <v>1711</v>
      </c>
      <c r="E4108" t="s">
        <v>3803</v>
      </c>
      <c r="F4108" t="s">
        <v>3803</v>
      </c>
      <c r="G4108" t="s">
        <v>3804</v>
      </c>
      <c r="H4108">
        <v>1.536</v>
      </c>
      <c r="I4108" t="s">
        <v>265</v>
      </c>
      <c r="J4108" t="s">
        <v>242</v>
      </c>
      <c r="K4108" t="s">
        <v>243</v>
      </c>
      <c r="L4108" t="s">
        <v>244</v>
      </c>
      <c r="M4108">
        <v>0</v>
      </c>
      <c r="N4108">
        <v>1.536</v>
      </c>
      <c r="O4108" t="s">
        <v>324</v>
      </c>
      <c r="P4108" t="s">
        <v>9348</v>
      </c>
      <c r="Q4108" t="s">
        <v>1716</v>
      </c>
      <c r="R4108" t="s">
        <v>9349</v>
      </c>
      <c r="S4108" t="s">
        <v>270</v>
      </c>
      <c r="T4108" t="b">
        <v>1</v>
      </c>
    </row>
    <row r="4109" spans="1:20" x14ac:dyDescent="0.25">
      <c r="A4109" t="s">
        <v>259</v>
      </c>
      <c r="B4109" t="s">
        <v>260</v>
      </c>
      <c r="C4109" t="s">
        <v>237</v>
      </c>
      <c r="D4109" t="s">
        <v>4818</v>
      </c>
      <c r="E4109" t="s">
        <v>4867</v>
      </c>
      <c r="F4109" t="s">
        <v>9350</v>
      </c>
      <c r="G4109" t="s">
        <v>9351</v>
      </c>
      <c r="H4109">
        <v>0.34079999999999999</v>
      </c>
      <c r="I4109" t="s">
        <v>265</v>
      </c>
      <c r="J4109" t="s">
        <v>242</v>
      </c>
      <c r="K4109" t="s">
        <v>243</v>
      </c>
      <c r="L4109" t="s">
        <v>244</v>
      </c>
      <c r="M4109">
        <v>0</v>
      </c>
      <c r="N4109">
        <v>0.34079999999999999</v>
      </c>
      <c r="O4109" t="s">
        <v>446</v>
      </c>
      <c r="P4109" t="s">
        <v>9352</v>
      </c>
      <c r="Q4109" t="s">
        <v>4820</v>
      </c>
      <c r="R4109" t="s">
        <v>9353</v>
      </c>
      <c r="S4109" t="s">
        <v>270</v>
      </c>
      <c r="T4109" t="b">
        <v>1</v>
      </c>
    </row>
    <row r="4110" spans="1:20" x14ac:dyDescent="0.25">
      <c r="A4110" t="s">
        <v>259</v>
      </c>
      <c r="B4110" t="s">
        <v>260</v>
      </c>
      <c r="C4110" t="s">
        <v>294</v>
      </c>
      <c r="D4110" t="s">
        <v>4818</v>
      </c>
      <c r="E4110" t="s">
        <v>4867</v>
      </c>
      <c r="F4110" t="s">
        <v>9350</v>
      </c>
      <c r="G4110" t="s">
        <v>9351</v>
      </c>
      <c r="H4110">
        <v>0.23039999999999999</v>
      </c>
      <c r="I4110" t="s">
        <v>265</v>
      </c>
      <c r="J4110" t="s">
        <v>242</v>
      </c>
      <c r="K4110" t="s">
        <v>243</v>
      </c>
      <c r="L4110" t="s">
        <v>244</v>
      </c>
      <c r="M4110">
        <v>0</v>
      </c>
      <c r="N4110">
        <v>0.23039999999999999</v>
      </c>
      <c r="O4110" t="s">
        <v>446</v>
      </c>
      <c r="P4110" t="s">
        <v>9352</v>
      </c>
      <c r="Q4110" t="s">
        <v>4820</v>
      </c>
      <c r="R4110" t="s">
        <v>9353</v>
      </c>
      <c r="S4110" t="s">
        <v>270</v>
      </c>
      <c r="T4110" t="b">
        <v>1</v>
      </c>
    </row>
    <row r="4111" spans="1:20" x14ac:dyDescent="0.25">
      <c r="A4111" t="s">
        <v>259</v>
      </c>
      <c r="B4111" t="s">
        <v>260</v>
      </c>
      <c r="C4111" t="s">
        <v>237</v>
      </c>
      <c r="D4111" t="s">
        <v>899</v>
      </c>
      <c r="E4111" t="s">
        <v>3839</v>
      </c>
      <c r="F4111" t="s">
        <v>6632</v>
      </c>
      <c r="G4111" t="s">
        <v>6633</v>
      </c>
      <c r="H4111">
        <v>1.1200000000000001</v>
      </c>
      <c r="I4111" t="s">
        <v>265</v>
      </c>
      <c r="J4111" t="s">
        <v>242</v>
      </c>
      <c r="K4111" t="s">
        <v>243</v>
      </c>
      <c r="L4111" t="s">
        <v>244</v>
      </c>
      <c r="M4111">
        <v>0</v>
      </c>
      <c r="N4111">
        <v>1.1200000000000001</v>
      </c>
      <c r="O4111" t="s">
        <v>2659</v>
      </c>
      <c r="P4111" t="s">
        <v>9354</v>
      </c>
      <c r="Q4111" t="s">
        <v>904</v>
      </c>
      <c r="R4111" t="s">
        <v>9355</v>
      </c>
      <c r="S4111" t="s">
        <v>270</v>
      </c>
      <c r="T4111" t="b">
        <v>1</v>
      </c>
    </row>
    <row r="4112" spans="1:20" x14ac:dyDescent="0.25">
      <c r="A4112" t="s">
        <v>259</v>
      </c>
      <c r="B4112" t="s">
        <v>260</v>
      </c>
      <c r="C4112" t="s">
        <v>294</v>
      </c>
      <c r="D4112" t="s">
        <v>899</v>
      </c>
      <c r="E4112" t="s">
        <v>3839</v>
      </c>
      <c r="F4112" t="s">
        <v>6632</v>
      </c>
      <c r="G4112" t="s">
        <v>6633</v>
      </c>
      <c r="H4112">
        <v>0.61599999999999999</v>
      </c>
      <c r="I4112" t="s">
        <v>265</v>
      </c>
      <c r="J4112" t="s">
        <v>242</v>
      </c>
      <c r="K4112" t="s">
        <v>243</v>
      </c>
      <c r="L4112" t="s">
        <v>244</v>
      </c>
      <c r="M4112">
        <v>0</v>
      </c>
      <c r="N4112">
        <v>0.61599999999999999</v>
      </c>
      <c r="O4112" t="s">
        <v>2659</v>
      </c>
      <c r="P4112" t="s">
        <v>9354</v>
      </c>
      <c r="Q4112" t="s">
        <v>904</v>
      </c>
      <c r="R4112" t="s">
        <v>9355</v>
      </c>
      <c r="S4112" t="s">
        <v>270</v>
      </c>
      <c r="T4112" t="b">
        <v>1</v>
      </c>
    </row>
    <row r="4113" spans="1:20" x14ac:dyDescent="0.25">
      <c r="A4113" t="s">
        <v>259</v>
      </c>
      <c r="B4113" t="s">
        <v>260</v>
      </c>
      <c r="C4113" t="s">
        <v>237</v>
      </c>
      <c r="D4113" t="s">
        <v>1582</v>
      </c>
      <c r="E4113" t="s">
        <v>7304</v>
      </c>
      <c r="F4113" t="s">
        <v>9356</v>
      </c>
      <c r="G4113" t="s">
        <v>9357</v>
      </c>
      <c r="H4113">
        <v>2.266</v>
      </c>
      <c r="I4113" t="s">
        <v>265</v>
      </c>
      <c r="J4113" t="s">
        <v>242</v>
      </c>
      <c r="K4113" t="s">
        <v>243</v>
      </c>
      <c r="L4113" t="s">
        <v>244</v>
      </c>
      <c r="M4113">
        <v>0</v>
      </c>
      <c r="N4113">
        <v>2.266</v>
      </c>
      <c r="O4113" t="s">
        <v>324</v>
      </c>
      <c r="P4113" t="s">
        <v>9358</v>
      </c>
      <c r="Q4113" t="s">
        <v>1586</v>
      </c>
      <c r="R4113" t="s">
        <v>9359</v>
      </c>
      <c r="S4113" t="s">
        <v>270</v>
      </c>
      <c r="T4113" t="b">
        <v>1</v>
      </c>
    </row>
    <row r="4114" spans="1:20" x14ac:dyDescent="0.25">
      <c r="A4114" t="s">
        <v>259</v>
      </c>
      <c r="B4114" t="s">
        <v>260</v>
      </c>
      <c r="C4114" t="s">
        <v>294</v>
      </c>
      <c r="D4114" t="s">
        <v>1582</v>
      </c>
      <c r="E4114" t="s">
        <v>7304</v>
      </c>
      <c r="F4114" t="s">
        <v>9356</v>
      </c>
      <c r="G4114" t="s">
        <v>9357</v>
      </c>
      <c r="H4114">
        <v>0.69099999999999995</v>
      </c>
      <c r="I4114" t="s">
        <v>265</v>
      </c>
      <c r="J4114" t="s">
        <v>242</v>
      </c>
      <c r="K4114" t="s">
        <v>243</v>
      </c>
      <c r="L4114" t="s">
        <v>244</v>
      </c>
      <c r="M4114">
        <v>0</v>
      </c>
      <c r="N4114">
        <v>0.69099999999999995</v>
      </c>
      <c r="O4114" t="s">
        <v>324</v>
      </c>
      <c r="P4114" t="s">
        <v>9358</v>
      </c>
      <c r="Q4114" t="s">
        <v>1586</v>
      </c>
      <c r="R4114" t="s">
        <v>9359</v>
      </c>
      <c r="S4114" t="s">
        <v>270</v>
      </c>
      <c r="T4114" t="b">
        <v>1</v>
      </c>
    </row>
    <row r="4115" spans="1:20" x14ac:dyDescent="0.25">
      <c r="A4115" t="s">
        <v>259</v>
      </c>
      <c r="B4115" t="s">
        <v>260</v>
      </c>
      <c r="C4115" t="s">
        <v>237</v>
      </c>
      <c r="D4115" t="s">
        <v>1047</v>
      </c>
      <c r="E4115" t="s">
        <v>1332</v>
      </c>
      <c r="F4115" t="s">
        <v>9360</v>
      </c>
      <c r="G4115" t="s">
        <v>9360</v>
      </c>
      <c r="H4115">
        <v>6.5000000000000002E-2</v>
      </c>
      <c r="I4115" t="s">
        <v>265</v>
      </c>
      <c r="J4115" t="s">
        <v>242</v>
      </c>
      <c r="K4115" t="s">
        <v>243</v>
      </c>
      <c r="L4115" t="s">
        <v>244</v>
      </c>
      <c r="M4115">
        <v>0</v>
      </c>
      <c r="N4115">
        <v>6.5000000000000002E-2</v>
      </c>
      <c r="O4115" t="s">
        <v>245</v>
      </c>
      <c r="P4115" t="s">
        <v>9361</v>
      </c>
      <c r="Q4115" t="s">
        <v>1051</v>
      </c>
      <c r="R4115" t="s">
        <v>9362</v>
      </c>
      <c r="S4115" t="s">
        <v>270</v>
      </c>
      <c r="T4115" t="b">
        <v>1</v>
      </c>
    </row>
    <row r="4116" spans="1:20" x14ac:dyDescent="0.25">
      <c r="A4116" t="s">
        <v>259</v>
      </c>
      <c r="B4116" t="s">
        <v>260</v>
      </c>
      <c r="C4116" t="s">
        <v>294</v>
      </c>
      <c r="D4116" t="s">
        <v>1047</v>
      </c>
      <c r="E4116" t="s">
        <v>1332</v>
      </c>
      <c r="F4116" t="s">
        <v>9360</v>
      </c>
      <c r="G4116" t="s">
        <v>9360</v>
      </c>
      <c r="H4116">
        <v>4.2999999999999997E-2</v>
      </c>
      <c r="I4116" t="s">
        <v>265</v>
      </c>
      <c r="J4116" t="s">
        <v>242</v>
      </c>
      <c r="K4116" t="s">
        <v>243</v>
      </c>
      <c r="L4116" t="s">
        <v>244</v>
      </c>
      <c r="M4116">
        <v>0</v>
      </c>
      <c r="N4116">
        <v>4.2999999999999997E-2</v>
      </c>
      <c r="O4116" t="s">
        <v>245</v>
      </c>
      <c r="P4116" t="s">
        <v>9361</v>
      </c>
      <c r="Q4116" t="s">
        <v>1051</v>
      </c>
      <c r="R4116" t="s">
        <v>9362</v>
      </c>
      <c r="S4116" t="s">
        <v>270</v>
      </c>
      <c r="T4116" t="b">
        <v>1</v>
      </c>
    </row>
    <row r="4117" spans="1:20" x14ac:dyDescent="0.25">
      <c r="A4117" t="s">
        <v>259</v>
      </c>
      <c r="B4117" t="s">
        <v>260</v>
      </c>
      <c r="C4117" t="s">
        <v>237</v>
      </c>
      <c r="D4117" t="s">
        <v>4334</v>
      </c>
      <c r="E4117" t="s">
        <v>4239</v>
      </c>
      <c r="F4117" t="s">
        <v>9363</v>
      </c>
      <c r="G4117" t="s">
        <v>9363</v>
      </c>
      <c r="H4117">
        <v>0.41183999999999998</v>
      </c>
      <c r="I4117" t="s">
        <v>265</v>
      </c>
      <c r="J4117" t="s">
        <v>242</v>
      </c>
      <c r="K4117" t="s">
        <v>243</v>
      </c>
      <c r="L4117" t="s">
        <v>244</v>
      </c>
      <c r="M4117">
        <v>0</v>
      </c>
      <c r="N4117">
        <v>0.41183999999999998</v>
      </c>
      <c r="O4117" t="s">
        <v>372</v>
      </c>
      <c r="P4117" t="s">
        <v>9364</v>
      </c>
      <c r="Q4117" t="s">
        <v>4338</v>
      </c>
      <c r="R4117" t="s">
        <v>9365</v>
      </c>
      <c r="S4117" t="s">
        <v>270</v>
      </c>
      <c r="T4117" t="b">
        <v>1</v>
      </c>
    </row>
    <row r="4118" spans="1:20" x14ac:dyDescent="0.25">
      <c r="A4118" t="s">
        <v>259</v>
      </c>
      <c r="B4118" t="s">
        <v>260</v>
      </c>
      <c r="C4118" t="s">
        <v>237</v>
      </c>
      <c r="D4118" t="s">
        <v>656</v>
      </c>
      <c r="E4118" t="s">
        <v>9366</v>
      </c>
      <c r="F4118" t="s">
        <v>9367</v>
      </c>
      <c r="G4118" t="s">
        <v>9368</v>
      </c>
      <c r="H4118">
        <v>1.6822E-2</v>
      </c>
      <c r="I4118" t="s">
        <v>265</v>
      </c>
      <c r="J4118" t="s">
        <v>242</v>
      </c>
      <c r="K4118" t="s">
        <v>243</v>
      </c>
      <c r="L4118" t="s">
        <v>244</v>
      </c>
      <c r="M4118">
        <v>0</v>
      </c>
      <c r="N4118">
        <v>1.6822E-2</v>
      </c>
      <c r="O4118" t="s">
        <v>372</v>
      </c>
      <c r="P4118" t="s">
        <v>9369</v>
      </c>
      <c r="Q4118" t="s">
        <v>662</v>
      </c>
      <c r="R4118" t="s">
        <v>9370</v>
      </c>
      <c r="S4118" t="s">
        <v>270</v>
      </c>
      <c r="T4118" t="b">
        <v>1</v>
      </c>
    </row>
    <row r="4119" spans="1:20" x14ac:dyDescent="0.25">
      <c r="A4119" t="s">
        <v>259</v>
      </c>
      <c r="B4119" t="s">
        <v>260</v>
      </c>
      <c r="C4119" t="s">
        <v>237</v>
      </c>
      <c r="D4119" t="s">
        <v>969</v>
      </c>
      <c r="E4119" t="s">
        <v>3982</v>
      </c>
      <c r="F4119" t="s">
        <v>3983</v>
      </c>
      <c r="G4119" t="s">
        <v>3983</v>
      </c>
      <c r="H4119">
        <v>0.16900000000000001</v>
      </c>
      <c r="I4119" t="s">
        <v>265</v>
      </c>
      <c r="J4119" t="s">
        <v>242</v>
      </c>
      <c r="K4119" t="s">
        <v>243</v>
      </c>
      <c r="L4119" t="s">
        <v>244</v>
      </c>
      <c r="M4119">
        <v>0</v>
      </c>
      <c r="N4119">
        <v>0.16900000000000001</v>
      </c>
      <c r="O4119" t="s">
        <v>324</v>
      </c>
      <c r="P4119" t="s">
        <v>9371</v>
      </c>
      <c r="Q4119" t="s">
        <v>973</v>
      </c>
      <c r="R4119" t="s">
        <v>9372</v>
      </c>
      <c r="S4119" t="s">
        <v>270</v>
      </c>
      <c r="T4119" t="b">
        <v>1</v>
      </c>
    </row>
    <row r="4120" spans="1:20" x14ac:dyDescent="0.25">
      <c r="A4120" t="s">
        <v>259</v>
      </c>
      <c r="B4120" t="s">
        <v>260</v>
      </c>
      <c r="C4120" t="s">
        <v>336</v>
      </c>
      <c r="D4120" t="s">
        <v>969</v>
      </c>
      <c r="E4120" t="s">
        <v>3982</v>
      </c>
      <c r="F4120" t="s">
        <v>3983</v>
      </c>
      <c r="G4120" t="s">
        <v>3983</v>
      </c>
      <c r="H4120">
        <v>876</v>
      </c>
      <c r="I4120" t="s">
        <v>265</v>
      </c>
      <c r="J4120" t="s">
        <v>242</v>
      </c>
      <c r="K4120" t="s">
        <v>243</v>
      </c>
      <c r="L4120" t="s">
        <v>244</v>
      </c>
      <c r="M4120">
        <v>0</v>
      </c>
      <c r="N4120">
        <v>876</v>
      </c>
      <c r="O4120" t="s">
        <v>721</v>
      </c>
      <c r="P4120" t="s">
        <v>9371</v>
      </c>
      <c r="Q4120" t="s">
        <v>973</v>
      </c>
      <c r="R4120" t="s">
        <v>9373</v>
      </c>
      <c r="S4120" t="s">
        <v>270</v>
      </c>
      <c r="T4120" t="b">
        <v>1</v>
      </c>
    </row>
    <row r="4121" spans="1:20" x14ac:dyDescent="0.25">
      <c r="A4121" t="s">
        <v>259</v>
      </c>
      <c r="B4121" t="s">
        <v>260</v>
      </c>
      <c r="C4121" t="s">
        <v>336</v>
      </c>
      <c r="D4121" t="s">
        <v>969</v>
      </c>
      <c r="E4121" t="s">
        <v>3982</v>
      </c>
      <c r="F4121" t="s">
        <v>3983</v>
      </c>
      <c r="G4121" t="s">
        <v>3983</v>
      </c>
      <c r="H4121">
        <v>1629</v>
      </c>
      <c r="I4121" t="s">
        <v>265</v>
      </c>
      <c r="J4121" t="s">
        <v>242</v>
      </c>
      <c r="K4121" t="s">
        <v>243</v>
      </c>
      <c r="L4121" t="s">
        <v>244</v>
      </c>
      <c r="M4121">
        <v>0</v>
      </c>
      <c r="N4121">
        <v>1629</v>
      </c>
      <c r="O4121" t="s">
        <v>721</v>
      </c>
      <c r="P4121" t="s">
        <v>9371</v>
      </c>
      <c r="Q4121" t="s">
        <v>973</v>
      </c>
      <c r="R4121" t="s">
        <v>9374</v>
      </c>
      <c r="S4121" t="s">
        <v>270</v>
      </c>
      <c r="T4121" t="b">
        <v>1</v>
      </c>
    </row>
    <row r="4122" spans="1:20" x14ac:dyDescent="0.25">
      <c r="A4122" t="s">
        <v>236</v>
      </c>
      <c r="B4122" t="s">
        <v>236</v>
      </c>
      <c r="C4122" t="s">
        <v>237</v>
      </c>
      <c r="D4122" t="s">
        <v>314</v>
      </c>
      <c r="F4122" t="s">
        <v>757</v>
      </c>
      <c r="G4122" t="s">
        <v>1658</v>
      </c>
      <c r="H4122">
        <v>0.1</v>
      </c>
      <c r="I4122" t="s">
        <v>254</v>
      </c>
      <c r="J4122" t="s">
        <v>242</v>
      </c>
      <c r="K4122" t="s">
        <v>243</v>
      </c>
      <c r="L4122" t="s">
        <v>244</v>
      </c>
      <c r="M4122">
        <v>0</v>
      </c>
      <c r="N4122">
        <v>0.1</v>
      </c>
      <c r="O4122" t="s">
        <v>569</v>
      </c>
      <c r="P4122" t="s">
        <v>9375</v>
      </c>
      <c r="Q4122" t="s">
        <v>318</v>
      </c>
      <c r="R4122" t="s">
        <v>3555</v>
      </c>
      <c r="S4122" t="s">
        <v>249</v>
      </c>
      <c r="T4122" t="b">
        <v>0</v>
      </c>
    </row>
    <row r="4123" spans="1:20" x14ac:dyDescent="0.25">
      <c r="A4123" t="s">
        <v>259</v>
      </c>
      <c r="B4123" t="s">
        <v>260</v>
      </c>
      <c r="C4123" t="s">
        <v>237</v>
      </c>
      <c r="D4123" t="s">
        <v>524</v>
      </c>
      <c r="E4123" t="s">
        <v>3523</v>
      </c>
      <c r="F4123" t="s">
        <v>7414</v>
      </c>
      <c r="G4123" t="s">
        <v>7415</v>
      </c>
      <c r="H4123">
        <v>1.5720000000000001</v>
      </c>
      <c r="I4123" t="s">
        <v>265</v>
      </c>
      <c r="J4123" t="s">
        <v>242</v>
      </c>
      <c r="K4123" t="s">
        <v>243</v>
      </c>
      <c r="L4123" t="s">
        <v>244</v>
      </c>
      <c r="M4123">
        <v>0</v>
      </c>
      <c r="N4123">
        <v>1.5720000000000001</v>
      </c>
      <c r="O4123" t="s">
        <v>446</v>
      </c>
      <c r="P4123" t="s">
        <v>9376</v>
      </c>
      <c r="Q4123" t="s">
        <v>528</v>
      </c>
      <c r="R4123" t="s">
        <v>9377</v>
      </c>
      <c r="S4123" t="s">
        <v>270</v>
      </c>
      <c r="T4123" t="b">
        <v>1</v>
      </c>
    </row>
    <row r="4124" spans="1:20" x14ac:dyDescent="0.25">
      <c r="A4124" t="s">
        <v>236</v>
      </c>
      <c r="B4124" t="s">
        <v>236</v>
      </c>
      <c r="C4124" t="s">
        <v>237</v>
      </c>
      <c r="D4124" t="s">
        <v>4909</v>
      </c>
      <c r="F4124" t="s">
        <v>1438</v>
      </c>
      <c r="G4124" t="s">
        <v>9378</v>
      </c>
      <c r="H4124">
        <v>0</v>
      </c>
      <c r="I4124" t="s">
        <v>254</v>
      </c>
      <c r="J4124" t="s">
        <v>242</v>
      </c>
      <c r="K4124" t="s">
        <v>243</v>
      </c>
      <c r="L4124" t="s">
        <v>244</v>
      </c>
      <c r="M4124">
        <v>0</v>
      </c>
      <c r="N4124">
        <v>0</v>
      </c>
      <c r="O4124" t="s">
        <v>365</v>
      </c>
      <c r="P4124" t="s">
        <v>6735</v>
      </c>
      <c r="Q4124" t="s">
        <v>4912</v>
      </c>
      <c r="R4124" t="s">
        <v>9379</v>
      </c>
      <c r="S4124" t="s">
        <v>249</v>
      </c>
      <c r="T4124" t="b">
        <v>0</v>
      </c>
    </row>
    <row r="4125" spans="1:20" x14ac:dyDescent="0.25">
      <c r="A4125" t="s">
        <v>236</v>
      </c>
      <c r="B4125" t="s">
        <v>236</v>
      </c>
      <c r="C4125" t="s">
        <v>237</v>
      </c>
      <c r="D4125" t="s">
        <v>1566</v>
      </c>
      <c r="F4125" t="s">
        <v>2612</v>
      </c>
      <c r="G4125" t="s">
        <v>2613</v>
      </c>
      <c r="H4125">
        <v>0.05</v>
      </c>
      <c r="I4125" t="s">
        <v>341</v>
      </c>
      <c r="J4125" t="s">
        <v>242</v>
      </c>
      <c r="K4125" t="s">
        <v>243</v>
      </c>
      <c r="L4125" t="s">
        <v>244</v>
      </c>
      <c r="M4125">
        <v>0</v>
      </c>
      <c r="N4125">
        <v>0.05</v>
      </c>
      <c r="O4125" t="s">
        <v>5606</v>
      </c>
      <c r="P4125" s="18" t="s">
        <v>9380</v>
      </c>
      <c r="Q4125" t="s">
        <v>1570</v>
      </c>
      <c r="R4125" t="s">
        <v>9381</v>
      </c>
      <c r="S4125" t="s">
        <v>249</v>
      </c>
      <c r="T4125" t="b">
        <v>1</v>
      </c>
    </row>
    <row r="4126" spans="1:20" x14ac:dyDescent="0.25">
      <c r="A4126" t="s">
        <v>259</v>
      </c>
      <c r="B4126" t="s">
        <v>382</v>
      </c>
      <c r="C4126" t="s">
        <v>237</v>
      </c>
      <c r="D4126" t="s">
        <v>5499</v>
      </c>
      <c r="E4126" t="s">
        <v>2246</v>
      </c>
      <c r="F4126" t="s">
        <v>1918</v>
      </c>
      <c r="G4126" t="s">
        <v>1918</v>
      </c>
      <c r="H4126">
        <v>0.08</v>
      </c>
      <c r="I4126" t="s">
        <v>265</v>
      </c>
      <c r="J4126" t="s">
        <v>242</v>
      </c>
      <c r="K4126" t="s">
        <v>243</v>
      </c>
      <c r="L4126" t="s">
        <v>244</v>
      </c>
      <c r="M4126">
        <v>0</v>
      </c>
      <c r="N4126">
        <v>0.08</v>
      </c>
      <c r="O4126" t="s">
        <v>5502</v>
      </c>
      <c r="P4126" s="18" t="s">
        <v>9382</v>
      </c>
      <c r="Q4126" t="s">
        <v>5504</v>
      </c>
      <c r="R4126" t="s">
        <v>9383</v>
      </c>
      <c r="S4126" t="s">
        <v>390</v>
      </c>
      <c r="T4126" t="b">
        <v>1</v>
      </c>
    </row>
    <row r="4127" spans="1:20" x14ac:dyDescent="0.25">
      <c r="A4127" t="s">
        <v>259</v>
      </c>
      <c r="B4127" t="s">
        <v>260</v>
      </c>
      <c r="C4127" t="s">
        <v>237</v>
      </c>
      <c r="D4127" t="s">
        <v>715</v>
      </c>
      <c r="E4127" t="s">
        <v>4536</v>
      </c>
      <c r="F4127" t="s">
        <v>4536</v>
      </c>
      <c r="G4127" t="s">
        <v>6831</v>
      </c>
      <c r="H4127">
        <v>0.44600000000000001</v>
      </c>
      <c r="I4127" t="s">
        <v>265</v>
      </c>
      <c r="J4127" t="s">
        <v>242</v>
      </c>
      <c r="K4127" t="s">
        <v>243</v>
      </c>
      <c r="L4127" t="s">
        <v>244</v>
      </c>
      <c r="M4127">
        <v>0</v>
      </c>
      <c r="N4127">
        <v>0.44600000000000001</v>
      </c>
      <c r="O4127" t="s">
        <v>266</v>
      </c>
      <c r="P4127" t="s">
        <v>9384</v>
      </c>
      <c r="Q4127" t="s">
        <v>717</v>
      </c>
      <c r="R4127" t="s">
        <v>9385</v>
      </c>
      <c r="S4127" t="s">
        <v>270</v>
      </c>
      <c r="T4127" t="b">
        <v>1</v>
      </c>
    </row>
    <row r="4128" spans="1:20" x14ac:dyDescent="0.25">
      <c r="A4128" t="s">
        <v>259</v>
      </c>
      <c r="B4128" t="s">
        <v>260</v>
      </c>
      <c r="C4128" t="s">
        <v>294</v>
      </c>
      <c r="D4128" t="s">
        <v>715</v>
      </c>
      <c r="E4128" t="s">
        <v>4536</v>
      </c>
      <c r="F4128" t="s">
        <v>4536</v>
      </c>
      <c r="G4128" t="s">
        <v>6831</v>
      </c>
      <c r="H4128">
        <v>0.26200000000000001</v>
      </c>
      <c r="I4128" t="s">
        <v>265</v>
      </c>
      <c r="J4128" t="s">
        <v>242</v>
      </c>
      <c r="K4128" t="s">
        <v>243</v>
      </c>
      <c r="L4128" t="s">
        <v>244</v>
      </c>
      <c r="M4128">
        <v>0</v>
      </c>
      <c r="N4128">
        <v>0.26200000000000001</v>
      </c>
      <c r="O4128" t="s">
        <v>266</v>
      </c>
      <c r="P4128" t="s">
        <v>9384</v>
      </c>
      <c r="Q4128" t="s">
        <v>717</v>
      </c>
      <c r="R4128" t="s">
        <v>9385</v>
      </c>
      <c r="S4128" t="s">
        <v>270</v>
      </c>
      <c r="T4128" t="b">
        <v>1</v>
      </c>
    </row>
    <row r="4129" spans="1:20" x14ac:dyDescent="0.25">
      <c r="A4129" t="s">
        <v>259</v>
      </c>
      <c r="B4129" t="s">
        <v>260</v>
      </c>
      <c r="C4129" t="s">
        <v>237</v>
      </c>
      <c r="D4129" t="s">
        <v>683</v>
      </c>
      <c r="E4129" t="s">
        <v>2325</v>
      </c>
      <c r="F4129" t="s">
        <v>9386</v>
      </c>
      <c r="G4129" t="s">
        <v>9386</v>
      </c>
      <c r="H4129">
        <v>13.031000000000001</v>
      </c>
      <c r="I4129" t="s">
        <v>265</v>
      </c>
      <c r="J4129" t="s">
        <v>242</v>
      </c>
      <c r="K4129" t="s">
        <v>243</v>
      </c>
      <c r="L4129" t="s">
        <v>244</v>
      </c>
      <c r="M4129">
        <v>0</v>
      </c>
      <c r="N4129">
        <v>13.031000000000001</v>
      </c>
      <c r="O4129" t="s">
        <v>476</v>
      </c>
      <c r="P4129" s="18" t="s">
        <v>9387</v>
      </c>
      <c r="Q4129" t="s">
        <v>687</v>
      </c>
      <c r="R4129" t="s">
        <v>9388</v>
      </c>
      <c r="S4129" t="s">
        <v>270</v>
      </c>
      <c r="T4129" t="b">
        <v>1</v>
      </c>
    </row>
    <row r="4130" spans="1:20" x14ac:dyDescent="0.25">
      <c r="A4130" t="s">
        <v>259</v>
      </c>
      <c r="B4130" t="s">
        <v>260</v>
      </c>
      <c r="C4130" t="s">
        <v>294</v>
      </c>
      <c r="D4130" t="s">
        <v>683</v>
      </c>
      <c r="E4130" t="s">
        <v>2325</v>
      </c>
      <c r="F4130" t="s">
        <v>9386</v>
      </c>
      <c r="G4130" t="s">
        <v>9386</v>
      </c>
      <c r="H4130">
        <v>5.3380000000000001</v>
      </c>
      <c r="I4130" t="s">
        <v>265</v>
      </c>
      <c r="J4130" t="s">
        <v>242</v>
      </c>
      <c r="K4130" t="s">
        <v>243</v>
      </c>
      <c r="L4130" t="s">
        <v>244</v>
      </c>
      <c r="M4130">
        <v>0</v>
      </c>
      <c r="N4130">
        <v>5.3380000000000001</v>
      </c>
      <c r="O4130" t="s">
        <v>476</v>
      </c>
      <c r="P4130" s="18" t="s">
        <v>9387</v>
      </c>
      <c r="Q4130" t="s">
        <v>687</v>
      </c>
      <c r="R4130" t="s">
        <v>9388</v>
      </c>
      <c r="S4130" t="s">
        <v>270</v>
      </c>
      <c r="T4130" t="b">
        <v>1</v>
      </c>
    </row>
    <row r="4131" spans="1:20" x14ac:dyDescent="0.25">
      <c r="A4131" t="s">
        <v>259</v>
      </c>
      <c r="B4131" t="s">
        <v>260</v>
      </c>
      <c r="C4131" t="s">
        <v>237</v>
      </c>
      <c r="D4131" t="s">
        <v>450</v>
      </c>
      <c r="E4131" t="s">
        <v>5587</v>
      </c>
      <c r="F4131" t="s">
        <v>5588</v>
      </c>
      <c r="G4131" t="s">
        <v>5588</v>
      </c>
      <c r="H4131">
        <v>7.1360000000000001</v>
      </c>
      <c r="I4131" t="s">
        <v>265</v>
      </c>
      <c r="J4131" t="s">
        <v>242</v>
      </c>
      <c r="K4131" t="s">
        <v>243</v>
      </c>
      <c r="L4131" t="s">
        <v>244</v>
      </c>
      <c r="M4131">
        <v>0</v>
      </c>
      <c r="N4131">
        <v>7.1360000000000001</v>
      </c>
      <c r="O4131" t="s">
        <v>331</v>
      </c>
      <c r="P4131" s="18" t="s">
        <v>9389</v>
      </c>
      <c r="Q4131" t="s">
        <v>453</v>
      </c>
      <c r="R4131" t="s">
        <v>9390</v>
      </c>
      <c r="S4131" t="s">
        <v>270</v>
      </c>
      <c r="T4131" t="b">
        <v>1</v>
      </c>
    </row>
    <row r="4132" spans="1:20" x14ac:dyDescent="0.25">
      <c r="A4132" t="s">
        <v>259</v>
      </c>
      <c r="B4132" t="s">
        <v>260</v>
      </c>
      <c r="C4132" t="s">
        <v>294</v>
      </c>
      <c r="D4132" t="s">
        <v>450</v>
      </c>
      <c r="E4132" t="s">
        <v>5587</v>
      </c>
      <c r="F4132" t="s">
        <v>5588</v>
      </c>
      <c r="G4132" t="s">
        <v>5588</v>
      </c>
      <c r="H4132">
        <v>4.1920000000000002</v>
      </c>
      <c r="I4132" t="s">
        <v>265</v>
      </c>
      <c r="J4132" t="s">
        <v>242</v>
      </c>
      <c r="K4132" t="s">
        <v>243</v>
      </c>
      <c r="L4132" t="s">
        <v>244</v>
      </c>
      <c r="M4132">
        <v>0</v>
      </c>
      <c r="N4132">
        <v>4.1920000000000002</v>
      </c>
      <c r="O4132" t="s">
        <v>331</v>
      </c>
      <c r="P4132" s="18" t="s">
        <v>9389</v>
      </c>
      <c r="Q4132" t="s">
        <v>453</v>
      </c>
      <c r="R4132" t="s">
        <v>9390</v>
      </c>
      <c r="S4132" t="s">
        <v>270</v>
      </c>
      <c r="T4132" t="b">
        <v>1</v>
      </c>
    </row>
    <row r="4133" spans="1:20" x14ac:dyDescent="0.25">
      <c r="A4133" t="s">
        <v>259</v>
      </c>
      <c r="B4133" t="s">
        <v>260</v>
      </c>
      <c r="C4133" t="s">
        <v>237</v>
      </c>
      <c r="D4133" t="s">
        <v>287</v>
      </c>
      <c r="E4133" t="s">
        <v>288</v>
      </c>
      <c r="F4133" t="s">
        <v>8663</v>
      </c>
      <c r="G4133" t="s">
        <v>8663</v>
      </c>
      <c r="H4133">
        <v>16.736000000000001</v>
      </c>
      <c r="I4133" t="s">
        <v>265</v>
      </c>
      <c r="J4133" t="s">
        <v>242</v>
      </c>
      <c r="K4133" t="s">
        <v>243</v>
      </c>
      <c r="L4133" t="s">
        <v>244</v>
      </c>
      <c r="M4133">
        <v>0</v>
      </c>
      <c r="N4133">
        <v>16.736000000000001</v>
      </c>
      <c r="O4133" t="s">
        <v>290</v>
      </c>
      <c r="P4133" t="s">
        <v>9391</v>
      </c>
      <c r="Q4133" t="s">
        <v>292</v>
      </c>
      <c r="R4133" t="s">
        <v>9392</v>
      </c>
      <c r="S4133" t="s">
        <v>270</v>
      </c>
      <c r="T4133" t="b">
        <v>1</v>
      </c>
    </row>
    <row r="4134" spans="1:20" x14ac:dyDescent="0.25">
      <c r="A4134" t="s">
        <v>259</v>
      </c>
      <c r="B4134" t="s">
        <v>260</v>
      </c>
      <c r="C4134" t="s">
        <v>294</v>
      </c>
      <c r="D4134" t="s">
        <v>287</v>
      </c>
      <c r="E4134" t="s">
        <v>288</v>
      </c>
      <c r="F4134" t="s">
        <v>8663</v>
      </c>
      <c r="G4134" t="s">
        <v>8663</v>
      </c>
      <c r="H4134">
        <v>8.64</v>
      </c>
      <c r="I4134" t="s">
        <v>265</v>
      </c>
      <c r="J4134" t="s">
        <v>242</v>
      </c>
      <c r="K4134" t="s">
        <v>243</v>
      </c>
      <c r="L4134" t="s">
        <v>244</v>
      </c>
      <c r="M4134">
        <v>0</v>
      </c>
      <c r="N4134">
        <v>8.64</v>
      </c>
      <c r="O4134" t="s">
        <v>290</v>
      </c>
      <c r="P4134" t="s">
        <v>9391</v>
      </c>
      <c r="Q4134" t="s">
        <v>292</v>
      </c>
      <c r="R4134" t="s">
        <v>9392</v>
      </c>
      <c r="S4134" t="s">
        <v>270</v>
      </c>
      <c r="T4134" t="b">
        <v>1</v>
      </c>
    </row>
    <row r="4135" spans="1:20" x14ac:dyDescent="0.25">
      <c r="A4135" t="s">
        <v>259</v>
      </c>
      <c r="B4135" t="s">
        <v>260</v>
      </c>
      <c r="C4135" t="s">
        <v>237</v>
      </c>
      <c r="D4135" t="s">
        <v>2506</v>
      </c>
      <c r="E4135" t="s">
        <v>4963</v>
      </c>
      <c r="F4135" t="s">
        <v>8513</v>
      </c>
      <c r="G4135" t="s">
        <v>8513</v>
      </c>
      <c r="H4135">
        <v>1.1279000000000001E-2</v>
      </c>
      <c r="I4135" t="s">
        <v>265</v>
      </c>
      <c r="J4135" t="s">
        <v>242</v>
      </c>
      <c r="K4135" t="s">
        <v>243</v>
      </c>
      <c r="L4135" t="s">
        <v>244</v>
      </c>
      <c r="M4135">
        <v>0</v>
      </c>
      <c r="N4135">
        <v>1.1279000000000001E-2</v>
      </c>
      <c r="O4135" t="s">
        <v>372</v>
      </c>
      <c r="P4135" t="s">
        <v>9393</v>
      </c>
      <c r="Q4135" t="s">
        <v>2510</v>
      </c>
      <c r="R4135" t="s">
        <v>9394</v>
      </c>
      <c r="S4135" t="s">
        <v>270</v>
      </c>
      <c r="T4135" t="b">
        <v>1</v>
      </c>
    </row>
    <row r="4136" spans="1:20" x14ac:dyDescent="0.25">
      <c r="A4136" t="s">
        <v>259</v>
      </c>
      <c r="B4136" t="s">
        <v>260</v>
      </c>
      <c r="C4136" t="s">
        <v>294</v>
      </c>
      <c r="D4136" t="s">
        <v>2506</v>
      </c>
      <c r="E4136" t="s">
        <v>4963</v>
      </c>
      <c r="F4136" t="s">
        <v>8513</v>
      </c>
      <c r="G4136" t="s">
        <v>8513</v>
      </c>
      <c r="H4136">
        <v>7.5189999999999996E-3</v>
      </c>
      <c r="I4136" t="s">
        <v>265</v>
      </c>
      <c r="J4136" t="s">
        <v>242</v>
      </c>
      <c r="K4136" t="s">
        <v>243</v>
      </c>
      <c r="L4136" t="s">
        <v>244</v>
      </c>
      <c r="M4136">
        <v>0</v>
      </c>
      <c r="N4136">
        <v>7.5189999999999996E-3</v>
      </c>
      <c r="O4136" t="s">
        <v>372</v>
      </c>
      <c r="P4136" t="s">
        <v>9393</v>
      </c>
      <c r="Q4136" t="s">
        <v>2510</v>
      </c>
      <c r="R4136" t="s">
        <v>9394</v>
      </c>
      <c r="S4136" t="s">
        <v>270</v>
      </c>
      <c r="T4136" t="b">
        <v>1</v>
      </c>
    </row>
    <row r="4137" spans="1:20" x14ac:dyDescent="0.25">
      <c r="A4137" t="s">
        <v>259</v>
      </c>
      <c r="B4137" t="s">
        <v>260</v>
      </c>
      <c r="C4137" t="s">
        <v>237</v>
      </c>
      <c r="D4137" t="s">
        <v>3572</v>
      </c>
      <c r="E4137" t="s">
        <v>9395</v>
      </c>
      <c r="F4137" t="s">
        <v>9396</v>
      </c>
      <c r="G4137" t="s">
        <v>9396</v>
      </c>
      <c r="H4137">
        <v>4.5119999999999996</v>
      </c>
      <c r="I4137" t="s">
        <v>265</v>
      </c>
      <c r="J4137" t="s">
        <v>242</v>
      </c>
      <c r="K4137" t="s">
        <v>243</v>
      </c>
      <c r="L4137" t="s">
        <v>244</v>
      </c>
      <c r="M4137">
        <v>0</v>
      </c>
      <c r="N4137">
        <v>4.5119999999999996</v>
      </c>
      <c r="O4137" t="s">
        <v>486</v>
      </c>
      <c r="P4137" t="s">
        <v>9397</v>
      </c>
      <c r="Q4137" t="s">
        <v>3576</v>
      </c>
      <c r="R4137" t="s">
        <v>9398</v>
      </c>
      <c r="S4137" t="s">
        <v>270</v>
      </c>
      <c r="T4137" t="b">
        <v>0</v>
      </c>
    </row>
    <row r="4138" spans="1:20" x14ac:dyDescent="0.25">
      <c r="A4138" t="s">
        <v>259</v>
      </c>
      <c r="B4138" t="s">
        <v>260</v>
      </c>
      <c r="C4138" t="s">
        <v>294</v>
      </c>
      <c r="D4138" t="s">
        <v>3572</v>
      </c>
      <c r="E4138" t="s">
        <v>9395</v>
      </c>
      <c r="F4138" t="s">
        <v>9396</v>
      </c>
      <c r="G4138" t="s">
        <v>9396</v>
      </c>
      <c r="H4138">
        <v>2.3039999999999998</v>
      </c>
      <c r="I4138" t="s">
        <v>265</v>
      </c>
      <c r="J4138" t="s">
        <v>242</v>
      </c>
      <c r="K4138" t="s">
        <v>243</v>
      </c>
      <c r="L4138" t="s">
        <v>244</v>
      </c>
      <c r="M4138">
        <v>0</v>
      </c>
      <c r="N4138">
        <v>2.3039999999999998</v>
      </c>
      <c r="O4138" t="s">
        <v>486</v>
      </c>
      <c r="P4138" t="s">
        <v>9397</v>
      </c>
      <c r="Q4138" t="s">
        <v>3576</v>
      </c>
      <c r="R4138" t="s">
        <v>9398</v>
      </c>
      <c r="S4138" t="s">
        <v>270</v>
      </c>
      <c r="T4138" t="b">
        <v>0</v>
      </c>
    </row>
    <row r="4139" spans="1:20" x14ac:dyDescent="0.25">
      <c r="A4139" t="s">
        <v>259</v>
      </c>
      <c r="B4139" t="s">
        <v>260</v>
      </c>
      <c r="C4139" t="s">
        <v>237</v>
      </c>
      <c r="D4139" t="s">
        <v>1938</v>
      </c>
      <c r="E4139" t="s">
        <v>3180</v>
      </c>
      <c r="F4139" t="s">
        <v>9399</v>
      </c>
      <c r="G4139" t="s">
        <v>9399</v>
      </c>
      <c r="H4139">
        <v>0.252</v>
      </c>
      <c r="I4139" t="s">
        <v>265</v>
      </c>
      <c r="J4139" t="s">
        <v>242</v>
      </c>
      <c r="K4139" t="s">
        <v>243</v>
      </c>
      <c r="L4139" t="s">
        <v>244</v>
      </c>
      <c r="M4139">
        <v>0</v>
      </c>
      <c r="N4139">
        <v>0.252</v>
      </c>
      <c r="O4139" t="s">
        <v>324</v>
      </c>
      <c r="P4139" s="18" t="s">
        <v>9400</v>
      </c>
      <c r="Q4139" t="s">
        <v>1942</v>
      </c>
      <c r="R4139" t="s">
        <v>9401</v>
      </c>
      <c r="S4139" t="s">
        <v>270</v>
      </c>
      <c r="T4139" t="b">
        <v>1</v>
      </c>
    </row>
    <row r="4140" spans="1:20" x14ac:dyDescent="0.25">
      <c r="A4140" t="s">
        <v>259</v>
      </c>
      <c r="B4140" t="s">
        <v>260</v>
      </c>
      <c r="C4140" t="s">
        <v>336</v>
      </c>
      <c r="D4140" t="s">
        <v>1938</v>
      </c>
      <c r="E4140" t="s">
        <v>3180</v>
      </c>
      <c r="F4140" t="s">
        <v>9399</v>
      </c>
      <c r="G4140" t="s">
        <v>9399</v>
      </c>
      <c r="H4140">
        <v>1298</v>
      </c>
      <c r="I4140" t="s">
        <v>265</v>
      </c>
      <c r="J4140" t="s">
        <v>242</v>
      </c>
      <c r="K4140" t="s">
        <v>243</v>
      </c>
      <c r="L4140" t="s">
        <v>244</v>
      </c>
      <c r="M4140">
        <v>0</v>
      </c>
      <c r="N4140">
        <v>1298</v>
      </c>
      <c r="O4140" t="s">
        <v>324</v>
      </c>
      <c r="P4140" s="18" t="s">
        <v>9400</v>
      </c>
      <c r="Q4140" t="s">
        <v>1942</v>
      </c>
      <c r="R4140" t="s">
        <v>9402</v>
      </c>
      <c r="S4140" t="s">
        <v>270</v>
      </c>
      <c r="T4140" t="b">
        <v>1</v>
      </c>
    </row>
    <row r="4141" spans="1:20" x14ac:dyDescent="0.25">
      <c r="A4141" t="s">
        <v>259</v>
      </c>
      <c r="B4141" t="s">
        <v>260</v>
      </c>
      <c r="C4141" t="s">
        <v>336</v>
      </c>
      <c r="D4141" t="s">
        <v>1938</v>
      </c>
      <c r="E4141" t="s">
        <v>3180</v>
      </c>
      <c r="F4141" t="s">
        <v>9399</v>
      </c>
      <c r="G4141" t="s">
        <v>9399</v>
      </c>
      <c r="H4141">
        <v>2490</v>
      </c>
      <c r="I4141" t="s">
        <v>265</v>
      </c>
      <c r="J4141" t="s">
        <v>242</v>
      </c>
      <c r="K4141" t="s">
        <v>243</v>
      </c>
      <c r="L4141" t="s">
        <v>244</v>
      </c>
      <c r="M4141">
        <v>0</v>
      </c>
      <c r="N4141">
        <v>2490</v>
      </c>
      <c r="O4141" t="s">
        <v>324</v>
      </c>
      <c r="P4141" s="18" t="s">
        <v>9400</v>
      </c>
      <c r="Q4141" t="s">
        <v>1942</v>
      </c>
      <c r="R4141" t="s">
        <v>9403</v>
      </c>
      <c r="S4141" t="s">
        <v>270</v>
      </c>
      <c r="T4141" t="b">
        <v>1</v>
      </c>
    </row>
    <row r="4142" spans="1:20" x14ac:dyDescent="0.25">
      <c r="A4142" t="s">
        <v>259</v>
      </c>
      <c r="B4142" t="s">
        <v>260</v>
      </c>
      <c r="C4142" t="s">
        <v>237</v>
      </c>
      <c r="D4142" t="s">
        <v>707</v>
      </c>
      <c r="E4142" t="s">
        <v>6894</v>
      </c>
      <c r="F4142" t="s">
        <v>8000</v>
      </c>
      <c r="G4142" t="s">
        <v>2251</v>
      </c>
      <c r="H4142">
        <v>0.29599999999999999</v>
      </c>
      <c r="I4142" t="s">
        <v>265</v>
      </c>
      <c r="J4142" t="s">
        <v>242</v>
      </c>
      <c r="K4142" t="s">
        <v>243</v>
      </c>
      <c r="L4142" t="s">
        <v>244</v>
      </c>
      <c r="M4142">
        <v>0</v>
      </c>
      <c r="N4142">
        <v>0.29599999999999999</v>
      </c>
      <c r="O4142" t="s">
        <v>711</v>
      </c>
      <c r="P4142" t="s">
        <v>1320</v>
      </c>
      <c r="Q4142" t="s">
        <v>713</v>
      </c>
      <c r="R4142" t="s">
        <v>9404</v>
      </c>
      <c r="S4142" t="s">
        <v>270</v>
      </c>
      <c r="T4142" t="b">
        <v>0</v>
      </c>
    </row>
    <row r="4143" spans="1:20" x14ac:dyDescent="0.25">
      <c r="A4143" t="s">
        <v>259</v>
      </c>
      <c r="B4143" t="s">
        <v>260</v>
      </c>
      <c r="C4143" t="s">
        <v>237</v>
      </c>
      <c r="D4143" t="s">
        <v>412</v>
      </c>
      <c r="E4143" t="s">
        <v>3117</v>
      </c>
      <c r="F4143" t="s">
        <v>6366</v>
      </c>
      <c r="G4143" t="s">
        <v>6366</v>
      </c>
      <c r="H4143">
        <v>0.71399999999999997</v>
      </c>
      <c r="I4143" t="s">
        <v>265</v>
      </c>
      <c r="J4143" t="s">
        <v>242</v>
      </c>
      <c r="K4143" t="s">
        <v>243</v>
      </c>
      <c r="L4143" t="s">
        <v>244</v>
      </c>
      <c r="M4143">
        <v>0</v>
      </c>
      <c r="N4143">
        <v>0.71399999999999997</v>
      </c>
      <c r="O4143" t="s">
        <v>372</v>
      </c>
      <c r="P4143" s="18" t="s">
        <v>9405</v>
      </c>
      <c r="Q4143" t="s">
        <v>416</v>
      </c>
      <c r="R4143" t="s">
        <v>9406</v>
      </c>
      <c r="S4143" t="s">
        <v>270</v>
      </c>
      <c r="T4143" t="b">
        <v>1</v>
      </c>
    </row>
    <row r="4144" spans="1:20" x14ac:dyDescent="0.25">
      <c r="A4144" t="s">
        <v>259</v>
      </c>
      <c r="B4144" t="s">
        <v>260</v>
      </c>
      <c r="C4144" t="s">
        <v>237</v>
      </c>
      <c r="D4144" t="s">
        <v>707</v>
      </c>
      <c r="E4144" t="s">
        <v>6894</v>
      </c>
      <c r="F4144" t="s">
        <v>9407</v>
      </c>
      <c r="G4144" t="s">
        <v>9408</v>
      </c>
      <c r="H4144">
        <v>0.36872199999999999</v>
      </c>
      <c r="I4144" t="s">
        <v>265</v>
      </c>
      <c r="J4144" t="s">
        <v>242</v>
      </c>
      <c r="K4144" t="s">
        <v>243</v>
      </c>
      <c r="L4144" t="s">
        <v>244</v>
      </c>
      <c r="M4144">
        <v>0</v>
      </c>
      <c r="N4144">
        <v>0.36872199999999999</v>
      </c>
      <c r="O4144" t="s">
        <v>372</v>
      </c>
      <c r="P4144" s="18" t="s">
        <v>9409</v>
      </c>
      <c r="Q4144" t="s">
        <v>713</v>
      </c>
      <c r="R4144" t="s">
        <v>9410</v>
      </c>
      <c r="S4144" t="s">
        <v>270</v>
      </c>
      <c r="T4144" t="b">
        <v>1</v>
      </c>
    </row>
    <row r="4145" spans="1:20" x14ac:dyDescent="0.25">
      <c r="A4145" t="s">
        <v>259</v>
      </c>
      <c r="B4145" t="s">
        <v>260</v>
      </c>
      <c r="C4145" t="s">
        <v>237</v>
      </c>
      <c r="D4145" t="s">
        <v>917</v>
      </c>
      <c r="E4145" t="s">
        <v>4692</v>
      </c>
      <c r="F4145" t="s">
        <v>4693</v>
      </c>
      <c r="G4145" t="s">
        <v>4694</v>
      </c>
      <c r="H4145">
        <v>2.496</v>
      </c>
      <c r="I4145" t="s">
        <v>265</v>
      </c>
      <c r="J4145" t="s">
        <v>242</v>
      </c>
      <c r="K4145" t="s">
        <v>243</v>
      </c>
      <c r="L4145" t="s">
        <v>244</v>
      </c>
      <c r="M4145">
        <v>0</v>
      </c>
      <c r="N4145">
        <v>2.496</v>
      </c>
      <c r="O4145" t="s">
        <v>331</v>
      </c>
      <c r="P4145" s="18" t="s">
        <v>9411</v>
      </c>
      <c r="Q4145" t="s">
        <v>922</v>
      </c>
      <c r="R4145" t="s">
        <v>9412</v>
      </c>
      <c r="S4145" t="s">
        <v>270</v>
      </c>
      <c r="T4145" t="b">
        <v>1</v>
      </c>
    </row>
    <row r="4146" spans="1:20" x14ac:dyDescent="0.25">
      <c r="A4146" t="s">
        <v>259</v>
      </c>
      <c r="B4146" t="s">
        <v>260</v>
      </c>
      <c r="C4146" t="s">
        <v>294</v>
      </c>
      <c r="D4146" t="s">
        <v>917</v>
      </c>
      <c r="E4146" t="s">
        <v>4692</v>
      </c>
      <c r="F4146" t="s">
        <v>4693</v>
      </c>
      <c r="G4146" t="s">
        <v>4694</v>
      </c>
      <c r="H4146">
        <v>0.65900000000000003</v>
      </c>
      <c r="I4146" t="s">
        <v>265</v>
      </c>
      <c r="J4146" t="s">
        <v>242</v>
      </c>
      <c r="K4146" t="s">
        <v>243</v>
      </c>
      <c r="L4146" t="s">
        <v>244</v>
      </c>
      <c r="M4146">
        <v>0</v>
      </c>
      <c r="N4146">
        <v>0.65900000000000003</v>
      </c>
      <c r="O4146" t="s">
        <v>331</v>
      </c>
      <c r="P4146" s="18" t="s">
        <v>9411</v>
      </c>
      <c r="Q4146" t="s">
        <v>922</v>
      </c>
      <c r="R4146" t="s">
        <v>9412</v>
      </c>
      <c r="S4146" t="s">
        <v>270</v>
      </c>
      <c r="T4146" t="b">
        <v>1</v>
      </c>
    </row>
    <row r="4147" spans="1:20" x14ac:dyDescent="0.25">
      <c r="A4147" t="s">
        <v>259</v>
      </c>
      <c r="B4147" t="s">
        <v>260</v>
      </c>
      <c r="C4147" t="s">
        <v>237</v>
      </c>
      <c r="D4147" t="s">
        <v>853</v>
      </c>
      <c r="E4147" t="s">
        <v>4867</v>
      </c>
      <c r="F4147" t="s">
        <v>9413</v>
      </c>
      <c r="G4147" t="s">
        <v>9414</v>
      </c>
      <c r="H4147">
        <v>2.3039999999999998</v>
      </c>
      <c r="I4147" t="s">
        <v>265</v>
      </c>
      <c r="J4147" t="s">
        <v>242</v>
      </c>
      <c r="K4147" t="s">
        <v>243</v>
      </c>
      <c r="L4147" t="s">
        <v>244</v>
      </c>
      <c r="M4147">
        <v>0</v>
      </c>
      <c r="N4147">
        <v>2.3039999999999998</v>
      </c>
      <c r="O4147" t="s">
        <v>518</v>
      </c>
      <c r="P4147" t="s">
        <v>9415</v>
      </c>
      <c r="Q4147" t="s">
        <v>858</v>
      </c>
      <c r="R4147" t="s">
        <v>9416</v>
      </c>
      <c r="S4147" t="s">
        <v>270</v>
      </c>
      <c r="T4147" t="b">
        <v>1</v>
      </c>
    </row>
    <row r="4148" spans="1:20" x14ac:dyDescent="0.25">
      <c r="A4148" t="s">
        <v>259</v>
      </c>
      <c r="B4148" t="s">
        <v>260</v>
      </c>
      <c r="C4148" t="s">
        <v>336</v>
      </c>
      <c r="D4148" t="s">
        <v>853</v>
      </c>
      <c r="E4148" t="s">
        <v>4867</v>
      </c>
      <c r="F4148" t="s">
        <v>9413</v>
      </c>
      <c r="G4148" t="s">
        <v>9414</v>
      </c>
      <c r="H4148">
        <v>16146</v>
      </c>
      <c r="I4148" t="s">
        <v>265</v>
      </c>
      <c r="J4148" t="s">
        <v>242</v>
      </c>
      <c r="K4148" t="s">
        <v>243</v>
      </c>
      <c r="L4148" t="s">
        <v>244</v>
      </c>
      <c r="M4148">
        <v>0</v>
      </c>
      <c r="N4148">
        <v>16146</v>
      </c>
      <c r="O4148" t="s">
        <v>518</v>
      </c>
      <c r="P4148" t="s">
        <v>9415</v>
      </c>
      <c r="Q4148" t="s">
        <v>858</v>
      </c>
      <c r="R4148" t="s">
        <v>9417</v>
      </c>
      <c r="S4148" t="s">
        <v>270</v>
      </c>
      <c r="T4148" t="b">
        <v>1</v>
      </c>
    </row>
    <row r="4149" spans="1:20" x14ac:dyDescent="0.25">
      <c r="A4149" t="s">
        <v>259</v>
      </c>
      <c r="B4149" t="s">
        <v>260</v>
      </c>
      <c r="C4149" t="s">
        <v>336</v>
      </c>
      <c r="D4149" t="s">
        <v>853</v>
      </c>
      <c r="E4149" t="s">
        <v>4867</v>
      </c>
      <c r="F4149" t="s">
        <v>9413</v>
      </c>
      <c r="G4149" t="s">
        <v>9414</v>
      </c>
      <c r="H4149">
        <v>36329</v>
      </c>
      <c r="I4149" t="s">
        <v>265</v>
      </c>
      <c r="J4149" t="s">
        <v>242</v>
      </c>
      <c r="K4149" t="s">
        <v>243</v>
      </c>
      <c r="L4149" t="s">
        <v>244</v>
      </c>
      <c r="M4149">
        <v>0</v>
      </c>
      <c r="N4149">
        <v>36329</v>
      </c>
      <c r="O4149" t="s">
        <v>518</v>
      </c>
      <c r="P4149" t="s">
        <v>9415</v>
      </c>
      <c r="Q4149" t="s">
        <v>858</v>
      </c>
      <c r="R4149" t="s">
        <v>9418</v>
      </c>
      <c r="S4149" t="s">
        <v>270</v>
      </c>
      <c r="T4149" t="b">
        <v>1</v>
      </c>
    </row>
    <row r="4150" spans="1:20" x14ac:dyDescent="0.25">
      <c r="A4150" t="s">
        <v>259</v>
      </c>
      <c r="B4150" t="s">
        <v>382</v>
      </c>
      <c r="C4150" t="s">
        <v>237</v>
      </c>
      <c r="D4150" t="s">
        <v>1792</v>
      </c>
      <c r="E4150" t="s">
        <v>4557</v>
      </c>
      <c r="F4150" t="s">
        <v>9419</v>
      </c>
      <c r="G4150" t="s">
        <v>9419</v>
      </c>
      <c r="H4150">
        <v>0.13200000000000001</v>
      </c>
      <c r="I4150" t="s">
        <v>265</v>
      </c>
      <c r="J4150" t="s">
        <v>242</v>
      </c>
      <c r="K4150" t="s">
        <v>243</v>
      </c>
      <c r="L4150" t="s">
        <v>244</v>
      </c>
      <c r="M4150">
        <v>0</v>
      </c>
      <c r="N4150">
        <v>0.13200000000000001</v>
      </c>
      <c r="O4150" t="s">
        <v>386</v>
      </c>
      <c r="P4150" t="s">
        <v>9420</v>
      </c>
      <c r="Q4150" t="s">
        <v>1796</v>
      </c>
      <c r="R4150" t="s">
        <v>9421</v>
      </c>
      <c r="S4150" t="s">
        <v>390</v>
      </c>
      <c r="T4150" t="b">
        <v>1</v>
      </c>
    </row>
    <row r="4151" spans="1:20" x14ac:dyDescent="0.25">
      <c r="A4151" t="s">
        <v>259</v>
      </c>
      <c r="B4151" t="s">
        <v>382</v>
      </c>
      <c r="C4151" t="s">
        <v>294</v>
      </c>
      <c r="D4151" t="s">
        <v>1792</v>
      </c>
      <c r="E4151" t="s">
        <v>4557</v>
      </c>
      <c r="F4151" t="s">
        <v>9419</v>
      </c>
      <c r="G4151" t="s">
        <v>9419</v>
      </c>
      <c r="H4151">
        <v>3.6999999999999998E-2</v>
      </c>
      <c r="I4151" t="s">
        <v>265</v>
      </c>
      <c r="J4151" t="s">
        <v>242</v>
      </c>
      <c r="K4151" t="s">
        <v>243</v>
      </c>
      <c r="L4151" t="s">
        <v>244</v>
      </c>
      <c r="M4151">
        <v>0</v>
      </c>
      <c r="N4151">
        <v>3.6999999999999998E-2</v>
      </c>
      <c r="O4151" t="s">
        <v>391</v>
      </c>
      <c r="P4151" t="s">
        <v>9420</v>
      </c>
      <c r="Q4151" t="s">
        <v>1796</v>
      </c>
      <c r="R4151" t="s">
        <v>9421</v>
      </c>
      <c r="S4151" t="s">
        <v>390</v>
      </c>
      <c r="T4151" t="b">
        <v>1</v>
      </c>
    </row>
    <row r="4152" spans="1:20" x14ac:dyDescent="0.25">
      <c r="A4152" t="s">
        <v>236</v>
      </c>
      <c r="B4152" t="s">
        <v>236</v>
      </c>
      <c r="C4152" t="s">
        <v>237</v>
      </c>
      <c r="D4152" t="s">
        <v>4909</v>
      </c>
      <c r="F4152" t="s">
        <v>600</v>
      </c>
      <c r="G4152" t="s">
        <v>601</v>
      </c>
      <c r="H4152">
        <v>2.4E-2</v>
      </c>
      <c r="I4152" t="s">
        <v>341</v>
      </c>
      <c r="J4152" t="s">
        <v>242</v>
      </c>
      <c r="K4152" t="s">
        <v>243</v>
      </c>
      <c r="L4152" t="s">
        <v>244</v>
      </c>
      <c r="M4152">
        <v>0</v>
      </c>
      <c r="N4152">
        <v>2.4E-2</v>
      </c>
      <c r="O4152" t="s">
        <v>4910</v>
      </c>
      <c r="P4152" t="s">
        <v>9422</v>
      </c>
      <c r="Q4152" t="s">
        <v>4912</v>
      </c>
      <c r="R4152" t="s">
        <v>6127</v>
      </c>
      <c r="S4152" t="s">
        <v>249</v>
      </c>
      <c r="T4152" t="b">
        <v>0</v>
      </c>
    </row>
    <row r="4153" spans="1:20" x14ac:dyDescent="0.25">
      <c r="A4153" t="s">
        <v>236</v>
      </c>
      <c r="B4153" t="s">
        <v>236</v>
      </c>
      <c r="C4153" t="s">
        <v>237</v>
      </c>
      <c r="D4153" t="s">
        <v>4909</v>
      </c>
      <c r="F4153" t="s">
        <v>600</v>
      </c>
      <c r="G4153" t="s">
        <v>601</v>
      </c>
      <c r="H4153">
        <v>2.3599999999999999E-2</v>
      </c>
      <c r="I4153" t="s">
        <v>341</v>
      </c>
      <c r="J4153" t="s">
        <v>242</v>
      </c>
      <c r="K4153" t="s">
        <v>243</v>
      </c>
      <c r="L4153" t="s">
        <v>244</v>
      </c>
      <c r="M4153">
        <v>1024</v>
      </c>
      <c r="N4153">
        <v>2.3599999999999999E-2</v>
      </c>
      <c r="O4153" t="s">
        <v>4910</v>
      </c>
      <c r="P4153" t="s">
        <v>9422</v>
      </c>
      <c r="Q4153" t="s">
        <v>4912</v>
      </c>
      <c r="R4153" t="s">
        <v>6127</v>
      </c>
      <c r="S4153" t="s">
        <v>249</v>
      </c>
      <c r="T4153" t="b">
        <v>0</v>
      </c>
    </row>
    <row r="4154" spans="1:20" x14ac:dyDescent="0.25">
      <c r="A4154" t="s">
        <v>236</v>
      </c>
      <c r="B4154" t="s">
        <v>236</v>
      </c>
      <c r="C4154" t="s">
        <v>237</v>
      </c>
      <c r="D4154" t="s">
        <v>4909</v>
      </c>
      <c r="F4154" t="s">
        <v>600</v>
      </c>
      <c r="G4154" t="s">
        <v>601</v>
      </c>
      <c r="H4154">
        <v>2.24E-2</v>
      </c>
      <c r="I4154" t="s">
        <v>341</v>
      </c>
      <c r="J4154" t="s">
        <v>242</v>
      </c>
      <c r="K4154" t="s">
        <v>243</v>
      </c>
      <c r="L4154" t="s">
        <v>244</v>
      </c>
      <c r="M4154">
        <v>1024000</v>
      </c>
      <c r="N4154">
        <v>2.24E-2</v>
      </c>
      <c r="O4154" t="s">
        <v>4910</v>
      </c>
      <c r="P4154" t="s">
        <v>9422</v>
      </c>
      <c r="Q4154" t="s">
        <v>4912</v>
      </c>
      <c r="R4154" t="s">
        <v>6127</v>
      </c>
      <c r="S4154" t="s">
        <v>249</v>
      </c>
      <c r="T4154" t="b">
        <v>0</v>
      </c>
    </row>
    <row r="4155" spans="1:20" x14ac:dyDescent="0.25">
      <c r="A4155" t="s">
        <v>236</v>
      </c>
      <c r="B4155" t="s">
        <v>236</v>
      </c>
      <c r="C4155" t="s">
        <v>237</v>
      </c>
      <c r="D4155" t="s">
        <v>4909</v>
      </c>
      <c r="F4155" t="s">
        <v>600</v>
      </c>
      <c r="G4155" t="s">
        <v>601</v>
      </c>
      <c r="H4155">
        <v>2.3199999999999998E-2</v>
      </c>
      <c r="I4155" t="s">
        <v>341</v>
      </c>
      <c r="J4155" t="s">
        <v>242</v>
      </c>
      <c r="K4155" t="s">
        <v>243</v>
      </c>
      <c r="L4155" t="s">
        <v>244</v>
      </c>
      <c r="M4155">
        <v>51200</v>
      </c>
      <c r="N4155">
        <v>2.3199999999999998E-2</v>
      </c>
      <c r="O4155" t="s">
        <v>4910</v>
      </c>
      <c r="P4155" t="s">
        <v>9422</v>
      </c>
      <c r="Q4155" t="s">
        <v>4912</v>
      </c>
      <c r="R4155" t="s">
        <v>6127</v>
      </c>
      <c r="S4155" t="s">
        <v>249</v>
      </c>
      <c r="T4155" t="b">
        <v>0</v>
      </c>
    </row>
    <row r="4156" spans="1:20" x14ac:dyDescent="0.25">
      <c r="A4156" t="s">
        <v>236</v>
      </c>
      <c r="B4156" t="s">
        <v>236</v>
      </c>
      <c r="C4156" t="s">
        <v>237</v>
      </c>
      <c r="D4156" t="s">
        <v>4909</v>
      </c>
      <c r="F4156" t="s">
        <v>600</v>
      </c>
      <c r="G4156" t="s">
        <v>601</v>
      </c>
      <c r="H4156">
        <v>2.2800000000000001E-2</v>
      </c>
      <c r="I4156" t="s">
        <v>341</v>
      </c>
      <c r="J4156" t="s">
        <v>242</v>
      </c>
      <c r="K4156" t="s">
        <v>243</v>
      </c>
      <c r="L4156" t="s">
        <v>244</v>
      </c>
      <c r="M4156">
        <v>512000</v>
      </c>
      <c r="N4156">
        <v>2.2800000000000001E-2</v>
      </c>
      <c r="O4156" t="s">
        <v>4910</v>
      </c>
      <c r="P4156" t="s">
        <v>9422</v>
      </c>
      <c r="Q4156" t="s">
        <v>4912</v>
      </c>
      <c r="R4156" t="s">
        <v>6127</v>
      </c>
      <c r="S4156" t="s">
        <v>249</v>
      </c>
      <c r="T4156" t="b">
        <v>0</v>
      </c>
    </row>
    <row r="4157" spans="1:20" x14ac:dyDescent="0.25">
      <c r="A4157" t="s">
        <v>236</v>
      </c>
      <c r="B4157" t="s">
        <v>236</v>
      </c>
      <c r="C4157" t="s">
        <v>237</v>
      </c>
      <c r="D4157" t="s">
        <v>4909</v>
      </c>
      <c r="F4157" t="s">
        <v>600</v>
      </c>
      <c r="G4157" t="s">
        <v>601</v>
      </c>
      <c r="H4157">
        <v>2.24E-2</v>
      </c>
      <c r="I4157" t="s">
        <v>341</v>
      </c>
      <c r="J4157" t="s">
        <v>242</v>
      </c>
      <c r="K4157" t="s">
        <v>243</v>
      </c>
      <c r="L4157" t="s">
        <v>244</v>
      </c>
      <c r="M4157">
        <v>5120000</v>
      </c>
      <c r="N4157">
        <v>2.24E-2</v>
      </c>
      <c r="O4157" t="s">
        <v>4910</v>
      </c>
      <c r="P4157" t="s">
        <v>9422</v>
      </c>
      <c r="Q4157" t="s">
        <v>4912</v>
      </c>
      <c r="R4157" t="s">
        <v>6127</v>
      </c>
      <c r="S4157" t="s">
        <v>249</v>
      </c>
      <c r="T4157" t="b">
        <v>0</v>
      </c>
    </row>
    <row r="4158" spans="1:20" x14ac:dyDescent="0.25">
      <c r="A4158" t="s">
        <v>259</v>
      </c>
      <c r="B4158" t="s">
        <v>260</v>
      </c>
      <c r="C4158" t="s">
        <v>237</v>
      </c>
      <c r="D4158" t="s">
        <v>406</v>
      </c>
      <c r="E4158" t="s">
        <v>3531</v>
      </c>
      <c r="F4158" t="s">
        <v>9423</v>
      </c>
      <c r="G4158" t="s">
        <v>9423</v>
      </c>
      <c r="H4158">
        <v>9.6129999999999995</v>
      </c>
      <c r="I4158" t="s">
        <v>265</v>
      </c>
      <c r="J4158" t="s">
        <v>242</v>
      </c>
      <c r="K4158" t="s">
        <v>243</v>
      </c>
      <c r="L4158" t="s">
        <v>244</v>
      </c>
      <c r="M4158">
        <v>0</v>
      </c>
      <c r="N4158">
        <v>9.6129999999999995</v>
      </c>
      <c r="O4158" t="s">
        <v>619</v>
      </c>
      <c r="P4158" t="s">
        <v>9424</v>
      </c>
      <c r="Q4158" t="s">
        <v>410</v>
      </c>
      <c r="R4158" t="s">
        <v>9425</v>
      </c>
      <c r="S4158" t="s">
        <v>270</v>
      </c>
      <c r="T4158" t="b">
        <v>1</v>
      </c>
    </row>
    <row r="4159" spans="1:20" x14ac:dyDescent="0.25">
      <c r="A4159" t="s">
        <v>259</v>
      </c>
      <c r="B4159" t="s">
        <v>260</v>
      </c>
      <c r="C4159" t="s">
        <v>294</v>
      </c>
      <c r="D4159" t="s">
        <v>406</v>
      </c>
      <c r="E4159" t="s">
        <v>3531</v>
      </c>
      <c r="F4159" t="s">
        <v>9423</v>
      </c>
      <c r="G4159" t="s">
        <v>9423</v>
      </c>
      <c r="H4159">
        <v>6.6689999999999996</v>
      </c>
      <c r="I4159" t="s">
        <v>265</v>
      </c>
      <c r="J4159" t="s">
        <v>242</v>
      </c>
      <c r="K4159" t="s">
        <v>243</v>
      </c>
      <c r="L4159" t="s">
        <v>244</v>
      </c>
      <c r="M4159">
        <v>0</v>
      </c>
      <c r="N4159">
        <v>6.6689999999999996</v>
      </c>
      <c r="O4159" t="s">
        <v>619</v>
      </c>
      <c r="P4159" t="s">
        <v>9424</v>
      </c>
      <c r="Q4159" t="s">
        <v>410</v>
      </c>
      <c r="R4159" t="s">
        <v>9425</v>
      </c>
      <c r="S4159" t="s">
        <v>270</v>
      </c>
      <c r="T4159" t="b">
        <v>1</v>
      </c>
    </row>
    <row r="4160" spans="1:20" x14ac:dyDescent="0.25">
      <c r="A4160" t="s">
        <v>236</v>
      </c>
      <c r="B4160" t="s">
        <v>236</v>
      </c>
      <c r="C4160" t="s">
        <v>237</v>
      </c>
      <c r="D4160" t="s">
        <v>238</v>
      </c>
      <c r="E4160" t="s">
        <v>251</v>
      </c>
      <c r="F4160" t="s">
        <v>773</v>
      </c>
      <c r="G4160" t="s">
        <v>818</v>
      </c>
      <c r="H4160">
        <v>0.03</v>
      </c>
      <c r="I4160" t="s">
        <v>241</v>
      </c>
      <c r="J4160" t="s">
        <v>242</v>
      </c>
      <c r="K4160" t="s">
        <v>243</v>
      </c>
      <c r="L4160" t="s">
        <v>244</v>
      </c>
      <c r="M4160">
        <v>0</v>
      </c>
      <c r="N4160">
        <v>0.03</v>
      </c>
      <c r="O4160" t="s">
        <v>255</v>
      </c>
      <c r="P4160" t="s">
        <v>9426</v>
      </c>
      <c r="Q4160" t="s">
        <v>247</v>
      </c>
      <c r="R4160" t="s">
        <v>1351</v>
      </c>
      <c r="S4160" t="s">
        <v>249</v>
      </c>
      <c r="T4160" t="b">
        <v>1</v>
      </c>
    </row>
    <row r="4161" spans="1:20" x14ac:dyDescent="0.25">
      <c r="A4161" t="s">
        <v>259</v>
      </c>
      <c r="B4161" t="s">
        <v>260</v>
      </c>
      <c r="C4161" t="s">
        <v>237</v>
      </c>
      <c r="D4161" t="s">
        <v>1382</v>
      </c>
      <c r="E4161" t="s">
        <v>1383</v>
      </c>
      <c r="F4161" t="s">
        <v>1383</v>
      </c>
      <c r="G4161" t="s">
        <v>9427</v>
      </c>
      <c r="H4161">
        <v>4.5119999999999996</v>
      </c>
      <c r="I4161" t="s">
        <v>265</v>
      </c>
      <c r="J4161" t="s">
        <v>242</v>
      </c>
      <c r="K4161" t="s">
        <v>243</v>
      </c>
      <c r="L4161" t="s">
        <v>244</v>
      </c>
      <c r="M4161">
        <v>0</v>
      </c>
      <c r="N4161">
        <v>4.5119999999999996</v>
      </c>
      <c r="O4161" t="s">
        <v>324</v>
      </c>
      <c r="P4161" t="s">
        <v>9428</v>
      </c>
      <c r="Q4161" t="s">
        <v>1387</v>
      </c>
      <c r="R4161" t="s">
        <v>9429</v>
      </c>
      <c r="S4161" t="s">
        <v>270</v>
      </c>
      <c r="T4161" t="b">
        <v>1</v>
      </c>
    </row>
    <row r="4162" spans="1:20" x14ac:dyDescent="0.25">
      <c r="A4162" t="s">
        <v>259</v>
      </c>
      <c r="B4162" t="s">
        <v>260</v>
      </c>
      <c r="C4162" t="s">
        <v>294</v>
      </c>
      <c r="D4162" t="s">
        <v>1382</v>
      </c>
      <c r="E4162" t="s">
        <v>1383</v>
      </c>
      <c r="F4162" t="s">
        <v>1383</v>
      </c>
      <c r="G4162" t="s">
        <v>9427</v>
      </c>
      <c r="H4162">
        <v>2.3039999999999998</v>
      </c>
      <c r="I4162" t="s">
        <v>265</v>
      </c>
      <c r="J4162" t="s">
        <v>242</v>
      </c>
      <c r="K4162" t="s">
        <v>243</v>
      </c>
      <c r="L4162" t="s">
        <v>244</v>
      </c>
      <c r="M4162">
        <v>0</v>
      </c>
      <c r="N4162">
        <v>2.3039999999999998</v>
      </c>
      <c r="O4162" t="s">
        <v>324</v>
      </c>
      <c r="P4162" t="s">
        <v>9428</v>
      </c>
      <c r="Q4162" t="s">
        <v>1387</v>
      </c>
      <c r="R4162" t="s">
        <v>9429</v>
      </c>
      <c r="S4162" t="s">
        <v>270</v>
      </c>
      <c r="T4162" t="b">
        <v>1</v>
      </c>
    </row>
    <row r="4163" spans="1:20" x14ac:dyDescent="0.25">
      <c r="A4163" t="s">
        <v>259</v>
      </c>
      <c r="B4163" t="s">
        <v>260</v>
      </c>
      <c r="C4163" t="s">
        <v>237</v>
      </c>
      <c r="D4163" t="s">
        <v>4076</v>
      </c>
      <c r="E4163" t="s">
        <v>3206</v>
      </c>
      <c r="F4163" t="s">
        <v>9430</v>
      </c>
      <c r="G4163" t="s">
        <v>9431</v>
      </c>
      <c r="H4163">
        <v>4.9729999999999999</v>
      </c>
      <c r="I4163" t="s">
        <v>265</v>
      </c>
      <c r="J4163" t="s">
        <v>242</v>
      </c>
      <c r="K4163" t="s">
        <v>243</v>
      </c>
      <c r="L4163" t="s">
        <v>244</v>
      </c>
      <c r="M4163">
        <v>0</v>
      </c>
      <c r="N4163">
        <v>4.9729999999999999</v>
      </c>
      <c r="O4163" t="s">
        <v>2901</v>
      </c>
      <c r="P4163" t="s">
        <v>9432</v>
      </c>
      <c r="Q4163" t="s">
        <v>4081</v>
      </c>
      <c r="R4163" t="s">
        <v>9433</v>
      </c>
      <c r="S4163" t="s">
        <v>270</v>
      </c>
      <c r="T4163" t="b">
        <v>1</v>
      </c>
    </row>
    <row r="4164" spans="1:20" x14ac:dyDescent="0.25">
      <c r="A4164" t="s">
        <v>259</v>
      </c>
      <c r="B4164" t="s">
        <v>260</v>
      </c>
      <c r="C4164" t="s">
        <v>294</v>
      </c>
      <c r="D4164" t="s">
        <v>4076</v>
      </c>
      <c r="E4164" t="s">
        <v>3206</v>
      </c>
      <c r="F4164" t="s">
        <v>9430</v>
      </c>
      <c r="G4164" t="s">
        <v>9431</v>
      </c>
      <c r="H4164">
        <v>1.603</v>
      </c>
      <c r="I4164" t="s">
        <v>265</v>
      </c>
      <c r="J4164" t="s">
        <v>242</v>
      </c>
      <c r="K4164" t="s">
        <v>243</v>
      </c>
      <c r="L4164" t="s">
        <v>244</v>
      </c>
      <c r="M4164">
        <v>0</v>
      </c>
      <c r="N4164">
        <v>1.603</v>
      </c>
      <c r="O4164" t="s">
        <v>2901</v>
      </c>
      <c r="P4164" t="s">
        <v>9432</v>
      </c>
      <c r="Q4164" t="s">
        <v>4081</v>
      </c>
      <c r="R4164" t="s">
        <v>9433</v>
      </c>
      <c r="S4164" t="s">
        <v>270</v>
      </c>
      <c r="T4164" t="b">
        <v>1</v>
      </c>
    </row>
    <row r="4165" spans="1:20" x14ac:dyDescent="0.25">
      <c r="A4165" t="s">
        <v>259</v>
      </c>
      <c r="B4165" t="s">
        <v>271</v>
      </c>
      <c r="C4165" t="s">
        <v>237</v>
      </c>
      <c r="D4165" t="s">
        <v>4984</v>
      </c>
      <c r="E4165" t="s">
        <v>9434</v>
      </c>
      <c r="F4165" t="s">
        <v>9434</v>
      </c>
      <c r="G4165" t="s">
        <v>9435</v>
      </c>
      <c r="H4165">
        <v>2.6509999999999998</v>
      </c>
      <c r="I4165" t="s">
        <v>265</v>
      </c>
      <c r="J4165" t="s">
        <v>242</v>
      </c>
      <c r="K4165" t="s">
        <v>243</v>
      </c>
      <c r="L4165" t="s">
        <v>244</v>
      </c>
      <c r="M4165">
        <v>0</v>
      </c>
      <c r="N4165">
        <v>2.6509999999999998</v>
      </c>
      <c r="O4165" t="s">
        <v>1248</v>
      </c>
      <c r="P4165" t="s">
        <v>9436</v>
      </c>
      <c r="Q4165" t="s">
        <v>4988</v>
      </c>
      <c r="R4165" t="s">
        <v>9437</v>
      </c>
      <c r="S4165" t="s">
        <v>279</v>
      </c>
      <c r="T4165" t="b">
        <v>1</v>
      </c>
    </row>
    <row r="4166" spans="1:20" x14ac:dyDescent="0.25">
      <c r="A4166" t="s">
        <v>259</v>
      </c>
      <c r="B4166" t="s">
        <v>260</v>
      </c>
      <c r="C4166" t="s">
        <v>237</v>
      </c>
      <c r="D4166" t="s">
        <v>2640</v>
      </c>
      <c r="E4166" t="s">
        <v>4856</v>
      </c>
      <c r="F4166" t="s">
        <v>9438</v>
      </c>
      <c r="G4166" t="s">
        <v>9439</v>
      </c>
      <c r="H4166">
        <v>1.3560000000000001</v>
      </c>
      <c r="I4166" t="s">
        <v>265</v>
      </c>
      <c r="J4166" t="s">
        <v>242</v>
      </c>
      <c r="K4166" t="s">
        <v>243</v>
      </c>
      <c r="L4166" t="s">
        <v>244</v>
      </c>
      <c r="M4166">
        <v>0</v>
      </c>
      <c r="N4166">
        <v>1.3560000000000001</v>
      </c>
      <c r="O4166" t="s">
        <v>446</v>
      </c>
      <c r="P4166" t="s">
        <v>9440</v>
      </c>
      <c r="Q4166" t="s">
        <v>2644</v>
      </c>
      <c r="R4166" t="s">
        <v>9441</v>
      </c>
      <c r="S4166" t="s">
        <v>270</v>
      </c>
      <c r="T4166" t="b">
        <v>1</v>
      </c>
    </row>
    <row r="4167" spans="1:20" x14ac:dyDescent="0.25">
      <c r="A4167" t="s">
        <v>259</v>
      </c>
      <c r="B4167" t="s">
        <v>260</v>
      </c>
      <c r="C4167" t="s">
        <v>237</v>
      </c>
      <c r="D4167" t="s">
        <v>3088</v>
      </c>
      <c r="E4167" t="s">
        <v>4353</v>
      </c>
      <c r="F4167" t="s">
        <v>9442</v>
      </c>
      <c r="G4167" t="s">
        <v>9443</v>
      </c>
      <c r="H4167">
        <v>0.115</v>
      </c>
      <c r="I4167" t="s">
        <v>265</v>
      </c>
      <c r="J4167" t="s">
        <v>242</v>
      </c>
      <c r="K4167" t="s">
        <v>243</v>
      </c>
      <c r="L4167" t="s">
        <v>244</v>
      </c>
      <c r="M4167">
        <v>0</v>
      </c>
      <c r="N4167">
        <v>0.115</v>
      </c>
      <c r="O4167" t="s">
        <v>324</v>
      </c>
      <c r="P4167" t="s">
        <v>9444</v>
      </c>
      <c r="Q4167" t="s">
        <v>3092</v>
      </c>
      <c r="R4167" t="s">
        <v>9445</v>
      </c>
      <c r="S4167" t="s">
        <v>270</v>
      </c>
      <c r="T4167" t="b">
        <v>1</v>
      </c>
    </row>
    <row r="4168" spans="1:20" x14ac:dyDescent="0.25">
      <c r="A4168" t="s">
        <v>259</v>
      </c>
      <c r="B4168" t="s">
        <v>260</v>
      </c>
      <c r="C4168" t="s">
        <v>237</v>
      </c>
      <c r="D4168" t="s">
        <v>5949</v>
      </c>
      <c r="E4168" t="s">
        <v>9446</v>
      </c>
      <c r="F4168" t="s">
        <v>9447</v>
      </c>
      <c r="G4168" t="s">
        <v>9448</v>
      </c>
      <c r="H4168">
        <v>0.58399999999999996</v>
      </c>
      <c r="I4168" t="s">
        <v>265</v>
      </c>
      <c r="J4168" t="s">
        <v>242</v>
      </c>
      <c r="K4168" t="s">
        <v>243</v>
      </c>
      <c r="L4168" t="s">
        <v>244</v>
      </c>
      <c r="M4168">
        <v>0</v>
      </c>
      <c r="N4168">
        <v>0.58399999999999996</v>
      </c>
      <c r="O4168" t="s">
        <v>310</v>
      </c>
      <c r="P4168" t="s">
        <v>9449</v>
      </c>
      <c r="Q4168" t="s">
        <v>5953</v>
      </c>
      <c r="R4168" t="s">
        <v>9450</v>
      </c>
      <c r="S4168" t="s">
        <v>270</v>
      </c>
      <c r="T4168" t="b">
        <v>1</v>
      </c>
    </row>
    <row r="4169" spans="1:20" x14ac:dyDescent="0.25">
      <c r="A4169" t="s">
        <v>259</v>
      </c>
      <c r="B4169" t="s">
        <v>260</v>
      </c>
      <c r="C4169" t="s">
        <v>294</v>
      </c>
      <c r="D4169" t="s">
        <v>5949</v>
      </c>
      <c r="E4169" t="s">
        <v>9446</v>
      </c>
      <c r="F4169" t="s">
        <v>9447</v>
      </c>
      <c r="G4169" t="s">
        <v>9448</v>
      </c>
      <c r="H4169">
        <v>0.14499999999999999</v>
      </c>
      <c r="I4169" t="s">
        <v>265</v>
      </c>
      <c r="J4169" t="s">
        <v>242</v>
      </c>
      <c r="K4169" t="s">
        <v>243</v>
      </c>
      <c r="L4169" t="s">
        <v>244</v>
      </c>
      <c r="M4169">
        <v>0</v>
      </c>
      <c r="N4169">
        <v>0.14499999999999999</v>
      </c>
      <c r="O4169" t="s">
        <v>310</v>
      </c>
      <c r="P4169" t="s">
        <v>9449</v>
      </c>
      <c r="Q4169" t="s">
        <v>5953</v>
      </c>
      <c r="R4169" t="s">
        <v>9450</v>
      </c>
      <c r="S4169" t="s">
        <v>270</v>
      </c>
      <c r="T4169" t="b">
        <v>1</v>
      </c>
    </row>
    <row r="4170" spans="1:20" x14ac:dyDescent="0.25">
      <c r="A4170" t="s">
        <v>259</v>
      </c>
      <c r="B4170" t="s">
        <v>260</v>
      </c>
      <c r="C4170" t="s">
        <v>237</v>
      </c>
      <c r="D4170" t="s">
        <v>369</v>
      </c>
      <c r="E4170" t="s">
        <v>5583</v>
      </c>
      <c r="F4170" t="s">
        <v>9451</v>
      </c>
      <c r="G4170" t="s">
        <v>9451</v>
      </c>
      <c r="H4170">
        <v>1.008</v>
      </c>
      <c r="I4170" t="s">
        <v>265</v>
      </c>
      <c r="J4170" t="s">
        <v>242</v>
      </c>
      <c r="K4170" t="s">
        <v>243</v>
      </c>
      <c r="L4170" t="s">
        <v>244</v>
      </c>
      <c r="M4170">
        <v>0</v>
      </c>
      <c r="N4170">
        <v>1.008</v>
      </c>
      <c r="O4170" t="s">
        <v>324</v>
      </c>
      <c r="P4170" t="s">
        <v>9452</v>
      </c>
      <c r="Q4170" t="s">
        <v>374</v>
      </c>
      <c r="R4170" t="s">
        <v>9453</v>
      </c>
      <c r="S4170" t="s">
        <v>270</v>
      </c>
      <c r="T4170" t="b">
        <v>1</v>
      </c>
    </row>
    <row r="4171" spans="1:20" x14ac:dyDescent="0.25">
      <c r="A4171" t="s">
        <v>259</v>
      </c>
      <c r="B4171" t="s">
        <v>260</v>
      </c>
      <c r="C4171" t="s">
        <v>336</v>
      </c>
      <c r="D4171" t="s">
        <v>369</v>
      </c>
      <c r="E4171" t="s">
        <v>5583</v>
      </c>
      <c r="F4171" t="s">
        <v>9451</v>
      </c>
      <c r="G4171" t="s">
        <v>9451</v>
      </c>
      <c r="H4171">
        <v>5192</v>
      </c>
      <c r="I4171" t="s">
        <v>265</v>
      </c>
      <c r="J4171" t="s">
        <v>242</v>
      </c>
      <c r="K4171" t="s">
        <v>243</v>
      </c>
      <c r="L4171" t="s">
        <v>244</v>
      </c>
      <c r="M4171">
        <v>0</v>
      </c>
      <c r="N4171">
        <v>5192</v>
      </c>
      <c r="O4171" t="s">
        <v>324</v>
      </c>
      <c r="P4171" t="s">
        <v>9452</v>
      </c>
      <c r="Q4171" t="s">
        <v>374</v>
      </c>
      <c r="R4171" t="s">
        <v>9454</v>
      </c>
      <c r="S4171" t="s">
        <v>270</v>
      </c>
      <c r="T4171" t="b">
        <v>1</v>
      </c>
    </row>
    <row r="4172" spans="1:20" x14ac:dyDescent="0.25">
      <c r="A4172" t="s">
        <v>259</v>
      </c>
      <c r="B4172" t="s">
        <v>260</v>
      </c>
      <c r="C4172" t="s">
        <v>336</v>
      </c>
      <c r="D4172" t="s">
        <v>369</v>
      </c>
      <c r="E4172" t="s">
        <v>5583</v>
      </c>
      <c r="F4172" t="s">
        <v>9451</v>
      </c>
      <c r="G4172" t="s">
        <v>9451</v>
      </c>
      <c r="H4172">
        <v>9960</v>
      </c>
      <c r="I4172" t="s">
        <v>265</v>
      </c>
      <c r="J4172" t="s">
        <v>242</v>
      </c>
      <c r="K4172" t="s">
        <v>243</v>
      </c>
      <c r="L4172" t="s">
        <v>244</v>
      </c>
      <c r="M4172">
        <v>0</v>
      </c>
      <c r="N4172">
        <v>9960</v>
      </c>
      <c r="O4172" t="s">
        <v>324</v>
      </c>
      <c r="P4172" t="s">
        <v>9452</v>
      </c>
      <c r="Q4172" t="s">
        <v>374</v>
      </c>
      <c r="R4172" t="s">
        <v>9455</v>
      </c>
      <c r="S4172" t="s">
        <v>270</v>
      </c>
      <c r="T4172" t="b">
        <v>1</v>
      </c>
    </row>
    <row r="4173" spans="1:20" x14ac:dyDescent="0.25">
      <c r="A4173" t="s">
        <v>259</v>
      </c>
      <c r="B4173" t="s">
        <v>260</v>
      </c>
      <c r="C4173" t="s">
        <v>237</v>
      </c>
      <c r="D4173" t="s">
        <v>1268</v>
      </c>
      <c r="E4173" t="s">
        <v>8219</v>
      </c>
      <c r="F4173" t="s">
        <v>9456</v>
      </c>
      <c r="G4173" t="s">
        <v>9457</v>
      </c>
      <c r="H4173">
        <v>0.56999999999999995</v>
      </c>
      <c r="I4173" t="s">
        <v>265</v>
      </c>
      <c r="J4173" t="s">
        <v>242</v>
      </c>
      <c r="K4173" t="s">
        <v>243</v>
      </c>
      <c r="L4173" t="s">
        <v>244</v>
      </c>
      <c r="M4173">
        <v>0</v>
      </c>
      <c r="N4173">
        <v>0.56999999999999995</v>
      </c>
      <c r="O4173" t="s">
        <v>266</v>
      </c>
      <c r="P4173" t="s">
        <v>9458</v>
      </c>
      <c r="Q4173" t="s">
        <v>1273</v>
      </c>
      <c r="R4173" t="s">
        <v>9459</v>
      </c>
      <c r="S4173" t="s">
        <v>270</v>
      </c>
      <c r="T4173" t="b">
        <v>1</v>
      </c>
    </row>
    <row r="4174" spans="1:20" x14ac:dyDescent="0.25">
      <c r="A4174" t="s">
        <v>259</v>
      </c>
      <c r="B4174" t="s">
        <v>260</v>
      </c>
      <c r="C4174" t="s">
        <v>294</v>
      </c>
      <c r="D4174" t="s">
        <v>1268</v>
      </c>
      <c r="E4174" t="s">
        <v>8219</v>
      </c>
      <c r="F4174" t="s">
        <v>9456</v>
      </c>
      <c r="G4174" t="s">
        <v>9457</v>
      </c>
      <c r="H4174">
        <v>0.13800000000000001</v>
      </c>
      <c r="I4174" t="s">
        <v>265</v>
      </c>
      <c r="J4174" t="s">
        <v>242</v>
      </c>
      <c r="K4174" t="s">
        <v>243</v>
      </c>
      <c r="L4174" t="s">
        <v>244</v>
      </c>
      <c r="M4174">
        <v>0</v>
      </c>
      <c r="N4174">
        <v>0.13800000000000001</v>
      </c>
      <c r="O4174" t="s">
        <v>266</v>
      </c>
      <c r="P4174" t="s">
        <v>9458</v>
      </c>
      <c r="Q4174" t="s">
        <v>1273</v>
      </c>
      <c r="R4174" t="s">
        <v>9459</v>
      </c>
      <c r="S4174" t="s">
        <v>270</v>
      </c>
      <c r="T4174" t="b">
        <v>1</v>
      </c>
    </row>
    <row r="4175" spans="1:20" x14ac:dyDescent="0.25">
      <c r="A4175" t="s">
        <v>259</v>
      </c>
      <c r="B4175" t="s">
        <v>260</v>
      </c>
      <c r="C4175" t="s">
        <v>237</v>
      </c>
      <c r="D4175" t="s">
        <v>2206</v>
      </c>
      <c r="E4175" t="s">
        <v>4814</v>
      </c>
      <c r="F4175" t="s">
        <v>5309</v>
      </c>
      <c r="G4175" t="s">
        <v>5309</v>
      </c>
      <c r="H4175">
        <v>3.0720000000000001</v>
      </c>
      <c r="I4175" t="s">
        <v>265</v>
      </c>
      <c r="J4175" t="s">
        <v>242</v>
      </c>
      <c r="K4175" t="s">
        <v>243</v>
      </c>
      <c r="L4175" t="s">
        <v>244</v>
      </c>
      <c r="M4175">
        <v>0</v>
      </c>
      <c r="N4175">
        <v>3.0720000000000001</v>
      </c>
      <c r="O4175" t="s">
        <v>324</v>
      </c>
      <c r="P4175" t="s">
        <v>9460</v>
      </c>
      <c r="Q4175" t="s">
        <v>2210</v>
      </c>
      <c r="R4175" t="s">
        <v>9461</v>
      </c>
      <c r="S4175" t="s">
        <v>270</v>
      </c>
      <c r="T4175" t="b">
        <v>0</v>
      </c>
    </row>
    <row r="4176" spans="1:20" x14ac:dyDescent="0.25">
      <c r="A4176" t="s">
        <v>259</v>
      </c>
      <c r="B4176" t="s">
        <v>260</v>
      </c>
      <c r="C4176" t="s">
        <v>336</v>
      </c>
      <c r="D4176" t="s">
        <v>2206</v>
      </c>
      <c r="E4176" t="s">
        <v>4814</v>
      </c>
      <c r="F4176" t="s">
        <v>5309</v>
      </c>
      <c r="G4176" t="s">
        <v>5309</v>
      </c>
      <c r="H4176">
        <v>15824</v>
      </c>
      <c r="I4176" t="s">
        <v>265</v>
      </c>
      <c r="J4176" t="s">
        <v>242</v>
      </c>
      <c r="K4176" t="s">
        <v>243</v>
      </c>
      <c r="L4176" t="s">
        <v>244</v>
      </c>
      <c r="M4176">
        <v>0</v>
      </c>
      <c r="N4176">
        <v>15824</v>
      </c>
      <c r="O4176" t="s">
        <v>324</v>
      </c>
      <c r="P4176" t="s">
        <v>9460</v>
      </c>
      <c r="Q4176" t="s">
        <v>2210</v>
      </c>
      <c r="R4176" t="s">
        <v>9462</v>
      </c>
      <c r="S4176" t="s">
        <v>270</v>
      </c>
      <c r="T4176" t="b">
        <v>0</v>
      </c>
    </row>
    <row r="4177" spans="1:20" x14ac:dyDescent="0.25">
      <c r="A4177" t="s">
        <v>259</v>
      </c>
      <c r="B4177" t="s">
        <v>260</v>
      </c>
      <c r="C4177" t="s">
        <v>336</v>
      </c>
      <c r="D4177" t="s">
        <v>2206</v>
      </c>
      <c r="E4177" t="s">
        <v>4814</v>
      </c>
      <c r="F4177" t="s">
        <v>5309</v>
      </c>
      <c r="G4177" t="s">
        <v>5309</v>
      </c>
      <c r="H4177">
        <v>30355</v>
      </c>
      <c r="I4177" t="s">
        <v>265</v>
      </c>
      <c r="J4177" t="s">
        <v>242</v>
      </c>
      <c r="K4177" t="s">
        <v>243</v>
      </c>
      <c r="L4177" t="s">
        <v>244</v>
      </c>
      <c r="M4177">
        <v>0</v>
      </c>
      <c r="N4177">
        <v>30355</v>
      </c>
      <c r="O4177" t="s">
        <v>324</v>
      </c>
      <c r="P4177" t="s">
        <v>9460</v>
      </c>
      <c r="Q4177" t="s">
        <v>2210</v>
      </c>
      <c r="R4177" t="s">
        <v>9463</v>
      </c>
      <c r="S4177" t="s">
        <v>270</v>
      </c>
      <c r="T4177" t="b">
        <v>0</v>
      </c>
    </row>
    <row r="4178" spans="1:20" x14ac:dyDescent="0.25">
      <c r="A4178" t="s">
        <v>259</v>
      </c>
      <c r="B4178" t="s">
        <v>260</v>
      </c>
      <c r="C4178" t="s">
        <v>237</v>
      </c>
      <c r="D4178" t="s">
        <v>1162</v>
      </c>
      <c r="E4178" t="s">
        <v>9464</v>
      </c>
      <c r="F4178" t="s">
        <v>9465</v>
      </c>
      <c r="G4178" t="s">
        <v>9465</v>
      </c>
      <c r="H4178">
        <v>29.359000000000002</v>
      </c>
      <c r="I4178" t="s">
        <v>265</v>
      </c>
      <c r="J4178" t="s">
        <v>242</v>
      </c>
      <c r="K4178" t="s">
        <v>243</v>
      </c>
      <c r="L4178" t="s">
        <v>244</v>
      </c>
      <c r="M4178">
        <v>0</v>
      </c>
      <c r="N4178">
        <v>29.359000000000002</v>
      </c>
      <c r="O4178" t="s">
        <v>927</v>
      </c>
      <c r="P4178" t="s">
        <v>9466</v>
      </c>
      <c r="Q4178" t="s">
        <v>1166</v>
      </c>
      <c r="R4178" t="s">
        <v>9467</v>
      </c>
      <c r="S4178" t="s">
        <v>270</v>
      </c>
      <c r="T4178" t="b">
        <v>1</v>
      </c>
    </row>
    <row r="4179" spans="1:20" x14ac:dyDescent="0.25">
      <c r="A4179" t="s">
        <v>259</v>
      </c>
      <c r="B4179" t="s">
        <v>260</v>
      </c>
      <c r="C4179" t="s">
        <v>336</v>
      </c>
      <c r="D4179" t="s">
        <v>1162</v>
      </c>
      <c r="E4179" t="s">
        <v>9464</v>
      </c>
      <c r="F4179" t="s">
        <v>9465</v>
      </c>
      <c r="G4179" t="s">
        <v>9465</v>
      </c>
      <c r="H4179">
        <v>149167</v>
      </c>
      <c r="I4179" t="s">
        <v>265</v>
      </c>
      <c r="J4179" t="s">
        <v>242</v>
      </c>
      <c r="K4179" t="s">
        <v>243</v>
      </c>
      <c r="L4179" t="s">
        <v>244</v>
      </c>
      <c r="M4179">
        <v>0</v>
      </c>
      <c r="N4179">
        <v>149167</v>
      </c>
      <c r="O4179" t="s">
        <v>927</v>
      </c>
      <c r="P4179" t="s">
        <v>9466</v>
      </c>
      <c r="Q4179" t="s">
        <v>1166</v>
      </c>
      <c r="R4179" t="s">
        <v>9468</v>
      </c>
      <c r="S4179" t="s">
        <v>270</v>
      </c>
      <c r="T4179" t="b">
        <v>1</v>
      </c>
    </row>
    <row r="4180" spans="1:20" x14ac:dyDescent="0.25">
      <c r="A4180" t="s">
        <v>259</v>
      </c>
      <c r="B4180" t="s">
        <v>260</v>
      </c>
      <c r="C4180" t="s">
        <v>336</v>
      </c>
      <c r="D4180" t="s">
        <v>1162</v>
      </c>
      <c r="E4180" t="s">
        <v>9464</v>
      </c>
      <c r="F4180" t="s">
        <v>9465</v>
      </c>
      <c r="G4180" t="s">
        <v>9465</v>
      </c>
      <c r="H4180">
        <v>216035</v>
      </c>
      <c r="I4180" t="s">
        <v>265</v>
      </c>
      <c r="J4180" t="s">
        <v>242</v>
      </c>
      <c r="K4180" t="s">
        <v>243</v>
      </c>
      <c r="L4180" t="s">
        <v>244</v>
      </c>
      <c r="M4180">
        <v>0</v>
      </c>
      <c r="N4180">
        <v>216035</v>
      </c>
      <c r="O4180" t="s">
        <v>927</v>
      </c>
      <c r="P4180" t="s">
        <v>9466</v>
      </c>
      <c r="Q4180" t="s">
        <v>1166</v>
      </c>
      <c r="R4180" t="s">
        <v>9469</v>
      </c>
      <c r="S4180" t="s">
        <v>270</v>
      </c>
      <c r="T4180" t="b">
        <v>1</v>
      </c>
    </row>
    <row r="4181" spans="1:20" x14ac:dyDescent="0.25">
      <c r="A4181" t="s">
        <v>236</v>
      </c>
      <c r="B4181" t="s">
        <v>236</v>
      </c>
      <c r="C4181" t="s">
        <v>237</v>
      </c>
      <c r="D4181" t="s">
        <v>355</v>
      </c>
      <c r="F4181" t="s">
        <v>356</v>
      </c>
      <c r="G4181" t="s">
        <v>9470</v>
      </c>
      <c r="H4181">
        <v>4.0000000000000001E-3</v>
      </c>
      <c r="I4181" t="s">
        <v>254</v>
      </c>
      <c r="J4181" t="s">
        <v>242</v>
      </c>
      <c r="K4181" t="s">
        <v>243</v>
      </c>
      <c r="L4181" t="s">
        <v>244</v>
      </c>
      <c r="M4181">
        <v>0</v>
      </c>
      <c r="N4181">
        <v>4.0000000000000001E-3</v>
      </c>
      <c r="O4181" t="s">
        <v>358</v>
      </c>
      <c r="P4181" t="s">
        <v>9471</v>
      </c>
      <c r="Q4181" t="s">
        <v>360</v>
      </c>
      <c r="R4181" t="s">
        <v>361</v>
      </c>
      <c r="S4181" t="s">
        <v>249</v>
      </c>
      <c r="T4181" t="b">
        <v>0</v>
      </c>
    </row>
    <row r="4182" spans="1:20" x14ac:dyDescent="0.25">
      <c r="A4182" t="s">
        <v>259</v>
      </c>
      <c r="B4182" t="s">
        <v>260</v>
      </c>
      <c r="C4182" t="s">
        <v>237</v>
      </c>
      <c r="D4182" t="s">
        <v>5261</v>
      </c>
      <c r="E4182" t="s">
        <v>3937</v>
      </c>
      <c r="F4182" t="s">
        <v>3938</v>
      </c>
      <c r="G4182" t="s">
        <v>3938</v>
      </c>
      <c r="H4182">
        <v>0.50308699999999995</v>
      </c>
      <c r="I4182" t="s">
        <v>265</v>
      </c>
      <c r="J4182" t="s">
        <v>242</v>
      </c>
      <c r="K4182" t="s">
        <v>243</v>
      </c>
      <c r="L4182" t="s">
        <v>244</v>
      </c>
      <c r="M4182">
        <v>0</v>
      </c>
      <c r="N4182">
        <v>0.50308699999999995</v>
      </c>
      <c r="O4182" t="s">
        <v>266</v>
      </c>
      <c r="P4182" t="s">
        <v>9472</v>
      </c>
      <c r="Q4182" t="s">
        <v>5264</v>
      </c>
      <c r="R4182" t="s">
        <v>9473</v>
      </c>
      <c r="S4182" t="s">
        <v>270</v>
      </c>
      <c r="T4182" t="b">
        <v>1</v>
      </c>
    </row>
    <row r="4183" spans="1:20" x14ac:dyDescent="0.25">
      <c r="A4183" t="s">
        <v>259</v>
      </c>
      <c r="B4183" t="s">
        <v>260</v>
      </c>
      <c r="C4183" t="s">
        <v>294</v>
      </c>
      <c r="D4183" t="s">
        <v>5261</v>
      </c>
      <c r="E4183" t="s">
        <v>3937</v>
      </c>
      <c r="F4183" t="s">
        <v>3938</v>
      </c>
      <c r="G4183" t="s">
        <v>3938</v>
      </c>
      <c r="H4183">
        <v>0.41399999999999998</v>
      </c>
      <c r="I4183" t="s">
        <v>265</v>
      </c>
      <c r="J4183" t="s">
        <v>242</v>
      </c>
      <c r="K4183" t="s">
        <v>243</v>
      </c>
      <c r="L4183" t="s">
        <v>244</v>
      </c>
      <c r="M4183">
        <v>0</v>
      </c>
      <c r="N4183">
        <v>0.41399999999999998</v>
      </c>
      <c r="O4183" t="s">
        <v>576</v>
      </c>
      <c r="P4183" t="s">
        <v>9472</v>
      </c>
      <c r="Q4183" t="s">
        <v>5264</v>
      </c>
      <c r="R4183" t="s">
        <v>9473</v>
      </c>
      <c r="S4183" t="s">
        <v>270</v>
      </c>
      <c r="T4183" t="b">
        <v>1</v>
      </c>
    </row>
    <row r="4184" spans="1:20" x14ac:dyDescent="0.25">
      <c r="A4184" t="s">
        <v>236</v>
      </c>
      <c r="B4184" t="s">
        <v>236</v>
      </c>
      <c r="C4184" t="s">
        <v>237</v>
      </c>
      <c r="D4184" t="s">
        <v>1566</v>
      </c>
      <c r="F4184" t="s">
        <v>9474</v>
      </c>
      <c r="G4184" t="s">
        <v>1082</v>
      </c>
      <c r="H4184">
        <v>5.0000000000000001E-4</v>
      </c>
      <c r="I4184" t="s">
        <v>254</v>
      </c>
      <c r="J4184" t="s">
        <v>242</v>
      </c>
      <c r="K4184" t="s">
        <v>243</v>
      </c>
      <c r="L4184" t="s">
        <v>244</v>
      </c>
      <c r="M4184">
        <v>0</v>
      </c>
      <c r="N4184">
        <v>5.0000000000000001E-4</v>
      </c>
      <c r="O4184" t="s">
        <v>793</v>
      </c>
      <c r="P4184" t="s">
        <v>2165</v>
      </c>
      <c r="Q4184" t="s">
        <v>1570</v>
      </c>
      <c r="R4184" t="s">
        <v>9475</v>
      </c>
      <c r="S4184" t="s">
        <v>249</v>
      </c>
      <c r="T4184" t="b">
        <v>0</v>
      </c>
    </row>
    <row r="4185" spans="1:20" x14ac:dyDescent="0.25">
      <c r="A4185" t="s">
        <v>259</v>
      </c>
      <c r="B4185" t="s">
        <v>260</v>
      </c>
      <c r="C4185" t="s">
        <v>237</v>
      </c>
      <c r="D4185" t="s">
        <v>463</v>
      </c>
      <c r="E4185" t="s">
        <v>4440</v>
      </c>
      <c r="F4185" t="s">
        <v>4666</v>
      </c>
      <c r="G4185" t="s">
        <v>4667</v>
      </c>
      <c r="H4185">
        <v>0.92200000000000004</v>
      </c>
      <c r="I4185" t="s">
        <v>265</v>
      </c>
      <c r="J4185" t="s">
        <v>242</v>
      </c>
      <c r="K4185" t="s">
        <v>243</v>
      </c>
      <c r="L4185" t="s">
        <v>244</v>
      </c>
      <c r="M4185">
        <v>0</v>
      </c>
      <c r="N4185">
        <v>0.92200000000000004</v>
      </c>
      <c r="O4185" t="s">
        <v>324</v>
      </c>
      <c r="P4185" t="s">
        <v>9476</v>
      </c>
      <c r="Q4185" t="s">
        <v>468</v>
      </c>
      <c r="R4185" t="s">
        <v>9477</v>
      </c>
      <c r="S4185" t="s">
        <v>270</v>
      </c>
      <c r="T4185" t="b">
        <v>1</v>
      </c>
    </row>
    <row r="4186" spans="1:20" x14ac:dyDescent="0.25">
      <c r="A4186" t="s">
        <v>259</v>
      </c>
      <c r="B4186" t="s">
        <v>260</v>
      </c>
      <c r="C4186" t="s">
        <v>237</v>
      </c>
      <c r="D4186" t="s">
        <v>530</v>
      </c>
      <c r="E4186" t="s">
        <v>3942</v>
      </c>
      <c r="F4186" t="s">
        <v>3942</v>
      </c>
      <c r="G4186" t="s">
        <v>9478</v>
      </c>
      <c r="H4186">
        <v>2.7839999999999998</v>
      </c>
      <c r="I4186" t="s">
        <v>265</v>
      </c>
      <c r="J4186" t="s">
        <v>242</v>
      </c>
      <c r="K4186" t="s">
        <v>243</v>
      </c>
      <c r="L4186" t="s">
        <v>244</v>
      </c>
      <c r="M4186">
        <v>0</v>
      </c>
      <c r="N4186">
        <v>2.7839999999999998</v>
      </c>
      <c r="O4186" t="s">
        <v>518</v>
      </c>
      <c r="P4186" t="s">
        <v>9479</v>
      </c>
      <c r="Q4186" t="s">
        <v>534</v>
      </c>
      <c r="R4186" t="s">
        <v>9480</v>
      </c>
      <c r="S4186" t="s">
        <v>270</v>
      </c>
      <c r="T4186" t="b">
        <v>1</v>
      </c>
    </row>
    <row r="4187" spans="1:20" x14ac:dyDescent="0.25">
      <c r="A4187" t="s">
        <v>259</v>
      </c>
      <c r="B4187" t="s">
        <v>260</v>
      </c>
      <c r="C4187" t="s">
        <v>336</v>
      </c>
      <c r="D4187" t="s">
        <v>530</v>
      </c>
      <c r="E4187" t="s">
        <v>3942</v>
      </c>
      <c r="F4187" t="s">
        <v>3942</v>
      </c>
      <c r="G4187" t="s">
        <v>9478</v>
      </c>
      <c r="H4187">
        <v>15608</v>
      </c>
      <c r="I4187" t="s">
        <v>265</v>
      </c>
      <c r="J4187" t="s">
        <v>242</v>
      </c>
      <c r="K4187" t="s">
        <v>243</v>
      </c>
      <c r="L4187" t="s">
        <v>244</v>
      </c>
      <c r="M4187">
        <v>0</v>
      </c>
      <c r="N4187">
        <v>15608</v>
      </c>
      <c r="O4187" t="s">
        <v>518</v>
      </c>
      <c r="P4187" t="s">
        <v>9479</v>
      </c>
      <c r="Q4187" t="s">
        <v>534</v>
      </c>
      <c r="R4187" t="s">
        <v>9481</v>
      </c>
      <c r="S4187" t="s">
        <v>270</v>
      </c>
      <c r="T4187" t="b">
        <v>1</v>
      </c>
    </row>
    <row r="4188" spans="1:20" x14ac:dyDescent="0.25">
      <c r="A4188" t="s">
        <v>259</v>
      </c>
      <c r="B4188" t="s">
        <v>260</v>
      </c>
      <c r="C4188" t="s">
        <v>336</v>
      </c>
      <c r="D4188" t="s">
        <v>530</v>
      </c>
      <c r="E4188" t="s">
        <v>3942</v>
      </c>
      <c r="F4188" t="s">
        <v>3942</v>
      </c>
      <c r="G4188" t="s">
        <v>9478</v>
      </c>
      <c r="H4188">
        <v>30729</v>
      </c>
      <c r="I4188" t="s">
        <v>265</v>
      </c>
      <c r="J4188" t="s">
        <v>242</v>
      </c>
      <c r="K4188" t="s">
        <v>243</v>
      </c>
      <c r="L4188" t="s">
        <v>244</v>
      </c>
      <c r="M4188">
        <v>0</v>
      </c>
      <c r="N4188">
        <v>30729</v>
      </c>
      <c r="O4188" t="s">
        <v>518</v>
      </c>
      <c r="P4188" t="s">
        <v>9479</v>
      </c>
      <c r="Q4188" t="s">
        <v>534</v>
      </c>
      <c r="R4188" t="s">
        <v>9482</v>
      </c>
      <c r="S4188" t="s">
        <v>270</v>
      </c>
      <c r="T4188" t="b">
        <v>1</v>
      </c>
    </row>
    <row r="4189" spans="1:20" x14ac:dyDescent="0.25">
      <c r="A4189" t="s">
        <v>236</v>
      </c>
      <c r="B4189" t="s">
        <v>236</v>
      </c>
      <c r="C4189" t="s">
        <v>237</v>
      </c>
      <c r="D4189" t="s">
        <v>552</v>
      </c>
      <c r="F4189" t="s">
        <v>9483</v>
      </c>
      <c r="G4189" t="s">
        <v>1082</v>
      </c>
      <c r="H4189">
        <v>2E-3</v>
      </c>
      <c r="I4189" t="s">
        <v>254</v>
      </c>
      <c r="J4189" t="s">
        <v>242</v>
      </c>
      <c r="K4189" t="s">
        <v>243</v>
      </c>
      <c r="L4189" t="s">
        <v>244</v>
      </c>
      <c r="M4189">
        <v>0</v>
      </c>
      <c r="N4189">
        <v>2E-3</v>
      </c>
      <c r="O4189" t="s">
        <v>1083</v>
      </c>
      <c r="P4189" t="s">
        <v>1084</v>
      </c>
      <c r="Q4189" t="s">
        <v>556</v>
      </c>
      <c r="R4189" t="s">
        <v>9484</v>
      </c>
      <c r="S4189" t="s">
        <v>249</v>
      </c>
      <c r="T4189" t="b">
        <v>0</v>
      </c>
    </row>
    <row r="4190" spans="1:20" x14ac:dyDescent="0.25">
      <c r="A4190" t="s">
        <v>236</v>
      </c>
      <c r="B4190" t="s">
        <v>236</v>
      </c>
      <c r="C4190" t="s">
        <v>237</v>
      </c>
      <c r="D4190" t="s">
        <v>1198</v>
      </c>
      <c r="F4190" t="s">
        <v>363</v>
      </c>
      <c r="G4190" t="s">
        <v>3773</v>
      </c>
      <c r="H4190">
        <v>5.0000000000000001E-4</v>
      </c>
      <c r="I4190" t="s">
        <v>254</v>
      </c>
      <c r="J4190" t="s">
        <v>242</v>
      </c>
      <c r="K4190" t="s">
        <v>243</v>
      </c>
      <c r="L4190" t="s">
        <v>244</v>
      </c>
      <c r="M4190">
        <v>0</v>
      </c>
      <c r="N4190">
        <v>5.0000000000000001E-4</v>
      </c>
      <c r="O4190" t="s">
        <v>358</v>
      </c>
      <c r="P4190" t="s">
        <v>3774</v>
      </c>
      <c r="Q4190" t="s">
        <v>1201</v>
      </c>
      <c r="R4190" t="s">
        <v>4671</v>
      </c>
      <c r="S4190" t="s">
        <v>249</v>
      </c>
      <c r="T4190" t="b">
        <v>0</v>
      </c>
    </row>
    <row r="4191" spans="1:20" x14ac:dyDescent="0.25">
      <c r="A4191" t="s">
        <v>259</v>
      </c>
      <c r="B4191" t="s">
        <v>260</v>
      </c>
      <c r="C4191" t="s">
        <v>237</v>
      </c>
      <c r="D4191" t="s">
        <v>627</v>
      </c>
      <c r="E4191" t="s">
        <v>3796</v>
      </c>
      <c r="F4191" t="s">
        <v>3797</v>
      </c>
      <c r="G4191" t="s">
        <v>3797</v>
      </c>
      <c r="H4191">
        <v>0.23</v>
      </c>
      <c r="I4191" t="s">
        <v>265</v>
      </c>
      <c r="J4191" t="s">
        <v>242</v>
      </c>
      <c r="K4191" t="s">
        <v>243</v>
      </c>
      <c r="L4191" t="s">
        <v>244</v>
      </c>
      <c r="M4191">
        <v>0</v>
      </c>
      <c r="N4191">
        <v>0.23</v>
      </c>
      <c r="O4191" t="s">
        <v>324</v>
      </c>
      <c r="P4191" t="s">
        <v>9485</v>
      </c>
      <c r="Q4191" t="s">
        <v>631</v>
      </c>
      <c r="R4191" t="s">
        <v>9486</v>
      </c>
      <c r="S4191" t="s">
        <v>270</v>
      </c>
      <c r="T4191" t="b">
        <v>0</v>
      </c>
    </row>
    <row r="4192" spans="1:20" x14ac:dyDescent="0.25">
      <c r="A4192" t="s">
        <v>259</v>
      </c>
      <c r="B4192" t="s">
        <v>260</v>
      </c>
      <c r="C4192" t="s">
        <v>237</v>
      </c>
      <c r="D4192" t="s">
        <v>1930</v>
      </c>
      <c r="E4192" t="s">
        <v>9487</v>
      </c>
      <c r="F4192" t="s">
        <v>9488</v>
      </c>
      <c r="G4192" t="s">
        <v>9488</v>
      </c>
      <c r="H4192">
        <v>2.07E-2</v>
      </c>
      <c r="I4192" t="s">
        <v>265</v>
      </c>
      <c r="J4192" t="s">
        <v>242</v>
      </c>
      <c r="K4192" t="s">
        <v>243</v>
      </c>
      <c r="L4192" t="s">
        <v>244</v>
      </c>
      <c r="M4192">
        <v>0</v>
      </c>
      <c r="N4192">
        <v>2.07E-2</v>
      </c>
      <c r="O4192" t="s">
        <v>324</v>
      </c>
      <c r="P4192" t="s">
        <v>9489</v>
      </c>
      <c r="Q4192" t="s">
        <v>1934</v>
      </c>
      <c r="R4192" t="s">
        <v>9490</v>
      </c>
      <c r="S4192" t="s">
        <v>270</v>
      </c>
      <c r="T4192" t="b">
        <v>1</v>
      </c>
    </row>
    <row r="4193" spans="1:20" x14ac:dyDescent="0.25">
      <c r="A4193" t="s">
        <v>259</v>
      </c>
      <c r="B4193" t="s">
        <v>260</v>
      </c>
      <c r="C4193" t="s">
        <v>336</v>
      </c>
      <c r="D4193" t="s">
        <v>1930</v>
      </c>
      <c r="E4193" t="s">
        <v>9487</v>
      </c>
      <c r="F4193" t="s">
        <v>9488</v>
      </c>
      <c r="G4193" t="s">
        <v>9488</v>
      </c>
      <c r="H4193">
        <v>107</v>
      </c>
      <c r="I4193" t="s">
        <v>265</v>
      </c>
      <c r="J4193" t="s">
        <v>242</v>
      </c>
      <c r="K4193" t="s">
        <v>243</v>
      </c>
      <c r="L4193" t="s">
        <v>244</v>
      </c>
      <c r="M4193">
        <v>0</v>
      </c>
      <c r="N4193">
        <v>107</v>
      </c>
      <c r="O4193" t="s">
        <v>1313</v>
      </c>
      <c r="P4193" t="s">
        <v>9489</v>
      </c>
      <c r="Q4193" t="s">
        <v>1934</v>
      </c>
      <c r="R4193" t="s">
        <v>9491</v>
      </c>
      <c r="S4193" t="s">
        <v>270</v>
      </c>
      <c r="T4193" t="b">
        <v>1</v>
      </c>
    </row>
    <row r="4194" spans="1:20" x14ac:dyDescent="0.25">
      <c r="A4194" t="s">
        <v>259</v>
      </c>
      <c r="B4194" t="s">
        <v>260</v>
      </c>
      <c r="C4194" t="s">
        <v>336</v>
      </c>
      <c r="D4194" t="s">
        <v>1930</v>
      </c>
      <c r="E4194" t="s">
        <v>9487</v>
      </c>
      <c r="F4194" t="s">
        <v>9488</v>
      </c>
      <c r="G4194" t="s">
        <v>9488</v>
      </c>
      <c r="H4194">
        <v>206</v>
      </c>
      <c r="I4194" t="s">
        <v>265</v>
      </c>
      <c r="J4194" t="s">
        <v>242</v>
      </c>
      <c r="K4194" t="s">
        <v>243</v>
      </c>
      <c r="L4194" t="s">
        <v>244</v>
      </c>
      <c r="M4194">
        <v>0</v>
      </c>
      <c r="N4194">
        <v>206</v>
      </c>
      <c r="O4194" t="s">
        <v>1313</v>
      </c>
      <c r="P4194" t="s">
        <v>9489</v>
      </c>
      <c r="Q4194" t="s">
        <v>1934</v>
      </c>
      <c r="R4194" t="s">
        <v>9492</v>
      </c>
      <c r="S4194" t="s">
        <v>270</v>
      </c>
      <c r="T4194" t="b">
        <v>1</v>
      </c>
    </row>
    <row r="4195" spans="1:20" x14ac:dyDescent="0.25">
      <c r="A4195" t="s">
        <v>259</v>
      </c>
      <c r="B4195" t="s">
        <v>260</v>
      </c>
      <c r="C4195" t="s">
        <v>237</v>
      </c>
      <c r="D4195" t="s">
        <v>7826</v>
      </c>
      <c r="E4195" t="s">
        <v>7827</v>
      </c>
      <c r="F4195" t="s">
        <v>9493</v>
      </c>
      <c r="G4195" t="s">
        <v>9493</v>
      </c>
      <c r="H4195">
        <v>4.7229999999999999</v>
      </c>
      <c r="I4195" t="s">
        <v>265</v>
      </c>
      <c r="J4195" t="s">
        <v>242</v>
      </c>
      <c r="K4195" t="s">
        <v>243</v>
      </c>
      <c r="L4195" t="s">
        <v>244</v>
      </c>
      <c r="M4195">
        <v>0</v>
      </c>
      <c r="N4195">
        <v>4.7229999999999999</v>
      </c>
      <c r="O4195" t="s">
        <v>1122</v>
      </c>
      <c r="P4195" t="s">
        <v>9494</v>
      </c>
      <c r="Q4195" t="s">
        <v>7830</v>
      </c>
      <c r="R4195" t="s">
        <v>9495</v>
      </c>
      <c r="S4195" t="s">
        <v>270</v>
      </c>
      <c r="T4195" t="b">
        <v>1</v>
      </c>
    </row>
    <row r="4196" spans="1:20" x14ac:dyDescent="0.25">
      <c r="A4196" t="s">
        <v>259</v>
      </c>
      <c r="B4196" t="s">
        <v>260</v>
      </c>
      <c r="C4196" t="s">
        <v>336</v>
      </c>
      <c r="D4196" t="s">
        <v>7826</v>
      </c>
      <c r="E4196" t="s">
        <v>7827</v>
      </c>
      <c r="F4196" t="s">
        <v>9493</v>
      </c>
      <c r="G4196" t="s">
        <v>9493</v>
      </c>
      <c r="H4196">
        <v>24412</v>
      </c>
      <c r="I4196" t="s">
        <v>265</v>
      </c>
      <c r="J4196" t="s">
        <v>242</v>
      </c>
      <c r="K4196" t="s">
        <v>243</v>
      </c>
      <c r="L4196" t="s">
        <v>244</v>
      </c>
      <c r="M4196">
        <v>0</v>
      </c>
      <c r="N4196">
        <v>24412</v>
      </c>
      <c r="O4196" t="s">
        <v>1122</v>
      </c>
      <c r="P4196" t="s">
        <v>9494</v>
      </c>
      <c r="Q4196" t="s">
        <v>7830</v>
      </c>
      <c r="R4196" t="s">
        <v>9496</v>
      </c>
      <c r="S4196" t="s">
        <v>270</v>
      </c>
      <c r="T4196" t="b">
        <v>1</v>
      </c>
    </row>
    <row r="4197" spans="1:20" x14ac:dyDescent="0.25">
      <c r="A4197" t="s">
        <v>259</v>
      </c>
      <c r="B4197" t="s">
        <v>260</v>
      </c>
      <c r="C4197" t="s">
        <v>336</v>
      </c>
      <c r="D4197" t="s">
        <v>7826</v>
      </c>
      <c r="E4197" t="s">
        <v>7827</v>
      </c>
      <c r="F4197" t="s">
        <v>9493</v>
      </c>
      <c r="G4197" t="s">
        <v>9493</v>
      </c>
      <c r="H4197">
        <v>47170</v>
      </c>
      <c r="I4197" t="s">
        <v>265</v>
      </c>
      <c r="J4197" t="s">
        <v>242</v>
      </c>
      <c r="K4197" t="s">
        <v>243</v>
      </c>
      <c r="L4197" t="s">
        <v>244</v>
      </c>
      <c r="M4197">
        <v>0</v>
      </c>
      <c r="N4197">
        <v>47170</v>
      </c>
      <c r="O4197" t="s">
        <v>1122</v>
      </c>
      <c r="P4197" t="s">
        <v>9494</v>
      </c>
      <c r="Q4197" t="s">
        <v>7830</v>
      </c>
      <c r="R4197" t="s">
        <v>9497</v>
      </c>
      <c r="S4197" t="s">
        <v>270</v>
      </c>
      <c r="T4197" t="b">
        <v>1</v>
      </c>
    </row>
    <row r="4198" spans="1:20" x14ac:dyDescent="0.25">
      <c r="A4198" t="s">
        <v>236</v>
      </c>
      <c r="B4198" t="s">
        <v>236</v>
      </c>
      <c r="C4198" t="s">
        <v>237</v>
      </c>
      <c r="D4198" t="s">
        <v>483</v>
      </c>
      <c r="F4198" t="s">
        <v>724</v>
      </c>
      <c r="G4198" t="s">
        <v>906</v>
      </c>
      <c r="H4198">
        <v>5.1999999999999998E-3</v>
      </c>
      <c r="I4198" t="s">
        <v>254</v>
      </c>
      <c r="J4198" t="s">
        <v>242</v>
      </c>
      <c r="K4198" t="s">
        <v>243</v>
      </c>
      <c r="L4198" t="s">
        <v>244</v>
      </c>
      <c r="M4198">
        <v>0</v>
      </c>
      <c r="N4198">
        <v>5.1999999999999998E-3</v>
      </c>
      <c r="O4198" t="s">
        <v>486</v>
      </c>
      <c r="P4198" t="s">
        <v>9098</v>
      </c>
      <c r="Q4198" t="s">
        <v>488</v>
      </c>
      <c r="R4198" t="s">
        <v>5402</v>
      </c>
      <c r="S4198" t="s">
        <v>249</v>
      </c>
      <c r="T4198" t="b">
        <v>0</v>
      </c>
    </row>
    <row r="4199" spans="1:20" x14ac:dyDescent="0.25">
      <c r="A4199" t="s">
        <v>259</v>
      </c>
      <c r="B4199" t="s">
        <v>260</v>
      </c>
      <c r="C4199" t="s">
        <v>237</v>
      </c>
      <c r="D4199" t="s">
        <v>2258</v>
      </c>
      <c r="E4199" t="s">
        <v>4468</v>
      </c>
      <c r="F4199" t="s">
        <v>4469</v>
      </c>
      <c r="G4199" t="s">
        <v>5728</v>
      </c>
      <c r="H4199">
        <v>0.42199999999999999</v>
      </c>
      <c r="I4199" t="s">
        <v>265</v>
      </c>
      <c r="J4199" t="s">
        <v>242</v>
      </c>
      <c r="K4199" t="s">
        <v>243</v>
      </c>
      <c r="L4199" t="s">
        <v>244</v>
      </c>
      <c r="M4199">
        <v>0</v>
      </c>
      <c r="N4199">
        <v>0.42199999999999999</v>
      </c>
      <c r="O4199" t="s">
        <v>952</v>
      </c>
      <c r="P4199" t="s">
        <v>1830</v>
      </c>
      <c r="Q4199" t="s">
        <v>2263</v>
      </c>
      <c r="R4199" t="s">
        <v>9498</v>
      </c>
      <c r="S4199" t="s">
        <v>270</v>
      </c>
      <c r="T4199" t="b">
        <v>1</v>
      </c>
    </row>
    <row r="4200" spans="1:20" x14ac:dyDescent="0.25">
      <c r="A4200" t="s">
        <v>259</v>
      </c>
      <c r="B4200" t="s">
        <v>260</v>
      </c>
      <c r="C4200" t="s">
        <v>294</v>
      </c>
      <c r="D4200" t="s">
        <v>2258</v>
      </c>
      <c r="E4200" t="s">
        <v>4468</v>
      </c>
      <c r="F4200" t="s">
        <v>4469</v>
      </c>
      <c r="G4200" t="s">
        <v>5728</v>
      </c>
      <c r="H4200">
        <v>0.14799999999999999</v>
      </c>
      <c r="I4200" t="s">
        <v>265</v>
      </c>
      <c r="J4200" t="s">
        <v>242</v>
      </c>
      <c r="K4200" t="s">
        <v>243</v>
      </c>
      <c r="L4200" t="s">
        <v>244</v>
      </c>
      <c r="M4200">
        <v>0</v>
      </c>
      <c r="N4200">
        <v>0.14799999999999999</v>
      </c>
      <c r="O4200" t="s">
        <v>952</v>
      </c>
      <c r="P4200" t="s">
        <v>1830</v>
      </c>
      <c r="Q4200" t="s">
        <v>2263</v>
      </c>
      <c r="R4200" t="s">
        <v>9498</v>
      </c>
      <c r="S4200" t="s">
        <v>270</v>
      </c>
      <c r="T4200" t="b">
        <v>1</v>
      </c>
    </row>
    <row r="4201" spans="1:20" x14ac:dyDescent="0.25">
      <c r="A4201" t="s">
        <v>259</v>
      </c>
      <c r="B4201" t="s">
        <v>260</v>
      </c>
      <c r="C4201" t="s">
        <v>237</v>
      </c>
      <c r="D4201" t="s">
        <v>962</v>
      </c>
      <c r="E4201" t="s">
        <v>963</v>
      </c>
      <c r="F4201" t="s">
        <v>963</v>
      </c>
      <c r="G4201" t="s">
        <v>7960</v>
      </c>
      <c r="H4201">
        <v>0.52400000000000002</v>
      </c>
      <c r="I4201" t="s">
        <v>265</v>
      </c>
      <c r="J4201" t="s">
        <v>242</v>
      </c>
      <c r="K4201" t="s">
        <v>243</v>
      </c>
      <c r="L4201" t="s">
        <v>244</v>
      </c>
      <c r="M4201">
        <v>0</v>
      </c>
      <c r="N4201">
        <v>0.52400000000000002</v>
      </c>
      <c r="O4201" t="s">
        <v>266</v>
      </c>
      <c r="P4201" t="s">
        <v>9499</v>
      </c>
      <c r="Q4201" t="s">
        <v>967</v>
      </c>
      <c r="R4201" t="s">
        <v>9500</v>
      </c>
      <c r="S4201" t="s">
        <v>270</v>
      </c>
      <c r="T4201" t="b">
        <v>1</v>
      </c>
    </row>
    <row r="4202" spans="1:20" x14ac:dyDescent="0.25">
      <c r="A4202" t="s">
        <v>259</v>
      </c>
      <c r="B4202" t="s">
        <v>260</v>
      </c>
      <c r="C4202" t="s">
        <v>336</v>
      </c>
      <c r="D4202" t="s">
        <v>962</v>
      </c>
      <c r="E4202" t="s">
        <v>963</v>
      </c>
      <c r="F4202" t="s">
        <v>963</v>
      </c>
      <c r="G4202" t="s">
        <v>7960</v>
      </c>
      <c r="H4202">
        <v>3672</v>
      </c>
      <c r="I4202" t="s">
        <v>265</v>
      </c>
      <c r="J4202" t="s">
        <v>242</v>
      </c>
      <c r="K4202" t="s">
        <v>243</v>
      </c>
      <c r="L4202" t="s">
        <v>244</v>
      </c>
      <c r="M4202">
        <v>0</v>
      </c>
      <c r="N4202">
        <v>3672</v>
      </c>
      <c r="O4202" t="s">
        <v>266</v>
      </c>
      <c r="P4202" t="s">
        <v>9499</v>
      </c>
      <c r="Q4202" t="s">
        <v>967</v>
      </c>
      <c r="R4202" t="s">
        <v>9501</v>
      </c>
      <c r="S4202" t="s">
        <v>270</v>
      </c>
      <c r="T4202" t="b">
        <v>1</v>
      </c>
    </row>
    <row r="4203" spans="1:20" x14ac:dyDescent="0.25">
      <c r="A4203" t="s">
        <v>259</v>
      </c>
      <c r="B4203" t="s">
        <v>260</v>
      </c>
      <c r="C4203" t="s">
        <v>336</v>
      </c>
      <c r="D4203" t="s">
        <v>962</v>
      </c>
      <c r="E4203" t="s">
        <v>963</v>
      </c>
      <c r="F4203" t="s">
        <v>963</v>
      </c>
      <c r="G4203" t="s">
        <v>7960</v>
      </c>
      <c r="H4203">
        <v>8262</v>
      </c>
      <c r="I4203" t="s">
        <v>265</v>
      </c>
      <c r="J4203" t="s">
        <v>242</v>
      </c>
      <c r="K4203" t="s">
        <v>243</v>
      </c>
      <c r="L4203" t="s">
        <v>244</v>
      </c>
      <c r="M4203">
        <v>0</v>
      </c>
      <c r="N4203">
        <v>8262</v>
      </c>
      <c r="O4203" t="s">
        <v>266</v>
      </c>
      <c r="P4203" t="s">
        <v>9499</v>
      </c>
      <c r="Q4203" t="s">
        <v>967</v>
      </c>
      <c r="R4203" t="s">
        <v>9502</v>
      </c>
      <c r="S4203" t="s">
        <v>270</v>
      </c>
      <c r="T4203" t="b">
        <v>1</v>
      </c>
    </row>
    <row r="4204" spans="1:20" x14ac:dyDescent="0.25">
      <c r="A4204" t="s">
        <v>259</v>
      </c>
      <c r="B4204" t="s">
        <v>260</v>
      </c>
      <c r="C4204" t="s">
        <v>237</v>
      </c>
      <c r="D4204" t="s">
        <v>4334</v>
      </c>
      <c r="E4204" t="s">
        <v>4239</v>
      </c>
      <c r="F4204" t="s">
        <v>5275</v>
      </c>
      <c r="G4204" t="s">
        <v>5275</v>
      </c>
      <c r="H4204">
        <v>0.72</v>
      </c>
      <c r="I4204" t="s">
        <v>265</v>
      </c>
      <c r="J4204" t="s">
        <v>242</v>
      </c>
      <c r="K4204" t="s">
        <v>243</v>
      </c>
      <c r="L4204" t="s">
        <v>244</v>
      </c>
      <c r="M4204">
        <v>0</v>
      </c>
      <c r="N4204">
        <v>0.72</v>
      </c>
      <c r="O4204" t="s">
        <v>386</v>
      </c>
      <c r="P4204" t="s">
        <v>9503</v>
      </c>
      <c r="Q4204" t="s">
        <v>4338</v>
      </c>
      <c r="R4204" t="s">
        <v>9504</v>
      </c>
      <c r="S4204" t="s">
        <v>270</v>
      </c>
      <c r="T4204" t="b">
        <v>1</v>
      </c>
    </row>
    <row r="4205" spans="1:20" x14ac:dyDescent="0.25">
      <c r="A4205" t="s">
        <v>259</v>
      </c>
      <c r="B4205" t="s">
        <v>260</v>
      </c>
      <c r="C4205" t="s">
        <v>237</v>
      </c>
      <c r="D4205" t="s">
        <v>1582</v>
      </c>
      <c r="E4205" t="s">
        <v>9505</v>
      </c>
      <c r="F4205" t="s">
        <v>9506</v>
      </c>
      <c r="G4205" t="s">
        <v>9507</v>
      </c>
      <c r="H4205">
        <v>0.30415700000000001</v>
      </c>
      <c r="I4205" t="s">
        <v>265</v>
      </c>
      <c r="J4205" t="s">
        <v>242</v>
      </c>
      <c r="K4205" t="s">
        <v>243</v>
      </c>
      <c r="L4205" t="s">
        <v>244</v>
      </c>
      <c r="M4205">
        <v>0</v>
      </c>
      <c r="N4205">
        <v>0.30415700000000001</v>
      </c>
      <c r="O4205" t="s">
        <v>372</v>
      </c>
      <c r="P4205" t="s">
        <v>9508</v>
      </c>
      <c r="Q4205" t="s">
        <v>1586</v>
      </c>
      <c r="R4205" t="s">
        <v>9509</v>
      </c>
      <c r="S4205" t="s">
        <v>270</v>
      </c>
      <c r="T4205" t="b">
        <v>1</v>
      </c>
    </row>
    <row r="4206" spans="1:20" x14ac:dyDescent="0.25">
      <c r="A4206" t="s">
        <v>259</v>
      </c>
      <c r="B4206" t="s">
        <v>260</v>
      </c>
      <c r="C4206" t="s">
        <v>294</v>
      </c>
      <c r="D4206" t="s">
        <v>1582</v>
      </c>
      <c r="E4206" t="s">
        <v>9505</v>
      </c>
      <c r="F4206" t="s">
        <v>9506</v>
      </c>
      <c r="G4206" t="s">
        <v>9507</v>
      </c>
      <c r="H4206">
        <v>0.13006100000000001</v>
      </c>
      <c r="I4206" t="s">
        <v>265</v>
      </c>
      <c r="J4206" t="s">
        <v>242</v>
      </c>
      <c r="K4206" t="s">
        <v>243</v>
      </c>
      <c r="L4206" t="s">
        <v>244</v>
      </c>
      <c r="M4206">
        <v>0</v>
      </c>
      <c r="N4206">
        <v>0.13006100000000001</v>
      </c>
      <c r="O4206" t="s">
        <v>372</v>
      </c>
      <c r="P4206" t="s">
        <v>9508</v>
      </c>
      <c r="Q4206" t="s">
        <v>1586</v>
      </c>
      <c r="R4206" t="s">
        <v>9509</v>
      </c>
      <c r="S4206" t="s">
        <v>270</v>
      </c>
      <c r="T4206" t="b">
        <v>1</v>
      </c>
    </row>
    <row r="4207" spans="1:20" x14ac:dyDescent="0.25">
      <c r="A4207" t="s">
        <v>259</v>
      </c>
      <c r="B4207" t="s">
        <v>260</v>
      </c>
      <c r="C4207" t="s">
        <v>237</v>
      </c>
      <c r="D4207" t="s">
        <v>2549</v>
      </c>
      <c r="E4207" t="s">
        <v>5142</v>
      </c>
      <c r="F4207" t="s">
        <v>9510</v>
      </c>
      <c r="G4207" t="s">
        <v>9511</v>
      </c>
      <c r="H4207">
        <v>0.17341400000000001</v>
      </c>
      <c r="I4207" t="s">
        <v>265</v>
      </c>
      <c r="J4207" t="s">
        <v>242</v>
      </c>
      <c r="K4207" t="s">
        <v>243</v>
      </c>
      <c r="L4207" t="s">
        <v>244</v>
      </c>
      <c r="M4207">
        <v>0</v>
      </c>
      <c r="N4207">
        <v>0.17341400000000001</v>
      </c>
      <c r="O4207" t="s">
        <v>372</v>
      </c>
      <c r="P4207" t="s">
        <v>9512</v>
      </c>
      <c r="Q4207" t="s">
        <v>2554</v>
      </c>
      <c r="R4207" t="s">
        <v>9513</v>
      </c>
      <c r="S4207" t="s">
        <v>270</v>
      </c>
      <c r="T4207" t="b">
        <v>1</v>
      </c>
    </row>
    <row r="4208" spans="1:20" x14ac:dyDescent="0.25">
      <c r="A4208" t="s">
        <v>259</v>
      </c>
      <c r="B4208" t="s">
        <v>260</v>
      </c>
      <c r="C4208" t="s">
        <v>237</v>
      </c>
      <c r="D4208" t="s">
        <v>1009</v>
      </c>
      <c r="E4208" t="s">
        <v>9514</v>
      </c>
      <c r="F4208" t="s">
        <v>9515</v>
      </c>
      <c r="G4208" t="s">
        <v>9515</v>
      </c>
      <c r="H4208">
        <v>2.077</v>
      </c>
      <c r="I4208" t="s">
        <v>265</v>
      </c>
      <c r="J4208" t="s">
        <v>242</v>
      </c>
      <c r="K4208" t="s">
        <v>243</v>
      </c>
      <c r="L4208" t="s">
        <v>244</v>
      </c>
      <c r="M4208">
        <v>0</v>
      </c>
      <c r="N4208">
        <v>2.077</v>
      </c>
      <c r="O4208" t="s">
        <v>927</v>
      </c>
      <c r="P4208" t="s">
        <v>9516</v>
      </c>
      <c r="Q4208" t="s">
        <v>1013</v>
      </c>
      <c r="R4208" t="s">
        <v>9517</v>
      </c>
      <c r="S4208" t="s">
        <v>270</v>
      </c>
      <c r="T4208" t="b">
        <v>1</v>
      </c>
    </row>
    <row r="4209" spans="1:20" x14ac:dyDescent="0.25">
      <c r="A4209" t="s">
        <v>259</v>
      </c>
      <c r="B4209" t="s">
        <v>260</v>
      </c>
      <c r="C4209" t="s">
        <v>294</v>
      </c>
      <c r="D4209" t="s">
        <v>1009</v>
      </c>
      <c r="E4209" t="s">
        <v>9514</v>
      </c>
      <c r="F4209" t="s">
        <v>9515</v>
      </c>
      <c r="G4209" t="s">
        <v>9515</v>
      </c>
      <c r="H4209">
        <v>0.63400000000000001</v>
      </c>
      <c r="I4209" t="s">
        <v>265</v>
      </c>
      <c r="J4209" t="s">
        <v>242</v>
      </c>
      <c r="K4209" t="s">
        <v>243</v>
      </c>
      <c r="L4209" t="s">
        <v>244</v>
      </c>
      <c r="M4209">
        <v>0</v>
      </c>
      <c r="N4209">
        <v>0.63400000000000001</v>
      </c>
      <c r="O4209" t="s">
        <v>927</v>
      </c>
      <c r="P4209" t="s">
        <v>9516</v>
      </c>
      <c r="Q4209" t="s">
        <v>1013</v>
      </c>
      <c r="R4209" t="s">
        <v>9517</v>
      </c>
      <c r="S4209" t="s">
        <v>270</v>
      </c>
      <c r="T4209" t="b">
        <v>1</v>
      </c>
    </row>
    <row r="4210" spans="1:20" x14ac:dyDescent="0.25">
      <c r="A4210" t="s">
        <v>259</v>
      </c>
      <c r="B4210" t="s">
        <v>260</v>
      </c>
      <c r="C4210" t="s">
        <v>237</v>
      </c>
      <c r="D4210" t="s">
        <v>802</v>
      </c>
      <c r="E4210" t="s">
        <v>5441</v>
      </c>
      <c r="F4210" t="s">
        <v>5441</v>
      </c>
      <c r="G4210" t="s">
        <v>9518</v>
      </c>
      <c r="H4210">
        <v>0.82</v>
      </c>
      <c r="I4210" t="s">
        <v>265</v>
      </c>
      <c r="J4210" t="s">
        <v>242</v>
      </c>
      <c r="K4210" t="s">
        <v>243</v>
      </c>
      <c r="L4210" t="s">
        <v>244</v>
      </c>
      <c r="M4210">
        <v>0</v>
      </c>
      <c r="N4210">
        <v>0.82</v>
      </c>
      <c r="O4210" t="s">
        <v>324</v>
      </c>
      <c r="P4210" t="s">
        <v>9519</v>
      </c>
      <c r="Q4210" t="s">
        <v>806</v>
      </c>
      <c r="R4210" t="s">
        <v>9520</v>
      </c>
      <c r="S4210" t="s">
        <v>270</v>
      </c>
      <c r="T4210" t="b">
        <v>1</v>
      </c>
    </row>
    <row r="4211" spans="1:20" x14ac:dyDescent="0.25">
      <c r="A4211" t="s">
        <v>259</v>
      </c>
      <c r="B4211" t="s">
        <v>260</v>
      </c>
      <c r="C4211" t="s">
        <v>294</v>
      </c>
      <c r="D4211" t="s">
        <v>802</v>
      </c>
      <c r="E4211" t="s">
        <v>5441</v>
      </c>
      <c r="F4211" t="s">
        <v>5441</v>
      </c>
      <c r="G4211" t="s">
        <v>9518</v>
      </c>
      <c r="H4211">
        <v>0.45200000000000001</v>
      </c>
      <c r="I4211" t="s">
        <v>265</v>
      </c>
      <c r="J4211" t="s">
        <v>242</v>
      </c>
      <c r="K4211" t="s">
        <v>243</v>
      </c>
      <c r="L4211" t="s">
        <v>244</v>
      </c>
      <c r="M4211">
        <v>0</v>
      </c>
      <c r="N4211">
        <v>0.45200000000000001</v>
      </c>
      <c r="O4211" t="s">
        <v>324</v>
      </c>
      <c r="P4211" t="s">
        <v>9519</v>
      </c>
      <c r="Q4211" t="s">
        <v>806</v>
      </c>
      <c r="R4211" t="s">
        <v>9520</v>
      </c>
      <c r="S4211" t="s">
        <v>270</v>
      </c>
      <c r="T4211" t="b">
        <v>1</v>
      </c>
    </row>
    <row r="4212" spans="1:20" x14ac:dyDescent="0.25">
      <c r="A4212" t="s">
        <v>259</v>
      </c>
      <c r="B4212" t="s">
        <v>260</v>
      </c>
      <c r="C4212" t="s">
        <v>237</v>
      </c>
      <c r="D4212" t="s">
        <v>2640</v>
      </c>
      <c r="E4212" t="s">
        <v>7800</v>
      </c>
      <c r="F4212" t="s">
        <v>7800</v>
      </c>
      <c r="G4212" t="s">
        <v>9521</v>
      </c>
      <c r="H4212">
        <v>3.6160000000000001</v>
      </c>
      <c r="I4212" t="s">
        <v>265</v>
      </c>
      <c r="J4212" t="s">
        <v>242</v>
      </c>
      <c r="K4212" t="s">
        <v>243</v>
      </c>
      <c r="L4212" t="s">
        <v>244</v>
      </c>
      <c r="M4212">
        <v>0</v>
      </c>
      <c r="N4212">
        <v>3.6160000000000001</v>
      </c>
      <c r="O4212" t="s">
        <v>266</v>
      </c>
      <c r="P4212" t="s">
        <v>9522</v>
      </c>
      <c r="Q4212" t="s">
        <v>2644</v>
      </c>
      <c r="R4212" t="s">
        <v>9523</v>
      </c>
      <c r="S4212" t="s">
        <v>270</v>
      </c>
      <c r="T4212" t="b">
        <v>1</v>
      </c>
    </row>
    <row r="4213" spans="1:20" x14ac:dyDescent="0.25">
      <c r="A4213" t="s">
        <v>259</v>
      </c>
      <c r="B4213" t="s">
        <v>260</v>
      </c>
      <c r="C4213" t="s">
        <v>237</v>
      </c>
      <c r="D4213" t="s">
        <v>891</v>
      </c>
      <c r="E4213" t="s">
        <v>9524</v>
      </c>
      <c r="F4213" t="s">
        <v>9525</v>
      </c>
      <c r="G4213" t="s">
        <v>9526</v>
      </c>
      <c r="H4213">
        <v>0.36199999999999999</v>
      </c>
      <c r="I4213" t="s">
        <v>265</v>
      </c>
      <c r="J4213" t="s">
        <v>242</v>
      </c>
      <c r="K4213" t="s">
        <v>243</v>
      </c>
      <c r="L4213" t="s">
        <v>244</v>
      </c>
      <c r="M4213">
        <v>0</v>
      </c>
      <c r="N4213">
        <v>0.36199999999999999</v>
      </c>
      <c r="O4213" t="s">
        <v>324</v>
      </c>
      <c r="P4213" t="s">
        <v>9527</v>
      </c>
      <c r="Q4213" t="s">
        <v>895</v>
      </c>
      <c r="R4213" t="s">
        <v>9528</v>
      </c>
      <c r="S4213" t="s">
        <v>270</v>
      </c>
      <c r="T4213" t="b">
        <v>1</v>
      </c>
    </row>
    <row r="4214" spans="1:20" x14ac:dyDescent="0.25">
      <c r="A4214" t="s">
        <v>259</v>
      </c>
      <c r="B4214" t="s">
        <v>260</v>
      </c>
      <c r="C4214" t="s">
        <v>237</v>
      </c>
      <c r="D4214" t="s">
        <v>821</v>
      </c>
      <c r="E4214" t="s">
        <v>5662</v>
      </c>
      <c r="F4214" t="s">
        <v>9529</v>
      </c>
      <c r="G4214" t="s">
        <v>9529</v>
      </c>
      <c r="H4214">
        <v>0.61199999999999999</v>
      </c>
      <c r="I4214" t="s">
        <v>265</v>
      </c>
      <c r="J4214" t="s">
        <v>242</v>
      </c>
      <c r="K4214" t="s">
        <v>243</v>
      </c>
      <c r="L4214" t="s">
        <v>244</v>
      </c>
      <c r="M4214">
        <v>0</v>
      </c>
      <c r="N4214">
        <v>0.61199999999999999</v>
      </c>
      <c r="O4214" t="s">
        <v>324</v>
      </c>
      <c r="P4214" t="s">
        <v>9530</v>
      </c>
      <c r="Q4214" t="s">
        <v>825</v>
      </c>
      <c r="R4214" t="s">
        <v>9531</v>
      </c>
      <c r="S4214" t="s">
        <v>270</v>
      </c>
      <c r="T4214" t="b">
        <v>1</v>
      </c>
    </row>
    <row r="4215" spans="1:20" x14ac:dyDescent="0.25">
      <c r="A4215" t="s">
        <v>259</v>
      </c>
      <c r="B4215" t="s">
        <v>260</v>
      </c>
      <c r="C4215" t="s">
        <v>237</v>
      </c>
      <c r="D4215" t="s">
        <v>875</v>
      </c>
      <c r="E4215" t="s">
        <v>876</v>
      </c>
      <c r="F4215" t="s">
        <v>1285</v>
      </c>
      <c r="G4215" t="s">
        <v>1285</v>
      </c>
      <c r="H4215">
        <v>31.878</v>
      </c>
      <c r="I4215" t="s">
        <v>265</v>
      </c>
      <c r="J4215" t="s">
        <v>242</v>
      </c>
      <c r="K4215" t="s">
        <v>243</v>
      </c>
      <c r="L4215" t="s">
        <v>244</v>
      </c>
      <c r="M4215">
        <v>0</v>
      </c>
      <c r="N4215">
        <v>31.878</v>
      </c>
      <c r="O4215" t="s">
        <v>283</v>
      </c>
      <c r="P4215" t="s">
        <v>9532</v>
      </c>
      <c r="Q4215" t="s">
        <v>879</v>
      </c>
      <c r="R4215" t="s">
        <v>9533</v>
      </c>
      <c r="S4215" t="s">
        <v>270</v>
      </c>
      <c r="T4215" t="b">
        <v>1</v>
      </c>
    </row>
    <row r="4216" spans="1:20" x14ac:dyDescent="0.25">
      <c r="A4216" t="s">
        <v>259</v>
      </c>
      <c r="B4216" t="s">
        <v>260</v>
      </c>
      <c r="C4216" t="s">
        <v>294</v>
      </c>
      <c r="D4216" t="s">
        <v>875</v>
      </c>
      <c r="E4216" t="s">
        <v>876</v>
      </c>
      <c r="F4216" t="s">
        <v>1285</v>
      </c>
      <c r="G4216" t="s">
        <v>1285</v>
      </c>
      <c r="H4216">
        <v>22.31</v>
      </c>
      <c r="I4216" t="s">
        <v>265</v>
      </c>
      <c r="J4216" t="s">
        <v>242</v>
      </c>
      <c r="K4216" t="s">
        <v>243</v>
      </c>
      <c r="L4216" t="s">
        <v>244</v>
      </c>
      <c r="M4216">
        <v>0</v>
      </c>
      <c r="N4216">
        <v>22.31</v>
      </c>
      <c r="O4216" t="s">
        <v>283</v>
      </c>
      <c r="P4216" t="s">
        <v>9532</v>
      </c>
      <c r="Q4216" t="s">
        <v>879</v>
      </c>
      <c r="R4216" t="s">
        <v>9533</v>
      </c>
      <c r="S4216" t="s">
        <v>270</v>
      </c>
      <c r="T4216" t="b">
        <v>1</v>
      </c>
    </row>
    <row r="4217" spans="1:20" x14ac:dyDescent="0.25">
      <c r="A4217" t="s">
        <v>259</v>
      </c>
      <c r="B4217" t="s">
        <v>260</v>
      </c>
      <c r="C4217" t="s">
        <v>237</v>
      </c>
      <c r="D4217" t="s">
        <v>1621</v>
      </c>
      <c r="E4217" t="s">
        <v>2363</v>
      </c>
      <c r="F4217" t="s">
        <v>9534</v>
      </c>
      <c r="G4217" t="s">
        <v>9534</v>
      </c>
      <c r="H4217">
        <v>0.18475</v>
      </c>
      <c r="I4217" t="s">
        <v>265</v>
      </c>
      <c r="J4217" t="s">
        <v>242</v>
      </c>
      <c r="K4217" t="s">
        <v>243</v>
      </c>
      <c r="L4217" t="s">
        <v>244</v>
      </c>
      <c r="M4217">
        <v>0</v>
      </c>
      <c r="N4217">
        <v>0.18475</v>
      </c>
      <c r="O4217" t="s">
        <v>446</v>
      </c>
      <c r="P4217" t="s">
        <v>9535</v>
      </c>
      <c r="Q4217" t="s">
        <v>1625</v>
      </c>
      <c r="R4217" t="s">
        <v>9536</v>
      </c>
      <c r="S4217" t="s">
        <v>270</v>
      </c>
      <c r="T4217" t="b">
        <v>1</v>
      </c>
    </row>
    <row r="4218" spans="1:20" x14ac:dyDescent="0.25">
      <c r="A4218" t="s">
        <v>259</v>
      </c>
      <c r="B4218" t="s">
        <v>260</v>
      </c>
      <c r="C4218" t="s">
        <v>294</v>
      </c>
      <c r="D4218" t="s">
        <v>1621</v>
      </c>
      <c r="E4218" t="s">
        <v>2363</v>
      </c>
      <c r="F4218" t="s">
        <v>9534</v>
      </c>
      <c r="G4218" t="s">
        <v>9534</v>
      </c>
      <c r="H4218">
        <v>0.16650000000000001</v>
      </c>
      <c r="I4218" t="s">
        <v>265</v>
      </c>
      <c r="J4218" t="s">
        <v>242</v>
      </c>
      <c r="K4218" t="s">
        <v>243</v>
      </c>
      <c r="L4218" t="s">
        <v>244</v>
      </c>
      <c r="M4218">
        <v>0</v>
      </c>
      <c r="N4218">
        <v>0.16650000000000001</v>
      </c>
      <c r="O4218" t="s">
        <v>446</v>
      </c>
      <c r="P4218" t="s">
        <v>9535</v>
      </c>
      <c r="Q4218" t="s">
        <v>1625</v>
      </c>
      <c r="R4218" t="s">
        <v>9536</v>
      </c>
      <c r="S4218" t="s">
        <v>270</v>
      </c>
      <c r="T4218" t="b">
        <v>1</v>
      </c>
    </row>
    <row r="4219" spans="1:20" x14ac:dyDescent="0.25">
      <c r="A4219" t="s">
        <v>236</v>
      </c>
      <c r="B4219" t="s">
        <v>236</v>
      </c>
      <c r="C4219" t="s">
        <v>336</v>
      </c>
      <c r="D4219" t="s">
        <v>1295</v>
      </c>
      <c r="E4219" t="s">
        <v>9537</v>
      </c>
      <c r="F4219" t="s">
        <v>9538</v>
      </c>
      <c r="G4219" t="s">
        <v>9539</v>
      </c>
      <c r="H4219">
        <v>60575</v>
      </c>
      <c r="I4219" t="s">
        <v>341</v>
      </c>
      <c r="J4219" t="s">
        <v>242</v>
      </c>
      <c r="K4219" t="s">
        <v>243</v>
      </c>
      <c r="L4219" t="s">
        <v>244</v>
      </c>
      <c r="M4219">
        <v>0</v>
      </c>
      <c r="N4219">
        <v>60575</v>
      </c>
      <c r="O4219" t="s">
        <v>476</v>
      </c>
      <c r="P4219" t="s">
        <v>5449</v>
      </c>
      <c r="Q4219" t="s">
        <v>1300</v>
      </c>
      <c r="R4219" t="s">
        <v>9540</v>
      </c>
      <c r="S4219" t="s">
        <v>249</v>
      </c>
      <c r="T4219" t="b">
        <v>0</v>
      </c>
    </row>
    <row r="4220" spans="1:20" x14ac:dyDescent="0.25">
      <c r="A4220" t="s">
        <v>236</v>
      </c>
      <c r="B4220" t="s">
        <v>236</v>
      </c>
      <c r="C4220" t="s">
        <v>336</v>
      </c>
      <c r="D4220" t="s">
        <v>1295</v>
      </c>
      <c r="E4220" t="s">
        <v>9537</v>
      </c>
      <c r="F4220" t="s">
        <v>9538</v>
      </c>
      <c r="G4220" t="s">
        <v>9539</v>
      </c>
      <c r="H4220">
        <v>149108</v>
      </c>
      <c r="I4220" t="s">
        <v>341</v>
      </c>
      <c r="J4220" t="s">
        <v>242</v>
      </c>
      <c r="K4220" t="s">
        <v>243</v>
      </c>
      <c r="L4220" t="s">
        <v>244</v>
      </c>
      <c r="M4220">
        <v>0</v>
      </c>
      <c r="N4220">
        <v>149108</v>
      </c>
      <c r="O4220" t="s">
        <v>476</v>
      </c>
      <c r="P4220" t="s">
        <v>5449</v>
      </c>
      <c r="Q4220" t="s">
        <v>1300</v>
      </c>
      <c r="R4220" t="s">
        <v>9541</v>
      </c>
      <c r="S4220" t="s">
        <v>249</v>
      </c>
      <c r="T4220" t="b">
        <v>0</v>
      </c>
    </row>
    <row r="4221" spans="1:20" x14ac:dyDescent="0.25">
      <c r="A4221" t="s">
        <v>259</v>
      </c>
      <c r="B4221" t="s">
        <v>260</v>
      </c>
      <c r="C4221" t="s">
        <v>237</v>
      </c>
      <c r="D4221" t="s">
        <v>3445</v>
      </c>
      <c r="E4221" t="s">
        <v>7082</v>
      </c>
      <c r="F4221" t="s">
        <v>9542</v>
      </c>
      <c r="G4221" t="s">
        <v>9542</v>
      </c>
      <c r="H4221">
        <v>0.17852799999999999</v>
      </c>
      <c r="I4221" t="s">
        <v>265</v>
      </c>
      <c r="J4221" t="s">
        <v>242</v>
      </c>
      <c r="K4221" t="s">
        <v>243</v>
      </c>
      <c r="L4221" t="s">
        <v>244</v>
      </c>
      <c r="M4221">
        <v>0</v>
      </c>
      <c r="N4221">
        <v>0.17852799999999999</v>
      </c>
      <c r="O4221" t="s">
        <v>372</v>
      </c>
      <c r="P4221" t="s">
        <v>9543</v>
      </c>
      <c r="Q4221" t="s">
        <v>3448</v>
      </c>
      <c r="R4221" t="s">
        <v>9544</v>
      </c>
      <c r="S4221" t="s">
        <v>270</v>
      </c>
      <c r="T4221" t="b">
        <v>1</v>
      </c>
    </row>
    <row r="4222" spans="1:20" x14ac:dyDescent="0.25">
      <c r="A4222" t="s">
        <v>259</v>
      </c>
      <c r="B4222" t="s">
        <v>260</v>
      </c>
      <c r="C4222" t="s">
        <v>294</v>
      </c>
      <c r="D4222" t="s">
        <v>3445</v>
      </c>
      <c r="E4222" t="s">
        <v>7082</v>
      </c>
      <c r="F4222" t="s">
        <v>9542</v>
      </c>
      <c r="G4222" t="s">
        <v>9542</v>
      </c>
      <c r="H4222">
        <v>7.5200000000000003E-2</v>
      </c>
      <c r="I4222" t="s">
        <v>265</v>
      </c>
      <c r="J4222" t="s">
        <v>242</v>
      </c>
      <c r="K4222" t="s">
        <v>243</v>
      </c>
      <c r="L4222" t="s">
        <v>244</v>
      </c>
      <c r="M4222">
        <v>0</v>
      </c>
      <c r="N4222">
        <v>7.5200000000000003E-2</v>
      </c>
      <c r="O4222" t="s">
        <v>372</v>
      </c>
      <c r="P4222" t="s">
        <v>9543</v>
      </c>
      <c r="Q4222" t="s">
        <v>3448</v>
      </c>
      <c r="R4222" t="s">
        <v>9544</v>
      </c>
      <c r="S4222" t="s">
        <v>270</v>
      </c>
      <c r="T4222" t="b">
        <v>1</v>
      </c>
    </row>
    <row r="4223" spans="1:20" x14ac:dyDescent="0.25">
      <c r="A4223" t="s">
        <v>259</v>
      </c>
      <c r="B4223" t="s">
        <v>260</v>
      </c>
      <c r="C4223" t="s">
        <v>237</v>
      </c>
      <c r="D4223" t="s">
        <v>2836</v>
      </c>
      <c r="E4223" t="s">
        <v>6437</v>
      </c>
      <c r="F4223" t="s">
        <v>9545</v>
      </c>
      <c r="G4223" t="s">
        <v>9545</v>
      </c>
      <c r="H4223">
        <v>1.9199999999999998E-2</v>
      </c>
      <c r="I4223" t="s">
        <v>265</v>
      </c>
      <c r="J4223" t="s">
        <v>242</v>
      </c>
      <c r="K4223" t="s">
        <v>243</v>
      </c>
      <c r="L4223" t="s">
        <v>244</v>
      </c>
      <c r="M4223">
        <v>0</v>
      </c>
      <c r="N4223">
        <v>1.9199999999999998E-2</v>
      </c>
      <c r="O4223" t="s">
        <v>1122</v>
      </c>
      <c r="P4223" t="s">
        <v>9546</v>
      </c>
      <c r="Q4223" t="s">
        <v>2838</v>
      </c>
      <c r="R4223" t="s">
        <v>9547</v>
      </c>
      <c r="S4223" t="s">
        <v>270</v>
      </c>
      <c r="T4223" t="b">
        <v>1</v>
      </c>
    </row>
    <row r="4224" spans="1:20" x14ac:dyDescent="0.25">
      <c r="A4224" t="s">
        <v>259</v>
      </c>
      <c r="B4224" t="s">
        <v>260</v>
      </c>
      <c r="C4224" t="s">
        <v>237</v>
      </c>
      <c r="D4224" t="s">
        <v>9548</v>
      </c>
      <c r="E4224" t="s">
        <v>9549</v>
      </c>
      <c r="F4224" t="s">
        <v>9550</v>
      </c>
      <c r="G4224" t="s">
        <v>9550</v>
      </c>
      <c r="H4224">
        <v>36.046999999999997</v>
      </c>
      <c r="I4224" t="s">
        <v>265</v>
      </c>
      <c r="J4224" t="s">
        <v>242</v>
      </c>
      <c r="K4224" t="s">
        <v>243</v>
      </c>
      <c r="L4224" t="s">
        <v>244</v>
      </c>
      <c r="M4224">
        <v>0</v>
      </c>
      <c r="N4224">
        <v>36.046999999999997</v>
      </c>
      <c r="O4224" t="s">
        <v>576</v>
      </c>
      <c r="P4224" t="s">
        <v>9551</v>
      </c>
      <c r="Q4224" t="s">
        <v>9552</v>
      </c>
      <c r="R4224" t="s">
        <v>9553</v>
      </c>
      <c r="S4224" t="s">
        <v>270</v>
      </c>
      <c r="T4224" t="b">
        <v>1</v>
      </c>
    </row>
    <row r="4225" spans="1:20" x14ac:dyDescent="0.25">
      <c r="A4225" t="s">
        <v>259</v>
      </c>
      <c r="B4225" t="s">
        <v>260</v>
      </c>
      <c r="C4225" t="s">
        <v>336</v>
      </c>
      <c r="D4225" t="s">
        <v>9548</v>
      </c>
      <c r="E4225" t="s">
        <v>9549</v>
      </c>
      <c r="F4225" t="s">
        <v>9550</v>
      </c>
      <c r="G4225" t="s">
        <v>9550</v>
      </c>
      <c r="H4225">
        <v>202094</v>
      </c>
      <c r="I4225" t="s">
        <v>265</v>
      </c>
      <c r="J4225" t="s">
        <v>242</v>
      </c>
      <c r="K4225" t="s">
        <v>243</v>
      </c>
      <c r="L4225" t="s">
        <v>244</v>
      </c>
      <c r="M4225">
        <v>0</v>
      </c>
      <c r="N4225">
        <v>202094</v>
      </c>
      <c r="O4225" t="s">
        <v>576</v>
      </c>
      <c r="P4225" t="s">
        <v>9551</v>
      </c>
      <c r="Q4225" t="s">
        <v>9552</v>
      </c>
      <c r="R4225" t="s">
        <v>9554</v>
      </c>
      <c r="S4225" t="s">
        <v>270</v>
      </c>
      <c r="T4225" t="b">
        <v>1</v>
      </c>
    </row>
    <row r="4226" spans="1:20" x14ac:dyDescent="0.25">
      <c r="A4226" t="s">
        <v>259</v>
      </c>
      <c r="B4226" t="s">
        <v>260</v>
      </c>
      <c r="C4226" t="s">
        <v>336</v>
      </c>
      <c r="D4226" t="s">
        <v>9548</v>
      </c>
      <c r="E4226" t="s">
        <v>9549</v>
      </c>
      <c r="F4226" t="s">
        <v>9550</v>
      </c>
      <c r="G4226" t="s">
        <v>9550</v>
      </c>
      <c r="H4226">
        <v>416819</v>
      </c>
      <c r="I4226" t="s">
        <v>265</v>
      </c>
      <c r="J4226" t="s">
        <v>242</v>
      </c>
      <c r="K4226" t="s">
        <v>243</v>
      </c>
      <c r="L4226" t="s">
        <v>244</v>
      </c>
      <c r="M4226">
        <v>0</v>
      </c>
      <c r="N4226">
        <v>416819</v>
      </c>
      <c r="O4226" t="s">
        <v>576</v>
      </c>
      <c r="P4226" t="s">
        <v>9551</v>
      </c>
      <c r="Q4226" t="s">
        <v>9552</v>
      </c>
      <c r="R4226" t="s">
        <v>9555</v>
      </c>
      <c r="S4226" t="s">
        <v>270</v>
      </c>
      <c r="T4226" t="b">
        <v>1</v>
      </c>
    </row>
    <row r="4227" spans="1:20" x14ac:dyDescent="0.25">
      <c r="A4227" t="s">
        <v>259</v>
      </c>
      <c r="B4227" t="s">
        <v>260</v>
      </c>
      <c r="C4227" t="s">
        <v>237</v>
      </c>
      <c r="D4227" t="s">
        <v>8364</v>
      </c>
      <c r="E4227" t="s">
        <v>5543</v>
      </c>
      <c r="F4227" t="s">
        <v>5544</v>
      </c>
      <c r="G4227" t="s">
        <v>5544</v>
      </c>
      <c r="H4227">
        <v>4.9599999999999998E-2</v>
      </c>
      <c r="I4227" t="s">
        <v>265</v>
      </c>
      <c r="J4227" t="s">
        <v>242</v>
      </c>
      <c r="K4227" t="s">
        <v>243</v>
      </c>
      <c r="L4227" t="s">
        <v>244</v>
      </c>
      <c r="M4227">
        <v>0</v>
      </c>
      <c r="N4227">
        <v>4.9599999999999998E-2</v>
      </c>
      <c r="O4227" t="s">
        <v>324</v>
      </c>
      <c r="P4227" t="s">
        <v>9556</v>
      </c>
      <c r="Q4227" t="s">
        <v>8366</v>
      </c>
      <c r="R4227" t="s">
        <v>9557</v>
      </c>
      <c r="S4227" t="s">
        <v>270</v>
      </c>
      <c r="T4227" t="b">
        <v>1</v>
      </c>
    </row>
    <row r="4228" spans="1:20" x14ac:dyDescent="0.25">
      <c r="A4228" t="s">
        <v>259</v>
      </c>
      <c r="B4228" t="s">
        <v>260</v>
      </c>
      <c r="C4228" t="s">
        <v>294</v>
      </c>
      <c r="D4228" t="s">
        <v>8364</v>
      </c>
      <c r="E4228" t="s">
        <v>5543</v>
      </c>
      <c r="F4228" t="s">
        <v>5544</v>
      </c>
      <c r="G4228" t="s">
        <v>5544</v>
      </c>
      <c r="H4228">
        <v>4.1599999999999998E-2</v>
      </c>
      <c r="I4228" t="s">
        <v>265</v>
      </c>
      <c r="J4228" t="s">
        <v>242</v>
      </c>
      <c r="K4228" t="s">
        <v>243</v>
      </c>
      <c r="L4228" t="s">
        <v>244</v>
      </c>
      <c r="M4228">
        <v>0</v>
      </c>
      <c r="N4228">
        <v>4.1599999999999998E-2</v>
      </c>
      <c r="O4228" t="s">
        <v>324</v>
      </c>
      <c r="P4228" t="s">
        <v>9556</v>
      </c>
      <c r="Q4228" t="s">
        <v>8366</v>
      </c>
      <c r="R4228" t="s">
        <v>9557</v>
      </c>
      <c r="S4228" t="s">
        <v>270</v>
      </c>
      <c r="T4228" t="b">
        <v>1</v>
      </c>
    </row>
    <row r="4229" spans="1:20" x14ac:dyDescent="0.25">
      <c r="A4229" t="s">
        <v>236</v>
      </c>
      <c r="B4229" t="s">
        <v>236</v>
      </c>
      <c r="C4229" t="s">
        <v>237</v>
      </c>
      <c r="D4229" t="s">
        <v>693</v>
      </c>
      <c r="F4229" t="s">
        <v>7350</v>
      </c>
      <c r="G4229" t="s">
        <v>9558</v>
      </c>
      <c r="H4229">
        <v>0</v>
      </c>
      <c r="I4229" t="s">
        <v>492</v>
      </c>
      <c r="J4229" t="s">
        <v>242</v>
      </c>
      <c r="K4229" t="s">
        <v>243</v>
      </c>
      <c r="L4229" t="s">
        <v>244</v>
      </c>
      <c r="M4229">
        <v>0</v>
      </c>
      <c r="N4229">
        <v>0</v>
      </c>
      <c r="O4229" t="s">
        <v>350</v>
      </c>
      <c r="P4229" t="s">
        <v>9559</v>
      </c>
      <c r="Q4229" t="s">
        <v>699</v>
      </c>
      <c r="R4229" t="s">
        <v>8359</v>
      </c>
      <c r="S4229" t="s">
        <v>249</v>
      </c>
      <c r="T4229" t="b">
        <v>0</v>
      </c>
    </row>
    <row r="4230" spans="1:20" x14ac:dyDescent="0.25">
      <c r="A4230" t="s">
        <v>259</v>
      </c>
      <c r="B4230" t="s">
        <v>260</v>
      </c>
      <c r="C4230" t="s">
        <v>237</v>
      </c>
      <c r="D4230" t="s">
        <v>2258</v>
      </c>
      <c r="E4230" t="s">
        <v>2259</v>
      </c>
      <c r="F4230" t="s">
        <v>5206</v>
      </c>
      <c r="G4230" t="s">
        <v>8132</v>
      </c>
      <c r="H4230">
        <v>0.40300000000000002</v>
      </c>
      <c r="I4230" t="s">
        <v>265</v>
      </c>
      <c r="J4230" t="s">
        <v>242</v>
      </c>
      <c r="K4230" t="s">
        <v>243</v>
      </c>
      <c r="L4230" t="s">
        <v>244</v>
      </c>
      <c r="M4230">
        <v>0</v>
      </c>
      <c r="N4230">
        <v>0.40300000000000002</v>
      </c>
      <c r="O4230" t="s">
        <v>952</v>
      </c>
      <c r="P4230" t="s">
        <v>9560</v>
      </c>
      <c r="Q4230" t="s">
        <v>2263</v>
      </c>
      <c r="R4230" t="s">
        <v>9561</v>
      </c>
      <c r="S4230" t="s">
        <v>270</v>
      </c>
      <c r="T4230" t="b">
        <v>1</v>
      </c>
    </row>
    <row r="4231" spans="1:20" x14ac:dyDescent="0.25">
      <c r="A4231" t="s">
        <v>259</v>
      </c>
      <c r="B4231" t="s">
        <v>260</v>
      </c>
      <c r="C4231" t="s">
        <v>294</v>
      </c>
      <c r="D4231" t="s">
        <v>2258</v>
      </c>
      <c r="E4231" t="s">
        <v>2259</v>
      </c>
      <c r="F4231" t="s">
        <v>5206</v>
      </c>
      <c r="G4231" t="s">
        <v>8132</v>
      </c>
      <c r="H4231">
        <v>0.11700000000000001</v>
      </c>
      <c r="I4231" t="s">
        <v>265</v>
      </c>
      <c r="J4231" t="s">
        <v>242</v>
      </c>
      <c r="K4231" t="s">
        <v>243</v>
      </c>
      <c r="L4231" t="s">
        <v>244</v>
      </c>
      <c r="M4231">
        <v>0</v>
      </c>
      <c r="N4231">
        <v>0.11700000000000001</v>
      </c>
      <c r="O4231" t="s">
        <v>952</v>
      </c>
      <c r="P4231" t="s">
        <v>9560</v>
      </c>
      <c r="Q4231" t="s">
        <v>2263</v>
      </c>
      <c r="R4231" t="s">
        <v>9561</v>
      </c>
      <c r="S4231" t="s">
        <v>270</v>
      </c>
      <c r="T4231" t="b">
        <v>1</v>
      </c>
    </row>
    <row r="4232" spans="1:20" x14ac:dyDescent="0.25">
      <c r="A4232" t="s">
        <v>259</v>
      </c>
      <c r="B4232" t="s">
        <v>260</v>
      </c>
      <c r="C4232" t="s">
        <v>237</v>
      </c>
      <c r="D4232" t="s">
        <v>869</v>
      </c>
      <c r="E4232" t="s">
        <v>827</v>
      </c>
      <c r="F4232" t="s">
        <v>9562</v>
      </c>
      <c r="G4232" t="s">
        <v>9562</v>
      </c>
      <c r="H4232">
        <v>0.95</v>
      </c>
      <c r="I4232" t="s">
        <v>265</v>
      </c>
      <c r="J4232" t="s">
        <v>242</v>
      </c>
      <c r="K4232" t="s">
        <v>243</v>
      </c>
      <c r="L4232" t="s">
        <v>244</v>
      </c>
      <c r="M4232">
        <v>0</v>
      </c>
      <c r="N4232">
        <v>0.95</v>
      </c>
      <c r="O4232" t="s">
        <v>372</v>
      </c>
      <c r="P4232" t="s">
        <v>9563</v>
      </c>
      <c r="Q4232" t="s">
        <v>873</v>
      </c>
      <c r="R4232" t="s">
        <v>9564</v>
      </c>
      <c r="S4232" t="s">
        <v>270</v>
      </c>
      <c r="T4232" t="b">
        <v>1</v>
      </c>
    </row>
    <row r="4233" spans="1:20" x14ac:dyDescent="0.25">
      <c r="A4233" t="s">
        <v>236</v>
      </c>
      <c r="B4233" t="s">
        <v>236</v>
      </c>
      <c r="C4233" t="s">
        <v>237</v>
      </c>
      <c r="D4233" t="s">
        <v>314</v>
      </c>
      <c r="F4233" t="s">
        <v>808</v>
      </c>
      <c r="G4233" t="s">
        <v>1597</v>
      </c>
      <c r="H4233">
        <v>0.02</v>
      </c>
      <c r="I4233" t="s">
        <v>241</v>
      </c>
      <c r="J4233" t="s">
        <v>242</v>
      </c>
      <c r="K4233" t="s">
        <v>243</v>
      </c>
      <c r="L4233" t="s">
        <v>244</v>
      </c>
      <c r="M4233">
        <v>0</v>
      </c>
      <c r="N4233">
        <v>0.02</v>
      </c>
      <c r="O4233" t="s">
        <v>1782</v>
      </c>
      <c r="P4233" t="s">
        <v>9565</v>
      </c>
      <c r="Q4233" t="s">
        <v>318</v>
      </c>
      <c r="R4233" t="s">
        <v>812</v>
      </c>
      <c r="S4233" t="s">
        <v>249</v>
      </c>
      <c r="T4233" t="b">
        <v>0</v>
      </c>
    </row>
    <row r="4234" spans="1:20" x14ac:dyDescent="0.25">
      <c r="A4234" t="s">
        <v>259</v>
      </c>
      <c r="B4234" t="s">
        <v>260</v>
      </c>
      <c r="C4234" t="s">
        <v>237</v>
      </c>
      <c r="D4234" t="s">
        <v>3572</v>
      </c>
      <c r="E4234" t="s">
        <v>3999</v>
      </c>
      <c r="F4234" t="s">
        <v>9566</v>
      </c>
      <c r="G4234" t="s">
        <v>9566</v>
      </c>
      <c r="H4234">
        <v>1.2814080000000001</v>
      </c>
      <c r="I4234" t="s">
        <v>265</v>
      </c>
      <c r="J4234" t="s">
        <v>242</v>
      </c>
      <c r="K4234" t="s">
        <v>243</v>
      </c>
      <c r="L4234" t="s">
        <v>244</v>
      </c>
      <c r="M4234">
        <v>0</v>
      </c>
      <c r="N4234">
        <v>1.2814080000000001</v>
      </c>
      <c r="O4234" t="s">
        <v>372</v>
      </c>
      <c r="P4234" t="s">
        <v>9567</v>
      </c>
      <c r="Q4234" t="s">
        <v>3576</v>
      </c>
      <c r="R4234" t="s">
        <v>9568</v>
      </c>
      <c r="S4234" t="s">
        <v>270</v>
      </c>
      <c r="T4234" t="b">
        <v>1</v>
      </c>
    </row>
    <row r="4235" spans="1:20" x14ac:dyDescent="0.25">
      <c r="A4235" t="s">
        <v>259</v>
      </c>
      <c r="B4235" t="s">
        <v>260</v>
      </c>
      <c r="C4235" t="s">
        <v>294</v>
      </c>
      <c r="D4235" t="s">
        <v>3572</v>
      </c>
      <c r="E4235" t="s">
        <v>3999</v>
      </c>
      <c r="F4235" t="s">
        <v>9566</v>
      </c>
      <c r="G4235" t="s">
        <v>9566</v>
      </c>
      <c r="H4235">
        <v>0.57446399999999997</v>
      </c>
      <c r="I4235" t="s">
        <v>265</v>
      </c>
      <c r="J4235" t="s">
        <v>242</v>
      </c>
      <c r="K4235" t="s">
        <v>243</v>
      </c>
      <c r="L4235" t="s">
        <v>244</v>
      </c>
      <c r="M4235">
        <v>0</v>
      </c>
      <c r="N4235">
        <v>0.57446399999999997</v>
      </c>
      <c r="O4235" t="s">
        <v>372</v>
      </c>
      <c r="P4235" t="s">
        <v>9567</v>
      </c>
      <c r="Q4235" t="s">
        <v>3576</v>
      </c>
      <c r="R4235" t="s">
        <v>9568</v>
      </c>
      <c r="S4235" t="s">
        <v>270</v>
      </c>
      <c r="T4235" t="b">
        <v>1</v>
      </c>
    </row>
    <row r="4236" spans="1:20" x14ac:dyDescent="0.25">
      <c r="A4236" t="s">
        <v>259</v>
      </c>
      <c r="B4236" t="s">
        <v>260</v>
      </c>
      <c r="C4236" t="s">
        <v>237</v>
      </c>
      <c r="D4236" t="s">
        <v>956</v>
      </c>
      <c r="E4236" t="s">
        <v>9335</v>
      </c>
      <c r="F4236" t="s">
        <v>9569</v>
      </c>
      <c r="G4236" t="s">
        <v>9569</v>
      </c>
      <c r="H4236">
        <v>0.91303699999999999</v>
      </c>
      <c r="I4236" t="s">
        <v>265</v>
      </c>
      <c r="J4236" t="s">
        <v>242</v>
      </c>
      <c r="K4236" t="s">
        <v>243</v>
      </c>
      <c r="L4236" t="s">
        <v>244</v>
      </c>
      <c r="M4236">
        <v>0</v>
      </c>
      <c r="N4236">
        <v>0.91303699999999999</v>
      </c>
      <c r="O4236" t="s">
        <v>372</v>
      </c>
      <c r="P4236" t="s">
        <v>9570</v>
      </c>
      <c r="Q4236" t="s">
        <v>960</v>
      </c>
      <c r="R4236" t="s">
        <v>9571</v>
      </c>
      <c r="S4236" t="s">
        <v>270</v>
      </c>
      <c r="T4236" t="b">
        <v>1</v>
      </c>
    </row>
    <row r="4237" spans="1:20" x14ac:dyDescent="0.25">
      <c r="A4237" t="s">
        <v>259</v>
      </c>
      <c r="B4237" t="s">
        <v>260</v>
      </c>
      <c r="C4237" t="s">
        <v>294</v>
      </c>
      <c r="D4237" t="s">
        <v>956</v>
      </c>
      <c r="E4237" t="s">
        <v>9335</v>
      </c>
      <c r="F4237" t="s">
        <v>9569</v>
      </c>
      <c r="G4237" t="s">
        <v>9569</v>
      </c>
      <c r="H4237">
        <v>0.34560000000000002</v>
      </c>
      <c r="I4237" t="s">
        <v>265</v>
      </c>
      <c r="J4237" t="s">
        <v>242</v>
      </c>
      <c r="K4237" t="s">
        <v>243</v>
      </c>
      <c r="L4237" t="s">
        <v>244</v>
      </c>
      <c r="M4237">
        <v>0</v>
      </c>
      <c r="N4237">
        <v>0.34560000000000002</v>
      </c>
      <c r="O4237" t="s">
        <v>372</v>
      </c>
      <c r="P4237" t="s">
        <v>9570</v>
      </c>
      <c r="Q4237" t="s">
        <v>960</v>
      </c>
      <c r="R4237" t="s">
        <v>9571</v>
      </c>
      <c r="S4237" t="s">
        <v>270</v>
      </c>
      <c r="T4237" t="b">
        <v>1</v>
      </c>
    </row>
    <row r="4238" spans="1:20" x14ac:dyDescent="0.25">
      <c r="A4238" t="s">
        <v>259</v>
      </c>
      <c r="B4238" t="s">
        <v>260</v>
      </c>
      <c r="C4238" t="s">
        <v>237</v>
      </c>
      <c r="D4238" t="s">
        <v>1535</v>
      </c>
      <c r="E4238" t="s">
        <v>4875</v>
      </c>
      <c r="F4238" t="s">
        <v>9572</v>
      </c>
      <c r="G4238" t="s">
        <v>9572</v>
      </c>
      <c r="H4238">
        <v>0.60831400000000002</v>
      </c>
      <c r="I4238" t="s">
        <v>265</v>
      </c>
      <c r="J4238" t="s">
        <v>242</v>
      </c>
      <c r="K4238" t="s">
        <v>243</v>
      </c>
      <c r="L4238" t="s">
        <v>244</v>
      </c>
      <c r="M4238">
        <v>0</v>
      </c>
      <c r="N4238">
        <v>0.60831400000000002</v>
      </c>
      <c r="O4238" t="s">
        <v>372</v>
      </c>
      <c r="P4238" t="s">
        <v>9573</v>
      </c>
      <c r="Q4238" t="s">
        <v>1539</v>
      </c>
      <c r="R4238" t="s">
        <v>9574</v>
      </c>
      <c r="S4238" t="s">
        <v>270</v>
      </c>
      <c r="T4238" t="b">
        <v>1</v>
      </c>
    </row>
    <row r="4239" spans="1:20" x14ac:dyDescent="0.25">
      <c r="A4239" t="s">
        <v>259</v>
      </c>
      <c r="B4239" t="s">
        <v>260</v>
      </c>
      <c r="C4239" t="s">
        <v>294</v>
      </c>
      <c r="D4239" t="s">
        <v>1535</v>
      </c>
      <c r="E4239" t="s">
        <v>4875</v>
      </c>
      <c r="F4239" t="s">
        <v>9572</v>
      </c>
      <c r="G4239" t="s">
        <v>9572</v>
      </c>
      <c r="H4239">
        <v>0.26012200000000002</v>
      </c>
      <c r="I4239" t="s">
        <v>265</v>
      </c>
      <c r="J4239" t="s">
        <v>242</v>
      </c>
      <c r="K4239" t="s">
        <v>243</v>
      </c>
      <c r="L4239" t="s">
        <v>244</v>
      </c>
      <c r="M4239">
        <v>0</v>
      </c>
      <c r="N4239">
        <v>0.26012200000000002</v>
      </c>
      <c r="O4239" t="s">
        <v>372</v>
      </c>
      <c r="P4239" t="s">
        <v>9573</v>
      </c>
      <c r="Q4239" t="s">
        <v>1539</v>
      </c>
      <c r="R4239" t="s">
        <v>9574</v>
      </c>
      <c r="S4239" t="s">
        <v>270</v>
      </c>
      <c r="T4239" t="b">
        <v>1</v>
      </c>
    </row>
    <row r="4240" spans="1:20" x14ac:dyDescent="0.25">
      <c r="A4240" t="s">
        <v>259</v>
      </c>
      <c r="B4240" t="s">
        <v>260</v>
      </c>
      <c r="C4240" t="s">
        <v>237</v>
      </c>
      <c r="D4240" t="s">
        <v>3256</v>
      </c>
      <c r="E4240" t="s">
        <v>3513</v>
      </c>
      <c r="F4240" t="s">
        <v>3513</v>
      </c>
      <c r="G4240" t="s">
        <v>9575</v>
      </c>
      <c r="H4240">
        <v>1.4239999999999999</v>
      </c>
      <c r="I4240" t="s">
        <v>265</v>
      </c>
      <c r="J4240" t="s">
        <v>242</v>
      </c>
      <c r="K4240" t="s">
        <v>243</v>
      </c>
      <c r="L4240" t="s">
        <v>244</v>
      </c>
      <c r="M4240">
        <v>0</v>
      </c>
      <c r="N4240">
        <v>1.4239999999999999</v>
      </c>
      <c r="O4240" t="s">
        <v>266</v>
      </c>
      <c r="P4240" t="s">
        <v>9576</v>
      </c>
      <c r="Q4240" t="s">
        <v>3260</v>
      </c>
      <c r="R4240" t="s">
        <v>9577</v>
      </c>
      <c r="S4240" t="s">
        <v>270</v>
      </c>
      <c r="T4240" t="b">
        <v>1</v>
      </c>
    </row>
    <row r="4241" spans="1:20" x14ac:dyDescent="0.25">
      <c r="A4241" t="s">
        <v>259</v>
      </c>
      <c r="B4241" t="s">
        <v>260</v>
      </c>
      <c r="C4241" t="s">
        <v>294</v>
      </c>
      <c r="D4241" t="s">
        <v>3256</v>
      </c>
      <c r="E4241" t="s">
        <v>3513</v>
      </c>
      <c r="F4241" t="s">
        <v>3513</v>
      </c>
      <c r="G4241" t="s">
        <v>9575</v>
      </c>
      <c r="H4241">
        <v>0.68799999999999994</v>
      </c>
      <c r="I4241" t="s">
        <v>265</v>
      </c>
      <c r="J4241" t="s">
        <v>242</v>
      </c>
      <c r="K4241" t="s">
        <v>243</v>
      </c>
      <c r="L4241" t="s">
        <v>244</v>
      </c>
      <c r="M4241">
        <v>0</v>
      </c>
      <c r="N4241">
        <v>0.68799999999999994</v>
      </c>
      <c r="O4241" t="s">
        <v>266</v>
      </c>
      <c r="P4241" t="s">
        <v>9576</v>
      </c>
      <c r="Q4241" t="s">
        <v>3260</v>
      </c>
      <c r="R4241" t="s">
        <v>9577</v>
      </c>
      <c r="S4241" t="s">
        <v>270</v>
      </c>
      <c r="T4241" t="b">
        <v>1</v>
      </c>
    </row>
    <row r="4242" spans="1:20" x14ac:dyDescent="0.25">
      <c r="A4242" t="s">
        <v>259</v>
      </c>
      <c r="B4242" t="s">
        <v>260</v>
      </c>
      <c r="C4242" t="s">
        <v>237</v>
      </c>
      <c r="D4242" t="s">
        <v>1711</v>
      </c>
      <c r="E4242" t="s">
        <v>7114</v>
      </c>
      <c r="F4242" t="s">
        <v>7114</v>
      </c>
      <c r="G4242" t="s">
        <v>9578</v>
      </c>
      <c r="H4242">
        <v>0.376</v>
      </c>
      <c r="I4242" t="s">
        <v>265</v>
      </c>
      <c r="J4242" t="s">
        <v>242</v>
      </c>
      <c r="K4242" t="s">
        <v>243</v>
      </c>
      <c r="L4242" t="s">
        <v>244</v>
      </c>
      <c r="M4242">
        <v>0</v>
      </c>
      <c r="N4242">
        <v>0.376</v>
      </c>
      <c r="O4242" t="s">
        <v>324</v>
      </c>
      <c r="P4242" t="s">
        <v>9579</v>
      </c>
      <c r="Q4242" t="s">
        <v>1716</v>
      </c>
      <c r="R4242" t="s">
        <v>9580</v>
      </c>
      <c r="S4242" t="s">
        <v>270</v>
      </c>
      <c r="T4242" t="b">
        <v>1</v>
      </c>
    </row>
    <row r="4243" spans="1:20" x14ac:dyDescent="0.25">
      <c r="A4243" t="s">
        <v>259</v>
      </c>
      <c r="B4243" t="s">
        <v>260</v>
      </c>
      <c r="C4243" t="s">
        <v>294</v>
      </c>
      <c r="D4243" t="s">
        <v>1711</v>
      </c>
      <c r="E4243" t="s">
        <v>7114</v>
      </c>
      <c r="F4243" t="s">
        <v>7114</v>
      </c>
      <c r="G4243" t="s">
        <v>9578</v>
      </c>
      <c r="H4243">
        <v>0.192</v>
      </c>
      <c r="I4243" t="s">
        <v>265</v>
      </c>
      <c r="J4243" t="s">
        <v>242</v>
      </c>
      <c r="K4243" t="s">
        <v>243</v>
      </c>
      <c r="L4243" t="s">
        <v>244</v>
      </c>
      <c r="M4243">
        <v>0</v>
      </c>
      <c r="N4243">
        <v>0.192</v>
      </c>
      <c r="O4243" t="s">
        <v>324</v>
      </c>
      <c r="P4243" t="s">
        <v>9579</v>
      </c>
      <c r="Q4243" t="s">
        <v>1716</v>
      </c>
      <c r="R4243" t="s">
        <v>9580</v>
      </c>
      <c r="S4243" t="s">
        <v>270</v>
      </c>
      <c r="T4243" t="b">
        <v>1</v>
      </c>
    </row>
    <row r="4244" spans="1:20" x14ac:dyDescent="0.25">
      <c r="A4244" t="s">
        <v>259</v>
      </c>
      <c r="B4244" t="s">
        <v>260</v>
      </c>
      <c r="C4244" t="s">
        <v>237</v>
      </c>
      <c r="D4244" t="s">
        <v>1343</v>
      </c>
      <c r="E4244" t="s">
        <v>2426</v>
      </c>
      <c r="F4244" t="s">
        <v>2427</v>
      </c>
      <c r="G4244" t="s">
        <v>2427</v>
      </c>
      <c r="H4244">
        <v>8.4400000000000003E-2</v>
      </c>
      <c r="I4244" t="s">
        <v>265</v>
      </c>
      <c r="J4244" t="s">
        <v>242</v>
      </c>
      <c r="K4244" t="s">
        <v>243</v>
      </c>
      <c r="L4244" t="s">
        <v>244</v>
      </c>
      <c r="M4244">
        <v>0</v>
      </c>
      <c r="N4244">
        <v>8.4400000000000003E-2</v>
      </c>
      <c r="O4244" t="s">
        <v>446</v>
      </c>
      <c r="P4244" t="s">
        <v>9581</v>
      </c>
      <c r="Q4244" t="s">
        <v>1347</v>
      </c>
      <c r="R4244" t="s">
        <v>9582</v>
      </c>
      <c r="S4244" t="s">
        <v>270</v>
      </c>
      <c r="T4244" t="b">
        <v>1</v>
      </c>
    </row>
    <row r="4245" spans="1:20" x14ac:dyDescent="0.25">
      <c r="A4245" t="s">
        <v>259</v>
      </c>
      <c r="B4245" t="s">
        <v>260</v>
      </c>
      <c r="C4245" t="s">
        <v>294</v>
      </c>
      <c r="D4245" t="s">
        <v>1343</v>
      </c>
      <c r="E4245" t="s">
        <v>2426</v>
      </c>
      <c r="F4245" t="s">
        <v>2427</v>
      </c>
      <c r="G4245" t="s">
        <v>2427</v>
      </c>
      <c r="H4245">
        <v>7.5200000000000003E-2</v>
      </c>
      <c r="I4245" t="s">
        <v>265</v>
      </c>
      <c r="J4245" t="s">
        <v>242</v>
      </c>
      <c r="K4245" t="s">
        <v>243</v>
      </c>
      <c r="L4245" t="s">
        <v>244</v>
      </c>
      <c r="M4245">
        <v>0</v>
      </c>
      <c r="N4245">
        <v>7.5200000000000003E-2</v>
      </c>
      <c r="O4245" t="s">
        <v>446</v>
      </c>
      <c r="P4245" t="s">
        <v>9581</v>
      </c>
      <c r="Q4245" t="s">
        <v>1347</v>
      </c>
      <c r="R4245" t="s">
        <v>9582</v>
      </c>
      <c r="S4245" t="s">
        <v>270</v>
      </c>
      <c r="T4245" t="b">
        <v>1</v>
      </c>
    </row>
    <row r="4246" spans="1:20" x14ac:dyDescent="0.25">
      <c r="A4246" t="s">
        <v>259</v>
      </c>
      <c r="B4246" t="s">
        <v>260</v>
      </c>
      <c r="C4246" t="s">
        <v>237</v>
      </c>
      <c r="D4246" t="s">
        <v>1535</v>
      </c>
      <c r="E4246" t="s">
        <v>5460</v>
      </c>
      <c r="F4246" t="s">
        <v>9583</v>
      </c>
      <c r="G4246" t="s">
        <v>9583</v>
      </c>
      <c r="H4246">
        <v>0.60831400000000002</v>
      </c>
      <c r="I4246" t="s">
        <v>265</v>
      </c>
      <c r="J4246" t="s">
        <v>242</v>
      </c>
      <c r="K4246" t="s">
        <v>243</v>
      </c>
      <c r="L4246" t="s">
        <v>244</v>
      </c>
      <c r="M4246">
        <v>0</v>
      </c>
      <c r="N4246">
        <v>0.60831400000000002</v>
      </c>
      <c r="O4246" t="s">
        <v>372</v>
      </c>
      <c r="P4246" t="s">
        <v>9584</v>
      </c>
      <c r="Q4246" t="s">
        <v>1539</v>
      </c>
      <c r="R4246" t="s">
        <v>9585</v>
      </c>
      <c r="S4246" t="s">
        <v>270</v>
      </c>
      <c r="T4246" t="b">
        <v>1</v>
      </c>
    </row>
    <row r="4247" spans="1:20" x14ac:dyDescent="0.25">
      <c r="A4247" t="s">
        <v>259</v>
      </c>
      <c r="B4247" t="s">
        <v>260</v>
      </c>
      <c r="C4247" t="s">
        <v>294</v>
      </c>
      <c r="D4247" t="s">
        <v>1535</v>
      </c>
      <c r="E4247" t="s">
        <v>5460</v>
      </c>
      <c r="F4247" t="s">
        <v>9583</v>
      </c>
      <c r="G4247" t="s">
        <v>9583</v>
      </c>
      <c r="H4247">
        <v>0.26012200000000002</v>
      </c>
      <c r="I4247" t="s">
        <v>265</v>
      </c>
      <c r="J4247" t="s">
        <v>242</v>
      </c>
      <c r="K4247" t="s">
        <v>243</v>
      </c>
      <c r="L4247" t="s">
        <v>244</v>
      </c>
      <c r="M4247">
        <v>0</v>
      </c>
      <c r="N4247">
        <v>0.26012200000000002</v>
      </c>
      <c r="O4247" t="s">
        <v>372</v>
      </c>
      <c r="P4247" t="s">
        <v>9584</v>
      </c>
      <c r="Q4247" t="s">
        <v>1539</v>
      </c>
      <c r="R4247" t="s">
        <v>9585</v>
      </c>
      <c r="S4247" t="s">
        <v>270</v>
      </c>
      <c r="T4247" t="b">
        <v>1</v>
      </c>
    </row>
    <row r="4248" spans="1:20" x14ac:dyDescent="0.25">
      <c r="A4248" t="s">
        <v>259</v>
      </c>
      <c r="B4248" t="s">
        <v>260</v>
      </c>
      <c r="C4248" t="s">
        <v>237</v>
      </c>
      <c r="D4248" t="s">
        <v>261</v>
      </c>
      <c r="E4248" t="s">
        <v>8998</v>
      </c>
      <c r="F4248" t="s">
        <v>8998</v>
      </c>
      <c r="G4248" t="s">
        <v>9586</v>
      </c>
      <c r="H4248">
        <v>2.7519999999999998</v>
      </c>
      <c r="I4248" t="s">
        <v>265</v>
      </c>
      <c r="J4248" t="s">
        <v>242</v>
      </c>
      <c r="K4248" t="s">
        <v>243</v>
      </c>
      <c r="L4248" t="s">
        <v>244</v>
      </c>
      <c r="M4248">
        <v>0</v>
      </c>
      <c r="N4248">
        <v>2.7519999999999998</v>
      </c>
      <c r="O4248" t="s">
        <v>266</v>
      </c>
      <c r="P4248" t="s">
        <v>9587</v>
      </c>
      <c r="Q4248" t="s">
        <v>268</v>
      </c>
      <c r="R4248" t="s">
        <v>9588</v>
      </c>
      <c r="S4248" t="s">
        <v>270</v>
      </c>
      <c r="T4248" t="b">
        <v>1</v>
      </c>
    </row>
    <row r="4249" spans="1:20" x14ac:dyDescent="0.25">
      <c r="A4249" t="s">
        <v>259</v>
      </c>
      <c r="B4249" t="s">
        <v>260</v>
      </c>
      <c r="C4249" t="s">
        <v>336</v>
      </c>
      <c r="D4249" t="s">
        <v>261</v>
      </c>
      <c r="E4249" t="s">
        <v>8998</v>
      </c>
      <c r="F4249" t="s">
        <v>8998</v>
      </c>
      <c r="G4249" t="s">
        <v>9586</v>
      </c>
      <c r="H4249">
        <v>19286</v>
      </c>
      <c r="I4249" t="s">
        <v>265</v>
      </c>
      <c r="J4249" t="s">
        <v>242</v>
      </c>
      <c r="K4249" t="s">
        <v>243</v>
      </c>
      <c r="L4249" t="s">
        <v>244</v>
      </c>
      <c r="M4249">
        <v>0</v>
      </c>
      <c r="N4249">
        <v>19286</v>
      </c>
      <c r="O4249" t="s">
        <v>266</v>
      </c>
      <c r="P4249" t="s">
        <v>9587</v>
      </c>
      <c r="Q4249" t="s">
        <v>268</v>
      </c>
      <c r="R4249" t="s">
        <v>9589</v>
      </c>
      <c r="S4249" t="s">
        <v>270</v>
      </c>
      <c r="T4249" t="b">
        <v>1</v>
      </c>
    </row>
    <row r="4250" spans="1:20" x14ac:dyDescent="0.25">
      <c r="A4250" t="s">
        <v>259</v>
      </c>
      <c r="B4250" t="s">
        <v>260</v>
      </c>
      <c r="C4250" t="s">
        <v>336</v>
      </c>
      <c r="D4250" t="s">
        <v>261</v>
      </c>
      <c r="E4250" t="s">
        <v>8998</v>
      </c>
      <c r="F4250" t="s">
        <v>8998</v>
      </c>
      <c r="G4250" t="s">
        <v>9586</v>
      </c>
      <c r="H4250">
        <v>43394</v>
      </c>
      <c r="I4250" t="s">
        <v>265</v>
      </c>
      <c r="J4250" t="s">
        <v>242</v>
      </c>
      <c r="K4250" t="s">
        <v>243</v>
      </c>
      <c r="L4250" t="s">
        <v>244</v>
      </c>
      <c r="M4250">
        <v>0</v>
      </c>
      <c r="N4250">
        <v>43394</v>
      </c>
      <c r="O4250" t="s">
        <v>266</v>
      </c>
      <c r="P4250" t="s">
        <v>9587</v>
      </c>
      <c r="Q4250" t="s">
        <v>268</v>
      </c>
      <c r="R4250" t="s">
        <v>9590</v>
      </c>
      <c r="S4250" t="s">
        <v>270</v>
      </c>
      <c r="T4250" t="b">
        <v>1</v>
      </c>
    </row>
    <row r="4251" spans="1:20" x14ac:dyDescent="0.25">
      <c r="A4251" t="s">
        <v>259</v>
      </c>
      <c r="B4251" t="s">
        <v>1086</v>
      </c>
      <c r="C4251" t="s">
        <v>237</v>
      </c>
      <c r="D4251" t="s">
        <v>1087</v>
      </c>
      <c r="E4251" t="s">
        <v>9591</v>
      </c>
      <c r="F4251" t="s">
        <v>9592</v>
      </c>
      <c r="G4251" t="s">
        <v>9593</v>
      </c>
      <c r="H4251">
        <v>10.36</v>
      </c>
      <c r="I4251" t="s">
        <v>265</v>
      </c>
      <c r="J4251" t="s">
        <v>242</v>
      </c>
      <c r="K4251" t="s">
        <v>243</v>
      </c>
      <c r="L4251" t="s">
        <v>244</v>
      </c>
      <c r="M4251">
        <v>0</v>
      </c>
      <c r="N4251">
        <v>10.36</v>
      </c>
      <c r="O4251" t="s">
        <v>486</v>
      </c>
      <c r="P4251" t="s">
        <v>9594</v>
      </c>
      <c r="Q4251" t="s">
        <v>1092</v>
      </c>
      <c r="R4251" t="s">
        <v>9595</v>
      </c>
      <c r="S4251" t="s">
        <v>1094</v>
      </c>
      <c r="T4251" t="b">
        <v>1</v>
      </c>
    </row>
    <row r="4252" spans="1:20" x14ac:dyDescent="0.25">
      <c r="A4252" t="s">
        <v>259</v>
      </c>
      <c r="B4252" t="s">
        <v>1086</v>
      </c>
      <c r="C4252" t="s">
        <v>336</v>
      </c>
      <c r="D4252" t="s">
        <v>1087</v>
      </c>
      <c r="E4252" t="s">
        <v>9591</v>
      </c>
      <c r="F4252" t="s">
        <v>9592</v>
      </c>
      <c r="G4252" t="s">
        <v>9593</v>
      </c>
      <c r="H4252">
        <v>35748</v>
      </c>
      <c r="I4252" t="s">
        <v>265</v>
      </c>
      <c r="J4252" t="s">
        <v>242</v>
      </c>
      <c r="K4252" t="s">
        <v>243</v>
      </c>
      <c r="L4252" t="s">
        <v>244</v>
      </c>
      <c r="M4252">
        <v>0</v>
      </c>
      <c r="N4252">
        <v>35748</v>
      </c>
      <c r="O4252" t="s">
        <v>546</v>
      </c>
      <c r="P4252" t="s">
        <v>9594</v>
      </c>
      <c r="Q4252" t="s">
        <v>1092</v>
      </c>
      <c r="R4252" t="s">
        <v>9596</v>
      </c>
      <c r="S4252" t="s">
        <v>1094</v>
      </c>
      <c r="T4252" t="b">
        <v>1</v>
      </c>
    </row>
    <row r="4253" spans="1:20" x14ac:dyDescent="0.25">
      <c r="A4253" t="s">
        <v>259</v>
      </c>
      <c r="B4253" t="s">
        <v>1086</v>
      </c>
      <c r="C4253" t="s">
        <v>336</v>
      </c>
      <c r="D4253" t="s">
        <v>1087</v>
      </c>
      <c r="E4253" t="s">
        <v>9591</v>
      </c>
      <c r="F4253" t="s">
        <v>9592</v>
      </c>
      <c r="G4253" t="s">
        <v>9593</v>
      </c>
      <c r="H4253">
        <v>54432</v>
      </c>
      <c r="I4253" t="s">
        <v>265</v>
      </c>
      <c r="J4253" t="s">
        <v>242</v>
      </c>
      <c r="K4253" t="s">
        <v>243</v>
      </c>
      <c r="L4253" t="s">
        <v>244</v>
      </c>
      <c r="M4253">
        <v>0</v>
      </c>
      <c r="N4253">
        <v>54432</v>
      </c>
      <c r="O4253" t="s">
        <v>546</v>
      </c>
      <c r="P4253" t="s">
        <v>9594</v>
      </c>
      <c r="Q4253" t="s">
        <v>1092</v>
      </c>
      <c r="R4253" t="s">
        <v>9597</v>
      </c>
      <c r="S4253" t="s">
        <v>1094</v>
      </c>
      <c r="T4253" t="b">
        <v>1</v>
      </c>
    </row>
    <row r="4254" spans="1:20" x14ac:dyDescent="0.25">
      <c r="A4254" t="s">
        <v>259</v>
      </c>
      <c r="B4254" t="s">
        <v>260</v>
      </c>
      <c r="C4254" t="s">
        <v>237</v>
      </c>
      <c r="D4254" t="s">
        <v>949</v>
      </c>
      <c r="E4254" t="s">
        <v>2082</v>
      </c>
      <c r="F4254" t="s">
        <v>8598</v>
      </c>
      <c r="G4254" t="s">
        <v>8598</v>
      </c>
      <c r="H4254">
        <v>2.1110000000000002</v>
      </c>
      <c r="I4254" t="s">
        <v>265</v>
      </c>
      <c r="J4254" t="s">
        <v>242</v>
      </c>
      <c r="K4254" t="s">
        <v>243</v>
      </c>
      <c r="L4254" t="s">
        <v>244</v>
      </c>
      <c r="M4254">
        <v>0</v>
      </c>
      <c r="N4254">
        <v>2.1110000000000002</v>
      </c>
      <c r="O4254" t="s">
        <v>2659</v>
      </c>
      <c r="P4254" t="s">
        <v>9598</v>
      </c>
      <c r="Q4254" t="s">
        <v>954</v>
      </c>
      <c r="R4254" t="s">
        <v>9599</v>
      </c>
      <c r="S4254" t="s">
        <v>270</v>
      </c>
      <c r="T4254" t="b">
        <v>0</v>
      </c>
    </row>
    <row r="4255" spans="1:20" x14ac:dyDescent="0.25">
      <c r="A4255" t="s">
        <v>259</v>
      </c>
      <c r="B4255" t="s">
        <v>260</v>
      </c>
      <c r="C4255" t="s">
        <v>294</v>
      </c>
      <c r="D4255" t="s">
        <v>949</v>
      </c>
      <c r="E4255" t="s">
        <v>2082</v>
      </c>
      <c r="F4255" t="s">
        <v>8598</v>
      </c>
      <c r="G4255" t="s">
        <v>8598</v>
      </c>
      <c r="H4255">
        <v>1.542</v>
      </c>
      <c r="I4255" t="s">
        <v>265</v>
      </c>
      <c r="J4255" t="s">
        <v>242</v>
      </c>
      <c r="K4255" t="s">
        <v>243</v>
      </c>
      <c r="L4255" t="s">
        <v>244</v>
      </c>
      <c r="M4255">
        <v>0</v>
      </c>
      <c r="N4255">
        <v>1.542</v>
      </c>
      <c r="O4255" t="s">
        <v>2659</v>
      </c>
      <c r="P4255" t="s">
        <v>9598</v>
      </c>
      <c r="Q4255" t="s">
        <v>954</v>
      </c>
      <c r="R4255" t="s">
        <v>9599</v>
      </c>
      <c r="S4255" t="s">
        <v>270</v>
      </c>
      <c r="T4255" t="b">
        <v>0</v>
      </c>
    </row>
    <row r="4256" spans="1:20" x14ac:dyDescent="0.25">
      <c r="A4256" t="s">
        <v>236</v>
      </c>
      <c r="B4256" t="s">
        <v>236</v>
      </c>
      <c r="C4256" t="s">
        <v>237</v>
      </c>
      <c r="D4256" t="s">
        <v>1111</v>
      </c>
      <c r="F4256" t="s">
        <v>4367</v>
      </c>
      <c r="G4256" t="s">
        <v>4368</v>
      </c>
      <c r="H4256">
        <v>388.56855000000002</v>
      </c>
      <c r="I4256" t="s">
        <v>492</v>
      </c>
      <c r="J4256" t="s">
        <v>242</v>
      </c>
      <c r="K4256" t="s">
        <v>243</v>
      </c>
      <c r="L4256" t="s">
        <v>244</v>
      </c>
      <c r="M4256">
        <v>0</v>
      </c>
      <c r="N4256">
        <v>388.56855000000002</v>
      </c>
      <c r="O4256" t="s">
        <v>432</v>
      </c>
      <c r="P4256" t="s">
        <v>9600</v>
      </c>
      <c r="Q4256" t="s">
        <v>1116</v>
      </c>
      <c r="R4256" t="s">
        <v>9601</v>
      </c>
      <c r="S4256" t="s">
        <v>249</v>
      </c>
      <c r="T4256" t="b">
        <v>1</v>
      </c>
    </row>
    <row r="4257" spans="1:20" x14ac:dyDescent="0.25">
      <c r="A4257" t="s">
        <v>259</v>
      </c>
      <c r="B4257" t="s">
        <v>260</v>
      </c>
      <c r="C4257" t="s">
        <v>237</v>
      </c>
      <c r="D4257" t="s">
        <v>2434</v>
      </c>
      <c r="E4257" t="s">
        <v>6651</v>
      </c>
      <c r="F4257" t="s">
        <v>7452</v>
      </c>
      <c r="G4257" t="s">
        <v>7453</v>
      </c>
      <c r="H4257">
        <v>0.82399999999999995</v>
      </c>
      <c r="I4257" t="s">
        <v>265</v>
      </c>
      <c r="J4257" t="s">
        <v>242</v>
      </c>
      <c r="K4257" t="s">
        <v>243</v>
      </c>
      <c r="L4257" t="s">
        <v>244</v>
      </c>
      <c r="M4257">
        <v>0</v>
      </c>
      <c r="N4257">
        <v>0.82399999999999995</v>
      </c>
      <c r="O4257" t="s">
        <v>446</v>
      </c>
      <c r="P4257" t="s">
        <v>9602</v>
      </c>
      <c r="Q4257" t="s">
        <v>2438</v>
      </c>
      <c r="R4257" t="s">
        <v>9603</v>
      </c>
      <c r="S4257" t="s">
        <v>270</v>
      </c>
      <c r="T4257" t="b">
        <v>1</v>
      </c>
    </row>
    <row r="4258" spans="1:20" x14ac:dyDescent="0.25">
      <c r="A4258" t="s">
        <v>259</v>
      </c>
      <c r="B4258" t="s">
        <v>260</v>
      </c>
      <c r="C4258" t="s">
        <v>237</v>
      </c>
      <c r="D4258" t="s">
        <v>956</v>
      </c>
      <c r="E4258" t="s">
        <v>4488</v>
      </c>
      <c r="F4258" t="s">
        <v>9604</v>
      </c>
      <c r="G4258" t="s">
        <v>9604</v>
      </c>
      <c r="H4258">
        <v>1.217382</v>
      </c>
      <c r="I4258" t="s">
        <v>265</v>
      </c>
      <c r="J4258" t="s">
        <v>242</v>
      </c>
      <c r="K4258" t="s">
        <v>243</v>
      </c>
      <c r="L4258" t="s">
        <v>244</v>
      </c>
      <c r="M4258">
        <v>0</v>
      </c>
      <c r="N4258">
        <v>1.217382</v>
      </c>
      <c r="O4258" t="s">
        <v>372</v>
      </c>
      <c r="P4258" t="s">
        <v>9605</v>
      </c>
      <c r="Q4258" t="s">
        <v>960</v>
      </c>
      <c r="R4258" t="s">
        <v>9606</v>
      </c>
      <c r="S4258" t="s">
        <v>270</v>
      </c>
      <c r="T4258" t="b">
        <v>1</v>
      </c>
    </row>
    <row r="4259" spans="1:20" x14ac:dyDescent="0.25">
      <c r="A4259" t="s">
        <v>259</v>
      </c>
      <c r="B4259" t="s">
        <v>260</v>
      </c>
      <c r="C4259" t="s">
        <v>294</v>
      </c>
      <c r="D4259" t="s">
        <v>956</v>
      </c>
      <c r="E4259" t="s">
        <v>4488</v>
      </c>
      <c r="F4259" t="s">
        <v>9604</v>
      </c>
      <c r="G4259" t="s">
        <v>9604</v>
      </c>
      <c r="H4259">
        <v>0.46079999999999999</v>
      </c>
      <c r="I4259" t="s">
        <v>265</v>
      </c>
      <c r="J4259" t="s">
        <v>242</v>
      </c>
      <c r="K4259" t="s">
        <v>243</v>
      </c>
      <c r="L4259" t="s">
        <v>244</v>
      </c>
      <c r="M4259">
        <v>0</v>
      </c>
      <c r="N4259">
        <v>0.46079999999999999</v>
      </c>
      <c r="O4259" t="s">
        <v>372</v>
      </c>
      <c r="P4259" t="s">
        <v>9605</v>
      </c>
      <c r="Q4259" t="s">
        <v>960</v>
      </c>
      <c r="R4259" t="s">
        <v>9606</v>
      </c>
      <c r="S4259" t="s">
        <v>270</v>
      </c>
      <c r="T4259" t="b">
        <v>1</v>
      </c>
    </row>
    <row r="4260" spans="1:20" x14ac:dyDescent="0.25">
      <c r="A4260" t="s">
        <v>236</v>
      </c>
      <c r="B4260" t="s">
        <v>236</v>
      </c>
      <c r="C4260" t="s">
        <v>336</v>
      </c>
      <c r="D4260" t="s">
        <v>3096</v>
      </c>
      <c r="E4260" t="s">
        <v>9607</v>
      </c>
      <c r="F4260" t="s">
        <v>9608</v>
      </c>
      <c r="G4260" t="s">
        <v>9609</v>
      </c>
      <c r="H4260">
        <v>186479</v>
      </c>
      <c r="I4260" t="s">
        <v>341</v>
      </c>
      <c r="J4260" t="s">
        <v>242</v>
      </c>
      <c r="K4260" t="s">
        <v>243</v>
      </c>
      <c r="L4260" t="s">
        <v>244</v>
      </c>
      <c r="M4260">
        <v>0</v>
      </c>
      <c r="N4260">
        <v>186479</v>
      </c>
      <c r="O4260" t="s">
        <v>316</v>
      </c>
      <c r="P4260" t="s">
        <v>5494</v>
      </c>
      <c r="Q4260" t="s">
        <v>3101</v>
      </c>
      <c r="R4260" t="s">
        <v>9610</v>
      </c>
      <c r="S4260" t="s">
        <v>249</v>
      </c>
      <c r="T4260" t="b">
        <v>0</v>
      </c>
    </row>
    <row r="4261" spans="1:20" x14ac:dyDescent="0.25">
      <c r="A4261" t="s">
        <v>236</v>
      </c>
      <c r="B4261" t="s">
        <v>236</v>
      </c>
      <c r="C4261" t="s">
        <v>336</v>
      </c>
      <c r="D4261" t="s">
        <v>3096</v>
      </c>
      <c r="E4261" t="s">
        <v>9607</v>
      </c>
      <c r="F4261" t="s">
        <v>9608</v>
      </c>
      <c r="G4261" t="s">
        <v>9609</v>
      </c>
      <c r="H4261">
        <v>444680</v>
      </c>
      <c r="I4261" t="s">
        <v>341</v>
      </c>
      <c r="J4261" t="s">
        <v>242</v>
      </c>
      <c r="K4261" t="s">
        <v>243</v>
      </c>
      <c r="L4261" t="s">
        <v>244</v>
      </c>
      <c r="M4261">
        <v>0</v>
      </c>
      <c r="N4261">
        <v>444680</v>
      </c>
      <c r="O4261" t="s">
        <v>316</v>
      </c>
      <c r="P4261" t="s">
        <v>5494</v>
      </c>
      <c r="Q4261" t="s">
        <v>3101</v>
      </c>
      <c r="R4261" t="s">
        <v>9611</v>
      </c>
      <c r="S4261" t="s">
        <v>249</v>
      </c>
      <c r="T4261" t="b">
        <v>0</v>
      </c>
    </row>
    <row r="4262" spans="1:20" x14ac:dyDescent="0.25">
      <c r="A4262" t="s">
        <v>259</v>
      </c>
      <c r="B4262" t="s">
        <v>260</v>
      </c>
      <c r="C4262" t="s">
        <v>237</v>
      </c>
      <c r="D4262" t="s">
        <v>969</v>
      </c>
      <c r="E4262" t="s">
        <v>3164</v>
      </c>
      <c r="F4262" t="s">
        <v>4325</v>
      </c>
      <c r="G4262" t="s">
        <v>4325</v>
      </c>
      <c r="H4262">
        <v>0.60899999999999999</v>
      </c>
      <c r="I4262" t="s">
        <v>265</v>
      </c>
      <c r="J4262" t="s">
        <v>242</v>
      </c>
      <c r="K4262" t="s">
        <v>243</v>
      </c>
      <c r="L4262" t="s">
        <v>244</v>
      </c>
      <c r="M4262">
        <v>0</v>
      </c>
      <c r="N4262">
        <v>0.60899999999999999</v>
      </c>
      <c r="O4262" t="s">
        <v>324</v>
      </c>
      <c r="P4262" t="s">
        <v>9612</v>
      </c>
      <c r="Q4262" t="s">
        <v>973</v>
      </c>
      <c r="R4262" t="s">
        <v>9613</v>
      </c>
      <c r="S4262" t="s">
        <v>270</v>
      </c>
      <c r="T4262" t="b">
        <v>1</v>
      </c>
    </row>
    <row r="4263" spans="1:20" x14ac:dyDescent="0.25">
      <c r="A4263" t="s">
        <v>259</v>
      </c>
      <c r="B4263" t="s">
        <v>260</v>
      </c>
      <c r="C4263" t="s">
        <v>237</v>
      </c>
      <c r="D4263" t="s">
        <v>295</v>
      </c>
      <c r="E4263" t="s">
        <v>407</v>
      </c>
      <c r="F4263" t="s">
        <v>9614</v>
      </c>
      <c r="G4263" t="s">
        <v>9614</v>
      </c>
      <c r="H4263">
        <v>1.2292000000000001</v>
      </c>
      <c r="I4263" t="s">
        <v>265</v>
      </c>
      <c r="J4263" t="s">
        <v>242</v>
      </c>
      <c r="K4263" t="s">
        <v>243</v>
      </c>
      <c r="L4263" t="s">
        <v>244</v>
      </c>
      <c r="M4263">
        <v>0</v>
      </c>
      <c r="N4263">
        <v>1.2292000000000001</v>
      </c>
      <c r="O4263" t="s">
        <v>350</v>
      </c>
      <c r="P4263" t="s">
        <v>6768</v>
      </c>
      <c r="Q4263" t="s">
        <v>300</v>
      </c>
      <c r="R4263" t="s">
        <v>9615</v>
      </c>
      <c r="S4263" t="s">
        <v>270</v>
      </c>
      <c r="T4263" t="b">
        <v>0</v>
      </c>
    </row>
    <row r="4264" spans="1:20" x14ac:dyDescent="0.25">
      <c r="A4264" t="s">
        <v>259</v>
      </c>
      <c r="B4264" t="s">
        <v>260</v>
      </c>
      <c r="C4264" t="s">
        <v>237</v>
      </c>
      <c r="D4264" t="s">
        <v>2434</v>
      </c>
      <c r="E4264" t="s">
        <v>3776</v>
      </c>
      <c r="F4264" t="s">
        <v>3776</v>
      </c>
      <c r="G4264" t="s">
        <v>9616</v>
      </c>
      <c r="H4264">
        <v>4.944</v>
      </c>
      <c r="I4264" t="s">
        <v>265</v>
      </c>
      <c r="J4264" t="s">
        <v>242</v>
      </c>
      <c r="K4264" t="s">
        <v>243</v>
      </c>
      <c r="L4264" t="s">
        <v>244</v>
      </c>
      <c r="M4264">
        <v>0</v>
      </c>
      <c r="N4264">
        <v>4.944</v>
      </c>
      <c r="O4264" t="s">
        <v>266</v>
      </c>
      <c r="P4264" t="s">
        <v>9617</v>
      </c>
      <c r="Q4264" t="s">
        <v>2438</v>
      </c>
      <c r="R4264" t="s">
        <v>9618</v>
      </c>
      <c r="S4264" t="s">
        <v>270</v>
      </c>
      <c r="T4264" t="b">
        <v>1</v>
      </c>
    </row>
    <row r="4265" spans="1:20" x14ac:dyDescent="0.25">
      <c r="A4265" t="s">
        <v>259</v>
      </c>
      <c r="B4265" t="s">
        <v>260</v>
      </c>
      <c r="C4265" t="s">
        <v>237</v>
      </c>
      <c r="D4265" t="s">
        <v>412</v>
      </c>
      <c r="E4265" t="s">
        <v>3450</v>
      </c>
      <c r="F4265" t="s">
        <v>9619</v>
      </c>
      <c r="G4265" t="s">
        <v>9619</v>
      </c>
      <c r="H4265">
        <v>0.438</v>
      </c>
      <c r="I4265" t="s">
        <v>265</v>
      </c>
      <c r="J4265" t="s">
        <v>242</v>
      </c>
      <c r="K4265" t="s">
        <v>243</v>
      </c>
      <c r="L4265" t="s">
        <v>244</v>
      </c>
      <c r="M4265">
        <v>0</v>
      </c>
      <c r="N4265">
        <v>0.438</v>
      </c>
      <c r="O4265" t="s">
        <v>372</v>
      </c>
      <c r="P4265" t="s">
        <v>9620</v>
      </c>
      <c r="Q4265" t="s">
        <v>416</v>
      </c>
      <c r="R4265" t="s">
        <v>9621</v>
      </c>
      <c r="S4265" t="s">
        <v>270</v>
      </c>
      <c r="T4265" t="b">
        <v>1</v>
      </c>
    </row>
    <row r="4266" spans="1:20" x14ac:dyDescent="0.25">
      <c r="A4266" t="s">
        <v>259</v>
      </c>
      <c r="B4266" t="s">
        <v>260</v>
      </c>
      <c r="C4266" t="s">
        <v>237</v>
      </c>
      <c r="D4266" t="s">
        <v>1173</v>
      </c>
      <c r="E4266" t="s">
        <v>1970</v>
      </c>
      <c r="F4266" t="s">
        <v>1970</v>
      </c>
      <c r="G4266" t="s">
        <v>9622</v>
      </c>
      <c r="H4266">
        <v>0.20599999999999999</v>
      </c>
      <c r="I4266" t="s">
        <v>265</v>
      </c>
      <c r="J4266" t="s">
        <v>242</v>
      </c>
      <c r="K4266" t="s">
        <v>243</v>
      </c>
      <c r="L4266" t="s">
        <v>244</v>
      </c>
      <c r="M4266">
        <v>0</v>
      </c>
      <c r="N4266">
        <v>0.20599999999999999</v>
      </c>
      <c r="O4266" t="s">
        <v>331</v>
      </c>
      <c r="P4266" t="s">
        <v>9623</v>
      </c>
      <c r="Q4266" t="s">
        <v>1177</v>
      </c>
      <c r="R4266" t="s">
        <v>9624</v>
      </c>
      <c r="S4266" t="s">
        <v>270</v>
      </c>
      <c r="T4266" t="b">
        <v>1</v>
      </c>
    </row>
    <row r="4267" spans="1:20" x14ac:dyDescent="0.25">
      <c r="A4267" t="s">
        <v>259</v>
      </c>
      <c r="B4267" t="s">
        <v>260</v>
      </c>
      <c r="C4267" t="s">
        <v>336</v>
      </c>
      <c r="D4267" t="s">
        <v>1173</v>
      </c>
      <c r="E4267" t="s">
        <v>1970</v>
      </c>
      <c r="F4267" t="s">
        <v>1970</v>
      </c>
      <c r="G4267" t="s">
        <v>9622</v>
      </c>
      <c r="H4267">
        <v>1065</v>
      </c>
      <c r="I4267" t="s">
        <v>265</v>
      </c>
      <c r="J4267" t="s">
        <v>242</v>
      </c>
      <c r="K4267" t="s">
        <v>243</v>
      </c>
      <c r="L4267" t="s">
        <v>244</v>
      </c>
      <c r="M4267">
        <v>0</v>
      </c>
      <c r="N4267">
        <v>1065</v>
      </c>
      <c r="O4267" t="s">
        <v>324</v>
      </c>
      <c r="P4267" t="s">
        <v>9623</v>
      </c>
      <c r="Q4267" t="s">
        <v>1177</v>
      </c>
      <c r="R4267" t="s">
        <v>9625</v>
      </c>
      <c r="S4267" t="s">
        <v>270</v>
      </c>
      <c r="T4267" t="b">
        <v>1</v>
      </c>
    </row>
    <row r="4268" spans="1:20" x14ac:dyDescent="0.25">
      <c r="A4268" t="s">
        <v>259</v>
      </c>
      <c r="B4268" t="s">
        <v>260</v>
      </c>
      <c r="C4268" t="s">
        <v>336</v>
      </c>
      <c r="D4268" t="s">
        <v>1173</v>
      </c>
      <c r="E4268" t="s">
        <v>1970</v>
      </c>
      <c r="F4268" t="s">
        <v>1970</v>
      </c>
      <c r="G4268" t="s">
        <v>9622</v>
      </c>
      <c r="H4268">
        <v>2057</v>
      </c>
      <c r="I4268" t="s">
        <v>265</v>
      </c>
      <c r="J4268" t="s">
        <v>242</v>
      </c>
      <c r="K4268" t="s">
        <v>243</v>
      </c>
      <c r="L4268" t="s">
        <v>244</v>
      </c>
      <c r="M4268">
        <v>0</v>
      </c>
      <c r="N4268">
        <v>2057</v>
      </c>
      <c r="O4268" t="s">
        <v>324</v>
      </c>
      <c r="P4268" t="s">
        <v>9623</v>
      </c>
      <c r="Q4268" t="s">
        <v>1177</v>
      </c>
      <c r="R4268" t="s">
        <v>9626</v>
      </c>
      <c r="S4268" t="s">
        <v>270</v>
      </c>
      <c r="T4268" t="b">
        <v>1</v>
      </c>
    </row>
    <row r="4269" spans="1:20" x14ac:dyDescent="0.25">
      <c r="A4269" t="s">
        <v>236</v>
      </c>
      <c r="B4269" t="s">
        <v>236</v>
      </c>
      <c r="C4269" t="s">
        <v>237</v>
      </c>
      <c r="D4269" t="s">
        <v>392</v>
      </c>
      <c r="E4269" t="s">
        <v>251</v>
      </c>
      <c r="F4269" t="s">
        <v>773</v>
      </c>
      <c r="G4269" t="s">
        <v>3299</v>
      </c>
      <c r="H4269">
        <v>1.01E-2</v>
      </c>
      <c r="I4269" t="s">
        <v>341</v>
      </c>
      <c r="J4269" t="s">
        <v>242</v>
      </c>
      <c r="K4269" t="s">
        <v>243</v>
      </c>
      <c r="L4269" t="s">
        <v>244</v>
      </c>
      <c r="M4269">
        <v>0</v>
      </c>
      <c r="N4269">
        <v>1.01E-2</v>
      </c>
      <c r="O4269" t="s">
        <v>255</v>
      </c>
      <c r="P4269" t="s">
        <v>9627</v>
      </c>
      <c r="Q4269" t="s">
        <v>397</v>
      </c>
      <c r="R4269" t="s">
        <v>5000</v>
      </c>
      <c r="S4269" t="s">
        <v>249</v>
      </c>
      <c r="T4269" t="b">
        <v>1</v>
      </c>
    </row>
    <row r="4270" spans="1:20" x14ac:dyDescent="0.25">
      <c r="A4270" t="s">
        <v>236</v>
      </c>
      <c r="B4270" t="s">
        <v>236</v>
      </c>
      <c r="C4270" t="s">
        <v>237</v>
      </c>
      <c r="D4270" t="s">
        <v>250</v>
      </c>
      <c r="F4270" t="s">
        <v>567</v>
      </c>
      <c r="G4270" t="s">
        <v>568</v>
      </c>
      <c r="H4270">
        <v>6.5000000000000002E-2</v>
      </c>
      <c r="I4270" t="s">
        <v>254</v>
      </c>
      <c r="J4270" t="s">
        <v>242</v>
      </c>
      <c r="K4270" t="s">
        <v>243</v>
      </c>
      <c r="L4270" t="s">
        <v>244</v>
      </c>
      <c r="M4270">
        <v>0</v>
      </c>
      <c r="N4270">
        <v>6.5000000000000002E-2</v>
      </c>
      <c r="O4270" t="s">
        <v>546</v>
      </c>
      <c r="P4270" t="s">
        <v>9628</v>
      </c>
      <c r="Q4270" t="s">
        <v>257</v>
      </c>
      <c r="R4270" t="s">
        <v>9629</v>
      </c>
      <c r="S4270" t="s">
        <v>249</v>
      </c>
      <c r="T4270" t="b">
        <v>1</v>
      </c>
    </row>
    <row r="4271" spans="1:20" x14ac:dyDescent="0.25">
      <c r="A4271" t="s">
        <v>259</v>
      </c>
      <c r="B4271" t="s">
        <v>260</v>
      </c>
      <c r="C4271" t="s">
        <v>237</v>
      </c>
      <c r="D4271" t="s">
        <v>1982</v>
      </c>
      <c r="E4271" t="s">
        <v>7257</v>
      </c>
      <c r="F4271" t="s">
        <v>7257</v>
      </c>
      <c r="G4271" t="s">
        <v>7258</v>
      </c>
      <c r="H4271">
        <v>5.3440000000000003</v>
      </c>
      <c r="I4271" t="s">
        <v>265</v>
      </c>
      <c r="J4271" t="s">
        <v>242</v>
      </c>
      <c r="K4271" t="s">
        <v>243</v>
      </c>
      <c r="L4271" t="s">
        <v>244</v>
      </c>
      <c r="M4271">
        <v>0</v>
      </c>
      <c r="N4271">
        <v>5.3440000000000003</v>
      </c>
      <c r="O4271" t="s">
        <v>660</v>
      </c>
      <c r="P4271" s="18" t="s">
        <v>9630</v>
      </c>
      <c r="Q4271" t="s">
        <v>1987</v>
      </c>
      <c r="R4271" t="s">
        <v>9631</v>
      </c>
      <c r="S4271" t="s">
        <v>270</v>
      </c>
      <c r="T4271" t="b">
        <v>1</v>
      </c>
    </row>
    <row r="4272" spans="1:20" x14ac:dyDescent="0.25">
      <c r="A4272" t="s">
        <v>259</v>
      </c>
      <c r="B4272" t="s">
        <v>260</v>
      </c>
      <c r="C4272" t="s">
        <v>336</v>
      </c>
      <c r="D4272" t="s">
        <v>1982</v>
      </c>
      <c r="E4272" t="s">
        <v>7257</v>
      </c>
      <c r="F4272" t="s">
        <v>7257</v>
      </c>
      <c r="G4272" t="s">
        <v>7258</v>
      </c>
      <c r="H4272">
        <v>27620</v>
      </c>
      <c r="I4272" t="s">
        <v>265</v>
      </c>
      <c r="J4272" t="s">
        <v>242</v>
      </c>
      <c r="K4272" t="s">
        <v>243</v>
      </c>
      <c r="L4272" t="s">
        <v>244</v>
      </c>
      <c r="M4272">
        <v>0</v>
      </c>
      <c r="N4272">
        <v>27620</v>
      </c>
      <c r="O4272" t="s">
        <v>2415</v>
      </c>
      <c r="P4272" s="18" t="s">
        <v>9630</v>
      </c>
      <c r="Q4272" t="s">
        <v>1987</v>
      </c>
      <c r="R4272" t="s">
        <v>9632</v>
      </c>
      <c r="S4272" t="s">
        <v>270</v>
      </c>
      <c r="T4272" t="b">
        <v>1</v>
      </c>
    </row>
    <row r="4273" spans="1:20" x14ac:dyDescent="0.25">
      <c r="A4273" t="s">
        <v>259</v>
      </c>
      <c r="B4273" t="s">
        <v>260</v>
      </c>
      <c r="C4273" t="s">
        <v>336</v>
      </c>
      <c r="D4273" t="s">
        <v>1982</v>
      </c>
      <c r="E4273" t="s">
        <v>7257</v>
      </c>
      <c r="F4273" t="s">
        <v>7257</v>
      </c>
      <c r="G4273" t="s">
        <v>7258</v>
      </c>
      <c r="H4273">
        <v>53367</v>
      </c>
      <c r="I4273" t="s">
        <v>265</v>
      </c>
      <c r="J4273" t="s">
        <v>242</v>
      </c>
      <c r="K4273" t="s">
        <v>243</v>
      </c>
      <c r="L4273" t="s">
        <v>244</v>
      </c>
      <c r="M4273">
        <v>0</v>
      </c>
      <c r="N4273">
        <v>53367</v>
      </c>
      <c r="O4273" t="s">
        <v>2415</v>
      </c>
      <c r="P4273" s="18" t="s">
        <v>9630</v>
      </c>
      <c r="Q4273" t="s">
        <v>1987</v>
      </c>
      <c r="R4273" t="s">
        <v>9633</v>
      </c>
      <c r="S4273" t="s">
        <v>270</v>
      </c>
      <c r="T4273" t="b">
        <v>1</v>
      </c>
    </row>
    <row r="4274" spans="1:20" x14ac:dyDescent="0.25">
      <c r="A4274" t="s">
        <v>259</v>
      </c>
      <c r="B4274" t="s">
        <v>260</v>
      </c>
      <c r="C4274" t="s">
        <v>237</v>
      </c>
      <c r="D4274" t="s">
        <v>2420</v>
      </c>
      <c r="E4274" t="s">
        <v>6610</v>
      </c>
      <c r="F4274" t="s">
        <v>9634</v>
      </c>
      <c r="G4274" t="s">
        <v>9634</v>
      </c>
      <c r="H4274">
        <v>1.7017000000000001E-2</v>
      </c>
      <c r="I4274" t="s">
        <v>265</v>
      </c>
      <c r="J4274" t="s">
        <v>242</v>
      </c>
      <c r="K4274" t="s">
        <v>243</v>
      </c>
      <c r="L4274" t="s">
        <v>244</v>
      </c>
      <c r="M4274">
        <v>0</v>
      </c>
      <c r="N4274">
        <v>1.7017000000000001E-2</v>
      </c>
      <c r="O4274" t="s">
        <v>372</v>
      </c>
      <c r="P4274" t="s">
        <v>9635</v>
      </c>
      <c r="Q4274" t="s">
        <v>2424</v>
      </c>
      <c r="R4274" t="s">
        <v>9636</v>
      </c>
      <c r="S4274" t="s">
        <v>270</v>
      </c>
      <c r="T4274" t="b">
        <v>1</v>
      </c>
    </row>
    <row r="4275" spans="1:20" x14ac:dyDescent="0.25">
      <c r="A4275" t="s">
        <v>259</v>
      </c>
      <c r="B4275" t="s">
        <v>260</v>
      </c>
      <c r="C4275" t="s">
        <v>237</v>
      </c>
      <c r="D4275" t="s">
        <v>1343</v>
      </c>
      <c r="E4275" t="s">
        <v>2462</v>
      </c>
      <c r="F4275" t="s">
        <v>2463</v>
      </c>
      <c r="G4275" t="s">
        <v>2463</v>
      </c>
      <c r="H4275">
        <v>0.33800000000000002</v>
      </c>
      <c r="I4275" t="s">
        <v>265</v>
      </c>
      <c r="J4275" t="s">
        <v>242</v>
      </c>
      <c r="K4275" t="s">
        <v>243</v>
      </c>
      <c r="L4275" t="s">
        <v>244</v>
      </c>
      <c r="M4275">
        <v>0</v>
      </c>
      <c r="N4275">
        <v>0.33800000000000002</v>
      </c>
      <c r="O4275" t="s">
        <v>446</v>
      </c>
      <c r="P4275" t="s">
        <v>9637</v>
      </c>
      <c r="Q4275" t="s">
        <v>1347</v>
      </c>
      <c r="R4275" t="s">
        <v>9638</v>
      </c>
      <c r="S4275" t="s">
        <v>270</v>
      </c>
      <c r="T4275" t="b">
        <v>1</v>
      </c>
    </row>
    <row r="4276" spans="1:20" x14ac:dyDescent="0.25">
      <c r="A4276" t="s">
        <v>259</v>
      </c>
      <c r="B4276" t="s">
        <v>260</v>
      </c>
      <c r="C4276" t="s">
        <v>294</v>
      </c>
      <c r="D4276" t="s">
        <v>1343</v>
      </c>
      <c r="E4276" t="s">
        <v>2462</v>
      </c>
      <c r="F4276" t="s">
        <v>2463</v>
      </c>
      <c r="G4276" t="s">
        <v>2463</v>
      </c>
      <c r="H4276">
        <v>0.30099999999999999</v>
      </c>
      <c r="I4276" t="s">
        <v>265</v>
      </c>
      <c r="J4276" t="s">
        <v>242</v>
      </c>
      <c r="K4276" t="s">
        <v>243</v>
      </c>
      <c r="L4276" t="s">
        <v>244</v>
      </c>
      <c r="M4276">
        <v>0</v>
      </c>
      <c r="N4276">
        <v>0.30099999999999999</v>
      </c>
      <c r="O4276" t="s">
        <v>446</v>
      </c>
      <c r="P4276" t="s">
        <v>9637</v>
      </c>
      <c r="Q4276" t="s">
        <v>1347</v>
      </c>
      <c r="R4276" t="s">
        <v>9638</v>
      </c>
      <c r="S4276" t="s">
        <v>270</v>
      </c>
      <c r="T4276" t="b">
        <v>1</v>
      </c>
    </row>
    <row r="4277" spans="1:20" x14ac:dyDescent="0.25">
      <c r="A4277" t="s">
        <v>259</v>
      </c>
      <c r="B4277" t="s">
        <v>260</v>
      </c>
      <c r="C4277" t="s">
        <v>237</v>
      </c>
      <c r="D4277" t="s">
        <v>796</v>
      </c>
      <c r="E4277" t="s">
        <v>797</v>
      </c>
      <c r="F4277" t="s">
        <v>9639</v>
      </c>
      <c r="G4277" t="s">
        <v>9639</v>
      </c>
      <c r="H4277">
        <v>0.140566</v>
      </c>
      <c r="I4277" t="s">
        <v>265</v>
      </c>
      <c r="J4277" t="s">
        <v>242</v>
      </c>
      <c r="K4277" t="s">
        <v>243</v>
      </c>
      <c r="L4277" t="s">
        <v>244</v>
      </c>
      <c r="M4277">
        <v>0</v>
      </c>
      <c r="N4277">
        <v>0.140566</v>
      </c>
      <c r="O4277" t="s">
        <v>372</v>
      </c>
      <c r="P4277" t="s">
        <v>9640</v>
      </c>
      <c r="Q4277" t="s">
        <v>800</v>
      </c>
      <c r="R4277" t="s">
        <v>9641</v>
      </c>
      <c r="S4277" t="s">
        <v>270</v>
      </c>
      <c r="T4277" t="b">
        <v>1</v>
      </c>
    </row>
    <row r="4278" spans="1:20" x14ac:dyDescent="0.25">
      <c r="A4278" t="s">
        <v>259</v>
      </c>
      <c r="B4278" t="s">
        <v>260</v>
      </c>
      <c r="C4278" t="s">
        <v>294</v>
      </c>
      <c r="D4278" t="s">
        <v>796</v>
      </c>
      <c r="E4278" t="s">
        <v>797</v>
      </c>
      <c r="F4278" t="s">
        <v>9639</v>
      </c>
      <c r="G4278" t="s">
        <v>9639</v>
      </c>
      <c r="H4278">
        <v>5.04E-2</v>
      </c>
      <c r="I4278" t="s">
        <v>265</v>
      </c>
      <c r="J4278" t="s">
        <v>242</v>
      </c>
      <c r="K4278" t="s">
        <v>243</v>
      </c>
      <c r="L4278" t="s">
        <v>244</v>
      </c>
      <c r="M4278">
        <v>0</v>
      </c>
      <c r="N4278">
        <v>5.04E-2</v>
      </c>
      <c r="O4278" t="s">
        <v>372</v>
      </c>
      <c r="P4278" t="s">
        <v>9640</v>
      </c>
      <c r="Q4278" t="s">
        <v>800</v>
      </c>
      <c r="R4278" t="s">
        <v>9641</v>
      </c>
      <c r="S4278" t="s">
        <v>270</v>
      </c>
      <c r="T4278" t="b">
        <v>1</v>
      </c>
    </row>
    <row r="4279" spans="1:20" x14ac:dyDescent="0.25">
      <c r="A4279" t="s">
        <v>259</v>
      </c>
      <c r="B4279" t="s">
        <v>260</v>
      </c>
      <c r="C4279" t="s">
        <v>237</v>
      </c>
      <c r="D4279" t="s">
        <v>435</v>
      </c>
      <c r="E4279" t="s">
        <v>9642</v>
      </c>
      <c r="F4279" t="s">
        <v>9643</v>
      </c>
      <c r="G4279" t="s">
        <v>9643</v>
      </c>
      <c r="H4279">
        <v>5.8209999999999997</v>
      </c>
      <c r="I4279" t="s">
        <v>265</v>
      </c>
      <c r="J4279" t="s">
        <v>242</v>
      </c>
      <c r="K4279" t="s">
        <v>243</v>
      </c>
      <c r="L4279" t="s">
        <v>244</v>
      </c>
      <c r="M4279">
        <v>0</v>
      </c>
      <c r="N4279">
        <v>5.8209999999999997</v>
      </c>
      <c r="O4279" t="s">
        <v>1122</v>
      </c>
      <c r="P4279" t="s">
        <v>9644</v>
      </c>
      <c r="Q4279" t="s">
        <v>439</v>
      </c>
      <c r="R4279" t="s">
        <v>9645</v>
      </c>
      <c r="S4279" t="s">
        <v>270</v>
      </c>
      <c r="T4279" t="b">
        <v>1</v>
      </c>
    </row>
    <row r="4280" spans="1:20" x14ac:dyDescent="0.25">
      <c r="A4280" t="s">
        <v>259</v>
      </c>
      <c r="B4280" t="s">
        <v>260</v>
      </c>
      <c r="C4280" t="s">
        <v>336</v>
      </c>
      <c r="D4280" t="s">
        <v>435</v>
      </c>
      <c r="E4280" t="s">
        <v>9642</v>
      </c>
      <c r="F4280" t="s">
        <v>9643</v>
      </c>
      <c r="G4280" t="s">
        <v>9643</v>
      </c>
      <c r="H4280">
        <v>30086</v>
      </c>
      <c r="I4280" t="s">
        <v>265</v>
      </c>
      <c r="J4280" t="s">
        <v>242</v>
      </c>
      <c r="K4280" t="s">
        <v>243</v>
      </c>
      <c r="L4280" t="s">
        <v>244</v>
      </c>
      <c r="M4280">
        <v>0</v>
      </c>
      <c r="N4280">
        <v>30086</v>
      </c>
      <c r="O4280" t="s">
        <v>1122</v>
      </c>
      <c r="P4280" t="s">
        <v>9644</v>
      </c>
      <c r="Q4280" t="s">
        <v>439</v>
      </c>
      <c r="R4280" t="s">
        <v>9646</v>
      </c>
      <c r="S4280" t="s">
        <v>270</v>
      </c>
      <c r="T4280" t="b">
        <v>1</v>
      </c>
    </row>
    <row r="4281" spans="1:20" x14ac:dyDescent="0.25">
      <c r="A4281" t="s">
        <v>259</v>
      </c>
      <c r="B4281" t="s">
        <v>260</v>
      </c>
      <c r="C4281" t="s">
        <v>336</v>
      </c>
      <c r="D4281" t="s">
        <v>435</v>
      </c>
      <c r="E4281" t="s">
        <v>9642</v>
      </c>
      <c r="F4281" t="s">
        <v>9643</v>
      </c>
      <c r="G4281" t="s">
        <v>9643</v>
      </c>
      <c r="H4281">
        <v>58133</v>
      </c>
      <c r="I4281" t="s">
        <v>265</v>
      </c>
      <c r="J4281" t="s">
        <v>242</v>
      </c>
      <c r="K4281" t="s">
        <v>243</v>
      </c>
      <c r="L4281" t="s">
        <v>244</v>
      </c>
      <c r="M4281">
        <v>0</v>
      </c>
      <c r="N4281">
        <v>58133</v>
      </c>
      <c r="O4281" t="s">
        <v>1122</v>
      </c>
      <c r="P4281" t="s">
        <v>9644</v>
      </c>
      <c r="Q4281" t="s">
        <v>439</v>
      </c>
      <c r="R4281" t="s">
        <v>9647</v>
      </c>
      <c r="S4281" t="s">
        <v>270</v>
      </c>
      <c r="T4281" t="b">
        <v>1</v>
      </c>
    </row>
    <row r="4282" spans="1:20" x14ac:dyDescent="0.25">
      <c r="A4282" t="s">
        <v>236</v>
      </c>
      <c r="B4282" t="s">
        <v>236</v>
      </c>
      <c r="C4282" t="s">
        <v>237</v>
      </c>
      <c r="D4282" t="s">
        <v>566</v>
      </c>
      <c r="F4282" t="s">
        <v>484</v>
      </c>
      <c r="G4282" t="s">
        <v>1053</v>
      </c>
      <c r="H4282">
        <v>0</v>
      </c>
      <c r="I4282" t="s">
        <v>254</v>
      </c>
      <c r="J4282" t="s">
        <v>242</v>
      </c>
      <c r="K4282" t="s">
        <v>243</v>
      </c>
      <c r="L4282" t="s">
        <v>244</v>
      </c>
      <c r="M4282">
        <v>0</v>
      </c>
      <c r="N4282">
        <v>0</v>
      </c>
      <c r="O4282" t="s">
        <v>4331</v>
      </c>
      <c r="P4282" t="s">
        <v>4332</v>
      </c>
      <c r="Q4282" t="s">
        <v>571</v>
      </c>
      <c r="R4282" t="s">
        <v>626</v>
      </c>
      <c r="S4282" t="s">
        <v>249</v>
      </c>
      <c r="T4282" t="b">
        <v>0</v>
      </c>
    </row>
    <row r="4283" spans="1:20" x14ac:dyDescent="0.25">
      <c r="A4283" t="s">
        <v>259</v>
      </c>
      <c r="B4283" t="s">
        <v>260</v>
      </c>
      <c r="C4283" t="s">
        <v>237</v>
      </c>
      <c r="D4283" t="s">
        <v>2696</v>
      </c>
      <c r="E4283" t="s">
        <v>2697</v>
      </c>
      <c r="F4283" t="s">
        <v>9648</v>
      </c>
      <c r="G4283" t="s">
        <v>9648</v>
      </c>
      <c r="H4283">
        <v>0.40300000000000002</v>
      </c>
      <c r="I4283" t="s">
        <v>265</v>
      </c>
      <c r="J4283" t="s">
        <v>242</v>
      </c>
      <c r="K4283" t="s">
        <v>243</v>
      </c>
      <c r="L4283" t="s">
        <v>244</v>
      </c>
      <c r="M4283">
        <v>0</v>
      </c>
      <c r="N4283">
        <v>0.40300000000000002</v>
      </c>
      <c r="O4283" t="s">
        <v>324</v>
      </c>
      <c r="P4283" t="s">
        <v>9649</v>
      </c>
      <c r="Q4283" t="s">
        <v>2700</v>
      </c>
      <c r="R4283" t="s">
        <v>9650</v>
      </c>
      <c r="S4283" t="s">
        <v>270</v>
      </c>
      <c r="T4283" t="b">
        <v>1</v>
      </c>
    </row>
    <row r="4284" spans="1:20" x14ac:dyDescent="0.25">
      <c r="A4284" t="s">
        <v>259</v>
      </c>
      <c r="B4284" t="s">
        <v>260</v>
      </c>
      <c r="C4284" t="s">
        <v>237</v>
      </c>
      <c r="D4284" t="s">
        <v>1442</v>
      </c>
      <c r="E4284" t="s">
        <v>2462</v>
      </c>
      <c r="F4284" t="s">
        <v>9651</v>
      </c>
      <c r="G4284" t="s">
        <v>9651</v>
      </c>
      <c r="H4284">
        <v>6.0199999999999997E-2</v>
      </c>
      <c r="I4284" t="s">
        <v>265</v>
      </c>
      <c r="J4284" t="s">
        <v>242</v>
      </c>
      <c r="K4284" t="s">
        <v>243</v>
      </c>
      <c r="L4284" t="s">
        <v>244</v>
      </c>
      <c r="M4284">
        <v>0</v>
      </c>
      <c r="N4284">
        <v>6.0199999999999997E-2</v>
      </c>
      <c r="O4284" t="s">
        <v>446</v>
      </c>
      <c r="P4284" t="s">
        <v>9652</v>
      </c>
      <c r="Q4284" t="s">
        <v>1446</v>
      </c>
      <c r="R4284" t="s">
        <v>9653</v>
      </c>
      <c r="S4284" t="s">
        <v>270</v>
      </c>
      <c r="T4284" t="b">
        <v>1</v>
      </c>
    </row>
    <row r="4285" spans="1:20" x14ac:dyDescent="0.25">
      <c r="A4285" t="s">
        <v>259</v>
      </c>
      <c r="B4285" t="s">
        <v>260</v>
      </c>
      <c r="C4285" t="s">
        <v>237</v>
      </c>
      <c r="D4285" t="s">
        <v>1549</v>
      </c>
      <c r="E4285" t="s">
        <v>1069</v>
      </c>
      <c r="F4285" t="s">
        <v>1070</v>
      </c>
      <c r="G4285" t="s">
        <v>1071</v>
      </c>
      <c r="H4285">
        <v>4.36E-2</v>
      </c>
      <c r="I4285" t="s">
        <v>265</v>
      </c>
      <c r="J4285" t="s">
        <v>242</v>
      </c>
      <c r="K4285" t="s">
        <v>243</v>
      </c>
      <c r="L4285" t="s">
        <v>244</v>
      </c>
      <c r="M4285">
        <v>0</v>
      </c>
      <c r="N4285">
        <v>4.36E-2</v>
      </c>
      <c r="O4285" t="s">
        <v>446</v>
      </c>
      <c r="P4285" t="s">
        <v>9654</v>
      </c>
      <c r="Q4285" t="s">
        <v>1553</v>
      </c>
      <c r="R4285" t="s">
        <v>9655</v>
      </c>
      <c r="S4285" t="s">
        <v>270</v>
      </c>
      <c r="T4285" t="b">
        <v>1</v>
      </c>
    </row>
    <row r="4286" spans="1:20" x14ac:dyDescent="0.25">
      <c r="A4286" t="s">
        <v>259</v>
      </c>
      <c r="B4286" t="s">
        <v>260</v>
      </c>
      <c r="C4286" t="s">
        <v>294</v>
      </c>
      <c r="D4286" t="s">
        <v>1549</v>
      </c>
      <c r="E4286" t="s">
        <v>1069</v>
      </c>
      <c r="F4286" t="s">
        <v>1070</v>
      </c>
      <c r="G4286" t="s">
        <v>1071</v>
      </c>
      <c r="H4286">
        <v>2.52E-2</v>
      </c>
      <c r="I4286" t="s">
        <v>265</v>
      </c>
      <c r="J4286" t="s">
        <v>242</v>
      </c>
      <c r="K4286" t="s">
        <v>243</v>
      </c>
      <c r="L4286" t="s">
        <v>244</v>
      </c>
      <c r="M4286">
        <v>0</v>
      </c>
      <c r="N4286">
        <v>2.52E-2</v>
      </c>
      <c r="O4286" t="s">
        <v>310</v>
      </c>
      <c r="P4286" t="s">
        <v>9654</v>
      </c>
      <c r="Q4286" t="s">
        <v>1553</v>
      </c>
      <c r="R4286" t="s">
        <v>9655</v>
      </c>
      <c r="S4286" t="s">
        <v>270</v>
      </c>
      <c r="T4286" t="b">
        <v>1</v>
      </c>
    </row>
    <row r="4287" spans="1:20" x14ac:dyDescent="0.25">
      <c r="A4287" t="s">
        <v>259</v>
      </c>
      <c r="B4287" t="s">
        <v>260</v>
      </c>
      <c r="C4287" t="s">
        <v>237</v>
      </c>
      <c r="D4287" t="s">
        <v>707</v>
      </c>
      <c r="E4287" t="s">
        <v>4699</v>
      </c>
      <c r="F4287" t="s">
        <v>9656</v>
      </c>
      <c r="G4287" t="s">
        <v>9656</v>
      </c>
      <c r="H4287">
        <v>1.8162000000000001E-2</v>
      </c>
      <c r="I4287" t="s">
        <v>265</v>
      </c>
      <c r="J4287" t="s">
        <v>242</v>
      </c>
      <c r="K4287" t="s">
        <v>243</v>
      </c>
      <c r="L4287" t="s">
        <v>244</v>
      </c>
      <c r="M4287">
        <v>0</v>
      </c>
      <c r="N4287">
        <v>1.8162000000000001E-2</v>
      </c>
      <c r="O4287" t="s">
        <v>372</v>
      </c>
      <c r="P4287" t="s">
        <v>9657</v>
      </c>
      <c r="Q4287" t="s">
        <v>713</v>
      </c>
      <c r="R4287" t="s">
        <v>9658</v>
      </c>
      <c r="S4287" t="s">
        <v>270</v>
      </c>
      <c r="T4287" t="b">
        <v>1</v>
      </c>
    </row>
    <row r="4288" spans="1:20" x14ac:dyDescent="0.25">
      <c r="A4288" t="s">
        <v>259</v>
      </c>
      <c r="B4288" t="s">
        <v>260</v>
      </c>
      <c r="C4288" t="s">
        <v>237</v>
      </c>
      <c r="D4288" t="s">
        <v>1025</v>
      </c>
      <c r="E4288" t="s">
        <v>741</v>
      </c>
      <c r="F4288" t="s">
        <v>9659</v>
      </c>
      <c r="G4288" t="s">
        <v>9660</v>
      </c>
      <c r="H4288">
        <v>0.64</v>
      </c>
      <c r="I4288" t="s">
        <v>265</v>
      </c>
      <c r="J4288" t="s">
        <v>242</v>
      </c>
      <c r="K4288" t="s">
        <v>243</v>
      </c>
      <c r="L4288" t="s">
        <v>244</v>
      </c>
      <c r="M4288">
        <v>0</v>
      </c>
      <c r="N4288">
        <v>0.64</v>
      </c>
      <c r="O4288" t="s">
        <v>660</v>
      </c>
      <c r="P4288" t="s">
        <v>9661</v>
      </c>
      <c r="Q4288" t="s">
        <v>1029</v>
      </c>
      <c r="R4288" t="s">
        <v>9662</v>
      </c>
      <c r="S4288" t="s">
        <v>270</v>
      </c>
      <c r="T4288" t="b">
        <v>1</v>
      </c>
    </row>
    <row r="4289" spans="1:20" x14ac:dyDescent="0.25">
      <c r="A4289" t="s">
        <v>259</v>
      </c>
      <c r="B4289" t="s">
        <v>260</v>
      </c>
      <c r="C4289" t="s">
        <v>237</v>
      </c>
      <c r="D4289" t="s">
        <v>1400</v>
      </c>
      <c r="E4289" t="s">
        <v>1401</v>
      </c>
      <c r="F4289" t="s">
        <v>9663</v>
      </c>
      <c r="G4289" t="s">
        <v>9663</v>
      </c>
      <c r="H4289">
        <v>1.8049999999999999</v>
      </c>
      <c r="I4289" t="s">
        <v>265</v>
      </c>
      <c r="J4289" t="s">
        <v>242</v>
      </c>
      <c r="K4289" t="s">
        <v>243</v>
      </c>
      <c r="L4289" t="s">
        <v>244</v>
      </c>
      <c r="M4289">
        <v>0</v>
      </c>
      <c r="N4289">
        <v>1.8049999999999999</v>
      </c>
      <c r="O4289" t="s">
        <v>324</v>
      </c>
      <c r="P4289" t="s">
        <v>9664</v>
      </c>
      <c r="Q4289" t="s">
        <v>1404</v>
      </c>
      <c r="R4289" t="s">
        <v>9665</v>
      </c>
      <c r="S4289" t="s">
        <v>270</v>
      </c>
      <c r="T4289" t="b">
        <v>1</v>
      </c>
    </row>
    <row r="4290" spans="1:20" x14ac:dyDescent="0.25">
      <c r="A4290" t="s">
        <v>259</v>
      </c>
      <c r="B4290" t="s">
        <v>260</v>
      </c>
      <c r="C4290" t="s">
        <v>294</v>
      </c>
      <c r="D4290" t="s">
        <v>1400</v>
      </c>
      <c r="E4290" t="s">
        <v>1401</v>
      </c>
      <c r="F4290" t="s">
        <v>9663</v>
      </c>
      <c r="G4290" t="s">
        <v>9663</v>
      </c>
      <c r="H4290">
        <v>0.46100000000000002</v>
      </c>
      <c r="I4290" t="s">
        <v>265</v>
      </c>
      <c r="J4290" t="s">
        <v>242</v>
      </c>
      <c r="K4290" t="s">
        <v>243</v>
      </c>
      <c r="L4290" t="s">
        <v>244</v>
      </c>
      <c r="M4290">
        <v>0</v>
      </c>
      <c r="N4290">
        <v>0.46100000000000002</v>
      </c>
      <c r="O4290" t="s">
        <v>324</v>
      </c>
      <c r="P4290" t="s">
        <v>9664</v>
      </c>
      <c r="Q4290" t="s">
        <v>1404</v>
      </c>
      <c r="R4290" t="s">
        <v>9665</v>
      </c>
      <c r="S4290" t="s">
        <v>270</v>
      </c>
      <c r="T4290" t="b">
        <v>1</v>
      </c>
    </row>
    <row r="4291" spans="1:20" x14ac:dyDescent="0.25">
      <c r="A4291" t="s">
        <v>236</v>
      </c>
      <c r="B4291" t="s">
        <v>236</v>
      </c>
      <c r="C4291" t="s">
        <v>237</v>
      </c>
      <c r="D4291" t="s">
        <v>314</v>
      </c>
      <c r="E4291" t="s">
        <v>251</v>
      </c>
      <c r="F4291" t="s">
        <v>252</v>
      </c>
      <c r="G4291" t="s">
        <v>9666</v>
      </c>
      <c r="H4291">
        <v>0.115</v>
      </c>
      <c r="I4291" t="s">
        <v>254</v>
      </c>
      <c r="J4291" t="s">
        <v>242</v>
      </c>
      <c r="K4291" t="s">
        <v>243</v>
      </c>
      <c r="L4291" t="s">
        <v>244</v>
      </c>
      <c r="M4291">
        <v>0</v>
      </c>
      <c r="N4291">
        <v>0.115</v>
      </c>
      <c r="O4291" t="s">
        <v>255</v>
      </c>
      <c r="P4291" t="s">
        <v>9667</v>
      </c>
      <c r="Q4291" t="s">
        <v>318</v>
      </c>
      <c r="R4291" t="s">
        <v>3196</v>
      </c>
      <c r="S4291" t="s">
        <v>249</v>
      </c>
      <c r="T4291" t="b">
        <v>1</v>
      </c>
    </row>
    <row r="4292" spans="1:20" x14ac:dyDescent="0.25">
      <c r="A4292" t="s">
        <v>236</v>
      </c>
      <c r="B4292" t="s">
        <v>236</v>
      </c>
      <c r="C4292" t="s">
        <v>237</v>
      </c>
      <c r="D4292" t="s">
        <v>552</v>
      </c>
      <c r="F4292" t="s">
        <v>553</v>
      </c>
      <c r="G4292" t="s">
        <v>1082</v>
      </c>
      <c r="H4292">
        <v>2E-3</v>
      </c>
      <c r="I4292" t="s">
        <v>254</v>
      </c>
      <c r="J4292" t="s">
        <v>242</v>
      </c>
      <c r="K4292" t="s">
        <v>243</v>
      </c>
      <c r="L4292" t="s">
        <v>244</v>
      </c>
      <c r="M4292">
        <v>0</v>
      </c>
      <c r="N4292">
        <v>2E-3</v>
      </c>
      <c r="O4292" t="s">
        <v>619</v>
      </c>
      <c r="P4292" t="s">
        <v>2799</v>
      </c>
      <c r="Q4292" t="s">
        <v>556</v>
      </c>
      <c r="R4292" t="s">
        <v>557</v>
      </c>
      <c r="S4292" t="s">
        <v>249</v>
      </c>
      <c r="T4292" t="b">
        <v>0</v>
      </c>
    </row>
    <row r="4293" spans="1:20" x14ac:dyDescent="0.25">
      <c r="A4293" t="s">
        <v>259</v>
      </c>
      <c r="B4293" t="s">
        <v>260</v>
      </c>
      <c r="C4293" t="s">
        <v>237</v>
      </c>
      <c r="D4293" t="s">
        <v>802</v>
      </c>
      <c r="E4293" t="s">
        <v>892</v>
      </c>
      <c r="F4293" t="s">
        <v>9668</v>
      </c>
      <c r="G4293" t="s">
        <v>9669</v>
      </c>
      <c r="H4293">
        <v>0.65600000000000003</v>
      </c>
      <c r="I4293" t="s">
        <v>265</v>
      </c>
      <c r="J4293" t="s">
        <v>242</v>
      </c>
      <c r="K4293" t="s">
        <v>243</v>
      </c>
      <c r="L4293" t="s">
        <v>244</v>
      </c>
      <c r="M4293">
        <v>0</v>
      </c>
      <c r="N4293">
        <v>0.65600000000000003</v>
      </c>
      <c r="O4293" t="s">
        <v>324</v>
      </c>
      <c r="P4293" t="s">
        <v>9670</v>
      </c>
      <c r="Q4293" t="s">
        <v>806</v>
      </c>
      <c r="R4293" t="s">
        <v>9671</v>
      </c>
      <c r="S4293" t="s">
        <v>270</v>
      </c>
      <c r="T4293" t="b">
        <v>1</v>
      </c>
    </row>
    <row r="4294" spans="1:20" x14ac:dyDescent="0.25">
      <c r="A4294" t="s">
        <v>259</v>
      </c>
      <c r="B4294" t="s">
        <v>260</v>
      </c>
      <c r="C4294" t="s">
        <v>294</v>
      </c>
      <c r="D4294" t="s">
        <v>802</v>
      </c>
      <c r="E4294" t="s">
        <v>892</v>
      </c>
      <c r="F4294" t="s">
        <v>9668</v>
      </c>
      <c r="G4294" t="s">
        <v>9669</v>
      </c>
      <c r="H4294">
        <v>0.18099999999999999</v>
      </c>
      <c r="I4294" t="s">
        <v>265</v>
      </c>
      <c r="J4294" t="s">
        <v>242</v>
      </c>
      <c r="K4294" t="s">
        <v>243</v>
      </c>
      <c r="L4294" t="s">
        <v>244</v>
      </c>
      <c r="M4294">
        <v>0</v>
      </c>
      <c r="N4294">
        <v>0.18099999999999999</v>
      </c>
      <c r="O4294" t="s">
        <v>324</v>
      </c>
      <c r="P4294" t="s">
        <v>9670</v>
      </c>
      <c r="Q4294" t="s">
        <v>806</v>
      </c>
      <c r="R4294" t="s">
        <v>9671</v>
      </c>
      <c r="S4294" t="s">
        <v>270</v>
      </c>
      <c r="T4294" t="b">
        <v>1</v>
      </c>
    </row>
    <row r="4295" spans="1:20" x14ac:dyDescent="0.25">
      <c r="A4295" t="s">
        <v>236</v>
      </c>
      <c r="B4295" t="s">
        <v>236</v>
      </c>
      <c r="C4295" t="s">
        <v>237</v>
      </c>
      <c r="D4295" t="s">
        <v>566</v>
      </c>
      <c r="F4295" t="s">
        <v>808</v>
      </c>
      <c r="G4295" t="s">
        <v>4896</v>
      </c>
      <c r="H4295">
        <v>6.5</v>
      </c>
      <c r="I4295" t="s">
        <v>254</v>
      </c>
      <c r="J4295" t="s">
        <v>242</v>
      </c>
      <c r="K4295" t="s">
        <v>243</v>
      </c>
      <c r="L4295" t="s">
        <v>244</v>
      </c>
      <c r="M4295">
        <v>0</v>
      </c>
      <c r="N4295">
        <v>6.5</v>
      </c>
      <c r="O4295" t="s">
        <v>569</v>
      </c>
      <c r="P4295" t="s">
        <v>5864</v>
      </c>
      <c r="Q4295" t="s">
        <v>571</v>
      </c>
      <c r="R4295" t="s">
        <v>883</v>
      </c>
      <c r="S4295" t="s">
        <v>249</v>
      </c>
      <c r="T4295" t="b">
        <v>0</v>
      </c>
    </row>
    <row r="4296" spans="1:20" x14ac:dyDescent="0.25">
      <c r="A4296" t="s">
        <v>259</v>
      </c>
      <c r="B4296" t="s">
        <v>260</v>
      </c>
      <c r="C4296" t="s">
        <v>237</v>
      </c>
      <c r="D4296" t="s">
        <v>399</v>
      </c>
      <c r="E4296" t="s">
        <v>1290</v>
      </c>
      <c r="F4296" t="s">
        <v>1290</v>
      </c>
      <c r="G4296" t="s">
        <v>9672</v>
      </c>
      <c r="H4296">
        <v>1.1299999999999999</v>
      </c>
      <c r="I4296" t="s">
        <v>265</v>
      </c>
      <c r="J4296" t="s">
        <v>242</v>
      </c>
      <c r="K4296" t="s">
        <v>243</v>
      </c>
      <c r="L4296" t="s">
        <v>244</v>
      </c>
      <c r="M4296">
        <v>0</v>
      </c>
      <c r="N4296">
        <v>1.1299999999999999</v>
      </c>
      <c r="O4296" t="s">
        <v>266</v>
      </c>
      <c r="P4296" t="s">
        <v>9673</v>
      </c>
      <c r="Q4296" t="s">
        <v>404</v>
      </c>
      <c r="R4296" t="s">
        <v>9674</v>
      </c>
      <c r="S4296" t="s">
        <v>270</v>
      </c>
      <c r="T4296" t="b">
        <v>1</v>
      </c>
    </row>
    <row r="4297" spans="1:20" x14ac:dyDescent="0.25">
      <c r="A4297" t="s">
        <v>259</v>
      </c>
      <c r="B4297" t="s">
        <v>260</v>
      </c>
      <c r="C4297" t="s">
        <v>336</v>
      </c>
      <c r="D4297" t="s">
        <v>399</v>
      </c>
      <c r="E4297" t="s">
        <v>1290</v>
      </c>
      <c r="F4297" t="s">
        <v>1290</v>
      </c>
      <c r="G4297" t="s">
        <v>9672</v>
      </c>
      <c r="H4297">
        <v>7919</v>
      </c>
      <c r="I4297" t="s">
        <v>265</v>
      </c>
      <c r="J4297" t="s">
        <v>242</v>
      </c>
      <c r="K4297" t="s">
        <v>243</v>
      </c>
      <c r="L4297" t="s">
        <v>244</v>
      </c>
      <c r="M4297">
        <v>0</v>
      </c>
      <c r="N4297">
        <v>7919</v>
      </c>
      <c r="O4297" t="s">
        <v>266</v>
      </c>
      <c r="P4297" t="s">
        <v>9673</v>
      </c>
      <c r="Q4297" t="s">
        <v>404</v>
      </c>
      <c r="R4297" t="s">
        <v>9675</v>
      </c>
      <c r="S4297" t="s">
        <v>270</v>
      </c>
      <c r="T4297" t="b">
        <v>1</v>
      </c>
    </row>
    <row r="4298" spans="1:20" x14ac:dyDescent="0.25">
      <c r="A4298" t="s">
        <v>259</v>
      </c>
      <c r="B4298" t="s">
        <v>260</v>
      </c>
      <c r="C4298" t="s">
        <v>336</v>
      </c>
      <c r="D4298" t="s">
        <v>399</v>
      </c>
      <c r="E4298" t="s">
        <v>1290</v>
      </c>
      <c r="F4298" t="s">
        <v>1290</v>
      </c>
      <c r="G4298" t="s">
        <v>9672</v>
      </c>
      <c r="H4298">
        <v>17818</v>
      </c>
      <c r="I4298" t="s">
        <v>265</v>
      </c>
      <c r="J4298" t="s">
        <v>242</v>
      </c>
      <c r="K4298" t="s">
        <v>243</v>
      </c>
      <c r="L4298" t="s">
        <v>244</v>
      </c>
      <c r="M4298">
        <v>0</v>
      </c>
      <c r="N4298">
        <v>17818</v>
      </c>
      <c r="O4298" t="s">
        <v>266</v>
      </c>
      <c r="P4298" t="s">
        <v>9673</v>
      </c>
      <c r="Q4298" t="s">
        <v>404</v>
      </c>
      <c r="R4298" t="s">
        <v>9676</v>
      </c>
      <c r="S4298" t="s">
        <v>270</v>
      </c>
      <c r="T4298" t="b">
        <v>1</v>
      </c>
    </row>
    <row r="4299" spans="1:20" x14ac:dyDescent="0.25">
      <c r="A4299" t="s">
        <v>236</v>
      </c>
      <c r="B4299" t="s">
        <v>236</v>
      </c>
      <c r="C4299" t="s">
        <v>237</v>
      </c>
      <c r="D4299" t="s">
        <v>314</v>
      </c>
      <c r="F4299" t="s">
        <v>484</v>
      </c>
      <c r="G4299" t="s">
        <v>1053</v>
      </c>
      <c r="H4299">
        <v>0</v>
      </c>
      <c r="I4299" t="s">
        <v>254</v>
      </c>
      <c r="J4299" t="s">
        <v>242</v>
      </c>
      <c r="K4299" t="s">
        <v>243</v>
      </c>
      <c r="L4299" t="s">
        <v>244</v>
      </c>
      <c r="M4299">
        <v>0</v>
      </c>
      <c r="N4299">
        <v>0</v>
      </c>
      <c r="O4299" t="s">
        <v>4331</v>
      </c>
      <c r="P4299" t="s">
        <v>7839</v>
      </c>
      <c r="Q4299" t="s">
        <v>318</v>
      </c>
      <c r="R4299" t="s">
        <v>1479</v>
      </c>
      <c r="S4299" t="s">
        <v>249</v>
      </c>
      <c r="T4299" t="b">
        <v>0</v>
      </c>
    </row>
    <row r="4300" spans="1:20" x14ac:dyDescent="0.25">
      <c r="A4300" t="s">
        <v>236</v>
      </c>
      <c r="B4300" t="s">
        <v>236</v>
      </c>
      <c r="C4300" t="s">
        <v>237</v>
      </c>
      <c r="D4300" t="s">
        <v>1246</v>
      </c>
      <c r="F4300" t="s">
        <v>559</v>
      </c>
      <c r="G4300" t="s">
        <v>4017</v>
      </c>
      <c r="H4300">
        <v>2.3300000000000001E-2</v>
      </c>
      <c r="I4300" t="s">
        <v>254</v>
      </c>
      <c r="J4300" t="s">
        <v>242</v>
      </c>
      <c r="K4300" t="s">
        <v>243</v>
      </c>
      <c r="L4300" t="s">
        <v>244</v>
      </c>
      <c r="M4300">
        <v>0</v>
      </c>
      <c r="N4300">
        <v>2.3300000000000001E-2</v>
      </c>
      <c r="O4300" t="s">
        <v>1248</v>
      </c>
      <c r="P4300" t="s">
        <v>9677</v>
      </c>
      <c r="Q4300" t="s">
        <v>1250</v>
      </c>
      <c r="R4300" t="s">
        <v>1251</v>
      </c>
      <c r="S4300" t="s">
        <v>249</v>
      </c>
      <c r="T4300" t="b">
        <v>1</v>
      </c>
    </row>
    <row r="4301" spans="1:20" x14ac:dyDescent="0.25">
      <c r="A4301" t="s">
        <v>259</v>
      </c>
      <c r="B4301" t="s">
        <v>1261</v>
      </c>
      <c r="C4301" t="s">
        <v>237</v>
      </c>
      <c r="D4301" t="s">
        <v>1261</v>
      </c>
      <c r="F4301" t="s">
        <v>1368</v>
      </c>
      <c r="G4301" t="s">
        <v>9678</v>
      </c>
      <c r="H4301">
        <v>0.4</v>
      </c>
      <c r="I4301" t="s">
        <v>561</v>
      </c>
      <c r="J4301" t="s">
        <v>242</v>
      </c>
      <c r="K4301" t="s">
        <v>243</v>
      </c>
      <c r="L4301" t="s">
        <v>244</v>
      </c>
      <c r="M4301">
        <v>0</v>
      </c>
      <c r="N4301">
        <v>0.4</v>
      </c>
      <c r="O4301" t="s">
        <v>518</v>
      </c>
      <c r="P4301" t="s">
        <v>9679</v>
      </c>
      <c r="Q4301" t="s">
        <v>1265</v>
      </c>
      <c r="R4301" t="s">
        <v>5284</v>
      </c>
      <c r="S4301" t="s">
        <v>1267</v>
      </c>
      <c r="T4301" t="b">
        <v>1</v>
      </c>
    </row>
    <row r="4302" spans="1:20" x14ac:dyDescent="0.25">
      <c r="A4302" t="s">
        <v>236</v>
      </c>
      <c r="B4302" t="s">
        <v>236</v>
      </c>
      <c r="C4302" t="s">
        <v>237</v>
      </c>
      <c r="D4302" t="s">
        <v>314</v>
      </c>
      <c r="F4302" t="s">
        <v>2718</v>
      </c>
      <c r="G4302" t="s">
        <v>1421</v>
      </c>
      <c r="H4302">
        <v>4.0000000000000001E-3</v>
      </c>
      <c r="I4302" t="s">
        <v>254</v>
      </c>
      <c r="J4302" t="s">
        <v>242</v>
      </c>
      <c r="K4302" t="s">
        <v>243</v>
      </c>
      <c r="L4302" t="s">
        <v>244</v>
      </c>
      <c r="M4302">
        <v>0</v>
      </c>
      <c r="N4302">
        <v>4.0000000000000001E-3</v>
      </c>
      <c r="O4302" t="s">
        <v>569</v>
      </c>
      <c r="P4302" t="s">
        <v>1478</v>
      </c>
      <c r="Q4302" t="s">
        <v>318</v>
      </c>
      <c r="R4302" t="s">
        <v>2994</v>
      </c>
      <c r="S4302" t="s">
        <v>249</v>
      </c>
      <c r="T4302" t="b">
        <v>0</v>
      </c>
    </row>
    <row r="4303" spans="1:20" x14ac:dyDescent="0.25">
      <c r="A4303" t="s">
        <v>259</v>
      </c>
      <c r="B4303" t="s">
        <v>260</v>
      </c>
      <c r="C4303" t="s">
        <v>237</v>
      </c>
      <c r="D4303" t="s">
        <v>1953</v>
      </c>
      <c r="E4303" t="s">
        <v>5724</v>
      </c>
      <c r="F4303" t="s">
        <v>5750</v>
      </c>
      <c r="G4303" t="s">
        <v>5750</v>
      </c>
      <c r="H4303">
        <v>8.2000000000000003E-2</v>
      </c>
      <c r="I4303" t="s">
        <v>265</v>
      </c>
      <c r="J4303" t="s">
        <v>242</v>
      </c>
      <c r="K4303" t="s">
        <v>243</v>
      </c>
      <c r="L4303" t="s">
        <v>244</v>
      </c>
      <c r="M4303">
        <v>0</v>
      </c>
      <c r="N4303">
        <v>8.2000000000000003E-2</v>
      </c>
      <c r="O4303" t="s">
        <v>331</v>
      </c>
      <c r="P4303" t="s">
        <v>9680</v>
      </c>
      <c r="Q4303" t="s">
        <v>1957</v>
      </c>
      <c r="R4303" t="s">
        <v>9681</v>
      </c>
      <c r="S4303" t="s">
        <v>270</v>
      </c>
      <c r="T4303" t="b">
        <v>1</v>
      </c>
    </row>
    <row r="4304" spans="1:20" x14ac:dyDescent="0.25">
      <c r="A4304" t="s">
        <v>259</v>
      </c>
      <c r="B4304" t="s">
        <v>260</v>
      </c>
      <c r="C4304" t="s">
        <v>294</v>
      </c>
      <c r="D4304" t="s">
        <v>1953</v>
      </c>
      <c r="E4304" t="s">
        <v>5724</v>
      </c>
      <c r="F4304" t="s">
        <v>5750</v>
      </c>
      <c r="G4304" t="s">
        <v>5750</v>
      </c>
      <c r="H4304">
        <v>2.2599999999999999E-2</v>
      </c>
      <c r="I4304" t="s">
        <v>265</v>
      </c>
      <c r="J4304" t="s">
        <v>242</v>
      </c>
      <c r="K4304" t="s">
        <v>243</v>
      </c>
      <c r="L4304" t="s">
        <v>244</v>
      </c>
      <c r="M4304">
        <v>0</v>
      </c>
      <c r="N4304">
        <v>2.2599999999999999E-2</v>
      </c>
      <c r="O4304" t="s">
        <v>324</v>
      </c>
      <c r="P4304" t="s">
        <v>9680</v>
      </c>
      <c r="Q4304" t="s">
        <v>1957</v>
      </c>
      <c r="R4304" t="s">
        <v>9681</v>
      </c>
      <c r="S4304" t="s">
        <v>270</v>
      </c>
      <c r="T4304" t="b">
        <v>1</v>
      </c>
    </row>
    <row r="4305" spans="1:20" x14ac:dyDescent="0.25">
      <c r="A4305" t="s">
        <v>259</v>
      </c>
      <c r="B4305" t="s">
        <v>260</v>
      </c>
      <c r="C4305" t="s">
        <v>237</v>
      </c>
      <c r="D4305" t="s">
        <v>412</v>
      </c>
      <c r="E4305" t="s">
        <v>6286</v>
      </c>
      <c r="F4305" t="s">
        <v>9682</v>
      </c>
      <c r="G4305" t="s">
        <v>9682</v>
      </c>
      <c r="H4305">
        <v>3.5680000000000001</v>
      </c>
      <c r="I4305" t="s">
        <v>265</v>
      </c>
      <c r="J4305" t="s">
        <v>242</v>
      </c>
      <c r="K4305" t="s">
        <v>243</v>
      </c>
      <c r="L4305" t="s">
        <v>244</v>
      </c>
      <c r="M4305">
        <v>0</v>
      </c>
      <c r="N4305">
        <v>3.5680000000000001</v>
      </c>
      <c r="O4305" t="s">
        <v>372</v>
      </c>
      <c r="P4305" t="s">
        <v>9683</v>
      </c>
      <c r="Q4305" t="s">
        <v>416</v>
      </c>
      <c r="R4305" t="s">
        <v>9684</v>
      </c>
      <c r="S4305" t="s">
        <v>270</v>
      </c>
      <c r="T4305" t="b">
        <v>1</v>
      </c>
    </row>
    <row r="4306" spans="1:20" x14ac:dyDescent="0.25">
      <c r="A4306" t="s">
        <v>259</v>
      </c>
      <c r="B4306" t="s">
        <v>260</v>
      </c>
      <c r="C4306" t="s">
        <v>237</v>
      </c>
      <c r="D4306" t="s">
        <v>406</v>
      </c>
      <c r="E4306" t="s">
        <v>3145</v>
      </c>
      <c r="F4306" t="s">
        <v>4284</v>
      </c>
      <c r="G4306" t="s">
        <v>4284</v>
      </c>
      <c r="H4306">
        <v>0.42137999999999998</v>
      </c>
      <c r="I4306" t="s">
        <v>265</v>
      </c>
      <c r="J4306" t="s">
        <v>242</v>
      </c>
      <c r="K4306" t="s">
        <v>243</v>
      </c>
      <c r="L4306" t="s">
        <v>244</v>
      </c>
      <c r="M4306">
        <v>0</v>
      </c>
      <c r="N4306">
        <v>0.42137999999999998</v>
      </c>
      <c r="O4306" t="s">
        <v>298</v>
      </c>
      <c r="P4306" t="s">
        <v>9685</v>
      </c>
      <c r="Q4306" t="s">
        <v>410</v>
      </c>
      <c r="R4306" t="s">
        <v>9686</v>
      </c>
      <c r="S4306" t="s">
        <v>270</v>
      </c>
      <c r="T4306" t="b">
        <v>1</v>
      </c>
    </row>
    <row r="4307" spans="1:20" x14ac:dyDescent="0.25">
      <c r="A4307" t="s">
        <v>259</v>
      </c>
      <c r="B4307" t="s">
        <v>260</v>
      </c>
      <c r="C4307" t="s">
        <v>294</v>
      </c>
      <c r="D4307" t="s">
        <v>406</v>
      </c>
      <c r="E4307" t="s">
        <v>3145</v>
      </c>
      <c r="F4307" t="s">
        <v>4284</v>
      </c>
      <c r="G4307" t="s">
        <v>4284</v>
      </c>
      <c r="H4307">
        <v>0.30730000000000002</v>
      </c>
      <c r="I4307" t="s">
        <v>265</v>
      </c>
      <c r="J4307" t="s">
        <v>242</v>
      </c>
      <c r="K4307" t="s">
        <v>243</v>
      </c>
      <c r="L4307" t="s">
        <v>244</v>
      </c>
      <c r="M4307">
        <v>0</v>
      </c>
      <c r="N4307">
        <v>0.30730000000000002</v>
      </c>
      <c r="O4307" t="s">
        <v>298</v>
      </c>
      <c r="P4307" t="s">
        <v>9685</v>
      </c>
      <c r="Q4307" t="s">
        <v>410</v>
      </c>
      <c r="R4307" t="s">
        <v>9686</v>
      </c>
      <c r="S4307" t="s">
        <v>270</v>
      </c>
      <c r="T4307" t="b">
        <v>1</v>
      </c>
    </row>
    <row r="4308" spans="1:20" x14ac:dyDescent="0.25">
      <c r="A4308" t="s">
        <v>259</v>
      </c>
      <c r="B4308" t="s">
        <v>260</v>
      </c>
      <c r="C4308" t="s">
        <v>237</v>
      </c>
      <c r="D4308" t="s">
        <v>399</v>
      </c>
      <c r="E4308" t="s">
        <v>1290</v>
      </c>
      <c r="F4308" t="s">
        <v>8158</v>
      </c>
      <c r="G4308" t="s">
        <v>8159</v>
      </c>
      <c r="H4308">
        <v>0.22600000000000001</v>
      </c>
      <c r="I4308" t="s">
        <v>265</v>
      </c>
      <c r="J4308" t="s">
        <v>242</v>
      </c>
      <c r="K4308" t="s">
        <v>243</v>
      </c>
      <c r="L4308" t="s">
        <v>244</v>
      </c>
      <c r="M4308">
        <v>0</v>
      </c>
      <c r="N4308">
        <v>0.22600000000000001</v>
      </c>
      <c r="O4308" t="s">
        <v>266</v>
      </c>
      <c r="P4308" t="s">
        <v>9687</v>
      </c>
      <c r="Q4308" t="s">
        <v>404</v>
      </c>
      <c r="R4308" t="s">
        <v>9688</v>
      </c>
      <c r="S4308" t="s">
        <v>270</v>
      </c>
      <c r="T4308" t="b">
        <v>1</v>
      </c>
    </row>
    <row r="4309" spans="1:20" x14ac:dyDescent="0.25">
      <c r="A4309" t="s">
        <v>259</v>
      </c>
      <c r="B4309" t="s">
        <v>260</v>
      </c>
      <c r="C4309" t="s">
        <v>237</v>
      </c>
      <c r="D4309" t="s">
        <v>802</v>
      </c>
      <c r="E4309" t="s">
        <v>6522</v>
      </c>
      <c r="F4309" t="s">
        <v>6522</v>
      </c>
      <c r="G4309" t="s">
        <v>9689</v>
      </c>
      <c r="H4309">
        <v>6.56</v>
      </c>
      <c r="I4309" t="s">
        <v>265</v>
      </c>
      <c r="J4309" t="s">
        <v>242</v>
      </c>
      <c r="K4309" t="s">
        <v>243</v>
      </c>
      <c r="L4309" t="s">
        <v>244</v>
      </c>
      <c r="M4309">
        <v>0</v>
      </c>
      <c r="N4309">
        <v>6.56</v>
      </c>
      <c r="O4309" t="s">
        <v>324</v>
      </c>
      <c r="P4309" t="s">
        <v>9690</v>
      </c>
      <c r="Q4309" t="s">
        <v>806</v>
      </c>
      <c r="R4309" t="s">
        <v>9691</v>
      </c>
      <c r="S4309" t="s">
        <v>270</v>
      </c>
      <c r="T4309" t="b">
        <v>1</v>
      </c>
    </row>
    <row r="4310" spans="1:20" x14ac:dyDescent="0.25">
      <c r="A4310" t="s">
        <v>259</v>
      </c>
      <c r="B4310" t="s">
        <v>260</v>
      </c>
      <c r="C4310" t="s">
        <v>294</v>
      </c>
      <c r="D4310" t="s">
        <v>802</v>
      </c>
      <c r="E4310" t="s">
        <v>6522</v>
      </c>
      <c r="F4310" t="s">
        <v>6522</v>
      </c>
      <c r="G4310" t="s">
        <v>9689</v>
      </c>
      <c r="H4310">
        <v>3.6160000000000001</v>
      </c>
      <c r="I4310" t="s">
        <v>265</v>
      </c>
      <c r="J4310" t="s">
        <v>242</v>
      </c>
      <c r="K4310" t="s">
        <v>243</v>
      </c>
      <c r="L4310" t="s">
        <v>244</v>
      </c>
      <c r="M4310">
        <v>0</v>
      </c>
      <c r="N4310">
        <v>3.6160000000000001</v>
      </c>
      <c r="O4310" t="s">
        <v>324</v>
      </c>
      <c r="P4310" t="s">
        <v>9690</v>
      </c>
      <c r="Q4310" t="s">
        <v>806</v>
      </c>
      <c r="R4310" t="s">
        <v>9691</v>
      </c>
      <c r="S4310" t="s">
        <v>270</v>
      </c>
      <c r="T4310" t="b">
        <v>1</v>
      </c>
    </row>
    <row r="4311" spans="1:20" x14ac:dyDescent="0.25">
      <c r="A4311" t="s">
        <v>259</v>
      </c>
      <c r="B4311" t="s">
        <v>260</v>
      </c>
      <c r="C4311" t="s">
        <v>237</v>
      </c>
      <c r="D4311" t="s">
        <v>502</v>
      </c>
      <c r="E4311" t="s">
        <v>7575</v>
      </c>
      <c r="F4311" t="s">
        <v>7575</v>
      </c>
      <c r="G4311" t="s">
        <v>9692</v>
      </c>
      <c r="H4311">
        <v>0.33800000000000002</v>
      </c>
      <c r="I4311" t="s">
        <v>265</v>
      </c>
      <c r="J4311" t="s">
        <v>242</v>
      </c>
      <c r="K4311" t="s">
        <v>243</v>
      </c>
      <c r="L4311" t="s">
        <v>244</v>
      </c>
      <c r="M4311">
        <v>0</v>
      </c>
      <c r="N4311">
        <v>0.33800000000000002</v>
      </c>
      <c r="O4311" t="s">
        <v>310</v>
      </c>
      <c r="P4311" s="18" t="s">
        <v>9693</v>
      </c>
      <c r="Q4311" t="s">
        <v>507</v>
      </c>
      <c r="R4311" t="s">
        <v>9694</v>
      </c>
      <c r="S4311" t="s">
        <v>270</v>
      </c>
      <c r="T4311" t="b">
        <v>1</v>
      </c>
    </row>
    <row r="4312" spans="1:20" x14ac:dyDescent="0.25">
      <c r="A4312" t="s">
        <v>259</v>
      </c>
      <c r="B4312" t="s">
        <v>260</v>
      </c>
      <c r="C4312" t="s">
        <v>294</v>
      </c>
      <c r="D4312" t="s">
        <v>502</v>
      </c>
      <c r="E4312" t="s">
        <v>7575</v>
      </c>
      <c r="F4312" t="s">
        <v>7575</v>
      </c>
      <c r="G4312" t="s">
        <v>9692</v>
      </c>
      <c r="H4312">
        <v>0.154</v>
      </c>
      <c r="I4312" t="s">
        <v>265</v>
      </c>
      <c r="J4312" t="s">
        <v>242</v>
      </c>
      <c r="K4312" t="s">
        <v>243</v>
      </c>
      <c r="L4312" t="s">
        <v>244</v>
      </c>
      <c r="M4312">
        <v>0</v>
      </c>
      <c r="N4312">
        <v>0.154</v>
      </c>
      <c r="O4312" t="s">
        <v>310</v>
      </c>
      <c r="P4312" s="18" t="s">
        <v>9693</v>
      </c>
      <c r="Q4312" t="s">
        <v>507</v>
      </c>
      <c r="R4312" t="s">
        <v>9694</v>
      </c>
      <c r="S4312" t="s">
        <v>270</v>
      </c>
      <c r="T4312" t="b">
        <v>1</v>
      </c>
    </row>
    <row r="4313" spans="1:20" x14ac:dyDescent="0.25">
      <c r="A4313" t="s">
        <v>236</v>
      </c>
      <c r="B4313" t="s">
        <v>236</v>
      </c>
      <c r="C4313" t="s">
        <v>237</v>
      </c>
      <c r="D4313" t="s">
        <v>566</v>
      </c>
      <c r="F4313" t="s">
        <v>567</v>
      </c>
      <c r="G4313" t="s">
        <v>3310</v>
      </c>
      <c r="H4313">
        <v>6.9999999999999999E-4</v>
      </c>
      <c r="I4313" t="s">
        <v>241</v>
      </c>
      <c r="J4313" t="s">
        <v>242</v>
      </c>
      <c r="K4313" t="s">
        <v>243</v>
      </c>
      <c r="L4313" t="s">
        <v>244</v>
      </c>
      <c r="M4313">
        <v>0</v>
      </c>
      <c r="N4313">
        <v>6.9999999999999999E-4</v>
      </c>
      <c r="O4313" t="s">
        <v>2720</v>
      </c>
      <c r="P4313" s="18" t="s">
        <v>4654</v>
      </c>
      <c r="Q4313" t="s">
        <v>571</v>
      </c>
      <c r="R4313" t="s">
        <v>572</v>
      </c>
      <c r="S4313" t="s">
        <v>249</v>
      </c>
      <c r="T4313" t="b">
        <v>1</v>
      </c>
    </row>
    <row r="4314" spans="1:20" x14ac:dyDescent="0.25">
      <c r="A4314" t="s">
        <v>259</v>
      </c>
      <c r="B4314" t="s">
        <v>260</v>
      </c>
      <c r="C4314" t="s">
        <v>237</v>
      </c>
      <c r="D4314" t="s">
        <v>4822</v>
      </c>
      <c r="E4314" t="s">
        <v>885</v>
      </c>
      <c r="F4314" t="s">
        <v>4194</v>
      </c>
      <c r="G4314" t="s">
        <v>4195</v>
      </c>
      <c r="H4314">
        <v>3.6667999999999999E-2</v>
      </c>
      <c r="I4314" t="s">
        <v>265</v>
      </c>
      <c r="J4314" t="s">
        <v>242</v>
      </c>
      <c r="K4314" t="s">
        <v>243</v>
      </c>
      <c r="L4314" t="s">
        <v>244</v>
      </c>
      <c r="M4314">
        <v>0</v>
      </c>
      <c r="N4314">
        <v>3.6667999999999999E-2</v>
      </c>
      <c r="O4314" t="s">
        <v>372</v>
      </c>
      <c r="P4314" t="s">
        <v>9695</v>
      </c>
      <c r="Q4314" t="s">
        <v>4824</v>
      </c>
      <c r="R4314" t="s">
        <v>9696</v>
      </c>
      <c r="S4314" t="s">
        <v>270</v>
      </c>
      <c r="T4314" t="b">
        <v>1</v>
      </c>
    </row>
    <row r="4315" spans="1:20" x14ac:dyDescent="0.25">
      <c r="A4315" t="s">
        <v>259</v>
      </c>
      <c r="B4315" t="s">
        <v>260</v>
      </c>
      <c r="C4315" t="s">
        <v>294</v>
      </c>
      <c r="D4315" t="s">
        <v>4822</v>
      </c>
      <c r="E4315" t="s">
        <v>885</v>
      </c>
      <c r="F4315" t="s">
        <v>4194</v>
      </c>
      <c r="G4315" t="s">
        <v>4195</v>
      </c>
      <c r="H4315">
        <v>1.72E-2</v>
      </c>
      <c r="I4315" t="s">
        <v>265</v>
      </c>
      <c r="J4315" t="s">
        <v>242</v>
      </c>
      <c r="K4315" t="s">
        <v>243</v>
      </c>
      <c r="L4315" t="s">
        <v>244</v>
      </c>
      <c r="M4315">
        <v>0</v>
      </c>
      <c r="N4315">
        <v>1.72E-2</v>
      </c>
      <c r="O4315" t="s">
        <v>1258</v>
      </c>
      <c r="P4315" t="s">
        <v>9695</v>
      </c>
      <c r="Q4315" t="s">
        <v>4824</v>
      </c>
      <c r="R4315" t="s">
        <v>9696</v>
      </c>
      <c r="S4315" t="s">
        <v>270</v>
      </c>
      <c r="T4315" t="b">
        <v>1</v>
      </c>
    </row>
    <row r="4316" spans="1:20" x14ac:dyDescent="0.25">
      <c r="A4316" t="s">
        <v>236</v>
      </c>
      <c r="B4316" t="s">
        <v>236</v>
      </c>
      <c r="C4316" t="s">
        <v>237</v>
      </c>
      <c r="D4316" t="s">
        <v>250</v>
      </c>
      <c r="E4316" t="s">
        <v>251</v>
      </c>
      <c r="F4316" t="s">
        <v>455</v>
      </c>
      <c r="G4316" t="s">
        <v>9697</v>
      </c>
      <c r="H4316">
        <v>0.13</v>
      </c>
      <c r="I4316" t="s">
        <v>254</v>
      </c>
      <c r="J4316" t="s">
        <v>242</v>
      </c>
      <c r="K4316" t="s">
        <v>243</v>
      </c>
      <c r="L4316" t="s">
        <v>244</v>
      </c>
      <c r="M4316">
        <v>0</v>
      </c>
      <c r="N4316">
        <v>0.13</v>
      </c>
      <c r="O4316" t="s">
        <v>255</v>
      </c>
      <c r="P4316" t="s">
        <v>9698</v>
      </c>
      <c r="Q4316" t="s">
        <v>257</v>
      </c>
      <c r="R4316" t="s">
        <v>1828</v>
      </c>
      <c r="S4316" t="s">
        <v>249</v>
      </c>
      <c r="T4316" t="b">
        <v>1</v>
      </c>
    </row>
    <row r="4317" spans="1:20" x14ac:dyDescent="0.25">
      <c r="A4317" t="s">
        <v>236</v>
      </c>
      <c r="B4317" t="s">
        <v>236</v>
      </c>
      <c r="C4317" t="s">
        <v>237</v>
      </c>
      <c r="D4317" t="s">
        <v>1198</v>
      </c>
      <c r="F4317" t="s">
        <v>600</v>
      </c>
      <c r="G4317" t="s">
        <v>6734</v>
      </c>
      <c r="H4317">
        <v>0</v>
      </c>
      <c r="I4317" t="s">
        <v>254</v>
      </c>
      <c r="J4317" t="s">
        <v>242</v>
      </c>
      <c r="K4317" t="s">
        <v>243</v>
      </c>
      <c r="L4317" t="s">
        <v>244</v>
      </c>
      <c r="M4317">
        <v>0</v>
      </c>
      <c r="N4317">
        <v>0</v>
      </c>
      <c r="O4317" t="s">
        <v>1390</v>
      </c>
      <c r="P4317" t="s">
        <v>9699</v>
      </c>
      <c r="Q4317" t="s">
        <v>1201</v>
      </c>
      <c r="R4317" t="s">
        <v>3775</v>
      </c>
      <c r="S4317" t="s">
        <v>249</v>
      </c>
      <c r="T4317" t="b">
        <v>0</v>
      </c>
    </row>
    <row r="4318" spans="1:20" x14ac:dyDescent="0.25">
      <c r="A4318" t="s">
        <v>259</v>
      </c>
      <c r="B4318" t="s">
        <v>260</v>
      </c>
      <c r="C4318" t="s">
        <v>237</v>
      </c>
      <c r="D4318" t="s">
        <v>1501</v>
      </c>
      <c r="E4318" t="s">
        <v>9076</v>
      </c>
      <c r="F4318" t="s">
        <v>9700</v>
      </c>
      <c r="G4318" t="s">
        <v>9700</v>
      </c>
      <c r="H4318">
        <v>2.016</v>
      </c>
      <c r="I4318" t="s">
        <v>265</v>
      </c>
      <c r="J4318" t="s">
        <v>242</v>
      </c>
      <c r="K4318" t="s">
        <v>243</v>
      </c>
      <c r="L4318" t="s">
        <v>244</v>
      </c>
      <c r="M4318">
        <v>0</v>
      </c>
      <c r="N4318">
        <v>2.016</v>
      </c>
      <c r="O4318" t="s">
        <v>1309</v>
      </c>
      <c r="P4318" t="s">
        <v>3358</v>
      </c>
      <c r="Q4318" t="s">
        <v>1505</v>
      </c>
      <c r="R4318" t="s">
        <v>9701</v>
      </c>
      <c r="S4318" t="s">
        <v>270</v>
      </c>
      <c r="T4318" t="b">
        <v>0</v>
      </c>
    </row>
    <row r="4319" spans="1:20" x14ac:dyDescent="0.25">
      <c r="A4319" t="s">
        <v>259</v>
      </c>
      <c r="B4319" t="s">
        <v>260</v>
      </c>
      <c r="C4319" t="s">
        <v>336</v>
      </c>
      <c r="D4319" t="s">
        <v>1501</v>
      </c>
      <c r="E4319" t="s">
        <v>9076</v>
      </c>
      <c r="F4319" t="s">
        <v>9700</v>
      </c>
      <c r="G4319" t="s">
        <v>9700</v>
      </c>
      <c r="H4319">
        <v>10961</v>
      </c>
      <c r="I4319" t="s">
        <v>265</v>
      </c>
      <c r="J4319" t="s">
        <v>242</v>
      </c>
      <c r="K4319" t="s">
        <v>243</v>
      </c>
      <c r="L4319" t="s">
        <v>244</v>
      </c>
      <c r="M4319">
        <v>0</v>
      </c>
      <c r="N4319">
        <v>10961</v>
      </c>
      <c r="O4319" t="s">
        <v>1212</v>
      </c>
      <c r="P4319" t="s">
        <v>3358</v>
      </c>
      <c r="Q4319" t="s">
        <v>1505</v>
      </c>
      <c r="R4319" t="s">
        <v>9702</v>
      </c>
      <c r="S4319" t="s">
        <v>270</v>
      </c>
      <c r="T4319" t="b">
        <v>0</v>
      </c>
    </row>
    <row r="4320" spans="1:20" x14ac:dyDescent="0.25">
      <c r="A4320" t="s">
        <v>259</v>
      </c>
      <c r="B4320" t="s">
        <v>260</v>
      </c>
      <c r="C4320" t="s">
        <v>336</v>
      </c>
      <c r="D4320" t="s">
        <v>1501</v>
      </c>
      <c r="E4320" t="s">
        <v>9076</v>
      </c>
      <c r="F4320" t="s">
        <v>9700</v>
      </c>
      <c r="G4320" t="s">
        <v>9700</v>
      </c>
      <c r="H4320">
        <v>21027</v>
      </c>
      <c r="I4320" t="s">
        <v>265</v>
      </c>
      <c r="J4320" t="s">
        <v>242</v>
      </c>
      <c r="K4320" t="s">
        <v>243</v>
      </c>
      <c r="L4320" t="s">
        <v>244</v>
      </c>
      <c r="M4320">
        <v>0</v>
      </c>
      <c r="N4320">
        <v>21027</v>
      </c>
      <c r="O4320" t="s">
        <v>1212</v>
      </c>
      <c r="P4320" t="s">
        <v>3358</v>
      </c>
      <c r="Q4320" t="s">
        <v>1505</v>
      </c>
      <c r="R4320" t="s">
        <v>9703</v>
      </c>
      <c r="S4320" t="s">
        <v>270</v>
      </c>
      <c r="T4320" t="b">
        <v>0</v>
      </c>
    </row>
    <row r="4321" spans="1:20" x14ac:dyDescent="0.25">
      <c r="A4321" t="s">
        <v>259</v>
      </c>
      <c r="B4321" t="s">
        <v>260</v>
      </c>
      <c r="C4321" t="s">
        <v>237</v>
      </c>
      <c r="D4321" t="s">
        <v>3581</v>
      </c>
      <c r="E4321" t="s">
        <v>5227</v>
      </c>
      <c r="F4321" t="s">
        <v>9704</v>
      </c>
      <c r="G4321" t="s">
        <v>9705</v>
      </c>
      <c r="H4321">
        <v>2.093</v>
      </c>
      <c r="I4321" t="s">
        <v>265</v>
      </c>
      <c r="J4321" t="s">
        <v>242</v>
      </c>
      <c r="K4321" t="s">
        <v>243</v>
      </c>
      <c r="L4321" t="s">
        <v>244</v>
      </c>
      <c r="M4321">
        <v>0</v>
      </c>
      <c r="N4321">
        <v>2.093</v>
      </c>
      <c r="O4321" t="s">
        <v>324</v>
      </c>
      <c r="P4321" t="s">
        <v>9706</v>
      </c>
      <c r="Q4321" t="s">
        <v>3586</v>
      </c>
      <c r="R4321" t="s">
        <v>9707</v>
      </c>
      <c r="S4321" t="s">
        <v>270</v>
      </c>
      <c r="T4321" t="b">
        <v>1</v>
      </c>
    </row>
    <row r="4322" spans="1:20" x14ac:dyDescent="0.25">
      <c r="A4322" t="s">
        <v>259</v>
      </c>
      <c r="B4322" t="s">
        <v>260</v>
      </c>
      <c r="C4322" t="s">
        <v>294</v>
      </c>
      <c r="D4322" t="s">
        <v>3581</v>
      </c>
      <c r="E4322" t="s">
        <v>5227</v>
      </c>
      <c r="F4322" t="s">
        <v>9704</v>
      </c>
      <c r="G4322" t="s">
        <v>9705</v>
      </c>
      <c r="H4322">
        <v>0.60499999999999998</v>
      </c>
      <c r="I4322" t="s">
        <v>265</v>
      </c>
      <c r="J4322" t="s">
        <v>242</v>
      </c>
      <c r="K4322" t="s">
        <v>243</v>
      </c>
      <c r="L4322" t="s">
        <v>244</v>
      </c>
      <c r="M4322">
        <v>0</v>
      </c>
      <c r="N4322">
        <v>0.60499999999999998</v>
      </c>
      <c r="O4322" t="s">
        <v>324</v>
      </c>
      <c r="P4322" t="s">
        <v>9706</v>
      </c>
      <c r="Q4322" t="s">
        <v>3586</v>
      </c>
      <c r="R4322" t="s">
        <v>9707</v>
      </c>
      <c r="S4322" t="s">
        <v>270</v>
      </c>
      <c r="T4322" t="b">
        <v>1</v>
      </c>
    </row>
    <row r="4323" spans="1:20" x14ac:dyDescent="0.25">
      <c r="A4323" t="s">
        <v>236</v>
      </c>
      <c r="B4323" t="s">
        <v>236</v>
      </c>
      <c r="C4323" t="s">
        <v>237</v>
      </c>
      <c r="D4323" t="s">
        <v>566</v>
      </c>
      <c r="F4323" t="s">
        <v>393</v>
      </c>
      <c r="G4323" t="s">
        <v>3081</v>
      </c>
      <c r="H4323">
        <v>0.13</v>
      </c>
      <c r="I4323" t="s">
        <v>254</v>
      </c>
      <c r="J4323" t="s">
        <v>242</v>
      </c>
      <c r="K4323" t="s">
        <v>243</v>
      </c>
      <c r="L4323" t="s">
        <v>244</v>
      </c>
      <c r="M4323">
        <v>0</v>
      </c>
      <c r="N4323">
        <v>0.13</v>
      </c>
      <c r="O4323" t="s">
        <v>569</v>
      </c>
      <c r="P4323" t="s">
        <v>9708</v>
      </c>
      <c r="Q4323" t="s">
        <v>571</v>
      </c>
      <c r="R4323" t="s">
        <v>1423</v>
      </c>
      <c r="S4323" t="s">
        <v>249</v>
      </c>
      <c r="T4323" t="b">
        <v>1</v>
      </c>
    </row>
    <row r="4324" spans="1:20" x14ac:dyDescent="0.25">
      <c r="A4324" t="s">
        <v>259</v>
      </c>
      <c r="B4324" t="s">
        <v>260</v>
      </c>
      <c r="C4324" t="s">
        <v>237</v>
      </c>
      <c r="D4324" t="s">
        <v>4772</v>
      </c>
      <c r="E4324" t="s">
        <v>1496</v>
      </c>
      <c r="F4324" t="s">
        <v>9709</v>
      </c>
      <c r="G4324" t="s">
        <v>9709</v>
      </c>
      <c r="H4324">
        <v>15.295999999999999</v>
      </c>
      <c r="I4324" t="s">
        <v>265</v>
      </c>
      <c r="J4324" t="s">
        <v>242</v>
      </c>
      <c r="K4324" t="s">
        <v>243</v>
      </c>
      <c r="L4324" t="s">
        <v>244</v>
      </c>
      <c r="M4324">
        <v>0</v>
      </c>
      <c r="N4324">
        <v>15.295999999999999</v>
      </c>
      <c r="O4324" t="s">
        <v>290</v>
      </c>
      <c r="P4324" t="s">
        <v>9710</v>
      </c>
      <c r="Q4324" t="s">
        <v>4775</v>
      </c>
      <c r="R4324" t="s">
        <v>9711</v>
      </c>
      <c r="S4324" t="s">
        <v>270</v>
      </c>
      <c r="T4324" t="b">
        <v>1</v>
      </c>
    </row>
    <row r="4325" spans="1:20" x14ac:dyDescent="0.25">
      <c r="A4325" t="s">
        <v>259</v>
      </c>
      <c r="B4325" t="s">
        <v>260</v>
      </c>
      <c r="C4325" t="s">
        <v>294</v>
      </c>
      <c r="D4325" t="s">
        <v>4772</v>
      </c>
      <c r="E4325" t="s">
        <v>1496</v>
      </c>
      <c r="F4325" t="s">
        <v>9709</v>
      </c>
      <c r="G4325" t="s">
        <v>9709</v>
      </c>
      <c r="H4325">
        <v>7.2</v>
      </c>
      <c r="I4325" t="s">
        <v>265</v>
      </c>
      <c r="J4325" t="s">
        <v>242</v>
      </c>
      <c r="K4325" t="s">
        <v>243</v>
      </c>
      <c r="L4325" t="s">
        <v>244</v>
      </c>
      <c r="M4325">
        <v>0</v>
      </c>
      <c r="N4325">
        <v>7.2</v>
      </c>
      <c r="O4325" t="s">
        <v>290</v>
      </c>
      <c r="P4325" t="s">
        <v>9710</v>
      </c>
      <c r="Q4325" t="s">
        <v>4775</v>
      </c>
      <c r="R4325" t="s">
        <v>9711</v>
      </c>
      <c r="S4325" t="s">
        <v>270</v>
      </c>
      <c r="T4325" t="b">
        <v>1</v>
      </c>
    </row>
    <row r="4326" spans="1:20" x14ac:dyDescent="0.25">
      <c r="A4326" t="s">
        <v>236</v>
      </c>
      <c r="B4326" t="s">
        <v>236</v>
      </c>
      <c r="C4326" t="s">
        <v>237</v>
      </c>
      <c r="D4326" t="s">
        <v>483</v>
      </c>
      <c r="F4326" t="s">
        <v>672</v>
      </c>
      <c r="G4326" t="s">
        <v>689</v>
      </c>
      <c r="H4326">
        <v>0.15279999999999999</v>
      </c>
      <c r="I4326" t="s">
        <v>254</v>
      </c>
      <c r="J4326" t="s">
        <v>242</v>
      </c>
      <c r="K4326" t="s">
        <v>243</v>
      </c>
      <c r="L4326" t="s">
        <v>244</v>
      </c>
      <c r="M4326">
        <v>0</v>
      </c>
      <c r="N4326">
        <v>0.15279999999999999</v>
      </c>
      <c r="O4326" t="s">
        <v>674</v>
      </c>
      <c r="P4326" t="s">
        <v>9712</v>
      </c>
      <c r="Q4326" t="s">
        <v>488</v>
      </c>
      <c r="R4326" t="s">
        <v>676</v>
      </c>
      <c r="S4326" t="s">
        <v>249</v>
      </c>
      <c r="T4326" t="b">
        <v>1</v>
      </c>
    </row>
    <row r="4327" spans="1:20" x14ac:dyDescent="0.25">
      <c r="A4327" t="s">
        <v>236</v>
      </c>
      <c r="B4327" t="s">
        <v>236</v>
      </c>
      <c r="C4327" t="s">
        <v>237</v>
      </c>
      <c r="D4327" t="s">
        <v>599</v>
      </c>
      <c r="F4327" t="s">
        <v>600</v>
      </c>
      <c r="G4327" t="s">
        <v>6146</v>
      </c>
      <c r="H4327">
        <v>1.5E-3</v>
      </c>
      <c r="I4327" t="s">
        <v>254</v>
      </c>
      <c r="J4327" t="s">
        <v>242</v>
      </c>
      <c r="K4327" t="s">
        <v>243</v>
      </c>
      <c r="L4327" t="s">
        <v>244</v>
      </c>
      <c r="M4327">
        <v>0</v>
      </c>
      <c r="N4327">
        <v>1.5E-3</v>
      </c>
      <c r="O4327" t="s">
        <v>1054</v>
      </c>
      <c r="P4327" t="s">
        <v>6839</v>
      </c>
      <c r="Q4327" t="s">
        <v>604</v>
      </c>
      <c r="R4327" t="s">
        <v>605</v>
      </c>
      <c r="S4327" t="s">
        <v>249</v>
      </c>
      <c r="T4327" t="b">
        <v>0</v>
      </c>
    </row>
    <row r="4328" spans="1:20" x14ac:dyDescent="0.25">
      <c r="A4328" t="s">
        <v>236</v>
      </c>
      <c r="B4328" t="s">
        <v>236</v>
      </c>
      <c r="C4328" t="s">
        <v>336</v>
      </c>
      <c r="D4328" t="s">
        <v>3096</v>
      </c>
      <c r="E4328" t="s">
        <v>9713</v>
      </c>
      <c r="F4328" t="s">
        <v>9714</v>
      </c>
      <c r="G4328" t="s">
        <v>9715</v>
      </c>
      <c r="H4328">
        <v>255181</v>
      </c>
      <c r="I4328" t="s">
        <v>341</v>
      </c>
      <c r="J4328" t="s">
        <v>242</v>
      </c>
      <c r="K4328" t="s">
        <v>243</v>
      </c>
      <c r="L4328" t="s">
        <v>244</v>
      </c>
      <c r="M4328">
        <v>0</v>
      </c>
      <c r="N4328">
        <v>255181</v>
      </c>
      <c r="O4328" t="s">
        <v>316</v>
      </c>
      <c r="P4328" t="s">
        <v>7929</v>
      </c>
      <c r="Q4328" t="s">
        <v>3101</v>
      </c>
      <c r="R4328" t="s">
        <v>9716</v>
      </c>
      <c r="S4328" t="s">
        <v>249</v>
      </c>
      <c r="T4328" t="b">
        <v>0</v>
      </c>
    </row>
    <row r="4329" spans="1:20" x14ac:dyDescent="0.25">
      <c r="A4329" t="s">
        <v>236</v>
      </c>
      <c r="B4329" t="s">
        <v>236</v>
      </c>
      <c r="C4329" t="s">
        <v>336</v>
      </c>
      <c r="D4329" t="s">
        <v>3096</v>
      </c>
      <c r="E4329" t="s">
        <v>9713</v>
      </c>
      <c r="F4329" t="s">
        <v>9714</v>
      </c>
      <c r="G4329" t="s">
        <v>9715</v>
      </c>
      <c r="H4329">
        <v>608510</v>
      </c>
      <c r="I4329" t="s">
        <v>341</v>
      </c>
      <c r="J4329" t="s">
        <v>242</v>
      </c>
      <c r="K4329" t="s">
        <v>243</v>
      </c>
      <c r="L4329" t="s">
        <v>244</v>
      </c>
      <c r="M4329">
        <v>0</v>
      </c>
      <c r="N4329">
        <v>608510</v>
      </c>
      <c r="O4329" t="s">
        <v>316</v>
      </c>
      <c r="P4329" t="s">
        <v>7929</v>
      </c>
      <c r="Q4329" t="s">
        <v>3101</v>
      </c>
      <c r="R4329" t="s">
        <v>9717</v>
      </c>
      <c r="S4329" t="s">
        <v>249</v>
      </c>
      <c r="T4329" t="b">
        <v>0</v>
      </c>
    </row>
    <row r="4330" spans="1:20" x14ac:dyDescent="0.25">
      <c r="A4330" t="s">
        <v>259</v>
      </c>
      <c r="B4330" t="s">
        <v>382</v>
      </c>
      <c r="C4330" t="s">
        <v>237</v>
      </c>
      <c r="D4330" t="s">
        <v>5499</v>
      </c>
      <c r="E4330" t="s">
        <v>3891</v>
      </c>
      <c r="F4330" t="s">
        <v>5815</v>
      </c>
      <c r="G4330" t="s">
        <v>5815</v>
      </c>
      <c r="H4330">
        <v>0.28399999999999997</v>
      </c>
      <c r="I4330" t="s">
        <v>265</v>
      </c>
      <c r="J4330" t="s">
        <v>242</v>
      </c>
      <c r="K4330" t="s">
        <v>243</v>
      </c>
      <c r="L4330" t="s">
        <v>244</v>
      </c>
      <c r="M4330">
        <v>0</v>
      </c>
      <c r="N4330">
        <v>0.28399999999999997</v>
      </c>
      <c r="O4330" t="s">
        <v>386</v>
      </c>
      <c r="P4330" t="s">
        <v>9718</v>
      </c>
      <c r="Q4330" t="s">
        <v>5504</v>
      </c>
      <c r="R4330" t="s">
        <v>9719</v>
      </c>
      <c r="S4330" t="s">
        <v>390</v>
      </c>
      <c r="T4330" t="b">
        <v>1</v>
      </c>
    </row>
    <row r="4331" spans="1:20" x14ac:dyDescent="0.25">
      <c r="A4331" t="s">
        <v>236</v>
      </c>
      <c r="B4331" t="s">
        <v>236</v>
      </c>
      <c r="C4331" t="s">
        <v>237</v>
      </c>
      <c r="D4331" t="s">
        <v>552</v>
      </c>
      <c r="F4331" t="s">
        <v>9720</v>
      </c>
      <c r="G4331" t="s">
        <v>9721</v>
      </c>
      <c r="H4331">
        <v>14.4</v>
      </c>
      <c r="I4331" t="s">
        <v>492</v>
      </c>
      <c r="J4331" t="s">
        <v>242</v>
      </c>
      <c r="K4331" t="s">
        <v>243</v>
      </c>
      <c r="L4331" t="s">
        <v>244</v>
      </c>
      <c r="M4331">
        <v>0</v>
      </c>
      <c r="N4331">
        <v>14.4</v>
      </c>
      <c r="O4331" t="s">
        <v>255</v>
      </c>
      <c r="P4331" s="18" t="s">
        <v>9722</v>
      </c>
      <c r="Q4331" t="s">
        <v>556</v>
      </c>
      <c r="R4331" t="s">
        <v>9723</v>
      </c>
      <c r="S4331" t="s">
        <v>249</v>
      </c>
      <c r="T4331" t="b">
        <v>1</v>
      </c>
    </row>
    <row r="4332" spans="1:20" x14ac:dyDescent="0.25">
      <c r="A4332" t="s">
        <v>259</v>
      </c>
      <c r="B4332" t="s">
        <v>260</v>
      </c>
      <c r="C4332" t="s">
        <v>237</v>
      </c>
      <c r="D4332" t="s">
        <v>1938</v>
      </c>
      <c r="E4332" t="s">
        <v>7222</v>
      </c>
      <c r="F4332" t="s">
        <v>7223</v>
      </c>
      <c r="G4332" t="s">
        <v>7223</v>
      </c>
      <c r="H4332">
        <v>0.6048</v>
      </c>
      <c r="I4332" t="s">
        <v>265</v>
      </c>
      <c r="J4332" t="s">
        <v>242</v>
      </c>
      <c r="K4332" t="s">
        <v>243</v>
      </c>
      <c r="L4332" t="s">
        <v>244</v>
      </c>
      <c r="M4332">
        <v>0</v>
      </c>
      <c r="N4332">
        <v>0.6048</v>
      </c>
      <c r="O4332" t="s">
        <v>310</v>
      </c>
      <c r="P4332" t="s">
        <v>9724</v>
      </c>
      <c r="Q4332" t="s">
        <v>1942</v>
      </c>
      <c r="R4332" t="s">
        <v>9725</v>
      </c>
      <c r="S4332" t="s">
        <v>270</v>
      </c>
      <c r="T4332" t="b">
        <v>1</v>
      </c>
    </row>
    <row r="4333" spans="1:20" x14ac:dyDescent="0.25">
      <c r="A4333" t="s">
        <v>236</v>
      </c>
      <c r="B4333" t="s">
        <v>236</v>
      </c>
      <c r="C4333" t="s">
        <v>237</v>
      </c>
      <c r="D4333" t="s">
        <v>355</v>
      </c>
      <c r="F4333" t="s">
        <v>600</v>
      </c>
      <c r="G4333" t="s">
        <v>601</v>
      </c>
      <c r="H4333">
        <v>4.4999999999999998E-2</v>
      </c>
      <c r="I4333" t="s">
        <v>341</v>
      </c>
      <c r="J4333" t="s">
        <v>242</v>
      </c>
      <c r="K4333" t="s">
        <v>243</v>
      </c>
      <c r="L4333" t="s">
        <v>244</v>
      </c>
      <c r="M4333">
        <v>0</v>
      </c>
      <c r="N4333">
        <v>4.4999999999999998E-2</v>
      </c>
      <c r="O4333" t="s">
        <v>358</v>
      </c>
      <c r="P4333" t="s">
        <v>9726</v>
      </c>
      <c r="Q4333" t="s">
        <v>360</v>
      </c>
      <c r="R4333" t="s">
        <v>5459</v>
      </c>
      <c r="S4333" t="s">
        <v>249</v>
      </c>
      <c r="T4333" t="b">
        <v>0</v>
      </c>
    </row>
    <row r="4334" spans="1:20" x14ac:dyDescent="0.25">
      <c r="A4334" t="s">
        <v>259</v>
      </c>
      <c r="B4334" t="s">
        <v>260</v>
      </c>
      <c r="C4334" t="s">
        <v>237</v>
      </c>
      <c r="D4334" t="s">
        <v>2566</v>
      </c>
      <c r="E4334" t="s">
        <v>377</v>
      </c>
      <c r="F4334" t="s">
        <v>9727</v>
      </c>
      <c r="G4334" t="s">
        <v>9727</v>
      </c>
      <c r="H4334">
        <v>4.92</v>
      </c>
      <c r="I4334" t="s">
        <v>265</v>
      </c>
      <c r="J4334" t="s">
        <v>242</v>
      </c>
      <c r="K4334" t="s">
        <v>243</v>
      </c>
      <c r="L4334" t="s">
        <v>244</v>
      </c>
      <c r="M4334">
        <v>0</v>
      </c>
      <c r="N4334">
        <v>4.92</v>
      </c>
      <c r="O4334" t="s">
        <v>324</v>
      </c>
      <c r="P4334" t="s">
        <v>9728</v>
      </c>
      <c r="Q4334" t="s">
        <v>2570</v>
      </c>
      <c r="R4334" t="s">
        <v>9729</v>
      </c>
      <c r="S4334" t="s">
        <v>270</v>
      </c>
      <c r="T4334" t="b">
        <v>1</v>
      </c>
    </row>
    <row r="4335" spans="1:20" x14ac:dyDescent="0.25">
      <c r="A4335" t="s">
        <v>259</v>
      </c>
      <c r="B4335" t="s">
        <v>260</v>
      </c>
      <c r="C4335" t="s">
        <v>294</v>
      </c>
      <c r="D4335" t="s">
        <v>2566</v>
      </c>
      <c r="E4335" t="s">
        <v>377</v>
      </c>
      <c r="F4335" t="s">
        <v>9727</v>
      </c>
      <c r="G4335" t="s">
        <v>9727</v>
      </c>
      <c r="H4335">
        <v>2.7120000000000002</v>
      </c>
      <c r="I4335" t="s">
        <v>265</v>
      </c>
      <c r="J4335" t="s">
        <v>242</v>
      </c>
      <c r="K4335" t="s">
        <v>243</v>
      </c>
      <c r="L4335" t="s">
        <v>244</v>
      </c>
      <c r="M4335">
        <v>0</v>
      </c>
      <c r="N4335">
        <v>2.7120000000000002</v>
      </c>
      <c r="O4335" t="s">
        <v>324</v>
      </c>
      <c r="P4335" t="s">
        <v>9728</v>
      </c>
      <c r="Q4335" t="s">
        <v>2570</v>
      </c>
      <c r="R4335" t="s">
        <v>9729</v>
      </c>
      <c r="S4335" t="s">
        <v>270</v>
      </c>
      <c r="T4335" t="b">
        <v>1</v>
      </c>
    </row>
    <row r="4336" spans="1:20" x14ac:dyDescent="0.25">
      <c r="A4336" t="s">
        <v>259</v>
      </c>
      <c r="B4336" t="s">
        <v>260</v>
      </c>
      <c r="C4336" t="s">
        <v>237</v>
      </c>
      <c r="D4336" t="s">
        <v>470</v>
      </c>
      <c r="E4336" t="s">
        <v>6382</v>
      </c>
      <c r="F4336" t="s">
        <v>9730</v>
      </c>
      <c r="G4336" t="s">
        <v>9730</v>
      </c>
      <c r="H4336">
        <v>22.31</v>
      </c>
      <c r="I4336" t="s">
        <v>265</v>
      </c>
      <c r="J4336" t="s">
        <v>242</v>
      </c>
      <c r="K4336" t="s">
        <v>243</v>
      </c>
      <c r="L4336" t="s">
        <v>244</v>
      </c>
      <c r="M4336">
        <v>0</v>
      </c>
      <c r="N4336">
        <v>22.31</v>
      </c>
      <c r="O4336" t="s">
        <v>283</v>
      </c>
      <c r="P4336" t="s">
        <v>1286</v>
      </c>
      <c r="Q4336" t="s">
        <v>474</v>
      </c>
      <c r="R4336" t="s">
        <v>9731</v>
      </c>
      <c r="S4336" t="s">
        <v>270</v>
      </c>
      <c r="T4336" t="b">
        <v>0</v>
      </c>
    </row>
    <row r="4337" spans="1:20" x14ac:dyDescent="0.25">
      <c r="A4337" t="s">
        <v>259</v>
      </c>
      <c r="B4337" t="s">
        <v>260</v>
      </c>
      <c r="C4337" t="s">
        <v>336</v>
      </c>
      <c r="D4337" t="s">
        <v>470</v>
      </c>
      <c r="E4337" t="s">
        <v>6382</v>
      </c>
      <c r="F4337" t="s">
        <v>9730</v>
      </c>
      <c r="G4337" t="s">
        <v>9730</v>
      </c>
      <c r="H4337">
        <v>113663</v>
      </c>
      <c r="I4337" t="s">
        <v>265</v>
      </c>
      <c r="J4337" t="s">
        <v>242</v>
      </c>
      <c r="K4337" t="s">
        <v>243</v>
      </c>
      <c r="L4337" t="s">
        <v>244</v>
      </c>
      <c r="M4337">
        <v>0</v>
      </c>
      <c r="N4337">
        <v>113663</v>
      </c>
      <c r="O4337" t="s">
        <v>881</v>
      </c>
      <c r="P4337" t="s">
        <v>1286</v>
      </c>
      <c r="Q4337" t="s">
        <v>474</v>
      </c>
      <c r="R4337" t="s">
        <v>9732</v>
      </c>
      <c r="S4337" t="s">
        <v>270</v>
      </c>
      <c r="T4337" t="b">
        <v>0</v>
      </c>
    </row>
    <row r="4338" spans="1:20" x14ac:dyDescent="0.25">
      <c r="A4338" t="s">
        <v>259</v>
      </c>
      <c r="B4338" t="s">
        <v>260</v>
      </c>
      <c r="C4338" t="s">
        <v>336</v>
      </c>
      <c r="D4338" t="s">
        <v>470</v>
      </c>
      <c r="E4338" t="s">
        <v>6382</v>
      </c>
      <c r="F4338" t="s">
        <v>9730</v>
      </c>
      <c r="G4338" t="s">
        <v>9730</v>
      </c>
      <c r="H4338">
        <v>164616</v>
      </c>
      <c r="I4338" t="s">
        <v>265</v>
      </c>
      <c r="J4338" t="s">
        <v>242</v>
      </c>
      <c r="K4338" t="s">
        <v>243</v>
      </c>
      <c r="L4338" t="s">
        <v>244</v>
      </c>
      <c r="M4338">
        <v>0</v>
      </c>
      <c r="N4338">
        <v>164616</v>
      </c>
      <c r="O4338" t="s">
        <v>881</v>
      </c>
      <c r="P4338" t="s">
        <v>1286</v>
      </c>
      <c r="Q4338" t="s">
        <v>474</v>
      </c>
      <c r="R4338" t="s">
        <v>9733</v>
      </c>
      <c r="S4338" t="s">
        <v>270</v>
      </c>
      <c r="T4338" t="b">
        <v>0</v>
      </c>
    </row>
    <row r="4339" spans="1:20" x14ac:dyDescent="0.25">
      <c r="A4339" t="s">
        <v>259</v>
      </c>
      <c r="B4339" t="s">
        <v>260</v>
      </c>
      <c r="C4339" t="s">
        <v>237</v>
      </c>
      <c r="D4339" t="s">
        <v>369</v>
      </c>
      <c r="E4339" t="s">
        <v>6710</v>
      </c>
      <c r="F4339" t="s">
        <v>9734</v>
      </c>
      <c r="G4339" t="s">
        <v>9734</v>
      </c>
      <c r="H4339">
        <v>1.26E-2</v>
      </c>
      <c r="I4339" t="s">
        <v>265</v>
      </c>
      <c r="J4339" t="s">
        <v>242</v>
      </c>
      <c r="K4339" t="s">
        <v>243</v>
      </c>
      <c r="L4339" t="s">
        <v>244</v>
      </c>
      <c r="M4339">
        <v>0</v>
      </c>
      <c r="N4339">
        <v>1.26E-2</v>
      </c>
      <c r="O4339" t="s">
        <v>372</v>
      </c>
      <c r="P4339" t="s">
        <v>9735</v>
      </c>
      <c r="Q4339" t="s">
        <v>374</v>
      </c>
      <c r="R4339" t="s">
        <v>9736</v>
      </c>
      <c r="S4339" t="s">
        <v>270</v>
      </c>
      <c r="T4339" t="b">
        <v>1</v>
      </c>
    </row>
    <row r="4340" spans="1:20" x14ac:dyDescent="0.25">
      <c r="A4340" t="s">
        <v>259</v>
      </c>
      <c r="B4340" t="s">
        <v>260</v>
      </c>
      <c r="C4340" t="s">
        <v>237</v>
      </c>
      <c r="D4340" t="s">
        <v>1718</v>
      </c>
      <c r="E4340" t="s">
        <v>8397</v>
      </c>
      <c r="F4340" t="s">
        <v>8397</v>
      </c>
      <c r="G4340" t="s">
        <v>9737</v>
      </c>
      <c r="H4340">
        <v>9.36</v>
      </c>
      <c r="I4340" t="s">
        <v>265</v>
      </c>
      <c r="J4340" t="s">
        <v>242</v>
      </c>
      <c r="K4340" t="s">
        <v>243</v>
      </c>
      <c r="L4340" t="s">
        <v>244</v>
      </c>
      <c r="M4340">
        <v>0</v>
      </c>
      <c r="N4340">
        <v>9.36</v>
      </c>
      <c r="O4340" t="s">
        <v>266</v>
      </c>
      <c r="P4340" t="s">
        <v>9738</v>
      </c>
      <c r="Q4340" t="s">
        <v>1722</v>
      </c>
      <c r="R4340" t="s">
        <v>9739</v>
      </c>
      <c r="S4340" t="s">
        <v>270</v>
      </c>
      <c r="T4340" t="b">
        <v>1</v>
      </c>
    </row>
    <row r="4341" spans="1:20" x14ac:dyDescent="0.25">
      <c r="A4341" t="s">
        <v>259</v>
      </c>
      <c r="B4341" t="s">
        <v>260</v>
      </c>
      <c r="C4341" t="s">
        <v>294</v>
      </c>
      <c r="D4341" t="s">
        <v>1718</v>
      </c>
      <c r="E4341" t="s">
        <v>8397</v>
      </c>
      <c r="F4341" t="s">
        <v>8397</v>
      </c>
      <c r="G4341" t="s">
        <v>9737</v>
      </c>
      <c r="H4341">
        <v>4.944</v>
      </c>
      <c r="I4341" t="s">
        <v>265</v>
      </c>
      <c r="J4341" t="s">
        <v>242</v>
      </c>
      <c r="K4341" t="s">
        <v>243</v>
      </c>
      <c r="L4341" t="s">
        <v>244</v>
      </c>
      <c r="M4341">
        <v>0</v>
      </c>
      <c r="N4341">
        <v>4.944</v>
      </c>
      <c r="O4341" t="s">
        <v>266</v>
      </c>
      <c r="P4341" t="s">
        <v>9738</v>
      </c>
      <c r="Q4341" t="s">
        <v>1722</v>
      </c>
      <c r="R4341" t="s">
        <v>9739</v>
      </c>
      <c r="S4341" t="s">
        <v>270</v>
      </c>
      <c r="T4341" t="b">
        <v>1</v>
      </c>
    </row>
    <row r="4342" spans="1:20" x14ac:dyDescent="0.25">
      <c r="A4342" t="s">
        <v>259</v>
      </c>
      <c r="B4342" t="s">
        <v>260</v>
      </c>
      <c r="C4342" t="s">
        <v>237</v>
      </c>
      <c r="D4342" t="s">
        <v>1621</v>
      </c>
      <c r="E4342" t="s">
        <v>3003</v>
      </c>
      <c r="F4342" t="s">
        <v>3004</v>
      </c>
      <c r="G4342" t="s">
        <v>3004</v>
      </c>
      <c r="H4342">
        <v>0.16575000000000001</v>
      </c>
      <c r="I4342" t="s">
        <v>265</v>
      </c>
      <c r="J4342" t="s">
        <v>242</v>
      </c>
      <c r="K4342" t="s">
        <v>243</v>
      </c>
      <c r="L4342" t="s">
        <v>244</v>
      </c>
      <c r="M4342">
        <v>0</v>
      </c>
      <c r="N4342">
        <v>0.16575000000000001</v>
      </c>
      <c r="O4342" t="s">
        <v>446</v>
      </c>
      <c r="P4342" t="s">
        <v>9740</v>
      </c>
      <c r="Q4342" t="s">
        <v>1625</v>
      </c>
      <c r="R4342" t="s">
        <v>9741</v>
      </c>
      <c r="S4342" t="s">
        <v>270</v>
      </c>
      <c r="T4342" t="b">
        <v>1</v>
      </c>
    </row>
    <row r="4343" spans="1:20" x14ac:dyDescent="0.25">
      <c r="A4343" t="s">
        <v>259</v>
      </c>
      <c r="B4343" t="s">
        <v>260</v>
      </c>
      <c r="C4343" t="s">
        <v>294</v>
      </c>
      <c r="D4343" t="s">
        <v>1621</v>
      </c>
      <c r="E4343" t="s">
        <v>3003</v>
      </c>
      <c r="F4343" t="s">
        <v>3004</v>
      </c>
      <c r="G4343" t="s">
        <v>3004</v>
      </c>
      <c r="H4343">
        <v>0.14724999999999999</v>
      </c>
      <c r="I4343" t="s">
        <v>265</v>
      </c>
      <c r="J4343" t="s">
        <v>242</v>
      </c>
      <c r="K4343" t="s">
        <v>243</v>
      </c>
      <c r="L4343" t="s">
        <v>244</v>
      </c>
      <c r="M4343">
        <v>0</v>
      </c>
      <c r="N4343">
        <v>0.14724999999999999</v>
      </c>
      <c r="O4343" t="s">
        <v>446</v>
      </c>
      <c r="P4343" t="s">
        <v>9740</v>
      </c>
      <c r="Q4343" t="s">
        <v>1625</v>
      </c>
      <c r="R4343" t="s">
        <v>9741</v>
      </c>
      <c r="S4343" t="s">
        <v>270</v>
      </c>
      <c r="T4343" t="b">
        <v>1</v>
      </c>
    </row>
    <row r="4344" spans="1:20" x14ac:dyDescent="0.25">
      <c r="A4344" t="s">
        <v>259</v>
      </c>
      <c r="B4344" t="s">
        <v>260</v>
      </c>
      <c r="C4344" t="s">
        <v>237</v>
      </c>
      <c r="D4344" t="s">
        <v>1786</v>
      </c>
      <c r="E4344" t="s">
        <v>7456</v>
      </c>
      <c r="F4344" t="s">
        <v>9742</v>
      </c>
      <c r="G4344" t="s">
        <v>9742</v>
      </c>
      <c r="H4344">
        <v>1.744</v>
      </c>
      <c r="I4344" t="s">
        <v>265</v>
      </c>
      <c r="J4344" t="s">
        <v>242</v>
      </c>
      <c r="K4344" t="s">
        <v>243</v>
      </c>
      <c r="L4344" t="s">
        <v>244</v>
      </c>
      <c r="M4344">
        <v>0</v>
      </c>
      <c r="N4344">
        <v>1.744</v>
      </c>
      <c r="O4344" t="s">
        <v>324</v>
      </c>
      <c r="P4344" t="s">
        <v>9743</v>
      </c>
      <c r="Q4344" t="s">
        <v>1790</v>
      </c>
      <c r="R4344" t="s">
        <v>9744</v>
      </c>
      <c r="S4344" t="s">
        <v>270</v>
      </c>
      <c r="T4344" t="b">
        <v>1</v>
      </c>
    </row>
    <row r="4345" spans="1:20" x14ac:dyDescent="0.25">
      <c r="A4345" t="s">
        <v>259</v>
      </c>
      <c r="B4345" t="s">
        <v>260</v>
      </c>
      <c r="C4345" t="s">
        <v>294</v>
      </c>
      <c r="D4345" t="s">
        <v>1786</v>
      </c>
      <c r="E4345" t="s">
        <v>7456</v>
      </c>
      <c r="F4345" t="s">
        <v>9742</v>
      </c>
      <c r="G4345" t="s">
        <v>9742</v>
      </c>
      <c r="H4345">
        <v>1.008</v>
      </c>
      <c r="I4345" t="s">
        <v>265</v>
      </c>
      <c r="J4345" t="s">
        <v>242</v>
      </c>
      <c r="K4345" t="s">
        <v>243</v>
      </c>
      <c r="L4345" t="s">
        <v>244</v>
      </c>
      <c r="M4345">
        <v>0</v>
      </c>
      <c r="N4345">
        <v>1.008</v>
      </c>
      <c r="O4345" t="s">
        <v>324</v>
      </c>
      <c r="P4345" t="s">
        <v>9743</v>
      </c>
      <c r="Q4345" t="s">
        <v>1790</v>
      </c>
      <c r="R4345" t="s">
        <v>9744</v>
      </c>
      <c r="S4345" t="s">
        <v>270</v>
      </c>
      <c r="T4345" t="b">
        <v>1</v>
      </c>
    </row>
    <row r="4346" spans="1:20" x14ac:dyDescent="0.25">
      <c r="A4346" t="s">
        <v>236</v>
      </c>
      <c r="B4346" t="s">
        <v>615</v>
      </c>
      <c r="C4346" t="s">
        <v>237</v>
      </c>
      <c r="D4346" t="s">
        <v>615</v>
      </c>
      <c r="F4346" t="s">
        <v>9745</v>
      </c>
      <c r="G4346" t="s">
        <v>9746</v>
      </c>
      <c r="H4346">
        <v>0.12</v>
      </c>
      <c r="I4346" t="s">
        <v>618</v>
      </c>
      <c r="J4346" t="s">
        <v>242</v>
      </c>
      <c r="K4346" t="s">
        <v>243</v>
      </c>
      <c r="L4346" t="s">
        <v>244</v>
      </c>
      <c r="M4346">
        <v>0</v>
      </c>
      <c r="N4346">
        <v>0.12</v>
      </c>
      <c r="O4346" t="s">
        <v>432</v>
      </c>
      <c r="P4346" t="s">
        <v>9747</v>
      </c>
      <c r="Q4346" t="s">
        <v>621</v>
      </c>
      <c r="R4346" t="s">
        <v>9748</v>
      </c>
      <c r="S4346" t="s">
        <v>623</v>
      </c>
      <c r="T4346" t="b">
        <v>1</v>
      </c>
    </row>
    <row r="4347" spans="1:20" x14ac:dyDescent="0.25">
      <c r="A4347" t="s">
        <v>259</v>
      </c>
      <c r="B4347" t="s">
        <v>260</v>
      </c>
      <c r="C4347" t="s">
        <v>237</v>
      </c>
      <c r="D4347" t="s">
        <v>1535</v>
      </c>
      <c r="E4347" t="s">
        <v>1751</v>
      </c>
      <c r="F4347" t="s">
        <v>9749</v>
      </c>
      <c r="G4347" t="s">
        <v>9749</v>
      </c>
      <c r="H4347">
        <v>0.15207799999999999</v>
      </c>
      <c r="I4347" t="s">
        <v>265</v>
      </c>
      <c r="J4347" t="s">
        <v>242</v>
      </c>
      <c r="K4347" t="s">
        <v>243</v>
      </c>
      <c r="L4347" t="s">
        <v>244</v>
      </c>
      <c r="M4347">
        <v>0</v>
      </c>
      <c r="N4347">
        <v>0.15207799999999999</v>
      </c>
      <c r="O4347" t="s">
        <v>372</v>
      </c>
      <c r="P4347" t="s">
        <v>9750</v>
      </c>
      <c r="Q4347" t="s">
        <v>1539</v>
      </c>
      <c r="R4347" t="s">
        <v>9751</v>
      </c>
      <c r="S4347" t="s">
        <v>270</v>
      </c>
      <c r="T4347" t="b">
        <v>1</v>
      </c>
    </row>
    <row r="4348" spans="1:20" x14ac:dyDescent="0.25">
      <c r="A4348" t="s">
        <v>259</v>
      </c>
      <c r="B4348" t="s">
        <v>260</v>
      </c>
      <c r="C4348" t="s">
        <v>294</v>
      </c>
      <c r="D4348" t="s">
        <v>1535</v>
      </c>
      <c r="E4348" t="s">
        <v>1751</v>
      </c>
      <c r="F4348" t="s">
        <v>9749</v>
      </c>
      <c r="G4348" t="s">
        <v>9749</v>
      </c>
      <c r="H4348">
        <v>6.5030000000000004E-2</v>
      </c>
      <c r="I4348" t="s">
        <v>265</v>
      </c>
      <c r="J4348" t="s">
        <v>242</v>
      </c>
      <c r="K4348" t="s">
        <v>243</v>
      </c>
      <c r="L4348" t="s">
        <v>244</v>
      </c>
      <c r="M4348">
        <v>0</v>
      </c>
      <c r="N4348">
        <v>6.5030000000000004E-2</v>
      </c>
      <c r="O4348" t="s">
        <v>372</v>
      </c>
      <c r="P4348" t="s">
        <v>9750</v>
      </c>
      <c r="Q4348" t="s">
        <v>1539</v>
      </c>
      <c r="R4348" t="s">
        <v>9751</v>
      </c>
      <c r="S4348" t="s">
        <v>270</v>
      </c>
      <c r="T4348" t="b">
        <v>1</v>
      </c>
    </row>
    <row r="4349" spans="1:20" x14ac:dyDescent="0.25">
      <c r="A4349" t="s">
        <v>259</v>
      </c>
      <c r="B4349" t="s">
        <v>260</v>
      </c>
      <c r="C4349" t="s">
        <v>237</v>
      </c>
      <c r="D4349" t="s">
        <v>369</v>
      </c>
      <c r="E4349" t="s">
        <v>3689</v>
      </c>
      <c r="F4349" t="s">
        <v>9752</v>
      </c>
      <c r="G4349" t="s">
        <v>9752</v>
      </c>
      <c r="H4349">
        <v>5.04E-2</v>
      </c>
      <c r="I4349" t="s">
        <v>265</v>
      </c>
      <c r="J4349" t="s">
        <v>242</v>
      </c>
      <c r="K4349" t="s">
        <v>243</v>
      </c>
      <c r="L4349" t="s">
        <v>244</v>
      </c>
      <c r="M4349">
        <v>0</v>
      </c>
      <c r="N4349">
        <v>5.04E-2</v>
      </c>
      <c r="O4349" t="s">
        <v>372</v>
      </c>
      <c r="P4349" t="s">
        <v>9753</v>
      </c>
      <c r="Q4349" t="s">
        <v>374</v>
      </c>
      <c r="R4349" t="s">
        <v>9754</v>
      </c>
      <c r="S4349" t="s">
        <v>270</v>
      </c>
      <c r="T4349" t="b">
        <v>1</v>
      </c>
    </row>
    <row r="4350" spans="1:20" x14ac:dyDescent="0.25">
      <c r="A4350" t="s">
        <v>236</v>
      </c>
      <c r="B4350" t="s">
        <v>236</v>
      </c>
      <c r="C4350" t="s">
        <v>237</v>
      </c>
      <c r="D4350" t="s">
        <v>362</v>
      </c>
      <c r="F4350" t="s">
        <v>4721</v>
      </c>
      <c r="G4350" t="s">
        <v>4108</v>
      </c>
      <c r="H4350">
        <v>7.4999999999999997E-2</v>
      </c>
      <c r="I4350" t="s">
        <v>254</v>
      </c>
      <c r="J4350" t="s">
        <v>242</v>
      </c>
      <c r="K4350" t="s">
        <v>243</v>
      </c>
      <c r="L4350" t="s">
        <v>244</v>
      </c>
      <c r="M4350">
        <v>0</v>
      </c>
      <c r="N4350">
        <v>7.4999999999999997E-2</v>
      </c>
      <c r="O4350" t="s">
        <v>927</v>
      </c>
      <c r="P4350" t="s">
        <v>9755</v>
      </c>
      <c r="Q4350" t="s">
        <v>367</v>
      </c>
      <c r="R4350" t="s">
        <v>4724</v>
      </c>
      <c r="S4350" t="s">
        <v>249</v>
      </c>
      <c r="T4350" t="b">
        <v>1</v>
      </c>
    </row>
    <row r="4351" spans="1:20" x14ac:dyDescent="0.25">
      <c r="A4351" t="s">
        <v>259</v>
      </c>
      <c r="B4351" t="s">
        <v>260</v>
      </c>
      <c r="C4351" t="s">
        <v>237</v>
      </c>
      <c r="D4351" t="s">
        <v>1786</v>
      </c>
      <c r="E4351" t="s">
        <v>7456</v>
      </c>
      <c r="F4351" t="s">
        <v>7457</v>
      </c>
      <c r="G4351" t="s">
        <v>7457</v>
      </c>
      <c r="H4351">
        <v>0.69799999999999995</v>
      </c>
      <c r="I4351" t="s">
        <v>265</v>
      </c>
      <c r="J4351" t="s">
        <v>242</v>
      </c>
      <c r="K4351" t="s">
        <v>243</v>
      </c>
      <c r="L4351" t="s">
        <v>244</v>
      </c>
      <c r="M4351">
        <v>0</v>
      </c>
      <c r="N4351">
        <v>0.69799999999999995</v>
      </c>
      <c r="O4351" t="s">
        <v>324</v>
      </c>
      <c r="P4351" t="s">
        <v>9756</v>
      </c>
      <c r="Q4351" t="s">
        <v>1790</v>
      </c>
      <c r="R4351" t="s">
        <v>9757</v>
      </c>
      <c r="S4351" t="s">
        <v>270</v>
      </c>
      <c r="T4351" t="b">
        <v>1</v>
      </c>
    </row>
    <row r="4352" spans="1:20" x14ac:dyDescent="0.25">
      <c r="A4352" t="s">
        <v>259</v>
      </c>
      <c r="B4352" t="s">
        <v>260</v>
      </c>
      <c r="C4352" t="s">
        <v>294</v>
      </c>
      <c r="D4352" t="s">
        <v>1786</v>
      </c>
      <c r="E4352" t="s">
        <v>7456</v>
      </c>
      <c r="F4352" t="s">
        <v>7457</v>
      </c>
      <c r="G4352" t="s">
        <v>7457</v>
      </c>
      <c r="H4352">
        <v>0.20200000000000001</v>
      </c>
      <c r="I4352" t="s">
        <v>265</v>
      </c>
      <c r="J4352" t="s">
        <v>242</v>
      </c>
      <c r="K4352" t="s">
        <v>243</v>
      </c>
      <c r="L4352" t="s">
        <v>244</v>
      </c>
      <c r="M4352">
        <v>0</v>
      </c>
      <c r="N4352">
        <v>0.20200000000000001</v>
      </c>
      <c r="O4352" t="s">
        <v>324</v>
      </c>
      <c r="P4352" t="s">
        <v>9756</v>
      </c>
      <c r="Q4352" t="s">
        <v>1790</v>
      </c>
      <c r="R4352" t="s">
        <v>9757</v>
      </c>
      <c r="S4352" t="s">
        <v>270</v>
      </c>
      <c r="T4352" t="b">
        <v>1</v>
      </c>
    </row>
    <row r="4353" spans="1:20" x14ac:dyDescent="0.25">
      <c r="A4353" t="s">
        <v>259</v>
      </c>
      <c r="B4353" t="s">
        <v>260</v>
      </c>
      <c r="C4353" t="s">
        <v>237</v>
      </c>
      <c r="D4353" t="s">
        <v>627</v>
      </c>
      <c r="E4353" t="s">
        <v>6207</v>
      </c>
      <c r="F4353" t="s">
        <v>8459</v>
      </c>
      <c r="G4353" t="s">
        <v>8459</v>
      </c>
      <c r="H4353">
        <v>3.2515000000000002E-2</v>
      </c>
      <c r="I4353" t="s">
        <v>265</v>
      </c>
      <c r="J4353" t="s">
        <v>242</v>
      </c>
      <c r="K4353" t="s">
        <v>243</v>
      </c>
      <c r="L4353" t="s">
        <v>244</v>
      </c>
      <c r="M4353">
        <v>0</v>
      </c>
      <c r="N4353">
        <v>3.2515000000000002E-2</v>
      </c>
      <c r="O4353" t="s">
        <v>372</v>
      </c>
      <c r="P4353" t="s">
        <v>9758</v>
      </c>
      <c r="Q4353" t="s">
        <v>631</v>
      </c>
      <c r="R4353" t="s">
        <v>9759</v>
      </c>
      <c r="S4353" t="s">
        <v>270</v>
      </c>
      <c r="T4353" t="b">
        <v>1</v>
      </c>
    </row>
    <row r="4354" spans="1:20" x14ac:dyDescent="0.25">
      <c r="A4354" t="s">
        <v>259</v>
      </c>
      <c r="B4354" t="s">
        <v>260</v>
      </c>
      <c r="C4354" t="s">
        <v>237</v>
      </c>
      <c r="D4354" t="s">
        <v>2434</v>
      </c>
      <c r="E4354" t="s">
        <v>3859</v>
      </c>
      <c r="F4354" t="s">
        <v>3859</v>
      </c>
      <c r="G4354" t="s">
        <v>3860</v>
      </c>
      <c r="H4354">
        <v>1.6479999999999999</v>
      </c>
      <c r="I4354" t="s">
        <v>265</v>
      </c>
      <c r="J4354" t="s">
        <v>242</v>
      </c>
      <c r="K4354" t="s">
        <v>243</v>
      </c>
      <c r="L4354" t="s">
        <v>244</v>
      </c>
      <c r="M4354">
        <v>0</v>
      </c>
      <c r="N4354">
        <v>1.6479999999999999</v>
      </c>
      <c r="O4354" t="s">
        <v>266</v>
      </c>
      <c r="P4354" t="s">
        <v>9760</v>
      </c>
      <c r="Q4354" t="s">
        <v>2438</v>
      </c>
      <c r="R4354" t="s">
        <v>9761</v>
      </c>
      <c r="S4354" t="s">
        <v>270</v>
      </c>
      <c r="T4354" t="b">
        <v>1</v>
      </c>
    </row>
    <row r="4355" spans="1:20" x14ac:dyDescent="0.25">
      <c r="A4355" t="s">
        <v>259</v>
      </c>
      <c r="B4355" t="s">
        <v>260</v>
      </c>
      <c r="C4355" t="s">
        <v>237</v>
      </c>
      <c r="D4355" t="s">
        <v>2420</v>
      </c>
      <c r="E4355" t="s">
        <v>1332</v>
      </c>
      <c r="F4355" t="s">
        <v>1333</v>
      </c>
      <c r="G4355" t="s">
        <v>1333</v>
      </c>
      <c r="H4355">
        <v>8.9999999999999993E-3</v>
      </c>
      <c r="I4355" t="s">
        <v>265</v>
      </c>
      <c r="J4355" t="s">
        <v>242</v>
      </c>
      <c r="K4355" t="s">
        <v>243</v>
      </c>
      <c r="L4355" t="s">
        <v>244</v>
      </c>
      <c r="M4355">
        <v>0</v>
      </c>
      <c r="N4355">
        <v>8.9999999999999993E-3</v>
      </c>
      <c r="O4355" t="s">
        <v>386</v>
      </c>
      <c r="P4355" t="s">
        <v>9762</v>
      </c>
      <c r="Q4355" t="s">
        <v>2424</v>
      </c>
      <c r="R4355" t="s">
        <v>9763</v>
      </c>
      <c r="S4355" t="s">
        <v>270</v>
      </c>
      <c r="T4355" t="b">
        <v>1</v>
      </c>
    </row>
    <row r="4356" spans="1:20" x14ac:dyDescent="0.25">
      <c r="A4356" t="s">
        <v>259</v>
      </c>
      <c r="B4356" t="s">
        <v>1086</v>
      </c>
      <c r="C4356" t="s">
        <v>237</v>
      </c>
      <c r="D4356" t="s">
        <v>1087</v>
      </c>
      <c r="E4356" t="s">
        <v>9764</v>
      </c>
      <c r="F4356" t="s">
        <v>9765</v>
      </c>
      <c r="G4356" t="s">
        <v>9766</v>
      </c>
      <c r="H4356">
        <v>166.81</v>
      </c>
      <c r="I4356" t="s">
        <v>265</v>
      </c>
      <c r="J4356" t="s">
        <v>242</v>
      </c>
      <c r="K4356" t="s">
        <v>243</v>
      </c>
      <c r="L4356" t="s">
        <v>244</v>
      </c>
      <c r="M4356">
        <v>0</v>
      </c>
      <c r="N4356">
        <v>166.81</v>
      </c>
      <c r="O4356" t="s">
        <v>486</v>
      </c>
      <c r="P4356" t="s">
        <v>9767</v>
      </c>
      <c r="Q4356" t="s">
        <v>1092</v>
      </c>
      <c r="R4356" t="s">
        <v>9768</v>
      </c>
      <c r="S4356" t="s">
        <v>1094</v>
      </c>
      <c r="T4356" t="b">
        <v>1</v>
      </c>
    </row>
    <row r="4357" spans="1:20" x14ac:dyDescent="0.25">
      <c r="A4357" t="s">
        <v>259</v>
      </c>
      <c r="B4357" t="s">
        <v>1086</v>
      </c>
      <c r="C4357" t="s">
        <v>336</v>
      </c>
      <c r="D4357" t="s">
        <v>1087</v>
      </c>
      <c r="E4357" t="s">
        <v>9764</v>
      </c>
      <c r="F4357" t="s">
        <v>9765</v>
      </c>
      <c r="G4357" t="s">
        <v>9766</v>
      </c>
      <c r="H4357">
        <v>876736</v>
      </c>
      <c r="I4357" t="s">
        <v>265</v>
      </c>
      <c r="J4357" t="s">
        <v>242</v>
      </c>
      <c r="K4357" t="s">
        <v>243</v>
      </c>
      <c r="L4357" t="s">
        <v>244</v>
      </c>
      <c r="M4357">
        <v>0</v>
      </c>
      <c r="N4357">
        <v>876736</v>
      </c>
      <c r="O4357" t="s">
        <v>546</v>
      </c>
      <c r="P4357" t="s">
        <v>9767</v>
      </c>
      <c r="Q4357" t="s">
        <v>1092</v>
      </c>
      <c r="R4357" t="s">
        <v>9769</v>
      </c>
      <c r="S4357" t="s">
        <v>1094</v>
      </c>
      <c r="T4357" t="b">
        <v>1</v>
      </c>
    </row>
    <row r="4358" spans="1:20" x14ac:dyDescent="0.25">
      <c r="A4358" t="s">
        <v>259</v>
      </c>
      <c r="B4358" t="s">
        <v>260</v>
      </c>
      <c r="C4358" t="s">
        <v>237</v>
      </c>
      <c r="D4358" t="s">
        <v>1337</v>
      </c>
      <c r="E4358" t="s">
        <v>6533</v>
      </c>
      <c r="F4358" t="s">
        <v>9770</v>
      </c>
      <c r="G4358" t="s">
        <v>9770</v>
      </c>
      <c r="H4358">
        <v>0.82799999999999996</v>
      </c>
      <c r="I4358" t="s">
        <v>265</v>
      </c>
      <c r="J4358" t="s">
        <v>242</v>
      </c>
      <c r="K4358" t="s">
        <v>243</v>
      </c>
      <c r="L4358" t="s">
        <v>244</v>
      </c>
      <c r="M4358">
        <v>0</v>
      </c>
      <c r="N4358">
        <v>0.82799999999999996</v>
      </c>
      <c r="O4358" t="s">
        <v>576</v>
      </c>
      <c r="P4358" t="s">
        <v>9771</v>
      </c>
      <c r="Q4358" t="s">
        <v>1341</v>
      </c>
      <c r="R4358" t="s">
        <v>9772</v>
      </c>
      <c r="S4358" t="s">
        <v>270</v>
      </c>
      <c r="T4358" t="b">
        <v>1</v>
      </c>
    </row>
    <row r="4359" spans="1:20" x14ac:dyDescent="0.25">
      <c r="A4359" t="s">
        <v>259</v>
      </c>
      <c r="B4359" t="s">
        <v>260</v>
      </c>
      <c r="C4359" t="s">
        <v>237</v>
      </c>
      <c r="D4359" t="s">
        <v>962</v>
      </c>
      <c r="E4359" t="s">
        <v>3818</v>
      </c>
      <c r="F4359" t="s">
        <v>9773</v>
      </c>
      <c r="G4359" t="s">
        <v>9774</v>
      </c>
      <c r="H4359">
        <v>0.83799999999999997</v>
      </c>
      <c r="I4359" t="s">
        <v>265</v>
      </c>
      <c r="J4359" t="s">
        <v>242</v>
      </c>
      <c r="K4359" t="s">
        <v>243</v>
      </c>
      <c r="L4359" t="s">
        <v>244</v>
      </c>
      <c r="M4359">
        <v>0</v>
      </c>
      <c r="N4359">
        <v>0.83799999999999997</v>
      </c>
      <c r="O4359" t="s">
        <v>266</v>
      </c>
      <c r="P4359" t="s">
        <v>9775</v>
      </c>
      <c r="Q4359" t="s">
        <v>967</v>
      </c>
      <c r="R4359" t="s">
        <v>9776</v>
      </c>
      <c r="S4359" t="s">
        <v>270</v>
      </c>
      <c r="T4359" t="b">
        <v>1</v>
      </c>
    </row>
    <row r="4360" spans="1:20" x14ac:dyDescent="0.25">
      <c r="A4360" t="s">
        <v>236</v>
      </c>
      <c r="B4360" t="s">
        <v>236</v>
      </c>
      <c r="C4360" t="s">
        <v>237</v>
      </c>
      <c r="D4360" t="s">
        <v>566</v>
      </c>
      <c r="E4360" t="s">
        <v>251</v>
      </c>
      <c r="F4360" t="s">
        <v>252</v>
      </c>
      <c r="G4360" t="s">
        <v>253</v>
      </c>
      <c r="H4360">
        <v>0</v>
      </c>
      <c r="I4360" t="s">
        <v>254</v>
      </c>
      <c r="J4360" t="s">
        <v>242</v>
      </c>
      <c r="K4360" t="s">
        <v>243</v>
      </c>
      <c r="L4360" t="s">
        <v>244</v>
      </c>
      <c r="M4360">
        <v>0</v>
      </c>
      <c r="N4360">
        <v>0</v>
      </c>
      <c r="O4360" t="s">
        <v>255</v>
      </c>
      <c r="P4360" t="s">
        <v>9777</v>
      </c>
      <c r="Q4360" t="s">
        <v>571</v>
      </c>
      <c r="R4360" t="s">
        <v>3339</v>
      </c>
      <c r="S4360" t="s">
        <v>249</v>
      </c>
      <c r="T4360" t="b">
        <v>1</v>
      </c>
    </row>
    <row r="4361" spans="1:20" x14ac:dyDescent="0.25">
      <c r="A4361" t="s">
        <v>236</v>
      </c>
      <c r="B4361" t="s">
        <v>236</v>
      </c>
      <c r="C4361" t="s">
        <v>237</v>
      </c>
      <c r="D4361" t="s">
        <v>566</v>
      </c>
      <c r="F4361" t="s">
        <v>393</v>
      </c>
      <c r="G4361" t="s">
        <v>303</v>
      </c>
      <c r="H4361">
        <v>1.2999999999999999E-2</v>
      </c>
      <c r="I4361" t="s">
        <v>254</v>
      </c>
      <c r="J4361" t="s">
        <v>242</v>
      </c>
      <c r="K4361" t="s">
        <v>243</v>
      </c>
      <c r="L4361" t="s">
        <v>244</v>
      </c>
      <c r="M4361">
        <v>0</v>
      </c>
      <c r="N4361">
        <v>1.2999999999999999E-2</v>
      </c>
      <c r="O4361" t="s">
        <v>569</v>
      </c>
      <c r="P4361" t="s">
        <v>3645</v>
      </c>
      <c r="Q4361" t="s">
        <v>571</v>
      </c>
      <c r="R4361" t="s">
        <v>1423</v>
      </c>
      <c r="S4361" t="s">
        <v>249</v>
      </c>
      <c r="T4361" t="b">
        <v>0</v>
      </c>
    </row>
    <row r="4362" spans="1:20" x14ac:dyDescent="0.25">
      <c r="A4362" t="s">
        <v>259</v>
      </c>
      <c r="B4362" t="s">
        <v>260</v>
      </c>
      <c r="C4362" t="s">
        <v>237</v>
      </c>
      <c r="D4362" t="s">
        <v>1718</v>
      </c>
      <c r="E4362" t="s">
        <v>8397</v>
      </c>
      <c r="F4362" t="s">
        <v>8398</v>
      </c>
      <c r="G4362" t="s">
        <v>8399</v>
      </c>
      <c r="H4362">
        <v>3.7440000000000002</v>
      </c>
      <c r="I4362" t="s">
        <v>265</v>
      </c>
      <c r="J4362" t="s">
        <v>242</v>
      </c>
      <c r="K4362" t="s">
        <v>243</v>
      </c>
      <c r="L4362" t="s">
        <v>244</v>
      </c>
      <c r="M4362">
        <v>0</v>
      </c>
      <c r="N4362">
        <v>3.7440000000000002</v>
      </c>
      <c r="O4362" t="s">
        <v>266</v>
      </c>
      <c r="P4362" t="s">
        <v>9778</v>
      </c>
      <c r="Q4362" t="s">
        <v>1722</v>
      </c>
      <c r="R4362" t="s">
        <v>9779</v>
      </c>
      <c r="S4362" t="s">
        <v>270</v>
      </c>
      <c r="T4362" t="b">
        <v>1</v>
      </c>
    </row>
    <row r="4363" spans="1:20" x14ac:dyDescent="0.25">
      <c r="A4363" t="s">
        <v>259</v>
      </c>
      <c r="B4363" t="s">
        <v>260</v>
      </c>
      <c r="C4363" t="s">
        <v>294</v>
      </c>
      <c r="D4363" t="s">
        <v>1718</v>
      </c>
      <c r="E4363" t="s">
        <v>8397</v>
      </c>
      <c r="F4363" t="s">
        <v>8398</v>
      </c>
      <c r="G4363" t="s">
        <v>8399</v>
      </c>
      <c r="H4363">
        <v>0.98899999999999999</v>
      </c>
      <c r="I4363" t="s">
        <v>265</v>
      </c>
      <c r="J4363" t="s">
        <v>242</v>
      </c>
      <c r="K4363" t="s">
        <v>243</v>
      </c>
      <c r="L4363" t="s">
        <v>244</v>
      </c>
      <c r="M4363">
        <v>0</v>
      </c>
      <c r="N4363">
        <v>0.98899999999999999</v>
      </c>
      <c r="O4363" t="s">
        <v>266</v>
      </c>
      <c r="P4363" t="s">
        <v>9778</v>
      </c>
      <c r="Q4363" t="s">
        <v>1722</v>
      </c>
      <c r="R4363" t="s">
        <v>9779</v>
      </c>
      <c r="S4363" t="s">
        <v>270</v>
      </c>
      <c r="T4363" t="b">
        <v>1</v>
      </c>
    </row>
    <row r="4364" spans="1:20" x14ac:dyDescent="0.25">
      <c r="A4364" t="s">
        <v>236</v>
      </c>
      <c r="B4364" t="s">
        <v>236</v>
      </c>
      <c r="C4364" t="s">
        <v>237</v>
      </c>
      <c r="D4364" t="s">
        <v>362</v>
      </c>
      <c r="F4364" t="s">
        <v>7657</v>
      </c>
      <c r="G4364" t="s">
        <v>2587</v>
      </c>
      <c r="H4364">
        <v>0.09</v>
      </c>
      <c r="I4364" t="s">
        <v>254</v>
      </c>
      <c r="J4364" t="s">
        <v>242</v>
      </c>
      <c r="K4364" t="s">
        <v>243</v>
      </c>
      <c r="L4364" t="s">
        <v>244</v>
      </c>
      <c r="M4364">
        <v>0</v>
      </c>
      <c r="N4364">
        <v>0.09</v>
      </c>
      <c r="O4364" t="s">
        <v>927</v>
      </c>
      <c r="P4364" t="s">
        <v>2588</v>
      </c>
      <c r="Q4364" t="s">
        <v>367</v>
      </c>
      <c r="R4364" t="s">
        <v>7660</v>
      </c>
      <c r="S4364" t="s">
        <v>249</v>
      </c>
      <c r="T4364" t="b">
        <v>0</v>
      </c>
    </row>
    <row r="4365" spans="1:20" x14ac:dyDescent="0.25">
      <c r="A4365" t="s">
        <v>259</v>
      </c>
      <c r="B4365" t="s">
        <v>260</v>
      </c>
      <c r="C4365" t="s">
        <v>237</v>
      </c>
      <c r="D4365" t="s">
        <v>1428</v>
      </c>
      <c r="E4365" t="s">
        <v>1965</v>
      </c>
      <c r="F4365" t="s">
        <v>9780</v>
      </c>
      <c r="G4365" t="s">
        <v>9780</v>
      </c>
      <c r="H4365">
        <v>0.37147200000000002</v>
      </c>
      <c r="I4365" t="s">
        <v>265</v>
      </c>
      <c r="J4365" t="s">
        <v>242</v>
      </c>
      <c r="K4365" t="s">
        <v>243</v>
      </c>
      <c r="L4365" t="s">
        <v>244</v>
      </c>
      <c r="M4365">
        <v>0</v>
      </c>
      <c r="N4365">
        <v>0.37147200000000002</v>
      </c>
      <c r="O4365" t="s">
        <v>372</v>
      </c>
      <c r="P4365" t="s">
        <v>9781</v>
      </c>
      <c r="Q4365" t="s">
        <v>1432</v>
      </c>
      <c r="R4365" t="s">
        <v>9782</v>
      </c>
      <c r="S4365" t="s">
        <v>270</v>
      </c>
      <c r="T4365" t="b">
        <v>1</v>
      </c>
    </row>
    <row r="4366" spans="1:20" x14ac:dyDescent="0.25">
      <c r="A4366" t="s">
        <v>259</v>
      </c>
      <c r="B4366" t="s">
        <v>260</v>
      </c>
      <c r="C4366" t="s">
        <v>294</v>
      </c>
      <c r="D4366" t="s">
        <v>1428</v>
      </c>
      <c r="E4366" t="s">
        <v>1965</v>
      </c>
      <c r="F4366" t="s">
        <v>9780</v>
      </c>
      <c r="G4366" t="s">
        <v>9780</v>
      </c>
      <c r="H4366">
        <v>0.188496</v>
      </c>
      <c r="I4366" t="s">
        <v>265</v>
      </c>
      <c r="J4366" t="s">
        <v>242</v>
      </c>
      <c r="K4366" t="s">
        <v>243</v>
      </c>
      <c r="L4366" t="s">
        <v>244</v>
      </c>
      <c r="M4366">
        <v>0</v>
      </c>
      <c r="N4366">
        <v>0.188496</v>
      </c>
      <c r="O4366" t="s">
        <v>372</v>
      </c>
      <c r="P4366" t="s">
        <v>9781</v>
      </c>
      <c r="Q4366" t="s">
        <v>1432</v>
      </c>
      <c r="R4366" t="s">
        <v>9782</v>
      </c>
      <c r="S4366" t="s">
        <v>270</v>
      </c>
      <c r="T4366" t="b">
        <v>1</v>
      </c>
    </row>
    <row r="4367" spans="1:20" x14ac:dyDescent="0.25">
      <c r="A4367" t="s">
        <v>236</v>
      </c>
      <c r="B4367" t="s">
        <v>236</v>
      </c>
      <c r="C4367" t="s">
        <v>237</v>
      </c>
      <c r="D4367" t="s">
        <v>566</v>
      </c>
      <c r="E4367" t="s">
        <v>251</v>
      </c>
      <c r="F4367" t="s">
        <v>479</v>
      </c>
      <c r="G4367" t="s">
        <v>1709</v>
      </c>
      <c r="H4367">
        <v>0.23400000000000001</v>
      </c>
      <c r="I4367" t="s">
        <v>254</v>
      </c>
      <c r="J4367" t="s">
        <v>242</v>
      </c>
      <c r="K4367" t="s">
        <v>243</v>
      </c>
      <c r="L4367" t="s">
        <v>244</v>
      </c>
      <c r="M4367">
        <v>0</v>
      </c>
      <c r="N4367">
        <v>0.23400000000000001</v>
      </c>
      <c r="O4367" t="s">
        <v>255</v>
      </c>
      <c r="P4367" t="s">
        <v>9783</v>
      </c>
      <c r="Q4367" t="s">
        <v>571</v>
      </c>
      <c r="R4367" t="s">
        <v>3571</v>
      </c>
      <c r="S4367" t="s">
        <v>249</v>
      </c>
      <c r="T4367" t="b">
        <v>1</v>
      </c>
    </row>
    <row r="4368" spans="1:20" x14ac:dyDescent="0.25">
      <c r="A4368" t="s">
        <v>259</v>
      </c>
      <c r="B4368" t="s">
        <v>260</v>
      </c>
      <c r="C4368" t="s">
        <v>237</v>
      </c>
      <c r="D4368" t="s">
        <v>1549</v>
      </c>
      <c r="E4368" t="s">
        <v>1861</v>
      </c>
      <c r="F4368" t="s">
        <v>4749</v>
      </c>
      <c r="G4368" t="s">
        <v>4750</v>
      </c>
      <c r="H4368">
        <v>0.1744</v>
      </c>
      <c r="I4368" t="s">
        <v>265</v>
      </c>
      <c r="J4368" t="s">
        <v>242</v>
      </c>
      <c r="K4368" t="s">
        <v>243</v>
      </c>
      <c r="L4368" t="s">
        <v>244</v>
      </c>
      <c r="M4368">
        <v>0</v>
      </c>
      <c r="N4368">
        <v>0.1744</v>
      </c>
      <c r="O4368" t="s">
        <v>446</v>
      </c>
      <c r="P4368" t="s">
        <v>9784</v>
      </c>
      <c r="Q4368" t="s">
        <v>1553</v>
      </c>
      <c r="R4368" t="s">
        <v>9785</v>
      </c>
      <c r="S4368" t="s">
        <v>270</v>
      </c>
      <c r="T4368" t="b">
        <v>1</v>
      </c>
    </row>
    <row r="4369" spans="1:20" x14ac:dyDescent="0.25">
      <c r="A4369" t="s">
        <v>259</v>
      </c>
      <c r="B4369" t="s">
        <v>260</v>
      </c>
      <c r="C4369" t="s">
        <v>294</v>
      </c>
      <c r="D4369" t="s">
        <v>1549</v>
      </c>
      <c r="E4369" t="s">
        <v>1861</v>
      </c>
      <c r="F4369" t="s">
        <v>4749</v>
      </c>
      <c r="G4369" t="s">
        <v>4750</v>
      </c>
      <c r="H4369">
        <v>0.1008</v>
      </c>
      <c r="I4369" t="s">
        <v>265</v>
      </c>
      <c r="J4369" t="s">
        <v>242</v>
      </c>
      <c r="K4369" t="s">
        <v>243</v>
      </c>
      <c r="L4369" t="s">
        <v>244</v>
      </c>
      <c r="M4369">
        <v>0</v>
      </c>
      <c r="N4369">
        <v>0.1008</v>
      </c>
      <c r="O4369" t="s">
        <v>310</v>
      </c>
      <c r="P4369" t="s">
        <v>9784</v>
      </c>
      <c r="Q4369" t="s">
        <v>1553</v>
      </c>
      <c r="R4369" t="s">
        <v>9785</v>
      </c>
      <c r="S4369" t="s">
        <v>270</v>
      </c>
      <c r="T4369" t="b">
        <v>1</v>
      </c>
    </row>
    <row r="4370" spans="1:20" x14ac:dyDescent="0.25">
      <c r="A4370" t="s">
        <v>259</v>
      </c>
      <c r="B4370" t="s">
        <v>260</v>
      </c>
      <c r="C4370" t="s">
        <v>237</v>
      </c>
      <c r="D4370" t="s">
        <v>502</v>
      </c>
      <c r="E4370" t="s">
        <v>4384</v>
      </c>
      <c r="F4370" t="s">
        <v>4384</v>
      </c>
      <c r="G4370" t="s">
        <v>7981</v>
      </c>
      <c r="H4370">
        <v>0.67500000000000004</v>
      </c>
      <c r="I4370" t="s">
        <v>265</v>
      </c>
      <c r="J4370" t="s">
        <v>242</v>
      </c>
      <c r="K4370" t="s">
        <v>243</v>
      </c>
      <c r="L4370" t="s">
        <v>244</v>
      </c>
      <c r="M4370">
        <v>0</v>
      </c>
      <c r="N4370">
        <v>0.67500000000000004</v>
      </c>
      <c r="O4370" t="s">
        <v>310</v>
      </c>
      <c r="P4370" t="s">
        <v>9786</v>
      </c>
      <c r="Q4370" t="s">
        <v>507</v>
      </c>
      <c r="R4370" t="s">
        <v>9787</v>
      </c>
      <c r="S4370" t="s">
        <v>270</v>
      </c>
      <c r="T4370" t="b">
        <v>1</v>
      </c>
    </row>
    <row r="4371" spans="1:20" x14ac:dyDescent="0.25">
      <c r="A4371" t="s">
        <v>259</v>
      </c>
      <c r="B4371" t="s">
        <v>260</v>
      </c>
      <c r="C4371" t="s">
        <v>294</v>
      </c>
      <c r="D4371" t="s">
        <v>502</v>
      </c>
      <c r="E4371" t="s">
        <v>4384</v>
      </c>
      <c r="F4371" t="s">
        <v>4384</v>
      </c>
      <c r="G4371" t="s">
        <v>7981</v>
      </c>
      <c r="H4371">
        <v>0.307</v>
      </c>
      <c r="I4371" t="s">
        <v>265</v>
      </c>
      <c r="J4371" t="s">
        <v>242</v>
      </c>
      <c r="K4371" t="s">
        <v>243</v>
      </c>
      <c r="L4371" t="s">
        <v>244</v>
      </c>
      <c r="M4371">
        <v>0</v>
      </c>
      <c r="N4371">
        <v>0.307</v>
      </c>
      <c r="O4371" t="s">
        <v>310</v>
      </c>
      <c r="P4371" t="s">
        <v>9786</v>
      </c>
      <c r="Q4371" t="s">
        <v>507</v>
      </c>
      <c r="R4371" t="s">
        <v>9787</v>
      </c>
      <c r="S4371" t="s">
        <v>270</v>
      </c>
      <c r="T4371" t="b">
        <v>1</v>
      </c>
    </row>
    <row r="4372" spans="1:20" x14ac:dyDescent="0.25">
      <c r="A4372" t="s">
        <v>259</v>
      </c>
      <c r="B4372" t="s">
        <v>260</v>
      </c>
      <c r="C4372" t="s">
        <v>237</v>
      </c>
      <c r="D4372" t="s">
        <v>1155</v>
      </c>
      <c r="E4372" t="s">
        <v>1694</v>
      </c>
      <c r="F4372" t="s">
        <v>7840</v>
      </c>
      <c r="G4372" t="s">
        <v>7840</v>
      </c>
      <c r="H4372">
        <v>0.20200000000000001</v>
      </c>
      <c r="I4372" t="s">
        <v>265</v>
      </c>
      <c r="J4372" t="s">
        <v>242</v>
      </c>
      <c r="K4372" t="s">
        <v>243</v>
      </c>
      <c r="L4372" t="s">
        <v>244</v>
      </c>
      <c r="M4372">
        <v>0</v>
      </c>
      <c r="N4372">
        <v>0.20200000000000001</v>
      </c>
      <c r="O4372" t="s">
        <v>952</v>
      </c>
      <c r="P4372" t="s">
        <v>3960</v>
      </c>
      <c r="Q4372" t="s">
        <v>1159</v>
      </c>
      <c r="R4372" t="s">
        <v>9788</v>
      </c>
      <c r="S4372" t="s">
        <v>270</v>
      </c>
      <c r="T4372" t="b">
        <v>0</v>
      </c>
    </row>
    <row r="4373" spans="1:20" x14ac:dyDescent="0.25">
      <c r="A4373" t="s">
        <v>259</v>
      </c>
      <c r="B4373" t="s">
        <v>260</v>
      </c>
      <c r="C4373" t="s">
        <v>294</v>
      </c>
      <c r="D4373" t="s">
        <v>1155</v>
      </c>
      <c r="E4373" t="s">
        <v>1694</v>
      </c>
      <c r="F4373" t="s">
        <v>7840</v>
      </c>
      <c r="G4373" t="s">
        <v>7840</v>
      </c>
      <c r="H4373">
        <v>5.8500000000000003E-2</v>
      </c>
      <c r="I4373" t="s">
        <v>265</v>
      </c>
      <c r="J4373" t="s">
        <v>242</v>
      </c>
      <c r="K4373" t="s">
        <v>243</v>
      </c>
      <c r="L4373" t="s">
        <v>244</v>
      </c>
      <c r="M4373">
        <v>0</v>
      </c>
      <c r="N4373">
        <v>5.8500000000000003E-2</v>
      </c>
      <c r="O4373" t="s">
        <v>1782</v>
      </c>
      <c r="P4373" t="s">
        <v>3960</v>
      </c>
      <c r="Q4373" t="s">
        <v>1159</v>
      </c>
      <c r="R4373" t="s">
        <v>9788</v>
      </c>
      <c r="S4373" t="s">
        <v>270</v>
      </c>
      <c r="T4373" t="b">
        <v>0</v>
      </c>
    </row>
    <row r="4374" spans="1:20" x14ac:dyDescent="0.25">
      <c r="A4374" t="s">
        <v>259</v>
      </c>
      <c r="B4374" t="s">
        <v>260</v>
      </c>
      <c r="C4374" t="s">
        <v>237</v>
      </c>
      <c r="D4374" t="s">
        <v>9789</v>
      </c>
      <c r="E4374" t="s">
        <v>9790</v>
      </c>
      <c r="F4374" t="s">
        <v>9791</v>
      </c>
      <c r="G4374" t="s">
        <v>9791</v>
      </c>
      <c r="H4374">
        <v>7.6559999999999997</v>
      </c>
      <c r="I4374" t="s">
        <v>265</v>
      </c>
      <c r="J4374" t="s">
        <v>242</v>
      </c>
      <c r="K4374" t="s">
        <v>243</v>
      </c>
      <c r="L4374" t="s">
        <v>244</v>
      </c>
      <c r="M4374">
        <v>0</v>
      </c>
      <c r="N4374">
        <v>7.6559999999999997</v>
      </c>
      <c r="O4374" t="s">
        <v>342</v>
      </c>
      <c r="P4374" t="s">
        <v>9792</v>
      </c>
      <c r="Q4374" t="s">
        <v>9793</v>
      </c>
      <c r="R4374" t="s">
        <v>9794</v>
      </c>
      <c r="S4374" t="s">
        <v>270</v>
      </c>
      <c r="T4374" t="b">
        <v>1</v>
      </c>
    </row>
    <row r="4375" spans="1:20" x14ac:dyDescent="0.25">
      <c r="A4375" t="s">
        <v>259</v>
      </c>
      <c r="B4375" t="s">
        <v>260</v>
      </c>
      <c r="C4375" t="s">
        <v>336</v>
      </c>
      <c r="D4375" t="s">
        <v>9789</v>
      </c>
      <c r="E4375" t="s">
        <v>9790</v>
      </c>
      <c r="F4375" t="s">
        <v>9791</v>
      </c>
      <c r="G4375" t="s">
        <v>9791</v>
      </c>
      <c r="H4375">
        <v>42923</v>
      </c>
      <c r="I4375" t="s">
        <v>265</v>
      </c>
      <c r="J4375" t="s">
        <v>242</v>
      </c>
      <c r="K4375" t="s">
        <v>243</v>
      </c>
      <c r="L4375" t="s">
        <v>244</v>
      </c>
      <c r="M4375">
        <v>0</v>
      </c>
      <c r="N4375">
        <v>42923</v>
      </c>
      <c r="O4375" t="s">
        <v>342</v>
      </c>
      <c r="P4375" t="s">
        <v>9792</v>
      </c>
      <c r="Q4375" t="s">
        <v>9793</v>
      </c>
      <c r="R4375" t="s">
        <v>9795</v>
      </c>
      <c r="S4375" t="s">
        <v>270</v>
      </c>
      <c r="T4375" t="b">
        <v>1</v>
      </c>
    </row>
    <row r="4376" spans="1:20" x14ac:dyDescent="0.25">
      <c r="A4376" t="s">
        <v>259</v>
      </c>
      <c r="B4376" t="s">
        <v>260</v>
      </c>
      <c r="C4376" t="s">
        <v>336</v>
      </c>
      <c r="D4376" t="s">
        <v>9789</v>
      </c>
      <c r="E4376" t="s">
        <v>9790</v>
      </c>
      <c r="F4376" t="s">
        <v>9791</v>
      </c>
      <c r="G4376" t="s">
        <v>9791</v>
      </c>
      <c r="H4376">
        <v>84504</v>
      </c>
      <c r="I4376" t="s">
        <v>265</v>
      </c>
      <c r="J4376" t="s">
        <v>242</v>
      </c>
      <c r="K4376" t="s">
        <v>243</v>
      </c>
      <c r="L4376" t="s">
        <v>244</v>
      </c>
      <c r="M4376">
        <v>0</v>
      </c>
      <c r="N4376">
        <v>84504</v>
      </c>
      <c r="O4376" t="s">
        <v>342</v>
      </c>
      <c r="P4376" t="s">
        <v>9792</v>
      </c>
      <c r="Q4376" t="s">
        <v>9793</v>
      </c>
      <c r="R4376" t="s">
        <v>9796</v>
      </c>
      <c r="S4376" t="s">
        <v>270</v>
      </c>
      <c r="T4376" t="b">
        <v>1</v>
      </c>
    </row>
    <row r="4377" spans="1:20" x14ac:dyDescent="0.25">
      <c r="A4377" t="s">
        <v>259</v>
      </c>
      <c r="B4377" t="s">
        <v>260</v>
      </c>
      <c r="C4377" t="s">
        <v>237</v>
      </c>
      <c r="D4377" t="s">
        <v>987</v>
      </c>
      <c r="E4377" t="s">
        <v>2960</v>
      </c>
      <c r="F4377" t="s">
        <v>5159</v>
      </c>
      <c r="G4377" t="s">
        <v>5159</v>
      </c>
      <c r="H4377">
        <v>1</v>
      </c>
      <c r="I4377" t="s">
        <v>265</v>
      </c>
      <c r="J4377" t="s">
        <v>242</v>
      </c>
      <c r="K4377" t="s">
        <v>243</v>
      </c>
      <c r="L4377" t="s">
        <v>244</v>
      </c>
      <c r="M4377">
        <v>0</v>
      </c>
      <c r="N4377">
        <v>1</v>
      </c>
      <c r="O4377" t="s">
        <v>3893</v>
      </c>
      <c r="P4377" t="s">
        <v>9797</v>
      </c>
      <c r="Q4377" t="s">
        <v>992</v>
      </c>
      <c r="R4377" t="s">
        <v>9798</v>
      </c>
      <c r="S4377" t="s">
        <v>270</v>
      </c>
      <c r="T4377" t="b">
        <v>1</v>
      </c>
    </row>
    <row r="4378" spans="1:20" x14ac:dyDescent="0.25">
      <c r="A4378" t="s">
        <v>259</v>
      </c>
      <c r="B4378" t="s">
        <v>9799</v>
      </c>
      <c r="C4378" t="s">
        <v>237</v>
      </c>
      <c r="D4378" t="s">
        <v>9800</v>
      </c>
      <c r="F4378" t="s">
        <v>1368</v>
      </c>
      <c r="G4378" t="s">
        <v>9801</v>
      </c>
      <c r="H4378">
        <v>2.92</v>
      </c>
      <c r="I4378" t="s">
        <v>492</v>
      </c>
      <c r="J4378" t="s">
        <v>242</v>
      </c>
      <c r="K4378" t="s">
        <v>243</v>
      </c>
      <c r="L4378" t="s">
        <v>244</v>
      </c>
      <c r="M4378">
        <v>0</v>
      </c>
      <c r="N4378">
        <v>2.92</v>
      </c>
      <c r="O4378" t="s">
        <v>9802</v>
      </c>
      <c r="P4378" t="s">
        <v>9803</v>
      </c>
      <c r="Q4378" t="s">
        <v>9804</v>
      </c>
      <c r="R4378" t="s">
        <v>9805</v>
      </c>
      <c r="S4378" t="s">
        <v>9806</v>
      </c>
      <c r="T4378" t="b">
        <v>1</v>
      </c>
    </row>
    <row r="4379" spans="1:20" x14ac:dyDescent="0.25">
      <c r="A4379" t="s">
        <v>259</v>
      </c>
      <c r="B4379" t="s">
        <v>260</v>
      </c>
      <c r="C4379" t="s">
        <v>237</v>
      </c>
      <c r="D4379" t="s">
        <v>762</v>
      </c>
      <c r="E4379" t="s">
        <v>1290</v>
      </c>
      <c r="F4379" t="s">
        <v>1290</v>
      </c>
      <c r="G4379" t="s">
        <v>9672</v>
      </c>
      <c r="H4379">
        <v>2.0499999999999998</v>
      </c>
      <c r="I4379" t="s">
        <v>265</v>
      </c>
      <c r="J4379" t="s">
        <v>242</v>
      </c>
      <c r="K4379" t="s">
        <v>243</v>
      </c>
      <c r="L4379" t="s">
        <v>244</v>
      </c>
      <c r="M4379">
        <v>0</v>
      </c>
      <c r="N4379">
        <v>2.0499999999999998</v>
      </c>
      <c r="O4379" t="s">
        <v>266</v>
      </c>
      <c r="P4379" t="s">
        <v>9807</v>
      </c>
      <c r="Q4379" t="s">
        <v>766</v>
      </c>
      <c r="R4379" t="s">
        <v>9808</v>
      </c>
      <c r="S4379" t="s">
        <v>270</v>
      </c>
      <c r="T4379" t="b">
        <v>1</v>
      </c>
    </row>
    <row r="4380" spans="1:20" x14ac:dyDescent="0.25">
      <c r="A4380" t="s">
        <v>259</v>
      </c>
      <c r="B4380" t="s">
        <v>260</v>
      </c>
      <c r="C4380" t="s">
        <v>294</v>
      </c>
      <c r="D4380" t="s">
        <v>762</v>
      </c>
      <c r="E4380" t="s">
        <v>1290</v>
      </c>
      <c r="F4380" t="s">
        <v>1290</v>
      </c>
      <c r="G4380" t="s">
        <v>9672</v>
      </c>
      <c r="H4380">
        <v>1.1299999999999999</v>
      </c>
      <c r="I4380" t="s">
        <v>265</v>
      </c>
      <c r="J4380" t="s">
        <v>242</v>
      </c>
      <c r="K4380" t="s">
        <v>243</v>
      </c>
      <c r="L4380" t="s">
        <v>244</v>
      </c>
      <c r="M4380">
        <v>0</v>
      </c>
      <c r="N4380">
        <v>1.1299999999999999</v>
      </c>
      <c r="O4380" t="s">
        <v>266</v>
      </c>
      <c r="P4380" t="s">
        <v>9807</v>
      </c>
      <c r="Q4380" t="s">
        <v>766</v>
      </c>
      <c r="R4380" t="s">
        <v>9808</v>
      </c>
      <c r="S4380" t="s">
        <v>270</v>
      </c>
      <c r="T4380" t="b">
        <v>1</v>
      </c>
    </row>
    <row r="4381" spans="1:20" x14ac:dyDescent="0.25">
      <c r="A4381" t="s">
        <v>259</v>
      </c>
      <c r="B4381" t="s">
        <v>260</v>
      </c>
      <c r="C4381" t="s">
        <v>237</v>
      </c>
      <c r="D4381" t="s">
        <v>9809</v>
      </c>
      <c r="E4381" t="s">
        <v>3760</v>
      </c>
      <c r="F4381" t="s">
        <v>9810</v>
      </c>
      <c r="G4381" t="s">
        <v>9810</v>
      </c>
      <c r="H4381">
        <v>2.448</v>
      </c>
      <c r="I4381" t="s">
        <v>265</v>
      </c>
      <c r="J4381" t="s">
        <v>242</v>
      </c>
      <c r="K4381" t="s">
        <v>243</v>
      </c>
      <c r="L4381" t="s">
        <v>244</v>
      </c>
      <c r="M4381">
        <v>0</v>
      </c>
      <c r="N4381">
        <v>2.448</v>
      </c>
      <c r="O4381" t="s">
        <v>9811</v>
      </c>
      <c r="P4381" t="s">
        <v>9812</v>
      </c>
      <c r="Q4381" t="s">
        <v>9813</v>
      </c>
      <c r="R4381" t="s">
        <v>9814</v>
      </c>
      <c r="S4381" t="s">
        <v>270</v>
      </c>
      <c r="T4381" t="b">
        <v>1</v>
      </c>
    </row>
    <row r="4382" spans="1:20" x14ac:dyDescent="0.25">
      <c r="A4382" t="s">
        <v>259</v>
      </c>
      <c r="B4382" t="s">
        <v>260</v>
      </c>
      <c r="C4382" t="s">
        <v>237</v>
      </c>
      <c r="D4382" t="s">
        <v>3581</v>
      </c>
      <c r="E4382" t="s">
        <v>9815</v>
      </c>
      <c r="F4382" t="s">
        <v>9815</v>
      </c>
      <c r="G4382" t="s">
        <v>9816</v>
      </c>
      <c r="H4382">
        <v>3.488</v>
      </c>
      <c r="I4382" t="s">
        <v>265</v>
      </c>
      <c r="J4382" t="s">
        <v>242</v>
      </c>
      <c r="K4382" t="s">
        <v>243</v>
      </c>
      <c r="L4382" t="s">
        <v>244</v>
      </c>
      <c r="M4382">
        <v>0</v>
      </c>
      <c r="N4382">
        <v>3.488</v>
      </c>
      <c r="O4382" t="s">
        <v>324</v>
      </c>
      <c r="P4382" t="s">
        <v>9817</v>
      </c>
      <c r="Q4382" t="s">
        <v>3586</v>
      </c>
      <c r="R4382" t="s">
        <v>9818</v>
      </c>
      <c r="S4382" t="s">
        <v>270</v>
      </c>
      <c r="T4382" t="b">
        <v>1</v>
      </c>
    </row>
    <row r="4383" spans="1:20" x14ac:dyDescent="0.25">
      <c r="A4383" t="s">
        <v>259</v>
      </c>
      <c r="B4383" t="s">
        <v>260</v>
      </c>
      <c r="C4383" t="s">
        <v>294</v>
      </c>
      <c r="D4383" t="s">
        <v>3581</v>
      </c>
      <c r="E4383" t="s">
        <v>9815</v>
      </c>
      <c r="F4383" t="s">
        <v>9815</v>
      </c>
      <c r="G4383" t="s">
        <v>9816</v>
      </c>
      <c r="H4383">
        <v>2.016</v>
      </c>
      <c r="I4383" t="s">
        <v>265</v>
      </c>
      <c r="J4383" t="s">
        <v>242</v>
      </c>
      <c r="K4383" t="s">
        <v>243</v>
      </c>
      <c r="L4383" t="s">
        <v>244</v>
      </c>
      <c r="M4383">
        <v>0</v>
      </c>
      <c r="N4383">
        <v>2.016</v>
      </c>
      <c r="O4383" t="s">
        <v>324</v>
      </c>
      <c r="P4383" t="s">
        <v>9817</v>
      </c>
      <c r="Q4383" t="s">
        <v>3586</v>
      </c>
      <c r="R4383" t="s">
        <v>9818</v>
      </c>
      <c r="S4383" t="s">
        <v>270</v>
      </c>
      <c r="T4383" t="b">
        <v>1</v>
      </c>
    </row>
    <row r="4384" spans="1:20" x14ac:dyDescent="0.25">
      <c r="A4384" t="s">
        <v>259</v>
      </c>
      <c r="B4384" t="s">
        <v>260</v>
      </c>
      <c r="C4384" t="s">
        <v>237</v>
      </c>
      <c r="D4384" t="s">
        <v>2380</v>
      </c>
      <c r="E4384" t="s">
        <v>975</v>
      </c>
      <c r="F4384" t="s">
        <v>976</v>
      </c>
      <c r="G4384" t="s">
        <v>977</v>
      </c>
      <c r="H4384">
        <v>0.55000000000000004</v>
      </c>
      <c r="I4384" t="s">
        <v>265</v>
      </c>
      <c r="J4384" t="s">
        <v>242</v>
      </c>
      <c r="K4384" t="s">
        <v>243</v>
      </c>
      <c r="L4384" t="s">
        <v>244</v>
      </c>
      <c r="M4384">
        <v>0</v>
      </c>
      <c r="N4384">
        <v>0.55000000000000004</v>
      </c>
      <c r="O4384" t="s">
        <v>331</v>
      </c>
      <c r="P4384" t="s">
        <v>9819</v>
      </c>
      <c r="Q4384" t="s">
        <v>2384</v>
      </c>
      <c r="R4384" t="s">
        <v>9820</v>
      </c>
      <c r="S4384" t="s">
        <v>270</v>
      </c>
      <c r="T4384" t="b">
        <v>1</v>
      </c>
    </row>
    <row r="4385" spans="1:20" x14ac:dyDescent="0.25">
      <c r="A4385" t="s">
        <v>259</v>
      </c>
      <c r="B4385" t="s">
        <v>260</v>
      </c>
      <c r="C4385" t="s">
        <v>237</v>
      </c>
      <c r="D4385" t="s">
        <v>4076</v>
      </c>
      <c r="E4385" t="s">
        <v>3206</v>
      </c>
      <c r="F4385" t="s">
        <v>7508</v>
      </c>
      <c r="G4385" t="s">
        <v>7509</v>
      </c>
      <c r="H4385">
        <v>2.0027949999999999</v>
      </c>
      <c r="I4385" t="s">
        <v>265</v>
      </c>
      <c r="J4385" t="s">
        <v>242</v>
      </c>
      <c r="K4385" t="s">
        <v>243</v>
      </c>
      <c r="L4385" t="s">
        <v>244</v>
      </c>
      <c r="M4385">
        <v>0</v>
      </c>
      <c r="N4385">
        <v>2.0027949999999999</v>
      </c>
      <c r="O4385" t="s">
        <v>372</v>
      </c>
      <c r="P4385" t="s">
        <v>9821</v>
      </c>
      <c r="Q4385" t="s">
        <v>4081</v>
      </c>
      <c r="R4385" t="s">
        <v>9822</v>
      </c>
      <c r="S4385" t="s">
        <v>270</v>
      </c>
      <c r="T4385" t="b">
        <v>1</v>
      </c>
    </row>
    <row r="4386" spans="1:20" x14ac:dyDescent="0.25">
      <c r="A4386" t="s">
        <v>259</v>
      </c>
      <c r="B4386" t="s">
        <v>260</v>
      </c>
      <c r="C4386" t="s">
        <v>294</v>
      </c>
      <c r="D4386" t="s">
        <v>4076</v>
      </c>
      <c r="E4386" t="s">
        <v>3206</v>
      </c>
      <c r="F4386" t="s">
        <v>7508</v>
      </c>
      <c r="G4386" t="s">
        <v>7509</v>
      </c>
      <c r="H4386">
        <v>0.90500599999999998</v>
      </c>
      <c r="I4386" t="s">
        <v>265</v>
      </c>
      <c r="J4386" t="s">
        <v>242</v>
      </c>
      <c r="K4386" t="s">
        <v>243</v>
      </c>
      <c r="L4386" t="s">
        <v>244</v>
      </c>
      <c r="M4386">
        <v>0</v>
      </c>
      <c r="N4386">
        <v>0.90500599999999998</v>
      </c>
      <c r="O4386" t="s">
        <v>372</v>
      </c>
      <c r="P4386" t="s">
        <v>9821</v>
      </c>
      <c r="Q4386" t="s">
        <v>4081</v>
      </c>
      <c r="R4386" t="s">
        <v>9822</v>
      </c>
      <c r="S4386" t="s">
        <v>270</v>
      </c>
      <c r="T4386" t="b">
        <v>1</v>
      </c>
    </row>
    <row r="4387" spans="1:20" x14ac:dyDescent="0.25">
      <c r="A4387" t="s">
        <v>236</v>
      </c>
      <c r="B4387" t="s">
        <v>236</v>
      </c>
      <c r="C4387" t="s">
        <v>237</v>
      </c>
      <c r="D4387" t="s">
        <v>250</v>
      </c>
      <c r="E4387" t="s">
        <v>251</v>
      </c>
      <c r="F4387" t="s">
        <v>459</v>
      </c>
      <c r="G4387" t="s">
        <v>9302</v>
      </c>
      <c r="H4387">
        <v>0.49399999999999999</v>
      </c>
      <c r="I4387" t="s">
        <v>254</v>
      </c>
      <c r="J4387" t="s">
        <v>242</v>
      </c>
      <c r="K4387" t="s">
        <v>243</v>
      </c>
      <c r="L4387" t="s">
        <v>244</v>
      </c>
      <c r="M4387">
        <v>0</v>
      </c>
      <c r="N4387">
        <v>0.49399999999999999</v>
      </c>
      <c r="O4387" t="s">
        <v>255</v>
      </c>
      <c r="P4387" t="s">
        <v>9823</v>
      </c>
      <c r="Q4387" t="s">
        <v>257</v>
      </c>
      <c r="R4387" t="s">
        <v>2039</v>
      </c>
      <c r="S4387" t="s">
        <v>249</v>
      </c>
      <c r="T4387" t="b">
        <v>1</v>
      </c>
    </row>
    <row r="4388" spans="1:20" x14ac:dyDescent="0.25">
      <c r="A4388" t="s">
        <v>259</v>
      </c>
      <c r="B4388" t="s">
        <v>260</v>
      </c>
      <c r="C4388" t="s">
        <v>237</v>
      </c>
      <c r="D4388" t="s">
        <v>1187</v>
      </c>
      <c r="E4388" t="s">
        <v>1188</v>
      </c>
      <c r="F4388" t="s">
        <v>9824</v>
      </c>
      <c r="G4388" t="s">
        <v>9825</v>
      </c>
      <c r="H4388">
        <v>0.82</v>
      </c>
      <c r="I4388" t="s">
        <v>265</v>
      </c>
      <c r="J4388" t="s">
        <v>242</v>
      </c>
      <c r="K4388" t="s">
        <v>243</v>
      </c>
      <c r="L4388" t="s">
        <v>244</v>
      </c>
      <c r="M4388">
        <v>0</v>
      </c>
      <c r="N4388">
        <v>0.82</v>
      </c>
      <c r="O4388" t="s">
        <v>266</v>
      </c>
      <c r="P4388" t="s">
        <v>9826</v>
      </c>
      <c r="Q4388" t="s">
        <v>1192</v>
      </c>
      <c r="R4388" t="s">
        <v>9827</v>
      </c>
      <c r="S4388" t="s">
        <v>270</v>
      </c>
      <c r="T4388" t="b">
        <v>1</v>
      </c>
    </row>
    <row r="4389" spans="1:20" x14ac:dyDescent="0.25">
      <c r="A4389" t="s">
        <v>259</v>
      </c>
      <c r="B4389" t="s">
        <v>260</v>
      </c>
      <c r="C4389" t="s">
        <v>294</v>
      </c>
      <c r="D4389" t="s">
        <v>1187</v>
      </c>
      <c r="E4389" t="s">
        <v>1188</v>
      </c>
      <c r="F4389" t="s">
        <v>9824</v>
      </c>
      <c r="G4389" t="s">
        <v>9825</v>
      </c>
      <c r="H4389">
        <v>0.22600000000000001</v>
      </c>
      <c r="I4389" t="s">
        <v>265</v>
      </c>
      <c r="J4389" t="s">
        <v>242</v>
      </c>
      <c r="K4389" t="s">
        <v>243</v>
      </c>
      <c r="L4389" t="s">
        <v>244</v>
      </c>
      <c r="M4389">
        <v>0</v>
      </c>
      <c r="N4389">
        <v>0.22600000000000001</v>
      </c>
      <c r="O4389" t="s">
        <v>266</v>
      </c>
      <c r="P4389" t="s">
        <v>9826</v>
      </c>
      <c r="Q4389" t="s">
        <v>1192</v>
      </c>
      <c r="R4389" t="s">
        <v>9827</v>
      </c>
      <c r="S4389" t="s">
        <v>270</v>
      </c>
      <c r="T4389" t="b">
        <v>1</v>
      </c>
    </row>
    <row r="4390" spans="1:20" x14ac:dyDescent="0.25">
      <c r="A4390" t="s">
        <v>259</v>
      </c>
      <c r="B4390" t="s">
        <v>260</v>
      </c>
      <c r="C4390" t="s">
        <v>237</v>
      </c>
      <c r="D4390" t="s">
        <v>4111</v>
      </c>
      <c r="E4390" t="s">
        <v>3832</v>
      </c>
      <c r="F4390" t="s">
        <v>9828</v>
      </c>
      <c r="G4390" t="s">
        <v>9828</v>
      </c>
      <c r="H4390">
        <v>0.63400000000000001</v>
      </c>
      <c r="I4390" t="s">
        <v>265</v>
      </c>
      <c r="J4390" t="s">
        <v>242</v>
      </c>
      <c r="K4390" t="s">
        <v>243</v>
      </c>
      <c r="L4390" t="s">
        <v>244</v>
      </c>
      <c r="M4390">
        <v>0</v>
      </c>
      <c r="N4390">
        <v>0.63400000000000001</v>
      </c>
      <c r="O4390" t="s">
        <v>2746</v>
      </c>
      <c r="P4390" t="s">
        <v>9829</v>
      </c>
      <c r="Q4390" t="s">
        <v>4114</v>
      </c>
      <c r="R4390" t="s">
        <v>9830</v>
      </c>
      <c r="S4390" t="s">
        <v>270</v>
      </c>
      <c r="T4390" t="b">
        <v>1</v>
      </c>
    </row>
    <row r="4391" spans="1:20" x14ac:dyDescent="0.25">
      <c r="A4391" t="s">
        <v>236</v>
      </c>
      <c r="B4391" t="s">
        <v>236</v>
      </c>
      <c r="C4391" t="s">
        <v>237</v>
      </c>
      <c r="D4391" t="s">
        <v>566</v>
      </c>
      <c r="F4391" t="s">
        <v>302</v>
      </c>
      <c r="G4391" t="s">
        <v>2719</v>
      </c>
      <c r="H4391">
        <v>2E-3</v>
      </c>
      <c r="I4391" t="s">
        <v>241</v>
      </c>
      <c r="J4391" t="s">
        <v>242</v>
      </c>
      <c r="K4391" t="s">
        <v>243</v>
      </c>
      <c r="L4391" t="s">
        <v>244</v>
      </c>
      <c r="M4391">
        <v>0</v>
      </c>
      <c r="N4391">
        <v>2E-3</v>
      </c>
      <c r="O4391" t="s">
        <v>2720</v>
      </c>
      <c r="P4391" t="s">
        <v>2721</v>
      </c>
      <c r="Q4391" t="s">
        <v>571</v>
      </c>
      <c r="R4391" t="s">
        <v>3646</v>
      </c>
      <c r="S4391" t="s">
        <v>249</v>
      </c>
      <c r="T4391" t="b">
        <v>1</v>
      </c>
    </row>
    <row r="4392" spans="1:20" x14ac:dyDescent="0.25">
      <c r="A4392" t="s">
        <v>259</v>
      </c>
      <c r="B4392" t="s">
        <v>260</v>
      </c>
      <c r="C4392" t="s">
        <v>237</v>
      </c>
      <c r="D4392" t="s">
        <v>943</v>
      </c>
      <c r="E4392" t="s">
        <v>644</v>
      </c>
      <c r="F4392" t="s">
        <v>9831</v>
      </c>
      <c r="G4392" t="s">
        <v>9831</v>
      </c>
      <c r="H4392">
        <v>0.17399999999999999</v>
      </c>
      <c r="I4392" t="s">
        <v>265</v>
      </c>
      <c r="J4392" t="s">
        <v>242</v>
      </c>
      <c r="K4392" t="s">
        <v>243</v>
      </c>
      <c r="L4392" t="s">
        <v>244</v>
      </c>
      <c r="M4392">
        <v>0</v>
      </c>
      <c r="N4392">
        <v>0.17399999999999999</v>
      </c>
      <c r="O4392" t="s">
        <v>324</v>
      </c>
      <c r="P4392" t="s">
        <v>5267</v>
      </c>
      <c r="Q4392" t="s">
        <v>947</v>
      </c>
      <c r="R4392" t="s">
        <v>9832</v>
      </c>
      <c r="S4392" t="s">
        <v>270</v>
      </c>
      <c r="T4392" t="b">
        <v>1</v>
      </c>
    </row>
    <row r="4393" spans="1:20" x14ac:dyDescent="0.25">
      <c r="A4393" t="s">
        <v>259</v>
      </c>
      <c r="B4393" t="s">
        <v>260</v>
      </c>
      <c r="C4393" t="s">
        <v>294</v>
      </c>
      <c r="D4393" t="s">
        <v>943</v>
      </c>
      <c r="E4393" t="s">
        <v>644</v>
      </c>
      <c r="F4393" t="s">
        <v>9831</v>
      </c>
      <c r="G4393" t="s">
        <v>9831</v>
      </c>
      <c r="H4393">
        <v>5.04E-2</v>
      </c>
      <c r="I4393" t="s">
        <v>265</v>
      </c>
      <c r="J4393" t="s">
        <v>242</v>
      </c>
      <c r="K4393" t="s">
        <v>243</v>
      </c>
      <c r="L4393" t="s">
        <v>244</v>
      </c>
      <c r="M4393">
        <v>0</v>
      </c>
      <c r="N4393">
        <v>5.04E-2</v>
      </c>
      <c r="O4393" t="s">
        <v>324</v>
      </c>
      <c r="P4393" t="s">
        <v>5267</v>
      </c>
      <c r="Q4393" t="s">
        <v>947</v>
      </c>
      <c r="R4393" t="s">
        <v>9832</v>
      </c>
      <c r="S4393" t="s">
        <v>270</v>
      </c>
      <c r="T4393" t="b">
        <v>1</v>
      </c>
    </row>
    <row r="4394" spans="1:20" x14ac:dyDescent="0.25">
      <c r="A4394" t="s">
        <v>259</v>
      </c>
      <c r="B4394" t="s">
        <v>260</v>
      </c>
      <c r="C4394" t="s">
        <v>237</v>
      </c>
      <c r="D4394" t="s">
        <v>5325</v>
      </c>
      <c r="E4394" t="s">
        <v>4633</v>
      </c>
      <c r="F4394" t="s">
        <v>4634</v>
      </c>
      <c r="G4394" t="s">
        <v>4635</v>
      </c>
      <c r="H4394">
        <v>0.11204600000000001</v>
      </c>
      <c r="I4394" t="s">
        <v>265</v>
      </c>
      <c r="J4394" t="s">
        <v>242</v>
      </c>
      <c r="K4394" t="s">
        <v>243</v>
      </c>
      <c r="L4394" t="s">
        <v>244</v>
      </c>
      <c r="M4394">
        <v>0</v>
      </c>
      <c r="N4394">
        <v>0.11204600000000001</v>
      </c>
      <c r="O4394" t="s">
        <v>266</v>
      </c>
      <c r="P4394" t="s">
        <v>9833</v>
      </c>
      <c r="Q4394" t="s">
        <v>5330</v>
      </c>
      <c r="R4394" t="s">
        <v>9834</v>
      </c>
      <c r="S4394" t="s">
        <v>270</v>
      </c>
      <c r="T4394" t="b">
        <v>1</v>
      </c>
    </row>
    <row r="4395" spans="1:20" x14ac:dyDescent="0.25">
      <c r="A4395" t="s">
        <v>236</v>
      </c>
      <c r="B4395" t="s">
        <v>236</v>
      </c>
      <c r="C4395" t="s">
        <v>237</v>
      </c>
      <c r="D4395" t="s">
        <v>314</v>
      </c>
      <c r="E4395" t="s">
        <v>251</v>
      </c>
      <c r="F4395" t="s">
        <v>455</v>
      </c>
      <c r="G4395" t="s">
        <v>9835</v>
      </c>
      <c r="H4395">
        <v>5.5500000000000001E-2</v>
      </c>
      <c r="I4395" t="s">
        <v>254</v>
      </c>
      <c r="J4395" t="s">
        <v>242</v>
      </c>
      <c r="K4395" t="s">
        <v>243</v>
      </c>
      <c r="L4395" t="s">
        <v>244</v>
      </c>
      <c r="M4395">
        <v>0</v>
      </c>
      <c r="N4395">
        <v>5.5500000000000001E-2</v>
      </c>
      <c r="O4395" t="s">
        <v>255</v>
      </c>
      <c r="P4395" t="s">
        <v>9836</v>
      </c>
      <c r="Q4395" t="s">
        <v>318</v>
      </c>
      <c r="R4395" t="s">
        <v>551</v>
      </c>
      <c r="S4395" t="s">
        <v>249</v>
      </c>
      <c r="T4395" t="b">
        <v>1</v>
      </c>
    </row>
    <row r="4396" spans="1:20" x14ac:dyDescent="0.25">
      <c r="A4396" t="s">
        <v>259</v>
      </c>
      <c r="B4396" t="s">
        <v>260</v>
      </c>
      <c r="C4396" t="s">
        <v>237</v>
      </c>
      <c r="D4396" t="s">
        <v>1316</v>
      </c>
      <c r="E4396" t="s">
        <v>1317</v>
      </c>
      <c r="F4396" t="s">
        <v>2733</v>
      </c>
      <c r="G4396" t="s">
        <v>9837</v>
      </c>
      <c r="H4396">
        <v>1.482</v>
      </c>
      <c r="I4396" t="s">
        <v>265</v>
      </c>
      <c r="J4396" t="s">
        <v>242</v>
      </c>
      <c r="K4396" t="s">
        <v>243</v>
      </c>
      <c r="L4396" t="s">
        <v>244</v>
      </c>
      <c r="M4396">
        <v>0</v>
      </c>
      <c r="N4396">
        <v>1.482</v>
      </c>
      <c r="O4396" t="s">
        <v>1364</v>
      </c>
      <c r="P4396" t="s">
        <v>6356</v>
      </c>
      <c r="Q4396" t="s">
        <v>1321</v>
      </c>
      <c r="R4396" t="s">
        <v>9838</v>
      </c>
      <c r="S4396" t="s">
        <v>270</v>
      </c>
      <c r="T4396" t="b">
        <v>1</v>
      </c>
    </row>
    <row r="4397" spans="1:20" x14ac:dyDescent="0.25">
      <c r="A4397" t="s">
        <v>259</v>
      </c>
      <c r="B4397" t="s">
        <v>260</v>
      </c>
      <c r="C4397" t="s">
        <v>336</v>
      </c>
      <c r="D4397" t="s">
        <v>1316</v>
      </c>
      <c r="E4397" t="s">
        <v>1317</v>
      </c>
      <c r="F4397" t="s">
        <v>2733</v>
      </c>
      <c r="G4397" t="s">
        <v>9837</v>
      </c>
      <c r="H4397">
        <v>6182</v>
      </c>
      <c r="I4397" t="s">
        <v>265</v>
      </c>
      <c r="J4397" t="s">
        <v>242</v>
      </c>
      <c r="K4397" t="s">
        <v>243</v>
      </c>
      <c r="L4397" t="s">
        <v>244</v>
      </c>
      <c r="M4397">
        <v>0</v>
      </c>
      <c r="N4397">
        <v>6182</v>
      </c>
      <c r="O4397" t="s">
        <v>1212</v>
      </c>
      <c r="P4397" t="s">
        <v>6356</v>
      </c>
      <c r="Q4397" t="s">
        <v>1321</v>
      </c>
      <c r="R4397" t="s">
        <v>9839</v>
      </c>
      <c r="S4397" t="s">
        <v>270</v>
      </c>
      <c r="T4397" t="b">
        <v>1</v>
      </c>
    </row>
    <row r="4398" spans="1:20" x14ac:dyDescent="0.25">
      <c r="A4398" t="s">
        <v>259</v>
      </c>
      <c r="B4398" t="s">
        <v>260</v>
      </c>
      <c r="C4398" t="s">
        <v>336</v>
      </c>
      <c r="D4398" t="s">
        <v>1316</v>
      </c>
      <c r="E4398" t="s">
        <v>1317</v>
      </c>
      <c r="F4398" t="s">
        <v>2733</v>
      </c>
      <c r="G4398" t="s">
        <v>9837</v>
      </c>
      <c r="H4398">
        <v>12261</v>
      </c>
      <c r="I4398" t="s">
        <v>265</v>
      </c>
      <c r="J4398" t="s">
        <v>242</v>
      </c>
      <c r="K4398" t="s">
        <v>243</v>
      </c>
      <c r="L4398" t="s">
        <v>244</v>
      </c>
      <c r="M4398">
        <v>0</v>
      </c>
      <c r="N4398">
        <v>12261</v>
      </c>
      <c r="O4398" t="s">
        <v>1212</v>
      </c>
      <c r="P4398" t="s">
        <v>6356</v>
      </c>
      <c r="Q4398" t="s">
        <v>1321</v>
      </c>
      <c r="R4398" t="s">
        <v>9840</v>
      </c>
      <c r="S4398" t="s">
        <v>270</v>
      </c>
      <c r="T4398" t="b">
        <v>1</v>
      </c>
    </row>
    <row r="4399" spans="1:20" x14ac:dyDescent="0.25">
      <c r="A4399" t="s">
        <v>259</v>
      </c>
      <c r="B4399" t="s">
        <v>260</v>
      </c>
      <c r="C4399" t="s">
        <v>237</v>
      </c>
      <c r="D4399" t="s">
        <v>1025</v>
      </c>
      <c r="E4399" t="s">
        <v>741</v>
      </c>
      <c r="F4399" t="s">
        <v>741</v>
      </c>
      <c r="G4399" t="s">
        <v>742</v>
      </c>
      <c r="H4399">
        <v>3.2</v>
      </c>
      <c r="I4399" t="s">
        <v>265</v>
      </c>
      <c r="J4399" t="s">
        <v>242</v>
      </c>
      <c r="K4399" t="s">
        <v>243</v>
      </c>
      <c r="L4399" t="s">
        <v>244</v>
      </c>
      <c r="M4399">
        <v>0</v>
      </c>
      <c r="N4399">
        <v>3.2</v>
      </c>
      <c r="O4399" t="s">
        <v>660</v>
      </c>
      <c r="P4399" t="s">
        <v>9841</v>
      </c>
      <c r="Q4399" t="s">
        <v>1029</v>
      </c>
      <c r="R4399" t="s">
        <v>9842</v>
      </c>
      <c r="S4399" t="s">
        <v>270</v>
      </c>
      <c r="T4399" t="b">
        <v>1</v>
      </c>
    </row>
    <row r="4400" spans="1:20" x14ac:dyDescent="0.25">
      <c r="A4400" t="s">
        <v>259</v>
      </c>
      <c r="B4400" t="s">
        <v>260</v>
      </c>
      <c r="C4400" t="s">
        <v>336</v>
      </c>
      <c r="D4400" t="s">
        <v>1025</v>
      </c>
      <c r="E4400" t="s">
        <v>741</v>
      </c>
      <c r="F4400" t="s">
        <v>741</v>
      </c>
      <c r="G4400" t="s">
        <v>742</v>
      </c>
      <c r="H4400">
        <v>17940</v>
      </c>
      <c r="I4400" t="s">
        <v>265</v>
      </c>
      <c r="J4400" t="s">
        <v>242</v>
      </c>
      <c r="K4400" t="s">
        <v>243</v>
      </c>
      <c r="L4400" t="s">
        <v>244</v>
      </c>
      <c r="M4400">
        <v>0</v>
      </c>
      <c r="N4400">
        <v>17940</v>
      </c>
      <c r="O4400" t="s">
        <v>660</v>
      </c>
      <c r="P4400" t="s">
        <v>9841</v>
      </c>
      <c r="Q4400" t="s">
        <v>1029</v>
      </c>
      <c r="R4400" t="s">
        <v>9843</v>
      </c>
      <c r="S4400" t="s">
        <v>270</v>
      </c>
      <c r="T4400" t="b">
        <v>1</v>
      </c>
    </row>
    <row r="4401" spans="1:20" x14ac:dyDescent="0.25">
      <c r="A4401" t="s">
        <v>259</v>
      </c>
      <c r="B4401" t="s">
        <v>260</v>
      </c>
      <c r="C4401" t="s">
        <v>336</v>
      </c>
      <c r="D4401" t="s">
        <v>1025</v>
      </c>
      <c r="E4401" t="s">
        <v>741</v>
      </c>
      <c r="F4401" t="s">
        <v>741</v>
      </c>
      <c r="G4401" t="s">
        <v>742</v>
      </c>
      <c r="H4401">
        <v>37002</v>
      </c>
      <c r="I4401" t="s">
        <v>265</v>
      </c>
      <c r="J4401" t="s">
        <v>242</v>
      </c>
      <c r="K4401" t="s">
        <v>243</v>
      </c>
      <c r="L4401" t="s">
        <v>244</v>
      </c>
      <c r="M4401">
        <v>0</v>
      </c>
      <c r="N4401">
        <v>37002</v>
      </c>
      <c r="O4401" t="s">
        <v>660</v>
      </c>
      <c r="P4401" t="s">
        <v>9841</v>
      </c>
      <c r="Q4401" t="s">
        <v>1029</v>
      </c>
      <c r="R4401" t="s">
        <v>9844</v>
      </c>
      <c r="S4401" t="s">
        <v>270</v>
      </c>
      <c r="T4401" t="b">
        <v>1</v>
      </c>
    </row>
    <row r="4402" spans="1:20" x14ac:dyDescent="0.25">
      <c r="A4402" t="s">
        <v>259</v>
      </c>
      <c r="B4402" t="s">
        <v>260</v>
      </c>
      <c r="C4402" t="s">
        <v>237</v>
      </c>
      <c r="D4402" t="s">
        <v>802</v>
      </c>
      <c r="E4402" t="s">
        <v>892</v>
      </c>
      <c r="F4402" t="s">
        <v>1275</v>
      </c>
      <c r="G4402" t="s">
        <v>1276</v>
      </c>
      <c r="H4402">
        <v>0.26420399999999999</v>
      </c>
      <c r="I4402" t="s">
        <v>265</v>
      </c>
      <c r="J4402" t="s">
        <v>242</v>
      </c>
      <c r="K4402" t="s">
        <v>243</v>
      </c>
      <c r="L4402" t="s">
        <v>244</v>
      </c>
      <c r="M4402">
        <v>0</v>
      </c>
      <c r="N4402">
        <v>0.26420399999999999</v>
      </c>
      <c r="O4402" t="s">
        <v>372</v>
      </c>
      <c r="P4402" t="s">
        <v>9845</v>
      </c>
      <c r="Q4402" t="s">
        <v>806</v>
      </c>
      <c r="R4402" t="s">
        <v>9846</v>
      </c>
      <c r="S4402" t="s">
        <v>270</v>
      </c>
      <c r="T4402" t="b">
        <v>1</v>
      </c>
    </row>
    <row r="4403" spans="1:20" x14ac:dyDescent="0.25">
      <c r="A4403" t="s">
        <v>259</v>
      </c>
      <c r="B4403" t="s">
        <v>260</v>
      </c>
      <c r="C4403" t="s">
        <v>294</v>
      </c>
      <c r="D4403" t="s">
        <v>802</v>
      </c>
      <c r="E4403" t="s">
        <v>892</v>
      </c>
      <c r="F4403" t="s">
        <v>1275</v>
      </c>
      <c r="G4403" t="s">
        <v>1276</v>
      </c>
      <c r="H4403">
        <v>0.102062</v>
      </c>
      <c r="I4403" t="s">
        <v>265</v>
      </c>
      <c r="J4403" t="s">
        <v>242</v>
      </c>
      <c r="K4403" t="s">
        <v>243</v>
      </c>
      <c r="L4403" t="s">
        <v>244</v>
      </c>
      <c r="M4403">
        <v>0</v>
      </c>
      <c r="N4403">
        <v>0.102062</v>
      </c>
      <c r="O4403" t="s">
        <v>372</v>
      </c>
      <c r="P4403" t="s">
        <v>9845</v>
      </c>
      <c r="Q4403" t="s">
        <v>806</v>
      </c>
      <c r="R4403" t="s">
        <v>9846</v>
      </c>
      <c r="S4403" t="s">
        <v>270</v>
      </c>
      <c r="T4403" t="b">
        <v>1</v>
      </c>
    </row>
    <row r="4404" spans="1:20" x14ac:dyDescent="0.25">
      <c r="A4404" t="s">
        <v>259</v>
      </c>
      <c r="B4404" t="s">
        <v>271</v>
      </c>
      <c r="C4404" t="s">
        <v>237</v>
      </c>
      <c r="D4404" t="s">
        <v>9847</v>
      </c>
      <c r="F4404" t="s">
        <v>9848</v>
      </c>
      <c r="G4404" t="s">
        <v>9849</v>
      </c>
      <c r="H4404">
        <v>39</v>
      </c>
      <c r="I4404" t="s">
        <v>492</v>
      </c>
      <c r="J4404" t="s">
        <v>242</v>
      </c>
      <c r="K4404" t="s">
        <v>243</v>
      </c>
      <c r="L4404" t="s">
        <v>244</v>
      </c>
      <c r="M4404">
        <v>0</v>
      </c>
      <c r="N4404">
        <v>39</v>
      </c>
      <c r="O4404" t="s">
        <v>9850</v>
      </c>
      <c r="P4404" t="s">
        <v>9851</v>
      </c>
      <c r="Q4404" t="s">
        <v>9852</v>
      </c>
      <c r="R4404" t="s">
        <v>9853</v>
      </c>
      <c r="S4404" t="s">
        <v>279</v>
      </c>
      <c r="T4404" t="b">
        <v>0</v>
      </c>
    </row>
    <row r="4405" spans="1:20" x14ac:dyDescent="0.25">
      <c r="A4405" t="s">
        <v>236</v>
      </c>
      <c r="B4405" t="s">
        <v>236</v>
      </c>
      <c r="C4405" t="s">
        <v>237</v>
      </c>
      <c r="D4405" t="s">
        <v>566</v>
      </c>
      <c r="F4405" t="s">
        <v>1126</v>
      </c>
      <c r="G4405" t="s">
        <v>9854</v>
      </c>
      <c r="H4405">
        <v>0.26</v>
      </c>
      <c r="I4405" t="s">
        <v>254</v>
      </c>
      <c r="J4405" t="s">
        <v>242</v>
      </c>
      <c r="K4405" t="s">
        <v>243</v>
      </c>
      <c r="L4405" t="s">
        <v>244</v>
      </c>
      <c r="M4405">
        <v>0</v>
      </c>
      <c r="N4405">
        <v>0.26</v>
      </c>
      <c r="O4405" t="s">
        <v>690</v>
      </c>
      <c r="P4405" t="s">
        <v>9855</v>
      </c>
      <c r="Q4405" t="s">
        <v>571</v>
      </c>
      <c r="R4405" t="s">
        <v>2869</v>
      </c>
      <c r="S4405" t="s">
        <v>249</v>
      </c>
      <c r="T4405" t="b">
        <v>0</v>
      </c>
    </row>
    <row r="4406" spans="1:20" x14ac:dyDescent="0.25">
      <c r="A4406" t="s">
        <v>259</v>
      </c>
      <c r="B4406" t="s">
        <v>260</v>
      </c>
      <c r="C4406" t="s">
        <v>237</v>
      </c>
      <c r="D4406" t="s">
        <v>3083</v>
      </c>
      <c r="E4406" t="s">
        <v>3003</v>
      </c>
      <c r="F4406" t="s">
        <v>7132</v>
      </c>
      <c r="G4406" t="s">
        <v>7132</v>
      </c>
      <c r="H4406">
        <v>0.66300000000000003</v>
      </c>
      <c r="I4406" t="s">
        <v>265</v>
      </c>
      <c r="J4406" t="s">
        <v>242</v>
      </c>
      <c r="K4406" t="s">
        <v>243</v>
      </c>
      <c r="L4406" t="s">
        <v>244</v>
      </c>
      <c r="M4406">
        <v>0</v>
      </c>
      <c r="N4406">
        <v>0.66300000000000003</v>
      </c>
      <c r="O4406" t="s">
        <v>446</v>
      </c>
      <c r="P4406" t="s">
        <v>9856</v>
      </c>
      <c r="Q4406" t="s">
        <v>3086</v>
      </c>
      <c r="R4406" t="s">
        <v>9857</v>
      </c>
      <c r="S4406" t="s">
        <v>270</v>
      </c>
      <c r="T4406" t="b">
        <v>1</v>
      </c>
    </row>
    <row r="4407" spans="1:20" x14ac:dyDescent="0.25">
      <c r="A4407" t="s">
        <v>259</v>
      </c>
      <c r="B4407" t="s">
        <v>382</v>
      </c>
      <c r="C4407" t="s">
        <v>237</v>
      </c>
      <c r="D4407" t="s">
        <v>1792</v>
      </c>
      <c r="E4407" t="s">
        <v>3262</v>
      </c>
      <c r="F4407" t="s">
        <v>9858</v>
      </c>
      <c r="G4407" t="s">
        <v>9858</v>
      </c>
      <c r="H4407">
        <v>5.6000000000000001E-2</v>
      </c>
      <c r="I4407" t="s">
        <v>265</v>
      </c>
      <c r="J4407" t="s">
        <v>242</v>
      </c>
      <c r="K4407" t="s">
        <v>243</v>
      </c>
      <c r="L4407" t="s">
        <v>244</v>
      </c>
      <c r="M4407">
        <v>0</v>
      </c>
      <c r="N4407">
        <v>5.6000000000000001E-2</v>
      </c>
      <c r="O4407" t="s">
        <v>386</v>
      </c>
      <c r="P4407" t="s">
        <v>9859</v>
      </c>
      <c r="Q4407" t="s">
        <v>1796</v>
      </c>
      <c r="R4407" t="s">
        <v>9860</v>
      </c>
      <c r="S4407" t="s">
        <v>390</v>
      </c>
      <c r="T4407" t="b">
        <v>1</v>
      </c>
    </row>
    <row r="4408" spans="1:20" x14ac:dyDescent="0.25">
      <c r="A4408" t="s">
        <v>259</v>
      </c>
      <c r="B4408" t="s">
        <v>382</v>
      </c>
      <c r="C4408" t="s">
        <v>294</v>
      </c>
      <c r="D4408" t="s">
        <v>1792</v>
      </c>
      <c r="E4408" t="s">
        <v>3262</v>
      </c>
      <c r="F4408" t="s">
        <v>9858</v>
      </c>
      <c r="G4408" t="s">
        <v>9858</v>
      </c>
      <c r="H4408">
        <v>1.4999999999999999E-2</v>
      </c>
      <c r="I4408" t="s">
        <v>265</v>
      </c>
      <c r="J4408" t="s">
        <v>242</v>
      </c>
      <c r="K4408" t="s">
        <v>243</v>
      </c>
      <c r="L4408" t="s">
        <v>244</v>
      </c>
      <c r="M4408">
        <v>0</v>
      </c>
      <c r="N4408">
        <v>1.4999999999999999E-2</v>
      </c>
      <c r="O4408" t="s">
        <v>391</v>
      </c>
      <c r="P4408" t="s">
        <v>9859</v>
      </c>
      <c r="Q4408" t="s">
        <v>1796</v>
      </c>
      <c r="R4408" t="s">
        <v>9860</v>
      </c>
      <c r="S4408" t="s">
        <v>390</v>
      </c>
      <c r="T4408" t="b">
        <v>1</v>
      </c>
    </row>
    <row r="4409" spans="1:20" x14ac:dyDescent="0.25">
      <c r="A4409" t="s">
        <v>259</v>
      </c>
      <c r="B4409" t="s">
        <v>260</v>
      </c>
      <c r="C4409" t="s">
        <v>237</v>
      </c>
      <c r="D4409" t="s">
        <v>450</v>
      </c>
      <c r="E4409" t="s">
        <v>5155</v>
      </c>
      <c r="F4409" t="s">
        <v>5804</v>
      </c>
      <c r="G4409" t="s">
        <v>5804</v>
      </c>
      <c r="H4409">
        <v>10.704000000000001</v>
      </c>
      <c r="I4409" t="s">
        <v>265</v>
      </c>
      <c r="J4409" t="s">
        <v>242</v>
      </c>
      <c r="K4409" t="s">
        <v>243</v>
      </c>
      <c r="L4409" t="s">
        <v>244</v>
      </c>
      <c r="M4409">
        <v>0</v>
      </c>
      <c r="N4409">
        <v>10.704000000000001</v>
      </c>
      <c r="O4409" t="s">
        <v>331</v>
      </c>
      <c r="P4409" t="s">
        <v>9861</v>
      </c>
      <c r="Q4409" t="s">
        <v>453</v>
      </c>
      <c r="R4409" t="s">
        <v>9862</v>
      </c>
      <c r="S4409" t="s">
        <v>270</v>
      </c>
      <c r="T4409" t="b">
        <v>1</v>
      </c>
    </row>
    <row r="4410" spans="1:20" x14ac:dyDescent="0.25">
      <c r="A4410" t="s">
        <v>259</v>
      </c>
      <c r="B4410" t="s">
        <v>260</v>
      </c>
      <c r="C4410" t="s">
        <v>294</v>
      </c>
      <c r="D4410" t="s">
        <v>450</v>
      </c>
      <c r="E4410" t="s">
        <v>5155</v>
      </c>
      <c r="F4410" t="s">
        <v>5804</v>
      </c>
      <c r="G4410" t="s">
        <v>5804</v>
      </c>
      <c r="H4410">
        <v>6.2880000000000003</v>
      </c>
      <c r="I4410" t="s">
        <v>265</v>
      </c>
      <c r="J4410" t="s">
        <v>242</v>
      </c>
      <c r="K4410" t="s">
        <v>243</v>
      </c>
      <c r="L4410" t="s">
        <v>244</v>
      </c>
      <c r="M4410">
        <v>0</v>
      </c>
      <c r="N4410">
        <v>6.2880000000000003</v>
      </c>
      <c r="O4410" t="s">
        <v>331</v>
      </c>
      <c r="P4410" t="s">
        <v>9861</v>
      </c>
      <c r="Q4410" t="s">
        <v>453</v>
      </c>
      <c r="R4410" t="s">
        <v>9862</v>
      </c>
      <c r="S4410" t="s">
        <v>270</v>
      </c>
      <c r="T4410" t="b">
        <v>1</v>
      </c>
    </row>
    <row r="4411" spans="1:20" x14ac:dyDescent="0.25">
      <c r="A4411" t="s">
        <v>236</v>
      </c>
      <c r="B4411" t="s">
        <v>236</v>
      </c>
      <c r="C4411" t="s">
        <v>237</v>
      </c>
      <c r="D4411" t="s">
        <v>558</v>
      </c>
      <c r="F4411" t="s">
        <v>426</v>
      </c>
      <c r="G4411" t="s">
        <v>9863</v>
      </c>
      <c r="H4411">
        <v>0.16</v>
      </c>
      <c r="I4411" t="s">
        <v>341</v>
      </c>
      <c r="J4411" t="s">
        <v>242</v>
      </c>
      <c r="K4411" t="s">
        <v>243</v>
      </c>
      <c r="L4411" t="s">
        <v>244</v>
      </c>
      <c r="M4411">
        <v>0</v>
      </c>
      <c r="N4411">
        <v>0.16</v>
      </c>
      <c r="O4411" t="s">
        <v>2286</v>
      </c>
      <c r="P4411" t="s">
        <v>8190</v>
      </c>
      <c r="Q4411" t="s">
        <v>564</v>
      </c>
      <c r="R4411" t="s">
        <v>8490</v>
      </c>
      <c r="S4411" t="s">
        <v>249</v>
      </c>
      <c r="T4411" t="b">
        <v>1</v>
      </c>
    </row>
    <row r="4412" spans="1:20" x14ac:dyDescent="0.25">
      <c r="A4412" t="s">
        <v>259</v>
      </c>
      <c r="B4412" t="s">
        <v>260</v>
      </c>
      <c r="C4412" t="s">
        <v>237</v>
      </c>
      <c r="D4412" t="s">
        <v>656</v>
      </c>
      <c r="E4412" t="s">
        <v>2172</v>
      </c>
      <c r="F4412" t="s">
        <v>2172</v>
      </c>
      <c r="G4412" t="s">
        <v>9864</v>
      </c>
      <c r="H4412">
        <v>0.59599999999999997</v>
      </c>
      <c r="I4412" t="s">
        <v>265</v>
      </c>
      <c r="J4412" t="s">
        <v>242</v>
      </c>
      <c r="K4412" t="s">
        <v>243</v>
      </c>
      <c r="L4412" t="s">
        <v>244</v>
      </c>
      <c r="M4412">
        <v>0</v>
      </c>
      <c r="N4412">
        <v>0.59599999999999997</v>
      </c>
      <c r="O4412" t="s">
        <v>660</v>
      </c>
      <c r="P4412" t="s">
        <v>9865</v>
      </c>
      <c r="Q4412" t="s">
        <v>662</v>
      </c>
      <c r="R4412" t="s">
        <v>9866</v>
      </c>
      <c r="S4412" t="s">
        <v>270</v>
      </c>
      <c r="T4412" t="b">
        <v>1</v>
      </c>
    </row>
    <row r="4413" spans="1:20" x14ac:dyDescent="0.25">
      <c r="A4413" t="s">
        <v>259</v>
      </c>
      <c r="B4413" t="s">
        <v>260</v>
      </c>
      <c r="C4413" t="s">
        <v>336</v>
      </c>
      <c r="D4413" t="s">
        <v>656</v>
      </c>
      <c r="E4413" t="s">
        <v>2172</v>
      </c>
      <c r="F4413" t="s">
        <v>2172</v>
      </c>
      <c r="G4413" t="s">
        <v>9864</v>
      </c>
      <c r="H4413">
        <v>3080</v>
      </c>
      <c r="I4413" t="s">
        <v>265</v>
      </c>
      <c r="J4413" t="s">
        <v>242</v>
      </c>
      <c r="K4413" t="s">
        <v>243</v>
      </c>
      <c r="L4413" t="s">
        <v>244</v>
      </c>
      <c r="M4413">
        <v>0</v>
      </c>
      <c r="N4413">
        <v>3080</v>
      </c>
      <c r="O4413" t="s">
        <v>660</v>
      </c>
      <c r="P4413" t="s">
        <v>9865</v>
      </c>
      <c r="Q4413" t="s">
        <v>662</v>
      </c>
      <c r="R4413" t="s">
        <v>9867</v>
      </c>
      <c r="S4413" t="s">
        <v>270</v>
      </c>
      <c r="T4413" t="b">
        <v>1</v>
      </c>
    </row>
    <row r="4414" spans="1:20" x14ac:dyDescent="0.25">
      <c r="A4414" t="s">
        <v>259</v>
      </c>
      <c r="B4414" t="s">
        <v>260</v>
      </c>
      <c r="C4414" t="s">
        <v>336</v>
      </c>
      <c r="D4414" t="s">
        <v>656</v>
      </c>
      <c r="E4414" t="s">
        <v>2172</v>
      </c>
      <c r="F4414" t="s">
        <v>2172</v>
      </c>
      <c r="G4414" t="s">
        <v>9864</v>
      </c>
      <c r="H4414">
        <v>5482</v>
      </c>
      <c r="I4414" t="s">
        <v>265</v>
      </c>
      <c r="J4414" t="s">
        <v>242</v>
      </c>
      <c r="K4414" t="s">
        <v>243</v>
      </c>
      <c r="L4414" t="s">
        <v>244</v>
      </c>
      <c r="M4414">
        <v>0</v>
      </c>
      <c r="N4414">
        <v>5482</v>
      </c>
      <c r="O4414" t="s">
        <v>660</v>
      </c>
      <c r="P4414" t="s">
        <v>9865</v>
      </c>
      <c r="Q4414" t="s">
        <v>662</v>
      </c>
      <c r="R4414" t="s">
        <v>9868</v>
      </c>
      <c r="S4414" t="s">
        <v>270</v>
      </c>
      <c r="T4414" t="b">
        <v>1</v>
      </c>
    </row>
    <row r="4415" spans="1:20" x14ac:dyDescent="0.25">
      <c r="A4415" t="s">
        <v>259</v>
      </c>
      <c r="B4415" t="s">
        <v>1669</v>
      </c>
      <c r="C4415" t="s">
        <v>237</v>
      </c>
      <c r="D4415" t="s">
        <v>8718</v>
      </c>
      <c r="E4415" t="s">
        <v>9869</v>
      </c>
      <c r="F4415" t="s">
        <v>9869</v>
      </c>
      <c r="G4415" t="s">
        <v>9870</v>
      </c>
      <c r="H4415">
        <v>0.01</v>
      </c>
      <c r="I4415" t="s">
        <v>8721</v>
      </c>
      <c r="J4415" t="s">
        <v>242</v>
      </c>
      <c r="K4415" t="s">
        <v>243</v>
      </c>
      <c r="L4415" t="s">
        <v>244</v>
      </c>
      <c r="M4415">
        <v>0</v>
      </c>
      <c r="N4415">
        <v>0.01</v>
      </c>
      <c r="O4415" t="s">
        <v>372</v>
      </c>
      <c r="P4415" t="s">
        <v>9871</v>
      </c>
      <c r="Q4415" t="s">
        <v>8723</v>
      </c>
      <c r="R4415" t="s">
        <v>9872</v>
      </c>
      <c r="S4415" t="s">
        <v>1678</v>
      </c>
      <c r="T4415" t="b">
        <v>1</v>
      </c>
    </row>
    <row r="4416" spans="1:20" x14ac:dyDescent="0.25">
      <c r="A4416" t="s">
        <v>236</v>
      </c>
      <c r="B4416" t="s">
        <v>236</v>
      </c>
      <c r="C4416" t="s">
        <v>237</v>
      </c>
      <c r="D4416" t="s">
        <v>392</v>
      </c>
      <c r="F4416" t="s">
        <v>2718</v>
      </c>
      <c r="G4416" t="s">
        <v>613</v>
      </c>
      <c r="H4416">
        <v>0.01</v>
      </c>
      <c r="I4416" t="s">
        <v>241</v>
      </c>
      <c r="J4416" t="s">
        <v>242</v>
      </c>
      <c r="K4416" t="s">
        <v>243</v>
      </c>
      <c r="L4416" t="s">
        <v>244</v>
      </c>
      <c r="M4416">
        <v>0</v>
      </c>
      <c r="N4416">
        <v>0.01</v>
      </c>
      <c r="O4416" t="s">
        <v>395</v>
      </c>
      <c r="P4416" t="s">
        <v>614</v>
      </c>
      <c r="Q4416" t="s">
        <v>397</v>
      </c>
      <c r="R4416" t="s">
        <v>3672</v>
      </c>
      <c r="S4416" t="s">
        <v>249</v>
      </c>
      <c r="T4416" t="b">
        <v>0</v>
      </c>
    </row>
    <row r="4417" spans="1:20" x14ac:dyDescent="0.25">
      <c r="A4417" t="s">
        <v>259</v>
      </c>
      <c r="B4417" t="s">
        <v>260</v>
      </c>
      <c r="C4417" t="s">
        <v>237</v>
      </c>
      <c r="D4417" t="s">
        <v>627</v>
      </c>
      <c r="E4417" t="s">
        <v>1578</v>
      </c>
      <c r="F4417" t="s">
        <v>9873</v>
      </c>
      <c r="G4417" t="s">
        <v>9873</v>
      </c>
      <c r="H4417">
        <v>0.23</v>
      </c>
      <c r="I4417" t="s">
        <v>265</v>
      </c>
      <c r="J4417" t="s">
        <v>242</v>
      </c>
      <c r="K4417" t="s">
        <v>243</v>
      </c>
      <c r="L4417" t="s">
        <v>244</v>
      </c>
      <c r="M4417">
        <v>0</v>
      </c>
      <c r="N4417">
        <v>0.23</v>
      </c>
      <c r="O4417" t="s">
        <v>324</v>
      </c>
      <c r="P4417" t="s">
        <v>9485</v>
      </c>
      <c r="Q4417" t="s">
        <v>631</v>
      </c>
      <c r="R4417" t="s">
        <v>9874</v>
      </c>
      <c r="S4417" t="s">
        <v>270</v>
      </c>
      <c r="T4417" t="b">
        <v>0</v>
      </c>
    </row>
    <row r="4418" spans="1:20" x14ac:dyDescent="0.25">
      <c r="A4418" t="s">
        <v>236</v>
      </c>
      <c r="B4418" t="s">
        <v>236</v>
      </c>
      <c r="C4418" t="s">
        <v>237</v>
      </c>
      <c r="D4418" t="s">
        <v>693</v>
      </c>
      <c r="F4418" t="s">
        <v>9875</v>
      </c>
      <c r="G4418" t="s">
        <v>9876</v>
      </c>
      <c r="H4418">
        <v>0.19800000000000001</v>
      </c>
      <c r="I4418" t="s">
        <v>341</v>
      </c>
      <c r="J4418" t="s">
        <v>242</v>
      </c>
      <c r="K4418" t="s">
        <v>243</v>
      </c>
      <c r="L4418" t="s">
        <v>244</v>
      </c>
      <c r="M4418">
        <v>0</v>
      </c>
      <c r="N4418">
        <v>0.19800000000000001</v>
      </c>
      <c r="O4418" t="s">
        <v>1122</v>
      </c>
      <c r="P4418" s="18" t="s">
        <v>9877</v>
      </c>
      <c r="Q4418" t="s">
        <v>699</v>
      </c>
      <c r="R4418" t="s">
        <v>9878</v>
      </c>
      <c r="S4418" t="s">
        <v>249</v>
      </c>
      <c r="T4418" t="b">
        <v>1</v>
      </c>
    </row>
    <row r="4419" spans="1:20" x14ac:dyDescent="0.25">
      <c r="A4419" t="s">
        <v>259</v>
      </c>
      <c r="B4419" t="s">
        <v>260</v>
      </c>
      <c r="C4419" t="s">
        <v>237</v>
      </c>
      <c r="D4419" t="s">
        <v>762</v>
      </c>
      <c r="E4419" t="s">
        <v>3504</v>
      </c>
      <c r="F4419" t="s">
        <v>3504</v>
      </c>
      <c r="G4419" t="s">
        <v>4213</v>
      </c>
      <c r="H4419">
        <v>3.28</v>
      </c>
      <c r="I4419" t="s">
        <v>265</v>
      </c>
      <c r="J4419" t="s">
        <v>242</v>
      </c>
      <c r="K4419" t="s">
        <v>243</v>
      </c>
      <c r="L4419" t="s">
        <v>244</v>
      </c>
      <c r="M4419">
        <v>0</v>
      </c>
      <c r="N4419">
        <v>3.28</v>
      </c>
      <c r="O4419" t="s">
        <v>266</v>
      </c>
      <c r="P4419" t="s">
        <v>9879</v>
      </c>
      <c r="Q4419" t="s">
        <v>766</v>
      </c>
      <c r="R4419" t="s">
        <v>9880</v>
      </c>
      <c r="S4419" t="s">
        <v>270</v>
      </c>
      <c r="T4419" t="b">
        <v>1</v>
      </c>
    </row>
    <row r="4420" spans="1:20" x14ac:dyDescent="0.25">
      <c r="A4420" t="s">
        <v>259</v>
      </c>
      <c r="B4420" t="s">
        <v>260</v>
      </c>
      <c r="C4420" t="s">
        <v>294</v>
      </c>
      <c r="D4420" t="s">
        <v>762</v>
      </c>
      <c r="E4420" t="s">
        <v>3504</v>
      </c>
      <c r="F4420" t="s">
        <v>3504</v>
      </c>
      <c r="G4420" t="s">
        <v>4213</v>
      </c>
      <c r="H4420">
        <v>1.8080000000000001</v>
      </c>
      <c r="I4420" t="s">
        <v>265</v>
      </c>
      <c r="J4420" t="s">
        <v>242</v>
      </c>
      <c r="K4420" t="s">
        <v>243</v>
      </c>
      <c r="L4420" t="s">
        <v>244</v>
      </c>
      <c r="M4420">
        <v>0</v>
      </c>
      <c r="N4420">
        <v>1.8080000000000001</v>
      </c>
      <c r="O4420" t="s">
        <v>266</v>
      </c>
      <c r="P4420" t="s">
        <v>9879</v>
      </c>
      <c r="Q4420" t="s">
        <v>766</v>
      </c>
      <c r="R4420" t="s">
        <v>9880</v>
      </c>
      <c r="S4420" t="s">
        <v>270</v>
      </c>
      <c r="T4420" t="b">
        <v>1</v>
      </c>
    </row>
    <row r="4421" spans="1:20" x14ac:dyDescent="0.25">
      <c r="A4421" t="s">
        <v>259</v>
      </c>
      <c r="B4421" t="s">
        <v>260</v>
      </c>
      <c r="C4421" t="s">
        <v>237</v>
      </c>
      <c r="D4421" t="s">
        <v>1442</v>
      </c>
      <c r="E4421" t="s">
        <v>7342</v>
      </c>
      <c r="F4421" t="s">
        <v>9339</v>
      </c>
      <c r="G4421" t="s">
        <v>9339</v>
      </c>
      <c r="H4421">
        <v>0.12</v>
      </c>
      <c r="I4421" t="s">
        <v>265</v>
      </c>
      <c r="J4421" t="s">
        <v>242</v>
      </c>
      <c r="K4421" t="s">
        <v>243</v>
      </c>
      <c r="L4421" t="s">
        <v>244</v>
      </c>
      <c r="M4421">
        <v>0</v>
      </c>
      <c r="N4421">
        <v>0.12</v>
      </c>
      <c r="O4421" t="s">
        <v>446</v>
      </c>
      <c r="P4421" t="s">
        <v>9881</v>
      </c>
      <c r="Q4421" t="s">
        <v>1446</v>
      </c>
      <c r="R4421" t="s">
        <v>9882</v>
      </c>
      <c r="S4421" t="s">
        <v>270</v>
      </c>
      <c r="T4421" t="b">
        <v>1</v>
      </c>
    </row>
    <row r="4422" spans="1:20" x14ac:dyDescent="0.25">
      <c r="A4422" t="s">
        <v>259</v>
      </c>
      <c r="B4422" t="s">
        <v>260</v>
      </c>
      <c r="C4422" t="s">
        <v>237</v>
      </c>
      <c r="D4422" t="s">
        <v>1428</v>
      </c>
      <c r="E4422" t="s">
        <v>9883</v>
      </c>
      <c r="F4422" t="s">
        <v>9884</v>
      </c>
      <c r="G4422" t="s">
        <v>9884</v>
      </c>
      <c r="H4422">
        <v>1.4000490000000001</v>
      </c>
      <c r="I4422" t="s">
        <v>265</v>
      </c>
      <c r="J4422" t="s">
        <v>242</v>
      </c>
      <c r="K4422" t="s">
        <v>243</v>
      </c>
      <c r="L4422" t="s">
        <v>244</v>
      </c>
      <c r="M4422">
        <v>0</v>
      </c>
      <c r="N4422">
        <v>1.4000490000000001</v>
      </c>
      <c r="O4422" t="s">
        <v>372</v>
      </c>
      <c r="P4422" t="s">
        <v>9885</v>
      </c>
      <c r="Q4422" t="s">
        <v>1432</v>
      </c>
      <c r="R4422" t="s">
        <v>9886</v>
      </c>
      <c r="S4422" t="s">
        <v>270</v>
      </c>
      <c r="T4422" t="b">
        <v>1</v>
      </c>
    </row>
    <row r="4423" spans="1:20" x14ac:dyDescent="0.25">
      <c r="A4423" t="s">
        <v>259</v>
      </c>
      <c r="B4423" t="s">
        <v>260</v>
      </c>
      <c r="C4423" t="s">
        <v>294</v>
      </c>
      <c r="D4423" t="s">
        <v>1428</v>
      </c>
      <c r="E4423" t="s">
        <v>9883</v>
      </c>
      <c r="F4423" t="s">
        <v>9884</v>
      </c>
      <c r="G4423" t="s">
        <v>9884</v>
      </c>
      <c r="H4423">
        <v>0.67862299999999998</v>
      </c>
      <c r="I4423" t="s">
        <v>265</v>
      </c>
      <c r="J4423" t="s">
        <v>242</v>
      </c>
      <c r="K4423" t="s">
        <v>243</v>
      </c>
      <c r="L4423" t="s">
        <v>244</v>
      </c>
      <c r="M4423">
        <v>0</v>
      </c>
      <c r="N4423">
        <v>0.67862299999999998</v>
      </c>
      <c r="O4423" t="s">
        <v>372</v>
      </c>
      <c r="P4423" t="s">
        <v>9885</v>
      </c>
      <c r="Q4423" t="s">
        <v>1432</v>
      </c>
      <c r="R4423" t="s">
        <v>9886</v>
      </c>
      <c r="S4423" t="s">
        <v>270</v>
      </c>
      <c r="T4423" t="b">
        <v>1</v>
      </c>
    </row>
    <row r="4424" spans="1:20" x14ac:dyDescent="0.25">
      <c r="A4424" t="s">
        <v>259</v>
      </c>
      <c r="B4424" t="s">
        <v>260</v>
      </c>
      <c r="C4424" t="s">
        <v>237</v>
      </c>
      <c r="D4424" t="s">
        <v>1501</v>
      </c>
      <c r="E4424" t="s">
        <v>4725</v>
      </c>
      <c r="F4424" t="s">
        <v>4726</v>
      </c>
      <c r="G4424" t="s">
        <v>4726</v>
      </c>
      <c r="H4424">
        <v>3.629</v>
      </c>
      <c r="I4424" t="s">
        <v>265</v>
      </c>
      <c r="J4424" t="s">
        <v>242</v>
      </c>
      <c r="K4424" t="s">
        <v>243</v>
      </c>
      <c r="L4424" t="s">
        <v>244</v>
      </c>
      <c r="M4424">
        <v>0</v>
      </c>
      <c r="N4424">
        <v>3.629</v>
      </c>
      <c r="O4424" t="s">
        <v>1309</v>
      </c>
      <c r="P4424" t="s">
        <v>6323</v>
      </c>
      <c r="Q4424" t="s">
        <v>1505</v>
      </c>
      <c r="R4424" t="s">
        <v>9887</v>
      </c>
      <c r="S4424" t="s">
        <v>270</v>
      </c>
      <c r="T4424" t="b">
        <v>0</v>
      </c>
    </row>
    <row r="4425" spans="1:20" x14ac:dyDescent="0.25">
      <c r="A4425" t="s">
        <v>259</v>
      </c>
      <c r="B4425" t="s">
        <v>260</v>
      </c>
      <c r="C4425" t="s">
        <v>336</v>
      </c>
      <c r="D4425" t="s">
        <v>1501</v>
      </c>
      <c r="E4425" t="s">
        <v>4725</v>
      </c>
      <c r="F4425" t="s">
        <v>4726</v>
      </c>
      <c r="G4425" t="s">
        <v>4726</v>
      </c>
      <c r="H4425">
        <v>20661</v>
      </c>
      <c r="I4425" t="s">
        <v>265</v>
      </c>
      <c r="J4425" t="s">
        <v>242</v>
      </c>
      <c r="K4425" t="s">
        <v>243</v>
      </c>
      <c r="L4425" t="s">
        <v>244</v>
      </c>
      <c r="M4425">
        <v>0</v>
      </c>
      <c r="N4425">
        <v>20661</v>
      </c>
      <c r="O4425" t="s">
        <v>1212</v>
      </c>
      <c r="P4425" t="s">
        <v>6323</v>
      </c>
      <c r="Q4425" t="s">
        <v>1505</v>
      </c>
      <c r="R4425" t="s">
        <v>9888</v>
      </c>
      <c r="S4425" t="s">
        <v>270</v>
      </c>
      <c r="T4425" t="b">
        <v>0</v>
      </c>
    </row>
    <row r="4426" spans="1:20" x14ac:dyDescent="0.25">
      <c r="A4426" t="s">
        <v>259</v>
      </c>
      <c r="B4426" t="s">
        <v>260</v>
      </c>
      <c r="C4426" t="s">
        <v>336</v>
      </c>
      <c r="D4426" t="s">
        <v>1501</v>
      </c>
      <c r="E4426" t="s">
        <v>4725</v>
      </c>
      <c r="F4426" t="s">
        <v>4726</v>
      </c>
      <c r="G4426" t="s">
        <v>4726</v>
      </c>
      <c r="H4426">
        <v>39636</v>
      </c>
      <c r="I4426" t="s">
        <v>265</v>
      </c>
      <c r="J4426" t="s">
        <v>242</v>
      </c>
      <c r="K4426" t="s">
        <v>243</v>
      </c>
      <c r="L4426" t="s">
        <v>244</v>
      </c>
      <c r="M4426">
        <v>0</v>
      </c>
      <c r="N4426">
        <v>39636</v>
      </c>
      <c r="O4426" t="s">
        <v>1212</v>
      </c>
      <c r="P4426" t="s">
        <v>6323</v>
      </c>
      <c r="Q4426" t="s">
        <v>1505</v>
      </c>
      <c r="R4426" t="s">
        <v>9889</v>
      </c>
      <c r="S4426" t="s">
        <v>270</v>
      </c>
      <c r="T4426" t="b">
        <v>0</v>
      </c>
    </row>
    <row r="4427" spans="1:20" x14ac:dyDescent="0.25">
      <c r="A4427" t="s">
        <v>259</v>
      </c>
      <c r="B4427" t="s">
        <v>260</v>
      </c>
      <c r="C4427" t="s">
        <v>237</v>
      </c>
      <c r="D4427" t="s">
        <v>2340</v>
      </c>
      <c r="E4427" t="s">
        <v>9446</v>
      </c>
      <c r="F4427" t="s">
        <v>9890</v>
      </c>
      <c r="G4427" t="s">
        <v>9891</v>
      </c>
      <c r="H4427">
        <v>7.2300000000000003E-2</v>
      </c>
      <c r="I4427" t="s">
        <v>265</v>
      </c>
      <c r="J4427" t="s">
        <v>242</v>
      </c>
      <c r="K4427" t="s">
        <v>243</v>
      </c>
      <c r="L4427" t="s">
        <v>244</v>
      </c>
      <c r="M4427">
        <v>0</v>
      </c>
      <c r="N4427">
        <v>7.2300000000000003E-2</v>
      </c>
      <c r="O4427" t="s">
        <v>290</v>
      </c>
      <c r="P4427" t="s">
        <v>9892</v>
      </c>
      <c r="Q4427" t="s">
        <v>2345</v>
      </c>
      <c r="R4427" t="s">
        <v>9893</v>
      </c>
      <c r="S4427" t="s">
        <v>270</v>
      </c>
      <c r="T4427" t="b">
        <v>1</v>
      </c>
    </row>
    <row r="4428" spans="1:20" x14ac:dyDescent="0.25">
      <c r="A4428" t="s">
        <v>259</v>
      </c>
      <c r="B4428" t="s">
        <v>260</v>
      </c>
      <c r="C4428" t="s">
        <v>237</v>
      </c>
      <c r="D4428" t="s">
        <v>412</v>
      </c>
      <c r="E4428" t="s">
        <v>2100</v>
      </c>
      <c r="F4428" t="s">
        <v>5209</v>
      </c>
      <c r="G4428" t="s">
        <v>5209</v>
      </c>
      <c r="H4428">
        <v>3.19</v>
      </c>
      <c r="I4428" t="s">
        <v>265</v>
      </c>
      <c r="J4428" t="s">
        <v>242</v>
      </c>
      <c r="K4428" t="s">
        <v>243</v>
      </c>
      <c r="L4428" t="s">
        <v>244</v>
      </c>
      <c r="M4428">
        <v>0</v>
      </c>
      <c r="N4428">
        <v>3.19</v>
      </c>
      <c r="O4428" t="s">
        <v>372</v>
      </c>
      <c r="P4428" t="s">
        <v>9894</v>
      </c>
      <c r="Q4428" t="s">
        <v>416</v>
      </c>
      <c r="R4428" t="s">
        <v>9895</v>
      </c>
      <c r="S4428" t="s">
        <v>270</v>
      </c>
      <c r="T4428" t="b">
        <v>1</v>
      </c>
    </row>
    <row r="4429" spans="1:20" x14ac:dyDescent="0.25">
      <c r="A4429" t="s">
        <v>236</v>
      </c>
      <c r="B4429" t="s">
        <v>236</v>
      </c>
      <c r="C4429" t="s">
        <v>237</v>
      </c>
      <c r="D4429" t="s">
        <v>314</v>
      </c>
      <c r="F4429" t="s">
        <v>724</v>
      </c>
      <c r="G4429" t="s">
        <v>3310</v>
      </c>
      <c r="H4429">
        <v>3.5E-4</v>
      </c>
      <c r="I4429" t="s">
        <v>241</v>
      </c>
      <c r="J4429" t="s">
        <v>242</v>
      </c>
      <c r="K4429" t="s">
        <v>243</v>
      </c>
      <c r="L4429" t="s">
        <v>244</v>
      </c>
      <c r="M4429">
        <v>0</v>
      </c>
      <c r="N4429">
        <v>3.5E-4</v>
      </c>
      <c r="O4429" t="s">
        <v>1407</v>
      </c>
      <c r="P4429" t="s">
        <v>3311</v>
      </c>
      <c r="Q4429" t="s">
        <v>318</v>
      </c>
      <c r="R4429" t="s">
        <v>4122</v>
      </c>
      <c r="S4429" t="s">
        <v>249</v>
      </c>
      <c r="T4429" t="b">
        <v>0</v>
      </c>
    </row>
    <row r="4430" spans="1:20" x14ac:dyDescent="0.25">
      <c r="A4430" t="s">
        <v>236</v>
      </c>
      <c r="B4430" t="s">
        <v>236</v>
      </c>
      <c r="C4430" t="s">
        <v>237</v>
      </c>
      <c r="D4430" t="s">
        <v>566</v>
      </c>
      <c r="E4430" t="s">
        <v>251</v>
      </c>
      <c r="F4430" t="s">
        <v>479</v>
      </c>
      <c r="G4430" t="s">
        <v>3874</v>
      </c>
      <c r="H4430">
        <v>0.01</v>
      </c>
      <c r="I4430" t="s">
        <v>241</v>
      </c>
      <c r="J4430" t="s">
        <v>242</v>
      </c>
      <c r="K4430" t="s">
        <v>243</v>
      </c>
      <c r="L4430" t="s">
        <v>244</v>
      </c>
      <c r="M4430">
        <v>0</v>
      </c>
      <c r="N4430">
        <v>0.01</v>
      </c>
      <c r="O4430" t="s">
        <v>255</v>
      </c>
      <c r="P4430" t="s">
        <v>9896</v>
      </c>
      <c r="Q4430" t="s">
        <v>571</v>
      </c>
      <c r="R4430" t="s">
        <v>3571</v>
      </c>
      <c r="S4430" t="s">
        <v>249</v>
      </c>
      <c r="T4430" t="b">
        <v>1</v>
      </c>
    </row>
    <row r="4431" spans="1:20" x14ac:dyDescent="0.25">
      <c r="A4431" t="s">
        <v>259</v>
      </c>
      <c r="B4431" t="s">
        <v>260</v>
      </c>
      <c r="C4431" t="s">
        <v>237</v>
      </c>
      <c r="D4431" t="s">
        <v>715</v>
      </c>
      <c r="E4431" t="s">
        <v>4536</v>
      </c>
      <c r="F4431" t="s">
        <v>4537</v>
      </c>
      <c r="G4431" t="s">
        <v>4538</v>
      </c>
      <c r="H4431">
        <v>0.1115</v>
      </c>
      <c r="I4431" t="s">
        <v>265</v>
      </c>
      <c r="J4431" t="s">
        <v>242</v>
      </c>
      <c r="K4431" t="s">
        <v>243</v>
      </c>
      <c r="L4431" t="s">
        <v>244</v>
      </c>
      <c r="M4431">
        <v>0</v>
      </c>
      <c r="N4431">
        <v>0.1115</v>
      </c>
      <c r="O4431" t="s">
        <v>446</v>
      </c>
      <c r="P4431" s="18" t="s">
        <v>9897</v>
      </c>
      <c r="Q4431" t="s">
        <v>717</v>
      </c>
      <c r="R4431" t="s">
        <v>9898</v>
      </c>
      <c r="S4431" t="s">
        <v>270</v>
      </c>
      <c r="T4431" t="b">
        <v>1</v>
      </c>
    </row>
    <row r="4432" spans="1:20" x14ac:dyDescent="0.25">
      <c r="A4432" t="s">
        <v>259</v>
      </c>
      <c r="B4432" t="s">
        <v>260</v>
      </c>
      <c r="C4432" t="s">
        <v>294</v>
      </c>
      <c r="D4432" t="s">
        <v>715</v>
      </c>
      <c r="E4432" t="s">
        <v>4536</v>
      </c>
      <c r="F4432" t="s">
        <v>4537</v>
      </c>
      <c r="G4432" t="s">
        <v>4538</v>
      </c>
      <c r="H4432">
        <v>6.5500000000000003E-2</v>
      </c>
      <c r="I4432" t="s">
        <v>265</v>
      </c>
      <c r="J4432" t="s">
        <v>242</v>
      </c>
      <c r="K4432" t="s">
        <v>243</v>
      </c>
      <c r="L4432" t="s">
        <v>244</v>
      </c>
      <c r="M4432">
        <v>0</v>
      </c>
      <c r="N4432">
        <v>6.5500000000000003E-2</v>
      </c>
      <c r="O4432" t="s">
        <v>446</v>
      </c>
      <c r="P4432" s="18" t="s">
        <v>9897</v>
      </c>
      <c r="Q4432" t="s">
        <v>717</v>
      </c>
      <c r="R4432" t="s">
        <v>9898</v>
      </c>
      <c r="S4432" t="s">
        <v>270</v>
      </c>
      <c r="T4432" t="b">
        <v>1</v>
      </c>
    </row>
    <row r="4433" spans="1:20" x14ac:dyDescent="0.25">
      <c r="A4433" t="s">
        <v>236</v>
      </c>
      <c r="B4433" t="s">
        <v>236</v>
      </c>
      <c r="C4433" t="s">
        <v>237</v>
      </c>
      <c r="D4433" t="s">
        <v>509</v>
      </c>
      <c r="F4433" t="s">
        <v>600</v>
      </c>
      <c r="G4433" t="s">
        <v>1199</v>
      </c>
      <c r="H4433">
        <v>0</v>
      </c>
      <c r="I4433" t="s">
        <v>254</v>
      </c>
      <c r="J4433" t="s">
        <v>242</v>
      </c>
      <c r="K4433" t="s">
        <v>243</v>
      </c>
      <c r="L4433" t="s">
        <v>244</v>
      </c>
      <c r="M4433">
        <v>0</v>
      </c>
      <c r="N4433">
        <v>0</v>
      </c>
      <c r="O4433" t="s">
        <v>358</v>
      </c>
      <c r="P4433" t="s">
        <v>9899</v>
      </c>
      <c r="Q4433" t="s">
        <v>512</v>
      </c>
      <c r="R4433" t="s">
        <v>1068</v>
      </c>
      <c r="S4433" t="s">
        <v>249</v>
      </c>
      <c r="T4433" t="b">
        <v>0</v>
      </c>
    </row>
    <row r="4434" spans="1:20" x14ac:dyDescent="0.25">
      <c r="A4434" t="s">
        <v>259</v>
      </c>
      <c r="B4434" t="s">
        <v>260</v>
      </c>
      <c r="C4434" t="s">
        <v>237</v>
      </c>
      <c r="D4434" t="s">
        <v>627</v>
      </c>
      <c r="E4434" t="s">
        <v>6207</v>
      </c>
      <c r="F4434" t="s">
        <v>9900</v>
      </c>
      <c r="G4434" t="s">
        <v>9900</v>
      </c>
      <c r="H4434">
        <v>5.7599999999999998E-2</v>
      </c>
      <c r="I4434" t="s">
        <v>265</v>
      </c>
      <c r="J4434" t="s">
        <v>242</v>
      </c>
      <c r="K4434" t="s">
        <v>243</v>
      </c>
      <c r="L4434" t="s">
        <v>244</v>
      </c>
      <c r="M4434">
        <v>0</v>
      </c>
      <c r="N4434">
        <v>5.7599999999999998E-2</v>
      </c>
      <c r="O4434" t="s">
        <v>324</v>
      </c>
      <c r="P4434" t="s">
        <v>9901</v>
      </c>
      <c r="Q4434" t="s">
        <v>631</v>
      </c>
      <c r="R4434" t="s">
        <v>9902</v>
      </c>
      <c r="S4434" t="s">
        <v>270</v>
      </c>
      <c r="T4434" t="b">
        <v>1</v>
      </c>
    </row>
    <row r="4435" spans="1:20" x14ac:dyDescent="0.25">
      <c r="A4435" t="s">
        <v>259</v>
      </c>
      <c r="B4435" t="s">
        <v>260</v>
      </c>
      <c r="C4435" t="s">
        <v>237</v>
      </c>
      <c r="D4435" t="s">
        <v>1501</v>
      </c>
      <c r="E4435" t="s">
        <v>7174</v>
      </c>
      <c r="F4435" t="s">
        <v>9903</v>
      </c>
      <c r="G4435" t="s">
        <v>9903</v>
      </c>
      <c r="H4435">
        <v>0.10100000000000001</v>
      </c>
      <c r="I4435" t="s">
        <v>265</v>
      </c>
      <c r="J4435" t="s">
        <v>242</v>
      </c>
      <c r="K4435" t="s">
        <v>243</v>
      </c>
      <c r="L4435" t="s">
        <v>244</v>
      </c>
      <c r="M4435">
        <v>0</v>
      </c>
      <c r="N4435">
        <v>0.10100000000000001</v>
      </c>
      <c r="O4435" t="s">
        <v>1309</v>
      </c>
      <c r="P4435" t="s">
        <v>9904</v>
      </c>
      <c r="Q4435" t="s">
        <v>1505</v>
      </c>
      <c r="R4435" t="s">
        <v>9905</v>
      </c>
      <c r="S4435" t="s">
        <v>270</v>
      </c>
      <c r="T4435" t="b">
        <v>0</v>
      </c>
    </row>
    <row r="4436" spans="1:20" x14ac:dyDescent="0.25">
      <c r="A4436" t="s">
        <v>259</v>
      </c>
      <c r="B4436" t="s">
        <v>260</v>
      </c>
      <c r="C4436" t="s">
        <v>237</v>
      </c>
      <c r="D4436" t="s">
        <v>3088</v>
      </c>
      <c r="E4436" t="s">
        <v>2371</v>
      </c>
      <c r="F4436" t="s">
        <v>9906</v>
      </c>
      <c r="G4436" t="s">
        <v>9907</v>
      </c>
      <c r="H4436">
        <v>1.647</v>
      </c>
      <c r="I4436" t="s">
        <v>265</v>
      </c>
      <c r="J4436" t="s">
        <v>242</v>
      </c>
      <c r="K4436" t="s">
        <v>243</v>
      </c>
      <c r="L4436" t="s">
        <v>244</v>
      </c>
      <c r="M4436">
        <v>0</v>
      </c>
      <c r="N4436">
        <v>1.647</v>
      </c>
      <c r="O4436" t="s">
        <v>324</v>
      </c>
      <c r="P4436" t="s">
        <v>9908</v>
      </c>
      <c r="Q4436" t="s">
        <v>3092</v>
      </c>
      <c r="R4436" t="s">
        <v>9909</v>
      </c>
      <c r="S4436" t="s">
        <v>270</v>
      </c>
      <c r="T4436" t="b">
        <v>1</v>
      </c>
    </row>
    <row r="4437" spans="1:20" x14ac:dyDescent="0.25">
      <c r="A4437" t="s">
        <v>259</v>
      </c>
      <c r="B4437" t="s">
        <v>260</v>
      </c>
      <c r="C4437" t="s">
        <v>237</v>
      </c>
      <c r="D4437" t="s">
        <v>1588</v>
      </c>
      <c r="E4437" t="s">
        <v>2325</v>
      </c>
      <c r="F4437" t="s">
        <v>9386</v>
      </c>
      <c r="G4437" t="s">
        <v>9386</v>
      </c>
      <c r="H4437">
        <v>5.3380000000000001</v>
      </c>
      <c r="I4437" t="s">
        <v>265</v>
      </c>
      <c r="J4437" t="s">
        <v>242</v>
      </c>
      <c r="K4437" t="s">
        <v>243</v>
      </c>
      <c r="L4437" t="s">
        <v>244</v>
      </c>
      <c r="M4437">
        <v>0</v>
      </c>
      <c r="N4437">
        <v>5.3380000000000001</v>
      </c>
      <c r="O4437" t="s">
        <v>476</v>
      </c>
      <c r="P4437" t="s">
        <v>9910</v>
      </c>
      <c r="Q4437" t="s">
        <v>1592</v>
      </c>
      <c r="R4437" t="s">
        <v>9911</v>
      </c>
      <c r="S4437" t="s">
        <v>270</v>
      </c>
      <c r="T4437" t="b">
        <v>1</v>
      </c>
    </row>
    <row r="4438" spans="1:20" x14ac:dyDescent="0.25">
      <c r="A4438" t="s">
        <v>259</v>
      </c>
      <c r="B4438" t="s">
        <v>260</v>
      </c>
      <c r="C4438" t="s">
        <v>237</v>
      </c>
      <c r="D4438" t="s">
        <v>4065</v>
      </c>
      <c r="E4438" t="s">
        <v>6858</v>
      </c>
      <c r="F4438" t="s">
        <v>9912</v>
      </c>
      <c r="G4438" t="s">
        <v>9912</v>
      </c>
      <c r="H4438">
        <v>0.46100000000000002</v>
      </c>
      <c r="I4438" t="s">
        <v>265</v>
      </c>
      <c r="J4438" t="s">
        <v>242</v>
      </c>
      <c r="K4438" t="s">
        <v>243</v>
      </c>
      <c r="L4438" t="s">
        <v>244</v>
      </c>
      <c r="M4438">
        <v>0</v>
      </c>
      <c r="N4438">
        <v>0.46100000000000002</v>
      </c>
      <c r="O4438" t="s">
        <v>324</v>
      </c>
      <c r="P4438" t="s">
        <v>9913</v>
      </c>
      <c r="Q4438" t="s">
        <v>4069</v>
      </c>
      <c r="R4438" t="s">
        <v>9914</v>
      </c>
      <c r="S4438" t="s">
        <v>270</v>
      </c>
      <c r="T4438" t="b">
        <v>1</v>
      </c>
    </row>
    <row r="4439" spans="1:20" x14ac:dyDescent="0.25">
      <c r="A4439" t="s">
        <v>236</v>
      </c>
      <c r="B4439" t="s">
        <v>236</v>
      </c>
      <c r="C4439" t="s">
        <v>237</v>
      </c>
      <c r="D4439" t="s">
        <v>250</v>
      </c>
      <c r="F4439" t="s">
        <v>808</v>
      </c>
      <c r="G4439" t="s">
        <v>5148</v>
      </c>
      <c r="H4439">
        <v>0.13</v>
      </c>
      <c r="I4439">
        <v>100</v>
      </c>
      <c r="J4439" t="s">
        <v>242</v>
      </c>
      <c r="K4439" t="s">
        <v>243</v>
      </c>
      <c r="L4439" t="s">
        <v>244</v>
      </c>
      <c r="M4439">
        <v>0</v>
      </c>
      <c r="N4439">
        <v>0.13</v>
      </c>
      <c r="O4439" t="s">
        <v>546</v>
      </c>
      <c r="P4439" t="s">
        <v>5149</v>
      </c>
      <c r="Q4439" t="s">
        <v>257</v>
      </c>
      <c r="R4439" t="s">
        <v>6389</v>
      </c>
      <c r="S4439" t="s">
        <v>249</v>
      </c>
      <c r="T4439" t="b">
        <v>0</v>
      </c>
    </row>
    <row r="4440" spans="1:20" x14ac:dyDescent="0.25">
      <c r="A4440" t="s">
        <v>259</v>
      </c>
      <c r="B4440" t="s">
        <v>260</v>
      </c>
      <c r="C4440" t="s">
        <v>237</v>
      </c>
      <c r="D4440" t="s">
        <v>875</v>
      </c>
      <c r="E4440" t="s">
        <v>9915</v>
      </c>
      <c r="F4440" t="s">
        <v>9916</v>
      </c>
      <c r="G4440" t="s">
        <v>9916</v>
      </c>
      <c r="H4440">
        <v>54.188000000000002</v>
      </c>
      <c r="I4440" t="s">
        <v>265</v>
      </c>
      <c r="J4440" t="s">
        <v>242</v>
      </c>
      <c r="K4440" t="s">
        <v>243</v>
      </c>
      <c r="L4440" t="s">
        <v>244</v>
      </c>
      <c r="M4440">
        <v>0</v>
      </c>
      <c r="N4440">
        <v>54.188000000000002</v>
      </c>
      <c r="O4440" t="s">
        <v>283</v>
      </c>
      <c r="P4440" t="s">
        <v>9917</v>
      </c>
      <c r="Q4440" t="s">
        <v>879</v>
      </c>
      <c r="R4440" t="s">
        <v>9918</v>
      </c>
      <c r="S4440" t="s">
        <v>270</v>
      </c>
      <c r="T4440" t="b">
        <v>0</v>
      </c>
    </row>
    <row r="4441" spans="1:20" x14ac:dyDescent="0.25">
      <c r="A4441" t="s">
        <v>259</v>
      </c>
      <c r="B4441" t="s">
        <v>260</v>
      </c>
      <c r="C4441" t="s">
        <v>294</v>
      </c>
      <c r="D4441" t="s">
        <v>875</v>
      </c>
      <c r="E4441" t="s">
        <v>9915</v>
      </c>
      <c r="F4441" t="s">
        <v>9916</v>
      </c>
      <c r="G4441" t="s">
        <v>9916</v>
      </c>
      <c r="H4441">
        <v>44.62</v>
      </c>
      <c r="I4441" t="s">
        <v>265</v>
      </c>
      <c r="J4441" t="s">
        <v>242</v>
      </c>
      <c r="K4441" t="s">
        <v>243</v>
      </c>
      <c r="L4441" t="s">
        <v>244</v>
      </c>
      <c r="M4441">
        <v>0</v>
      </c>
      <c r="N4441">
        <v>44.62</v>
      </c>
      <c r="O4441" t="s">
        <v>283</v>
      </c>
      <c r="P4441" t="s">
        <v>9917</v>
      </c>
      <c r="Q4441" t="s">
        <v>879</v>
      </c>
      <c r="R4441" t="s">
        <v>9918</v>
      </c>
      <c r="S4441" t="s">
        <v>270</v>
      </c>
      <c r="T4441" t="b">
        <v>0</v>
      </c>
    </row>
    <row r="4442" spans="1:20" x14ac:dyDescent="0.25">
      <c r="A4442" t="s">
        <v>259</v>
      </c>
      <c r="B4442" t="s">
        <v>260</v>
      </c>
      <c r="C4442" t="s">
        <v>237</v>
      </c>
      <c r="D4442" t="s">
        <v>1501</v>
      </c>
      <c r="E4442" t="s">
        <v>9883</v>
      </c>
      <c r="F4442" t="s">
        <v>9884</v>
      </c>
      <c r="G4442" t="s">
        <v>9884</v>
      </c>
      <c r="H4442">
        <v>0.67862299999999998</v>
      </c>
      <c r="I4442" t="s">
        <v>265</v>
      </c>
      <c r="J4442" t="s">
        <v>242</v>
      </c>
      <c r="K4442" t="s">
        <v>243</v>
      </c>
      <c r="L4442" t="s">
        <v>244</v>
      </c>
      <c r="M4442">
        <v>0</v>
      </c>
      <c r="N4442">
        <v>0.67862299999999998</v>
      </c>
      <c r="O4442" t="s">
        <v>372</v>
      </c>
      <c r="P4442" t="s">
        <v>9919</v>
      </c>
      <c r="Q4442" t="s">
        <v>1505</v>
      </c>
      <c r="R4442" t="s">
        <v>9920</v>
      </c>
      <c r="S4442" t="s">
        <v>270</v>
      </c>
      <c r="T4442" t="b">
        <v>1</v>
      </c>
    </row>
    <row r="4443" spans="1:20" x14ac:dyDescent="0.25">
      <c r="A4443" t="s">
        <v>259</v>
      </c>
      <c r="B4443" t="s">
        <v>260</v>
      </c>
      <c r="C4443" t="s">
        <v>237</v>
      </c>
      <c r="D4443" t="s">
        <v>2340</v>
      </c>
      <c r="E4443" t="s">
        <v>8912</v>
      </c>
      <c r="F4443" t="s">
        <v>9921</v>
      </c>
      <c r="G4443" t="s">
        <v>9922</v>
      </c>
      <c r="H4443">
        <v>1.8100000000000002E-2</v>
      </c>
      <c r="I4443" t="s">
        <v>265</v>
      </c>
      <c r="J4443" t="s">
        <v>242</v>
      </c>
      <c r="K4443" t="s">
        <v>243</v>
      </c>
      <c r="L4443" t="s">
        <v>244</v>
      </c>
      <c r="M4443">
        <v>0</v>
      </c>
      <c r="N4443">
        <v>1.8100000000000002E-2</v>
      </c>
      <c r="O4443" t="s">
        <v>2901</v>
      </c>
      <c r="P4443" t="s">
        <v>9923</v>
      </c>
      <c r="Q4443" t="s">
        <v>2345</v>
      </c>
      <c r="R4443" t="s">
        <v>9924</v>
      </c>
      <c r="S4443" t="s">
        <v>270</v>
      </c>
      <c r="T4443" t="b">
        <v>1</v>
      </c>
    </row>
    <row r="4444" spans="1:20" x14ac:dyDescent="0.25">
      <c r="A4444" t="s">
        <v>259</v>
      </c>
      <c r="B4444" t="s">
        <v>260</v>
      </c>
      <c r="C4444" t="s">
        <v>237</v>
      </c>
      <c r="D4444" t="s">
        <v>1489</v>
      </c>
      <c r="E4444" t="s">
        <v>9925</v>
      </c>
      <c r="F4444" t="s">
        <v>9926</v>
      </c>
      <c r="G4444" t="s">
        <v>9926</v>
      </c>
      <c r="H4444">
        <v>2.3039999999999998</v>
      </c>
      <c r="I4444" t="s">
        <v>265</v>
      </c>
      <c r="J4444" t="s">
        <v>242</v>
      </c>
      <c r="K4444" t="s">
        <v>243</v>
      </c>
      <c r="L4444" t="s">
        <v>244</v>
      </c>
      <c r="M4444">
        <v>0</v>
      </c>
      <c r="N4444">
        <v>2.3039999999999998</v>
      </c>
      <c r="O4444" t="s">
        <v>576</v>
      </c>
      <c r="P4444" t="s">
        <v>9927</v>
      </c>
      <c r="Q4444" t="s">
        <v>1493</v>
      </c>
      <c r="R4444" t="s">
        <v>9928</v>
      </c>
      <c r="S4444" t="s">
        <v>270</v>
      </c>
      <c r="T4444" t="b">
        <v>1</v>
      </c>
    </row>
    <row r="4445" spans="1:20" x14ac:dyDescent="0.25">
      <c r="A4445" t="s">
        <v>259</v>
      </c>
      <c r="B4445" t="s">
        <v>260</v>
      </c>
      <c r="C4445" t="s">
        <v>336</v>
      </c>
      <c r="D4445" t="s">
        <v>1489</v>
      </c>
      <c r="E4445" t="s">
        <v>9925</v>
      </c>
      <c r="F4445" t="s">
        <v>9926</v>
      </c>
      <c r="G4445" t="s">
        <v>9926</v>
      </c>
      <c r="H4445">
        <v>11908</v>
      </c>
      <c r="I4445" t="s">
        <v>265</v>
      </c>
      <c r="J4445" t="s">
        <v>242</v>
      </c>
      <c r="K4445" t="s">
        <v>243</v>
      </c>
      <c r="L4445" t="s">
        <v>244</v>
      </c>
      <c r="M4445">
        <v>0</v>
      </c>
      <c r="N4445">
        <v>11908</v>
      </c>
      <c r="O4445" t="s">
        <v>576</v>
      </c>
      <c r="P4445" t="s">
        <v>9927</v>
      </c>
      <c r="Q4445" t="s">
        <v>1493</v>
      </c>
      <c r="R4445" t="s">
        <v>9929</v>
      </c>
      <c r="S4445" t="s">
        <v>270</v>
      </c>
      <c r="T4445" t="b">
        <v>1</v>
      </c>
    </row>
    <row r="4446" spans="1:20" x14ac:dyDescent="0.25">
      <c r="A4446" t="s">
        <v>259</v>
      </c>
      <c r="B4446" t="s">
        <v>260</v>
      </c>
      <c r="C4446" t="s">
        <v>336</v>
      </c>
      <c r="D4446" t="s">
        <v>1489</v>
      </c>
      <c r="E4446" t="s">
        <v>9925</v>
      </c>
      <c r="F4446" t="s">
        <v>9926</v>
      </c>
      <c r="G4446" t="s">
        <v>9926</v>
      </c>
      <c r="H4446">
        <v>21798</v>
      </c>
      <c r="I4446" t="s">
        <v>265</v>
      </c>
      <c r="J4446" t="s">
        <v>242</v>
      </c>
      <c r="K4446" t="s">
        <v>243</v>
      </c>
      <c r="L4446" t="s">
        <v>244</v>
      </c>
      <c r="M4446">
        <v>0</v>
      </c>
      <c r="N4446">
        <v>21798</v>
      </c>
      <c r="O4446" t="s">
        <v>576</v>
      </c>
      <c r="P4446" t="s">
        <v>9927</v>
      </c>
      <c r="Q4446" t="s">
        <v>1493</v>
      </c>
      <c r="R4446" t="s">
        <v>9930</v>
      </c>
      <c r="S4446" t="s">
        <v>270</v>
      </c>
      <c r="T4446" t="b">
        <v>1</v>
      </c>
    </row>
    <row r="4447" spans="1:20" x14ac:dyDescent="0.25">
      <c r="A4447" t="s">
        <v>259</v>
      </c>
      <c r="B4447" t="s">
        <v>260</v>
      </c>
      <c r="C4447" t="s">
        <v>237</v>
      </c>
      <c r="D4447" t="s">
        <v>643</v>
      </c>
      <c r="E4447" t="s">
        <v>7681</v>
      </c>
      <c r="F4447" t="s">
        <v>9931</v>
      </c>
      <c r="G4447" t="s">
        <v>9931</v>
      </c>
      <c r="H4447">
        <v>1.4225E-2</v>
      </c>
      <c r="I4447" t="s">
        <v>265</v>
      </c>
      <c r="J4447" t="s">
        <v>242</v>
      </c>
      <c r="K4447" t="s">
        <v>243</v>
      </c>
      <c r="L4447" t="s">
        <v>244</v>
      </c>
      <c r="M4447">
        <v>0</v>
      </c>
      <c r="N4447">
        <v>1.4225E-2</v>
      </c>
      <c r="O4447" t="s">
        <v>372</v>
      </c>
      <c r="P4447" t="s">
        <v>9932</v>
      </c>
      <c r="Q4447" t="s">
        <v>647</v>
      </c>
      <c r="R4447" t="s">
        <v>9933</v>
      </c>
      <c r="S4447" t="s">
        <v>270</v>
      </c>
      <c r="T4447" t="b">
        <v>1</v>
      </c>
    </row>
    <row r="4448" spans="1:20" x14ac:dyDescent="0.25">
      <c r="A4448" t="s">
        <v>259</v>
      </c>
      <c r="B4448" t="s">
        <v>260</v>
      </c>
      <c r="C4448" t="s">
        <v>237</v>
      </c>
      <c r="D4448" t="s">
        <v>1530</v>
      </c>
      <c r="E4448" t="s">
        <v>3176</v>
      </c>
      <c r="F4448" t="s">
        <v>9934</v>
      </c>
      <c r="G4448" t="s">
        <v>9934</v>
      </c>
      <c r="H4448">
        <v>3.6</v>
      </c>
      <c r="I4448" t="s">
        <v>265</v>
      </c>
      <c r="J4448" t="s">
        <v>242</v>
      </c>
      <c r="K4448" t="s">
        <v>243</v>
      </c>
      <c r="L4448" t="s">
        <v>244</v>
      </c>
      <c r="M4448">
        <v>0</v>
      </c>
      <c r="N4448">
        <v>3.6</v>
      </c>
      <c r="O4448" t="s">
        <v>1378</v>
      </c>
      <c r="P4448" t="s">
        <v>9935</v>
      </c>
      <c r="Q4448" t="s">
        <v>1533</v>
      </c>
      <c r="R4448" t="s">
        <v>9936</v>
      </c>
      <c r="S4448" t="s">
        <v>270</v>
      </c>
      <c r="T4448" t="b">
        <v>0</v>
      </c>
    </row>
    <row r="4449" spans="1:20" x14ac:dyDescent="0.25">
      <c r="A4449" t="s">
        <v>259</v>
      </c>
      <c r="B4449" t="s">
        <v>260</v>
      </c>
      <c r="C4449" t="s">
        <v>336</v>
      </c>
      <c r="D4449" t="s">
        <v>1530</v>
      </c>
      <c r="E4449" t="s">
        <v>3176</v>
      </c>
      <c r="F4449" t="s">
        <v>9934</v>
      </c>
      <c r="G4449" t="s">
        <v>9934</v>
      </c>
      <c r="H4449">
        <v>23652</v>
      </c>
      <c r="I4449" t="s">
        <v>265</v>
      </c>
      <c r="J4449" t="s">
        <v>242</v>
      </c>
      <c r="K4449" t="s">
        <v>243</v>
      </c>
      <c r="L4449" t="s">
        <v>244</v>
      </c>
      <c r="M4449">
        <v>0</v>
      </c>
      <c r="N4449">
        <v>23652</v>
      </c>
      <c r="O4449" t="s">
        <v>1378</v>
      </c>
      <c r="P4449" t="s">
        <v>9935</v>
      </c>
      <c r="Q4449" t="s">
        <v>1533</v>
      </c>
      <c r="R4449" t="s">
        <v>9937</v>
      </c>
      <c r="S4449" t="s">
        <v>270</v>
      </c>
      <c r="T4449" t="b">
        <v>0</v>
      </c>
    </row>
    <row r="4450" spans="1:20" x14ac:dyDescent="0.25">
      <c r="A4450" t="s">
        <v>259</v>
      </c>
      <c r="B4450" t="s">
        <v>260</v>
      </c>
      <c r="C4450" t="s">
        <v>336</v>
      </c>
      <c r="D4450" t="s">
        <v>1530</v>
      </c>
      <c r="E4450" t="s">
        <v>3176</v>
      </c>
      <c r="F4450" t="s">
        <v>9934</v>
      </c>
      <c r="G4450" t="s">
        <v>9934</v>
      </c>
      <c r="H4450">
        <v>47304</v>
      </c>
      <c r="I4450" t="s">
        <v>265</v>
      </c>
      <c r="J4450" t="s">
        <v>242</v>
      </c>
      <c r="K4450" t="s">
        <v>243</v>
      </c>
      <c r="L4450" t="s">
        <v>244</v>
      </c>
      <c r="M4450">
        <v>0</v>
      </c>
      <c r="N4450">
        <v>47304</v>
      </c>
      <c r="O4450" t="s">
        <v>1378</v>
      </c>
      <c r="P4450" t="s">
        <v>9935</v>
      </c>
      <c r="Q4450" t="s">
        <v>1533</v>
      </c>
      <c r="R4450" t="s">
        <v>9938</v>
      </c>
      <c r="S4450" t="s">
        <v>270</v>
      </c>
      <c r="T4450" t="b">
        <v>0</v>
      </c>
    </row>
    <row r="4451" spans="1:20" x14ac:dyDescent="0.25">
      <c r="A4451" t="s">
        <v>259</v>
      </c>
      <c r="B4451" t="s">
        <v>260</v>
      </c>
      <c r="C4451" t="s">
        <v>336</v>
      </c>
      <c r="D4451" t="s">
        <v>1530</v>
      </c>
      <c r="E4451" t="s">
        <v>3176</v>
      </c>
      <c r="F4451" t="s">
        <v>9934</v>
      </c>
      <c r="G4451" t="s">
        <v>9934</v>
      </c>
      <c r="H4451">
        <v>52555</v>
      </c>
      <c r="I4451" t="s">
        <v>265</v>
      </c>
      <c r="J4451" t="s">
        <v>242</v>
      </c>
      <c r="K4451" t="s">
        <v>243</v>
      </c>
      <c r="L4451" t="s">
        <v>244</v>
      </c>
      <c r="M4451">
        <v>0</v>
      </c>
      <c r="N4451">
        <v>52555</v>
      </c>
      <c r="O4451" t="s">
        <v>1378</v>
      </c>
      <c r="P4451" t="s">
        <v>9935</v>
      </c>
      <c r="Q4451" t="s">
        <v>1533</v>
      </c>
      <c r="R4451" t="s">
        <v>9939</v>
      </c>
      <c r="S4451" t="s">
        <v>270</v>
      </c>
      <c r="T4451" t="b">
        <v>0</v>
      </c>
    </row>
    <row r="4452" spans="1:20" x14ac:dyDescent="0.25">
      <c r="A4452" t="s">
        <v>259</v>
      </c>
      <c r="B4452" t="s">
        <v>260</v>
      </c>
      <c r="C4452" t="s">
        <v>237</v>
      </c>
      <c r="D4452" t="s">
        <v>2245</v>
      </c>
      <c r="E4452" t="s">
        <v>5622</v>
      </c>
      <c r="F4452" t="s">
        <v>7745</v>
      </c>
      <c r="G4452" t="s">
        <v>7745</v>
      </c>
      <c r="H4452">
        <v>0.45122400000000001</v>
      </c>
      <c r="I4452" t="s">
        <v>265</v>
      </c>
      <c r="J4452" t="s">
        <v>242</v>
      </c>
      <c r="K4452" t="s">
        <v>243</v>
      </c>
      <c r="L4452" t="s">
        <v>244</v>
      </c>
      <c r="M4452">
        <v>0</v>
      </c>
      <c r="N4452">
        <v>0.45122400000000001</v>
      </c>
      <c r="O4452" t="s">
        <v>372</v>
      </c>
      <c r="P4452" t="s">
        <v>9940</v>
      </c>
      <c r="Q4452" t="s">
        <v>2249</v>
      </c>
      <c r="R4452" t="s">
        <v>9941</v>
      </c>
      <c r="S4452" t="s">
        <v>270</v>
      </c>
      <c r="T4452" t="b">
        <v>1</v>
      </c>
    </row>
    <row r="4453" spans="1:20" x14ac:dyDescent="0.25">
      <c r="A4453" t="s">
        <v>259</v>
      </c>
      <c r="B4453" t="s">
        <v>260</v>
      </c>
      <c r="C4453" t="s">
        <v>294</v>
      </c>
      <c r="D4453" t="s">
        <v>2245</v>
      </c>
      <c r="E4453" t="s">
        <v>5622</v>
      </c>
      <c r="F4453" t="s">
        <v>7745</v>
      </c>
      <c r="G4453" t="s">
        <v>7745</v>
      </c>
      <c r="H4453">
        <v>0.20049600000000001</v>
      </c>
      <c r="I4453" t="s">
        <v>265</v>
      </c>
      <c r="J4453" t="s">
        <v>242</v>
      </c>
      <c r="K4453" t="s">
        <v>243</v>
      </c>
      <c r="L4453" t="s">
        <v>244</v>
      </c>
      <c r="M4453">
        <v>0</v>
      </c>
      <c r="N4453">
        <v>0.20049600000000001</v>
      </c>
      <c r="O4453" t="s">
        <v>372</v>
      </c>
      <c r="P4453" t="s">
        <v>9940</v>
      </c>
      <c r="Q4453" t="s">
        <v>2249</v>
      </c>
      <c r="R4453" t="s">
        <v>9941</v>
      </c>
      <c r="S4453" t="s">
        <v>270</v>
      </c>
      <c r="T4453" t="b">
        <v>1</v>
      </c>
    </row>
    <row r="4454" spans="1:20" x14ac:dyDescent="0.25">
      <c r="A4454" t="s">
        <v>259</v>
      </c>
      <c r="B4454" t="s">
        <v>260</v>
      </c>
      <c r="C4454" t="s">
        <v>237</v>
      </c>
      <c r="D4454" t="s">
        <v>2696</v>
      </c>
      <c r="E4454" t="s">
        <v>2512</v>
      </c>
      <c r="F4454" t="s">
        <v>9942</v>
      </c>
      <c r="G4454" t="s">
        <v>9942</v>
      </c>
      <c r="H4454">
        <v>0.252</v>
      </c>
      <c r="I4454" t="s">
        <v>265</v>
      </c>
      <c r="J4454" t="s">
        <v>242</v>
      </c>
      <c r="K4454" t="s">
        <v>243</v>
      </c>
      <c r="L4454" t="s">
        <v>244</v>
      </c>
      <c r="M4454">
        <v>0</v>
      </c>
      <c r="N4454">
        <v>0.252</v>
      </c>
      <c r="O4454" t="s">
        <v>324</v>
      </c>
      <c r="P4454" t="s">
        <v>9943</v>
      </c>
      <c r="Q4454" t="s">
        <v>2700</v>
      </c>
      <c r="R4454" t="s">
        <v>9944</v>
      </c>
      <c r="S4454" t="s">
        <v>270</v>
      </c>
      <c r="T4454" t="b">
        <v>1</v>
      </c>
    </row>
    <row r="4455" spans="1:20" x14ac:dyDescent="0.25">
      <c r="A4455" t="s">
        <v>259</v>
      </c>
      <c r="B4455" t="s">
        <v>260</v>
      </c>
      <c r="C4455" t="s">
        <v>336</v>
      </c>
      <c r="D4455" t="s">
        <v>2696</v>
      </c>
      <c r="E4455" t="s">
        <v>2512</v>
      </c>
      <c r="F4455" t="s">
        <v>9942</v>
      </c>
      <c r="G4455" t="s">
        <v>9942</v>
      </c>
      <c r="H4455">
        <v>1298</v>
      </c>
      <c r="I4455" t="s">
        <v>265</v>
      </c>
      <c r="J4455" t="s">
        <v>242</v>
      </c>
      <c r="K4455" t="s">
        <v>243</v>
      </c>
      <c r="L4455" t="s">
        <v>244</v>
      </c>
      <c r="M4455">
        <v>0</v>
      </c>
      <c r="N4455">
        <v>1298</v>
      </c>
      <c r="O4455" t="s">
        <v>324</v>
      </c>
      <c r="P4455" t="s">
        <v>9943</v>
      </c>
      <c r="Q4455" t="s">
        <v>2700</v>
      </c>
      <c r="R4455" t="s">
        <v>9945</v>
      </c>
      <c r="S4455" t="s">
        <v>270</v>
      </c>
      <c r="T4455" t="b">
        <v>1</v>
      </c>
    </row>
    <row r="4456" spans="1:20" x14ac:dyDescent="0.25">
      <c r="A4456" t="s">
        <v>259</v>
      </c>
      <c r="B4456" t="s">
        <v>260</v>
      </c>
      <c r="C4456" t="s">
        <v>336</v>
      </c>
      <c r="D4456" t="s">
        <v>2696</v>
      </c>
      <c r="E4456" t="s">
        <v>2512</v>
      </c>
      <c r="F4456" t="s">
        <v>9942</v>
      </c>
      <c r="G4456" t="s">
        <v>9942</v>
      </c>
      <c r="H4456">
        <v>2490</v>
      </c>
      <c r="I4456" t="s">
        <v>265</v>
      </c>
      <c r="J4456" t="s">
        <v>242</v>
      </c>
      <c r="K4456" t="s">
        <v>243</v>
      </c>
      <c r="L4456" t="s">
        <v>244</v>
      </c>
      <c r="M4456">
        <v>0</v>
      </c>
      <c r="N4456">
        <v>2490</v>
      </c>
      <c r="O4456" t="s">
        <v>324</v>
      </c>
      <c r="P4456" t="s">
        <v>9943</v>
      </c>
      <c r="Q4456" t="s">
        <v>2700</v>
      </c>
      <c r="R4456" t="s">
        <v>9946</v>
      </c>
      <c r="S4456" t="s">
        <v>270</v>
      </c>
      <c r="T4456" t="b">
        <v>1</v>
      </c>
    </row>
    <row r="4457" spans="1:20" x14ac:dyDescent="0.25">
      <c r="A4457" t="s">
        <v>259</v>
      </c>
      <c r="B4457" t="s">
        <v>260</v>
      </c>
      <c r="C4457" t="s">
        <v>237</v>
      </c>
      <c r="D4457" t="s">
        <v>2549</v>
      </c>
      <c r="E4457" t="s">
        <v>1383</v>
      </c>
      <c r="F4457" t="s">
        <v>1383</v>
      </c>
      <c r="G4457" t="s">
        <v>9427</v>
      </c>
      <c r="H4457">
        <v>2.3039999999999998</v>
      </c>
      <c r="I4457" t="s">
        <v>265</v>
      </c>
      <c r="J4457" t="s">
        <v>242</v>
      </c>
      <c r="K4457" t="s">
        <v>243</v>
      </c>
      <c r="L4457" t="s">
        <v>244</v>
      </c>
      <c r="M4457">
        <v>0</v>
      </c>
      <c r="N4457">
        <v>2.3039999999999998</v>
      </c>
      <c r="O4457" t="s">
        <v>324</v>
      </c>
      <c r="P4457" t="s">
        <v>9947</v>
      </c>
      <c r="Q4457" t="s">
        <v>2554</v>
      </c>
      <c r="R4457" t="s">
        <v>9948</v>
      </c>
      <c r="S4457" t="s">
        <v>270</v>
      </c>
      <c r="T4457" t="b">
        <v>1</v>
      </c>
    </row>
    <row r="4458" spans="1:20" x14ac:dyDescent="0.25">
      <c r="A4458" t="s">
        <v>259</v>
      </c>
      <c r="B4458" t="s">
        <v>260</v>
      </c>
      <c r="C4458" t="s">
        <v>336</v>
      </c>
      <c r="D4458" t="s">
        <v>2549</v>
      </c>
      <c r="E4458" t="s">
        <v>1383</v>
      </c>
      <c r="F4458" t="s">
        <v>1383</v>
      </c>
      <c r="G4458" t="s">
        <v>9427</v>
      </c>
      <c r="H4458">
        <v>11908</v>
      </c>
      <c r="I4458" t="s">
        <v>265</v>
      </c>
      <c r="J4458" t="s">
        <v>242</v>
      </c>
      <c r="K4458" t="s">
        <v>243</v>
      </c>
      <c r="L4458" t="s">
        <v>244</v>
      </c>
      <c r="M4458">
        <v>0</v>
      </c>
      <c r="N4458">
        <v>11908</v>
      </c>
      <c r="O4458" t="s">
        <v>324</v>
      </c>
      <c r="P4458" t="s">
        <v>9947</v>
      </c>
      <c r="Q4458" t="s">
        <v>2554</v>
      </c>
      <c r="R4458" t="s">
        <v>9949</v>
      </c>
      <c r="S4458" t="s">
        <v>270</v>
      </c>
      <c r="T4458" t="b">
        <v>1</v>
      </c>
    </row>
    <row r="4459" spans="1:20" x14ac:dyDescent="0.25">
      <c r="A4459" t="s">
        <v>259</v>
      </c>
      <c r="B4459" t="s">
        <v>260</v>
      </c>
      <c r="C4459" t="s">
        <v>336</v>
      </c>
      <c r="D4459" t="s">
        <v>2549</v>
      </c>
      <c r="E4459" t="s">
        <v>1383</v>
      </c>
      <c r="F4459" t="s">
        <v>1383</v>
      </c>
      <c r="G4459" t="s">
        <v>9427</v>
      </c>
      <c r="H4459">
        <v>23009</v>
      </c>
      <c r="I4459" t="s">
        <v>265</v>
      </c>
      <c r="J4459" t="s">
        <v>242</v>
      </c>
      <c r="K4459" t="s">
        <v>243</v>
      </c>
      <c r="L4459" t="s">
        <v>244</v>
      </c>
      <c r="M4459">
        <v>0</v>
      </c>
      <c r="N4459">
        <v>23009</v>
      </c>
      <c r="O4459" t="s">
        <v>324</v>
      </c>
      <c r="P4459" t="s">
        <v>9947</v>
      </c>
      <c r="Q4459" t="s">
        <v>2554</v>
      </c>
      <c r="R4459" t="s">
        <v>9950</v>
      </c>
      <c r="S4459" t="s">
        <v>270</v>
      </c>
      <c r="T4459" t="b">
        <v>1</v>
      </c>
    </row>
    <row r="4460" spans="1:20" x14ac:dyDescent="0.25">
      <c r="A4460" t="s">
        <v>259</v>
      </c>
      <c r="B4460" t="s">
        <v>260</v>
      </c>
      <c r="C4460" t="s">
        <v>237</v>
      </c>
      <c r="D4460" t="s">
        <v>677</v>
      </c>
      <c r="E4460" t="s">
        <v>7472</v>
      </c>
      <c r="F4460" t="s">
        <v>9951</v>
      </c>
      <c r="G4460" t="s">
        <v>9951</v>
      </c>
      <c r="H4460">
        <v>8.72E-2</v>
      </c>
      <c r="I4460" t="s">
        <v>265</v>
      </c>
      <c r="J4460" t="s">
        <v>242</v>
      </c>
      <c r="K4460" t="s">
        <v>243</v>
      </c>
      <c r="L4460" t="s">
        <v>244</v>
      </c>
      <c r="M4460">
        <v>0</v>
      </c>
      <c r="N4460">
        <v>8.72E-2</v>
      </c>
      <c r="O4460" t="s">
        <v>446</v>
      </c>
      <c r="P4460" t="s">
        <v>9952</v>
      </c>
      <c r="Q4460" t="s">
        <v>681</v>
      </c>
      <c r="R4460" t="s">
        <v>9953</v>
      </c>
      <c r="S4460" t="s">
        <v>270</v>
      </c>
      <c r="T4460" t="b">
        <v>1</v>
      </c>
    </row>
    <row r="4461" spans="1:20" x14ac:dyDescent="0.25">
      <c r="A4461" t="s">
        <v>259</v>
      </c>
      <c r="B4461" t="s">
        <v>260</v>
      </c>
      <c r="C4461" t="s">
        <v>294</v>
      </c>
      <c r="D4461" t="s">
        <v>677</v>
      </c>
      <c r="E4461" t="s">
        <v>7472</v>
      </c>
      <c r="F4461" t="s">
        <v>9951</v>
      </c>
      <c r="G4461" t="s">
        <v>9951</v>
      </c>
      <c r="H4461">
        <v>5.04E-2</v>
      </c>
      <c r="I4461" t="s">
        <v>265</v>
      </c>
      <c r="J4461" t="s">
        <v>242</v>
      </c>
      <c r="K4461" t="s">
        <v>243</v>
      </c>
      <c r="L4461" t="s">
        <v>244</v>
      </c>
      <c r="M4461">
        <v>0</v>
      </c>
      <c r="N4461">
        <v>5.04E-2</v>
      </c>
      <c r="O4461" t="s">
        <v>310</v>
      </c>
      <c r="P4461" t="s">
        <v>9952</v>
      </c>
      <c r="Q4461" t="s">
        <v>681</v>
      </c>
      <c r="R4461" t="s">
        <v>9953</v>
      </c>
      <c r="S4461" t="s">
        <v>270</v>
      </c>
      <c r="T4461" t="b">
        <v>1</v>
      </c>
    </row>
    <row r="4462" spans="1:20" x14ac:dyDescent="0.25">
      <c r="A4462" t="s">
        <v>259</v>
      </c>
      <c r="B4462" t="s">
        <v>260</v>
      </c>
      <c r="C4462" t="s">
        <v>237</v>
      </c>
      <c r="D4462" t="s">
        <v>1142</v>
      </c>
      <c r="E4462" t="s">
        <v>778</v>
      </c>
      <c r="F4462" t="s">
        <v>9954</v>
      </c>
      <c r="G4462" t="s">
        <v>9954</v>
      </c>
      <c r="H4462">
        <v>0.38400000000000001</v>
      </c>
      <c r="I4462" t="s">
        <v>265</v>
      </c>
      <c r="J4462" t="s">
        <v>242</v>
      </c>
      <c r="K4462" t="s">
        <v>243</v>
      </c>
      <c r="L4462" t="s">
        <v>244</v>
      </c>
      <c r="M4462">
        <v>0</v>
      </c>
      <c r="N4462">
        <v>0.38400000000000001</v>
      </c>
      <c r="O4462" t="s">
        <v>324</v>
      </c>
      <c r="P4462" t="s">
        <v>9955</v>
      </c>
      <c r="Q4462" t="s">
        <v>1146</v>
      </c>
      <c r="R4462" t="s">
        <v>9956</v>
      </c>
      <c r="S4462" t="s">
        <v>270</v>
      </c>
      <c r="T4462" t="b">
        <v>1</v>
      </c>
    </row>
    <row r="4463" spans="1:20" x14ac:dyDescent="0.25">
      <c r="A4463" t="s">
        <v>259</v>
      </c>
      <c r="B4463" t="s">
        <v>260</v>
      </c>
      <c r="C4463" t="s">
        <v>336</v>
      </c>
      <c r="D4463" t="s">
        <v>1142</v>
      </c>
      <c r="E4463" t="s">
        <v>778</v>
      </c>
      <c r="F4463" t="s">
        <v>9954</v>
      </c>
      <c r="G4463" t="s">
        <v>9954</v>
      </c>
      <c r="H4463">
        <v>1985</v>
      </c>
      <c r="I4463" t="s">
        <v>265</v>
      </c>
      <c r="J4463" t="s">
        <v>242</v>
      </c>
      <c r="K4463" t="s">
        <v>243</v>
      </c>
      <c r="L4463" t="s">
        <v>244</v>
      </c>
      <c r="M4463">
        <v>0</v>
      </c>
      <c r="N4463">
        <v>1985</v>
      </c>
      <c r="O4463" t="s">
        <v>674</v>
      </c>
      <c r="P4463" t="s">
        <v>9955</v>
      </c>
      <c r="Q4463" t="s">
        <v>1146</v>
      </c>
      <c r="R4463" t="s">
        <v>9957</v>
      </c>
      <c r="S4463" t="s">
        <v>270</v>
      </c>
      <c r="T4463" t="b">
        <v>1</v>
      </c>
    </row>
    <row r="4464" spans="1:20" x14ac:dyDescent="0.25">
      <c r="A4464" t="s">
        <v>259</v>
      </c>
      <c r="B4464" t="s">
        <v>260</v>
      </c>
      <c r="C4464" t="s">
        <v>336</v>
      </c>
      <c r="D4464" t="s">
        <v>1142</v>
      </c>
      <c r="E4464" t="s">
        <v>778</v>
      </c>
      <c r="F4464" t="s">
        <v>9954</v>
      </c>
      <c r="G4464" t="s">
        <v>9954</v>
      </c>
      <c r="H4464">
        <v>3835</v>
      </c>
      <c r="I4464" t="s">
        <v>265</v>
      </c>
      <c r="J4464" t="s">
        <v>242</v>
      </c>
      <c r="K4464" t="s">
        <v>243</v>
      </c>
      <c r="L4464" t="s">
        <v>244</v>
      </c>
      <c r="M4464">
        <v>0</v>
      </c>
      <c r="N4464">
        <v>3835</v>
      </c>
      <c r="O4464" t="s">
        <v>674</v>
      </c>
      <c r="P4464" t="s">
        <v>9955</v>
      </c>
      <c r="Q4464" t="s">
        <v>1146</v>
      </c>
      <c r="R4464" t="s">
        <v>9958</v>
      </c>
      <c r="S4464" t="s">
        <v>270</v>
      </c>
      <c r="T4464" t="b">
        <v>1</v>
      </c>
    </row>
    <row r="4465" spans="1:20" x14ac:dyDescent="0.25">
      <c r="A4465" t="s">
        <v>259</v>
      </c>
      <c r="B4465" t="s">
        <v>260</v>
      </c>
      <c r="C4465" t="s">
        <v>237</v>
      </c>
      <c r="D4465" t="s">
        <v>1316</v>
      </c>
      <c r="E4465" t="s">
        <v>4557</v>
      </c>
      <c r="F4465" t="s">
        <v>4558</v>
      </c>
      <c r="G4465" t="s">
        <v>4559</v>
      </c>
      <c r="H4465">
        <v>0.185</v>
      </c>
      <c r="I4465" t="s">
        <v>265</v>
      </c>
      <c r="J4465" t="s">
        <v>242</v>
      </c>
      <c r="K4465" t="s">
        <v>243</v>
      </c>
      <c r="L4465" t="s">
        <v>244</v>
      </c>
      <c r="M4465">
        <v>0</v>
      </c>
      <c r="N4465">
        <v>0.185</v>
      </c>
      <c r="O4465" t="s">
        <v>1364</v>
      </c>
      <c r="P4465" s="18" t="s">
        <v>9959</v>
      </c>
      <c r="Q4465" t="s">
        <v>1321</v>
      </c>
      <c r="R4465" t="s">
        <v>9960</v>
      </c>
      <c r="S4465" t="s">
        <v>270</v>
      </c>
      <c r="T4465" t="b">
        <v>1</v>
      </c>
    </row>
    <row r="4466" spans="1:20" x14ac:dyDescent="0.25">
      <c r="A4466" t="s">
        <v>259</v>
      </c>
      <c r="B4466" t="s">
        <v>260</v>
      </c>
      <c r="C4466" t="s">
        <v>336</v>
      </c>
      <c r="D4466" t="s">
        <v>1316</v>
      </c>
      <c r="E4466" t="s">
        <v>4557</v>
      </c>
      <c r="F4466" t="s">
        <v>4558</v>
      </c>
      <c r="G4466" t="s">
        <v>4559</v>
      </c>
      <c r="H4466">
        <v>772</v>
      </c>
      <c r="I4466" t="s">
        <v>265</v>
      </c>
      <c r="J4466" t="s">
        <v>242</v>
      </c>
      <c r="K4466" t="s">
        <v>243</v>
      </c>
      <c r="L4466" t="s">
        <v>244</v>
      </c>
      <c r="M4466">
        <v>0</v>
      </c>
      <c r="N4466">
        <v>772</v>
      </c>
      <c r="O4466" t="s">
        <v>1212</v>
      </c>
      <c r="P4466" s="18" t="s">
        <v>9959</v>
      </c>
      <c r="Q4466" t="s">
        <v>1321</v>
      </c>
      <c r="R4466" t="s">
        <v>9961</v>
      </c>
      <c r="S4466" t="s">
        <v>270</v>
      </c>
      <c r="T4466" t="b">
        <v>1</v>
      </c>
    </row>
    <row r="4467" spans="1:20" x14ac:dyDescent="0.25">
      <c r="A4467" t="s">
        <v>259</v>
      </c>
      <c r="B4467" t="s">
        <v>260</v>
      </c>
      <c r="C4467" t="s">
        <v>336</v>
      </c>
      <c r="D4467" t="s">
        <v>1316</v>
      </c>
      <c r="E4467" t="s">
        <v>4557</v>
      </c>
      <c r="F4467" t="s">
        <v>4558</v>
      </c>
      <c r="G4467" t="s">
        <v>4559</v>
      </c>
      <c r="H4467">
        <v>1532</v>
      </c>
      <c r="I4467" t="s">
        <v>265</v>
      </c>
      <c r="J4467" t="s">
        <v>242</v>
      </c>
      <c r="K4467" t="s">
        <v>243</v>
      </c>
      <c r="L4467" t="s">
        <v>244</v>
      </c>
      <c r="M4467">
        <v>0</v>
      </c>
      <c r="N4467">
        <v>1532</v>
      </c>
      <c r="O4467" t="s">
        <v>1212</v>
      </c>
      <c r="P4467" s="18" t="s">
        <v>9959</v>
      </c>
      <c r="Q4467" t="s">
        <v>1321</v>
      </c>
      <c r="R4467" t="s">
        <v>9962</v>
      </c>
      <c r="S4467" t="s">
        <v>270</v>
      </c>
      <c r="T4467" t="b">
        <v>1</v>
      </c>
    </row>
    <row r="4468" spans="1:20" x14ac:dyDescent="0.25">
      <c r="A4468" t="s">
        <v>259</v>
      </c>
      <c r="B4468" t="s">
        <v>260</v>
      </c>
      <c r="C4468" t="s">
        <v>237</v>
      </c>
      <c r="D4468" t="s">
        <v>1033</v>
      </c>
      <c r="E4468" t="s">
        <v>1653</v>
      </c>
      <c r="F4468" t="s">
        <v>1654</v>
      </c>
      <c r="G4468" t="s">
        <v>1654</v>
      </c>
      <c r="H4468">
        <v>0.52873599999999998</v>
      </c>
      <c r="I4468" t="s">
        <v>265</v>
      </c>
      <c r="J4468" t="s">
        <v>242</v>
      </c>
      <c r="K4468" t="s">
        <v>243</v>
      </c>
      <c r="L4468" t="s">
        <v>244</v>
      </c>
      <c r="M4468">
        <v>0</v>
      </c>
      <c r="N4468">
        <v>0.52873599999999998</v>
      </c>
      <c r="O4468" t="s">
        <v>372</v>
      </c>
      <c r="P4468" t="s">
        <v>9963</v>
      </c>
      <c r="Q4468" t="s">
        <v>1037</v>
      </c>
      <c r="R4468" t="s">
        <v>9964</v>
      </c>
      <c r="S4468" t="s">
        <v>270</v>
      </c>
      <c r="T4468" t="b">
        <v>1</v>
      </c>
    </row>
    <row r="4469" spans="1:20" x14ac:dyDescent="0.25">
      <c r="A4469" t="s">
        <v>259</v>
      </c>
      <c r="B4469" t="s">
        <v>260</v>
      </c>
      <c r="C4469" t="s">
        <v>294</v>
      </c>
      <c r="D4469" t="s">
        <v>1033</v>
      </c>
      <c r="E4469" t="s">
        <v>1653</v>
      </c>
      <c r="F4469" t="s">
        <v>1654</v>
      </c>
      <c r="G4469" t="s">
        <v>1654</v>
      </c>
      <c r="H4469">
        <v>0.18079999999999999</v>
      </c>
      <c r="I4469" t="s">
        <v>265</v>
      </c>
      <c r="J4469" t="s">
        <v>242</v>
      </c>
      <c r="K4469" t="s">
        <v>243</v>
      </c>
      <c r="L4469" t="s">
        <v>244</v>
      </c>
      <c r="M4469">
        <v>0</v>
      </c>
      <c r="N4469">
        <v>0.18079999999999999</v>
      </c>
      <c r="O4469" t="s">
        <v>372</v>
      </c>
      <c r="P4469" t="s">
        <v>9963</v>
      </c>
      <c r="Q4469" t="s">
        <v>1037</v>
      </c>
      <c r="R4469" t="s">
        <v>9964</v>
      </c>
      <c r="S4469" t="s">
        <v>270</v>
      </c>
      <c r="T4469" t="b">
        <v>1</v>
      </c>
    </row>
    <row r="4470" spans="1:20" x14ac:dyDescent="0.25">
      <c r="A4470" t="s">
        <v>259</v>
      </c>
      <c r="B4470" t="s">
        <v>260</v>
      </c>
      <c r="C4470" t="s">
        <v>237</v>
      </c>
      <c r="D4470" t="s">
        <v>4822</v>
      </c>
      <c r="E4470" t="s">
        <v>2381</v>
      </c>
      <c r="F4470" t="s">
        <v>2381</v>
      </c>
      <c r="G4470" t="s">
        <v>2382</v>
      </c>
      <c r="H4470">
        <v>0.71199999999999997</v>
      </c>
      <c r="I4470" t="s">
        <v>265</v>
      </c>
      <c r="J4470" t="s">
        <v>242</v>
      </c>
      <c r="K4470" t="s">
        <v>243</v>
      </c>
      <c r="L4470" t="s">
        <v>244</v>
      </c>
      <c r="M4470">
        <v>0</v>
      </c>
      <c r="N4470">
        <v>0.71199999999999997</v>
      </c>
      <c r="O4470" t="s">
        <v>331</v>
      </c>
      <c r="P4470" t="s">
        <v>9965</v>
      </c>
      <c r="Q4470" t="s">
        <v>4824</v>
      </c>
      <c r="R4470" t="s">
        <v>9966</v>
      </c>
      <c r="S4470" t="s">
        <v>270</v>
      </c>
      <c r="T4470" t="b">
        <v>1</v>
      </c>
    </row>
    <row r="4471" spans="1:20" x14ac:dyDescent="0.25">
      <c r="A4471" t="s">
        <v>259</v>
      </c>
      <c r="B4471" t="s">
        <v>260</v>
      </c>
      <c r="C4471" t="s">
        <v>294</v>
      </c>
      <c r="D4471" t="s">
        <v>4822</v>
      </c>
      <c r="E4471" t="s">
        <v>2381</v>
      </c>
      <c r="F4471" t="s">
        <v>2381</v>
      </c>
      <c r="G4471" t="s">
        <v>2382</v>
      </c>
      <c r="H4471">
        <v>0.34399999999999997</v>
      </c>
      <c r="I4471" t="s">
        <v>265</v>
      </c>
      <c r="J4471" t="s">
        <v>242</v>
      </c>
      <c r="K4471" t="s">
        <v>243</v>
      </c>
      <c r="L4471" t="s">
        <v>244</v>
      </c>
      <c r="M4471">
        <v>0</v>
      </c>
      <c r="N4471">
        <v>0.34399999999999997</v>
      </c>
      <c r="O4471" t="s">
        <v>331</v>
      </c>
      <c r="P4471" t="s">
        <v>9965</v>
      </c>
      <c r="Q4471" t="s">
        <v>4824</v>
      </c>
      <c r="R4471" t="s">
        <v>9966</v>
      </c>
      <c r="S4471" t="s">
        <v>270</v>
      </c>
      <c r="T4471" t="b">
        <v>1</v>
      </c>
    </row>
    <row r="4472" spans="1:20" x14ac:dyDescent="0.25">
      <c r="A4472" t="s">
        <v>259</v>
      </c>
      <c r="B4472" t="s">
        <v>260</v>
      </c>
      <c r="C4472" t="s">
        <v>237</v>
      </c>
      <c r="D4472" t="s">
        <v>2011</v>
      </c>
      <c r="E4472" t="s">
        <v>8544</v>
      </c>
      <c r="F4472" t="s">
        <v>9967</v>
      </c>
      <c r="G4472" t="s">
        <v>9968</v>
      </c>
      <c r="H4472">
        <v>3.4049999999999998</v>
      </c>
      <c r="I4472" t="s">
        <v>265</v>
      </c>
      <c r="J4472" t="s">
        <v>242</v>
      </c>
      <c r="K4472" t="s">
        <v>243</v>
      </c>
      <c r="L4472" t="s">
        <v>244</v>
      </c>
      <c r="M4472">
        <v>0</v>
      </c>
      <c r="N4472">
        <v>3.4049999999999998</v>
      </c>
      <c r="O4472" t="s">
        <v>518</v>
      </c>
      <c r="P4472" t="s">
        <v>9969</v>
      </c>
      <c r="Q4472" t="s">
        <v>2016</v>
      </c>
      <c r="R4472" t="s">
        <v>9970</v>
      </c>
      <c r="S4472" t="s">
        <v>270</v>
      </c>
      <c r="T4472" t="b">
        <v>1</v>
      </c>
    </row>
    <row r="4473" spans="1:20" x14ac:dyDescent="0.25">
      <c r="A4473" t="s">
        <v>259</v>
      </c>
      <c r="B4473" t="s">
        <v>260</v>
      </c>
      <c r="C4473" t="s">
        <v>294</v>
      </c>
      <c r="D4473" t="s">
        <v>2011</v>
      </c>
      <c r="E4473" t="s">
        <v>8544</v>
      </c>
      <c r="F4473" t="s">
        <v>9967</v>
      </c>
      <c r="G4473" t="s">
        <v>9968</v>
      </c>
      <c r="H4473">
        <v>1.1140000000000001</v>
      </c>
      <c r="I4473" t="s">
        <v>265</v>
      </c>
      <c r="J4473" t="s">
        <v>242</v>
      </c>
      <c r="K4473" t="s">
        <v>243</v>
      </c>
      <c r="L4473" t="s">
        <v>244</v>
      </c>
      <c r="M4473">
        <v>0</v>
      </c>
      <c r="N4473">
        <v>1.1140000000000001</v>
      </c>
      <c r="O4473" t="s">
        <v>518</v>
      </c>
      <c r="P4473" t="s">
        <v>9969</v>
      </c>
      <c r="Q4473" t="s">
        <v>2016</v>
      </c>
      <c r="R4473" t="s">
        <v>9970</v>
      </c>
      <c r="S4473" t="s">
        <v>270</v>
      </c>
      <c r="T4473" t="b">
        <v>1</v>
      </c>
    </row>
    <row r="4474" spans="1:20" x14ac:dyDescent="0.25">
      <c r="A4474" t="s">
        <v>259</v>
      </c>
      <c r="B4474" t="s">
        <v>260</v>
      </c>
      <c r="C4474" t="s">
        <v>237</v>
      </c>
      <c r="D4474" t="s">
        <v>320</v>
      </c>
      <c r="E4474" t="s">
        <v>3754</v>
      </c>
      <c r="F4474" t="s">
        <v>3754</v>
      </c>
      <c r="G4474" t="s">
        <v>9971</v>
      </c>
      <c r="H4474">
        <v>7.2069999999999999</v>
      </c>
      <c r="I4474" t="s">
        <v>265</v>
      </c>
      <c r="J4474" t="s">
        <v>242</v>
      </c>
      <c r="K4474" t="s">
        <v>243</v>
      </c>
      <c r="L4474" t="s">
        <v>244</v>
      </c>
      <c r="M4474">
        <v>0</v>
      </c>
      <c r="N4474">
        <v>7.2069999999999999</v>
      </c>
      <c r="O4474" t="s">
        <v>324</v>
      </c>
      <c r="P4474" t="s">
        <v>9972</v>
      </c>
      <c r="Q4474" t="s">
        <v>326</v>
      </c>
      <c r="R4474" t="s">
        <v>9973</v>
      </c>
      <c r="S4474" t="s">
        <v>270</v>
      </c>
      <c r="T4474" t="b">
        <v>1</v>
      </c>
    </row>
    <row r="4475" spans="1:20" x14ac:dyDescent="0.25">
      <c r="A4475" t="s">
        <v>259</v>
      </c>
      <c r="B4475" t="s">
        <v>260</v>
      </c>
      <c r="C4475" t="s">
        <v>336</v>
      </c>
      <c r="D4475" t="s">
        <v>320</v>
      </c>
      <c r="E4475" t="s">
        <v>3754</v>
      </c>
      <c r="F4475" t="s">
        <v>3754</v>
      </c>
      <c r="G4475" t="s">
        <v>9971</v>
      </c>
      <c r="H4475">
        <v>37250</v>
      </c>
      <c r="I4475" t="s">
        <v>265</v>
      </c>
      <c r="J4475" t="s">
        <v>242</v>
      </c>
      <c r="K4475" t="s">
        <v>243</v>
      </c>
      <c r="L4475" t="s">
        <v>244</v>
      </c>
      <c r="M4475">
        <v>0</v>
      </c>
      <c r="N4475">
        <v>37250</v>
      </c>
      <c r="O4475" t="s">
        <v>324</v>
      </c>
      <c r="P4475" t="s">
        <v>9972</v>
      </c>
      <c r="Q4475" t="s">
        <v>326</v>
      </c>
      <c r="R4475" t="s">
        <v>9974</v>
      </c>
      <c r="S4475" t="s">
        <v>270</v>
      </c>
      <c r="T4475" t="b">
        <v>1</v>
      </c>
    </row>
    <row r="4476" spans="1:20" x14ac:dyDescent="0.25">
      <c r="A4476" t="s">
        <v>259</v>
      </c>
      <c r="B4476" t="s">
        <v>260</v>
      </c>
      <c r="C4476" t="s">
        <v>336</v>
      </c>
      <c r="D4476" t="s">
        <v>320</v>
      </c>
      <c r="E4476" t="s">
        <v>3754</v>
      </c>
      <c r="F4476" t="s">
        <v>3754</v>
      </c>
      <c r="G4476" t="s">
        <v>9971</v>
      </c>
      <c r="H4476">
        <v>71974</v>
      </c>
      <c r="I4476" t="s">
        <v>265</v>
      </c>
      <c r="J4476" t="s">
        <v>242</v>
      </c>
      <c r="K4476" t="s">
        <v>243</v>
      </c>
      <c r="L4476" t="s">
        <v>244</v>
      </c>
      <c r="M4476">
        <v>0</v>
      </c>
      <c r="N4476">
        <v>71974</v>
      </c>
      <c r="O4476" t="s">
        <v>324</v>
      </c>
      <c r="P4476" t="s">
        <v>9972</v>
      </c>
      <c r="Q4476" t="s">
        <v>326</v>
      </c>
      <c r="R4476" t="s">
        <v>9975</v>
      </c>
      <c r="S4476" t="s">
        <v>270</v>
      </c>
      <c r="T4476" t="b">
        <v>1</v>
      </c>
    </row>
    <row r="4477" spans="1:20" x14ac:dyDescent="0.25">
      <c r="A4477" t="s">
        <v>259</v>
      </c>
      <c r="B4477" t="s">
        <v>260</v>
      </c>
      <c r="C4477" t="s">
        <v>237</v>
      </c>
      <c r="D4477" t="s">
        <v>1489</v>
      </c>
      <c r="E4477" t="s">
        <v>9925</v>
      </c>
      <c r="F4477" t="s">
        <v>9976</v>
      </c>
      <c r="G4477" t="s">
        <v>9976</v>
      </c>
      <c r="H4477">
        <v>0.46100000000000002</v>
      </c>
      <c r="I4477" t="s">
        <v>265</v>
      </c>
      <c r="J4477" t="s">
        <v>242</v>
      </c>
      <c r="K4477" t="s">
        <v>243</v>
      </c>
      <c r="L4477" t="s">
        <v>244</v>
      </c>
      <c r="M4477">
        <v>0</v>
      </c>
      <c r="N4477">
        <v>0.46100000000000002</v>
      </c>
      <c r="O4477" t="s">
        <v>576</v>
      </c>
      <c r="P4477" t="s">
        <v>9977</v>
      </c>
      <c r="Q4477" t="s">
        <v>1493</v>
      </c>
      <c r="R4477" t="s">
        <v>9978</v>
      </c>
      <c r="S4477" t="s">
        <v>270</v>
      </c>
      <c r="T4477" t="b">
        <v>1</v>
      </c>
    </row>
    <row r="4478" spans="1:20" x14ac:dyDescent="0.25">
      <c r="A4478" t="s">
        <v>259</v>
      </c>
      <c r="B4478" t="s">
        <v>260</v>
      </c>
      <c r="C4478" t="s">
        <v>237</v>
      </c>
      <c r="D4478" t="s">
        <v>2245</v>
      </c>
      <c r="E4478" t="s">
        <v>2960</v>
      </c>
      <c r="F4478" t="s">
        <v>9979</v>
      </c>
      <c r="G4478" t="s">
        <v>9979</v>
      </c>
      <c r="H4478">
        <v>0.82724399999999998</v>
      </c>
      <c r="I4478" t="s">
        <v>265</v>
      </c>
      <c r="J4478" t="s">
        <v>242</v>
      </c>
      <c r="K4478" t="s">
        <v>243</v>
      </c>
      <c r="L4478" t="s">
        <v>244</v>
      </c>
      <c r="M4478">
        <v>0</v>
      </c>
      <c r="N4478">
        <v>0.82724399999999998</v>
      </c>
      <c r="O4478" t="s">
        <v>372</v>
      </c>
      <c r="P4478" t="s">
        <v>9980</v>
      </c>
      <c r="Q4478" t="s">
        <v>2249</v>
      </c>
      <c r="R4478" t="s">
        <v>9981</v>
      </c>
      <c r="S4478" t="s">
        <v>270</v>
      </c>
      <c r="T4478" t="b">
        <v>1</v>
      </c>
    </row>
    <row r="4479" spans="1:20" x14ac:dyDescent="0.25">
      <c r="A4479" t="s">
        <v>259</v>
      </c>
      <c r="B4479" t="s">
        <v>260</v>
      </c>
      <c r="C4479" t="s">
        <v>294</v>
      </c>
      <c r="D4479" t="s">
        <v>2245</v>
      </c>
      <c r="E4479" t="s">
        <v>2960</v>
      </c>
      <c r="F4479" t="s">
        <v>9979</v>
      </c>
      <c r="G4479" t="s">
        <v>9979</v>
      </c>
      <c r="H4479">
        <v>0.41770000000000002</v>
      </c>
      <c r="I4479" t="s">
        <v>265</v>
      </c>
      <c r="J4479" t="s">
        <v>242</v>
      </c>
      <c r="K4479" t="s">
        <v>243</v>
      </c>
      <c r="L4479" t="s">
        <v>244</v>
      </c>
      <c r="M4479">
        <v>0</v>
      </c>
      <c r="N4479">
        <v>0.41770000000000002</v>
      </c>
      <c r="O4479" t="s">
        <v>372</v>
      </c>
      <c r="P4479" t="s">
        <v>9980</v>
      </c>
      <c r="Q4479" t="s">
        <v>2249</v>
      </c>
      <c r="R4479" t="s">
        <v>9981</v>
      </c>
      <c r="S4479" t="s">
        <v>270</v>
      </c>
      <c r="T4479" t="b">
        <v>1</v>
      </c>
    </row>
    <row r="4480" spans="1:20" x14ac:dyDescent="0.25">
      <c r="A4480" t="s">
        <v>236</v>
      </c>
      <c r="B4480" t="s">
        <v>236</v>
      </c>
      <c r="C4480" t="s">
        <v>237</v>
      </c>
      <c r="D4480" t="s">
        <v>250</v>
      </c>
      <c r="F4480" t="s">
        <v>925</v>
      </c>
      <c r="G4480" t="s">
        <v>4896</v>
      </c>
      <c r="H4480">
        <v>6.5</v>
      </c>
      <c r="I4480" t="s">
        <v>254</v>
      </c>
      <c r="J4480" t="s">
        <v>242</v>
      </c>
      <c r="K4480" t="s">
        <v>243</v>
      </c>
      <c r="L4480" t="s">
        <v>244</v>
      </c>
      <c r="M4480">
        <v>0</v>
      </c>
      <c r="N4480">
        <v>6.5</v>
      </c>
      <c r="O4480" t="s">
        <v>546</v>
      </c>
      <c r="P4480" t="s">
        <v>6388</v>
      </c>
      <c r="Q4480" t="s">
        <v>257</v>
      </c>
      <c r="R4480" t="s">
        <v>5150</v>
      </c>
      <c r="S4480" t="s">
        <v>249</v>
      </c>
      <c r="T4480" t="b">
        <v>1</v>
      </c>
    </row>
    <row r="4481" spans="1:20" x14ac:dyDescent="0.25">
      <c r="A4481" t="s">
        <v>259</v>
      </c>
      <c r="B4481" t="s">
        <v>260</v>
      </c>
      <c r="C4481" t="s">
        <v>237</v>
      </c>
      <c r="D4481" t="s">
        <v>2468</v>
      </c>
      <c r="E4481" t="s">
        <v>6202</v>
      </c>
      <c r="F4481" t="s">
        <v>6202</v>
      </c>
      <c r="G4481" t="s">
        <v>9982</v>
      </c>
      <c r="H4481">
        <v>11.333</v>
      </c>
      <c r="I4481" t="s">
        <v>265</v>
      </c>
      <c r="J4481" t="s">
        <v>242</v>
      </c>
      <c r="K4481" t="s">
        <v>243</v>
      </c>
      <c r="L4481" t="s">
        <v>244</v>
      </c>
      <c r="M4481">
        <v>0</v>
      </c>
      <c r="N4481">
        <v>11.333</v>
      </c>
      <c r="O4481" t="s">
        <v>266</v>
      </c>
      <c r="P4481" t="s">
        <v>9983</v>
      </c>
      <c r="Q4481" t="s">
        <v>2473</v>
      </c>
      <c r="R4481" t="s">
        <v>9984</v>
      </c>
      <c r="S4481" t="s">
        <v>270</v>
      </c>
      <c r="T4481" t="b">
        <v>1</v>
      </c>
    </row>
    <row r="4482" spans="1:20" x14ac:dyDescent="0.25">
      <c r="A4482" t="s">
        <v>259</v>
      </c>
      <c r="B4482" t="s">
        <v>260</v>
      </c>
      <c r="C4482" t="s">
        <v>294</v>
      </c>
      <c r="D4482" t="s">
        <v>2468</v>
      </c>
      <c r="E4482" t="s">
        <v>6202</v>
      </c>
      <c r="F4482" t="s">
        <v>6202</v>
      </c>
      <c r="G4482" t="s">
        <v>9982</v>
      </c>
      <c r="H4482">
        <v>6.9169999999999998</v>
      </c>
      <c r="I4482" t="s">
        <v>265</v>
      </c>
      <c r="J4482" t="s">
        <v>242</v>
      </c>
      <c r="K4482" t="s">
        <v>243</v>
      </c>
      <c r="L4482" t="s">
        <v>244</v>
      </c>
      <c r="M4482">
        <v>0</v>
      </c>
      <c r="N4482">
        <v>6.9169999999999998</v>
      </c>
      <c r="O4482" t="s">
        <v>266</v>
      </c>
      <c r="P4482" t="s">
        <v>9983</v>
      </c>
      <c r="Q4482" t="s">
        <v>2473</v>
      </c>
      <c r="R4482" t="s">
        <v>9984</v>
      </c>
      <c r="S4482" t="s">
        <v>270</v>
      </c>
      <c r="T4482" t="b">
        <v>1</v>
      </c>
    </row>
    <row r="4483" spans="1:20" x14ac:dyDescent="0.25">
      <c r="A4483" t="s">
        <v>236</v>
      </c>
      <c r="B4483" t="s">
        <v>3272</v>
      </c>
      <c r="C4483" t="s">
        <v>237</v>
      </c>
      <c r="D4483" t="s">
        <v>3273</v>
      </c>
      <c r="F4483" t="s">
        <v>1368</v>
      </c>
      <c r="G4483" t="s">
        <v>9985</v>
      </c>
      <c r="H4483">
        <v>50</v>
      </c>
      <c r="I4483">
        <v>1</v>
      </c>
      <c r="J4483" t="s">
        <v>242</v>
      </c>
      <c r="K4483" t="s">
        <v>243</v>
      </c>
      <c r="L4483" t="s">
        <v>244</v>
      </c>
      <c r="M4483">
        <v>0</v>
      </c>
      <c r="N4483">
        <v>50</v>
      </c>
      <c r="O4483" t="s">
        <v>569</v>
      </c>
      <c r="P4483" t="s">
        <v>9986</v>
      </c>
      <c r="Q4483" t="s">
        <v>3276</v>
      </c>
      <c r="R4483" t="s">
        <v>3277</v>
      </c>
      <c r="S4483" t="s">
        <v>3278</v>
      </c>
      <c r="T4483" t="b">
        <v>0</v>
      </c>
    </row>
    <row r="4484" spans="1:20" x14ac:dyDescent="0.25">
      <c r="A4484" t="s">
        <v>236</v>
      </c>
      <c r="B4484" t="s">
        <v>236</v>
      </c>
      <c r="C4484" t="s">
        <v>237</v>
      </c>
      <c r="D4484" t="s">
        <v>392</v>
      </c>
      <c r="F4484" t="s">
        <v>567</v>
      </c>
      <c r="G4484" t="s">
        <v>9987</v>
      </c>
      <c r="H4484">
        <v>2.5000000000000001E-3</v>
      </c>
      <c r="I4484" t="s">
        <v>561</v>
      </c>
      <c r="J4484" t="s">
        <v>242</v>
      </c>
      <c r="K4484" t="s">
        <v>243</v>
      </c>
      <c r="L4484" t="s">
        <v>244</v>
      </c>
      <c r="M4484">
        <v>0</v>
      </c>
      <c r="N4484">
        <v>2.5000000000000001E-3</v>
      </c>
      <c r="O4484" t="s">
        <v>432</v>
      </c>
      <c r="P4484" t="s">
        <v>9988</v>
      </c>
      <c r="Q4484" t="s">
        <v>397</v>
      </c>
      <c r="R4484" t="s">
        <v>2337</v>
      </c>
      <c r="S4484" t="s">
        <v>249</v>
      </c>
      <c r="T4484" t="b">
        <v>1</v>
      </c>
    </row>
    <row r="4485" spans="1:20" x14ac:dyDescent="0.25">
      <c r="A4485" t="s">
        <v>259</v>
      </c>
      <c r="B4485" t="s">
        <v>260</v>
      </c>
      <c r="C4485" t="s">
        <v>237</v>
      </c>
      <c r="D4485" t="s">
        <v>538</v>
      </c>
      <c r="E4485" t="s">
        <v>539</v>
      </c>
      <c r="F4485" t="s">
        <v>9989</v>
      </c>
      <c r="G4485" t="s">
        <v>9989</v>
      </c>
      <c r="H4485">
        <v>3.456</v>
      </c>
      <c r="I4485" t="s">
        <v>265</v>
      </c>
      <c r="J4485" t="s">
        <v>242</v>
      </c>
      <c r="K4485" t="s">
        <v>243</v>
      </c>
      <c r="L4485" t="s">
        <v>244</v>
      </c>
      <c r="M4485">
        <v>0</v>
      </c>
      <c r="N4485">
        <v>3.456</v>
      </c>
      <c r="O4485" t="s">
        <v>290</v>
      </c>
      <c r="P4485" t="s">
        <v>9990</v>
      </c>
      <c r="Q4485" t="s">
        <v>542</v>
      </c>
      <c r="R4485" t="s">
        <v>9991</v>
      </c>
      <c r="S4485" t="s">
        <v>270</v>
      </c>
      <c r="T4485" t="b">
        <v>1</v>
      </c>
    </row>
    <row r="4486" spans="1:20" x14ac:dyDescent="0.25">
      <c r="A4486" t="s">
        <v>259</v>
      </c>
      <c r="B4486" t="s">
        <v>260</v>
      </c>
      <c r="C4486" t="s">
        <v>237</v>
      </c>
      <c r="D4486" t="s">
        <v>4076</v>
      </c>
      <c r="E4486" t="s">
        <v>4728</v>
      </c>
      <c r="F4486" t="s">
        <v>4728</v>
      </c>
      <c r="G4486" t="s">
        <v>7863</v>
      </c>
      <c r="H4486">
        <v>0.25900000000000001</v>
      </c>
      <c r="I4486" t="s">
        <v>265</v>
      </c>
      <c r="J4486" t="s">
        <v>242</v>
      </c>
      <c r="K4486" t="s">
        <v>243</v>
      </c>
      <c r="L4486" t="s">
        <v>244</v>
      </c>
      <c r="M4486">
        <v>0</v>
      </c>
      <c r="N4486">
        <v>0.25900000000000001</v>
      </c>
      <c r="O4486" t="s">
        <v>660</v>
      </c>
      <c r="P4486" t="s">
        <v>9992</v>
      </c>
      <c r="Q4486" t="s">
        <v>4081</v>
      </c>
      <c r="R4486" t="s">
        <v>9993</v>
      </c>
      <c r="S4486" t="s">
        <v>270</v>
      </c>
      <c r="T4486" t="b">
        <v>1</v>
      </c>
    </row>
    <row r="4487" spans="1:20" x14ac:dyDescent="0.25">
      <c r="A4487" t="s">
        <v>259</v>
      </c>
      <c r="B4487" t="s">
        <v>260</v>
      </c>
      <c r="C4487" t="s">
        <v>294</v>
      </c>
      <c r="D4487" t="s">
        <v>4076</v>
      </c>
      <c r="E4487" t="s">
        <v>4728</v>
      </c>
      <c r="F4487" t="s">
        <v>4728</v>
      </c>
      <c r="G4487" t="s">
        <v>7863</v>
      </c>
      <c r="H4487">
        <v>0.16700000000000001</v>
      </c>
      <c r="I4487" t="s">
        <v>265</v>
      </c>
      <c r="J4487" t="s">
        <v>242</v>
      </c>
      <c r="K4487" t="s">
        <v>243</v>
      </c>
      <c r="L4487" t="s">
        <v>244</v>
      </c>
      <c r="M4487">
        <v>0</v>
      </c>
      <c r="N4487">
        <v>0.16700000000000001</v>
      </c>
      <c r="O4487" t="s">
        <v>660</v>
      </c>
      <c r="P4487" t="s">
        <v>9992</v>
      </c>
      <c r="Q4487" t="s">
        <v>4081</v>
      </c>
      <c r="R4487" t="s">
        <v>9993</v>
      </c>
      <c r="S4487" t="s">
        <v>270</v>
      </c>
      <c r="T4487" t="b">
        <v>1</v>
      </c>
    </row>
    <row r="4488" spans="1:20" x14ac:dyDescent="0.25">
      <c r="A4488" t="s">
        <v>259</v>
      </c>
      <c r="B4488" t="s">
        <v>260</v>
      </c>
      <c r="C4488" t="s">
        <v>237</v>
      </c>
      <c r="D4488" t="s">
        <v>635</v>
      </c>
      <c r="E4488" t="s">
        <v>7843</v>
      </c>
      <c r="F4488" t="s">
        <v>9994</v>
      </c>
      <c r="G4488" t="s">
        <v>9994</v>
      </c>
      <c r="H4488">
        <v>0.57599999999999996</v>
      </c>
      <c r="I4488" t="s">
        <v>265</v>
      </c>
      <c r="J4488" t="s">
        <v>242</v>
      </c>
      <c r="K4488" t="s">
        <v>243</v>
      </c>
      <c r="L4488" t="s">
        <v>244</v>
      </c>
      <c r="M4488">
        <v>0</v>
      </c>
      <c r="N4488">
        <v>0.57599999999999996</v>
      </c>
      <c r="O4488" t="s">
        <v>324</v>
      </c>
      <c r="P4488" t="s">
        <v>9995</v>
      </c>
      <c r="Q4488" t="s">
        <v>639</v>
      </c>
      <c r="R4488" t="s">
        <v>9996</v>
      </c>
      <c r="S4488" t="s">
        <v>270</v>
      </c>
      <c r="T4488" t="b">
        <v>1</v>
      </c>
    </row>
    <row r="4489" spans="1:20" x14ac:dyDescent="0.25">
      <c r="A4489" t="s">
        <v>259</v>
      </c>
      <c r="B4489" t="s">
        <v>260</v>
      </c>
      <c r="C4489" t="s">
        <v>336</v>
      </c>
      <c r="D4489" t="s">
        <v>635</v>
      </c>
      <c r="E4489" t="s">
        <v>7843</v>
      </c>
      <c r="F4489" t="s">
        <v>9994</v>
      </c>
      <c r="G4489" t="s">
        <v>9994</v>
      </c>
      <c r="H4489">
        <v>2967</v>
      </c>
      <c r="I4489" t="s">
        <v>265</v>
      </c>
      <c r="J4489" t="s">
        <v>242</v>
      </c>
      <c r="K4489" t="s">
        <v>243</v>
      </c>
      <c r="L4489" t="s">
        <v>244</v>
      </c>
      <c r="M4489">
        <v>0</v>
      </c>
      <c r="N4489">
        <v>2967</v>
      </c>
      <c r="O4489" t="s">
        <v>324</v>
      </c>
      <c r="P4489" t="s">
        <v>9995</v>
      </c>
      <c r="Q4489" t="s">
        <v>639</v>
      </c>
      <c r="R4489" t="s">
        <v>9997</v>
      </c>
      <c r="S4489" t="s">
        <v>270</v>
      </c>
      <c r="T4489" t="b">
        <v>1</v>
      </c>
    </row>
    <row r="4490" spans="1:20" x14ac:dyDescent="0.25">
      <c r="A4490" t="s">
        <v>259</v>
      </c>
      <c r="B4490" t="s">
        <v>260</v>
      </c>
      <c r="C4490" t="s">
        <v>336</v>
      </c>
      <c r="D4490" t="s">
        <v>635</v>
      </c>
      <c r="E4490" t="s">
        <v>7843</v>
      </c>
      <c r="F4490" t="s">
        <v>9994</v>
      </c>
      <c r="G4490" t="s">
        <v>9994</v>
      </c>
      <c r="H4490">
        <v>5692</v>
      </c>
      <c r="I4490" t="s">
        <v>265</v>
      </c>
      <c r="J4490" t="s">
        <v>242</v>
      </c>
      <c r="K4490" t="s">
        <v>243</v>
      </c>
      <c r="L4490" t="s">
        <v>244</v>
      </c>
      <c r="M4490">
        <v>0</v>
      </c>
      <c r="N4490">
        <v>5692</v>
      </c>
      <c r="O4490" t="s">
        <v>324</v>
      </c>
      <c r="P4490" t="s">
        <v>9995</v>
      </c>
      <c r="Q4490" t="s">
        <v>639</v>
      </c>
      <c r="R4490" t="s">
        <v>9998</v>
      </c>
      <c r="S4490" t="s">
        <v>270</v>
      </c>
      <c r="T4490" t="b">
        <v>1</v>
      </c>
    </row>
    <row r="4491" spans="1:20" x14ac:dyDescent="0.25">
      <c r="A4491" t="s">
        <v>259</v>
      </c>
      <c r="B4491" t="s">
        <v>260</v>
      </c>
      <c r="C4491" t="s">
        <v>237</v>
      </c>
      <c r="D4491" t="s">
        <v>1838</v>
      </c>
      <c r="E4491" t="s">
        <v>8899</v>
      </c>
      <c r="F4491" t="s">
        <v>9999</v>
      </c>
      <c r="G4491" t="s">
        <v>9999</v>
      </c>
      <c r="H4491">
        <v>0.53300000000000003</v>
      </c>
      <c r="I4491" t="s">
        <v>265</v>
      </c>
      <c r="J4491" t="s">
        <v>242</v>
      </c>
      <c r="K4491" t="s">
        <v>243</v>
      </c>
      <c r="L4491" t="s">
        <v>244</v>
      </c>
      <c r="M4491">
        <v>0</v>
      </c>
      <c r="N4491">
        <v>0.53300000000000003</v>
      </c>
      <c r="O4491" t="s">
        <v>721</v>
      </c>
      <c r="P4491" t="s">
        <v>10000</v>
      </c>
      <c r="Q4491" t="s">
        <v>1842</v>
      </c>
      <c r="R4491" t="s">
        <v>10001</v>
      </c>
      <c r="S4491" t="s">
        <v>270</v>
      </c>
      <c r="T4491" t="b">
        <v>1</v>
      </c>
    </row>
    <row r="4492" spans="1:20" x14ac:dyDescent="0.25">
      <c r="A4492" t="s">
        <v>259</v>
      </c>
      <c r="B4492" t="s">
        <v>260</v>
      </c>
      <c r="C4492" t="s">
        <v>237</v>
      </c>
      <c r="D4492" t="s">
        <v>4822</v>
      </c>
      <c r="E4492" t="s">
        <v>3703</v>
      </c>
      <c r="F4492" t="s">
        <v>3704</v>
      </c>
      <c r="G4492" t="s">
        <v>3705</v>
      </c>
      <c r="H4492">
        <v>7.1199999999999999E-2</v>
      </c>
      <c r="I4492" t="s">
        <v>265</v>
      </c>
      <c r="J4492" t="s">
        <v>242</v>
      </c>
      <c r="K4492" t="s">
        <v>243</v>
      </c>
      <c r="L4492" t="s">
        <v>244</v>
      </c>
      <c r="M4492">
        <v>0</v>
      </c>
      <c r="N4492">
        <v>7.1199999999999999E-2</v>
      </c>
      <c r="O4492" t="s">
        <v>331</v>
      </c>
      <c r="P4492" t="s">
        <v>10002</v>
      </c>
      <c r="Q4492" t="s">
        <v>4824</v>
      </c>
      <c r="R4492" t="s">
        <v>10003</v>
      </c>
      <c r="S4492" t="s">
        <v>270</v>
      </c>
      <c r="T4492" t="b">
        <v>1</v>
      </c>
    </row>
    <row r="4493" spans="1:20" x14ac:dyDescent="0.25">
      <c r="A4493" t="s">
        <v>259</v>
      </c>
      <c r="B4493" t="s">
        <v>260</v>
      </c>
      <c r="C4493" t="s">
        <v>294</v>
      </c>
      <c r="D4493" t="s">
        <v>4822</v>
      </c>
      <c r="E4493" t="s">
        <v>3703</v>
      </c>
      <c r="F4493" t="s">
        <v>3704</v>
      </c>
      <c r="G4493" t="s">
        <v>3705</v>
      </c>
      <c r="H4493">
        <v>1.72E-2</v>
      </c>
      <c r="I4493" t="s">
        <v>265</v>
      </c>
      <c r="J4493" t="s">
        <v>242</v>
      </c>
      <c r="K4493" t="s">
        <v>243</v>
      </c>
      <c r="L4493" t="s">
        <v>244</v>
      </c>
      <c r="M4493">
        <v>0</v>
      </c>
      <c r="N4493">
        <v>1.72E-2</v>
      </c>
      <c r="O4493" t="s">
        <v>331</v>
      </c>
      <c r="P4493" t="s">
        <v>10002</v>
      </c>
      <c r="Q4493" t="s">
        <v>4824</v>
      </c>
      <c r="R4493" t="s">
        <v>10003</v>
      </c>
      <c r="S4493" t="s">
        <v>270</v>
      </c>
      <c r="T4493" t="b">
        <v>1</v>
      </c>
    </row>
    <row r="4494" spans="1:20" x14ac:dyDescent="0.25">
      <c r="A4494" t="s">
        <v>259</v>
      </c>
      <c r="B4494" t="s">
        <v>260</v>
      </c>
      <c r="C4494" t="s">
        <v>237</v>
      </c>
      <c r="D4494" t="s">
        <v>3083</v>
      </c>
      <c r="E4494" t="s">
        <v>1098</v>
      </c>
      <c r="F4494" t="s">
        <v>10004</v>
      </c>
      <c r="G4494" t="s">
        <v>10004</v>
      </c>
      <c r="H4494">
        <v>5.0799999999999998E-2</v>
      </c>
      <c r="I4494" t="s">
        <v>265</v>
      </c>
      <c r="J4494" t="s">
        <v>242</v>
      </c>
      <c r="K4494" t="s">
        <v>243</v>
      </c>
      <c r="L4494" t="s">
        <v>244</v>
      </c>
      <c r="M4494">
        <v>0</v>
      </c>
      <c r="N4494">
        <v>5.0799999999999998E-2</v>
      </c>
      <c r="O4494" t="s">
        <v>446</v>
      </c>
      <c r="P4494" t="s">
        <v>10005</v>
      </c>
      <c r="Q4494" t="s">
        <v>3086</v>
      </c>
      <c r="R4494" t="s">
        <v>10006</v>
      </c>
      <c r="S4494" t="s">
        <v>270</v>
      </c>
      <c r="T4494" t="b">
        <v>1</v>
      </c>
    </row>
    <row r="4495" spans="1:20" x14ac:dyDescent="0.25">
      <c r="A4495" t="s">
        <v>236</v>
      </c>
      <c r="B4495" t="s">
        <v>236</v>
      </c>
      <c r="C4495" t="s">
        <v>237</v>
      </c>
      <c r="D4495" t="s">
        <v>693</v>
      </c>
      <c r="E4495" t="s">
        <v>694</v>
      </c>
      <c r="F4495" t="s">
        <v>695</v>
      </c>
      <c r="G4495" t="s">
        <v>6812</v>
      </c>
      <c r="H4495">
        <v>259.04570000000001</v>
      </c>
      <c r="I4495" t="s">
        <v>492</v>
      </c>
      <c r="J4495" t="s">
        <v>242</v>
      </c>
      <c r="K4495" t="s">
        <v>243</v>
      </c>
      <c r="L4495" t="s">
        <v>244</v>
      </c>
      <c r="M4495">
        <v>0</v>
      </c>
      <c r="N4495">
        <v>259.04570000000001</v>
      </c>
      <c r="O4495" t="s">
        <v>350</v>
      </c>
      <c r="P4495" t="s">
        <v>10007</v>
      </c>
      <c r="Q4495" t="s">
        <v>699</v>
      </c>
      <c r="R4495" t="s">
        <v>700</v>
      </c>
      <c r="S4495" t="s">
        <v>249</v>
      </c>
      <c r="T4495" t="b">
        <v>1</v>
      </c>
    </row>
    <row r="4496" spans="1:20" x14ac:dyDescent="0.25">
      <c r="A4496" t="s">
        <v>236</v>
      </c>
      <c r="B4496" t="s">
        <v>236</v>
      </c>
      <c r="C4496" t="s">
        <v>336</v>
      </c>
      <c r="D4496" t="s">
        <v>693</v>
      </c>
      <c r="E4496" t="s">
        <v>694</v>
      </c>
      <c r="F4496" t="s">
        <v>695</v>
      </c>
      <c r="G4496" t="s">
        <v>6812</v>
      </c>
      <c r="H4496">
        <v>2953</v>
      </c>
      <c r="I4496" t="s">
        <v>492</v>
      </c>
      <c r="J4496" t="s">
        <v>242</v>
      </c>
      <c r="K4496" t="s">
        <v>243</v>
      </c>
      <c r="L4496" t="s">
        <v>244</v>
      </c>
      <c r="M4496">
        <v>0</v>
      </c>
      <c r="N4496">
        <v>2953</v>
      </c>
      <c r="O4496" t="s">
        <v>1140</v>
      </c>
      <c r="P4496" t="s">
        <v>10007</v>
      </c>
      <c r="Q4496" t="s">
        <v>699</v>
      </c>
      <c r="R4496" t="s">
        <v>10008</v>
      </c>
      <c r="S4496" t="s">
        <v>249</v>
      </c>
      <c r="T4496" t="b">
        <v>1</v>
      </c>
    </row>
    <row r="4497" spans="1:20" x14ac:dyDescent="0.25">
      <c r="A4497" t="s">
        <v>236</v>
      </c>
      <c r="B4497" t="s">
        <v>236</v>
      </c>
      <c r="C4497" t="s">
        <v>237</v>
      </c>
      <c r="D4497" t="s">
        <v>566</v>
      </c>
      <c r="F4497" t="s">
        <v>925</v>
      </c>
      <c r="G4497" t="s">
        <v>8616</v>
      </c>
      <c r="H4497">
        <v>0.13</v>
      </c>
      <c r="I4497" t="s">
        <v>254</v>
      </c>
      <c r="J4497" t="s">
        <v>242</v>
      </c>
      <c r="K4497" t="s">
        <v>243</v>
      </c>
      <c r="L4497" t="s">
        <v>244</v>
      </c>
      <c r="M4497">
        <v>0</v>
      </c>
      <c r="N4497">
        <v>0.13</v>
      </c>
      <c r="O4497" t="s">
        <v>569</v>
      </c>
      <c r="P4497" t="s">
        <v>10009</v>
      </c>
      <c r="Q4497" t="s">
        <v>571</v>
      </c>
      <c r="R4497" t="s">
        <v>2143</v>
      </c>
      <c r="S4497" t="s">
        <v>249</v>
      </c>
      <c r="T4497" t="b">
        <v>1</v>
      </c>
    </row>
    <row r="4498" spans="1:20" x14ac:dyDescent="0.25">
      <c r="A4498" t="s">
        <v>259</v>
      </c>
      <c r="B4498" t="s">
        <v>260</v>
      </c>
      <c r="C4498" t="s">
        <v>237</v>
      </c>
      <c r="D4498" t="s">
        <v>962</v>
      </c>
      <c r="E4498" t="s">
        <v>4596</v>
      </c>
      <c r="F4498" t="s">
        <v>10010</v>
      </c>
      <c r="G4498" t="s">
        <v>10011</v>
      </c>
      <c r="H4498">
        <v>0.13500899999999999</v>
      </c>
      <c r="I4498" t="s">
        <v>265</v>
      </c>
      <c r="J4498" t="s">
        <v>242</v>
      </c>
      <c r="K4498" t="s">
        <v>243</v>
      </c>
      <c r="L4498" t="s">
        <v>244</v>
      </c>
      <c r="M4498">
        <v>0</v>
      </c>
      <c r="N4498">
        <v>0.13500899999999999</v>
      </c>
      <c r="O4498" t="s">
        <v>372</v>
      </c>
      <c r="P4498" t="s">
        <v>10012</v>
      </c>
      <c r="Q4498" t="s">
        <v>967</v>
      </c>
      <c r="R4498" t="s">
        <v>10013</v>
      </c>
      <c r="S4498" t="s">
        <v>270</v>
      </c>
      <c r="T4498" t="b">
        <v>1</v>
      </c>
    </row>
    <row r="4499" spans="1:20" x14ac:dyDescent="0.25">
      <c r="A4499" t="s">
        <v>259</v>
      </c>
      <c r="B4499" t="s">
        <v>260</v>
      </c>
      <c r="C4499" t="s">
        <v>237</v>
      </c>
      <c r="D4499" t="s">
        <v>2193</v>
      </c>
      <c r="E4499" t="s">
        <v>4456</v>
      </c>
      <c r="F4499" t="s">
        <v>10014</v>
      </c>
      <c r="G4499" t="s">
        <v>10015</v>
      </c>
      <c r="H4499">
        <v>4.6269999999999998</v>
      </c>
      <c r="I4499" t="s">
        <v>265</v>
      </c>
      <c r="J4499" t="s">
        <v>242</v>
      </c>
      <c r="K4499" t="s">
        <v>243</v>
      </c>
      <c r="L4499" t="s">
        <v>244</v>
      </c>
      <c r="M4499">
        <v>0</v>
      </c>
      <c r="N4499">
        <v>4.6269999999999998</v>
      </c>
      <c r="O4499" t="s">
        <v>2901</v>
      </c>
      <c r="P4499" t="s">
        <v>10016</v>
      </c>
      <c r="Q4499" t="s">
        <v>2197</v>
      </c>
      <c r="R4499" t="s">
        <v>10017</v>
      </c>
      <c r="S4499" t="s">
        <v>270</v>
      </c>
      <c r="T4499" t="b">
        <v>1</v>
      </c>
    </row>
    <row r="4500" spans="1:20" x14ac:dyDescent="0.25">
      <c r="A4500" t="s">
        <v>259</v>
      </c>
      <c r="B4500" t="s">
        <v>260</v>
      </c>
      <c r="C4500" t="s">
        <v>294</v>
      </c>
      <c r="D4500" t="s">
        <v>2193</v>
      </c>
      <c r="E4500" t="s">
        <v>4456</v>
      </c>
      <c r="F4500" t="s">
        <v>10014</v>
      </c>
      <c r="G4500" t="s">
        <v>10015</v>
      </c>
      <c r="H4500">
        <v>1.43</v>
      </c>
      <c r="I4500" t="s">
        <v>265</v>
      </c>
      <c r="J4500" t="s">
        <v>242</v>
      </c>
      <c r="K4500" t="s">
        <v>243</v>
      </c>
      <c r="L4500" t="s">
        <v>244</v>
      </c>
      <c r="M4500">
        <v>0</v>
      </c>
      <c r="N4500">
        <v>1.43</v>
      </c>
      <c r="O4500" t="s">
        <v>2901</v>
      </c>
      <c r="P4500" t="s">
        <v>10016</v>
      </c>
      <c r="Q4500" t="s">
        <v>2197</v>
      </c>
      <c r="R4500" t="s">
        <v>10017</v>
      </c>
      <c r="S4500" t="s">
        <v>270</v>
      </c>
      <c r="T4500" t="b">
        <v>1</v>
      </c>
    </row>
    <row r="4501" spans="1:20" x14ac:dyDescent="0.25">
      <c r="A4501" t="s">
        <v>236</v>
      </c>
      <c r="B4501" t="s">
        <v>236</v>
      </c>
      <c r="C4501" t="s">
        <v>237</v>
      </c>
      <c r="D4501" t="s">
        <v>250</v>
      </c>
      <c r="F4501" t="s">
        <v>791</v>
      </c>
      <c r="G4501" t="s">
        <v>10018</v>
      </c>
      <c r="H4501">
        <v>3.2499999999999999E-3</v>
      </c>
      <c r="I4501" t="s">
        <v>561</v>
      </c>
      <c r="J4501" t="s">
        <v>242</v>
      </c>
      <c r="K4501" t="s">
        <v>243</v>
      </c>
      <c r="L4501" t="s">
        <v>244</v>
      </c>
      <c r="M4501">
        <v>0</v>
      </c>
      <c r="N4501">
        <v>3.2499999999999999E-3</v>
      </c>
      <c r="O4501" t="s">
        <v>432</v>
      </c>
      <c r="P4501" t="s">
        <v>10019</v>
      </c>
      <c r="Q4501" t="s">
        <v>257</v>
      </c>
      <c r="R4501" t="s">
        <v>3156</v>
      </c>
      <c r="S4501" t="s">
        <v>249</v>
      </c>
      <c r="T4501" t="b">
        <v>1</v>
      </c>
    </row>
    <row r="4502" spans="1:20" x14ac:dyDescent="0.25">
      <c r="A4502" t="s">
        <v>259</v>
      </c>
      <c r="B4502" t="s">
        <v>260</v>
      </c>
      <c r="C4502" t="s">
        <v>237</v>
      </c>
      <c r="D4502" t="s">
        <v>969</v>
      </c>
      <c r="E4502" t="s">
        <v>7537</v>
      </c>
      <c r="F4502" t="s">
        <v>10020</v>
      </c>
      <c r="G4502" t="s">
        <v>10020</v>
      </c>
      <c r="H4502">
        <v>3.3799999999999997E-2</v>
      </c>
      <c r="I4502" t="s">
        <v>265</v>
      </c>
      <c r="J4502" t="s">
        <v>242</v>
      </c>
      <c r="K4502" t="s">
        <v>243</v>
      </c>
      <c r="L4502" t="s">
        <v>244</v>
      </c>
      <c r="M4502">
        <v>0</v>
      </c>
      <c r="N4502">
        <v>3.3799999999999997E-2</v>
      </c>
      <c r="O4502" t="s">
        <v>372</v>
      </c>
      <c r="P4502" t="s">
        <v>10021</v>
      </c>
      <c r="Q4502" t="s">
        <v>973</v>
      </c>
      <c r="R4502" t="s">
        <v>10022</v>
      </c>
      <c r="S4502" t="s">
        <v>270</v>
      </c>
      <c r="T4502" t="b">
        <v>1</v>
      </c>
    </row>
    <row r="4503" spans="1:20" x14ac:dyDescent="0.25">
      <c r="A4503" t="s">
        <v>236</v>
      </c>
      <c r="B4503" t="s">
        <v>236</v>
      </c>
      <c r="C4503" t="s">
        <v>237</v>
      </c>
      <c r="D4503" t="s">
        <v>250</v>
      </c>
      <c r="F4503" t="s">
        <v>239</v>
      </c>
      <c r="G4503" t="s">
        <v>624</v>
      </c>
      <c r="H4503">
        <v>0.13</v>
      </c>
      <c r="I4503" t="s">
        <v>254</v>
      </c>
      <c r="J4503" t="s">
        <v>242</v>
      </c>
      <c r="K4503" t="s">
        <v>243</v>
      </c>
      <c r="L4503" t="s">
        <v>244</v>
      </c>
      <c r="M4503">
        <v>0</v>
      </c>
      <c r="N4503">
        <v>0.13</v>
      </c>
      <c r="O4503" t="s">
        <v>546</v>
      </c>
      <c r="P4503" t="s">
        <v>10023</v>
      </c>
      <c r="Q4503" t="s">
        <v>257</v>
      </c>
      <c r="R4503" t="s">
        <v>4649</v>
      </c>
      <c r="S4503" t="s">
        <v>249</v>
      </c>
      <c r="T4503" t="b">
        <v>0</v>
      </c>
    </row>
    <row r="4504" spans="1:20" x14ac:dyDescent="0.25">
      <c r="A4504" t="s">
        <v>259</v>
      </c>
      <c r="B4504" t="s">
        <v>260</v>
      </c>
      <c r="C4504" t="s">
        <v>237</v>
      </c>
      <c r="D4504" t="s">
        <v>762</v>
      </c>
      <c r="E4504" t="s">
        <v>3504</v>
      </c>
      <c r="F4504" t="s">
        <v>3809</v>
      </c>
      <c r="G4504" t="s">
        <v>3810</v>
      </c>
      <c r="H4504">
        <v>1.3120000000000001</v>
      </c>
      <c r="I4504" t="s">
        <v>265</v>
      </c>
      <c r="J4504" t="s">
        <v>242</v>
      </c>
      <c r="K4504" t="s">
        <v>243</v>
      </c>
      <c r="L4504" t="s">
        <v>244</v>
      </c>
      <c r="M4504">
        <v>0</v>
      </c>
      <c r="N4504">
        <v>1.3120000000000001</v>
      </c>
      <c r="O4504" t="s">
        <v>266</v>
      </c>
      <c r="P4504" t="s">
        <v>10024</v>
      </c>
      <c r="Q4504" t="s">
        <v>766</v>
      </c>
      <c r="R4504" t="s">
        <v>10025</v>
      </c>
      <c r="S4504" t="s">
        <v>270</v>
      </c>
      <c r="T4504" t="b">
        <v>1</v>
      </c>
    </row>
    <row r="4505" spans="1:20" x14ac:dyDescent="0.25">
      <c r="A4505" t="s">
        <v>259</v>
      </c>
      <c r="B4505" t="s">
        <v>260</v>
      </c>
      <c r="C4505" t="s">
        <v>294</v>
      </c>
      <c r="D4505" t="s">
        <v>762</v>
      </c>
      <c r="E4505" t="s">
        <v>3504</v>
      </c>
      <c r="F4505" t="s">
        <v>3809</v>
      </c>
      <c r="G4505" t="s">
        <v>3810</v>
      </c>
      <c r="H4505">
        <v>0.36199999999999999</v>
      </c>
      <c r="I4505" t="s">
        <v>265</v>
      </c>
      <c r="J4505" t="s">
        <v>242</v>
      </c>
      <c r="K4505" t="s">
        <v>243</v>
      </c>
      <c r="L4505" t="s">
        <v>244</v>
      </c>
      <c r="M4505">
        <v>0</v>
      </c>
      <c r="N4505">
        <v>0.36199999999999999</v>
      </c>
      <c r="O4505" t="s">
        <v>266</v>
      </c>
      <c r="P4505" t="s">
        <v>10024</v>
      </c>
      <c r="Q4505" t="s">
        <v>766</v>
      </c>
      <c r="R4505" t="s">
        <v>10025</v>
      </c>
      <c r="S4505" t="s">
        <v>270</v>
      </c>
      <c r="T4505" t="b">
        <v>1</v>
      </c>
    </row>
    <row r="4506" spans="1:20" x14ac:dyDescent="0.25">
      <c r="A4506" t="s">
        <v>259</v>
      </c>
      <c r="B4506" t="s">
        <v>260</v>
      </c>
      <c r="C4506" t="s">
        <v>237</v>
      </c>
      <c r="D4506" t="s">
        <v>3323</v>
      </c>
      <c r="E4506" t="s">
        <v>4661</v>
      </c>
      <c r="F4506" t="s">
        <v>10026</v>
      </c>
      <c r="G4506" t="s">
        <v>10026</v>
      </c>
      <c r="H4506">
        <v>6.5540000000000003</v>
      </c>
      <c r="I4506" t="s">
        <v>265</v>
      </c>
      <c r="J4506" t="s">
        <v>242</v>
      </c>
      <c r="K4506" t="s">
        <v>243</v>
      </c>
      <c r="L4506" t="s">
        <v>244</v>
      </c>
      <c r="M4506">
        <v>0</v>
      </c>
      <c r="N4506">
        <v>6.5540000000000003</v>
      </c>
      <c r="O4506" t="s">
        <v>446</v>
      </c>
      <c r="P4506" t="s">
        <v>10027</v>
      </c>
      <c r="Q4506" t="s">
        <v>3328</v>
      </c>
      <c r="R4506" t="s">
        <v>10028</v>
      </c>
      <c r="S4506" t="s">
        <v>270</v>
      </c>
      <c r="T4506" t="b">
        <v>1</v>
      </c>
    </row>
    <row r="4507" spans="1:20" x14ac:dyDescent="0.25">
      <c r="A4507" t="s">
        <v>236</v>
      </c>
      <c r="B4507" t="s">
        <v>236</v>
      </c>
      <c r="C4507" t="s">
        <v>237</v>
      </c>
      <c r="D4507" t="s">
        <v>1246</v>
      </c>
      <c r="F4507" t="s">
        <v>426</v>
      </c>
      <c r="G4507" t="s">
        <v>8284</v>
      </c>
      <c r="H4507">
        <v>0.14901</v>
      </c>
      <c r="I4507" t="s">
        <v>241</v>
      </c>
      <c r="J4507" t="s">
        <v>242</v>
      </c>
      <c r="K4507" t="s">
        <v>243</v>
      </c>
      <c r="L4507" t="s">
        <v>244</v>
      </c>
      <c r="M4507">
        <v>0</v>
      </c>
      <c r="N4507">
        <v>0.14901</v>
      </c>
      <c r="O4507" t="s">
        <v>562</v>
      </c>
      <c r="P4507" t="s">
        <v>10029</v>
      </c>
      <c r="Q4507" t="s">
        <v>1250</v>
      </c>
      <c r="R4507" t="s">
        <v>2266</v>
      </c>
      <c r="S4507" t="s">
        <v>249</v>
      </c>
      <c r="T4507" t="b">
        <v>1</v>
      </c>
    </row>
    <row r="4508" spans="1:20" x14ac:dyDescent="0.25">
      <c r="A4508" t="s">
        <v>259</v>
      </c>
      <c r="B4508" t="s">
        <v>271</v>
      </c>
      <c r="C4508" t="s">
        <v>237</v>
      </c>
      <c r="D4508" t="s">
        <v>4922</v>
      </c>
      <c r="F4508" t="s">
        <v>7918</v>
      </c>
      <c r="G4508" t="s">
        <v>7919</v>
      </c>
      <c r="H4508">
        <v>0.2</v>
      </c>
      <c r="I4508" t="s">
        <v>265</v>
      </c>
      <c r="J4508" t="s">
        <v>242</v>
      </c>
      <c r="K4508" t="s">
        <v>243</v>
      </c>
      <c r="L4508" t="s">
        <v>244</v>
      </c>
      <c r="M4508">
        <v>0</v>
      </c>
      <c r="N4508">
        <v>0.2</v>
      </c>
      <c r="O4508" t="s">
        <v>350</v>
      </c>
      <c r="P4508" t="s">
        <v>10030</v>
      </c>
      <c r="Q4508" t="s">
        <v>4926</v>
      </c>
      <c r="R4508" t="s">
        <v>10031</v>
      </c>
      <c r="S4508" t="s">
        <v>279</v>
      </c>
      <c r="T4508" t="b">
        <v>1</v>
      </c>
    </row>
    <row r="4509" spans="1:20" x14ac:dyDescent="0.25">
      <c r="A4509" t="s">
        <v>259</v>
      </c>
      <c r="B4509" t="s">
        <v>271</v>
      </c>
      <c r="C4509" t="s">
        <v>294</v>
      </c>
      <c r="D4509" t="s">
        <v>4922</v>
      </c>
      <c r="F4509" t="s">
        <v>7918</v>
      </c>
      <c r="G4509" t="s">
        <v>7919</v>
      </c>
      <c r="H4509">
        <v>7.2999999999999995E-2</v>
      </c>
      <c r="I4509" t="s">
        <v>265</v>
      </c>
      <c r="J4509" t="s">
        <v>242</v>
      </c>
      <c r="K4509" t="s">
        <v>243</v>
      </c>
      <c r="L4509" t="s">
        <v>244</v>
      </c>
      <c r="M4509">
        <v>0</v>
      </c>
      <c r="N4509">
        <v>7.2999999999999995E-2</v>
      </c>
      <c r="O4509" t="s">
        <v>881</v>
      </c>
      <c r="P4509" t="s">
        <v>10030</v>
      </c>
      <c r="Q4509" t="s">
        <v>4926</v>
      </c>
      <c r="R4509" t="s">
        <v>10031</v>
      </c>
      <c r="S4509" t="s">
        <v>279</v>
      </c>
      <c r="T4509" t="b">
        <v>1</v>
      </c>
    </row>
    <row r="4510" spans="1:20" x14ac:dyDescent="0.25">
      <c r="A4510" t="s">
        <v>259</v>
      </c>
      <c r="B4510" t="s">
        <v>260</v>
      </c>
      <c r="C4510" t="s">
        <v>237</v>
      </c>
      <c r="D4510" t="s">
        <v>1352</v>
      </c>
      <c r="E4510" t="s">
        <v>4422</v>
      </c>
      <c r="F4510" t="s">
        <v>5203</v>
      </c>
      <c r="G4510" t="s">
        <v>5203</v>
      </c>
      <c r="H4510">
        <v>6.7250000000000004E-2</v>
      </c>
      <c r="I4510" t="s">
        <v>265</v>
      </c>
      <c r="J4510" t="s">
        <v>242</v>
      </c>
      <c r="K4510" t="s">
        <v>243</v>
      </c>
      <c r="L4510" t="s">
        <v>244</v>
      </c>
      <c r="M4510">
        <v>0</v>
      </c>
      <c r="N4510">
        <v>6.7250000000000004E-2</v>
      </c>
      <c r="O4510" t="s">
        <v>446</v>
      </c>
      <c r="P4510" t="s">
        <v>10032</v>
      </c>
      <c r="Q4510" t="s">
        <v>1356</v>
      </c>
      <c r="R4510" t="s">
        <v>10033</v>
      </c>
      <c r="S4510" t="s">
        <v>270</v>
      </c>
      <c r="T4510" t="b">
        <v>1</v>
      </c>
    </row>
    <row r="4511" spans="1:20" x14ac:dyDescent="0.25">
      <c r="A4511" t="s">
        <v>259</v>
      </c>
      <c r="B4511" t="s">
        <v>260</v>
      </c>
      <c r="C4511" t="s">
        <v>237</v>
      </c>
      <c r="D4511" t="s">
        <v>443</v>
      </c>
      <c r="E4511" t="s">
        <v>444</v>
      </c>
      <c r="F4511" t="s">
        <v>9143</v>
      </c>
      <c r="G4511" t="s">
        <v>9143</v>
      </c>
      <c r="H4511">
        <v>0.30099999999999999</v>
      </c>
      <c r="I4511" t="s">
        <v>265</v>
      </c>
      <c r="J4511" t="s">
        <v>242</v>
      </c>
      <c r="K4511" t="s">
        <v>243</v>
      </c>
      <c r="L4511" t="s">
        <v>244</v>
      </c>
      <c r="M4511">
        <v>0</v>
      </c>
      <c r="N4511">
        <v>0.30099999999999999</v>
      </c>
      <c r="O4511" t="s">
        <v>576</v>
      </c>
      <c r="P4511" t="s">
        <v>10034</v>
      </c>
      <c r="Q4511" t="s">
        <v>448</v>
      </c>
      <c r="R4511" t="s">
        <v>10035</v>
      </c>
      <c r="S4511" t="s">
        <v>270</v>
      </c>
      <c r="T4511" t="b">
        <v>1</v>
      </c>
    </row>
    <row r="4512" spans="1:20" x14ac:dyDescent="0.25">
      <c r="A4512" t="s">
        <v>259</v>
      </c>
      <c r="B4512" t="s">
        <v>260</v>
      </c>
      <c r="C4512" t="s">
        <v>294</v>
      </c>
      <c r="D4512" t="s">
        <v>443</v>
      </c>
      <c r="E4512" t="s">
        <v>444</v>
      </c>
      <c r="F4512" t="s">
        <v>9143</v>
      </c>
      <c r="G4512" t="s">
        <v>9143</v>
      </c>
      <c r="H4512">
        <v>7.6799999999999993E-2</v>
      </c>
      <c r="I4512" t="s">
        <v>265</v>
      </c>
      <c r="J4512" t="s">
        <v>242</v>
      </c>
      <c r="K4512" t="s">
        <v>243</v>
      </c>
      <c r="L4512" t="s">
        <v>244</v>
      </c>
      <c r="M4512">
        <v>0</v>
      </c>
      <c r="N4512">
        <v>7.6799999999999993E-2</v>
      </c>
      <c r="O4512" t="s">
        <v>576</v>
      </c>
      <c r="P4512" t="s">
        <v>10034</v>
      </c>
      <c r="Q4512" t="s">
        <v>448</v>
      </c>
      <c r="R4512" t="s">
        <v>10035</v>
      </c>
      <c r="S4512" t="s">
        <v>270</v>
      </c>
      <c r="T4512" t="b">
        <v>1</v>
      </c>
    </row>
    <row r="4513" spans="1:20" x14ac:dyDescent="0.25">
      <c r="A4513" t="s">
        <v>259</v>
      </c>
      <c r="B4513" t="s">
        <v>260</v>
      </c>
      <c r="C4513" t="s">
        <v>237</v>
      </c>
      <c r="D4513" t="s">
        <v>1352</v>
      </c>
      <c r="E4513" t="s">
        <v>4422</v>
      </c>
      <c r="F4513" t="s">
        <v>4423</v>
      </c>
      <c r="G4513" t="s">
        <v>4423</v>
      </c>
      <c r="H4513">
        <v>5.3800000000000001E-2</v>
      </c>
      <c r="I4513" t="s">
        <v>265</v>
      </c>
      <c r="J4513" t="s">
        <v>242</v>
      </c>
      <c r="K4513" t="s">
        <v>243</v>
      </c>
      <c r="L4513" t="s">
        <v>244</v>
      </c>
      <c r="M4513">
        <v>0</v>
      </c>
      <c r="N4513">
        <v>5.3800000000000001E-2</v>
      </c>
      <c r="O4513" t="s">
        <v>446</v>
      </c>
      <c r="P4513" t="s">
        <v>10036</v>
      </c>
      <c r="Q4513" t="s">
        <v>1356</v>
      </c>
      <c r="R4513" t="s">
        <v>10037</v>
      </c>
      <c r="S4513" t="s">
        <v>270</v>
      </c>
      <c r="T4513" t="b">
        <v>1</v>
      </c>
    </row>
    <row r="4514" spans="1:20" x14ac:dyDescent="0.25">
      <c r="A4514" t="s">
        <v>259</v>
      </c>
      <c r="B4514" t="s">
        <v>260</v>
      </c>
      <c r="C4514" t="s">
        <v>237</v>
      </c>
      <c r="D4514" t="s">
        <v>1588</v>
      </c>
      <c r="E4514" t="s">
        <v>1456</v>
      </c>
      <c r="F4514" t="s">
        <v>10038</v>
      </c>
      <c r="G4514" t="s">
        <v>10038</v>
      </c>
      <c r="H4514">
        <v>6.4130000000000003</v>
      </c>
      <c r="I4514" t="s">
        <v>265</v>
      </c>
      <c r="J4514" t="s">
        <v>242</v>
      </c>
      <c r="K4514" t="s">
        <v>243</v>
      </c>
      <c r="L4514" t="s">
        <v>244</v>
      </c>
      <c r="M4514">
        <v>0</v>
      </c>
      <c r="N4514">
        <v>6.4130000000000003</v>
      </c>
      <c r="O4514" t="s">
        <v>476</v>
      </c>
      <c r="P4514" t="s">
        <v>10039</v>
      </c>
      <c r="Q4514" t="s">
        <v>1592</v>
      </c>
      <c r="R4514" t="s">
        <v>10040</v>
      </c>
      <c r="S4514" t="s">
        <v>270</v>
      </c>
      <c r="T4514" t="b">
        <v>1</v>
      </c>
    </row>
    <row r="4515" spans="1:20" x14ac:dyDescent="0.25">
      <c r="A4515" t="s">
        <v>259</v>
      </c>
      <c r="B4515" t="s">
        <v>260</v>
      </c>
      <c r="C4515" t="s">
        <v>237</v>
      </c>
      <c r="D4515" t="s">
        <v>1703</v>
      </c>
      <c r="E4515" t="s">
        <v>1704</v>
      </c>
      <c r="F4515" t="s">
        <v>10041</v>
      </c>
      <c r="G4515" t="s">
        <v>10041</v>
      </c>
      <c r="H4515">
        <v>2.36</v>
      </c>
      <c r="I4515" t="s">
        <v>265</v>
      </c>
      <c r="J4515" t="s">
        <v>242</v>
      </c>
      <c r="K4515" t="s">
        <v>243</v>
      </c>
      <c r="L4515" t="s">
        <v>244</v>
      </c>
      <c r="M4515">
        <v>0</v>
      </c>
      <c r="N4515">
        <v>2.36</v>
      </c>
      <c r="O4515" t="s">
        <v>324</v>
      </c>
      <c r="P4515" t="s">
        <v>10042</v>
      </c>
      <c r="Q4515" t="s">
        <v>1707</v>
      </c>
      <c r="R4515" t="s">
        <v>10043</v>
      </c>
      <c r="S4515" t="s">
        <v>270</v>
      </c>
      <c r="T4515" t="b">
        <v>1</v>
      </c>
    </row>
    <row r="4516" spans="1:20" x14ac:dyDescent="0.25">
      <c r="A4516" t="s">
        <v>259</v>
      </c>
      <c r="B4516" t="s">
        <v>260</v>
      </c>
      <c r="C4516" t="s">
        <v>294</v>
      </c>
      <c r="D4516" t="s">
        <v>1703</v>
      </c>
      <c r="E4516" t="s">
        <v>1704</v>
      </c>
      <c r="F4516" t="s">
        <v>10041</v>
      </c>
      <c r="G4516" t="s">
        <v>10041</v>
      </c>
      <c r="H4516">
        <v>1.44</v>
      </c>
      <c r="I4516" t="s">
        <v>265</v>
      </c>
      <c r="J4516" t="s">
        <v>242</v>
      </c>
      <c r="K4516" t="s">
        <v>243</v>
      </c>
      <c r="L4516" t="s">
        <v>244</v>
      </c>
      <c r="M4516">
        <v>0</v>
      </c>
      <c r="N4516">
        <v>1.44</v>
      </c>
      <c r="O4516" t="s">
        <v>324</v>
      </c>
      <c r="P4516" t="s">
        <v>10042</v>
      </c>
      <c r="Q4516" t="s">
        <v>1707</v>
      </c>
      <c r="R4516" t="s">
        <v>10043</v>
      </c>
      <c r="S4516" t="s">
        <v>270</v>
      </c>
      <c r="T4516" t="b">
        <v>1</v>
      </c>
    </row>
    <row r="4517" spans="1:20" x14ac:dyDescent="0.25">
      <c r="A4517" t="s">
        <v>259</v>
      </c>
      <c r="B4517" t="s">
        <v>260</v>
      </c>
      <c r="C4517" t="s">
        <v>237</v>
      </c>
      <c r="D4517" t="s">
        <v>412</v>
      </c>
      <c r="E4517" t="s">
        <v>8849</v>
      </c>
      <c r="F4517" t="s">
        <v>10044</v>
      </c>
      <c r="G4517" t="s">
        <v>10044</v>
      </c>
      <c r="H4517">
        <v>0.54200000000000004</v>
      </c>
      <c r="I4517" t="s">
        <v>265</v>
      </c>
      <c r="J4517" t="s">
        <v>242</v>
      </c>
      <c r="K4517" t="s">
        <v>243</v>
      </c>
      <c r="L4517" t="s">
        <v>244</v>
      </c>
      <c r="M4517">
        <v>0</v>
      </c>
      <c r="N4517">
        <v>0.54200000000000004</v>
      </c>
      <c r="O4517" t="s">
        <v>372</v>
      </c>
      <c r="P4517" t="s">
        <v>10045</v>
      </c>
      <c r="Q4517" t="s">
        <v>416</v>
      </c>
      <c r="R4517" t="s">
        <v>10046</v>
      </c>
      <c r="S4517" t="s">
        <v>270</v>
      </c>
      <c r="T4517" t="b">
        <v>1</v>
      </c>
    </row>
    <row r="4518" spans="1:20" x14ac:dyDescent="0.25">
      <c r="A4518" t="s">
        <v>259</v>
      </c>
      <c r="B4518" t="s">
        <v>260</v>
      </c>
      <c r="C4518" t="s">
        <v>237</v>
      </c>
      <c r="D4518" t="s">
        <v>1148</v>
      </c>
      <c r="E4518" t="s">
        <v>10047</v>
      </c>
      <c r="F4518" t="s">
        <v>10048</v>
      </c>
      <c r="G4518" t="s">
        <v>10049</v>
      </c>
      <c r="H4518">
        <v>0.308</v>
      </c>
      <c r="I4518" t="s">
        <v>265</v>
      </c>
      <c r="J4518" t="s">
        <v>242</v>
      </c>
      <c r="K4518" t="s">
        <v>243</v>
      </c>
      <c r="L4518" t="s">
        <v>244</v>
      </c>
      <c r="M4518">
        <v>0</v>
      </c>
      <c r="N4518">
        <v>0.308</v>
      </c>
      <c r="O4518" t="s">
        <v>310</v>
      </c>
      <c r="P4518" t="s">
        <v>10050</v>
      </c>
      <c r="Q4518" t="s">
        <v>1153</v>
      </c>
      <c r="R4518" t="s">
        <v>10051</v>
      </c>
      <c r="S4518" t="s">
        <v>270</v>
      </c>
      <c r="T4518" t="b">
        <v>1</v>
      </c>
    </row>
    <row r="4519" spans="1:20" x14ac:dyDescent="0.25">
      <c r="A4519" t="s">
        <v>259</v>
      </c>
      <c r="B4519" t="s">
        <v>260</v>
      </c>
      <c r="C4519" t="s">
        <v>294</v>
      </c>
      <c r="D4519" t="s">
        <v>1148</v>
      </c>
      <c r="E4519" t="s">
        <v>10047</v>
      </c>
      <c r="F4519" t="s">
        <v>10048</v>
      </c>
      <c r="G4519" t="s">
        <v>10049</v>
      </c>
      <c r="H4519">
        <v>8.0600000000000005E-2</v>
      </c>
      <c r="I4519" t="s">
        <v>265</v>
      </c>
      <c r="J4519" t="s">
        <v>242</v>
      </c>
      <c r="K4519" t="s">
        <v>243</v>
      </c>
      <c r="L4519" t="s">
        <v>244</v>
      </c>
      <c r="M4519">
        <v>0</v>
      </c>
      <c r="N4519">
        <v>8.0600000000000005E-2</v>
      </c>
      <c r="O4519" t="s">
        <v>310</v>
      </c>
      <c r="P4519" t="s">
        <v>10050</v>
      </c>
      <c r="Q4519" t="s">
        <v>1153</v>
      </c>
      <c r="R4519" t="s">
        <v>10051</v>
      </c>
      <c r="S4519" t="s">
        <v>270</v>
      </c>
      <c r="T4519" t="b">
        <v>1</v>
      </c>
    </row>
    <row r="4520" spans="1:20" x14ac:dyDescent="0.25">
      <c r="A4520" t="s">
        <v>259</v>
      </c>
      <c r="B4520" t="s">
        <v>260</v>
      </c>
      <c r="C4520" t="s">
        <v>237</v>
      </c>
      <c r="D4520" t="s">
        <v>443</v>
      </c>
      <c r="E4520" t="s">
        <v>3252</v>
      </c>
      <c r="F4520" t="s">
        <v>3253</v>
      </c>
      <c r="G4520" t="s">
        <v>3253</v>
      </c>
      <c r="H4520">
        <v>7.5200000000000003E-2</v>
      </c>
      <c r="I4520" t="s">
        <v>265</v>
      </c>
      <c r="J4520" t="s">
        <v>242</v>
      </c>
      <c r="K4520" t="s">
        <v>243</v>
      </c>
      <c r="L4520" t="s">
        <v>244</v>
      </c>
      <c r="M4520">
        <v>0</v>
      </c>
      <c r="N4520">
        <v>7.5200000000000003E-2</v>
      </c>
      <c r="O4520" t="s">
        <v>576</v>
      </c>
      <c r="P4520" t="s">
        <v>10052</v>
      </c>
      <c r="Q4520" t="s">
        <v>448</v>
      </c>
      <c r="R4520" t="s">
        <v>10053</v>
      </c>
      <c r="S4520" t="s">
        <v>270</v>
      </c>
      <c r="T4520" t="b">
        <v>1</v>
      </c>
    </row>
    <row r="4521" spans="1:20" x14ac:dyDescent="0.25">
      <c r="A4521" t="s">
        <v>259</v>
      </c>
      <c r="B4521" t="s">
        <v>260</v>
      </c>
      <c r="C4521" t="s">
        <v>294</v>
      </c>
      <c r="D4521" t="s">
        <v>443</v>
      </c>
      <c r="E4521" t="s">
        <v>3252</v>
      </c>
      <c r="F4521" t="s">
        <v>3253</v>
      </c>
      <c r="G4521" t="s">
        <v>3253</v>
      </c>
      <c r="H4521">
        <v>1.9199999999999998E-2</v>
      </c>
      <c r="I4521" t="s">
        <v>265</v>
      </c>
      <c r="J4521" t="s">
        <v>242</v>
      </c>
      <c r="K4521" t="s">
        <v>243</v>
      </c>
      <c r="L4521" t="s">
        <v>244</v>
      </c>
      <c r="M4521">
        <v>0</v>
      </c>
      <c r="N4521">
        <v>1.9199999999999998E-2</v>
      </c>
      <c r="O4521" t="s">
        <v>576</v>
      </c>
      <c r="P4521" t="s">
        <v>10052</v>
      </c>
      <c r="Q4521" t="s">
        <v>448</v>
      </c>
      <c r="R4521" t="s">
        <v>10053</v>
      </c>
      <c r="S4521" t="s">
        <v>270</v>
      </c>
      <c r="T4521" t="b">
        <v>1</v>
      </c>
    </row>
    <row r="4522" spans="1:20" x14ac:dyDescent="0.25">
      <c r="A4522" t="s">
        <v>259</v>
      </c>
      <c r="B4522" t="s">
        <v>260</v>
      </c>
      <c r="C4522" t="s">
        <v>237</v>
      </c>
      <c r="D4522" t="s">
        <v>3026</v>
      </c>
      <c r="E4522" t="s">
        <v>5763</v>
      </c>
      <c r="F4522" t="s">
        <v>5764</v>
      </c>
      <c r="G4522" t="s">
        <v>5764</v>
      </c>
      <c r="H4522">
        <v>4.1700000000000001E-2</v>
      </c>
      <c r="I4522" t="s">
        <v>265</v>
      </c>
      <c r="J4522" t="s">
        <v>242</v>
      </c>
      <c r="K4522" t="s">
        <v>243</v>
      </c>
      <c r="L4522" t="s">
        <v>244</v>
      </c>
      <c r="M4522">
        <v>0</v>
      </c>
      <c r="N4522">
        <v>4.1700000000000001E-2</v>
      </c>
      <c r="O4522" t="s">
        <v>446</v>
      </c>
      <c r="P4522" t="s">
        <v>10054</v>
      </c>
      <c r="Q4522" t="s">
        <v>3030</v>
      </c>
      <c r="R4522" t="s">
        <v>10055</v>
      </c>
      <c r="S4522" t="s">
        <v>270</v>
      </c>
      <c r="T4522" t="b">
        <v>1</v>
      </c>
    </row>
    <row r="4523" spans="1:20" x14ac:dyDescent="0.25">
      <c r="A4523" t="s">
        <v>259</v>
      </c>
      <c r="B4523" t="s">
        <v>260</v>
      </c>
      <c r="C4523" t="s">
        <v>294</v>
      </c>
      <c r="D4523" t="s">
        <v>3026</v>
      </c>
      <c r="E4523" t="s">
        <v>5763</v>
      </c>
      <c r="F4523" t="s">
        <v>5764</v>
      </c>
      <c r="G4523" t="s">
        <v>5764</v>
      </c>
      <c r="H4523">
        <v>2.3300000000000001E-2</v>
      </c>
      <c r="I4523" t="s">
        <v>265</v>
      </c>
      <c r="J4523" t="s">
        <v>242</v>
      </c>
      <c r="K4523" t="s">
        <v>243</v>
      </c>
      <c r="L4523" t="s">
        <v>244</v>
      </c>
      <c r="M4523">
        <v>0</v>
      </c>
      <c r="N4523">
        <v>2.3300000000000001E-2</v>
      </c>
      <c r="O4523" t="s">
        <v>562</v>
      </c>
      <c r="P4523" t="s">
        <v>10054</v>
      </c>
      <c r="Q4523" t="s">
        <v>3030</v>
      </c>
      <c r="R4523" t="s">
        <v>10055</v>
      </c>
      <c r="S4523" t="s">
        <v>270</v>
      </c>
      <c r="T4523" t="b">
        <v>1</v>
      </c>
    </row>
    <row r="4524" spans="1:20" x14ac:dyDescent="0.25">
      <c r="A4524" t="s">
        <v>259</v>
      </c>
      <c r="B4524" t="s">
        <v>260</v>
      </c>
      <c r="C4524" t="s">
        <v>237</v>
      </c>
      <c r="D4524" t="s">
        <v>2434</v>
      </c>
      <c r="E4524" t="s">
        <v>6651</v>
      </c>
      <c r="F4524" t="s">
        <v>10056</v>
      </c>
      <c r="G4524" t="s">
        <v>10057</v>
      </c>
      <c r="H4524">
        <v>0.65900000000000003</v>
      </c>
      <c r="I4524" t="s">
        <v>265</v>
      </c>
      <c r="J4524" t="s">
        <v>242</v>
      </c>
      <c r="K4524" t="s">
        <v>243</v>
      </c>
      <c r="L4524" t="s">
        <v>244</v>
      </c>
      <c r="M4524">
        <v>0</v>
      </c>
      <c r="N4524">
        <v>0.65900000000000003</v>
      </c>
      <c r="O4524" t="s">
        <v>266</v>
      </c>
      <c r="P4524" t="s">
        <v>10058</v>
      </c>
      <c r="Q4524" t="s">
        <v>2438</v>
      </c>
      <c r="R4524" t="s">
        <v>10059</v>
      </c>
      <c r="S4524" t="s">
        <v>270</v>
      </c>
      <c r="T4524" t="b">
        <v>1</v>
      </c>
    </row>
    <row r="4525" spans="1:20" x14ac:dyDescent="0.25">
      <c r="A4525" t="s">
        <v>259</v>
      </c>
      <c r="B4525" t="s">
        <v>260</v>
      </c>
      <c r="C4525" t="s">
        <v>237</v>
      </c>
      <c r="D4525" t="s">
        <v>1832</v>
      </c>
      <c r="E4525" t="s">
        <v>2823</v>
      </c>
      <c r="F4525" t="s">
        <v>10060</v>
      </c>
      <c r="G4525" t="s">
        <v>10061</v>
      </c>
      <c r="H4525">
        <v>3.1800000000000002E-2</v>
      </c>
      <c r="I4525" t="s">
        <v>265</v>
      </c>
      <c r="J4525" t="s">
        <v>242</v>
      </c>
      <c r="K4525" t="s">
        <v>243</v>
      </c>
      <c r="L4525" t="s">
        <v>244</v>
      </c>
      <c r="M4525">
        <v>0</v>
      </c>
      <c r="N4525">
        <v>3.1800000000000002E-2</v>
      </c>
      <c r="O4525" t="s">
        <v>446</v>
      </c>
      <c r="P4525" t="s">
        <v>10062</v>
      </c>
      <c r="Q4525" t="s">
        <v>1836</v>
      </c>
      <c r="R4525" t="s">
        <v>10063</v>
      </c>
      <c r="S4525" t="s">
        <v>270</v>
      </c>
      <c r="T4525" t="b">
        <v>1</v>
      </c>
    </row>
    <row r="4526" spans="1:20" x14ac:dyDescent="0.25">
      <c r="A4526" t="s">
        <v>259</v>
      </c>
      <c r="B4526" t="s">
        <v>260</v>
      </c>
      <c r="C4526" t="s">
        <v>294</v>
      </c>
      <c r="D4526" t="s">
        <v>1832</v>
      </c>
      <c r="E4526" t="s">
        <v>2823</v>
      </c>
      <c r="F4526" t="s">
        <v>10060</v>
      </c>
      <c r="G4526" t="s">
        <v>10061</v>
      </c>
      <c r="H4526">
        <v>2.2599999999999999E-2</v>
      </c>
      <c r="I4526" t="s">
        <v>265</v>
      </c>
      <c r="J4526" t="s">
        <v>242</v>
      </c>
      <c r="K4526" t="s">
        <v>243</v>
      </c>
      <c r="L4526" t="s">
        <v>244</v>
      </c>
      <c r="M4526">
        <v>0</v>
      </c>
      <c r="N4526">
        <v>2.2599999999999999E-2</v>
      </c>
      <c r="O4526" t="s">
        <v>446</v>
      </c>
      <c r="P4526" t="s">
        <v>10062</v>
      </c>
      <c r="Q4526" t="s">
        <v>1836</v>
      </c>
      <c r="R4526" t="s">
        <v>10063</v>
      </c>
      <c r="S4526" t="s">
        <v>270</v>
      </c>
      <c r="T4526" t="b">
        <v>1</v>
      </c>
    </row>
    <row r="4527" spans="1:20" x14ac:dyDescent="0.25">
      <c r="A4527" t="s">
        <v>259</v>
      </c>
      <c r="B4527" t="s">
        <v>260</v>
      </c>
      <c r="C4527" t="s">
        <v>237</v>
      </c>
      <c r="D4527" t="s">
        <v>962</v>
      </c>
      <c r="E4527" t="s">
        <v>3724</v>
      </c>
      <c r="F4527" t="s">
        <v>3725</v>
      </c>
      <c r="G4527" t="s">
        <v>3726</v>
      </c>
      <c r="H4527">
        <v>0.26200000000000001</v>
      </c>
      <c r="I4527" t="s">
        <v>265</v>
      </c>
      <c r="J4527" t="s">
        <v>242</v>
      </c>
      <c r="K4527" t="s">
        <v>243</v>
      </c>
      <c r="L4527" t="s">
        <v>244</v>
      </c>
      <c r="M4527">
        <v>0</v>
      </c>
      <c r="N4527">
        <v>0.26200000000000001</v>
      </c>
      <c r="O4527" t="s">
        <v>266</v>
      </c>
      <c r="P4527" t="s">
        <v>10064</v>
      </c>
      <c r="Q4527" t="s">
        <v>967</v>
      </c>
      <c r="R4527" t="s">
        <v>10065</v>
      </c>
      <c r="S4527" t="s">
        <v>270</v>
      </c>
      <c r="T4527" t="b">
        <v>1</v>
      </c>
    </row>
    <row r="4528" spans="1:20" x14ac:dyDescent="0.25">
      <c r="A4528" t="s">
        <v>236</v>
      </c>
      <c r="B4528" t="s">
        <v>236</v>
      </c>
      <c r="C4528" t="s">
        <v>237</v>
      </c>
      <c r="D4528" t="s">
        <v>483</v>
      </c>
      <c r="F4528" t="s">
        <v>302</v>
      </c>
      <c r="G4528" t="s">
        <v>8151</v>
      </c>
      <c r="H4528">
        <v>0.13</v>
      </c>
      <c r="I4528" t="s">
        <v>254</v>
      </c>
      <c r="J4528" t="s">
        <v>242</v>
      </c>
      <c r="K4528" t="s">
        <v>243</v>
      </c>
      <c r="L4528" t="s">
        <v>244</v>
      </c>
      <c r="M4528">
        <v>0</v>
      </c>
      <c r="N4528">
        <v>0.13</v>
      </c>
      <c r="O4528" t="s">
        <v>486</v>
      </c>
      <c r="P4528" t="s">
        <v>10066</v>
      </c>
      <c r="Q4528" t="s">
        <v>488</v>
      </c>
      <c r="R4528" t="s">
        <v>2807</v>
      </c>
      <c r="S4528" t="s">
        <v>249</v>
      </c>
      <c r="T4528" t="b">
        <v>1</v>
      </c>
    </row>
    <row r="4529" spans="1:20" x14ac:dyDescent="0.25">
      <c r="A4529" t="s">
        <v>236</v>
      </c>
      <c r="B4529" t="s">
        <v>236</v>
      </c>
      <c r="C4529" t="s">
        <v>237</v>
      </c>
      <c r="D4529" t="s">
        <v>566</v>
      </c>
      <c r="E4529" t="s">
        <v>251</v>
      </c>
      <c r="F4529" t="s">
        <v>773</v>
      </c>
      <c r="G4529" t="s">
        <v>1349</v>
      </c>
      <c r="H4529">
        <v>0</v>
      </c>
      <c r="I4529" t="s">
        <v>241</v>
      </c>
      <c r="J4529" t="s">
        <v>242</v>
      </c>
      <c r="K4529" t="s">
        <v>243</v>
      </c>
      <c r="L4529" t="s">
        <v>244</v>
      </c>
      <c r="M4529">
        <v>0</v>
      </c>
      <c r="N4529">
        <v>0</v>
      </c>
      <c r="O4529" t="s">
        <v>255</v>
      </c>
      <c r="P4529" t="s">
        <v>10067</v>
      </c>
      <c r="Q4529" t="s">
        <v>571</v>
      </c>
      <c r="R4529" t="s">
        <v>776</v>
      </c>
      <c r="S4529" t="s">
        <v>249</v>
      </c>
      <c r="T4529" t="b">
        <v>1</v>
      </c>
    </row>
    <row r="4530" spans="1:20" x14ac:dyDescent="0.25">
      <c r="A4530" t="s">
        <v>259</v>
      </c>
      <c r="B4530" t="s">
        <v>260</v>
      </c>
      <c r="C4530" t="s">
        <v>237</v>
      </c>
      <c r="D4530" t="s">
        <v>2354</v>
      </c>
      <c r="E4530" t="s">
        <v>4935</v>
      </c>
      <c r="F4530" t="s">
        <v>10068</v>
      </c>
      <c r="G4530" t="s">
        <v>10069</v>
      </c>
      <c r="H4530">
        <v>2.3809999999999998</v>
      </c>
      <c r="I4530" t="s">
        <v>265</v>
      </c>
      <c r="J4530" t="s">
        <v>242</v>
      </c>
      <c r="K4530" t="s">
        <v>243</v>
      </c>
      <c r="L4530" t="s">
        <v>244</v>
      </c>
      <c r="M4530">
        <v>0</v>
      </c>
      <c r="N4530">
        <v>2.3809999999999998</v>
      </c>
      <c r="O4530" t="s">
        <v>518</v>
      </c>
      <c r="P4530" t="s">
        <v>10070</v>
      </c>
      <c r="Q4530" t="s">
        <v>2359</v>
      </c>
      <c r="R4530" t="s">
        <v>10071</v>
      </c>
      <c r="S4530" t="s">
        <v>270</v>
      </c>
      <c r="T4530" t="b">
        <v>1</v>
      </c>
    </row>
    <row r="4531" spans="1:20" x14ac:dyDescent="0.25">
      <c r="A4531" t="s">
        <v>259</v>
      </c>
      <c r="B4531" t="s">
        <v>260</v>
      </c>
      <c r="C4531" t="s">
        <v>294</v>
      </c>
      <c r="D4531" t="s">
        <v>2354</v>
      </c>
      <c r="E4531" t="s">
        <v>4935</v>
      </c>
      <c r="F4531" t="s">
        <v>10068</v>
      </c>
      <c r="G4531" t="s">
        <v>10069</v>
      </c>
      <c r="H4531">
        <v>0.749</v>
      </c>
      <c r="I4531" t="s">
        <v>265</v>
      </c>
      <c r="J4531" t="s">
        <v>242</v>
      </c>
      <c r="K4531" t="s">
        <v>243</v>
      </c>
      <c r="L4531" t="s">
        <v>244</v>
      </c>
      <c r="M4531">
        <v>0</v>
      </c>
      <c r="N4531">
        <v>0.749</v>
      </c>
      <c r="O4531" t="s">
        <v>518</v>
      </c>
      <c r="P4531" t="s">
        <v>10070</v>
      </c>
      <c r="Q4531" t="s">
        <v>2359</v>
      </c>
      <c r="R4531" t="s">
        <v>10071</v>
      </c>
      <c r="S4531" t="s">
        <v>270</v>
      </c>
      <c r="T4531" t="b">
        <v>1</v>
      </c>
    </row>
    <row r="4532" spans="1:20" x14ac:dyDescent="0.25">
      <c r="A4532" t="s">
        <v>259</v>
      </c>
      <c r="B4532" t="s">
        <v>260</v>
      </c>
      <c r="C4532" t="s">
        <v>237</v>
      </c>
      <c r="D4532" t="s">
        <v>1410</v>
      </c>
      <c r="E4532" t="s">
        <v>1411</v>
      </c>
      <c r="F4532" t="s">
        <v>1411</v>
      </c>
      <c r="G4532" t="s">
        <v>10072</v>
      </c>
      <c r="H4532">
        <v>3.3149999999999999</v>
      </c>
      <c r="I4532" t="s">
        <v>265</v>
      </c>
      <c r="J4532" t="s">
        <v>242</v>
      </c>
      <c r="K4532" t="s">
        <v>243</v>
      </c>
      <c r="L4532" t="s">
        <v>244</v>
      </c>
      <c r="M4532">
        <v>0</v>
      </c>
      <c r="N4532">
        <v>3.3149999999999999</v>
      </c>
      <c r="O4532" t="s">
        <v>310</v>
      </c>
      <c r="P4532" t="s">
        <v>10073</v>
      </c>
      <c r="Q4532" t="s">
        <v>1415</v>
      </c>
      <c r="R4532" t="s">
        <v>10074</v>
      </c>
      <c r="S4532" t="s">
        <v>270</v>
      </c>
      <c r="T4532" t="b">
        <v>1</v>
      </c>
    </row>
    <row r="4533" spans="1:20" x14ac:dyDescent="0.25">
      <c r="A4533" t="s">
        <v>259</v>
      </c>
      <c r="B4533" t="s">
        <v>260</v>
      </c>
      <c r="C4533" t="s">
        <v>294</v>
      </c>
      <c r="D4533" t="s">
        <v>1410</v>
      </c>
      <c r="E4533" t="s">
        <v>1411</v>
      </c>
      <c r="F4533" t="s">
        <v>1411</v>
      </c>
      <c r="G4533" t="s">
        <v>10072</v>
      </c>
      <c r="H4533">
        <v>1.843</v>
      </c>
      <c r="I4533" t="s">
        <v>265</v>
      </c>
      <c r="J4533" t="s">
        <v>242</v>
      </c>
      <c r="K4533" t="s">
        <v>243</v>
      </c>
      <c r="L4533" t="s">
        <v>244</v>
      </c>
      <c r="M4533">
        <v>0</v>
      </c>
      <c r="N4533">
        <v>1.843</v>
      </c>
      <c r="O4533" t="s">
        <v>310</v>
      </c>
      <c r="P4533" t="s">
        <v>10073</v>
      </c>
      <c r="Q4533" t="s">
        <v>1415</v>
      </c>
      <c r="R4533" t="s">
        <v>10074</v>
      </c>
      <c r="S4533" t="s">
        <v>270</v>
      </c>
      <c r="T4533" t="b">
        <v>1</v>
      </c>
    </row>
    <row r="4534" spans="1:20" x14ac:dyDescent="0.25">
      <c r="A4534" t="s">
        <v>259</v>
      </c>
      <c r="B4534" t="s">
        <v>260</v>
      </c>
      <c r="C4534" t="s">
        <v>237</v>
      </c>
      <c r="D4534" t="s">
        <v>1305</v>
      </c>
      <c r="E4534" t="s">
        <v>1306</v>
      </c>
      <c r="F4534" t="s">
        <v>3023</v>
      </c>
      <c r="G4534" t="s">
        <v>8969</v>
      </c>
      <c r="H4534">
        <v>0.252</v>
      </c>
      <c r="I4534" t="s">
        <v>265</v>
      </c>
      <c r="J4534" t="s">
        <v>242</v>
      </c>
      <c r="K4534" t="s">
        <v>243</v>
      </c>
      <c r="L4534" t="s">
        <v>244</v>
      </c>
      <c r="M4534">
        <v>0</v>
      </c>
      <c r="N4534">
        <v>0.252</v>
      </c>
      <c r="O4534" t="s">
        <v>1309</v>
      </c>
      <c r="P4534" t="s">
        <v>10075</v>
      </c>
      <c r="Q4534" t="s">
        <v>1311</v>
      </c>
      <c r="R4534" t="s">
        <v>10076</v>
      </c>
      <c r="S4534" t="s">
        <v>270</v>
      </c>
      <c r="T4534" t="b">
        <v>1</v>
      </c>
    </row>
    <row r="4535" spans="1:20" x14ac:dyDescent="0.25">
      <c r="A4535" t="s">
        <v>236</v>
      </c>
      <c r="B4535" t="s">
        <v>236</v>
      </c>
      <c r="C4535" t="s">
        <v>237</v>
      </c>
      <c r="D4535" t="s">
        <v>1198</v>
      </c>
      <c r="F4535" t="s">
        <v>2702</v>
      </c>
      <c r="G4535" t="s">
        <v>2391</v>
      </c>
      <c r="H4535">
        <v>5.0000000000000001E-4</v>
      </c>
      <c r="I4535" t="s">
        <v>254</v>
      </c>
      <c r="J4535" t="s">
        <v>242</v>
      </c>
      <c r="K4535" t="s">
        <v>243</v>
      </c>
      <c r="L4535" t="s">
        <v>244</v>
      </c>
      <c r="M4535">
        <v>0</v>
      </c>
      <c r="N4535">
        <v>5.0000000000000001E-4</v>
      </c>
      <c r="O4535" t="s">
        <v>358</v>
      </c>
      <c r="P4535" t="s">
        <v>4445</v>
      </c>
      <c r="Q4535" t="s">
        <v>1201</v>
      </c>
      <c r="R4535" t="s">
        <v>7620</v>
      </c>
      <c r="S4535" t="s">
        <v>249</v>
      </c>
      <c r="T4535" t="b">
        <v>0</v>
      </c>
    </row>
    <row r="4536" spans="1:20" x14ac:dyDescent="0.25">
      <c r="A4536" t="s">
        <v>259</v>
      </c>
      <c r="B4536" t="s">
        <v>260</v>
      </c>
      <c r="C4536" t="s">
        <v>237</v>
      </c>
      <c r="D4536" t="s">
        <v>1711</v>
      </c>
      <c r="E4536" t="s">
        <v>2444</v>
      </c>
      <c r="F4536" t="s">
        <v>2444</v>
      </c>
      <c r="G4536" t="s">
        <v>10077</v>
      </c>
      <c r="H4536">
        <v>0.188</v>
      </c>
      <c r="I4536" t="s">
        <v>265</v>
      </c>
      <c r="J4536" t="s">
        <v>242</v>
      </c>
      <c r="K4536" t="s">
        <v>243</v>
      </c>
      <c r="L4536" t="s">
        <v>244</v>
      </c>
      <c r="M4536">
        <v>0</v>
      </c>
      <c r="N4536">
        <v>0.188</v>
      </c>
      <c r="O4536" t="s">
        <v>324</v>
      </c>
      <c r="P4536" t="s">
        <v>10078</v>
      </c>
      <c r="Q4536" t="s">
        <v>1716</v>
      </c>
      <c r="R4536" t="s">
        <v>10079</v>
      </c>
      <c r="S4536" t="s">
        <v>270</v>
      </c>
      <c r="T4536" t="b">
        <v>1</v>
      </c>
    </row>
    <row r="4537" spans="1:20" x14ac:dyDescent="0.25">
      <c r="A4537" t="s">
        <v>259</v>
      </c>
      <c r="B4537" t="s">
        <v>260</v>
      </c>
      <c r="C4537" t="s">
        <v>294</v>
      </c>
      <c r="D4537" t="s">
        <v>1711</v>
      </c>
      <c r="E4537" t="s">
        <v>2444</v>
      </c>
      <c r="F4537" t="s">
        <v>2444</v>
      </c>
      <c r="G4537" t="s">
        <v>10077</v>
      </c>
      <c r="H4537">
        <v>9.6000000000000002E-2</v>
      </c>
      <c r="I4537" t="s">
        <v>265</v>
      </c>
      <c r="J4537" t="s">
        <v>242</v>
      </c>
      <c r="K4537" t="s">
        <v>243</v>
      </c>
      <c r="L4537" t="s">
        <v>244</v>
      </c>
      <c r="M4537">
        <v>0</v>
      </c>
      <c r="N4537">
        <v>9.6000000000000002E-2</v>
      </c>
      <c r="O4537" t="s">
        <v>324</v>
      </c>
      <c r="P4537" t="s">
        <v>10078</v>
      </c>
      <c r="Q4537" t="s">
        <v>1716</v>
      </c>
      <c r="R4537" t="s">
        <v>10079</v>
      </c>
      <c r="S4537" t="s">
        <v>270</v>
      </c>
      <c r="T4537" t="b">
        <v>1</v>
      </c>
    </row>
    <row r="4538" spans="1:20" x14ac:dyDescent="0.25">
      <c r="A4538" t="s">
        <v>236</v>
      </c>
      <c r="B4538" t="s">
        <v>236</v>
      </c>
      <c r="C4538" t="s">
        <v>237</v>
      </c>
      <c r="D4538" t="s">
        <v>483</v>
      </c>
      <c r="F4538" t="s">
        <v>544</v>
      </c>
      <c r="G4538" t="s">
        <v>3678</v>
      </c>
      <c r="H4538">
        <v>6.3200000000000006E-2</v>
      </c>
      <c r="I4538" t="s">
        <v>341</v>
      </c>
      <c r="J4538" t="s">
        <v>242</v>
      </c>
      <c r="K4538" t="s">
        <v>243</v>
      </c>
      <c r="L4538" t="s">
        <v>244</v>
      </c>
      <c r="M4538">
        <v>0</v>
      </c>
      <c r="N4538">
        <v>6.3200000000000006E-2</v>
      </c>
      <c r="O4538" t="s">
        <v>1762</v>
      </c>
      <c r="P4538" t="s">
        <v>5449</v>
      </c>
      <c r="Q4538" t="s">
        <v>488</v>
      </c>
      <c r="R4538" t="s">
        <v>1916</v>
      </c>
      <c r="S4538" t="s">
        <v>249</v>
      </c>
      <c r="T4538" t="b">
        <v>1</v>
      </c>
    </row>
    <row r="4539" spans="1:20" x14ac:dyDescent="0.25">
      <c r="A4539" t="s">
        <v>259</v>
      </c>
      <c r="B4539" t="s">
        <v>260</v>
      </c>
      <c r="C4539" t="s">
        <v>237</v>
      </c>
      <c r="D4539" t="s">
        <v>1711</v>
      </c>
      <c r="E4539" t="s">
        <v>4531</v>
      </c>
      <c r="F4539" t="s">
        <v>10080</v>
      </c>
      <c r="G4539" t="s">
        <v>10081</v>
      </c>
      <c r="H4539">
        <v>0.60199999999999998</v>
      </c>
      <c r="I4539" t="s">
        <v>265</v>
      </c>
      <c r="J4539" t="s">
        <v>242</v>
      </c>
      <c r="K4539" t="s">
        <v>243</v>
      </c>
      <c r="L4539" t="s">
        <v>244</v>
      </c>
      <c r="M4539">
        <v>0</v>
      </c>
      <c r="N4539">
        <v>0.60199999999999998</v>
      </c>
      <c r="O4539" t="s">
        <v>324</v>
      </c>
      <c r="P4539" t="s">
        <v>10082</v>
      </c>
      <c r="Q4539" t="s">
        <v>1716</v>
      </c>
      <c r="R4539" t="s">
        <v>10083</v>
      </c>
      <c r="S4539" t="s">
        <v>270</v>
      </c>
      <c r="T4539" t="b">
        <v>1</v>
      </c>
    </row>
    <row r="4540" spans="1:20" x14ac:dyDescent="0.25">
      <c r="A4540" t="s">
        <v>259</v>
      </c>
      <c r="B4540" t="s">
        <v>260</v>
      </c>
      <c r="C4540" t="s">
        <v>294</v>
      </c>
      <c r="D4540" t="s">
        <v>1711</v>
      </c>
      <c r="E4540" t="s">
        <v>4531</v>
      </c>
      <c r="F4540" t="s">
        <v>10080</v>
      </c>
      <c r="G4540" t="s">
        <v>10081</v>
      </c>
      <c r="H4540">
        <v>0.154</v>
      </c>
      <c r="I4540" t="s">
        <v>265</v>
      </c>
      <c r="J4540" t="s">
        <v>242</v>
      </c>
      <c r="K4540" t="s">
        <v>243</v>
      </c>
      <c r="L4540" t="s">
        <v>244</v>
      </c>
      <c r="M4540">
        <v>0</v>
      </c>
      <c r="N4540">
        <v>0.154</v>
      </c>
      <c r="O4540" t="s">
        <v>324</v>
      </c>
      <c r="P4540" t="s">
        <v>10082</v>
      </c>
      <c r="Q4540" t="s">
        <v>1716</v>
      </c>
      <c r="R4540" t="s">
        <v>10083</v>
      </c>
      <c r="S4540" t="s">
        <v>270</v>
      </c>
      <c r="T4540" t="b">
        <v>1</v>
      </c>
    </row>
    <row r="4541" spans="1:20" x14ac:dyDescent="0.25">
      <c r="A4541" t="s">
        <v>236</v>
      </c>
      <c r="B4541" t="s">
        <v>236</v>
      </c>
      <c r="C4541" t="s">
        <v>237</v>
      </c>
      <c r="D4541" t="s">
        <v>1198</v>
      </c>
      <c r="F4541" t="s">
        <v>600</v>
      </c>
      <c r="G4541" t="s">
        <v>10084</v>
      </c>
      <c r="H4541">
        <v>0</v>
      </c>
      <c r="I4541" t="s">
        <v>254</v>
      </c>
      <c r="J4541" t="s">
        <v>242</v>
      </c>
      <c r="K4541" t="s">
        <v>243</v>
      </c>
      <c r="L4541" t="s">
        <v>244</v>
      </c>
      <c r="M4541">
        <v>0</v>
      </c>
      <c r="N4541">
        <v>0</v>
      </c>
      <c r="O4541" t="s">
        <v>1390</v>
      </c>
      <c r="P4541" t="s">
        <v>10085</v>
      </c>
      <c r="Q4541" t="s">
        <v>1201</v>
      </c>
      <c r="R4541" t="s">
        <v>3775</v>
      </c>
      <c r="S4541" t="s">
        <v>249</v>
      </c>
      <c r="T4541" t="b">
        <v>0</v>
      </c>
    </row>
    <row r="4542" spans="1:20" x14ac:dyDescent="0.25">
      <c r="A4542" t="s">
        <v>259</v>
      </c>
      <c r="B4542" t="s">
        <v>260</v>
      </c>
      <c r="C4542" t="s">
        <v>237</v>
      </c>
      <c r="D4542" t="s">
        <v>2340</v>
      </c>
      <c r="E4542" t="s">
        <v>5950</v>
      </c>
      <c r="F4542" t="s">
        <v>7689</v>
      </c>
      <c r="G4542" t="s">
        <v>7690</v>
      </c>
      <c r="H4542">
        <v>0.2893</v>
      </c>
      <c r="I4542" t="s">
        <v>265</v>
      </c>
      <c r="J4542" t="s">
        <v>242</v>
      </c>
      <c r="K4542" t="s">
        <v>243</v>
      </c>
      <c r="L4542" t="s">
        <v>244</v>
      </c>
      <c r="M4542">
        <v>0</v>
      </c>
      <c r="N4542">
        <v>0.2893</v>
      </c>
      <c r="O4542" t="s">
        <v>290</v>
      </c>
      <c r="P4542" t="s">
        <v>10086</v>
      </c>
      <c r="Q4542" t="s">
        <v>2345</v>
      </c>
      <c r="R4542" t="s">
        <v>10087</v>
      </c>
      <c r="S4542" t="s">
        <v>270</v>
      </c>
      <c r="T4542" t="b">
        <v>1</v>
      </c>
    </row>
    <row r="4543" spans="1:20" x14ac:dyDescent="0.25">
      <c r="A4543" t="s">
        <v>236</v>
      </c>
      <c r="B4543" t="s">
        <v>236</v>
      </c>
      <c r="C4543" t="s">
        <v>237</v>
      </c>
      <c r="D4543" t="s">
        <v>552</v>
      </c>
      <c r="F4543" t="s">
        <v>2907</v>
      </c>
      <c r="G4543" t="s">
        <v>10088</v>
      </c>
      <c r="H4543">
        <v>0</v>
      </c>
      <c r="I4543" t="s">
        <v>254</v>
      </c>
      <c r="J4543" t="s">
        <v>242</v>
      </c>
      <c r="K4543" t="s">
        <v>243</v>
      </c>
      <c r="L4543" t="s">
        <v>244</v>
      </c>
      <c r="M4543">
        <v>0</v>
      </c>
      <c r="N4543">
        <v>0</v>
      </c>
      <c r="O4543" t="s">
        <v>952</v>
      </c>
      <c r="P4543" t="s">
        <v>10089</v>
      </c>
      <c r="Q4543" t="s">
        <v>556</v>
      </c>
      <c r="R4543" t="s">
        <v>2910</v>
      </c>
      <c r="S4543" t="s">
        <v>249</v>
      </c>
      <c r="T4543" t="b">
        <v>0</v>
      </c>
    </row>
    <row r="4544" spans="1:20" x14ac:dyDescent="0.25">
      <c r="A4544" t="s">
        <v>259</v>
      </c>
      <c r="B4544" t="s">
        <v>260</v>
      </c>
      <c r="C4544" t="s">
        <v>237</v>
      </c>
      <c r="D4544" t="s">
        <v>2911</v>
      </c>
      <c r="E4544" t="s">
        <v>4492</v>
      </c>
      <c r="F4544" t="s">
        <v>10090</v>
      </c>
      <c r="G4544" t="s">
        <v>10091</v>
      </c>
      <c r="H4544">
        <v>0.624</v>
      </c>
      <c r="I4544" t="s">
        <v>265</v>
      </c>
      <c r="J4544" t="s">
        <v>242</v>
      </c>
      <c r="K4544" t="s">
        <v>243</v>
      </c>
      <c r="L4544" t="s">
        <v>244</v>
      </c>
      <c r="M4544">
        <v>0</v>
      </c>
      <c r="N4544">
        <v>0.624</v>
      </c>
      <c r="O4544" t="s">
        <v>266</v>
      </c>
      <c r="P4544" t="s">
        <v>10092</v>
      </c>
      <c r="Q4544" t="s">
        <v>2916</v>
      </c>
      <c r="R4544" t="s">
        <v>10093</v>
      </c>
      <c r="S4544" t="s">
        <v>270</v>
      </c>
      <c r="T4544" t="b">
        <v>1</v>
      </c>
    </row>
    <row r="4545" spans="1:20" x14ac:dyDescent="0.25">
      <c r="A4545" t="s">
        <v>259</v>
      </c>
      <c r="B4545" t="s">
        <v>260</v>
      </c>
      <c r="C4545" t="s">
        <v>294</v>
      </c>
      <c r="D4545" t="s">
        <v>2911</v>
      </c>
      <c r="E4545" t="s">
        <v>4492</v>
      </c>
      <c r="F4545" t="s">
        <v>10090</v>
      </c>
      <c r="G4545" t="s">
        <v>10091</v>
      </c>
      <c r="H4545">
        <v>0.16500000000000001</v>
      </c>
      <c r="I4545" t="s">
        <v>265</v>
      </c>
      <c r="J4545" t="s">
        <v>242</v>
      </c>
      <c r="K4545" t="s">
        <v>243</v>
      </c>
      <c r="L4545" t="s">
        <v>244</v>
      </c>
      <c r="M4545">
        <v>0</v>
      </c>
      <c r="N4545">
        <v>0.16500000000000001</v>
      </c>
      <c r="O4545" t="s">
        <v>266</v>
      </c>
      <c r="P4545" t="s">
        <v>10092</v>
      </c>
      <c r="Q4545" t="s">
        <v>2916</v>
      </c>
      <c r="R4545" t="s">
        <v>10093</v>
      </c>
      <c r="S4545" t="s">
        <v>270</v>
      </c>
      <c r="T4545" t="b">
        <v>1</v>
      </c>
    </row>
    <row r="4546" spans="1:20" x14ac:dyDescent="0.25">
      <c r="A4546" t="s">
        <v>259</v>
      </c>
      <c r="B4546" t="s">
        <v>260</v>
      </c>
      <c r="C4546" t="s">
        <v>237</v>
      </c>
      <c r="D4546" t="s">
        <v>1187</v>
      </c>
      <c r="E4546" t="s">
        <v>7800</v>
      </c>
      <c r="F4546" t="s">
        <v>7801</v>
      </c>
      <c r="G4546" t="s">
        <v>7802</v>
      </c>
      <c r="H4546">
        <v>2.6240000000000001</v>
      </c>
      <c r="I4546" t="s">
        <v>265</v>
      </c>
      <c r="J4546" t="s">
        <v>242</v>
      </c>
      <c r="K4546" t="s">
        <v>243</v>
      </c>
      <c r="L4546" t="s">
        <v>244</v>
      </c>
      <c r="M4546">
        <v>0</v>
      </c>
      <c r="N4546">
        <v>2.6240000000000001</v>
      </c>
      <c r="O4546" t="s">
        <v>266</v>
      </c>
      <c r="P4546" t="s">
        <v>10094</v>
      </c>
      <c r="Q4546" t="s">
        <v>1192</v>
      </c>
      <c r="R4546" t="s">
        <v>10095</v>
      </c>
      <c r="S4546" t="s">
        <v>270</v>
      </c>
      <c r="T4546" t="b">
        <v>1</v>
      </c>
    </row>
    <row r="4547" spans="1:20" x14ac:dyDescent="0.25">
      <c r="A4547" t="s">
        <v>259</v>
      </c>
      <c r="B4547" t="s">
        <v>260</v>
      </c>
      <c r="C4547" t="s">
        <v>294</v>
      </c>
      <c r="D4547" t="s">
        <v>1187</v>
      </c>
      <c r="E4547" t="s">
        <v>7800</v>
      </c>
      <c r="F4547" t="s">
        <v>7801</v>
      </c>
      <c r="G4547" t="s">
        <v>7802</v>
      </c>
      <c r="H4547">
        <v>0.72299999999999998</v>
      </c>
      <c r="I4547" t="s">
        <v>265</v>
      </c>
      <c r="J4547" t="s">
        <v>242</v>
      </c>
      <c r="K4547" t="s">
        <v>243</v>
      </c>
      <c r="L4547" t="s">
        <v>244</v>
      </c>
      <c r="M4547">
        <v>0</v>
      </c>
      <c r="N4547">
        <v>0.72299999999999998</v>
      </c>
      <c r="O4547" t="s">
        <v>266</v>
      </c>
      <c r="P4547" t="s">
        <v>10094</v>
      </c>
      <c r="Q4547" t="s">
        <v>1192</v>
      </c>
      <c r="R4547" t="s">
        <v>10095</v>
      </c>
      <c r="S4547" t="s">
        <v>270</v>
      </c>
      <c r="T4547" t="b">
        <v>1</v>
      </c>
    </row>
    <row r="4548" spans="1:20" x14ac:dyDescent="0.25">
      <c r="A4548" t="s">
        <v>259</v>
      </c>
      <c r="B4548" t="s">
        <v>260</v>
      </c>
      <c r="C4548" t="s">
        <v>237</v>
      </c>
      <c r="D4548" t="s">
        <v>406</v>
      </c>
      <c r="E4548" t="s">
        <v>2977</v>
      </c>
      <c r="F4548" t="s">
        <v>2978</v>
      </c>
      <c r="G4548" t="s">
        <v>2978</v>
      </c>
      <c r="H4548">
        <v>0.42137999999999998</v>
      </c>
      <c r="I4548" t="s">
        <v>265</v>
      </c>
      <c r="J4548" t="s">
        <v>242</v>
      </c>
      <c r="K4548" t="s">
        <v>243</v>
      </c>
      <c r="L4548" t="s">
        <v>244</v>
      </c>
      <c r="M4548">
        <v>0</v>
      </c>
      <c r="N4548">
        <v>0.42137999999999998</v>
      </c>
      <c r="O4548" t="s">
        <v>298</v>
      </c>
      <c r="P4548" t="s">
        <v>10096</v>
      </c>
      <c r="Q4548" t="s">
        <v>410</v>
      </c>
      <c r="R4548" t="s">
        <v>10097</v>
      </c>
      <c r="S4548" t="s">
        <v>270</v>
      </c>
      <c r="T4548" t="b">
        <v>1</v>
      </c>
    </row>
    <row r="4549" spans="1:20" x14ac:dyDescent="0.25">
      <c r="A4549" t="s">
        <v>259</v>
      </c>
      <c r="B4549" t="s">
        <v>260</v>
      </c>
      <c r="C4549" t="s">
        <v>294</v>
      </c>
      <c r="D4549" t="s">
        <v>406</v>
      </c>
      <c r="E4549" t="s">
        <v>2977</v>
      </c>
      <c r="F4549" t="s">
        <v>2978</v>
      </c>
      <c r="G4549" t="s">
        <v>2978</v>
      </c>
      <c r="H4549">
        <v>0.30730000000000002</v>
      </c>
      <c r="I4549" t="s">
        <v>265</v>
      </c>
      <c r="J4549" t="s">
        <v>242</v>
      </c>
      <c r="K4549" t="s">
        <v>243</v>
      </c>
      <c r="L4549" t="s">
        <v>244</v>
      </c>
      <c r="M4549">
        <v>0</v>
      </c>
      <c r="N4549">
        <v>0.30730000000000002</v>
      </c>
      <c r="O4549" t="s">
        <v>298</v>
      </c>
      <c r="P4549" t="s">
        <v>10096</v>
      </c>
      <c r="Q4549" t="s">
        <v>410</v>
      </c>
      <c r="R4549" t="s">
        <v>10097</v>
      </c>
      <c r="S4549" t="s">
        <v>270</v>
      </c>
      <c r="T4549" t="b">
        <v>1</v>
      </c>
    </row>
    <row r="4550" spans="1:20" x14ac:dyDescent="0.25">
      <c r="A4550" t="s">
        <v>259</v>
      </c>
      <c r="B4550" t="s">
        <v>260</v>
      </c>
      <c r="C4550" t="s">
        <v>237</v>
      </c>
      <c r="D4550" t="s">
        <v>627</v>
      </c>
      <c r="E4550" t="s">
        <v>10098</v>
      </c>
      <c r="F4550" t="s">
        <v>10099</v>
      </c>
      <c r="G4550" t="s">
        <v>10099</v>
      </c>
      <c r="H4550">
        <v>0.46100000000000002</v>
      </c>
      <c r="I4550" t="s">
        <v>265</v>
      </c>
      <c r="J4550" t="s">
        <v>242</v>
      </c>
      <c r="K4550" t="s">
        <v>243</v>
      </c>
      <c r="L4550" t="s">
        <v>244</v>
      </c>
      <c r="M4550">
        <v>0</v>
      </c>
      <c r="N4550">
        <v>0.46100000000000002</v>
      </c>
      <c r="O4550" t="s">
        <v>324</v>
      </c>
      <c r="P4550" t="s">
        <v>5462</v>
      </c>
      <c r="Q4550" t="s">
        <v>631</v>
      </c>
      <c r="R4550" t="s">
        <v>10100</v>
      </c>
      <c r="S4550" t="s">
        <v>270</v>
      </c>
      <c r="T4550" t="b">
        <v>1</v>
      </c>
    </row>
    <row r="4551" spans="1:20" x14ac:dyDescent="0.25">
      <c r="A4551" t="s">
        <v>236</v>
      </c>
      <c r="B4551" t="s">
        <v>236</v>
      </c>
      <c r="C4551" t="s">
        <v>237</v>
      </c>
      <c r="D4551" t="s">
        <v>566</v>
      </c>
      <c r="F4551" t="s">
        <v>1126</v>
      </c>
      <c r="G4551" t="s">
        <v>1421</v>
      </c>
      <c r="H4551">
        <v>5.1999999999999998E-3</v>
      </c>
      <c r="I4551" t="s">
        <v>254</v>
      </c>
      <c r="J4551" t="s">
        <v>242</v>
      </c>
      <c r="K4551" t="s">
        <v>243</v>
      </c>
      <c r="L4551" t="s">
        <v>244</v>
      </c>
      <c r="M4551">
        <v>0</v>
      </c>
      <c r="N4551">
        <v>5.1999999999999998E-3</v>
      </c>
      <c r="O4551" t="s">
        <v>569</v>
      </c>
      <c r="P4551" t="s">
        <v>1422</v>
      </c>
      <c r="Q4551" t="s">
        <v>571</v>
      </c>
      <c r="R4551" t="s">
        <v>2869</v>
      </c>
      <c r="S4551" t="s">
        <v>249</v>
      </c>
      <c r="T4551" t="b">
        <v>0</v>
      </c>
    </row>
    <row r="4552" spans="1:20" x14ac:dyDescent="0.25">
      <c r="A4552" t="s">
        <v>236</v>
      </c>
      <c r="B4552" t="s">
        <v>236</v>
      </c>
      <c r="C4552" t="s">
        <v>237</v>
      </c>
      <c r="D4552" t="s">
        <v>238</v>
      </c>
      <c r="F4552" t="s">
        <v>925</v>
      </c>
      <c r="G4552" t="s">
        <v>2156</v>
      </c>
      <c r="H4552">
        <v>0.03</v>
      </c>
      <c r="I4552" t="s">
        <v>759</v>
      </c>
      <c r="J4552" t="s">
        <v>242</v>
      </c>
      <c r="K4552" t="s">
        <v>243</v>
      </c>
      <c r="L4552" t="s">
        <v>244</v>
      </c>
      <c r="M4552">
        <v>0</v>
      </c>
      <c r="N4552">
        <v>0.03</v>
      </c>
      <c r="O4552" t="s">
        <v>619</v>
      </c>
      <c r="P4552" t="s">
        <v>2157</v>
      </c>
      <c r="Q4552" t="s">
        <v>247</v>
      </c>
      <c r="R4552" t="s">
        <v>4797</v>
      </c>
      <c r="S4552" t="s">
        <v>249</v>
      </c>
      <c r="T4552" t="b">
        <v>0</v>
      </c>
    </row>
    <row r="4553" spans="1:20" x14ac:dyDescent="0.25">
      <c r="A4553" t="s">
        <v>259</v>
      </c>
      <c r="B4553" t="s">
        <v>382</v>
      </c>
      <c r="C4553" t="s">
        <v>237</v>
      </c>
      <c r="D4553" t="s">
        <v>5499</v>
      </c>
      <c r="E4553" t="s">
        <v>988</v>
      </c>
      <c r="F4553" t="s">
        <v>989</v>
      </c>
      <c r="G4553" t="s">
        <v>989</v>
      </c>
      <c r="H4553">
        <v>0.16</v>
      </c>
      <c r="I4553" t="s">
        <v>265</v>
      </c>
      <c r="J4553" t="s">
        <v>242</v>
      </c>
      <c r="K4553" t="s">
        <v>243</v>
      </c>
      <c r="L4553" t="s">
        <v>244</v>
      </c>
      <c r="M4553">
        <v>0</v>
      </c>
      <c r="N4553">
        <v>0.16</v>
      </c>
      <c r="O4553" t="s">
        <v>990</v>
      </c>
      <c r="P4553" t="s">
        <v>10101</v>
      </c>
      <c r="Q4553" t="s">
        <v>5504</v>
      </c>
      <c r="R4553" t="s">
        <v>10102</v>
      </c>
      <c r="S4553" t="s">
        <v>390</v>
      </c>
      <c r="T4553" t="b">
        <v>1</v>
      </c>
    </row>
    <row r="4554" spans="1:20" x14ac:dyDescent="0.25">
      <c r="A4554" t="s">
        <v>236</v>
      </c>
      <c r="B4554" t="s">
        <v>236</v>
      </c>
      <c r="C4554" t="s">
        <v>237</v>
      </c>
      <c r="D4554" t="s">
        <v>483</v>
      </c>
      <c r="F4554" t="s">
        <v>484</v>
      </c>
      <c r="G4554" t="s">
        <v>240</v>
      </c>
      <c r="H4554">
        <v>0.01</v>
      </c>
      <c r="I4554" t="s">
        <v>241</v>
      </c>
      <c r="J4554" t="s">
        <v>242</v>
      </c>
      <c r="K4554" t="s">
        <v>243</v>
      </c>
      <c r="L4554" t="s">
        <v>244</v>
      </c>
      <c r="M4554">
        <v>0</v>
      </c>
      <c r="N4554">
        <v>0.01</v>
      </c>
      <c r="O4554" t="s">
        <v>1762</v>
      </c>
      <c r="P4554" t="s">
        <v>1763</v>
      </c>
      <c r="Q4554" t="s">
        <v>488</v>
      </c>
      <c r="R4554" t="s">
        <v>489</v>
      </c>
      <c r="S4554" t="s">
        <v>249</v>
      </c>
      <c r="T4554" t="b">
        <v>0</v>
      </c>
    </row>
    <row r="4555" spans="1:20" x14ac:dyDescent="0.25">
      <c r="A4555" t="s">
        <v>259</v>
      </c>
      <c r="B4555" t="s">
        <v>260</v>
      </c>
      <c r="C4555" t="s">
        <v>237</v>
      </c>
      <c r="D4555" t="s">
        <v>1015</v>
      </c>
      <c r="E4555" t="s">
        <v>9104</v>
      </c>
      <c r="F4555" t="s">
        <v>10103</v>
      </c>
      <c r="G4555" t="s">
        <v>10103</v>
      </c>
      <c r="H4555">
        <v>3.8600000000000002E-2</v>
      </c>
      <c r="I4555" t="s">
        <v>265</v>
      </c>
      <c r="J4555" t="s">
        <v>242</v>
      </c>
      <c r="K4555" t="s">
        <v>243</v>
      </c>
      <c r="L4555" t="s">
        <v>244</v>
      </c>
      <c r="M4555">
        <v>0</v>
      </c>
      <c r="N4555">
        <v>3.8600000000000002E-2</v>
      </c>
      <c r="O4555" t="s">
        <v>446</v>
      </c>
      <c r="P4555" t="s">
        <v>10104</v>
      </c>
      <c r="Q4555" t="s">
        <v>1019</v>
      </c>
      <c r="R4555" t="s">
        <v>10105</v>
      </c>
      <c r="S4555" t="s">
        <v>270</v>
      </c>
      <c r="T4555" t="b">
        <v>1</v>
      </c>
    </row>
    <row r="4556" spans="1:20" x14ac:dyDescent="0.25">
      <c r="A4556" t="s">
        <v>259</v>
      </c>
      <c r="B4556" t="s">
        <v>260</v>
      </c>
      <c r="C4556" t="s">
        <v>237</v>
      </c>
      <c r="D4556" t="s">
        <v>399</v>
      </c>
      <c r="E4556" t="s">
        <v>2995</v>
      </c>
      <c r="F4556" t="s">
        <v>2995</v>
      </c>
      <c r="G4556" t="s">
        <v>10106</v>
      </c>
      <c r="H4556">
        <v>0.22600000000000001</v>
      </c>
      <c r="I4556" t="s">
        <v>265</v>
      </c>
      <c r="J4556" t="s">
        <v>242</v>
      </c>
      <c r="K4556" t="s">
        <v>243</v>
      </c>
      <c r="L4556" t="s">
        <v>244</v>
      </c>
      <c r="M4556">
        <v>0</v>
      </c>
      <c r="N4556">
        <v>0.22600000000000001</v>
      </c>
      <c r="O4556" t="s">
        <v>266</v>
      </c>
      <c r="P4556" t="s">
        <v>10107</v>
      </c>
      <c r="Q4556" t="s">
        <v>404</v>
      </c>
      <c r="R4556" t="s">
        <v>10108</v>
      </c>
      <c r="S4556" t="s">
        <v>270</v>
      </c>
      <c r="T4556" t="b">
        <v>1</v>
      </c>
    </row>
    <row r="4557" spans="1:20" x14ac:dyDescent="0.25">
      <c r="A4557" t="s">
        <v>259</v>
      </c>
      <c r="B4557" t="s">
        <v>260</v>
      </c>
      <c r="C4557" t="s">
        <v>336</v>
      </c>
      <c r="D4557" t="s">
        <v>399</v>
      </c>
      <c r="E4557" t="s">
        <v>2995</v>
      </c>
      <c r="F4557" t="s">
        <v>2995</v>
      </c>
      <c r="G4557" t="s">
        <v>10106</v>
      </c>
      <c r="H4557">
        <v>1584</v>
      </c>
      <c r="I4557" t="s">
        <v>265</v>
      </c>
      <c r="J4557" t="s">
        <v>242</v>
      </c>
      <c r="K4557" t="s">
        <v>243</v>
      </c>
      <c r="L4557" t="s">
        <v>244</v>
      </c>
      <c r="M4557">
        <v>0</v>
      </c>
      <c r="N4557">
        <v>1584</v>
      </c>
      <c r="O4557" t="s">
        <v>266</v>
      </c>
      <c r="P4557" t="s">
        <v>10107</v>
      </c>
      <c r="Q4557" t="s">
        <v>404</v>
      </c>
      <c r="R4557" t="s">
        <v>10109</v>
      </c>
      <c r="S4557" t="s">
        <v>270</v>
      </c>
      <c r="T4557" t="b">
        <v>1</v>
      </c>
    </row>
    <row r="4558" spans="1:20" x14ac:dyDescent="0.25">
      <c r="A4558" t="s">
        <v>259</v>
      </c>
      <c r="B4558" t="s">
        <v>260</v>
      </c>
      <c r="C4558" t="s">
        <v>336</v>
      </c>
      <c r="D4558" t="s">
        <v>399</v>
      </c>
      <c r="E4558" t="s">
        <v>2995</v>
      </c>
      <c r="F4558" t="s">
        <v>2995</v>
      </c>
      <c r="G4558" t="s">
        <v>10106</v>
      </c>
      <c r="H4558">
        <v>3564</v>
      </c>
      <c r="I4558" t="s">
        <v>265</v>
      </c>
      <c r="J4558" t="s">
        <v>242</v>
      </c>
      <c r="K4558" t="s">
        <v>243</v>
      </c>
      <c r="L4558" t="s">
        <v>244</v>
      </c>
      <c r="M4558">
        <v>0</v>
      </c>
      <c r="N4558">
        <v>3564</v>
      </c>
      <c r="O4558" t="s">
        <v>266</v>
      </c>
      <c r="P4558" t="s">
        <v>10107</v>
      </c>
      <c r="Q4558" t="s">
        <v>404</v>
      </c>
      <c r="R4558" t="s">
        <v>10110</v>
      </c>
      <c r="S4558" t="s">
        <v>270</v>
      </c>
      <c r="T4558" t="b">
        <v>1</v>
      </c>
    </row>
    <row r="4559" spans="1:20" x14ac:dyDescent="0.25">
      <c r="A4559" t="s">
        <v>259</v>
      </c>
      <c r="B4559" t="s">
        <v>260</v>
      </c>
      <c r="C4559" t="s">
        <v>237</v>
      </c>
      <c r="D4559" t="s">
        <v>969</v>
      </c>
      <c r="E4559" t="s">
        <v>6463</v>
      </c>
      <c r="F4559" t="s">
        <v>6464</v>
      </c>
      <c r="G4559" t="s">
        <v>6464</v>
      </c>
      <c r="H4559">
        <v>0.27100000000000002</v>
      </c>
      <c r="I4559" t="s">
        <v>265</v>
      </c>
      <c r="J4559" t="s">
        <v>242</v>
      </c>
      <c r="K4559" t="s">
        <v>243</v>
      </c>
      <c r="L4559" t="s">
        <v>244</v>
      </c>
      <c r="M4559">
        <v>0</v>
      </c>
      <c r="N4559">
        <v>0.27100000000000002</v>
      </c>
      <c r="O4559" t="s">
        <v>324</v>
      </c>
      <c r="P4559" t="s">
        <v>10111</v>
      </c>
      <c r="Q4559" t="s">
        <v>973</v>
      </c>
      <c r="R4559" t="s">
        <v>10112</v>
      </c>
      <c r="S4559" t="s">
        <v>270</v>
      </c>
      <c r="T4559" t="b">
        <v>1</v>
      </c>
    </row>
    <row r="4560" spans="1:20" x14ac:dyDescent="0.25">
      <c r="A4560" t="s">
        <v>259</v>
      </c>
      <c r="B4560" t="s">
        <v>260</v>
      </c>
      <c r="C4560" t="s">
        <v>237</v>
      </c>
      <c r="D4560" t="s">
        <v>1047</v>
      </c>
      <c r="E4560" t="s">
        <v>2598</v>
      </c>
      <c r="F4560" t="s">
        <v>10113</v>
      </c>
      <c r="G4560" t="s">
        <v>10113</v>
      </c>
      <c r="H4560">
        <v>0.15336</v>
      </c>
      <c r="I4560" t="s">
        <v>265</v>
      </c>
      <c r="J4560" t="s">
        <v>242</v>
      </c>
      <c r="K4560" t="s">
        <v>243</v>
      </c>
      <c r="L4560" t="s">
        <v>244</v>
      </c>
      <c r="M4560">
        <v>0</v>
      </c>
      <c r="N4560">
        <v>0.15336</v>
      </c>
      <c r="O4560" t="s">
        <v>372</v>
      </c>
      <c r="P4560" t="s">
        <v>10114</v>
      </c>
      <c r="Q4560" t="s">
        <v>1051</v>
      </c>
      <c r="R4560" t="s">
        <v>10115</v>
      </c>
      <c r="S4560" t="s">
        <v>270</v>
      </c>
      <c r="T4560" t="b">
        <v>1</v>
      </c>
    </row>
    <row r="4561" spans="1:20" x14ac:dyDescent="0.25">
      <c r="A4561" t="s">
        <v>259</v>
      </c>
      <c r="B4561" t="s">
        <v>260</v>
      </c>
      <c r="C4561" t="s">
        <v>294</v>
      </c>
      <c r="D4561" t="s">
        <v>1047</v>
      </c>
      <c r="E4561" t="s">
        <v>2598</v>
      </c>
      <c r="F4561" t="s">
        <v>10113</v>
      </c>
      <c r="G4561" t="s">
        <v>10113</v>
      </c>
      <c r="H4561">
        <v>8.8825000000000001E-2</v>
      </c>
      <c r="I4561" t="s">
        <v>265</v>
      </c>
      <c r="J4561" t="s">
        <v>242</v>
      </c>
      <c r="K4561" t="s">
        <v>243</v>
      </c>
      <c r="L4561" t="s">
        <v>244</v>
      </c>
      <c r="M4561">
        <v>0</v>
      </c>
      <c r="N4561">
        <v>8.8825000000000001E-2</v>
      </c>
      <c r="O4561" t="s">
        <v>372</v>
      </c>
      <c r="P4561" t="s">
        <v>10114</v>
      </c>
      <c r="Q4561" t="s">
        <v>1051</v>
      </c>
      <c r="R4561" t="s">
        <v>10115</v>
      </c>
      <c r="S4561" t="s">
        <v>270</v>
      </c>
      <c r="T4561" t="b">
        <v>1</v>
      </c>
    </row>
    <row r="4562" spans="1:20" x14ac:dyDescent="0.25">
      <c r="A4562" t="s">
        <v>259</v>
      </c>
      <c r="B4562" t="s">
        <v>260</v>
      </c>
      <c r="C4562" t="s">
        <v>237</v>
      </c>
      <c r="D4562" t="s">
        <v>4065</v>
      </c>
      <c r="E4562" t="s">
        <v>6195</v>
      </c>
      <c r="F4562" t="s">
        <v>10116</v>
      </c>
      <c r="G4562" t="s">
        <v>10116</v>
      </c>
      <c r="H4562">
        <v>0.46079999999999999</v>
      </c>
      <c r="I4562" t="s">
        <v>265</v>
      </c>
      <c r="J4562" t="s">
        <v>242</v>
      </c>
      <c r="K4562" t="s">
        <v>243</v>
      </c>
      <c r="L4562" t="s">
        <v>244</v>
      </c>
      <c r="M4562">
        <v>0</v>
      </c>
      <c r="N4562">
        <v>0.46079999999999999</v>
      </c>
      <c r="O4562" t="s">
        <v>372</v>
      </c>
      <c r="P4562" t="s">
        <v>10117</v>
      </c>
      <c r="Q4562" t="s">
        <v>4069</v>
      </c>
      <c r="R4562" t="s">
        <v>10118</v>
      </c>
      <c r="S4562" t="s">
        <v>270</v>
      </c>
      <c r="T4562" t="b">
        <v>1</v>
      </c>
    </row>
    <row r="4563" spans="1:20" x14ac:dyDescent="0.25">
      <c r="A4563" t="s">
        <v>259</v>
      </c>
      <c r="B4563" t="s">
        <v>260</v>
      </c>
      <c r="C4563" t="s">
        <v>237</v>
      </c>
      <c r="D4563" t="s">
        <v>3010</v>
      </c>
      <c r="E4563" t="s">
        <v>1922</v>
      </c>
      <c r="F4563" t="s">
        <v>10119</v>
      </c>
      <c r="G4563" t="s">
        <v>10119</v>
      </c>
      <c r="H4563">
        <v>0.61099999999999999</v>
      </c>
      <c r="I4563" t="s">
        <v>265</v>
      </c>
      <c r="J4563" t="s">
        <v>242</v>
      </c>
      <c r="K4563" t="s">
        <v>243</v>
      </c>
      <c r="L4563" t="s">
        <v>244</v>
      </c>
      <c r="M4563">
        <v>0</v>
      </c>
      <c r="N4563">
        <v>0.61099999999999999</v>
      </c>
      <c r="O4563" t="s">
        <v>266</v>
      </c>
      <c r="P4563" t="s">
        <v>10120</v>
      </c>
      <c r="Q4563" t="s">
        <v>3013</v>
      </c>
      <c r="R4563" t="s">
        <v>10121</v>
      </c>
      <c r="S4563" t="s">
        <v>270</v>
      </c>
      <c r="T4563" t="b">
        <v>1</v>
      </c>
    </row>
    <row r="4564" spans="1:20" x14ac:dyDescent="0.25">
      <c r="A4564" t="s">
        <v>259</v>
      </c>
      <c r="B4564" t="s">
        <v>260</v>
      </c>
      <c r="C4564" t="s">
        <v>294</v>
      </c>
      <c r="D4564" t="s">
        <v>3010</v>
      </c>
      <c r="E4564" t="s">
        <v>1922</v>
      </c>
      <c r="F4564" t="s">
        <v>10119</v>
      </c>
      <c r="G4564" t="s">
        <v>10119</v>
      </c>
      <c r="H4564">
        <v>0.53800000000000003</v>
      </c>
      <c r="I4564" t="s">
        <v>265</v>
      </c>
      <c r="J4564" t="s">
        <v>242</v>
      </c>
      <c r="K4564" t="s">
        <v>243</v>
      </c>
      <c r="L4564" t="s">
        <v>244</v>
      </c>
      <c r="M4564">
        <v>0</v>
      </c>
      <c r="N4564">
        <v>0.53800000000000003</v>
      </c>
      <c r="O4564" t="s">
        <v>266</v>
      </c>
      <c r="P4564" t="s">
        <v>10120</v>
      </c>
      <c r="Q4564" t="s">
        <v>3013</v>
      </c>
      <c r="R4564" t="s">
        <v>10121</v>
      </c>
      <c r="S4564" t="s">
        <v>270</v>
      </c>
      <c r="T4564" t="b">
        <v>1</v>
      </c>
    </row>
    <row r="4565" spans="1:20" x14ac:dyDescent="0.25">
      <c r="A4565" t="s">
        <v>259</v>
      </c>
      <c r="B4565" t="s">
        <v>260</v>
      </c>
      <c r="C4565" t="s">
        <v>237</v>
      </c>
      <c r="D4565" t="s">
        <v>1718</v>
      </c>
      <c r="E4565" t="s">
        <v>2293</v>
      </c>
      <c r="F4565" t="s">
        <v>10122</v>
      </c>
      <c r="G4565" t="s">
        <v>10123</v>
      </c>
      <c r="H4565">
        <v>2.4120720000000002</v>
      </c>
      <c r="I4565" t="s">
        <v>265</v>
      </c>
      <c r="J4565" t="s">
        <v>242</v>
      </c>
      <c r="K4565" t="s">
        <v>243</v>
      </c>
      <c r="L4565" t="s">
        <v>244</v>
      </c>
      <c r="M4565">
        <v>0</v>
      </c>
      <c r="N4565">
        <v>2.4120720000000002</v>
      </c>
      <c r="O4565" t="s">
        <v>372</v>
      </c>
      <c r="P4565" t="s">
        <v>10124</v>
      </c>
      <c r="Q4565" t="s">
        <v>1722</v>
      </c>
      <c r="R4565" t="s">
        <v>10125</v>
      </c>
      <c r="S4565" t="s">
        <v>270</v>
      </c>
      <c r="T4565" t="b">
        <v>1</v>
      </c>
    </row>
    <row r="4566" spans="1:20" x14ac:dyDescent="0.25">
      <c r="A4566" t="s">
        <v>259</v>
      </c>
      <c r="B4566" t="s">
        <v>260</v>
      </c>
      <c r="C4566" t="s">
        <v>294</v>
      </c>
      <c r="D4566" t="s">
        <v>1718</v>
      </c>
      <c r="E4566" t="s">
        <v>2293</v>
      </c>
      <c r="F4566" t="s">
        <v>10122</v>
      </c>
      <c r="G4566" t="s">
        <v>10123</v>
      </c>
      <c r="H4566">
        <v>1.273822</v>
      </c>
      <c r="I4566" t="s">
        <v>265</v>
      </c>
      <c r="J4566" t="s">
        <v>242</v>
      </c>
      <c r="K4566" t="s">
        <v>243</v>
      </c>
      <c r="L4566" t="s">
        <v>244</v>
      </c>
      <c r="M4566">
        <v>0</v>
      </c>
      <c r="N4566">
        <v>1.273822</v>
      </c>
      <c r="O4566" t="s">
        <v>372</v>
      </c>
      <c r="P4566" t="s">
        <v>10124</v>
      </c>
      <c r="Q4566" t="s">
        <v>1722</v>
      </c>
      <c r="R4566" t="s">
        <v>10125</v>
      </c>
      <c r="S4566" t="s">
        <v>270</v>
      </c>
      <c r="T4566" t="b">
        <v>1</v>
      </c>
    </row>
    <row r="4567" spans="1:20" x14ac:dyDescent="0.25">
      <c r="A4567" t="s">
        <v>236</v>
      </c>
      <c r="B4567" t="s">
        <v>236</v>
      </c>
      <c r="C4567" t="s">
        <v>237</v>
      </c>
      <c r="D4567" t="s">
        <v>813</v>
      </c>
      <c r="F4567" t="s">
        <v>356</v>
      </c>
      <c r="G4567" t="s">
        <v>9470</v>
      </c>
      <c r="H4567">
        <v>3.6000000000000002E-4</v>
      </c>
      <c r="I4567" t="s">
        <v>254</v>
      </c>
      <c r="J4567" t="s">
        <v>242</v>
      </c>
      <c r="K4567" t="s">
        <v>243</v>
      </c>
      <c r="L4567" t="s">
        <v>244</v>
      </c>
      <c r="M4567">
        <v>0</v>
      </c>
      <c r="N4567">
        <v>3.6000000000000002E-4</v>
      </c>
      <c r="O4567" t="s">
        <v>365</v>
      </c>
      <c r="P4567" s="18" t="s">
        <v>10126</v>
      </c>
      <c r="Q4567" t="s">
        <v>816</v>
      </c>
      <c r="R4567" t="s">
        <v>10127</v>
      </c>
      <c r="S4567" t="s">
        <v>249</v>
      </c>
      <c r="T4567" t="b">
        <v>0</v>
      </c>
    </row>
    <row r="4568" spans="1:20" x14ac:dyDescent="0.25">
      <c r="A4568" t="s">
        <v>259</v>
      </c>
      <c r="B4568" t="s">
        <v>260</v>
      </c>
      <c r="C4568" t="s">
        <v>237</v>
      </c>
      <c r="D4568" t="s">
        <v>875</v>
      </c>
      <c r="E4568" t="s">
        <v>4397</v>
      </c>
      <c r="F4568" t="s">
        <v>10128</v>
      </c>
      <c r="G4568" t="s">
        <v>10128</v>
      </c>
      <c r="H4568">
        <v>118.29</v>
      </c>
      <c r="I4568" t="s">
        <v>265</v>
      </c>
      <c r="J4568" t="s">
        <v>242</v>
      </c>
      <c r="K4568" t="s">
        <v>243</v>
      </c>
      <c r="L4568" t="s">
        <v>244</v>
      </c>
      <c r="M4568">
        <v>0</v>
      </c>
      <c r="N4568">
        <v>118.29</v>
      </c>
      <c r="O4568" t="s">
        <v>283</v>
      </c>
      <c r="P4568" t="s">
        <v>10129</v>
      </c>
      <c r="Q4568" t="s">
        <v>879</v>
      </c>
      <c r="R4568" t="s">
        <v>10130</v>
      </c>
      <c r="S4568" t="s">
        <v>270</v>
      </c>
      <c r="T4568" t="b">
        <v>0</v>
      </c>
    </row>
    <row r="4569" spans="1:20" x14ac:dyDescent="0.25">
      <c r="A4569" t="s">
        <v>259</v>
      </c>
      <c r="B4569" t="s">
        <v>260</v>
      </c>
      <c r="C4569" t="s">
        <v>294</v>
      </c>
      <c r="D4569" t="s">
        <v>875</v>
      </c>
      <c r="E4569" t="s">
        <v>4397</v>
      </c>
      <c r="F4569" t="s">
        <v>10128</v>
      </c>
      <c r="G4569" t="s">
        <v>10128</v>
      </c>
      <c r="H4569">
        <v>99.15</v>
      </c>
      <c r="I4569" t="s">
        <v>265</v>
      </c>
      <c r="J4569" t="s">
        <v>242</v>
      </c>
      <c r="K4569" t="s">
        <v>243</v>
      </c>
      <c r="L4569" t="s">
        <v>244</v>
      </c>
      <c r="M4569">
        <v>0</v>
      </c>
      <c r="N4569">
        <v>99.15</v>
      </c>
      <c r="O4569" t="s">
        <v>283</v>
      </c>
      <c r="P4569" t="s">
        <v>10129</v>
      </c>
      <c r="Q4569" t="s">
        <v>879</v>
      </c>
      <c r="R4569" t="s">
        <v>10130</v>
      </c>
      <c r="S4569" t="s">
        <v>270</v>
      </c>
      <c r="T4569" t="b">
        <v>0</v>
      </c>
    </row>
    <row r="4570" spans="1:20" x14ac:dyDescent="0.25">
      <c r="A4570" t="s">
        <v>236</v>
      </c>
      <c r="B4570" t="s">
        <v>236</v>
      </c>
      <c r="C4570" t="s">
        <v>237</v>
      </c>
      <c r="D4570" t="s">
        <v>250</v>
      </c>
      <c r="F4570" t="s">
        <v>791</v>
      </c>
      <c r="G4570" t="s">
        <v>906</v>
      </c>
      <c r="H4570">
        <v>5.0000000000000001E-3</v>
      </c>
      <c r="I4570" t="s">
        <v>254</v>
      </c>
      <c r="J4570" t="s">
        <v>242</v>
      </c>
      <c r="K4570" t="s">
        <v>243</v>
      </c>
      <c r="L4570" t="s">
        <v>244</v>
      </c>
      <c r="M4570">
        <v>0</v>
      </c>
      <c r="N4570">
        <v>5.0000000000000001E-3</v>
      </c>
      <c r="O4570" t="s">
        <v>546</v>
      </c>
      <c r="P4570" t="s">
        <v>4795</v>
      </c>
      <c r="Q4570" t="s">
        <v>257</v>
      </c>
      <c r="R4570" t="s">
        <v>3156</v>
      </c>
      <c r="S4570" t="s">
        <v>249</v>
      </c>
      <c r="T4570" t="b">
        <v>0</v>
      </c>
    </row>
    <row r="4571" spans="1:20" x14ac:dyDescent="0.25">
      <c r="A4571" t="s">
        <v>236</v>
      </c>
      <c r="B4571" t="s">
        <v>236</v>
      </c>
      <c r="C4571" t="s">
        <v>237</v>
      </c>
      <c r="D4571" t="s">
        <v>4909</v>
      </c>
      <c r="F4571" t="s">
        <v>1438</v>
      </c>
      <c r="G4571" t="s">
        <v>1053</v>
      </c>
      <c r="H4571">
        <v>3.6000000000000002E-4</v>
      </c>
      <c r="I4571" t="s">
        <v>254</v>
      </c>
      <c r="J4571" t="s">
        <v>242</v>
      </c>
      <c r="K4571" t="s">
        <v>243</v>
      </c>
      <c r="L4571" t="s">
        <v>244</v>
      </c>
      <c r="M4571">
        <v>0</v>
      </c>
      <c r="N4571">
        <v>3.6000000000000002E-4</v>
      </c>
      <c r="O4571" t="s">
        <v>365</v>
      </c>
      <c r="P4571" t="s">
        <v>9121</v>
      </c>
      <c r="Q4571" t="s">
        <v>4912</v>
      </c>
      <c r="R4571" t="s">
        <v>9379</v>
      </c>
      <c r="S4571" t="s">
        <v>249</v>
      </c>
      <c r="T4571" t="b">
        <v>0</v>
      </c>
    </row>
    <row r="4572" spans="1:20" x14ac:dyDescent="0.25">
      <c r="A4572" t="s">
        <v>259</v>
      </c>
      <c r="B4572" t="s">
        <v>260</v>
      </c>
      <c r="C4572" t="s">
        <v>237</v>
      </c>
      <c r="D4572" t="s">
        <v>643</v>
      </c>
      <c r="E4572" t="s">
        <v>7681</v>
      </c>
      <c r="F4572" t="s">
        <v>10131</v>
      </c>
      <c r="G4572" t="s">
        <v>10131</v>
      </c>
      <c r="H4572">
        <v>0.126</v>
      </c>
      <c r="I4572" t="s">
        <v>265</v>
      </c>
      <c r="J4572" t="s">
        <v>242</v>
      </c>
      <c r="K4572" t="s">
        <v>243</v>
      </c>
      <c r="L4572" t="s">
        <v>244</v>
      </c>
      <c r="M4572">
        <v>0</v>
      </c>
      <c r="N4572">
        <v>0.126</v>
      </c>
      <c r="O4572" t="s">
        <v>324</v>
      </c>
      <c r="P4572" t="s">
        <v>10132</v>
      </c>
      <c r="Q4572" t="s">
        <v>647</v>
      </c>
      <c r="R4572" t="s">
        <v>10133</v>
      </c>
      <c r="S4572" t="s">
        <v>270</v>
      </c>
      <c r="T4572" t="b">
        <v>1</v>
      </c>
    </row>
    <row r="4573" spans="1:20" x14ac:dyDescent="0.25">
      <c r="A4573" t="s">
        <v>259</v>
      </c>
      <c r="B4573" t="s">
        <v>260</v>
      </c>
      <c r="C4573" t="s">
        <v>336</v>
      </c>
      <c r="D4573" t="s">
        <v>643</v>
      </c>
      <c r="E4573" t="s">
        <v>7681</v>
      </c>
      <c r="F4573" t="s">
        <v>10131</v>
      </c>
      <c r="G4573" t="s">
        <v>10131</v>
      </c>
      <c r="H4573">
        <v>651</v>
      </c>
      <c r="I4573" t="s">
        <v>265</v>
      </c>
      <c r="J4573" t="s">
        <v>242</v>
      </c>
      <c r="K4573" t="s">
        <v>243</v>
      </c>
      <c r="L4573" t="s">
        <v>244</v>
      </c>
      <c r="M4573">
        <v>0</v>
      </c>
      <c r="N4573">
        <v>651</v>
      </c>
      <c r="O4573" t="s">
        <v>324</v>
      </c>
      <c r="P4573" t="s">
        <v>10132</v>
      </c>
      <c r="Q4573" t="s">
        <v>647</v>
      </c>
      <c r="R4573" t="s">
        <v>10134</v>
      </c>
      <c r="S4573" t="s">
        <v>270</v>
      </c>
      <c r="T4573" t="b">
        <v>1</v>
      </c>
    </row>
    <row r="4574" spans="1:20" x14ac:dyDescent="0.25">
      <c r="A4574" t="s">
        <v>259</v>
      </c>
      <c r="B4574" t="s">
        <v>260</v>
      </c>
      <c r="C4574" t="s">
        <v>336</v>
      </c>
      <c r="D4574" t="s">
        <v>643</v>
      </c>
      <c r="E4574" t="s">
        <v>7681</v>
      </c>
      <c r="F4574" t="s">
        <v>10131</v>
      </c>
      <c r="G4574" t="s">
        <v>10131</v>
      </c>
      <c r="H4574">
        <v>1258</v>
      </c>
      <c r="I4574" t="s">
        <v>265</v>
      </c>
      <c r="J4574" t="s">
        <v>242</v>
      </c>
      <c r="K4574" t="s">
        <v>243</v>
      </c>
      <c r="L4574" t="s">
        <v>244</v>
      </c>
      <c r="M4574">
        <v>0</v>
      </c>
      <c r="N4574">
        <v>1258</v>
      </c>
      <c r="O4574" t="s">
        <v>324</v>
      </c>
      <c r="P4574" t="s">
        <v>10132</v>
      </c>
      <c r="Q4574" t="s">
        <v>647</v>
      </c>
      <c r="R4574" t="s">
        <v>10135</v>
      </c>
      <c r="S4574" t="s">
        <v>270</v>
      </c>
      <c r="T4574" t="b">
        <v>1</v>
      </c>
    </row>
    <row r="4575" spans="1:20" x14ac:dyDescent="0.25">
      <c r="A4575" t="s">
        <v>259</v>
      </c>
      <c r="B4575" t="s">
        <v>260</v>
      </c>
      <c r="C4575" t="s">
        <v>237</v>
      </c>
      <c r="D4575" t="s">
        <v>4660</v>
      </c>
      <c r="E4575" t="s">
        <v>3324</v>
      </c>
      <c r="F4575" t="s">
        <v>3324</v>
      </c>
      <c r="G4575" t="s">
        <v>10136</v>
      </c>
      <c r="H4575">
        <v>37.186</v>
      </c>
      <c r="I4575" t="s">
        <v>265</v>
      </c>
      <c r="J4575" t="s">
        <v>242</v>
      </c>
      <c r="K4575" t="s">
        <v>243</v>
      </c>
      <c r="L4575" t="s">
        <v>244</v>
      </c>
      <c r="M4575">
        <v>0</v>
      </c>
      <c r="N4575">
        <v>37.186</v>
      </c>
      <c r="O4575" t="s">
        <v>331</v>
      </c>
      <c r="P4575" t="s">
        <v>10137</v>
      </c>
      <c r="Q4575" t="s">
        <v>4664</v>
      </c>
      <c r="R4575" t="s">
        <v>10138</v>
      </c>
      <c r="S4575" t="s">
        <v>270</v>
      </c>
      <c r="T4575" t="b">
        <v>1</v>
      </c>
    </row>
    <row r="4576" spans="1:20" x14ac:dyDescent="0.25">
      <c r="A4576" t="s">
        <v>259</v>
      </c>
      <c r="B4576" t="s">
        <v>260</v>
      </c>
      <c r="C4576" t="s">
        <v>294</v>
      </c>
      <c r="D4576" t="s">
        <v>4660</v>
      </c>
      <c r="E4576" t="s">
        <v>3324</v>
      </c>
      <c r="F4576" t="s">
        <v>3324</v>
      </c>
      <c r="G4576" t="s">
        <v>10136</v>
      </c>
      <c r="H4576">
        <v>32.770000000000003</v>
      </c>
      <c r="I4576" t="s">
        <v>265</v>
      </c>
      <c r="J4576" t="s">
        <v>242</v>
      </c>
      <c r="K4576" t="s">
        <v>243</v>
      </c>
      <c r="L4576" t="s">
        <v>244</v>
      </c>
      <c r="M4576">
        <v>0</v>
      </c>
      <c r="N4576">
        <v>32.770000000000003</v>
      </c>
      <c r="O4576" t="s">
        <v>331</v>
      </c>
      <c r="P4576" t="s">
        <v>10137</v>
      </c>
      <c r="Q4576" t="s">
        <v>4664</v>
      </c>
      <c r="R4576" t="s">
        <v>10138</v>
      </c>
      <c r="S4576" t="s">
        <v>270</v>
      </c>
      <c r="T4576" t="b">
        <v>1</v>
      </c>
    </row>
    <row r="4577" spans="1:20" x14ac:dyDescent="0.25">
      <c r="A4577" t="s">
        <v>259</v>
      </c>
      <c r="B4577" t="s">
        <v>260</v>
      </c>
      <c r="C4577" t="s">
        <v>237</v>
      </c>
      <c r="D4577" t="s">
        <v>3581</v>
      </c>
      <c r="E4577" t="s">
        <v>9815</v>
      </c>
      <c r="F4577" t="s">
        <v>10139</v>
      </c>
      <c r="G4577" t="s">
        <v>10140</v>
      </c>
      <c r="H4577">
        <v>0.561917</v>
      </c>
      <c r="I4577" t="s">
        <v>265</v>
      </c>
      <c r="J4577" t="s">
        <v>242</v>
      </c>
      <c r="K4577" t="s">
        <v>243</v>
      </c>
      <c r="L4577" t="s">
        <v>244</v>
      </c>
      <c r="M4577">
        <v>0</v>
      </c>
      <c r="N4577">
        <v>0.561917</v>
      </c>
      <c r="O4577" t="s">
        <v>372</v>
      </c>
      <c r="P4577" t="s">
        <v>10141</v>
      </c>
      <c r="Q4577" t="s">
        <v>3586</v>
      </c>
      <c r="R4577" t="s">
        <v>10142</v>
      </c>
      <c r="S4577" t="s">
        <v>270</v>
      </c>
      <c r="T4577" t="b">
        <v>1</v>
      </c>
    </row>
    <row r="4578" spans="1:20" x14ac:dyDescent="0.25">
      <c r="A4578" t="s">
        <v>259</v>
      </c>
      <c r="B4578" t="s">
        <v>260</v>
      </c>
      <c r="C4578" t="s">
        <v>294</v>
      </c>
      <c r="D4578" t="s">
        <v>3581</v>
      </c>
      <c r="E4578" t="s">
        <v>9815</v>
      </c>
      <c r="F4578" t="s">
        <v>10139</v>
      </c>
      <c r="G4578" t="s">
        <v>10140</v>
      </c>
      <c r="H4578">
        <v>0.227606</v>
      </c>
      <c r="I4578" t="s">
        <v>265</v>
      </c>
      <c r="J4578" t="s">
        <v>242</v>
      </c>
      <c r="K4578" t="s">
        <v>243</v>
      </c>
      <c r="L4578" t="s">
        <v>244</v>
      </c>
      <c r="M4578">
        <v>0</v>
      </c>
      <c r="N4578">
        <v>0.227606</v>
      </c>
      <c r="O4578" t="s">
        <v>372</v>
      </c>
      <c r="P4578" t="s">
        <v>10141</v>
      </c>
      <c r="Q4578" t="s">
        <v>3586</v>
      </c>
      <c r="R4578" t="s">
        <v>10142</v>
      </c>
      <c r="S4578" t="s">
        <v>270</v>
      </c>
      <c r="T4578" t="b">
        <v>1</v>
      </c>
    </row>
    <row r="4579" spans="1:20" x14ac:dyDescent="0.25">
      <c r="A4579" t="s">
        <v>259</v>
      </c>
      <c r="B4579" t="s">
        <v>260</v>
      </c>
      <c r="C4579" t="s">
        <v>237</v>
      </c>
      <c r="D4579" t="s">
        <v>683</v>
      </c>
      <c r="E4579" t="s">
        <v>2144</v>
      </c>
      <c r="F4579" t="s">
        <v>10143</v>
      </c>
      <c r="G4579" t="s">
        <v>10143</v>
      </c>
      <c r="H4579">
        <v>2.4864000000000002</v>
      </c>
      <c r="I4579" t="s">
        <v>265</v>
      </c>
      <c r="J4579" t="s">
        <v>242</v>
      </c>
      <c r="K4579" t="s">
        <v>243</v>
      </c>
      <c r="L4579" t="s">
        <v>244</v>
      </c>
      <c r="M4579">
        <v>0</v>
      </c>
      <c r="N4579">
        <v>2.4864000000000002</v>
      </c>
      <c r="O4579" t="s">
        <v>298</v>
      </c>
      <c r="P4579" t="s">
        <v>10144</v>
      </c>
      <c r="Q4579" t="s">
        <v>687</v>
      </c>
      <c r="R4579" t="s">
        <v>10145</v>
      </c>
      <c r="S4579" t="s">
        <v>270</v>
      </c>
      <c r="T4579" t="b">
        <v>1</v>
      </c>
    </row>
    <row r="4580" spans="1:20" x14ac:dyDescent="0.25">
      <c r="A4580" t="s">
        <v>259</v>
      </c>
      <c r="B4580" t="s">
        <v>260</v>
      </c>
      <c r="C4580" t="s">
        <v>294</v>
      </c>
      <c r="D4580" t="s">
        <v>683</v>
      </c>
      <c r="E4580" t="s">
        <v>2144</v>
      </c>
      <c r="F4580" t="s">
        <v>10143</v>
      </c>
      <c r="G4580" t="s">
        <v>10143</v>
      </c>
      <c r="H4580">
        <v>1.6032</v>
      </c>
      <c r="I4580" t="s">
        <v>265</v>
      </c>
      <c r="J4580" t="s">
        <v>242</v>
      </c>
      <c r="K4580" t="s">
        <v>243</v>
      </c>
      <c r="L4580" t="s">
        <v>244</v>
      </c>
      <c r="M4580">
        <v>0</v>
      </c>
      <c r="N4580">
        <v>1.6032</v>
      </c>
      <c r="O4580" t="s">
        <v>298</v>
      </c>
      <c r="P4580" t="s">
        <v>10144</v>
      </c>
      <c r="Q4580" t="s">
        <v>687</v>
      </c>
      <c r="R4580" t="s">
        <v>10145</v>
      </c>
      <c r="S4580" t="s">
        <v>270</v>
      </c>
      <c r="T4580" t="b">
        <v>1</v>
      </c>
    </row>
    <row r="4581" spans="1:20" x14ac:dyDescent="0.25">
      <c r="A4581" t="s">
        <v>259</v>
      </c>
      <c r="B4581" t="s">
        <v>260</v>
      </c>
      <c r="C4581" t="s">
        <v>237</v>
      </c>
      <c r="D4581" t="s">
        <v>1718</v>
      </c>
      <c r="E4581" t="s">
        <v>1719</v>
      </c>
      <c r="F4581" t="s">
        <v>10146</v>
      </c>
      <c r="G4581" t="s">
        <v>10147</v>
      </c>
      <c r="H4581">
        <v>1.248</v>
      </c>
      <c r="I4581" t="s">
        <v>265</v>
      </c>
      <c r="J4581" t="s">
        <v>242</v>
      </c>
      <c r="K4581" t="s">
        <v>243</v>
      </c>
      <c r="L4581" t="s">
        <v>244</v>
      </c>
      <c r="M4581">
        <v>0</v>
      </c>
      <c r="N4581">
        <v>1.248</v>
      </c>
      <c r="O4581" t="s">
        <v>266</v>
      </c>
      <c r="P4581" t="s">
        <v>10148</v>
      </c>
      <c r="Q4581" t="s">
        <v>1722</v>
      </c>
      <c r="R4581" t="s">
        <v>10149</v>
      </c>
      <c r="S4581" t="s">
        <v>270</v>
      </c>
      <c r="T4581" t="b">
        <v>1</v>
      </c>
    </row>
    <row r="4582" spans="1:20" x14ac:dyDescent="0.25">
      <c r="A4582" t="s">
        <v>259</v>
      </c>
      <c r="B4582" t="s">
        <v>260</v>
      </c>
      <c r="C4582" t="s">
        <v>294</v>
      </c>
      <c r="D4582" t="s">
        <v>1718</v>
      </c>
      <c r="E4582" t="s">
        <v>1719</v>
      </c>
      <c r="F4582" t="s">
        <v>10146</v>
      </c>
      <c r="G4582" t="s">
        <v>10147</v>
      </c>
      <c r="H4582">
        <v>0.33</v>
      </c>
      <c r="I4582" t="s">
        <v>265</v>
      </c>
      <c r="J4582" t="s">
        <v>242</v>
      </c>
      <c r="K4582" t="s">
        <v>243</v>
      </c>
      <c r="L4582" t="s">
        <v>244</v>
      </c>
      <c r="M4582">
        <v>0</v>
      </c>
      <c r="N4582">
        <v>0.33</v>
      </c>
      <c r="O4582" t="s">
        <v>266</v>
      </c>
      <c r="P4582" t="s">
        <v>10148</v>
      </c>
      <c r="Q4582" t="s">
        <v>1722</v>
      </c>
      <c r="R4582" t="s">
        <v>10149</v>
      </c>
      <c r="S4582" t="s">
        <v>270</v>
      </c>
      <c r="T4582" t="b">
        <v>1</v>
      </c>
    </row>
    <row r="4583" spans="1:20" x14ac:dyDescent="0.25">
      <c r="A4583" t="s">
        <v>236</v>
      </c>
      <c r="B4583" t="s">
        <v>236</v>
      </c>
      <c r="C4583" t="s">
        <v>237</v>
      </c>
      <c r="D4583" t="s">
        <v>314</v>
      </c>
      <c r="F4583" t="s">
        <v>724</v>
      </c>
      <c r="G4583" t="s">
        <v>1053</v>
      </c>
      <c r="H4583">
        <v>0</v>
      </c>
      <c r="I4583" t="s">
        <v>254</v>
      </c>
      <c r="J4583" t="s">
        <v>242</v>
      </c>
      <c r="K4583" t="s">
        <v>243</v>
      </c>
      <c r="L4583" t="s">
        <v>244</v>
      </c>
      <c r="M4583">
        <v>0</v>
      </c>
      <c r="N4583">
        <v>0</v>
      </c>
      <c r="O4583" t="s">
        <v>4331</v>
      </c>
      <c r="P4583" t="s">
        <v>7839</v>
      </c>
      <c r="Q4583" t="s">
        <v>318</v>
      </c>
      <c r="R4583" t="s">
        <v>4122</v>
      </c>
      <c r="S4583" t="s">
        <v>249</v>
      </c>
      <c r="T4583" t="b">
        <v>0</v>
      </c>
    </row>
    <row r="4584" spans="1:20" x14ac:dyDescent="0.25">
      <c r="A4584" t="s">
        <v>259</v>
      </c>
      <c r="B4584" t="s">
        <v>260</v>
      </c>
      <c r="C4584" t="s">
        <v>237</v>
      </c>
      <c r="D4584" t="s">
        <v>2193</v>
      </c>
      <c r="E4584" t="s">
        <v>1510</v>
      </c>
      <c r="F4584" t="s">
        <v>10150</v>
      </c>
      <c r="G4584" t="s">
        <v>10151</v>
      </c>
      <c r="H4584">
        <v>3.085</v>
      </c>
      <c r="I4584" t="s">
        <v>265</v>
      </c>
      <c r="J4584" t="s">
        <v>242</v>
      </c>
      <c r="K4584" t="s">
        <v>243</v>
      </c>
      <c r="L4584" t="s">
        <v>244</v>
      </c>
      <c r="M4584">
        <v>0</v>
      </c>
      <c r="N4584">
        <v>3.085</v>
      </c>
      <c r="O4584" t="s">
        <v>660</v>
      </c>
      <c r="P4584" t="s">
        <v>10152</v>
      </c>
      <c r="Q4584" t="s">
        <v>2197</v>
      </c>
      <c r="R4584" t="s">
        <v>10153</v>
      </c>
      <c r="S4584" t="s">
        <v>270</v>
      </c>
      <c r="T4584" t="b">
        <v>1</v>
      </c>
    </row>
    <row r="4585" spans="1:20" x14ac:dyDescent="0.25">
      <c r="A4585" t="s">
        <v>259</v>
      </c>
      <c r="B4585" t="s">
        <v>260</v>
      </c>
      <c r="C4585" t="s">
        <v>294</v>
      </c>
      <c r="D4585" t="s">
        <v>2193</v>
      </c>
      <c r="E4585" t="s">
        <v>1510</v>
      </c>
      <c r="F4585" t="s">
        <v>10150</v>
      </c>
      <c r="G4585" t="s">
        <v>10151</v>
      </c>
      <c r="H4585">
        <v>0.95399999999999996</v>
      </c>
      <c r="I4585" t="s">
        <v>265</v>
      </c>
      <c r="J4585" t="s">
        <v>242</v>
      </c>
      <c r="K4585" t="s">
        <v>243</v>
      </c>
      <c r="L4585" t="s">
        <v>244</v>
      </c>
      <c r="M4585">
        <v>0</v>
      </c>
      <c r="N4585">
        <v>0.95399999999999996</v>
      </c>
      <c r="O4585" t="s">
        <v>660</v>
      </c>
      <c r="P4585" t="s">
        <v>10152</v>
      </c>
      <c r="Q4585" t="s">
        <v>2197</v>
      </c>
      <c r="R4585" t="s">
        <v>10153</v>
      </c>
      <c r="S4585" t="s">
        <v>270</v>
      </c>
      <c r="T4585" t="b">
        <v>1</v>
      </c>
    </row>
    <row r="4586" spans="1:20" x14ac:dyDescent="0.25">
      <c r="A4586" t="s">
        <v>259</v>
      </c>
      <c r="B4586" t="s">
        <v>260</v>
      </c>
      <c r="C4586" t="s">
        <v>237</v>
      </c>
      <c r="D4586" t="s">
        <v>899</v>
      </c>
      <c r="E4586" t="s">
        <v>3292</v>
      </c>
      <c r="F4586" t="s">
        <v>10154</v>
      </c>
      <c r="G4586" t="s">
        <v>10155</v>
      </c>
      <c r="H4586">
        <v>5.6000000000000001E-2</v>
      </c>
      <c r="I4586" t="s">
        <v>265</v>
      </c>
      <c r="J4586" t="s">
        <v>242</v>
      </c>
      <c r="K4586" t="s">
        <v>243</v>
      </c>
      <c r="L4586" t="s">
        <v>244</v>
      </c>
      <c r="M4586">
        <v>0</v>
      </c>
      <c r="N4586">
        <v>5.6000000000000001E-2</v>
      </c>
      <c r="O4586" t="s">
        <v>386</v>
      </c>
      <c r="P4586" t="s">
        <v>5594</v>
      </c>
      <c r="Q4586" t="s">
        <v>904</v>
      </c>
      <c r="R4586" t="s">
        <v>10156</v>
      </c>
      <c r="S4586" t="s">
        <v>270</v>
      </c>
      <c r="T4586" t="b">
        <v>1</v>
      </c>
    </row>
    <row r="4587" spans="1:20" x14ac:dyDescent="0.25">
      <c r="A4587" t="s">
        <v>259</v>
      </c>
      <c r="B4587" t="s">
        <v>260</v>
      </c>
      <c r="C4587" t="s">
        <v>294</v>
      </c>
      <c r="D4587" t="s">
        <v>899</v>
      </c>
      <c r="E4587" t="s">
        <v>3292</v>
      </c>
      <c r="F4587" t="s">
        <v>10154</v>
      </c>
      <c r="G4587" t="s">
        <v>10155</v>
      </c>
      <c r="H4587">
        <v>1.4999999999999999E-2</v>
      </c>
      <c r="I4587" t="s">
        <v>265</v>
      </c>
      <c r="J4587" t="s">
        <v>242</v>
      </c>
      <c r="K4587" t="s">
        <v>243</v>
      </c>
      <c r="L4587" t="s">
        <v>244</v>
      </c>
      <c r="M4587">
        <v>0</v>
      </c>
      <c r="N4587">
        <v>1.4999999999999999E-2</v>
      </c>
      <c r="O4587" t="s">
        <v>1161</v>
      </c>
      <c r="P4587" t="s">
        <v>5594</v>
      </c>
      <c r="Q4587" t="s">
        <v>904</v>
      </c>
      <c r="R4587" t="s">
        <v>10156</v>
      </c>
      <c r="S4587" t="s">
        <v>270</v>
      </c>
      <c r="T4587" t="b">
        <v>1</v>
      </c>
    </row>
    <row r="4588" spans="1:20" x14ac:dyDescent="0.25">
      <c r="A4588" t="s">
        <v>236</v>
      </c>
      <c r="B4588" t="s">
        <v>236</v>
      </c>
      <c r="C4588" t="s">
        <v>237</v>
      </c>
      <c r="D4588" t="s">
        <v>250</v>
      </c>
      <c r="F4588" t="s">
        <v>302</v>
      </c>
      <c r="G4588" t="s">
        <v>8317</v>
      </c>
      <c r="H4588">
        <v>0.13</v>
      </c>
      <c r="I4588" t="s">
        <v>254</v>
      </c>
      <c r="J4588" t="s">
        <v>242</v>
      </c>
      <c r="K4588" t="s">
        <v>243</v>
      </c>
      <c r="L4588" t="s">
        <v>244</v>
      </c>
      <c r="M4588">
        <v>0</v>
      </c>
      <c r="N4588">
        <v>0.13</v>
      </c>
      <c r="O4588" t="s">
        <v>546</v>
      </c>
      <c r="P4588" t="s">
        <v>10157</v>
      </c>
      <c r="Q4588" t="s">
        <v>257</v>
      </c>
      <c r="R4588" t="s">
        <v>2596</v>
      </c>
      <c r="S4588" t="s">
        <v>249</v>
      </c>
      <c r="T4588" t="b">
        <v>1</v>
      </c>
    </row>
    <row r="4589" spans="1:20" x14ac:dyDescent="0.25">
      <c r="A4589" t="s">
        <v>236</v>
      </c>
      <c r="B4589" t="s">
        <v>236</v>
      </c>
      <c r="C4589" t="s">
        <v>237</v>
      </c>
      <c r="D4589" t="s">
        <v>1198</v>
      </c>
      <c r="F4589" t="s">
        <v>600</v>
      </c>
      <c r="G4589" t="s">
        <v>1199</v>
      </c>
      <c r="H4589">
        <v>1.7000000000000001E-4</v>
      </c>
      <c r="I4589" t="s">
        <v>254</v>
      </c>
      <c r="J4589" t="s">
        <v>242</v>
      </c>
      <c r="K4589" t="s">
        <v>243</v>
      </c>
      <c r="L4589" t="s">
        <v>244</v>
      </c>
      <c r="M4589">
        <v>0</v>
      </c>
      <c r="N4589">
        <v>1.7000000000000001E-4</v>
      </c>
      <c r="O4589" t="s">
        <v>358</v>
      </c>
      <c r="P4589" t="s">
        <v>1200</v>
      </c>
      <c r="Q4589" t="s">
        <v>1201</v>
      </c>
      <c r="R4589" t="s">
        <v>3775</v>
      </c>
      <c r="S4589" t="s">
        <v>249</v>
      </c>
      <c r="T4589" t="b">
        <v>1</v>
      </c>
    </row>
    <row r="4590" spans="1:20" x14ac:dyDescent="0.25">
      <c r="A4590" t="s">
        <v>259</v>
      </c>
      <c r="B4590" t="s">
        <v>260</v>
      </c>
      <c r="C4590" t="s">
        <v>237</v>
      </c>
      <c r="D4590" t="s">
        <v>796</v>
      </c>
      <c r="E4590" t="s">
        <v>797</v>
      </c>
      <c r="F4590" t="s">
        <v>10158</v>
      </c>
      <c r="G4590" t="s">
        <v>10158</v>
      </c>
      <c r="H4590">
        <v>0.872</v>
      </c>
      <c r="I4590" t="s">
        <v>265</v>
      </c>
      <c r="J4590" t="s">
        <v>242</v>
      </c>
      <c r="K4590" t="s">
        <v>243</v>
      </c>
      <c r="L4590" t="s">
        <v>244</v>
      </c>
      <c r="M4590">
        <v>0</v>
      </c>
      <c r="N4590">
        <v>0.872</v>
      </c>
      <c r="O4590" t="s">
        <v>324</v>
      </c>
      <c r="P4590" t="s">
        <v>10159</v>
      </c>
      <c r="Q4590" t="s">
        <v>800</v>
      </c>
      <c r="R4590" t="s">
        <v>10160</v>
      </c>
      <c r="S4590" t="s">
        <v>270</v>
      </c>
      <c r="T4590" t="b">
        <v>1</v>
      </c>
    </row>
    <row r="4591" spans="1:20" x14ac:dyDescent="0.25">
      <c r="A4591" t="s">
        <v>259</v>
      </c>
      <c r="B4591" t="s">
        <v>260</v>
      </c>
      <c r="C4591" t="s">
        <v>294</v>
      </c>
      <c r="D4591" t="s">
        <v>796</v>
      </c>
      <c r="E4591" t="s">
        <v>797</v>
      </c>
      <c r="F4591" t="s">
        <v>10158</v>
      </c>
      <c r="G4591" t="s">
        <v>10158</v>
      </c>
      <c r="H4591">
        <v>0.504</v>
      </c>
      <c r="I4591" t="s">
        <v>265</v>
      </c>
      <c r="J4591" t="s">
        <v>242</v>
      </c>
      <c r="K4591" t="s">
        <v>243</v>
      </c>
      <c r="L4591" t="s">
        <v>244</v>
      </c>
      <c r="M4591">
        <v>0</v>
      </c>
      <c r="N4591">
        <v>0.504</v>
      </c>
      <c r="O4591" t="s">
        <v>324</v>
      </c>
      <c r="P4591" t="s">
        <v>10159</v>
      </c>
      <c r="Q4591" t="s">
        <v>800</v>
      </c>
      <c r="R4591" t="s">
        <v>10160</v>
      </c>
      <c r="S4591" t="s">
        <v>270</v>
      </c>
      <c r="T4591" t="b">
        <v>1</v>
      </c>
    </row>
    <row r="4592" spans="1:20" x14ac:dyDescent="0.25">
      <c r="A4592" t="s">
        <v>259</v>
      </c>
      <c r="B4592" t="s">
        <v>260</v>
      </c>
      <c r="C4592" t="s">
        <v>237</v>
      </c>
      <c r="D4592" t="s">
        <v>1173</v>
      </c>
      <c r="E4592" t="s">
        <v>5717</v>
      </c>
      <c r="F4592" t="s">
        <v>7031</v>
      </c>
      <c r="G4592" t="s">
        <v>7032</v>
      </c>
      <c r="H4592">
        <v>0.16500000000000001</v>
      </c>
      <c r="I4592" t="s">
        <v>265</v>
      </c>
      <c r="J4592" t="s">
        <v>242</v>
      </c>
      <c r="K4592" t="s">
        <v>243</v>
      </c>
      <c r="L4592" t="s">
        <v>244</v>
      </c>
      <c r="M4592">
        <v>0</v>
      </c>
      <c r="N4592">
        <v>0.16500000000000001</v>
      </c>
      <c r="O4592" t="s">
        <v>331</v>
      </c>
      <c r="P4592" t="s">
        <v>10161</v>
      </c>
      <c r="Q4592" t="s">
        <v>1177</v>
      </c>
      <c r="R4592" t="s">
        <v>10162</v>
      </c>
      <c r="S4592" t="s">
        <v>270</v>
      </c>
      <c r="T4592" t="b">
        <v>1</v>
      </c>
    </row>
    <row r="4593" spans="1:20" x14ac:dyDescent="0.25">
      <c r="A4593" t="s">
        <v>259</v>
      </c>
      <c r="B4593" t="s">
        <v>260</v>
      </c>
      <c r="C4593" t="s">
        <v>237</v>
      </c>
      <c r="D4593" t="s">
        <v>643</v>
      </c>
      <c r="E4593" t="s">
        <v>4712</v>
      </c>
      <c r="F4593" t="s">
        <v>10163</v>
      </c>
      <c r="G4593" t="s">
        <v>10163</v>
      </c>
      <c r="H4593">
        <v>1.26</v>
      </c>
      <c r="I4593" t="s">
        <v>265</v>
      </c>
      <c r="J4593" t="s">
        <v>242</v>
      </c>
      <c r="K4593" t="s">
        <v>243</v>
      </c>
      <c r="L4593" t="s">
        <v>244</v>
      </c>
      <c r="M4593">
        <v>0</v>
      </c>
      <c r="N4593">
        <v>1.26</v>
      </c>
      <c r="O4593" t="s">
        <v>324</v>
      </c>
      <c r="P4593" t="s">
        <v>10164</v>
      </c>
      <c r="Q4593" t="s">
        <v>647</v>
      </c>
      <c r="R4593" t="s">
        <v>10165</v>
      </c>
      <c r="S4593" t="s">
        <v>270</v>
      </c>
      <c r="T4593" t="b">
        <v>1</v>
      </c>
    </row>
    <row r="4594" spans="1:20" x14ac:dyDescent="0.25">
      <c r="A4594" t="s">
        <v>259</v>
      </c>
      <c r="B4594" t="s">
        <v>260</v>
      </c>
      <c r="C4594" t="s">
        <v>336</v>
      </c>
      <c r="D4594" t="s">
        <v>643</v>
      </c>
      <c r="E4594" t="s">
        <v>4712</v>
      </c>
      <c r="F4594" t="s">
        <v>10163</v>
      </c>
      <c r="G4594" t="s">
        <v>10163</v>
      </c>
      <c r="H4594">
        <v>6512</v>
      </c>
      <c r="I4594" t="s">
        <v>265</v>
      </c>
      <c r="J4594" t="s">
        <v>242</v>
      </c>
      <c r="K4594" t="s">
        <v>243</v>
      </c>
      <c r="L4594" t="s">
        <v>244</v>
      </c>
      <c r="M4594">
        <v>0</v>
      </c>
      <c r="N4594">
        <v>6512</v>
      </c>
      <c r="O4594" t="s">
        <v>324</v>
      </c>
      <c r="P4594" t="s">
        <v>10164</v>
      </c>
      <c r="Q4594" t="s">
        <v>647</v>
      </c>
      <c r="R4594" t="s">
        <v>10166</v>
      </c>
      <c r="S4594" t="s">
        <v>270</v>
      </c>
      <c r="T4594" t="b">
        <v>1</v>
      </c>
    </row>
    <row r="4595" spans="1:20" x14ac:dyDescent="0.25">
      <c r="A4595" t="s">
        <v>259</v>
      </c>
      <c r="B4595" t="s">
        <v>260</v>
      </c>
      <c r="C4595" t="s">
        <v>336</v>
      </c>
      <c r="D4595" t="s">
        <v>643</v>
      </c>
      <c r="E4595" t="s">
        <v>4712</v>
      </c>
      <c r="F4595" t="s">
        <v>10163</v>
      </c>
      <c r="G4595" t="s">
        <v>10163</v>
      </c>
      <c r="H4595">
        <v>12583</v>
      </c>
      <c r="I4595" t="s">
        <v>265</v>
      </c>
      <c r="J4595" t="s">
        <v>242</v>
      </c>
      <c r="K4595" t="s">
        <v>243</v>
      </c>
      <c r="L4595" t="s">
        <v>244</v>
      </c>
      <c r="M4595">
        <v>0</v>
      </c>
      <c r="N4595">
        <v>12583</v>
      </c>
      <c r="O4595" t="s">
        <v>324</v>
      </c>
      <c r="P4595" t="s">
        <v>10164</v>
      </c>
      <c r="Q4595" t="s">
        <v>647</v>
      </c>
      <c r="R4595" t="s">
        <v>10167</v>
      </c>
      <c r="S4595" t="s">
        <v>270</v>
      </c>
      <c r="T4595" t="b">
        <v>1</v>
      </c>
    </row>
    <row r="4596" spans="1:20" x14ac:dyDescent="0.25">
      <c r="A4596" t="s">
        <v>259</v>
      </c>
      <c r="B4596" t="s">
        <v>260</v>
      </c>
      <c r="C4596" t="s">
        <v>237</v>
      </c>
      <c r="D4596" t="s">
        <v>2292</v>
      </c>
      <c r="E4596" t="s">
        <v>2604</v>
      </c>
      <c r="F4596" t="s">
        <v>10168</v>
      </c>
      <c r="G4596" t="s">
        <v>10169</v>
      </c>
      <c r="H4596">
        <v>0.65900000000000003</v>
      </c>
      <c r="I4596" t="s">
        <v>265</v>
      </c>
      <c r="J4596" t="s">
        <v>242</v>
      </c>
      <c r="K4596" t="s">
        <v>243</v>
      </c>
      <c r="L4596" t="s">
        <v>244</v>
      </c>
      <c r="M4596">
        <v>0</v>
      </c>
      <c r="N4596">
        <v>0.65900000000000003</v>
      </c>
      <c r="O4596" t="s">
        <v>266</v>
      </c>
      <c r="P4596" t="s">
        <v>10170</v>
      </c>
      <c r="Q4596" t="s">
        <v>2297</v>
      </c>
      <c r="R4596" t="s">
        <v>10171</v>
      </c>
      <c r="S4596" t="s">
        <v>270</v>
      </c>
      <c r="T4596" t="b">
        <v>1</v>
      </c>
    </row>
    <row r="4597" spans="1:20" x14ac:dyDescent="0.25">
      <c r="A4597" t="s">
        <v>259</v>
      </c>
      <c r="B4597" t="s">
        <v>260</v>
      </c>
      <c r="C4597" t="s">
        <v>237</v>
      </c>
      <c r="D4597" t="s">
        <v>869</v>
      </c>
      <c r="E4597" t="s">
        <v>6221</v>
      </c>
      <c r="F4597" t="s">
        <v>10172</v>
      </c>
      <c r="G4597" t="s">
        <v>10172</v>
      </c>
      <c r="H4597">
        <v>6.56</v>
      </c>
      <c r="I4597" t="s">
        <v>265</v>
      </c>
      <c r="J4597" t="s">
        <v>242</v>
      </c>
      <c r="K4597" t="s">
        <v>243</v>
      </c>
      <c r="L4597" t="s">
        <v>244</v>
      </c>
      <c r="M4597">
        <v>0</v>
      </c>
      <c r="N4597">
        <v>6.56</v>
      </c>
      <c r="O4597" t="s">
        <v>372</v>
      </c>
      <c r="P4597" t="s">
        <v>10173</v>
      </c>
      <c r="Q4597" t="s">
        <v>873</v>
      </c>
      <c r="R4597" t="s">
        <v>10174</v>
      </c>
      <c r="S4597" t="s">
        <v>270</v>
      </c>
      <c r="T4597" t="b">
        <v>1</v>
      </c>
    </row>
    <row r="4598" spans="1:20" x14ac:dyDescent="0.25">
      <c r="A4598" t="s">
        <v>259</v>
      </c>
      <c r="B4598" t="s">
        <v>260</v>
      </c>
      <c r="C4598" t="s">
        <v>237</v>
      </c>
      <c r="D4598" t="s">
        <v>1938</v>
      </c>
      <c r="E4598" t="s">
        <v>3316</v>
      </c>
      <c r="F4598" t="s">
        <v>10175</v>
      </c>
      <c r="G4598" t="s">
        <v>10175</v>
      </c>
      <c r="H4598">
        <v>0.4032</v>
      </c>
      <c r="I4598" t="s">
        <v>265</v>
      </c>
      <c r="J4598" t="s">
        <v>242</v>
      </c>
      <c r="K4598" t="s">
        <v>243</v>
      </c>
      <c r="L4598" t="s">
        <v>244</v>
      </c>
      <c r="M4598">
        <v>0</v>
      </c>
      <c r="N4598">
        <v>0.4032</v>
      </c>
      <c r="O4598" t="s">
        <v>310</v>
      </c>
      <c r="P4598" t="s">
        <v>10176</v>
      </c>
      <c r="Q4598" t="s">
        <v>1942</v>
      </c>
      <c r="R4598" t="s">
        <v>10177</v>
      </c>
      <c r="S4598" t="s">
        <v>270</v>
      </c>
      <c r="T4598" t="b">
        <v>1</v>
      </c>
    </row>
    <row r="4599" spans="1:20" x14ac:dyDescent="0.25">
      <c r="A4599" t="s">
        <v>259</v>
      </c>
      <c r="B4599" t="s">
        <v>260</v>
      </c>
      <c r="C4599" t="s">
        <v>237</v>
      </c>
      <c r="D4599" t="s">
        <v>1740</v>
      </c>
      <c r="E4599" t="s">
        <v>1004</v>
      </c>
      <c r="F4599" t="s">
        <v>2489</v>
      </c>
      <c r="G4599" t="s">
        <v>2489</v>
      </c>
      <c r="H4599">
        <v>2.2799999999999998</v>
      </c>
      <c r="I4599" t="s">
        <v>265</v>
      </c>
      <c r="J4599" t="s">
        <v>242</v>
      </c>
      <c r="K4599" t="s">
        <v>243</v>
      </c>
      <c r="L4599" t="s">
        <v>244</v>
      </c>
      <c r="M4599">
        <v>0</v>
      </c>
      <c r="N4599">
        <v>2.2799999999999998</v>
      </c>
      <c r="O4599" t="s">
        <v>562</v>
      </c>
      <c r="P4599" t="s">
        <v>10178</v>
      </c>
      <c r="Q4599" t="s">
        <v>1744</v>
      </c>
      <c r="R4599" t="s">
        <v>10179</v>
      </c>
      <c r="S4599" t="s">
        <v>270</v>
      </c>
      <c r="T4599" t="b">
        <v>1</v>
      </c>
    </row>
    <row r="4600" spans="1:20" x14ac:dyDescent="0.25">
      <c r="A4600" t="s">
        <v>259</v>
      </c>
      <c r="B4600" t="s">
        <v>260</v>
      </c>
      <c r="C4600" t="s">
        <v>336</v>
      </c>
      <c r="D4600" t="s">
        <v>1740</v>
      </c>
      <c r="E4600" t="s">
        <v>1004</v>
      </c>
      <c r="F4600" t="s">
        <v>2489</v>
      </c>
      <c r="G4600" t="s">
        <v>2489</v>
      </c>
      <c r="H4600">
        <v>16977</v>
      </c>
      <c r="I4600" t="s">
        <v>265</v>
      </c>
      <c r="J4600" t="s">
        <v>242</v>
      </c>
      <c r="K4600" t="s">
        <v>243</v>
      </c>
      <c r="L4600" t="s">
        <v>244</v>
      </c>
      <c r="M4600">
        <v>0</v>
      </c>
      <c r="N4600">
        <v>16977</v>
      </c>
      <c r="O4600" t="s">
        <v>927</v>
      </c>
      <c r="P4600" t="s">
        <v>10178</v>
      </c>
      <c r="Q4600" t="s">
        <v>1744</v>
      </c>
      <c r="R4600" t="s">
        <v>10180</v>
      </c>
      <c r="S4600" t="s">
        <v>270</v>
      </c>
      <c r="T4600" t="b">
        <v>1</v>
      </c>
    </row>
    <row r="4601" spans="1:20" x14ac:dyDescent="0.25">
      <c r="A4601" t="s">
        <v>259</v>
      </c>
      <c r="B4601" t="s">
        <v>260</v>
      </c>
      <c r="C4601" t="s">
        <v>336</v>
      </c>
      <c r="D4601" t="s">
        <v>1740</v>
      </c>
      <c r="E4601" t="s">
        <v>1004</v>
      </c>
      <c r="F4601" t="s">
        <v>2489</v>
      </c>
      <c r="G4601" t="s">
        <v>2489</v>
      </c>
      <c r="H4601">
        <v>41943</v>
      </c>
      <c r="I4601" t="s">
        <v>265</v>
      </c>
      <c r="J4601" t="s">
        <v>242</v>
      </c>
      <c r="K4601" t="s">
        <v>243</v>
      </c>
      <c r="L4601" t="s">
        <v>244</v>
      </c>
      <c r="M4601">
        <v>0</v>
      </c>
      <c r="N4601">
        <v>41943</v>
      </c>
      <c r="O4601" t="s">
        <v>927</v>
      </c>
      <c r="P4601" t="s">
        <v>10178</v>
      </c>
      <c r="Q4601" t="s">
        <v>1744</v>
      </c>
      <c r="R4601" t="s">
        <v>10181</v>
      </c>
      <c r="S4601" t="s">
        <v>270</v>
      </c>
      <c r="T4601" t="b">
        <v>1</v>
      </c>
    </row>
    <row r="4602" spans="1:20" x14ac:dyDescent="0.25">
      <c r="A4602" t="s">
        <v>259</v>
      </c>
      <c r="B4602" t="s">
        <v>260</v>
      </c>
      <c r="C4602" t="s">
        <v>237</v>
      </c>
      <c r="D4602" t="s">
        <v>524</v>
      </c>
      <c r="E4602" t="s">
        <v>10182</v>
      </c>
      <c r="F4602" t="s">
        <v>10182</v>
      </c>
      <c r="G4602" t="s">
        <v>10183</v>
      </c>
      <c r="H4602">
        <v>4.1920000000000002</v>
      </c>
      <c r="I4602" t="s">
        <v>265</v>
      </c>
      <c r="J4602" t="s">
        <v>242</v>
      </c>
      <c r="K4602" t="s">
        <v>243</v>
      </c>
      <c r="L4602" t="s">
        <v>244</v>
      </c>
      <c r="M4602">
        <v>0</v>
      </c>
      <c r="N4602">
        <v>4.1920000000000002</v>
      </c>
      <c r="O4602" t="s">
        <v>266</v>
      </c>
      <c r="P4602" t="s">
        <v>10184</v>
      </c>
      <c r="Q4602" t="s">
        <v>528</v>
      </c>
      <c r="R4602" t="s">
        <v>10185</v>
      </c>
      <c r="S4602" t="s">
        <v>270</v>
      </c>
      <c r="T4602" t="b">
        <v>1</v>
      </c>
    </row>
    <row r="4603" spans="1:20" x14ac:dyDescent="0.25">
      <c r="A4603" t="s">
        <v>259</v>
      </c>
      <c r="B4603" t="s">
        <v>260</v>
      </c>
      <c r="C4603" t="s">
        <v>237</v>
      </c>
      <c r="D4603" t="s">
        <v>4822</v>
      </c>
      <c r="E4603" t="s">
        <v>975</v>
      </c>
      <c r="F4603" t="s">
        <v>10186</v>
      </c>
      <c r="G4603" t="s">
        <v>10187</v>
      </c>
      <c r="H4603">
        <v>0.58668799999999999</v>
      </c>
      <c r="I4603" t="s">
        <v>265</v>
      </c>
      <c r="J4603" t="s">
        <v>242</v>
      </c>
      <c r="K4603" t="s">
        <v>243</v>
      </c>
      <c r="L4603" t="s">
        <v>244</v>
      </c>
      <c r="M4603">
        <v>0</v>
      </c>
      <c r="N4603">
        <v>0.58668799999999999</v>
      </c>
      <c r="O4603" t="s">
        <v>372</v>
      </c>
      <c r="P4603" t="s">
        <v>10188</v>
      </c>
      <c r="Q4603" t="s">
        <v>4824</v>
      </c>
      <c r="R4603" t="s">
        <v>10189</v>
      </c>
      <c r="S4603" t="s">
        <v>270</v>
      </c>
      <c r="T4603" t="b">
        <v>1</v>
      </c>
    </row>
    <row r="4604" spans="1:20" x14ac:dyDescent="0.25">
      <c r="A4604" t="s">
        <v>259</v>
      </c>
      <c r="B4604" t="s">
        <v>260</v>
      </c>
      <c r="C4604" t="s">
        <v>294</v>
      </c>
      <c r="D4604" t="s">
        <v>4822</v>
      </c>
      <c r="E4604" t="s">
        <v>975</v>
      </c>
      <c r="F4604" t="s">
        <v>10186</v>
      </c>
      <c r="G4604" t="s">
        <v>10187</v>
      </c>
      <c r="H4604">
        <v>0.2752</v>
      </c>
      <c r="I4604" t="s">
        <v>265</v>
      </c>
      <c r="J4604" t="s">
        <v>242</v>
      </c>
      <c r="K4604" t="s">
        <v>243</v>
      </c>
      <c r="L4604" t="s">
        <v>244</v>
      </c>
      <c r="M4604">
        <v>0</v>
      </c>
      <c r="N4604">
        <v>0.2752</v>
      </c>
      <c r="O4604" t="s">
        <v>1258</v>
      </c>
      <c r="P4604" t="s">
        <v>10188</v>
      </c>
      <c r="Q4604" t="s">
        <v>4824</v>
      </c>
      <c r="R4604" t="s">
        <v>10189</v>
      </c>
      <c r="S4604" t="s">
        <v>270</v>
      </c>
      <c r="T4604" t="b">
        <v>1</v>
      </c>
    </row>
    <row r="4605" spans="1:20" x14ac:dyDescent="0.25">
      <c r="A4605" t="s">
        <v>259</v>
      </c>
      <c r="B4605" t="s">
        <v>260</v>
      </c>
      <c r="C4605" t="s">
        <v>237</v>
      </c>
      <c r="D4605" t="s">
        <v>4238</v>
      </c>
      <c r="E4605" t="s">
        <v>4239</v>
      </c>
      <c r="F4605" t="s">
        <v>9363</v>
      </c>
      <c r="G4605" t="s">
        <v>9363</v>
      </c>
      <c r="H4605">
        <v>0.49690600000000001</v>
      </c>
      <c r="I4605" t="s">
        <v>265</v>
      </c>
      <c r="J4605" t="s">
        <v>242</v>
      </c>
      <c r="K4605" t="s">
        <v>243</v>
      </c>
      <c r="L4605" t="s">
        <v>244</v>
      </c>
      <c r="M4605">
        <v>0</v>
      </c>
      <c r="N4605">
        <v>0.49690600000000001</v>
      </c>
      <c r="O4605" t="s">
        <v>372</v>
      </c>
      <c r="P4605" t="s">
        <v>10190</v>
      </c>
      <c r="Q4605" t="s">
        <v>4242</v>
      </c>
      <c r="R4605" t="s">
        <v>10191</v>
      </c>
      <c r="S4605" t="s">
        <v>270</v>
      </c>
      <c r="T4605" t="b">
        <v>1</v>
      </c>
    </row>
    <row r="4606" spans="1:20" x14ac:dyDescent="0.25">
      <c r="A4606" t="s">
        <v>259</v>
      </c>
      <c r="B4606" t="s">
        <v>260</v>
      </c>
      <c r="C4606" t="s">
        <v>294</v>
      </c>
      <c r="D4606" t="s">
        <v>4238</v>
      </c>
      <c r="E4606" t="s">
        <v>4239</v>
      </c>
      <c r="F4606" t="s">
        <v>9363</v>
      </c>
      <c r="G4606" t="s">
        <v>9363</v>
      </c>
      <c r="H4606">
        <v>0.41183999999999998</v>
      </c>
      <c r="I4606" t="s">
        <v>265</v>
      </c>
      <c r="J4606" t="s">
        <v>242</v>
      </c>
      <c r="K4606" t="s">
        <v>243</v>
      </c>
      <c r="L4606" t="s">
        <v>244</v>
      </c>
      <c r="M4606">
        <v>0</v>
      </c>
      <c r="N4606">
        <v>0.41183999999999998</v>
      </c>
      <c r="O4606" t="s">
        <v>372</v>
      </c>
      <c r="P4606" t="s">
        <v>10190</v>
      </c>
      <c r="Q4606" t="s">
        <v>4242</v>
      </c>
      <c r="R4606" t="s">
        <v>10191</v>
      </c>
      <c r="S4606" t="s">
        <v>270</v>
      </c>
      <c r="T4606" t="b">
        <v>1</v>
      </c>
    </row>
    <row r="4607" spans="1:20" x14ac:dyDescent="0.25">
      <c r="A4607" t="s">
        <v>259</v>
      </c>
      <c r="B4607" t="s">
        <v>260</v>
      </c>
      <c r="C4607" t="s">
        <v>237</v>
      </c>
      <c r="D4607" t="s">
        <v>2340</v>
      </c>
      <c r="E4607" t="s">
        <v>5950</v>
      </c>
      <c r="F4607" t="s">
        <v>5950</v>
      </c>
      <c r="G4607" t="s">
        <v>5951</v>
      </c>
      <c r="H4607">
        <v>2.8929999999999998</v>
      </c>
      <c r="I4607" t="s">
        <v>265</v>
      </c>
      <c r="J4607" t="s">
        <v>242</v>
      </c>
      <c r="K4607" t="s">
        <v>243</v>
      </c>
      <c r="L4607" t="s">
        <v>244</v>
      </c>
      <c r="M4607">
        <v>0</v>
      </c>
      <c r="N4607">
        <v>2.8929999999999998</v>
      </c>
      <c r="O4607" t="s">
        <v>2901</v>
      </c>
      <c r="P4607" t="s">
        <v>10192</v>
      </c>
      <c r="Q4607" t="s">
        <v>2345</v>
      </c>
      <c r="R4607" t="s">
        <v>10193</v>
      </c>
      <c r="S4607" t="s">
        <v>270</v>
      </c>
      <c r="T4607" t="b">
        <v>1</v>
      </c>
    </row>
    <row r="4608" spans="1:20" x14ac:dyDescent="0.25">
      <c r="A4608" t="s">
        <v>259</v>
      </c>
      <c r="B4608" t="s">
        <v>260</v>
      </c>
      <c r="C4608" t="s">
        <v>336</v>
      </c>
      <c r="D4608" t="s">
        <v>2340</v>
      </c>
      <c r="E4608" t="s">
        <v>5950</v>
      </c>
      <c r="F4608" t="s">
        <v>5950</v>
      </c>
      <c r="G4608" t="s">
        <v>5951</v>
      </c>
      <c r="H4608">
        <v>14951</v>
      </c>
      <c r="I4608" t="s">
        <v>265</v>
      </c>
      <c r="J4608" t="s">
        <v>242</v>
      </c>
      <c r="K4608" t="s">
        <v>243</v>
      </c>
      <c r="L4608" t="s">
        <v>244</v>
      </c>
      <c r="M4608">
        <v>0</v>
      </c>
      <c r="N4608">
        <v>14951</v>
      </c>
      <c r="O4608" t="s">
        <v>2901</v>
      </c>
      <c r="P4608" t="s">
        <v>10192</v>
      </c>
      <c r="Q4608" t="s">
        <v>2345</v>
      </c>
      <c r="R4608" t="s">
        <v>10194</v>
      </c>
      <c r="S4608" t="s">
        <v>270</v>
      </c>
      <c r="T4608" t="b">
        <v>1</v>
      </c>
    </row>
    <row r="4609" spans="1:20" x14ac:dyDescent="0.25">
      <c r="A4609" t="s">
        <v>259</v>
      </c>
      <c r="B4609" t="s">
        <v>260</v>
      </c>
      <c r="C4609" t="s">
        <v>336</v>
      </c>
      <c r="D4609" t="s">
        <v>2340</v>
      </c>
      <c r="E4609" t="s">
        <v>5950</v>
      </c>
      <c r="F4609" t="s">
        <v>5950</v>
      </c>
      <c r="G4609" t="s">
        <v>5951</v>
      </c>
      <c r="H4609">
        <v>28889</v>
      </c>
      <c r="I4609" t="s">
        <v>265</v>
      </c>
      <c r="J4609" t="s">
        <v>242</v>
      </c>
      <c r="K4609" t="s">
        <v>243</v>
      </c>
      <c r="L4609" t="s">
        <v>244</v>
      </c>
      <c r="M4609">
        <v>0</v>
      </c>
      <c r="N4609">
        <v>28889</v>
      </c>
      <c r="O4609" t="s">
        <v>2901</v>
      </c>
      <c r="P4609" t="s">
        <v>10192</v>
      </c>
      <c r="Q4609" t="s">
        <v>2345</v>
      </c>
      <c r="R4609" t="s">
        <v>10195</v>
      </c>
      <c r="S4609" t="s">
        <v>270</v>
      </c>
      <c r="T4609" t="b">
        <v>1</v>
      </c>
    </row>
    <row r="4610" spans="1:20" x14ac:dyDescent="0.25">
      <c r="A4610" t="s">
        <v>259</v>
      </c>
      <c r="B4610" t="s">
        <v>260</v>
      </c>
      <c r="C4610" t="s">
        <v>237</v>
      </c>
      <c r="D4610" t="s">
        <v>1033</v>
      </c>
      <c r="E4610" t="s">
        <v>6059</v>
      </c>
      <c r="F4610" t="s">
        <v>10196</v>
      </c>
      <c r="G4610" t="s">
        <v>10196</v>
      </c>
      <c r="H4610">
        <v>1.057472</v>
      </c>
      <c r="I4610" t="s">
        <v>265</v>
      </c>
      <c r="J4610" t="s">
        <v>242</v>
      </c>
      <c r="K4610" t="s">
        <v>243</v>
      </c>
      <c r="L4610" t="s">
        <v>244</v>
      </c>
      <c r="M4610">
        <v>0</v>
      </c>
      <c r="N4610">
        <v>1.057472</v>
      </c>
      <c r="O4610" t="s">
        <v>372</v>
      </c>
      <c r="P4610" t="s">
        <v>10197</v>
      </c>
      <c r="Q4610" t="s">
        <v>1037</v>
      </c>
      <c r="R4610" t="s">
        <v>10198</v>
      </c>
      <c r="S4610" t="s">
        <v>270</v>
      </c>
      <c r="T4610" t="b">
        <v>1</v>
      </c>
    </row>
    <row r="4611" spans="1:20" x14ac:dyDescent="0.25">
      <c r="A4611" t="s">
        <v>259</v>
      </c>
      <c r="B4611" t="s">
        <v>260</v>
      </c>
      <c r="C4611" t="s">
        <v>294</v>
      </c>
      <c r="D4611" t="s">
        <v>1033</v>
      </c>
      <c r="E4611" t="s">
        <v>6059</v>
      </c>
      <c r="F4611" t="s">
        <v>10196</v>
      </c>
      <c r="G4611" t="s">
        <v>10196</v>
      </c>
      <c r="H4611">
        <v>0.36159999999999998</v>
      </c>
      <c r="I4611" t="s">
        <v>265</v>
      </c>
      <c r="J4611" t="s">
        <v>242</v>
      </c>
      <c r="K4611" t="s">
        <v>243</v>
      </c>
      <c r="L4611" t="s">
        <v>244</v>
      </c>
      <c r="M4611">
        <v>0</v>
      </c>
      <c r="N4611">
        <v>0.36159999999999998</v>
      </c>
      <c r="O4611" t="s">
        <v>372</v>
      </c>
      <c r="P4611" t="s">
        <v>10197</v>
      </c>
      <c r="Q4611" t="s">
        <v>1037</v>
      </c>
      <c r="R4611" t="s">
        <v>10198</v>
      </c>
      <c r="S4611" t="s">
        <v>270</v>
      </c>
      <c r="T4611" t="b">
        <v>1</v>
      </c>
    </row>
    <row r="4612" spans="1:20" x14ac:dyDescent="0.25">
      <c r="A4612" t="s">
        <v>259</v>
      </c>
      <c r="B4612" t="s">
        <v>260</v>
      </c>
      <c r="C4612" t="s">
        <v>237</v>
      </c>
      <c r="D4612" t="s">
        <v>2206</v>
      </c>
      <c r="E4612" t="s">
        <v>7163</v>
      </c>
      <c r="F4612" t="s">
        <v>10199</v>
      </c>
      <c r="G4612" t="s">
        <v>10199</v>
      </c>
      <c r="H4612">
        <v>2.3039999999999998</v>
      </c>
      <c r="I4612" t="s">
        <v>265</v>
      </c>
      <c r="J4612" t="s">
        <v>242</v>
      </c>
      <c r="K4612" t="s">
        <v>243</v>
      </c>
      <c r="L4612" t="s">
        <v>244</v>
      </c>
      <c r="M4612">
        <v>0</v>
      </c>
      <c r="N4612">
        <v>2.3039999999999998</v>
      </c>
      <c r="O4612" t="s">
        <v>324</v>
      </c>
      <c r="P4612" t="s">
        <v>10200</v>
      </c>
      <c r="Q4612" t="s">
        <v>2210</v>
      </c>
      <c r="R4612" t="s">
        <v>10201</v>
      </c>
      <c r="S4612" t="s">
        <v>270</v>
      </c>
      <c r="T4612" t="b">
        <v>0</v>
      </c>
    </row>
    <row r="4613" spans="1:20" x14ac:dyDescent="0.25">
      <c r="A4613" t="s">
        <v>259</v>
      </c>
      <c r="B4613" t="s">
        <v>260</v>
      </c>
      <c r="C4613" t="s">
        <v>336</v>
      </c>
      <c r="D4613" t="s">
        <v>2206</v>
      </c>
      <c r="E4613" t="s">
        <v>7163</v>
      </c>
      <c r="F4613" t="s">
        <v>10199</v>
      </c>
      <c r="G4613" t="s">
        <v>10199</v>
      </c>
      <c r="H4613">
        <v>11868</v>
      </c>
      <c r="I4613" t="s">
        <v>265</v>
      </c>
      <c r="J4613" t="s">
        <v>242</v>
      </c>
      <c r="K4613" t="s">
        <v>243</v>
      </c>
      <c r="L4613" t="s">
        <v>244</v>
      </c>
      <c r="M4613">
        <v>0</v>
      </c>
      <c r="N4613">
        <v>11868</v>
      </c>
      <c r="O4613" t="s">
        <v>324</v>
      </c>
      <c r="P4613" t="s">
        <v>10200</v>
      </c>
      <c r="Q4613" t="s">
        <v>2210</v>
      </c>
      <c r="R4613" t="s">
        <v>10202</v>
      </c>
      <c r="S4613" t="s">
        <v>270</v>
      </c>
      <c r="T4613" t="b">
        <v>0</v>
      </c>
    </row>
    <row r="4614" spans="1:20" x14ac:dyDescent="0.25">
      <c r="A4614" t="s">
        <v>259</v>
      </c>
      <c r="B4614" t="s">
        <v>260</v>
      </c>
      <c r="C4614" t="s">
        <v>336</v>
      </c>
      <c r="D4614" t="s">
        <v>2206</v>
      </c>
      <c r="E4614" t="s">
        <v>7163</v>
      </c>
      <c r="F4614" t="s">
        <v>10199</v>
      </c>
      <c r="G4614" t="s">
        <v>10199</v>
      </c>
      <c r="H4614">
        <v>22766</v>
      </c>
      <c r="I4614" t="s">
        <v>265</v>
      </c>
      <c r="J4614" t="s">
        <v>242</v>
      </c>
      <c r="K4614" t="s">
        <v>243</v>
      </c>
      <c r="L4614" t="s">
        <v>244</v>
      </c>
      <c r="M4614">
        <v>0</v>
      </c>
      <c r="N4614">
        <v>22766</v>
      </c>
      <c r="O4614" t="s">
        <v>324</v>
      </c>
      <c r="P4614" t="s">
        <v>10200</v>
      </c>
      <c r="Q4614" t="s">
        <v>2210</v>
      </c>
      <c r="R4614" t="s">
        <v>10203</v>
      </c>
      <c r="S4614" t="s">
        <v>270</v>
      </c>
      <c r="T4614" t="b">
        <v>0</v>
      </c>
    </row>
    <row r="4615" spans="1:20" x14ac:dyDescent="0.25">
      <c r="A4615" t="s">
        <v>259</v>
      </c>
      <c r="B4615" t="s">
        <v>260</v>
      </c>
      <c r="C4615" t="s">
        <v>237</v>
      </c>
      <c r="D4615" t="s">
        <v>1323</v>
      </c>
      <c r="E4615" t="s">
        <v>5552</v>
      </c>
      <c r="F4615" t="s">
        <v>10204</v>
      </c>
      <c r="G4615" t="s">
        <v>10205</v>
      </c>
      <c r="H4615">
        <v>7.9600000000000004E-2</v>
      </c>
      <c r="I4615" t="s">
        <v>265</v>
      </c>
      <c r="J4615" t="s">
        <v>242</v>
      </c>
      <c r="K4615" t="s">
        <v>243</v>
      </c>
      <c r="L4615" t="s">
        <v>244</v>
      </c>
      <c r="M4615">
        <v>0</v>
      </c>
      <c r="N4615">
        <v>7.9600000000000004E-2</v>
      </c>
      <c r="O4615" t="s">
        <v>391</v>
      </c>
      <c r="P4615" t="s">
        <v>8725</v>
      </c>
      <c r="Q4615" t="s">
        <v>1328</v>
      </c>
      <c r="R4615" t="s">
        <v>10206</v>
      </c>
      <c r="S4615" t="s">
        <v>270</v>
      </c>
      <c r="T4615" t="b">
        <v>1</v>
      </c>
    </row>
    <row r="4616" spans="1:20" x14ac:dyDescent="0.25">
      <c r="A4616" t="s">
        <v>259</v>
      </c>
      <c r="B4616" t="s">
        <v>260</v>
      </c>
      <c r="C4616" t="s">
        <v>237</v>
      </c>
      <c r="D4616" t="s">
        <v>802</v>
      </c>
      <c r="E4616" t="s">
        <v>5441</v>
      </c>
      <c r="F4616" t="s">
        <v>10207</v>
      </c>
      <c r="G4616" t="s">
        <v>10208</v>
      </c>
      <c r="H4616">
        <v>0.132102</v>
      </c>
      <c r="I4616" t="s">
        <v>265</v>
      </c>
      <c r="J4616" t="s">
        <v>242</v>
      </c>
      <c r="K4616" t="s">
        <v>243</v>
      </c>
      <c r="L4616" t="s">
        <v>244</v>
      </c>
      <c r="M4616">
        <v>0</v>
      </c>
      <c r="N4616">
        <v>0.132102</v>
      </c>
      <c r="O4616" t="s">
        <v>372</v>
      </c>
      <c r="P4616" t="s">
        <v>10209</v>
      </c>
      <c r="Q4616" t="s">
        <v>806</v>
      </c>
      <c r="R4616" t="s">
        <v>10210</v>
      </c>
      <c r="S4616" t="s">
        <v>270</v>
      </c>
      <c r="T4616" t="b">
        <v>1</v>
      </c>
    </row>
    <row r="4617" spans="1:20" x14ac:dyDescent="0.25">
      <c r="A4617" t="s">
        <v>259</v>
      </c>
      <c r="B4617" t="s">
        <v>260</v>
      </c>
      <c r="C4617" t="s">
        <v>294</v>
      </c>
      <c r="D4617" t="s">
        <v>802</v>
      </c>
      <c r="E4617" t="s">
        <v>5441</v>
      </c>
      <c r="F4617" t="s">
        <v>10207</v>
      </c>
      <c r="G4617" t="s">
        <v>10208</v>
      </c>
      <c r="H4617">
        <v>5.1031E-2</v>
      </c>
      <c r="I4617" t="s">
        <v>265</v>
      </c>
      <c r="J4617" t="s">
        <v>242</v>
      </c>
      <c r="K4617" t="s">
        <v>243</v>
      </c>
      <c r="L4617" t="s">
        <v>244</v>
      </c>
      <c r="M4617">
        <v>0</v>
      </c>
      <c r="N4617">
        <v>5.1031E-2</v>
      </c>
      <c r="O4617" t="s">
        <v>372</v>
      </c>
      <c r="P4617" t="s">
        <v>10209</v>
      </c>
      <c r="Q4617" t="s">
        <v>806</v>
      </c>
      <c r="R4617" t="s">
        <v>10210</v>
      </c>
      <c r="S4617" t="s">
        <v>270</v>
      </c>
      <c r="T4617" t="b">
        <v>1</v>
      </c>
    </row>
    <row r="4618" spans="1:20" x14ac:dyDescent="0.25">
      <c r="A4618" t="s">
        <v>259</v>
      </c>
      <c r="B4618" t="s">
        <v>260</v>
      </c>
      <c r="C4618" t="s">
        <v>237</v>
      </c>
      <c r="D4618" t="s">
        <v>10211</v>
      </c>
      <c r="E4618" t="s">
        <v>10212</v>
      </c>
      <c r="F4618" t="s">
        <v>10213</v>
      </c>
      <c r="G4618" t="s">
        <v>10213</v>
      </c>
      <c r="H4618">
        <v>5.298</v>
      </c>
      <c r="I4618" t="s">
        <v>265</v>
      </c>
      <c r="J4618" t="s">
        <v>242</v>
      </c>
      <c r="K4618" t="s">
        <v>243</v>
      </c>
      <c r="L4618" t="s">
        <v>244</v>
      </c>
      <c r="M4618">
        <v>0</v>
      </c>
      <c r="N4618">
        <v>5.298</v>
      </c>
      <c r="O4618" t="s">
        <v>283</v>
      </c>
      <c r="P4618" t="s">
        <v>10214</v>
      </c>
      <c r="Q4618" t="s">
        <v>10215</v>
      </c>
      <c r="R4618" t="s">
        <v>10216</v>
      </c>
      <c r="S4618" t="s">
        <v>270</v>
      </c>
      <c r="T4618" t="b">
        <v>1</v>
      </c>
    </row>
    <row r="4619" spans="1:20" x14ac:dyDescent="0.25">
      <c r="A4619" t="s">
        <v>259</v>
      </c>
      <c r="B4619" t="s">
        <v>260</v>
      </c>
      <c r="C4619" t="s">
        <v>336</v>
      </c>
      <c r="D4619" t="s">
        <v>10211</v>
      </c>
      <c r="E4619" t="s">
        <v>10212</v>
      </c>
      <c r="F4619" t="s">
        <v>10213</v>
      </c>
      <c r="G4619" t="s">
        <v>10213</v>
      </c>
      <c r="H4619">
        <v>27380</v>
      </c>
      <c r="I4619" t="s">
        <v>265</v>
      </c>
      <c r="J4619" t="s">
        <v>242</v>
      </c>
      <c r="K4619" t="s">
        <v>243</v>
      </c>
      <c r="L4619" t="s">
        <v>244</v>
      </c>
      <c r="M4619">
        <v>0</v>
      </c>
      <c r="N4619">
        <v>27380</v>
      </c>
      <c r="O4619" t="s">
        <v>283</v>
      </c>
      <c r="P4619" t="s">
        <v>10214</v>
      </c>
      <c r="Q4619" t="s">
        <v>10215</v>
      </c>
      <c r="R4619" t="s">
        <v>10217</v>
      </c>
      <c r="S4619" t="s">
        <v>270</v>
      </c>
      <c r="T4619" t="b">
        <v>1</v>
      </c>
    </row>
    <row r="4620" spans="1:20" x14ac:dyDescent="0.25">
      <c r="A4620" t="s">
        <v>259</v>
      </c>
      <c r="B4620" t="s">
        <v>260</v>
      </c>
      <c r="C4620" t="s">
        <v>336</v>
      </c>
      <c r="D4620" t="s">
        <v>10211</v>
      </c>
      <c r="E4620" t="s">
        <v>10212</v>
      </c>
      <c r="F4620" t="s">
        <v>10213</v>
      </c>
      <c r="G4620" t="s">
        <v>10213</v>
      </c>
      <c r="H4620">
        <v>52904</v>
      </c>
      <c r="I4620" t="s">
        <v>265</v>
      </c>
      <c r="J4620" t="s">
        <v>242</v>
      </c>
      <c r="K4620" t="s">
        <v>243</v>
      </c>
      <c r="L4620" t="s">
        <v>244</v>
      </c>
      <c r="M4620">
        <v>0</v>
      </c>
      <c r="N4620">
        <v>52904</v>
      </c>
      <c r="O4620" t="s">
        <v>283</v>
      </c>
      <c r="P4620" t="s">
        <v>10214</v>
      </c>
      <c r="Q4620" t="s">
        <v>10215</v>
      </c>
      <c r="R4620" t="s">
        <v>10218</v>
      </c>
      <c r="S4620" t="s">
        <v>270</v>
      </c>
      <c r="T4620" t="b">
        <v>1</v>
      </c>
    </row>
    <row r="4621" spans="1:20" x14ac:dyDescent="0.25">
      <c r="A4621" t="s">
        <v>259</v>
      </c>
      <c r="B4621" t="s">
        <v>260</v>
      </c>
      <c r="C4621" t="s">
        <v>237</v>
      </c>
      <c r="D4621" t="s">
        <v>1953</v>
      </c>
      <c r="E4621" t="s">
        <v>7201</v>
      </c>
      <c r="F4621" t="s">
        <v>7219</v>
      </c>
      <c r="G4621" t="s">
        <v>7219</v>
      </c>
      <c r="H4621">
        <v>4.92</v>
      </c>
      <c r="I4621" t="s">
        <v>265</v>
      </c>
      <c r="J4621" t="s">
        <v>242</v>
      </c>
      <c r="K4621" t="s">
        <v>243</v>
      </c>
      <c r="L4621" t="s">
        <v>244</v>
      </c>
      <c r="M4621">
        <v>0</v>
      </c>
      <c r="N4621">
        <v>4.92</v>
      </c>
      <c r="O4621" t="s">
        <v>331</v>
      </c>
      <c r="P4621" t="s">
        <v>10219</v>
      </c>
      <c r="Q4621" t="s">
        <v>1957</v>
      </c>
      <c r="R4621" t="s">
        <v>10220</v>
      </c>
      <c r="S4621" t="s">
        <v>270</v>
      </c>
      <c r="T4621" t="b">
        <v>1</v>
      </c>
    </row>
    <row r="4622" spans="1:20" x14ac:dyDescent="0.25">
      <c r="A4622" t="s">
        <v>259</v>
      </c>
      <c r="B4622" t="s">
        <v>260</v>
      </c>
      <c r="C4622" t="s">
        <v>294</v>
      </c>
      <c r="D4622" t="s">
        <v>1953</v>
      </c>
      <c r="E4622" t="s">
        <v>7201</v>
      </c>
      <c r="F4622" t="s">
        <v>7219</v>
      </c>
      <c r="G4622" t="s">
        <v>7219</v>
      </c>
      <c r="H4622">
        <v>2.7120000000000002</v>
      </c>
      <c r="I4622" t="s">
        <v>265</v>
      </c>
      <c r="J4622" t="s">
        <v>242</v>
      </c>
      <c r="K4622" t="s">
        <v>243</v>
      </c>
      <c r="L4622" t="s">
        <v>244</v>
      </c>
      <c r="M4622">
        <v>0</v>
      </c>
      <c r="N4622">
        <v>2.7120000000000002</v>
      </c>
      <c r="O4622" t="s">
        <v>331</v>
      </c>
      <c r="P4622" t="s">
        <v>10219</v>
      </c>
      <c r="Q4622" t="s">
        <v>1957</v>
      </c>
      <c r="R4622" t="s">
        <v>10220</v>
      </c>
      <c r="S4622" t="s">
        <v>270</v>
      </c>
      <c r="T4622" t="b">
        <v>1</v>
      </c>
    </row>
    <row r="4623" spans="1:20" x14ac:dyDescent="0.25">
      <c r="A4623" t="s">
        <v>259</v>
      </c>
      <c r="B4623" t="s">
        <v>260</v>
      </c>
      <c r="C4623" t="s">
        <v>237</v>
      </c>
      <c r="D4623" t="s">
        <v>496</v>
      </c>
      <c r="E4623" t="s">
        <v>1344</v>
      </c>
      <c r="F4623" t="s">
        <v>10221</v>
      </c>
      <c r="G4623" t="s">
        <v>10221</v>
      </c>
      <c r="H4623">
        <v>1.8599999999999998E-2</v>
      </c>
      <c r="I4623" t="s">
        <v>265</v>
      </c>
      <c r="J4623" t="s">
        <v>242</v>
      </c>
      <c r="K4623" t="s">
        <v>243</v>
      </c>
      <c r="L4623" t="s">
        <v>244</v>
      </c>
      <c r="M4623">
        <v>0</v>
      </c>
      <c r="N4623">
        <v>1.8599999999999998E-2</v>
      </c>
      <c r="O4623" t="s">
        <v>446</v>
      </c>
      <c r="P4623" t="s">
        <v>10222</v>
      </c>
      <c r="Q4623" t="s">
        <v>500</v>
      </c>
      <c r="R4623" t="s">
        <v>10223</v>
      </c>
      <c r="S4623" t="s">
        <v>270</v>
      </c>
      <c r="T4623" t="b">
        <v>1</v>
      </c>
    </row>
    <row r="4624" spans="1:20" x14ac:dyDescent="0.25">
      <c r="A4624" t="s">
        <v>259</v>
      </c>
      <c r="B4624" t="s">
        <v>271</v>
      </c>
      <c r="C4624" t="s">
        <v>237</v>
      </c>
      <c r="D4624" t="s">
        <v>3157</v>
      </c>
      <c r="F4624" t="s">
        <v>10224</v>
      </c>
      <c r="G4624" t="s">
        <v>10225</v>
      </c>
      <c r="H4624">
        <v>1.2</v>
      </c>
      <c r="I4624" t="s">
        <v>265</v>
      </c>
      <c r="J4624" t="s">
        <v>242</v>
      </c>
      <c r="K4624" t="s">
        <v>243</v>
      </c>
      <c r="L4624" t="s">
        <v>244</v>
      </c>
      <c r="M4624">
        <v>0</v>
      </c>
      <c r="N4624">
        <v>1.2</v>
      </c>
      <c r="O4624" t="s">
        <v>5652</v>
      </c>
      <c r="P4624" t="s">
        <v>10226</v>
      </c>
      <c r="Q4624" t="s">
        <v>3161</v>
      </c>
      <c r="R4624" t="s">
        <v>10227</v>
      </c>
      <c r="S4624" t="s">
        <v>279</v>
      </c>
      <c r="T4624" t="b">
        <v>1</v>
      </c>
    </row>
    <row r="4625" spans="1:20" x14ac:dyDescent="0.25">
      <c r="A4625" t="s">
        <v>259</v>
      </c>
      <c r="B4625" t="s">
        <v>260</v>
      </c>
      <c r="C4625" t="s">
        <v>237</v>
      </c>
      <c r="D4625" t="s">
        <v>4111</v>
      </c>
      <c r="E4625" t="s">
        <v>9514</v>
      </c>
      <c r="F4625" t="s">
        <v>10228</v>
      </c>
      <c r="G4625" t="s">
        <v>10228</v>
      </c>
      <c r="H4625">
        <v>0.31680000000000003</v>
      </c>
      <c r="I4625" t="s">
        <v>265</v>
      </c>
      <c r="J4625" t="s">
        <v>242</v>
      </c>
      <c r="K4625" t="s">
        <v>243</v>
      </c>
      <c r="L4625" t="s">
        <v>244</v>
      </c>
      <c r="M4625">
        <v>0</v>
      </c>
      <c r="N4625">
        <v>0.31680000000000003</v>
      </c>
      <c r="O4625" t="s">
        <v>255</v>
      </c>
      <c r="P4625" t="s">
        <v>10229</v>
      </c>
      <c r="Q4625" t="s">
        <v>4114</v>
      </c>
      <c r="R4625" t="s">
        <v>10230</v>
      </c>
      <c r="S4625" t="s">
        <v>270</v>
      </c>
      <c r="T4625" t="b">
        <v>1</v>
      </c>
    </row>
    <row r="4626" spans="1:20" x14ac:dyDescent="0.25">
      <c r="A4626" t="s">
        <v>236</v>
      </c>
      <c r="B4626" t="s">
        <v>236</v>
      </c>
      <c r="C4626" t="s">
        <v>237</v>
      </c>
      <c r="D4626" t="s">
        <v>566</v>
      </c>
      <c r="F4626" t="s">
        <v>757</v>
      </c>
      <c r="G4626" t="s">
        <v>1685</v>
      </c>
      <c r="H4626">
        <v>0.27300000000000002</v>
      </c>
      <c r="I4626" t="s">
        <v>254</v>
      </c>
      <c r="J4626" t="s">
        <v>242</v>
      </c>
      <c r="K4626" t="s">
        <v>243</v>
      </c>
      <c r="L4626" t="s">
        <v>244</v>
      </c>
      <c r="M4626">
        <v>0</v>
      </c>
      <c r="N4626">
        <v>0.27300000000000002</v>
      </c>
      <c r="O4626" t="s">
        <v>569</v>
      </c>
      <c r="P4626" t="s">
        <v>10231</v>
      </c>
      <c r="Q4626" t="s">
        <v>571</v>
      </c>
      <c r="R4626" t="s">
        <v>1660</v>
      </c>
      <c r="S4626" t="s">
        <v>249</v>
      </c>
      <c r="T4626" t="b">
        <v>0</v>
      </c>
    </row>
    <row r="4627" spans="1:20" x14ac:dyDescent="0.25">
      <c r="A4627" t="s">
        <v>236</v>
      </c>
      <c r="B4627" t="s">
        <v>236</v>
      </c>
      <c r="C4627" t="s">
        <v>237</v>
      </c>
      <c r="D4627" t="s">
        <v>566</v>
      </c>
      <c r="E4627" t="s">
        <v>251</v>
      </c>
      <c r="F4627" t="s">
        <v>252</v>
      </c>
      <c r="G4627" t="s">
        <v>2610</v>
      </c>
      <c r="H4627">
        <v>0.46800000000000003</v>
      </c>
      <c r="I4627" t="s">
        <v>254</v>
      </c>
      <c r="J4627" t="s">
        <v>242</v>
      </c>
      <c r="K4627" t="s">
        <v>243</v>
      </c>
      <c r="L4627" t="s">
        <v>244</v>
      </c>
      <c r="M4627">
        <v>0</v>
      </c>
      <c r="N4627">
        <v>0.46800000000000003</v>
      </c>
      <c r="O4627" t="s">
        <v>255</v>
      </c>
      <c r="P4627" t="s">
        <v>10232</v>
      </c>
      <c r="Q4627" t="s">
        <v>571</v>
      </c>
      <c r="R4627" t="s">
        <v>3339</v>
      </c>
      <c r="S4627" t="s">
        <v>249</v>
      </c>
      <c r="T4627" t="b">
        <v>1</v>
      </c>
    </row>
    <row r="4628" spans="1:20" x14ac:dyDescent="0.25">
      <c r="A4628" t="s">
        <v>259</v>
      </c>
      <c r="B4628" t="s">
        <v>260</v>
      </c>
      <c r="C4628" t="s">
        <v>237</v>
      </c>
      <c r="D4628" t="s">
        <v>1155</v>
      </c>
      <c r="E4628" t="s">
        <v>708</v>
      </c>
      <c r="F4628" t="s">
        <v>10233</v>
      </c>
      <c r="G4628" t="s">
        <v>10233</v>
      </c>
      <c r="H4628">
        <v>1.056</v>
      </c>
      <c r="I4628" t="s">
        <v>265</v>
      </c>
      <c r="J4628" t="s">
        <v>242</v>
      </c>
      <c r="K4628" t="s">
        <v>243</v>
      </c>
      <c r="L4628" t="s">
        <v>244</v>
      </c>
      <c r="M4628">
        <v>0</v>
      </c>
      <c r="N4628">
        <v>1.056</v>
      </c>
      <c r="O4628" t="s">
        <v>952</v>
      </c>
      <c r="P4628" t="s">
        <v>7709</v>
      </c>
      <c r="Q4628" t="s">
        <v>1159</v>
      </c>
      <c r="R4628" t="s">
        <v>10234</v>
      </c>
      <c r="S4628" t="s">
        <v>270</v>
      </c>
      <c r="T4628" t="b">
        <v>0</v>
      </c>
    </row>
    <row r="4629" spans="1:20" x14ac:dyDescent="0.25">
      <c r="A4629" t="s">
        <v>259</v>
      </c>
      <c r="B4629" t="s">
        <v>260</v>
      </c>
      <c r="C4629" t="s">
        <v>294</v>
      </c>
      <c r="D4629" t="s">
        <v>1155</v>
      </c>
      <c r="E4629" t="s">
        <v>708</v>
      </c>
      <c r="F4629" t="s">
        <v>10233</v>
      </c>
      <c r="G4629" t="s">
        <v>10233</v>
      </c>
      <c r="H4629">
        <v>0.74099999999999999</v>
      </c>
      <c r="I4629" t="s">
        <v>265</v>
      </c>
      <c r="J4629" t="s">
        <v>242</v>
      </c>
      <c r="K4629" t="s">
        <v>243</v>
      </c>
      <c r="L4629" t="s">
        <v>244</v>
      </c>
      <c r="M4629">
        <v>0</v>
      </c>
      <c r="N4629">
        <v>0.74099999999999999</v>
      </c>
      <c r="O4629" t="s">
        <v>1364</v>
      </c>
      <c r="P4629" t="s">
        <v>7709</v>
      </c>
      <c r="Q4629" t="s">
        <v>1159</v>
      </c>
      <c r="R4629" t="s">
        <v>10234</v>
      </c>
      <c r="S4629" t="s">
        <v>270</v>
      </c>
      <c r="T4629" t="b">
        <v>0</v>
      </c>
    </row>
    <row r="4630" spans="1:20" x14ac:dyDescent="0.25">
      <c r="A4630" t="s">
        <v>236</v>
      </c>
      <c r="B4630" t="s">
        <v>236</v>
      </c>
      <c r="C4630" t="s">
        <v>237</v>
      </c>
      <c r="D4630" t="s">
        <v>566</v>
      </c>
      <c r="E4630" t="s">
        <v>251</v>
      </c>
      <c r="F4630" t="s">
        <v>1520</v>
      </c>
      <c r="G4630" t="s">
        <v>4246</v>
      </c>
      <c r="H4630">
        <v>0.01</v>
      </c>
      <c r="I4630" t="s">
        <v>241</v>
      </c>
      <c r="J4630" t="s">
        <v>242</v>
      </c>
      <c r="K4630" t="s">
        <v>243</v>
      </c>
      <c r="L4630" t="s">
        <v>244</v>
      </c>
      <c r="M4630">
        <v>0</v>
      </c>
      <c r="N4630">
        <v>0.01</v>
      </c>
      <c r="O4630" t="s">
        <v>255</v>
      </c>
      <c r="P4630" t="s">
        <v>10235</v>
      </c>
      <c r="Q4630" t="s">
        <v>571</v>
      </c>
      <c r="R4630" t="s">
        <v>2161</v>
      </c>
      <c r="S4630" t="s">
        <v>249</v>
      </c>
      <c r="T4630" t="b">
        <v>1</v>
      </c>
    </row>
    <row r="4631" spans="1:20" x14ac:dyDescent="0.25">
      <c r="A4631" t="s">
        <v>259</v>
      </c>
      <c r="B4631" t="s">
        <v>260</v>
      </c>
      <c r="C4631" t="s">
        <v>237</v>
      </c>
      <c r="D4631" t="s">
        <v>280</v>
      </c>
      <c r="E4631" t="s">
        <v>5495</v>
      </c>
      <c r="F4631" t="s">
        <v>5496</v>
      </c>
      <c r="G4631" t="s">
        <v>5496</v>
      </c>
      <c r="H4631">
        <v>2.0960000000000001</v>
      </c>
      <c r="I4631" t="s">
        <v>265</v>
      </c>
      <c r="J4631" t="s">
        <v>242</v>
      </c>
      <c r="K4631" t="s">
        <v>243</v>
      </c>
      <c r="L4631" t="s">
        <v>244</v>
      </c>
      <c r="M4631">
        <v>0</v>
      </c>
      <c r="N4631">
        <v>2.0960000000000001</v>
      </c>
      <c r="O4631" t="s">
        <v>331</v>
      </c>
      <c r="P4631" t="s">
        <v>10236</v>
      </c>
      <c r="Q4631" t="s">
        <v>285</v>
      </c>
      <c r="R4631" t="s">
        <v>10237</v>
      </c>
      <c r="S4631" t="s">
        <v>270</v>
      </c>
      <c r="T4631" t="b">
        <v>1</v>
      </c>
    </row>
    <row r="4632" spans="1:20" x14ac:dyDescent="0.25">
      <c r="A4632" t="s">
        <v>259</v>
      </c>
      <c r="B4632" t="s">
        <v>260</v>
      </c>
      <c r="C4632" t="s">
        <v>336</v>
      </c>
      <c r="D4632" t="s">
        <v>280</v>
      </c>
      <c r="E4632" t="s">
        <v>5495</v>
      </c>
      <c r="F4632" t="s">
        <v>5496</v>
      </c>
      <c r="G4632" t="s">
        <v>5496</v>
      </c>
      <c r="H4632">
        <v>10833</v>
      </c>
      <c r="I4632" t="s">
        <v>265</v>
      </c>
      <c r="J4632" t="s">
        <v>242</v>
      </c>
      <c r="K4632" t="s">
        <v>243</v>
      </c>
      <c r="L4632" t="s">
        <v>244</v>
      </c>
      <c r="M4632">
        <v>0</v>
      </c>
      <c r="N4632">
        <v>10833</v>
      </c>
      <c r="O4632" t="s">
        <v>324</v>
      </c>
      <c r="P4632" t="s">
        <v>10236</v>
      </c>
      <c r="Q4632" t="s">
        <v>285</v>
      </c>
      <c r="R4632" t="s">
        <v>10238</v>
      </c>
      <c r="S4632" t="s">
        <v>270</v>
      </c>
      <c r="T4632" t="b">
        <v>1</v>
      </c>
    </row>
    <row r="4633" spans="1:20" x14ac:dyDescent="0.25">
      <c r="A4633" t="s">
        <v>259</v>
      </c>
      <c r="B4633" t="s">
        <v>260</v>
      </c>
      <c r="C4633" t="s">
        <v>336</v>
      </c>
      <c r="D4633" t="s">
        <v>280</v>
      </c>
      <c r="E4633" t="s">
        <v>5495</v>
      </c>
      <c r="F4633" t="s">
        <v>5496</v>
      </c>
      <c r="G4633" t="s">
        <v>5496</v>
      </c>
      <c r="H4633">
        <v>20931</v>
      </c>
      <c r="I4633" t="s">
        <v>265</v>
      </c>
      <c r="J4633" t="s">
        <v>242</v>
      </c>
      <c r="K4633" t="s">
        <v>243</v>
      </c>
      <c r="L4633" t="s">
        <v>244</v>
      </c>
      <c r="M4633">
        <v>0</v>
      </c>
      <c r="N4633">
        <v>20931</v>
      </c>
      <c r="O4633" t="s">
        <v>324</v>
      </c>
      <c r="P4633" t="s">
        <v>10236</v>
      </c>
      <c r="Q4633" t="s">
        <v>285</v>
      </c>
      <c r="R4633" t="s">
        <v>10239</v>
      </c>
      <c r="S4633" t="s">
        <v>270</v>
      </c>
      <c r="T4633" t="b">
        <v>1</v>
      </c>
    </row>
    <row r="4634" spans="1:20" x14ac:dyDescent="0.25">
      <c r="A4634" t="s">
        <v>259</v>
      </c>
      <c r="B4634" t="s">
        <v>260</v>
      </c>
      <c r="C4634" t="s">
        <v>237</v>
      </c>
      <c r="D4634" t="s">
        <v>1938</v>
      </c>
      <c r="E4634" t="s">
        <v>5963</v>
      </c>
      <c r="F4634" t="s">
        <v>5964</v>
      </c>
      <c r="G4634" t="s">
        <v>5964</v>
      </c>
      <c r="H4634">
        <v>0.504</v>
      </c>
      <c r="I4634" t="s">
        <v>265</v>
      </c>
      <c r="J4634" t="s">
        <v>242</v>
      </c>
      <c r="K4634" t="s">
        <v>243</v>
      </c>
      <c r="L4634" t="s">
        <v>244</v>
      </c>
      <c r="M4634">
        <v>0</v>
      </c>
      <c r="N4634">
        <v>0.504</v>
      </c>
      <c r="O4634" t="s">
        <v>324</v>
      </c>
      <c r="P4634" t="s">
        <v>8608</v>
      </c>
      <c r="Q4634" t="s">
        <v>1942</v>
      </c>
      <c r="R4634" t="s">
        <v>10240</v>
      </c>
      <c r="S4634" t="s">
        <v>270</v>
      </c>
      <c r="T4634" t="b">
        <v>0</v>
      </c>
    </row>
    <row r="4635" spans="1:20" x14ac:dyDescent="0.25">
      <c r="A4635" t="s">
        <v>259</v>
      </c>
      <c r="B4635" t="s">
        <v>260</v>
      </c>
      <c r="C4635" t="s">
        <v>336</v>
      </c>
      <c r="D4635" t="s">
        <v>1938</v>
      </c>
      <c r="E4635" t="s">
        <v>5963</v>
      </c>
      <c r="F4635" t="s">
        <v>5964</v>
      </c>
      <c r="G4635" t="s">
        <v>5964</v>
      </c>
      <c r="H4635">
        <v>2596</v>
      </c>
      <c r="I4635" t="s">
        <v>265</v>
      </c>
      <c r="J4635" t="s">
        <v>242</v>
      </c>
      <c r="K4635" t="s">
        <v>243</v>
      </c>
      <c r="L4635" t="s">
        <v>244</v>
      </c>
      <c r="M4635">
        <v>0</v>
      </c>
      <c r="N4635">
        <v>2596</v>
      </c>
      <c r="O4635" t="s">
        <v>1866</v>
      </c>
      <c r="P4635" t="s">
        <v>8608</v>
      </c>
      <c r="Q4635" t="s">
        <v>1942</v>
      </c>
      <c r="R4635" t="s">
        <v>10241</v>
      </c>
      <c r="S4635" t="s">
        <v>270</v>
      </c>
      <c r="T4635" t="b">
        <v>0</v>
      </c>
    </row>
    <row r="4636" spans="1:20" x14ac:dyDescent="0.25">
      <c r="A4636" t="s">
        <v>259</v>
      </c>
      <c r="B4636" t="s">
        <v>260</v>
      </c>
      <c r="C4636" t="s">
        <v>336</v>
      </c>
      <c r="D4636" t="s">
        <v>1938</v>
      </c>
      <c r="E4636" t="s">
        <v>5963</v>
      </c>
      <c r="F4636" t="s">
        <v>5964</v>
      </c>
      <c r="G4636" t="s">
        <v>5964</v>
      </c>
      <c r="H4636">
        <v>4980</v>
      </c>
      <c r="I4636" t="s">
        <v>265</v>
      </c>
      <c r="J4636" t="s">
        <v>242</v>
      </c>
      <c r="K4636" t="s">
        <v>243</v>
      </c>
      <c r="L4636" t="s">
        <v>244</v>
      </c>
      <c r="M4636">
        <v>0</v>
      </c>
      <c r="N4636">
        <v>4980</v>
      </c>
      <c r="O4636" t="s">
        <v>324</v>
      </c>
      <c r="P4636" t="s">
        <v>8608</v>
      </c>
      <c r="Q4636" t="s">
        <v>1942</v>
      </c>
      <c r="R4636" t="s">
        <v>10242</v>
      </c>
      <c r="S4636" t="s">
        <v>270</v>
      </c>
      <c r="T4636" t="b">
        <v>0</v>
      </c>
    </row>
    <row r="4637" spans="1:20" x14ac:dyDescent="0.25">
      <c r="A4637" t="s">
        <v>259</v>
      </c>
      <c r="B4637" t="s">
        <v>260</v>
      </c>
      <c r="C4637" t="s">
        <v>237</v>
      </c>
      <c r="D4637" t="s">
        <v>956</v>
      </c>
      <c r="E4637" t="s">
        <v>4178</v>
      </c>
      <c r="F4637" t="s">
        <v>7912</v>
      </c>
      <c r="G4637" t="s">
        <v>7912</v>
      </c>
      <c r="H4637">
        <v>7.6086000000000001E-2</v>
      </c>
      <c r="I4637" t="s">
        <v>265</v>
      </c>
      <c r="J4637" t="s">
        <v>242</v>
      </c>
      <c r="K4637" t="s">
        <v>243</v>
      </c>
      <c r="L4637" t="s">
        <v>244</v>
      </c>
      <c r="M4637">
        <v>0</v>
      </c>
      <c r="N4637">
        <v>7.6086000000000001E-2</v>
      </c>
      <c r="O4637" t="s">
        <v>372</v>
      </c>
      <c r="P4637" t="s">
        <v>10243</v>
      </c>
      <c r="Q4637" t="s">
        <v>960</v>
      </c>
      <c r="R4637" t="s">
        <v>10244</v>
      </c>
      <c r="S4637" t="s">
        <v>270</v>
      </c>
      <c r="T4637" t="b">
        <v>1</v>
      </c>
    </row>
    <row r="4638" spans="1:20" x14ac:dyDescent="0.25">
      <c r="A4638" t="s">
        <v>259</v>
      </c>
      <c r="B4638" t="s">
        <v>260</v>
      </c>
      <c r="C4638" t="s">
        <v>294</v>
      </c>
      <c r="D4638" t="s">
        <v>956</v>
      </c>
      <c r="E4638" t="s">
        <v>4178</v>
      </c>
      <c r="F4638" t="s">
        <v>7912</v>
      </c>
      <c r="G4638" t="s">
        <v>7912</v>
      </c>
      <c r="H4638">
        <v>2.8799999999999999E-2</v>
      </c>
      <c r="I4638" t="s">
        <v>265</v>
      </c>
      <c r="J4638" t="s">
        <v>242</v>
      </c>
      <c r="K4638" t="s">
        <v>243</v>
      </c>
      <c r="L4638" t="s">
        <v>244</v>
      </c>
      <c r="M4638">
        <v>0</v>
      </c>
      <c r="N4638">
        <v>2.8799999999999999E-2</v>
      </c>
      <c r="O4638" t="s">
        <v>372</v>
      </c>
      <c r="P4638" t="s">
        <v>10243</v>
      </c>
      <c r="Q4638" t="s">
        <v>960</v>
      </c>
      <c r="R4638" t="s">
        <v>10244</v>
      </c>
      <c r="S4638" t="s">
        <v>270</v>
      </c>
      <c r="T4638" t="b">
        <v>1</v>
      </c>
    </row>
    <row r="4639" spans="1:20" x14ac:dyDescent="0.25">
      <c r="A4639" t="s">
        <v>236</v>
      </c>
      <c r="B4639" t="s">
        <v>236</v>
      </c>
      <c r="C4639" t="s">
        <v>237</v>
      </c>
      <c r="D4639" t="s">
        <v>566</v>
      </c>
      <c r="E4639" t="s">
        <v>251</v>
      </c>
      <c r="F4639" t="s">
        <v>479</v>
      </c>
      <c r="G4639" t="s">
        <v>10245</v>
      </c>
      <c r="H4639">
        <v>2E-3</v>
      </c>
      <c r="I4639" t="s">
        <v>241</v>
      </c>
      <c r="J4639" t="s">
        <v>242</v>
      </c>
      <c r="K4639" t="s">
        <v>243</v>
      </c>
      <c r="L4639" t="s">
        <v>244</v>
      </c>
      <c r="M4639">
        <v>0</v>
      </c>
      <c r="N4639">
        <v>2E-3</v>
      </c>
      <c r="O4639" t="s">
        <v>255</v>
      </c>
      <c r="P4639" t="s">
        <v>10246</v>
      </c>
      <c r="Q4639" t="s">
        <v>571</v>
      </c>
      <c r="R4639" t="s">
        <v>3571</v>
      </c>
      <c r="S4639" t="s">
        <v>249</v>
      </c>
      <c r="T4639" t="b">
        <v>1</v>
      </c>
    </row>
    <row r="4640" spans="1:20" x14ac:dyDescent="0.25">
      <c r="A4640" t="s">
        <v>259</v>
      </c>
      <c r="B4640" t="s">
        <v>260</v>
      </c>
      <c r="C4640" t="s">
        <v>237</v>
      </c>
      <c r="D4640" t="s">
        <v>917</v>
      </c>
      <c r="E4640" t="s">
        <v>1970</v>
      </c>
      <c r="F4640" t="s">
        <v>3239</v>
      </c>
      <c r="G4640" t="s">
        <v>3240</v>
      </c>
      <c r="H4640">
        <v>4.0169999999999997E-2</v>
      </c>
      <c r="I4640" t="s">
        <v>265</v>
      </c>
      <c r="J4640" t="s">
        <v>242</v>
      </c>
      <c r="K4640" t="s">
        <v>243</v>
      </c>
      <c r="L4640" t="s">
        <v>244</v>
      </c>
      <c r="M4640">
        <v>0</v>
      </c>
      <c r="N4640">
        <v>4.0169999999999997E-2</v>
      </c>
      <c r="O4640" t="s">
        <v>372</v>
      </c>
      <c r="P4640" t="s">
        <v>10247</v>
      </c>
      <c r="Q4640" t="s">
        <v>922</v>
      </c>
      <c r="R4640" t="s">
        <v>10248</v>
      </c>
      <c r="S4640" t="s">
        <v>270</v>
      </c>
      <c r="T4640" t="b">
        <v>1</v>
      </c>
    </row>
    <row r="4641" spans="1:20" x14ac:dyDescent="0.25">
      <c r="A4641" t="s">
        <v>259</v>
      </c>
      <c r="B4641" t="s">
        <v>260</v>
      </c>
      <c r="C4641" t="s">
        <v>294</v>
      </c>
      <c r="D4641" t="s">
        <v>917</v>
      </c>
      <c r="E4641" t="s">
        <v>1970</v>
      </c>
      <c r="F4641" t="s">
        <v>3239</v>
      </c>
      <c r="G4641" t="s">
        <v>3240</v>
      </c>
      <c r="H4641">
        <v>2.06E-2</v>
      </c>
      <c r="I4641" t="s">
        <v>265</v>
      </c>
      <c r="J4641" t="s">
        <v>242</v>
      </c>
      <c r="K4641" t="s">
        <v>243</v>
      </c>
      <c r="L4641" t="s">
        <v>244</v>
      </c>
      <c r="M4641">
        <v>0</v>
      </c>
      <c r="N4641">
        <v>2.06E-2</v>
      </c>
      <c r="O4641" t="s">
        <v>1258</v>
      </c>
      <c r="P4641" t="s">
        <v>10247</v>
      </c>
      <c r="Q4641" t="s">
        <v>922</v>
      </c>
      <c r="R4641" t="s">
        <v>10248</v>
      </c>
      <c r="S4641" t="s">
        <v>270</v>
      </c>
      <c r="T4641" t="b">
        <v>1</v>
      </c>
    </row>
    <row r="4642" spans="1:20" x14ac:dyDescent="0.25">
      <c r="A4642" t="s">
        <v>236</v>
      </c>
      <c r="B4642" t="s">
        <v>236</v>
      </c>
      <c r="C4642" t="s">
        <v>237</v>
      </c>
      <c r="D4642" t="s">
        <v>392</v>
      </c>
      <c r="F4642" t="s">
        <v>757</v>
      </c>
      <c r="G4642" t="s">
        <v>1685</v>
      </c>
      <c r="H4642">
        <v>0.21</v>
      </c>
      <c r="I4642" t="s">
        <v>254</v>
      </c>
      <c r="J4642" t="s">
        <v>242</v>
      </c>
      <c r="K4642" t="s">
        <v>243</v>
      </c>
      <c r="L4642" t="s">
        <v>244</v>
      </c>
      <c r="M4642">
        <v>0</v>
      </c>
      <c r="N4642">
        <v>0.21</v>
      </c>
      <c r="O4642" t="s">
        <v>1598</v>
      </c>
      <c r="P4642" t="s">
        <v>1686</v>
      </c>
      <c r="Q4642" t="s">
        <v>397</v>
      </c>
      <c r="R4642" t="s">
        <v>3976</v>
      </c>
      <c r="S4642" t="s">
        <v>249</v>
      </c>
      <c r="T4642" t="b">
        <v>0</v>
      </c>
    </row>
    <row r="4643" spans="1:20" x14ac:dyDescent="0.25">
      <c r="A4643" t="s">
        <v>236</v>
      </c>
      <c r="B4643" t="s">
        <v>236</v>
      </c>
      <c r="C4643" t="s">
        <v>237</v>
      </c>
      <c r="D4643" t="s">
        <v>693</v>
      </c>
      <c r="F4643" t="s">
        <v>10249</v>
      </c>
      <c r="G4643" t="s">
        <v>10250</v>
      </c>
      <c r="H4643">
        <v>0.12</v>
      </c>
      <c r="I4643" t="s">
        <v>492</v>
      </c>
      <c r="J4643" t="s">
        <v>242</v>
      </c>
      <c r="K4643" t="s">
        <v>243</v>
      </c>
      <c r="L4643" t="s">
        <v>244</v>
      </c>
      <c r="M4643">
        <v>0</v>
      </c>
      <c r="N4643">
        <v>0.12</v>
      </c>
      <c r="O4643" t="s">
        <v>590</v>
      </c>
      <c r="P4643" t="s">
        <v>10251</v>
      </c>
      <c r="Q4643" t="s">
        <v>699</v>
      </c>
      <c r="R4643" t="s">
        <v>10252</v>
      </c>
      <c r="S4643" t="s">
        <v>249</v>
      </c>
      <c r="T4643" t="b">
        <v>1</v>
      </c>
    </row>
    <row r="4644" spans="1:20" x14ac:dyDescent="0.25">
      <c r="A4644" t="s">
        <v>259</v>
      </c>
      <c r="B4644" t="s">
        <v>260</v>
      </c>
      <c r="C4644" t="s">
        <v>237</v>
      </c>
      <c r="D4644" t="s">
        <v>2239</v>
      </c>
      <c r="E4644" t="s">
        <v>10253</v>
      </c>
      <c r="F4644" t="s">
        <v>8232</v>
      </c>
      <c r="G4644" t="s">
        <v>10254</v>
      </c>
      <c r="H4644">
        <v>0.58499999999999996</v>
      </c>
      <c r="I4644" t="s">
        <v>265</v>
      </c>
      <c r="J4644" t="s">
        <v>242</v>
      </c>
      <c r="K4644" t="s">
        <v>243</v>
      </c>
      <c r="L4644" t="s">
        <v>244</v>
      </c>
      <c r="M4644">
        <v>0</v>
      </c>
      <c r="N4644">
        <v>0.58499999999999996</v>
      </c>
      <c r="O4644" t="s">
        <v>1769</v>
      </c>
      <c r="P4644" t="s">
        <v>3980</v>
      </c>
      <c r="Q4644" t="s">
        <v>2243</v>
      </c>
      <c r="R4644" t="s">
        <v>10255</v>
      </c>
      <c r="S4644" t="s">
        <v>270</v>
      </c>
      <c r="T4644" t="b">
        <v>1</v>
      </c>
    </row>
    <row r="4645" spans="1:20" x14ac:dyDescent="0.25">
      <c r="A4645" t="s">
        <v>259</v>
      </c>
      <c r="B4645" t="s">
        <v>260</v>
      </c>
      <c r="C4645" t="s">
        <v>237</v>
      </c>
      <c r="D4645" t="s">
        <v>295</v>
      </c>
      <c r="E4645" t="s">
        <v>5602</v>
      </c>
      <c r="F4645" t="s">
        <v>5818</v>
      </c>
      <c r="G4645" t="s">
        <v>5818</v>
      </c>
      <c r="H4645">
        <v>5.3380000000000001</v>
      </c>
      <c r="I4645" t="s">
        <v>265</v>
      </c>
      <c r="J4645" t="s">
        <v>242</v>
      </c>
      <c r="K4645" t="s">
        <v>243</v>
      </c>
      <c r="L4645" t="s">
        <v>244</v>
      </c>
      <c r="M4645">
        <v>0</v>
      </c>
      <c r="N4645">
        <v>5.3380000000000001</v>
      </c>
      <c r="O4645" t="s">
        <v>721</v>
      </c>
      <c r="P4645" t="s">
        <v>10256</v>
      </c>
      <c r="Q4645" t="s">
        <v>300</v>
      </c>
      <c r="R4645" t="s">
        <v>10257</v>
      </c>
      <c r="S4645" t="s">
        <v>270</v>
      </c>
      <c r="T4645" t="b">
        <v>0</v>
      </c>
    </row>
    <row r="4646" spans="1:20" x14ac:dyDescent="0.25">
      <c r="A4646" t="s">
        <v>259</v>
      </c>
      <c r="B4646" t="s">
        <v>260</v>
      </c>
      <c r="C4646" t="s">
        <v>237</v>
      </c>
      <c r="D4646" t="s">
        <v>1652</v>
      </c>
      <c r="E4646" t="s">
        <v>5396</v>
      </c>
      <c r="F4646" t="s">
        <v>10258</v>
      </c>
      <c r="G4646" t="s">
        <v>10258</v>
      </c>
      <c r="H4646">
        <v>2.2599999999999999E-2</v>
      </c>
      <c r="I4646" t="s">
        <v>265</v>
      </c>
      <c r="J4646" t="s">
        <v>242</v>
      </c>
      <c r="K4646" t="s">
        <v>243</v>
      </c>
      <c r="L4646" t="s">
        <v>244</v>
      </c>
      <c r="M4646">
        <v>0</v>
      </c>
      <c r="N4646">
        <v>2.2599999999999999E-2</v>
      </c>
      <c r="O4646" t="s">
        <v>324</v>
      </c>
      <c r="P4646" t="s">
        <v>10259</v>
      </c>
      <c r="Q4646" t="s">
        <v>1656</v>
      </c>
      <c r="R4646" t="s">
        <v>10260</v>
      </c>
      <c r="S4646" t="s">
        <v>270</v>
      </c>
      <c r="T4646" t="b">
        <v>1</v>
      </c>
    </row>
    <row r="4647" spans="1:20" x14ac:dyDescent="0.25">
      <c r="A4647" t="s">
        <v>259</v>
      </c>
      <c r="B4647" t="s">
        <v>260</v>
      </c>
      <c r="C4647" t="s">
        <v>237</v>
      </c>
      <c r="D4647" t="s">
        <v>1173</v>
      </c>
      <c r="E4647" t="s">
        <v>10261</v>
      </c>
      <c r="F4647" t="s">
        <v>10262</v>
      </c>
      <c r="G4647" t="s">
        <v>10263</v>
      </c>
      <c r="H4647">
        <v>1.03E-2</v>
      </c>
      <c r="I4647" t="s">
        <v>265</v>
      </c>
      <c r="J4647" t="s">
        <v>242</v>
      </c>
      <c r="K4647" t="s">
        <v>243</v>
      </c>
      <c r="L4647" t="s">
        <v>244</v>
      </c>
      <c r="M4647">
        <v>0</v>
      </c>
      <c r="N4647">
        <v>1.03E-2</v>
      </c>
      <c r="O4647" t="s">
        <v>1258</v>
      </c>
      <c r="P4647" t="s">
        <v>10264</v>
      </c>
      <c r="Q4647" t="s">
        <v>1177</v>
      </c>
      <c r="R4647" t="s">
        <v>10265</v>
      </c>
      <c r="S4647" t="s">
        <v>270</v>
      </c>
      <c r="T4647" t="b">
        <v>1</v>
      </c>
    </row>
    <row r="4648" spans="1:20" x14ac:dyDescent="0.25">
      <c r="A4648" t="s">
        <v>259</v>
      </c>
      <c r="B4648" t="s">
        <v>260</v>
      </c>
      <c r="C4648" t="s">
        <v>237</v>
      </c>
      <c r="D4648" t="s">
        <v>627</v>
      </c>
      <c r="E4648" t="s">
        <v>1103</v>
      </c>
      <c r="F4648" t="s">
        <v>10266</v>
      </c>
      <c r="G4648" t="s">
        <v>10266</v>
      </c>
      <c r="H4648">
        <v>1.6258000000000002E-2</v>
      </c>
      <c r="I4648" t="s">
        <v>265</v>
      </c>
      <c r="J4648" t="s">
        <v>242</v>
      </c>
      <c r="K4648" t="s">
        <v>243</v>
      </c>
      <c r="L4648" t="s">
        <v>244</v>
      </c>
      <c r="M4648">
        <v>0</v>
      </c>
      <c r="N4648">
        <v>1.6258000000000002E-2</v>
      </c>
      <c r="O4648" t="s">
        <v>372</v>
      </c>
      <c r="P4648" t="s">
        <v>10267</v>
      </c>
      <c r="Q4648" t="s">
        <v>631</v>
      </c>
      <c r="R4648" t="s">
        <v>10268</v>
      </c>
      <c r="S4648" t="s">
        <v>270</v>
      </c>
      <c r="T4648" t="b">
        <v>1</v>
      </c>
    </row>
    <row r="4649" spans="1:20" x14ac:dyDescent="0.25">
      <c r="A4649" t="s">
        <v>259</v>
      </c>
      <c r="B4649" t="s">
        <v>260</v>
      </c>
      <c r="C4649" t="s">
        <v>237</v>
      </c>
      <c r="D4649" t="s">
        <v>1718</v>
      </c>
      <c r="E4649" t="s">
        <v>5052</v>
      </c>
      <c r="F4649" t="s">
        <v>5052</v>
      </c>
      <c r="G4649" t="s">
        <v>7503</v>
      </c>
      <c r="H4649">
        <v>0.78</v>
      </c>
      <c r="I4649" t="s">
        <v>265</v>
      </c>
      <c r="J4649" t="s">
        <v>242</v>
      </c>
      <c r="K4649" t="s">
        <v>243</v>
      </c>
      <c r="L4649" t="s">
        <v>244</v>
      </c>
      <c r="M4649">
        <v>0</v>
      </c>
      <c r="N4649">
        <v>0.78</v>
      </c>
      <c r="O4649" t="s">
        <v>266</v>
      </c>
      <c r="P4649" t="s">
        <v>10269</v>
      </c>
      <c r="Q4649" t="s">
        <v>1722</v>
      </c>
      <c r="R4649" t="s">
        <v>10270</v>
      </c>
      <c r="S4649" t="s">
        <v>270</v>
      </c>
      <c r="T4649" t="b">
        <v>1</v>
      </c>
    </row>
    <row r="4650" spans="1:20" x14ac:dyDescent="0.25">
      <c r="A4650" t="s">
        <v>259</v>
      </c>
      <c r="B4650" t="s">
        <v>260</v>
      </c>
      <c r="C4650" t="s">
        <v>294</v>
      </c>
      <c r="D4650" t="s">
        <v>1718</v>
      </c>
      <c r="E4650" t="s">
        <v>5052</v>
      </c>
      <c r="F4650" t="s">
        <v>5052</v>
      </c>
      <c r="G4650" t="s">
        <v>7503</v>
      </c>
      <c r="H4650">
        <v>0.41199999999999998</v>
      </c>
      <c r="I4650" t="s">
        <v>265</v>
      </c>
      <c r="J4650" t="s">
        <v>242</v>
      </c>
      <c r="K4650" t="s">
        <v>243</v>
      </c>
      <c r="L4650" t="s">
        <v>244</v>
      </c>
      <c r="M4650">
        <v>0</v>
      </c>
      <c r="N4650">
        <v>0.41199999999999998</v>
      </c>
      <c r="O4650" t="s">
        <v>266</v>
      </c>
      <c r="P4650" t="s">
        <v>10269</v>
      </c>
      <c r="Q4650" t="s">
        <v>1722</v>
      </c>
      <c r="R4650" t="s">
        <v>10270</v>
      </c>
      <c r="S4650" t="s">
        <v>270</v>
      </c>
      <c r="T4650" t="b">
        <v>1</v>
      </c>
    </row>
    <row r="4651" spans="1:20" x14ac:dyDescent="0.25">
      <c r="A4651" t="s">
        <v>259</v>
      </c>
      <c r="B4651" t="s">
        <v>260</v>
      </c>
      <c r="C4651" t="s">
        <v>237</v>
      </c>
      <c r="D4651" t="s">
        <v>524</v>
      </c>
      <c r="E4651" t="s">
        <v>10182</v>
      </c>
      <c r="F4651" t="s">
        <v>10271</v>
      </c>
      <c r="G4651" t="s">
        <v>10272</v>
      </c>
      <c r="H4651">
        <v>1.048</v>
      </c>
      <c r="I4651" t="s">
        <v>265</v>
      </c>
      <c r="J4651" t="s">
        <v>242</v>
      </c>
      <c r="K4651" t="s">
        <v>243</v>
      </c>
      <c r="L4651" t="s">
        <v>244</v>
      </c>
      <c r="M4651">
        <v>0</v>
      </c>
      <c r="N4651">
        <v>1.048</v>
      </c>
      <c r="O4651" t="s">
        <v>446</v>
      </c>
      <c r="P4651" t="s">
        <v>10273</v>
      </c>
      <c r="Q4651" t="s">
        <v>528</v>
      </c>
      <c r="R4651" t="s">
        <v>10274</v>
      </c>
      <c r="S4651" t="s">
        <v>270</v>
      </c>
      <c r="T4651" t="b">
        <v>1</v>
      </c>
    </row>
    <row r="4652" spans="1:20" x14ac:dyDescent="0.25">
      <c r="A4652" t="s">
        <v>259</v>
      </c>
      <c r="B4652" t="s">
        <v>260</v>
      </c>
      <c r="C4652" t="s">
        <v>237</v>
      </c>
      <c r="D4652" t="s">
        <v>450</v>
      </c>
      <c r="E4652" t="s">
        <v>5495</v>
      </c>
      <c r="F4652" t="s">
        <v>8693</v>
      </c>
      <c r="G4652" t="s">
        <v>8693</v>
      </c>
      <c r="H4652">
        <v>1.427</v>
      </c>
      <c r="I4652" t="s">
        <v>265</v>
      </c>
      <c r="J4652" t="s">
        <v>242</v>
      </c>
      <c r="K4652" t="s">
        <v>243</v>
      </c>
      <c r="L4652" t="s">
        <v>244</v>
      </c>
      <c r="M4652">
        <v>0</v>
      </c>
      <c r="N4652">
        <v>1.427</v>
      </c>
      <c r="O4652" t="s">
        <v>331</v>
      </c>
      <c r="P4652" t="s">
        <v>10275</v>
      </c>
      <c r="Q4652" t="s">
        <v>453</v>
      </c>
      <c r="R4652" t="s">
        <v>10276</v>
      </c>
      <c r="S4652" t="s">
        <v>270</v>
      </c>
      <c r="T4652" t="b">
        <v>1</v>
      </c>
    </row>
    <row r="4653" spans="1:20" x14ac:dyDescent="0.25">
      <c r="A4653" t="s">
        <v>259</v>
      </c>
      <c r="B4653" t="s">
        <v>260</v>
      </c>
      <c r="C4653" t="s">
        <v>294</v>
      </c>
      <c r="D4653" t="s">
        <v>450</v>
      </c>
      <c r="E4653" t="s">
        <v>5495</v>
      </c>
      <c r="F4653" t="s">
        <v>8693</v>
      </c>
      <c r="G4653" t="s">
        <v>8693</v>
      </c>
      <c r="H4653">
        <v>0.41899999999999998</v>
      </c>
      <c r="I4653" t="s">
        <v>265</v>
      </c>
      <c r="J4653" t="s">
        <v>242</v>
      </c>
      <c r="K4653" t="s">
        <v>243</v>
      </c>
      <c r="L4653" t="s">
        <v>244</v>
      </c>
      <c r="M4653">
        <v>0</v>
      </c>
      <c r="N4653">
        <v>0.41899999999999998</v>
      </c>
      <c r="O4653" t="s">
        <v>324</v>
      </c>
      <c r="P4653" t="s">
        <v>10275</v>
      </c>
      <c r="Q4653" t="s">
        <v>453</v>
      </c>
      <c r="R4653" t="s">
        <v>10276</v>
      </c>
      <c r="S4653" t="s">
        <v>270</v>
      </c>
      <c r="T4653" t="b">
        <v>1</v>
      </c>
    </row>
    <row r="4654" spans="1:20" x14ac:dyDescent="0.25">
      <c r="A4654" t="s">
        <v>259</v>
      </c>
      <c r="B4654" t="s">
        <v>260</v>
      </c>
      <c r="C4654" t="s">
        <v>237</v>
      </c>
      <c r="D4654" t="s">
        <v>470</v>
      </c>
      <c r="E4654" t="s">
        <v>2814</v>
      </c>
      <c r="F4654" t="s">
        <v>2815</v>
      </c>
      <c r="G4654" t="s">
        <v>2815</v>
      </c>
      <c r="H4654">
        <v>1.5610999999999999</v>
      </c>
      <c r="I4654" t="s">
        <v>265</v>
      </c>
      <c r="J4654" t="s">
        <v>242</v>
      </c>
      <c r="K4654" t="s">
        <v>243</v>
      </c>
      <c r="L4654" t="s">
        <v>244</v>
      </c>
      <c r="M4654">
        <v>0</v>
      </c>
      <c r="N4654">
        <v>1.5610999999999999</v>
      </c>
      <c r="O4654" t="s">
        <v>298</v>
      </c>
      <c r="P4654" t="s">
        <v>10277</v>
      </c>
      <c r="Q4654" t="s">
        <v>474</v>
      </c>
      <c r="R4654" t="s">
        <v>10278</v>
      </c>
      <c r="S4654" t="s">
        <v>270</v>
      </c>
      <c r="T4654" t="b">
        <v>1</v>
      </c>
    </row>
    <row r="4655" spans="1:20" x14ac:dyDescent="0.25">
      <c r="A4655" t="s">
        <v>259</v>
      </c>
      <c r="B4655" t="s">
        <v>260</v>
      </c>
      <c r="C4655" t="s">
        <v>237</v>
      </c>
      <c r="D4655" t="s">
        <v>2420</v>
      </c>
      <c r="E4655" t="s">
        <v>1048</v>
      </c>
      <c r="F4655" t="s">
        <v>5517</v>
      </c>
      <c r="G4655" t="s">
        <v>5517</v>
      </c>
      <c r="H4655">
        <v>0.08</v>
      </c>
      <c r="I4655" t="s">
        <v>265</v>
      </c>
      <c r="J4655" t="s">
        <v>242</v>
      </c>
      <c r="K4655" t="s">
        <v>243</v>
      </c>
      <c r="L4655" t="s">
        <v>244</v>
      </c>
      <c r="M4655">
        <v>0</v>
      </c>
      <c r="N4655">
        <v>0.08</v>
      </c>
      <c r="O4655" t="s">
        <v>386</v>
      </c>
      <c r="P4655" t="s">
        <v>10279</v>
      </c>
      <c r="Q4655" t="s">
        <v>2424</v>
      </c>
      <c r="R4655" t="s">
        <v>10280</v>
      </c>
      <c r="S4655" t="s">
        <v>270</v>
      </c>
      <c r="T4655" t="b">
        <v>1</v>
      </c>
    </row>
    <row r="4656" spans="1:20" x14ac:dyDescent="0.25">
      <c r="A4656" t="s">
        <v>259</v>
      </c>
      <c r="B4656" t="s">
        <v>260</v>
      </c>
      <c r="C4656" t="s">
        <v>237</v>
      </c>
      <c r="D4656" t="s">
        <v>1703</v>
      </c>
      <c r="E4656" t="s">
        <v>6195</v>
      </c>
      <c r="F4656" t="s">
        <v>10116</v>
      </c>
      <c r="G4656" t="s">
        <v>10116</v>
      </c>
      <c r="H4656">
        <v>1.217382</v>
      </c>
      <c r="I4656" t="s">
        <v>265</v>
      </c>
      <c r="J4656" t="s">
        <v>242</v>
      </c>
      <c r="K4656" t="s">
        <v>243</v>
      </c>
      <c r="L4656" t="s">
        <v>244</v>
      </c>
      <c r="M4656">
        <v>0</v>
      </c>
      <c r="N4656">
        <v>1.217382</v>
      </c>
      <c r="O4656" t="s">
        <v>372</v>
      </c>
      <c r="P4656" t="s">
        <v>10281</v>
      </c>
      <c r="Q4656" t="s">
        <v>1707</v>
      </c>
      <c r="R4656" t="s">
        <v>10282</v>
      </c>
      <c r="S4656" t="s">
        <v>270</v>
      </c>
      <c r="T4656" t="b">
        <v>1</v>
      </c>
    </row>
    <row r="4657" spans="1:20" x14ac:dyDescent="0.25">
      <c r="A4657" t="s">
        <v>259</v>
      </c>
      <c r="B4657" t="s">
        <v>260</v>
      </c>
      <c r="C4657" t="s">
        <v>294</v>
      </c>
      <c r="D4657" t="s">
        <v>1703</v>
      </c>
      <c r="E4657" t="s">
        <v>6195</v>
      </c>
      <c r="F4657" t="s">
        <v>10116</v>
      </c>
      <c r="G4657" t="s">
        <v>10116</v>
      </c>
      <c r="H4657">
        <v>0.46079999999999999</v>
      </c>
      <c r="I4657" t="s">
        <v>265</v>
      </c>
      <c r="J4657" t="s">
        <v>242</v>
      </c>
      <c r="K4657" t="s">
        <v>243</v>
      </c>
      <c r="L4657" t="s">
        <v>244</v>
      </c>
      <c r="M4657">
        <v>0</v>
      </c>
      <c r="N4657">
        <v>0.46079999999999999</v>
      </c>
      <c r="O4657" t="s">
        <v>372</v>
      </c>
      <c r="P4657" t="s">
        <v>10281</v>
      </c>
      <c r="Q4657" t="s">
        <v>1707</v>
      </c>
      <c r="R4657" t="s">
        <v>10282</v>
      </c>
      <c r="S4657" t="s">
        <v>270</v>
      </c>
      <c r="T4657" t="b">
        <v>1</v>
      </c>
    </row>
    <row r="4658" spans="1:20" x14ac:dyDescent="0.25">
      <c r="A4658" t="s">
        <v>259</v>
      </c>
      <c r="B4658" t="s">
        <v>260</v>
      </c>
      <c r="C4658" t="s">
        <v>237</v>
      </c>
      <c r="D4658" t="s">
        <v>1582</v>
      </c>
      <c r="E4658" t="s">
        <v>10283</v>
      </c>
      <c r="F4658" t="s">
        <v>10283</v>
      </c>
      <c r="G4658" t="s">
        <v>10284</v>
      </c>
      <c r="H4658">
        <v>11.327999999999999</v>
      </c>
      <c r="I4658" t="s">
        <v>265</v>
      </c>
      <c r="J4658" t="s">
        <v>242</v>
      </c>
      <c r="K4658" t="s">
        <v>243</v>
      </c>
      <c r="L4658" t="s">
        <v>244</v>
      </c>
      <c r="M4658">
        <v>0</v>
      </c>
      <c r="N4658">
        <v>11.327999999999999</v>
      </c>
      <c r="O4658" t="s">
        <v>324</v>
      </c>
      <c r="P4658" t="s">
        <v>10285</v>
      </c>
      <c r="Q4658" t="s">
        <v>1586</v>
      </c>
      <c r="R4658" t="s">
        <v>10286</v>
      </c>
      <c r="S4658" t="s">
        <v>270</v>
      </c>
      <c r="T4658" t="b">
        <v>1</v>
      </c>
    </row>
    <row r="4659" spans="1:20" x14ac:dyDescent="0.25">
      <c r="A4659" t="s">
        <v>259</v>
      </c>
      <c r="B4659" t="s">
        <v>260</v>
      </c>
      <c r="C4659" t="s">
        <v>294</v>
      </c>
      <c r="D4659" t="s">
        <v>1582</v>
      </c>
      <c r="E4659" t="s">
        <v>10283</v>
      </c>
      <c r="F4659" t="s">
        <v>10283</v>
      </c>
      <c r="G4659" t="s">
        <v>10284</v>
      </c>
      <c r="H4659">
        <v>6.9119999999999999</v>
      </c>
      <c r="I4659" t="s">
        <v>265</v>
      </c>
      <c r="J4659" t="s">
        <v>242</v>
      </c>
      <c r="K4659" t="s">
        <v>243</v>
      </c>
      <c r="L4659" t="s">
        <v>244</v>
      </c>
      <c r="M4659">
        <v>0</v>
      </c>
      <c r="N4659">
        <v>6.9119999999999999</v>
      </c>
      <c r="O4659" t="s">
        <v>324</v>
      </c>
      <c r="P4659" t="s">
        <v>10285</v>
      </c>
      <c r="Q4659" t="s">
        <v>1586</v>
      </c>
      <c r="R4659" t="s">
        <v>10286</v>
      </c>
      <c r="S4659" t="s">
        <v>270</v>
      </c>
      <c r="T4659" t="b">
        <v>1</v>
      </c>
    </row>
    <row r="4660" spans="1:20" x14ac:dyDescent="0.25">
      <c r="A4660" t="s">
        <v>259</v>
      </c>
      <c r="B4660" t="s">
        <v>260</v>
      </c>
      <c r="C4660" t="s">
        <v>237</v>
      </c>
      <c r="D4660" t="s">
        <v>369</v>
      </c>
      <c r="E4660" t="s">
        <v>5027</v>
      </c>
      <c r="F4660" t="s">
        <v>10287</v>
      </c>
      <c r="G4660" t="s">
        <v>10287</v>
      </c>
      <c r="H4660">
        <v>0.4032</v>
      </c>
      <c r="I4660" t="s">
        <v>265</v>
      </c>
      <c r="J4660" t="s">
        <v>242</v>
      </c>
      <c r="K4660" t="s">
        <v>243</v>
      </c>
      <c r="L4660" t="s">
        <v>244</v>
      </c>
      <c r="M4660">
        <v>0</v>
      </c>
      <c r="N4660">
        <v>0.4032</v>
      </c>
      <c r="O4660" t="s">
        <v>372</v>
      </c>
      <c r="P4660" t="s">
        <v>10288</v>
      </c>
      <c r="Q4660" t="s">
        <v>374</v>
      </c>
      <c r="R4660" t="s">
        <v>10289</v>
      </c>
      <c r="S4660" t="s">
        <v>270</v>
      </c>
      <c r="T4660" t="b">
        <v>1</v>
      </c>
    </row>
    <row r="4661" spans="1:20" x14ac:dyDescent="0.25">
      <c r="A4661" t="s">
        <v>259</v>
      </c>
      <c r="B4661" t="s">
        <v>260</v>
      </c>
      <c r="C4661" t="s">
        <v>237</v>
      </c>
      <c r="D4661" t="s">
        <v>295</v>
      </c>
      <c r="E4661" t="s">
        <v>2329</v>
      </c>
      <c r="F4661" t="s">
        <v>3032</v>
      </c>
      <c r="G4661" t="s">
        <v>3032</v>
      </c>
      <c r="H4661">
        <v>2.0670000000000002</v>
      </c>
      <c r="I4661" t="s">
        <v>265</v>
      </c>
      <c r="J4661" t="s">
        <v>242</v>
      </c>
      <c r="K4661" t="s">
        <v>243</v>
      </c>
      <c r="L4661" t="s">
        <v>244</v>
      </c>
      <c r="M4661">
        <v>0</v>
      </c>
      <c r="N4661">
        <v>2.0670000000000002</v>
      </c>
      <c r="O4661" t="s">
        <v>721</v>
      </c>
      <c r="P4661" t="s">
        <v>3341</v>
      </c>
      <c r="Q4661" t="s">
        <v>300</v>
      </c>
      <c r="R4661" t="s">
        <v>10290</v>
      </c>
      <c r="S4661" t="s">
        <v>270</v>
      </c>
      <c r="T4661" t="b">
        <v>1</v>
      </c>
    </row>
    <row r="4662" spans="1:20" x14ac:dyDescent="0.25">
      <c r="A4662" t="s">
        <v>236</v>
      </c>
      <c r="B4662" t="s">
        <v>335</v>
      </c>
      <c r="C4662" t="s">
        <v>237</v>
      </c>
      <c r="D4662" t="s">
        <v>335</v>
      </c>
      <c r="F4662" t="s">
        <v>1368</v>
      </c>
      <c r="G4662" t="s">
        <v>340</v>
      </c>
      <c r="H4662">
        <v>5.6899999999999999E-2</v>
      </c>
      <c r="I4662" t="s">
        <v>341</v>
      </c>
      <c r="J4662" t="s">
        <v>242</v>
      </c>
      <c r="K4662" t="s">
        <v>243</v>
      </c>
      <c r="L4662" t="s">
        <v>244</v>
      </c>
      <c r="M4662">
        <v>0</v>
      </c>
      <c r="N4662">
        <v>5.6899999999999999E-2</v>
      </c>
      <c r="O4662" t="s">
        <v>2415</v>
      </c>
      <c r="P4662" t="s">
        <v>343</v>
      </c>
      <c r="Q4662" t="s">
        <v>494</v>
      </c>
      <c r="R4662" t="s">
        <v>2349</v>
      </c>
      <c r="S4662" t="s">
        <v>346</v>
      </c>
      <c r="T4662" t="b">
        <v>1</v>
      </c>
    </row>
    <row r="4663" spans="1:20" x14ac:dyDescent="0.25">
      <c r="A4663" t="s">
        <v>236</v>
      </c>
      <c r="B4663" t="s">
        <v>236</v>
      </c>
      <c r="C4663" t="s">
        <v>237</v>
      </c>
      <c r="D4663" t="s">
        <v>250</v>
      </c>
      <c r="F4663" t="s">
        <v>925</v>
      </c>
      <c r="G4663" t="s">
        <v>1526</v>
      </c>
      <c r="H4663">
        <v>5.0000000000000001E-3</v>
      </c>
      <c r="I4663" t="s">
        <v>254</v>
      </c>
      <c r="J4663" t="s">
        <v>242</v>
      </c>
      <c r="K4663" t="s">
        <v>243</v>
      </c>
      <c r="L4663" t="s">
        <v>244</v>
      </c>
      <c r="M4663">
        <v>0</v>
      </c>
      <c r="N4663">
        <v>5.0000000000000001E-3</v>
      </c>
      <c r="O4663" t="s">
        <v>546</v>
      </c>
      <c r="P4663" t="s">
        <v>10291</v>
      </c>
      <c r="Q4663" t="s">
        <v>257</v>
      </c>
      <c r="R4663" t="s">
        <v>5150</v>
      </c>
      <c r="S4663" t="s">
        <v>249</v>
      </c>
      <c r="T4663" t="b">
        <v>1</v>
      </c>
    </row>
    <row r="4664" spans="1:20" x14ac:dyDescent="0.25">
      <c r="A4664" t="s">
        <v>236</v>
      </c>
      <c r="B4664" t="s">
        <v>236</v>
      </c>
      <c r="C4664" t="s">
        <v>237</v>
      </c>
      <c r="D4664" t="s">
        <v>552</v>
      </c>
      <c r="F4664" t="s">
        <v>10292</v>
      </c>
      <c r="G4664" t="s">
        <v>6588</v>
      </c>
      <c r="H4664">
        <v>0.3</v>
      </c>
      <c r="I4664" t="s">
        <v>492</v>
      </c>
      <c r="J4664" t="s">
        <v>242</v>
      </c>
      <c r="K4664" t="s">
        <v>243</v>
      </c>
      <c r="L4664" t="s">
        <v>244</v>
      </c>
      <c r="M4664">
        <v>0</v>
      </c>
      <c r="N4664">
        <v>0.3</v>
      </c>
      <c r="O4664" t="s">
        <v>690</v>
      </c>
      <c r="P4664" t="s">
        <v>10293</v>
      </c>
      <c r="Q4664" t="s">
        <v>556</v>
      </c>
      <c r="R4664" t="s">
        <v>10294</v>
      </c>
      <c r="S4664" t="s">
        <v>249</v>
      </c>
      <c r="T4664" t="b">
        <v>1</v>
      </c>
    </row>
    <row r="4665" spans="1:20" x14ac:dyDescent="0.25">
      <c r="A4665" t="s">
        <v>259</v>
      </c>
      <c r="B4665" t="s">
        <v>260</v>
      </c>
      <c r="C4665" t="s">
        <v>237</v>
      </c>
      <c r="D4665" t="s">
        <v>1148</v>
      </c>
      <c r="E4665" t="s">
        <v>5420</v>
      </c>
      <c r="F4665" t="s">
        <v>5421</v>
      </c>
      <c r="G4665" t="s">
        <v>5422</v>
      </c>
      <c r="H4665">
        <v>0.61699999999999999</v>
      </c>
      <c r="I4665" t="s">
        <v>265</v>
      </c>
      <c r="J4665" t="s">
        <v>242</v>
      </c>
      <c r="K4665" t="s">
        <v>243</v>
      </c>
      <c r="L4665" t="s">
        <v>244</v>
      </c>
      <c r="M4665">
        <v>0</v>
      </c>
      <c r="N4665">
        <v>0.61699999999999999</v>
      </c>
      <c r="O4665" t="s">
        <v>310</v>
      </c>
      <c r="P4665" t="s">
        <v>10295</v>
      </c>
      <c r="Q4665" t="s">
        <v>1153</v>
      </c>
      <c r="R4665" t="s">
        <v>10296</v>
      </c>
      <c r="S4665" t="s">
        <v>270</v>
      </c>
      <c r="T4665" t="b">
        <v>1</v>
      </c>
    </row>
    <row r="4666" spans="1:20" x14ac:dyDescent="0.25">
      <c r="A4666" t="s">
        <v>259</v>
      </c>
      <c r="B4666" t="s">
        <v>260</v>
      </c>
      <c r="C4666" t="s">
        <v>294</v>
      </c>
      <c r="D4666" t="s">
        <v>1148</v>
      </c>
      <c r="E4666" t="s">
        <v>5420</v>
      </c>
      <c r="F4666" t="s">
        <v>5421</v>
      </c>
      <c r="G4666" t="s">
        <v>5422</v>
      </c>
      <c r="H4666">
        <v>0.161</v>
      </c>
      <c r="I4666" t="s">
        <v>265</v>
      </c>
      <c r="J4666" t="s">
        <v>242</v>
      </c>
      <c r="K4666" t="s">
        <v>243</v>
      </c>
      <c r="L4666" t="s">
        <v>244</v>
      </c>
      <c r="M4666">
        <v>0</v>
      </c>
      <c r="N4666">
        <v>0.161</v>
      </c>
      <c r="O4666" t="s">
        <v>310</v>
      </c>
      <c r="P4666" t="s">
        <v>10295</v>
      </c>
      <c r="Q4666" t="s">
        <v>1153</v>
      </c>
      <c r="R4666" t="s">
        <v>10296</v>
      </c>
      <c r="S4666" t="s">
        <v>270</v>
      </c>
      <c r="T4666" t="b">
        <v>1</v>
      </c>
    </row>
    <row r="4667" spans="1:20" x14ac:dyDescent="0.25">
      <c r="A4667" t="s">
        <v>259</v>
      </c>
      <c r="B4667" t="s">
        <v>260</v>
      </c>
      <c r="C4667" t="s">
        <v>237</v>
      </c>
      <c r="D4667" t="s">
        <v>635</v>
      </c>
      <c r="E4667" t="s">
        <v>7843</v>
      </c>
      <c r="F4667" t="s">
        <v>10297</v>
      </c>
      <c r="G4667" t="s">
        <v>10297</v>
      </c>
      <c r="H4667">
        <v>0.115</v>
      </c>
      <c r="I4667" t="s">
        <v>265</v>
      </c>
      <c r="J4667" t="s">
        <v>242</v>
      </c>
      <c r="K4667" t="s">
        <v>243</v>
      </c>
      <c r="L4667" t="s">
        <v>244</v>
      </c>
      <c r="M4667">
        <v>0</v>
      </c>
      <c r="N4667">
        <v>0.115</v>
      </c>
      <c r="O4667" t="s">
        <v>324</v>
      </c>
      <c r="P4667" t="s">
        <v>10298</v>
      </c>
      <c r="Q4667" t="s">
        <v>639</v>
      </c>
      <c r="R4667" t="s">
        <v>10299</v>
      </c>
      <c r="S4667" t="s">
        <v>270</v>
      </c>
      <c r="T4667" t="b">
        <v>1</v>
      </c>
    </row>
    <row r="4668" spans="1:20" x14ac:dyDescent="0.25">
      <c r="A4668" t="s">
        <v>259</v>
      </c>
      <c r="B4668" t="s">
        <v>260</v>
      </c>
      <c r="C4668" t="s">
        <v>237</v>
      </c>
      <c r="D4668" t="s">
        <v>280</v>
      </c>
      <c r="E4668" t="s">
        <v>3450</v>
      </c>
      <c r="F4668" t="s">
        <v>9619</v>
      </c>
      <c r="G4668" t="s">
        <v>9619</v>
      </c>
      <c r="H4668">
        <v>0.21</v>
      </c>
      <c r="I4668" t="s">
        <v>265</v>
      </c>
      <c r="J4668" t="s">
        <v>242</v>
      </c>
      <c r="K4668" t="s">
        <v>243</v>
      </c>
      <c r="L4668" t="s">
        <v>244</v>
      </c>
      <c r="M4668">
        <v>0</v>
      </c>
      <c r="N4668">
        <v>0.21</v>
      </c>
      <c r="O4668" t="s">
        <v>331</v>
      </c>
      <c r="P4668" t="s">
        <v>10300</v>
      </c>
      <c r="Q4668" t="s">
        <v>285</v>
      </c>
      <c r="R4668" t="s">
        <v>10301</v>
      </c>
      <c r="S4668" t="s">
        <v>270</v>
      </c>
      <c r="T4668" t="b">
        <v>1</v>
      </c>
    </row>
    <row r="4669" spans="1:20" x14ac:dyDescent="0.25">
      <c r="A4669" t="s">
        <v>236</v>
      </c>
      <c r="B4669" t="s">
        <v>236</v>
      </c>
      <c r="C4669" t="s">
        <v>237</v>
      </c>
      <c r="D4669" t="s">
        <v>4909</v>
      </c>
      <c r="F4669" t="s">
        <v>356</v>
      </c>
      <c r="G4669" t="s">
        <v>792</v>
      </c>
      <c r="H4669">
        <v>3.6000000000000002E-4</v>
      </c>
      <c r="I4669" t="s">
        <v>254</v>
      </c>
      <c r="J4669" t="s">
        <v>242</v>
      </c>
      <c r="K4669" t="s">
        <v>243</v>
      </c>
      <c r="L4669" t="s">
        <v>244</v>
      </c>
      <c r="M4669">
        <v>0</v>
      </c>
      <c r="N4669">
        <v>3.6000000000000002E-4</v>
      </c>
      <c r="O4669" t="s">
        <v>365</v>
      </c>
      <c r="P4669" t="s">
        <v>6126</v>
      </c>
      <c r="Q4669" t="s">
        <v>4912</v>
      </c>
      <c r="R4669" t="s">
        <v>4913</v>
      </c>
      <c r="S4669" t="s">
        <v>249</v>
      </c>
      <c r="T4669" t="b">
        <v>0</v>
      </c>
    </row>
    <row r="4670" spans="1:20" x14ac:dyDescent="0.25">
      <c r="A4670" t="s">
        <v>236</v>
      </c>
      <c r="B4670" t="s">
        <v>236</v>
      </c>
      <c r="C4670" t="s">
        <v>237</v>
      </c>
      <c r="D4670" t="s">
        <v>314</v>
      </c>
      <c r="E4670" t="s">
        <v>251</v>
      </c>
      <c r="F4670" t="s">
        <v>479</v>
      </c>
      <c r="G4670" t="s">
        <v>7147</v>
      </c>
      <c r="H4670">
        <v>0.05</v>
      </c>
      <c r="I4670" t="s">
        <v>254</v>
      </c>
      <c r="J4670" t="s">
        <v>242</v>
      </c>
      <c r="K4670" t="s">
        <v>243</v>
      </c>
      <c r="L4670" t="s">
        <v>244</v>
      </c>
      <c r="M4670">
        <v>0</v>
      </c>
      <c r="N4670">
        <v>0.05</v>
      </c>
      <c r="O4670" t="s">
        <v>255</v>
      </c>
      <c r="P4670" t="s">
        <v>10302</v>
      </c>
      <c r="Q4670" t="s">
        <v>318</v>
      </c>
      <c r="R4670" t="s">
        <v>3876</v>
      </c>
      <c r="S4670" t="s">
        <v>249</v>
      </c>
      <c r="T4670" t="b">
        <v>1</v>
      </c>
    </row>
    <row r="4671" spans="1:20" x14ac:dyDescent="0.25">
      <c r="A4671" t="s">
        <v>259</v>
      </c>
      <c r="B4671" t="s">
        <v>260</v>
      </c>
      <c r="C4671" t="s">
        <v>237</v>
      </c>
      <c r="D4671" t="s">
        <v>295</v>
      </c>
      <c r="E4671" t="s">
        <v>4358</v>
      </c>
      <c r="F4671" t="s">
        <v>10303</v>
      </c>
      <c r="G4671" t="s">
        <v>10303</v>
      </c>
      <c r="H4671">
        <v>3.073</v>
      </c>
      <c r="I4671" t="s">
        <v>265</v>
      </c>
      <c r="J4671" t="s">
        <v>242</v>
      </c>
      <c r="K4671" t="s">
        <v>243</v>
      </c>
      <c r="L4671" t="s">
        <v>244</v>
      </c>
      <c r="M4671">
        <v>0</v>
      </c>
      <c r="N4671">
        <v>3.073</v>
      </c>
      <c r="O4671" t="s">
        <v>350</v>
      </c>
      <c r="P4671" t="s">
        <v>3147</v>
      </c>
      <c r="Q4671" t="s">
        <v>300</v>
      </c>
      <c r="R4671" t="s">
        <v>10304</v>
      </c>
      <c r="S4671" t="s">
        <v>270</v>
      </c>
      <c r="T4671" t="b">
        <v>0</v>
      </c>
    </row>
    <row r="4672" spans="1:20" x14ac:dyDescent="0.25">
      <c r="A4672" t="s">
        <v>259</v>
      </c>
      <c r="B4672" t="s">
        <v>260</v>
      </c>
      <c r="C4672" t="s">
        <v>336</v>
      </c>
      <c r="D4672" t="s">
        <v>295</v>
      </c>
      <c r="E4672" t="s">
        <v>4358</v>
      </c>
      <c r="F4672" t="s">
        <v>10303</v>
      </c>
      <c r="G4672" t="s">
        <v>10303</v>
      </c>
      <c r="H4672">
        <v>15481</v>
      </c>
      <c r="I4672" t="s">
        <v>265</v>
      </c>
      <c r="J4672" t="s">
        <v>242</v>
      </c>
      <c r="K4672" t="s">
        <v>243</v>
      </c>
      <c r="L4672" t="s">
        <v>244</v>
      </c>
      <c r="M4672">
        <v>0</v>
      </c>
      <c r="N4672">
        <v>15481</v>
      </c>
      <c r="O4672" t="s">
        <v>350</v>
      </c>
      <c r="P4672" t="s">
        <v>3147</v>
      </c>
      <c r="Q4672" t="s">
        <v>300</v>
      </c>
      <c r="R4672" t="s">
        <v>10305</v>
      </c>
      <c r="S4672" t="s">
        <v>270</v>
      </c>
      <c r="T4672" t="b">
        <v>0</v>
      </c>
    </row>
    <row r="4673" spans="1:20" x14ac:dyDescent="0.25">
      <c r="A4673" t="s">
        <v>259</v>
      </c>
      <c r="B4673" t="s">
        <v>260</v>
      </c>
      <c r="C4673" t="s">
        <v>336</v>
      </c>
      <c r="D4673" t="s">
        <v>295</v>
      </c>
      <c r="E4673" t="s">
        <v>4358</v>
      </c>
      <c r="F4673" t="s">
        <v>10303</v>
      </c>
      <c r="G4673" t="s">
        <v>10303</v>
      </c>
      <c r="H4673">
        <v>22593</v>
      </c>
      <c r="I4673" t="s">
        <v>265</v>
      </c>
      <c r="J4673" t="s">
        <v>242</v>
      </c>
      <c r="K4673" t="s">
        <v>243</v>
      </c>
      <c r="L4673" t="s">
        <v>244</v>
      </c>
      <c r="M4673">
        <v>0</v>
      </c>
      <c r="N4673">
        <v>22593</v>
      </c>
      <c r="O4673" t="s">
        <v>350</v>
      </c>
      <c r="P4673" t="s">
        <v>3147</v>
      </c>
      <c r="Q4673" t="s">
        <v>300</v>
      </c>
      <c r="R4673" t="s">
        <v>10306</v>
      </c>
      <c r="S4673" t="s">
        <v>270</v>
      </c>
      <c r="T4673" t="b">
        <v>0</v>
      </c>
    </row>
    <row r="4674" spans="1:20" x14ac:dyDescent="0.25">
      <c r="A4674" t="s">
        <v>259</v>
      </c>
      <c r="B4674" t="s">
        <v>260</v>
      </c>
      <c r="C4674" t="s">
        <v>237</v>
      </c>
      <c r="D4674" t="s">
        <v>5325</v>
      </c>
      <c r="E4674" t="s">
        <v>4633</v>
      </c>
      <c r="F4674" t="s">
        <v>4633</v>
      </c>
      <c r="G4674" t="s">
        <v>9122</v>
      </c>
      <c r="H4674">
        <v>1.1160000000000001</v>
      </c>
      <c r="I4674" t="s">
        <v>265</v>
      </c>
      <c r="J4674" t="s">
        <v>242</v>
      </c>
      <c r="K4674" t="s">
        <v>243</v>
      </c>
      <c r="L4674" t="s">
        <v>244</v>
      </c>
      <c r="M4674">
        <v>0</v>
      </c>
      <c r="N4674">
        <v>1.1160000000000001</v>
      </c>
      <c r="O4674" t="s">
        <v>1690</v>
      </c>
      <c r="P4674" t="s">
        <v>10307</v>
      </c>
      <c r="Q4674" t="s">
        <v>5330</v>
      </c>
      <c r="R4674" t="s">
        <v>10308</v>
      </c>
      <c r="S4674" t="s">
        <v>270</v>
      </c>
      <c r="T4674" t="b">
        <v>1</v>
      </c>
    </row>
    <row r="4675" spans="1:20" x14ac:dyDescent="0.25">
      <c r="A4675" t="s">
        <v>259</v>
      </c>
      <c r="B4675" t="s">
        <v>260</v>
      </c>
      <c r="C4675" t="s">
        <v>336</v>
      </c>
      <c r="D4675" t="s">
        <v>5325</v>
      </c>
      <c r="E4675" t="s">
        <v>4633</v>
      </c>
      <c r="F4675" t="s">
        <v>4633</v>
      </c>
      <c r="G4675" t="s">
        <v>9122</v>
      </c>
      <c r="H4675">
        <v>5768</v>
      </c>
      <c r="I4675" t="s">
        <v>265</v>
      </c>
      <c r="J4675" t="s">
        <v>242</v>
      </c>
      <c r="K4675" t="s">
        <v>243</v>
      </c>
      <c r="L4675" t="s">
        <v>244</v>
      </c>
      <c r="M4675">
        <v>0</v>
      </c>
      <c r="N4675">
        <v>5768</v>
      </c>
      <c r="O4675" t="s">
        <v>1690</v>
      </c>
      <c r="P4675" t="s">
        <v>10307</v>
      </c>
      <c r="Q4675" t="s">
        <v>5330</v>
      </c>
      <c r="R4675" t="s">
        <v>10309</v>
      </c>
      <c r="S4675" t="s">
        <v>270</v>
      </c>
      <c r="T4675" t="b">
        <v>1</v>
      </c>
    </row>
    <row r="4676" spans="1:20" x14ac:dyDescent="0.25">
      <c r="A4676" t="s">
        <v>259</v>
      </c>
      <c r="B4676" t="s">
        <v>260</v>
      </c>
      <c r="C4676" t="s">
        <v>336</v>
      </c>
      <c r="D4676" t="s">
        <v>5325</v>
      </c>
      <c r="E4676" t="s">
        <v>4633</v>
      </c>
      <c r="F4676" t="s">
        <v>4633</v>
      </c>
      <c r="G4676" t="s">
        <v>9122</v>
      </c>
      <c r="H4676">
        <v>10558</v>
      </c>
      <c r="I4676" t="s">
        <v>265</v>
      </c>
      <c r="J4676" t="s">
        <v>242</v>
      </c>
      <c r="K4676" t="s">
        <v>243</v>
      </c>
      <c r="L4676" t="s">
        <v>244</v>
      </c>
      <c r="M4676">
        <v>0</v>
      </c>
      <c r="N4676">
        <v>10558</v>
      </c>
      <c r="O4676" t="s">
        <v>1690</v>
      </c>
      <c r="P4676" t="s">
        <v>10307</v>
      </c>
      <c r="Q4676" t="s">
        <v>5330</v>
      </c>
      <c r="R4676" t="s">
        <v>10310</v>
      </c>
      <c r="S4676" t="s">
        <v>270</v>
      </c>
      <c r="T4676" t="b">
        <v>1</v>
      </c>
    </row>
    <row r="4677" spans="1:20" x14ac:dyDescent="0.25">
      <c r="A4677" t="s">
        <v>259</v>
      </c>
      <c r="B4677" t="s">
        <v>260</v>
      </c>
      <c r="C4677" t="s">
        <v>237</v>
      </c>
      <c r="D4677" t="s">
        <v>949</v>
      </c>
      <c r="E4677" t="s">
        <v>4152</v>
      </c>
      <c r="F4677" t="s">
        <v>4153</v>
      </c>
      <c r="G4677" t="s">
        <v>4153</v>
      </c>
      <c r="H4677">
        <v>1.4E-2</v>
      </c>
      <c r="I4677" t="s">
        <v>265</v>
      </c>
      <c r="J4677" t="s">
        <v>242</v>
      </c>
      <c r="K4677" t="s">
        <v>243</v>
      </c>
      <c r="L4677" t="s">
        <v>244</v>
      </c>
      <c r="M4677">
        <v>0</v>
      </c>
      <c r="N4677">
        <v>1.4E-2</v>
      </c>
      <c r="O4677" t="s">
        <v>372</v>
      </c>
      <c r="P4677" t="s">
        <v>10311</v>
      </c>
      <c r="Q4677" t="s">
        <v>954</v>
      </c>
      <c r="R4677" t="s">
        <v>10312</v>
      </c>
      <c r="S4677" t="s">
        <v>270</v>
      </c>
      <c r="T4677" t="b">
        <v>1</v>
      </c>
    </row>
    <row r="4678" spans="1:20" x14ac:dyDescent="0.25">
      <c r="A4678" t="s">
        <v>259</v>
      </c>
      <c r="B4678" t="s">
        <v>260</v>
      </c>
      <c r="C4678" t="s">
        <v>294</v>
      </c>
      <c r="D4678" t="s">
        <v>949</v>
      </c>
      <c r="E4678" t="s">
        <v>4152</v>
      </c>
      <c r="F4678" t="s">
        <v>4153</v>
      </c>
      <c r="G4678" t="s">
        <v>4153</v>
      </c>
      <c r="H4678">
        <v>7.7000000000000002E-3</v>
      </c>
      <c r="I4678" t="s">
        <v>265</v>
      </c>
      <c r="J4678" t="s">
        <v>242</v>
      </c>
      <c r="K4678" t="s">
        <v>243</v>
      </c>
      <c r="L4678" t="s">
        <v>244</v>
      </c>
      <c r="M4678">
        <v>0</v>
      </c>
      <c r="N4678">
        <v>7.7000000000000002E-3</v>
      </c>
      <c r="O4678" t="s">
        <v>446</v>
      </c>
      <c r="P4678" t="s">
        <v>10311</v>
      </c>
      <c r="Q4678" t="s">
        <v>954</v>
      </c>
      <c r="R4678" t="s">
        <v>10312</v>
      </c>
      <c r="S4678" t="s">
        <v>270</v>
      </c>
      <c r="T4678" t="b">
        <v>1</v>
      </c>
    </row>
    <row r="4679" spans="1:20" x14ac:dyDescent="0.25">
      <c r="A4679" t="s">
        <v>259</v>
      </c>
      <c r="B4679" t="s">
        <v>260</v>
      </c>
      <c r="C4679" t="s">
        <v>237</v>
      </c>
      <c r="D4679" t="s">
        <v>1343</v>
      </c>
      <c r="E4679" t="s">
        <v>1729</v>
      </c>
      <c r="F4679" t="s">
        <v>1730</v>
      </c>
      <c r="G4679" t="s">
        <v>1730</v>
      </c>
      <c r="H4679">
        <v>0.121</v>
      </c>
      <c r="I4679" t="s">
        <v>265</v>
      </c>
      <c r="J4679" t="s">
        <v>242</v>
      </c>
      <c r="K4679" t="s">
        <v>243</v>
      </c>
      <c r="L4679" t="s">
        <v>244</v>
      </c>
      <c r="M4679">
        <v>0</v>
      </c>
      <c r="N4679">
        <v>0.121</v>
      </c>
      <c r="O4679" t="s">
        <v>446</v>
      </c>
      <c r="P4679" t="s">
        <v>10313</v>
      </c>
      <c r="Q4679" t="s">
        <v>1347</v>
      </c>
      <c r="R4679" t="s">
        <v>10314</v>
      </c>
      <c r="S4679" t="s">
        <v>270</v>
      </c>
      <c r="T4679" t="b">
        <v>1</v>
      </c>
    </row>
    <row r="4680" spans="1:20" x14ac:dyDescent="0.25">
      <c r="A4680" t="s">
        <v>259</v>
      </c>
      <c r="B4680" t="s">
        <v>260</v>
      </c>
      <c r="C4680" t="s">
        <v>294</v>
      </c>
      <c r="D4680" t="s">
        <v>1343</v>
      </c>
      <c r="E4680" t="s">
        <v>1729</v>
      </c>
      <c r="F4680" t="s">
        <v>1730</v>
      </c>
      <c r="G4680" t="s">
        <v>1730</v>
      </c>
      <c r="H4680">
        <v>5.33E-2</v>
      </c>
      <c r="I4680" t="s">
        <v>265</v>
      </c>
      <c r="J4680" t="s">
        <v>242</v>
      </c>
      <c r="K4680" t="s">
        <v>243</v>
      </c>
      <c r="L4680" t="s">
        <v>244</v>
      </c>
      <c r="M4680">
        <v>0</v>
      </c>
      <c r="N4680">
        <v>5.33E-2</v>
      </c>
      <c r="O4680" t="s">
        <v>446</v>
      </c>
      <c r="P4680" t="s">
        <v>10313</v>
      </c>
      <c r="Q4680" t="s">
        <v>1347</v>
      </c>
      <c r="R4680" t="s">
        <v>10314</v>
      </c>
      <c r="S4680" t="s">
        <v>270</v>
      </c>
      <c r="T4680" t="b">
        <v>1</v>
      </c>
    </row>
    <row r="4681" spans="1:20" x14ac:dyDescent="0.25">
      <c r="A4681" t="s">
        <v>259</v>
      </c>
      <c r="B4681" t="s">
        <v>260</v>
      </c>
      <c r="C4681" t="s">
        <v>237</v>
      </c>
      <c r="D4681" t="s">
        <v>796</v>
      </c>
      <c r="E4681" t="s">
        <v>2512</v>
      </c>
      <c r="F4681" t="s">
        <v>9942</v>
      </c>
      <c r="G4681" t="s">
        <v>9942</v>
      </c>
      <c r="H4681">
        <v>0.436</v>
      </c>
      <c r="I4681" t="s">
        <v>265</v>
      </c>
      <c r="J4681" t="s">
        <v>242</v>
      </c>
      <c r="K4681" t="s">
        <v>243</v>
      </c>
      <c r="L4681" t="s">
        <v>244</v>
      </c>
      <c r="M4681">
        <v>0</v>
      </c>
      <c r="N4681">
        <v>0.436</v>
      </c>
      <c r="O4681" t="s">
        <v>324</v>
      </c>
      <c r="P4681" t="s">
        <v>10315</v>
      </c>
      <c r="Q4681" t="s">
        <v>800</v>
      </c>
      <c r="R4681" t="s">
        <v>10316</v>
      </c>
      <c r="S4681" t="s">
        <v>270</v>
      </c>
      <c r="T4681" t="b">
        <v>1</v>
      </c>
    </row>
    <row r="4682" spans="1:20" x14ac:dyDescent="0.25">
      <c r="A4682" t="s">
        <v>259</v>
      </c>
      <c r="B4682" t="s">
        <v>260</v>
      </c>
      <c r="C4682" t="s">
        <v>294</v>
      </c>
      <c r="D4682" t="s">
        <v>796</v>
      </c>
      <c r="E4682" t="s">
        <v>2512</v>
      </c>
      <c r="F4682" t="s">
        <v>9942</v>
      </c>
      <c r="G4682" t="s">
        <v>9942</v>
      </c>
      <c r="H4682">
        <v>0.252</v>
      </c>
      <c r="I4682" t="s">
        <v>265</v>
      </c>
      <c r="J4682" t="s">
        <v>242</v>
      </c>
      <c r="K4682" t="s">
        <v>243</v>
      </c>
      <c r="L4682" t="s">
        <v>244</v>
      </c>
      <c r="M4682">
        <v>0</v>
      </c>
      <c r="N4682">
        <v>0.252</v>
      </c>
      <c r="O4682" t="s">
        <v>324</v>
      </c>
      <c r="P4682" t="s">
        <v>10315</v>
      </c>
      <c r="Q4682" t="s">
        <v>800</v>
      </c>
      <c r="R4682" t="s">
        <v>10316</v>
      </c>
      <c r="S4682" t="s">
        <v>270</v>
      </c>
      <c r="T4682" t="b">
        <v>1</v>
      </c>
    </row>
    <row r="4683" spans="1:20" x14ac:dyDescent="0.25">
      <c r="A4683" t="s">
        <v>236</v>
      </c>
      <c r="B4683" t="s">
        <v>236</v>
      </c>
      <c r="C4683" t="s">
        <v>237</v>
      </c>
      <c r="D4683" t="s">
        <v>250</v>
      </c>
      <c r="F4683" t="s">
        <v>757</v>
      </c>
      <c r="G4683" t="s">
        <v>4896</v>
      </c>
      <c r="H4683">
        <v>6.5</v>
      </c>
      <c r="I4683" t="s">
        <v>254</v>
      </c>
      <c r="J4683" t="s">
        <v>242</v>
      </c>
      <c r="K4683" t="s">
        <v>243</v>
      </c>
      <c r="L4683" t="s">
        <v>244</v>
      </c>
      <c r="M4683">
        <v>0</v>
      </c>
      <c r="N4683">
        <v>6.5</v>
      </c>
      <c r="O4683" t="s">
        <v>546</v>
      </c>
      <c r="P4683" t="s">
        <v>6388</v>
      </c>
      <c r="Q4683" t="s">
        <v>257</v>
      </c>
      <c r="R4683" t="s">
        <v>2545</v>
      </c>
      <c r="S4683" t="s">
        <v>249</v>
      </c>
      <c r="T4683" t="b">
        <v>0</v>
      </c>
    </row>
    <row r="4684" spans="1:20" x14ac:dyDescent="0.25">
      <c r="A4684" t="s">
        <v>236</v>
      </c>
      <c r="B4684" t="s">
        <v>236</v>
      </c>
      <c r="C4684" t="s">
        <v>237</v>
      </c>
      <c r="D4684" t="s">
        <v>1198</v>
      </c>
      <c r="F4684" t="s">
        <v>356</v>
      </c>
      <c r="G4684" t="s">
        <v>6146</v>
      </c>
      <c r="H4684">
        <v>1.5E-3</v>
      </c>
      <c r="I4684" t="s">
        <v>254</v>
      </c>
      <c r="J4684" t="s">
        <v>242</v>
      </c>
      <c r="K4684" t="s">
        <v>243</v>
      </c>
      <c r="L4684" t="s">
        <v>244</v>
      </c>
      <c r="M4684">
        <v>0</v>
      </c>
      <c r="N4684">
        <v>1.5E-3</v>
      </c>
      <c r="O4684" t="s">
        <v>358</v>
      </c>
      <c r="P4684" t="s">
        <v>6147</v>
      </c>
      <c r="Q4684" t="s">
        <v>1201</v>
      </c>
      <c r="R4684" t="s">
        <v>1202</v>
      </c>
      <c r="S4684" t="s">
        <v>249</v>
      </c>
      <c r="T4684" t="b">
        <v>0</v>
      </c>
    </row>
    <row r="4685" spans="1:20" x14ac:dyDescent="0.25">
      <c r="A4685" t="s">
        <v>259</v>
      </c>
      <c r="B4685" t="s">
        <v>260</v>
      </c>
      <c r="C4685" t="s">
        <v>237</v>
      </c>
      <c r="D4685" t="s">
        <v>4772</v>
      </c>
      <c r="E4685" t="s">
        <v>9094</v>
      </c>
      <c r="F4685" t="s">
        <v>10317</v>
      </c>
      <c r="G4685" t="s">
        <v>10317</v>
      </c>
      <c r="H4685">
        <v>6.1184000000000003</v>
      </c>
      <c r="I4685" t="s">
        <v>265</v>
      </c>
      <c r="J4685" t="s">
        <v>242</v>
      </c>
      <c r="K4685" t="s">
        <v>243</v>
      </c>
      <c r="L4685" t="s">
        <v>244</v>
      </c>
      <c r="M4685">
        <v>0</v>
      </c>
      <c r="N4685">
        <v>6.1184000000000003</v>
      </c>
      <c r="O4685" t="s">
        <v>290</v>
      </c>
      <c r="P4685" t="s">
        <v>10318</v>
      </c>
      <c r="Q4685" t="s">
        <v>4775</v>
      </c>
      <c r="R4685" t="s">
        <v>10319</v>
      </c>
      <c r="S4685" t="s">
        <v>270</v>
      </c>
      <c r="T4685" t="b">
        <v>1</v>
      </c>
    </row>
    <row r="4686" spans="1:20" x14ac:dyDescent="0.25">
      <c r="A4686" t="s">
        <v>259</v>
      </c>
      <c r="B4686" t="s">
        <v>260</v>
      </c>
      <c r="C4686" t="s">
        <v>294</v>
      </c>
      <c r="D4686" t="s">
        <v>4772</v>
      </c>
      <c r="E4686" t="s">
        <v>9094</v>
      </c>
      <c r="F4686" t="s">
        <v>10317</v>
      </c>
      <c r="G4686" t="s">
        <v>10317</v>
      </c>
      <c r="H4686">
        <v>2.88</v>
      </c>
      <c r="I4686" t="s">
        <v>265</v>
      </c>
      <c r="J4686" t="s">
        <v>242</v>
      </c>
      <c r="K4686" t="s">
        <v>243</v>
      </c>
      <c r="L4686" t="s">
        <v>244</v>
      </c>
      <c r="M4686">
        <v>0</v>
      </c>
      <c r="N4686">
        <v>2.88</v>
      </c>
      <c r="O4686" t="s">
        <v>290</v>
      </c>
      <c r="P4686" t="s">
        <v>10318</v>
      </c>
      <c r="Q4686" t="s">
        <v>4775</v>
      </c>
      <c r="R4686" t="s">
        <v>10319</v>
      </c>
      <c r="S4686" t="s">
        <v>270</v>
      </c>
      <c r="T4686" t="b">
        <v>1</v>
      </c>
    </row>
    <row r="4687" spans="1:20" x14ac:dyDescent="0.25">
      <c r="A4687" t="s">
        <v>259</v>
      </c>
      <c r="B4687" t="s">
        <v>260</v>
      </c>
      <c r="C4687" t="s">
        <v>237</v>
      </c>
      <c r="D4687" t="s">
        <v>4822</v>
      </c>
      <c r="E4687" t="s">
        <v>4432</v>
      </c>
      <c r="F4687" t="s">
        <v>6180</v>
      </c>
      <c r="G4687" t="s">
        <v>6181</v>
      </c>
      <c r="H4687">
        <v>1.7090000000000001</v>
      </c>
      <c r="I4687" t="s">
        <v>265</v>
      </c>
      <c r="J4687" t="s">
        <v>242</v>
      </c>
      <c r="K4687" t="s">
        <v>243</v>
      </c>
      <c r="L4687" t="s">
        <v>244</v>
      </c>
      <c r="M4687">
        <v>0</v>
      </c>
      <c r="N4687">
        <v>1.7090000000000001</v>
      </c>
      <c r="O4687" t="s">
        <v>331</v>
      </c>
      <c r="P4687" t="s">
        <v>10320</v>
      </c>
      <c r="Q4687" t="s">
        <v>4824</v>
      </c>
      <c r="R4687" t="s">
        <v>10321</v>
      </c>
      <c r="S4687" t="s">
        <v>270</v>
      </c>
      <c r="T4687" t="b">
        <v>1</v>
      </c>
    </row>
    <row r="4688" spans="1:20" x14ac:dyDescent="0.25">
      <c r="A4688" t="s">
        <v>259</v>
      </c>
      <c r="B4688" t="s">
        <v>260</v>
      </c>
      <c r="C4688" t="s">
        <v>294</v>
      </c>
      <c r="D4688" t="s">
        <v>4822</v>
      </c>
      <c r="E4688" t="s">
        <v>4432</v>
      </c>
      <c r="F4688" t="s">
        <v>6180</v>
      </c>
      <c r="G4688" t="s">
        <v>6181</v>
      </c>
      <c r="H4688">
        <v>0.41299999999999998</v>
      </c>
      <c r="I4688" t="s">
        <v>265</v>
      </c>
      <c r="J4688" t="s">
        <v>242</v>
      </c>
      <c r="K4688" t="s">
        <v>243</v>
      </c>
      <c r="L4688" t="s">
        <v>244</v>
      </c>
      <c r="M4688">
        <v>0</v>
      </c>
      <c r="N4688">
        <v>0.41299999999999998</v>
      </c>
      <c r="O4688" t="s">
        <v>331</v>
      </c>
      <c r="P4688" t="s">
        <v>10320</v>
      </c>
      <c r="Q4688" t="s">
        <v>4824</v>
      </c>
      <c r="R4688" t="s">
        <v>10321</v>
      </c>
      <c r="S4688" t="s">
        <v>270</v>
      </c>
      <c r="T4688" t="b">
        <v>1</v>
      </c>
    </row>
    <row r="4689" spans="1:20" x14ac:dyDescent="0.25">
      <c r="A4689" t="s">
        <v>259</v>
      </c>
      <c r="B4689" t="s">
        <v>260</v>
      </c>
      <c r="C4689" t="s">
        <v>237</v>
      </c>
      <c r="D4689" t="s">
        <v>4076</v>
      </c>
      <c r="E4689" t="s">
        <v>2818</v>
      </c>
      <c r="F4689" t="s">
        <v>2818</v>
      </c>
      <c r="G4689" t="s">
        <v>10322</v>
      </c>
      <c r="H4689">
        <v>6.2160000000000002</v>
      </c>
      <c r="I4689" t="s">
        <v>265</v>
      </c>
      <c r="J4689" t="s">
        <v>242</v>
      </c>
      <c r="K4689" t="s">
        <v>243</v>
      </c>
      <c r="L4689" t="s">
        <v>244</v>
      </c>
      <c r="M4689">
        <v>0</v>
      </c>
      <c r="N4689">
        <v>6.2160000000000002</v>
      </c>
      <c r="O4689" t="s">
        <v>660</v>
      </c>
      <c r="P4689" t="s">
        <v>10323</v>
      </c>
      <c r="Q4689" t="s">
        <v>4081</v>
      </c>
      <c r="R4689" t="s">
        <v>10324</v>
      </c>
      <c r="S4689" t="s">
        <v>270</v>
      </c>
      <c r="T4689" t="b">
        <v>1</v>
      </c>
    </row>
    <row r="4690" spans="1:20" x14ac:dyDescent="0.25">
      <c r="A4690" t="s">
        <v>259</v>
      </c>
      <c r="B4690" t="s">
        <v>260</v>
      </c>
      <c r="C4690" t="s">
        <v>294</v>
      </c>
      <c r="D4690" t="s">
        <v>4076</v>
      </c>
      <c r="E4690" t="s">
        <v>2818</v>
      </c>
      <c r="F4690" t="s">
        <v>2818</v>
      </c>
      <c r="G4690" t="s">
        <v>10322</v>
      </c>
      <c r="H4690">
        <v>4.008</v>
      </c>
      <c r="I4690" t="s">
        <v>265</v>
      </c>
      <c r="J4690" t="s">
        <v>242</v>
      </c>
      <c r="K4690" t="s">
        <v>243</v>
      </c>
      <c r="L4690" t="s">
        <v>244</v>
      </c>
      <c r="M4690">
        <v>0</v>
      </c>
      <c r="N4690">
        <v>4.008</v>
      </c>
      <c r="O4690" t="s">
        <v>660</v>
      </c>
      <c r="P4690" t="s">
        <v>10323</v>
      </c>
      <c r="Q4690" t="s">
        <v>4081</v>
      </c>
      <c r="R4690" t="s">
        <v>10324</v>
      </c>
      <c r="S4690" t="s">
        <v>270</v>
      </c>
      <c r="T4690" t="b">
        <v>1</v>
      </c>
    </row>
    <row r="4691" spans="1:20" x14ac:dyDescent="0.25">
      <c r="A4691" t="s">
        <v>236</v>
      </c>
      <c r="B4691" t="s">
        <v>236</v>
      </c>
      <c r="C4691" t="s">
        <v>237</v>
      </c>
      <c r="D4691" t="s">
        <v>552</v>
      </c>
      <c r="F4691" t="s">
        <v>10325</v>
      </c>
      <c r="G4691" t="s">
        <v>1082</v>
      </c>
      <c r="H4691">
        <v>2E-3</v>
      </c>
      <c r="I4691" t="s">
        <v>254</v>
      </c>
      <c r="J4691" t="s">
        <v>242</v>
      </c>
      <c r="K4691" t="s">
        <v>243</v>
      </c>
      <c r="L4691" t="s">
        <v>244</v>
      </c>
      <c r="M4691">
        <v>0</v>
      </c>
      <c r="N4691">
        <v>2E-3</v>
      </c>
      <c r="O4691" t="s">
        <v>1083</v>
      </c>
      <c r="P4691" t="s">
        <v>1084</v>
      </c>
      <c r="Q4691" t="s">
        <v>556</v>
      </c>
      <c r="R4691" t="s">
        <v>10326</v>
      </c>
      <c r="S4691" t="s">
        <v>249</v>
      </c>
      <c r="T4691" t="b">
        <v>0</v>
      </c>
    </row>
    <row r="4692" spans="1:20" x14ac:dyDescent="0.25">
      <c r="A4692" t="s">
        <v>236</v>
      </c>
      <c r="B4692" t="s">
        <v>236</v>
      </c>
      <c r="C4692" t="s">
        <v>237</v>
      </c>
      <c r="D4692" t="s">
        <v>693</v>
      </c>
      <c r="F4692" t="s">
        <v>10327</v>
      </c>
      <c r="G4692" t="s">
        <v>10328</v>
      </c>
      <c r="H4692">
        <v>7.9189999999999996</v>
      </c>
      <c r="I4692" t="s">
        <v>492</v>
      </c>
      <c r="J4692" t="s">
        <v>242</v>
      </c>
      <c r="K4692" t="s">
        <v>243</v>
      </c>
      <c r="L4692" t="s">
        <v>244</v>
      </c>
      <c r="M4692">
        <v>0</v>
      </c>
      <c r="N4692">
        <v>7.9189999999999996</v>
      </c>
      <c r="O4692" t="s">
        <v>1122</v>
      </c>
      <c r="P4692" t="s">
        <v>10329</v>
      </c>
      <c r="Q4692" t="s">
        <v>699</v>
      </c>
      <c r="R4692" t="s">
        <v>10330</v>
      </c>
      <c r="S4692" t="s">
        <v>249</v>
      </c>
      <c r="T4692" t="b">
        <v>1</v>
      </c>
    </row>
    <row r="4693" spans="1:20" x14ac:dyDescent="0.25">
      <c r="A4693" t="s">
        <v>236</v>
      </c>
      <c r="B4693" t="s">
        <v>236</v>
      </c>
      <c r="C4693" t="s">
        <v>237</v>
      </c>
      <c r="D4693" t="s">
        <v>566</v>
      </c>
      <c r="E4693" t="s">
        <v>251</v>
      </c>
      <c r="F4693" t="s">
        <v>773</v>
      </c>
      <c r="G4693" t="s">
        <v>10331</v>
      </c>
      <c r="H4693">
        <v>0</v>
      </c>
      <c r="I4693" t="s">
        <v>254</v>
      </c>
      <c r="J4693" t="s">
        <v>242</v>
      </c>
      <c r="K4693" t="s">
        <v>243</v>
      </c>
      <c r="L4693" t="s">
        <v>244</v>
      </c>
      <c r="M4693">
        <v>0</v>
      </c>
      <c r="N4693">
        <v>0</v>
      </c>
      <c r="O4693" t="s">
        <v>255</v>
      </c>
      <c r="P4693" t="s">
        <v>10332</v>
      </c>
      <c r="Q4693" t="s">
        <v>571</v>
      </c>
      <c r="R4693" t="s">
        <v>776</v>
      </c>
      <c r="S4693" t="s">
        <v>249</v>
      </c>
      <c r="T4693" t="b">
        <v>1</v>
      </c>
    </row>
    <row r="4694" spans="1:20" x14ac:dyDescent="0.25">
      <c r="A4694" t="s">
        <v>236</v>
      </c>
      <c r="B4694" t="s">
        <v>236</v>
      </c>
      <c r="C4694" t="s">
        <v>237</v>
      </c>
      <c r="D4694" t="s">
        <v>566</v>
      </c>
      <c r="F4694" t="s">
        <v>1562</v>
      </c>
      <c r="G4694" t="s">
        <v>3310</v>
      </c>
      <c r="H4694">
        <v>6.9999999999999999E-4</v>
      </c>
      <c r="I4694" t="s">
        <v>241</v>
      </c>
      <c r="J4694" t="s">
        <v>242</v>
      </c>
      <c r="K4694" t="s">
        <v>243</v>
      </c>
      <c r="L4694" t="s">
        <v>244</v>
      </c>
      <c r="M4694">
        <v>0</v>
      </c>
      <c r="N4694">
        <v>6.9999999999999999E-4</v>
      </c>
      <c r="O4694" t="s">
        <v>2720</v>
      </c>
      <c r="P4694" s="18" t="s">
        <v>4654</v>
      </c>
      <c r="Q4694" t="s">
        <v>571</v>
      </c>
      <c r="R4694" t="s">
        <v>7544</v>
      </c>
      <c r="S4694" t="s">
        <v>249</v>
      </c>
      <c r="T4694" t="b">
        <v>0</v>
      </c>
    </row>
    <row r="4695" spans="1:20" x14ac:dyDescent="0.25">
      <c r="A4695" t="s">
        <v>259</v>
      </c>
      <c r="B4695" t="s">
        <v>260</v>
      </c>
      <c r="C4695" t="s">
        <v>237</v>
      </c>
      <c r="D4695" t="s">
        <v>2524</v>
      </c>
      <c r="E4695" t="s">
        <v>4139</v>
      </c>
      <c r="F4695" t="s">
        <v>10333</v>
      </c>
      <c r="G4695" t="s">
        <v>10333</v>
      </c>
      <c r="H4695">
        <v>2.35</v>
      </c>
      <c r="I4695" t="s">
        <v>265</v>
      </c>
      <c r="J4695" t="s">
        <v>242</v>
      </c>
      <c r="K4695" t="s">
        <v>243</v>
      </c>
      <c r="L4695" t="s">
        <v>244</v>
      </c>
      <c r="M4695">
        <v>0</v>
      </c>
      <c r="N4695">
        <v>2.35</v>
      </c>
      <c r="O4695" t="s">
        <v>3404</v>
      </c>
      <c r="P4695" t="s">
        <v>10334</v>
      </c>
      <c r="Q4695" t="s">
        <v>2528</v>
      </c>
      <c r="R4695" t="s">
        <v>10335</v>
      </c>
      <c r="S4695" t="s">
        <v>270</v>
      </c>
      <c r="T4695" t="b">
        <v>1</v>
      </c>
    </row>
    <row r="4696" spans="1:20" x14ac:dyDescent="0.25">
      <c r="A4696" t="s">
        <v>259</v>
      </c>
      <c r="B4696" t="s">
        <v>260</v>
      </c>
      <c r="C4696" t="s">
        <v>294</v>
      </c>
      <c r="D4696" t="s">
        <v>2524</v>
      </c>
      <c r="E4696" t="s">
        <v>4139</v>
      </c>
      <c r="F4696" t="s">
        <v>10333</v>
      </c>
      <c r="G4696" t="s">
        <v>10333</v>
      </c>
      <c r="H4696">
        <v>1.2110000000000001</v>
      </c>
      <c r="I4696" t="s">
        <v>265</v>
      </c>
      <c r="J4696" t="s">
        <v>242</v>
      </c>
      <c r="K4696" t="s">
        <v>243</v>
      </c>
      <c r="L4696" t="s">
        <v>244</v>
      </c>
      <c r="M4696">
        <v>0</v>
      </c>
      <c r="N4696">
        <v>1.2110000000000001</v>
      </c>
      <c r="O4696" t="s">
        <v>1336</v>
      </c>
      <c r="P4696" t="s">
        <v>10334</v>
      </c>
      <c r="Q4696" t="s">
        <v>2528</v>
      </c>
      <c r="R4696" t="s">
        <v>10335</v>
      </c>
      <c r="S4696" t="s">
        <v>270</v>
      </c>
      <c r="T4696" t="b">
        <v>1</v>
      </c>
    </row>
    <row r="4697" spans="1:20" x14ac:dyDescent="0.25">
      <c r="A4697" t="s">
        <v>259</v>
      </c>
      <c r="B4697" t="s">
        <v>260</v>
      </c>
      <c r="C4697" t="s">
        <v>237</v>
      </c>
      <c r="D4697" t="s">
        <v>1142</v>
      </c>
      <c r="E4697" t="s">
        <v>999</v>
      </c>
      <c r="F4697" t="s">
        <v>10336</v>
      </c>
      <c r="G4697" t="s">
        <v>10336</v>
      </c>
      <c r="H4697">
        <v>3.0720000000000001</v>
      </c>
      <c r="I4697" t="s">
        <v>265</v>
      </c>
      <c r="J4697" t="s">
        <v>242</v>
      </c>
      <c r="K4697" t="s">
        <v>243</v>
      </c>
      <c r="L4697" t="s">
        <v>244</v>
      </c>
      <c r="M4697">
        <v>0</v>
      </c>
      <c r="N4697">
        <v>3.0720000000000001</v>
      </c>
      <c r="O4697" t="s">
        <v>324</v>
      </c>
      <c r="P4697" t="s">
        <v>10337</v>
      </c>
      <c r="Q4697" t="s">
        <v>1146</v>
      </c>
      <c r="R4697" t="s">
        <v>10338</v>
      </c>
      <c r="S4697" t="s">
        <v>270</v>
      </c>
      <c r="T4697" t="b">
        <v>1</v>
      </c>
    </row>
    <row r="4698" spans="1:20" x14ac:dyDescent="0.25">
      <c r="A4698" t="s">
        <v>259</v>
      </c>
      <c r="B4698" t="s">
        <v>260</v>
      </c>
      <c r="C4698" t="s">
        <v>336</v>
      </c>
      <c r="D4698" t="s">
        <v>1142</v>
      </c>
      <c r="E4698" t="s">
        <v>999</v>
      </c>
      <c r="F4698" t="s">
        <v>10336</v>
      </c>
      <c r="G4698" t="s">
        <v>10336</v>
      </c>
      <c r="H4698">
        <v>15877</v>
      </c>
      <c r="I4698" t="s">
        <v>265</v>
      </c>
      <c r="J4698" t="s">
        <v>242</v>
      </c>
      <c r="K4698" t="s">
        <v>243</v>
      </c>
      <c r="L4698" t="s">
        <v>244</v>
      </c>
      <c r="M4698">
        <v>0</v>
      </c>
      <c r="N4698">
        <v>15877</v>
      </c>
      <c r="O4698" t="s">
        <v>674</v>
      </c>
      <c r="P4698" t="s">
        <v>10337</v>
      </c>
      <c r="Q4698" t="s">
        <v>1146</v>
      </c>
      <c r="R4698" t="s">
        <v>10339</v>
      </c>
      <c r="S4698" t="s">
        <v>270</v>
      </c>
      <c r="T4698" t="b">
        <v>1</v>
      </c>
    </row>
    <row r="4699" spans="1:20" x14ac:dyDescent="0.25">
      <c r="A4699" t="s">
        <v>259</v>
      </c>
      <c r="B4699" t="s">
        <v>260</v>
      </c>
      <c r="C4699" t="s">
        <v>336</v>
      </c>
      <c r="D4699" t="s">
        <v>1142</v>
      </c>
      <c r="E4699" t="s">
        <v>999</v>
      </c>
      <c r="F4699" t="s">
        <v>10336</v>
      </c>
      <c r="G4699" t="s">
        <v>10336</v>
      </c>
      <c r="H4699">
        <v>30678</v>
      </c>
      <c r="I4699" t="s">
        <v>265</v>
      </c>
      <c r="J4699" t="s">
        <v>242</v>
      </c>
      <c r="K4699" t="s">
        <v>243</v>
      </c>
      <c r="L4699" t="s">
        <v>244</v>
      </c>
      <c r="M4699">
        <v>0</v>
      </c>
      <c r="N4699">
        <v>30678</v>
      </c>
      <c r="O4699" t="s">
        <v>674</v>
      </c>
      <c r="P4699" t="s">
        <v>10337</v>
      </c>
      <c r="Q4699" t="s">
        <v>1146</v>
      </c>
      <c r="R4699" t="s">
        <v>10340</v>
      </c>
      <c r="S4699" t="s">
        <v>270</v>
      </c>
      <c r="T4699" t="b">
        <v>1</v>
      </c>
    </row>
    <row r="4700" spans="1:20" x14ac:dyDescent="0.25">
      <c r="A4700" t="s">
        <v>236</v>
      </c>
      <c r="B4700" t="s">
        <v>236</v>
      </c>
      <c r="C4700" t="s">
        <v>237</v>
      </c>
      <c r="D4700" t="s">
        <v>1566</v>
      </c>
      <c r="F4700" t="s">
        <v>4416</v>
      </c>
      <c r="G4700" t="s">
        <v>10341</v>
      </c>
      <c r="H4700">
        <v>491.52</v>
      </c>
      <c r="I4700" t="s">
        <v>492</v>
      </c>
      <c r="J4700" t="s">
        <v>242</v>
      </c>
      <c r="K4700" t="s">
        <v>243</v>
      </c>
      <c r="L4700" t="s">
        <v>244</v>
      </c>
      <c r="M4700">
        <v>0</v>
      </c>
      <c r="N4700">
        <v>491.52</v>
      </c>
      <c r="O4700" t="s">
        <v>428</v>
      </c>
      <c r="P4700" t="s">
        <v>10342</v>
      </c>
      <c r="Q4700" t="s">
        <v>1570</v>
      </c>
      <c r="R4700" t="s">
        <v>4417</v>
      </c>
      <c r="S4700" t="s">
        <v>249</v>
      </c>
      <c r="T4700" t="b">
        <v>1</v>
      </c>
    </row>
    <row r="4701" spans="1:20" x14ac:dyDescent="0.25">
      <c r="A4701" t="s">
        <v>259</v>
      </c>
      <c r="B4701" t="s">
        <v>260</v>
      </c>
      <c r="C4701" t="s">
        <v>237</v>
      </c>
      <c r="D4701" t="s">
        <v>8364</v>
      </c>
      <c r="E4701" t="s">
        <v>9487</v>
      </c>
      <c r="F4701" t="s">
        <v>9488</v>
      </c>
      <c r="G4701" t="s">
        <v>9488</v>
      </c>
      <c r="H4701">
        <v>2.46E-2</v>
      </c>
      <c r="I4701" t="s">
        <v>265</v>
      </c>
      <c r="J4701" t="s">
        <v>242</v>
      </c>
      <c r="K4701" t="s">
        <v>243</v>
      </c>
      <c r="L4701" t="s">
        <v>244</v>
      </c>
      <c r="M4701">
        <v>0</v>
      </c>
      <c r="N4701">
        <v>2.46E-2</v>
      </c>
      <c r="O4701" t="s">
        <v>324</v>
      </c>
      <c r="P4701" t="s">
        <v>10343</v>
      </c>
      <c r="Q4701" t="s">
        <v>8366</v>
      </c>
      <c r="R4701" t="s">
        <v>10344</v>
      </c>
      <c r="S4701" t="s">
        <v>270</v>
      </c>
      <c r="T4701" t="b">
        <v>1</v>
      </c>
    </row>
    <row r="4702" spans="1:20" x14ac:dyDescent="0.25">
      <c r="A4702" t="s">
        <v>259</v>
      </c>
      <c r="B4702" t="s">
        <v>260</v>
      </c>
      <c r="C4702" t="s">
        <v>294</v>
      </c>
      <c r="D4702" t="s">
        <v>8364</v>
      </c>
      <c r="E4702" t="s">
        <v>9487</v>
      </c>
      <c r="F4702" t="s">
        <v>9488</v>
      </c>
      <c r="G4702" t="s">
        <v>9488</v>
      </c>
      <c r="H4702">
        <v>2.07E-2</v>
      </c>
      <c r="I4702" t="s">
        <v>265</v>
      </c>
      <c r="J4702" t="s">
        <v>242</v>
      </c>
      <c r="K4702" t="s">
        <v>243</v>
      </c>
      <c r="L4702" t="s">
        <v>244</v>
      </c>
      <c r="M4702">
        <v>0</v>
      </c>
      <c r="N4702">
        <v>2.07E-2</v>
      </c>
      <c r="O4702" t="s">
        <v>324</v>
      </c>
      <c r="P4702" t="s">
        <v>10343</v>
      </c>
      <c r="Q4702" t="s">
        <v>8366</v>
      </c>
      <c r="R4702" t="s">
        <v>10344</v>
      </c>
      <c r="S4702" t="s">
        <v>270</v>
      </c>
      <c r="T4702" t="b">
        <v>1</v>
      </c>
    </row>
    <row r="4703" spans="1:20" x14ac:dyDescent="0.25">
      <c r="A4703" t="s">
        <v>236</v>
      </c>
      <c r="B4703" t="s">
        <v>236</v>
      </c>
      <c r="C4703" t="s">
        <v>237</v>
      </c>
      <c r="D4703" t="s">
        <v>566</v>
      </c>
      <c r="F4703" t="s">
        <v>724</v>
      </c>
      <c r="G4703" t="s">
        <v>906</v>
      </c>
      <c r="H4703">
        <v>5.1999999999999998E-3</v>
      </c>
      <c r="I4703" t="s">
        <v>254</v>
      </c>
      <c r="J4703" t="s">
        <v>242</v>
      </c>
      <c r="K4703" t="s">
        <v>243</v>
      </c>
      <c r="L4703" t="s">
        <v>244</v>
      </c>
      <c r="M4703">
        <v>0</v>
      </c>
      <c r="N4703">
        <v>5.1999999999999998E-3</v>
      </c>
      <c r="O4703" t="s">
        <v>569</v>
      </c>
      <c r="P4703" t="s">
        <v>907</v>
      </c>
      <c r="Q4703" t="s">
        <v>571</v>
      </c>
      <c r="R4703" t="s">
        <v>7375</v>
      </c>
      <c r="S4703" t="s">
        <v>249</v>
      </c>
      <c r="T4703" t="b">
        <v>0</v>
      </c>
    </row>
    <row r="4704" spans="1:20" x14ac:dyDescent="0.25">
      <c r="A4704" t="s">
        <v>236</v>
      </c>
      <c r="B4704" t="s">
        <v>236</v>
      </c>
      <c r="C4704" t="s">
        <v>237</v>
      </c>
      <c r="D4704" t="s">
        <v>566</v>
      </c>
      <c r="F4704" t="s">
        <v>925</v>
      </c>
      <c r="G4704" t="s">
        <v>4896</v>
      </c>
      <c r="H4704">
        <v>6.5</v>
      </c>
      <c r="I4704" t="s">
        <v>254</v>
      </c>
      <c r="J4704" t="s">
        <v>242</v>
      </c>
      <c r="K4704" t="s">
        <v>243</v>
      </c>
      <c r="L4704" t="s">
        <v>244</v>
      </c>
      <c r="M4704">
        <v>0</v>
      </c>
      <c r="N4704">
        <v>6.5</v>
      </c>
      <c r="O4704" t="s">
        <v>569</v>
      </c>
      <c r="P4704" t="s">
        <v>5864</v>
      </c>
      <c r="Q4704" t="s">
        <v>571</v>
      </c>
      <c r="R4704" t="s">
        <v>2143</v>
      </c>
      <c r="S4704" t="s">
        <v>249</v>
      </c>
      <c r="T4704" t="b">
        <v>1</v>
      </c>
    </row>
    <row r="4705" spans="1:20" x14ac:dyDescent="0.25">
      <c r="A4705" t="s">
        <v>236</v>
      </c>
      <c r="B4705" t="s">
        <v>236</v>
      </c>
      <c r="C4705" t="s">
        <v>237</v>
      </c>
      <c r="D4705" t="s">
        <v>250</v>
      </c>
      <c r="E4705" t="s">
        <v>251</v>
      </c>
      <c r="F4705" t="s">
        <v>459</v>
      </c>
      <c r="G4705" t="s">
        <v>2040</v>
      </c>
      <c r="H4705">
        <v>3.5000000000000003E-2</v>
      </c>
      <c r="I4705" t="s">
        <v>561</v>
      </c>
      <c r="J4705" t="s">
        <v>242</v>
      </c>
      <c r="K4705" t="s">
        <v>243</v>
      </c>
      <c r="L4705" t="s">
        <v>244</v>
      </c>
      <c r="M4705">
        <v>0</v>
      </c>
      <c r="N4705">
        <v>3.5000000000000003E-2</v>
      </c>
      <c r="O4705" t="s">
        <v>255</v>
      </c>
      <c r="P4705" t="s">
        <v>10345</v>
      </c>
      <c r="Q4705" t="s">
        <v>257</v>
      </c>
      <c r="R4705" t="s">
        <v>2039</v>
      </c>
      <c r="S4705" t="s">
        <v>249</v>
      </c>
      <c r="T4705" t="b">
        <v>1</v>
      </c>
    </row>
    <row r="4706" spans="1:20" x14ac:dyDescent="0.25">
      <c r="A4706" t="s">
        <v>259</v>
      </c>
      <c r="B4706" t="s">
        <v>260</v>
      </c>
      <c r="C4706" t="s">
        <v>237</v>
      </c>
      <c r="D4706" t="s">
        <v>369</v>
      </c>
      <c r="E4706" t="s">
        <v>3104</v>
      </c>
      <c r="F4706" t="s">
        <v>10346</v>
      </c>
      <c r="G4706" t="s">
        <v>10346</v>
      </c>
      <c r="H4706">
        <v>0.10100000000000001</v>
      </c>
      <c r="I4706" t="s">
        <v>265</v>
      </c>
      <c r="J4706" t="s">
        <v>242</v>
      </c>
      <c r="K4706" t="s">
        <v>243</v>
      </c>
      <c r="L4706" t="s">
        <v>244</v>
      </c>
      <c r="M4706">
        <v>0</v>
      </c>
      <c r="N4706">
        <v>0.10100000000000001</v>
      </c>
      <c r="O4706" t="s">
        <v>324</v>
      </c>
      <c r="P4706" t="s">
        <v>10347</v>
      </c>
      <c r="Q4706" t="s">
        <v>374</v>
      </c>
      <c r="R4706" t="s">
        <v>10348</v>
      </c>
      <c r="S4706" t="s">
        <v>270</v>
      </c>
      <c r="T4706" t="b">
        <v>1</v>
      </c>
    </row>
    <row r="4707" spans="1:20" x14ac:dyDescent="0.25">
      <c r="A4707" t="s">
        <v>236</v>
      </c>
      <c r="B4707" t="s">
        <v>236</v>
      </c>
      <c r="C4707" t="s">
        <v>237</v>
      </c>
      <c r="D4707" t="s">
        <v>483</v>
      </c>
      <c r="F4707" t="s">
        <v>2718</v>
      </c>
      <c r="G4707" t="s">
        <v>9854</v>
      </c>
      <c r="H4707">
        <v>0.26</v>
      </c>
      <c r="I4707" t="s">
        <v>254</v>
      </c>
      <c r="J4707" t="s">
        <v>242</v>
      </c>
      <c r="K4707" t="s">
        <v>243</v>
      </c>
      <c r="L4707" t="s">
        <v>244</v>
      </c>
      <c r="M4707">
        <v>0</v>
      </c>
      <c r="N4707">
        <v>0.26</v>
      </c>
      <c r="O4707" t="s">
        <v>674</v>
      </c>
      <c r="P4707" t="s">
        <v>10349</v>
      </c>
      <c r="Q4707" t="s">
        <v>488</v>
      </c>
      <c r="R4707" t="s">
        <v>3941</v>
      </c>
      <c r="S4707" t="s">
        <v>249</v>
      </c>
      <c r="T4707" t="b">
        <v>1</v>
      </c>
    </row>
    <row r="4708" spans="1:20" x14ac:dyDescent="0.25">
      <c r="A4708" t="s">
        <v>259</v>
      </c>
      <c r="B4708" t="s">
        <v>260</v>
      </c>
      <c r="C4708" t="s">
        <v>237</v>
      </c>
      <c r="D4708" t="s">
        <v>1549</v>
      </c>
      <c r="E4708" t="s">
        <v>5193</v>
      </c>
      <c r="F4708" t="s">
        <v>10350</v>
      </c>
      <c r="G4708" t="s">
        <v>10351</v>
      </c>
      <c r="H4708">
        <v>8.72E-2</v>
      </c>
      <c r="I4708" t="s">
        <v>265</v>
      </c>
      <c r="J4708" t="s">
        <v>242</v>
      </c>
      <c r="K4708" t="s">
        <v>243</v>
      </c>
      <c r="L4708" t="s">
        <v>244</v>
      </c>
      <c r="M4708">
        <v>0</v>
      </c>
      <c r="N4708">
        <v>8.72E-2</v>
      </c>
      <c r="O4708" t="s">
        <v>324</v>
      </c>
      <c r="P4708" t="s">
        <v>9195</v>
      </c>
      <c r="Q4708" t="s">
        <v>1553</v>
      </c>
      <c r="R4708" t="s">
        <v>10352</v>
      </c>
      <c r="S4708" t="s">
        <v>270</v>
      </c>
      <c r="T4708" t="b">
        <v>1</v>
      </c>
    </row>
    <row r="4709" spans="1:20" x14ac:dyDescent="0.25">
      <c r="A4709" t="s">
        <v>259</v>
      </c>
      <c r="B4709" t="s">
        <v>260</v>
      </c>
      <c r="C4709" t="s">
        <v>294</v>
      </c>
      <c r="D4709" t="s">
        <v>1549</v>
      </c>
      <c r="E4709" t="s">
        <v>5193</v>
      </c>
      <c r="F4709" t="s">
        <v>10350</v>
      </c>
      <c r="G4709" t="s">
        <v>10351</v>
      </c>
      <c r="H4709">
        <v>2.52E-2</v>
      </c>
      <c r="I4709" t="s">
        <v>265</v>
      </c>
      <c r="J4709" t="s">
        <v>242</v>
      </c>
      <c r="K4709" t="s">
        <v>243</v>
      </c>
      <c r="L4709" t="s">
        <v>244</v>
      </c>
      <c r="M4709">
        <v>0</v>
      </c>
      <c r="N4709">
        <v>2.52E-2</v>
      </c>
      <c r="O4709" t="s">
        <v>324</v>
      </c>
      <c r="P4709" t="s">
        <v>9195</v>
      </c>
      <c r="Q4709" t="s">
        <v>1553</v>
      </c>
      <c r="R4709" t="s">
        <v>10352</v>
      </c>
      <c r="S4709" t="s">
        <v>270</v>
      </c>
      <c r="T4709" t="b">
        <v>1</v>
      </c>
    </row>
    <row r="4710" spans="1:20" x14ac:dyDescent="0.25">
      <c r="A4710" t="s">
        <v>259</v>
      </c>
      <c r="B4710" t="s">
        <v>260</v>
      </c>
      <c r="C4710" t="s">
        <v>237</v>
      </c>
      <c r="D4710" t="s">
        <v>796</v>
      </c>
      <c r="E4710" t="s">
        <v>5181</v>
      </c>
      <c r="F4710" t="s">
        <v>5182</v>
      </c>
      <c r="G4710" t="s">
        <v>5182</v>
      </c>
      <c r="H4710">
        <v>1.744</v>
      </c>
      <c r="I4710" t="s">
        <v>265</v>
      </c>
      <c r="J4710" t="s">
        <v>242</v>
      </c>
      <c r="K4710" t="s">
        <v>243</v>
      </c>
      <c r="L4710" t="s">
        <v>244</v>
      </c>
      <c r="M4710">
        <v>0</v>
      </c>
      <c r="N4710">
        <v>1.744</v>
      </c>
      <c r="O4710" t="s">
        <v>324</v>
      </c>
      <c r="P4710" t="s">
        <v>10353</v>
      </c>
      <c r="Q4710" t="s">
        <v>800</v>
      </c>
      <c r="R4710" t="s">
        <v>10354</v>
      </c>
      <c r="S4710" t="s">
        <v>270</v>
      </c>
      <c r="T4710" t="b">
        <v>1</v>
      </c>
    </row>
    <row r="4711" spans="1:20" x14ac:dyDescent="0.25">
      <c r="A4711" t="s">
        <v>259</v>
      </c>
      <c r="B4711" t="s">
        <v>260</v>
      </c>
      <c r="C4711" t="s">
        <v>294</v>
      </c>
      <c r="D4711" t="s">
        <v>796</v>
      </c>
      <c r="E4711" t="s">
        <v>5181</v>
      </c>
      <c r="F4711" t="s">
        <v>5182</v>
      </c>
      <c r="G4711" t="s">
        <v>5182</v>
      </c>
      <c r="H4711">
        <v>1.008</v>
      </c>
      <c r="I4711" t="s">
        <v>265</v>
      </c>
      <c r="J4711" t="s">
        <v>242</v>
      </c>
      <c r="K4711" t="s">
        <v>243</v>
      </c>
      <c r="L4711" t="s">
        <v>244</v>
      </c>
      <c r="M4711">
        <v>0</v>
      </c>
      <c r="N4711">
        <v>1.008</v>
      </c>
      <c r="O4711" t="s">
        <v>324</v>
      </c>
      <c r="P4711" t="s">
        <v>10353</v>
      </c>
      <c r="Q4711" t="s">
        <v>800</v>
      </c>
      <c r="R4711" t="s">
        <v>10354</v>
      </c>
      <c r="S4711" t="s">
        <v>270</v>
      </c>
      <c r="T4711" t="b">
        <v>1</v>
      </c>
    </row>
    <row r="4712" spans="1:20" x14ac:dyDescent="0.25">
      <c r="A4712" t="s">
        <v>259</v>
      </c>
      <c r="B4712" t="s">
        <v>260</v>
      </c>
      <c r="C4712" t="s">
        <v>237</v>
      </c>
      <c r="D4712" t="s">
        <v>3323</v>
      </c>
      <c r="E4712" t="s">
        <v>3324</v>
      </c>
      <c r="F4712" t="s">
        <v>7363</v>
      </c>
      <c r="G4712" t="s">
        <v>7364</v>
      </c>
      <c r="H4712">
        <v>6.5540000000000003</v>
      </c>
      <c r="I4712" t="s">
        <v>265</v>
      </c>
      <c r="J4712" t="s">
        <v>242</v>
      </c>
      <c r="K4712" t="s">
        <v>243</v>
      </c>
      <c r="L4712" t="s">
        <v>244</v>
      </c>
      <c r="M4712">
        <v>0</v>
      </c>
      <c r="N4712">
        <v>6.5540000000000003</v>
      </c>
      <c r="O4712" t="s">
        <v>372</v>
      </c>
      <c r="P4712" t="s">
        <v>10355</v>
      </c>
      <c r="Q4712" t="s">
        <v>3328</v>
      </c>
      <c r="R4712" t="s">
        <v>10356</v>
      </c>
      <c r="S4712" t="s">
        <v>270</v>
      </c>
      <c r="T4712" t="b">
        <v>1</v>
      </c>
    </row>
    <row r="4713" spans="1:20" x14ac:dyDescent="0.25">
      <c r="A4713" t="s">
        <v>259</v>
      </c>
      <c r="B4713" t="s">
        <v>260</v>
      </c>
      <c r="C4713" t="s">
        <v>237</v>
      </c>
      <c r="D4713" t="s">
        <v>580</v>
      </c>
      <c r="E4713" t="s">
        <v>1401</v>
      </c>
      <c r="F4713" t="s">
        <v>5868</v>
      </c>
      <c r="G4713" t="s">
        <v>5868</v>
      </c>
      <c r="H4713">
        <v>0.23039999999999999</v>
      </c>
      <c r="I4713" t="s">
        <v>265</v>
      </c>
      <c r="J4713" t="s">
        <v>242</v>
      </c>
      <c r="K4713" t="s">
        <v>243</v>
      </c>
      <c r="L4713" t="s">
        <v>244</v>
      </c>
      <c r="M4713">
        <v>0</v>
      </c>
      <c r="N4713">
        <v>0.23039999999999999</v>
      </c>
      <c r="O4713" t="s">
        <v>372</v>
      </c>
      <c r="P4713" t="s">
        <v>10357</v>
      </c>
      <c r="Q4713" t="s">
        <v>584</v>
      </c>
      <c r="R4713" t="s">
        <v>10358</v>
      </c>
      <c r="S4713" t="s">
        <v>270</v>
      </c>
      <c r="T4713" t="b">
        <v>1</v>
      </c>
    </row>
    <row r="4714" spans="1:20" x14ac:dyDescent="0.25">
      <c r="A4714" t="s">
        <v>236</v>
      </c>
      <c r="B4714" t="s">
        <v>236</v>
      </c>
      <c r="C4714" t="s">
        <v>237</v>
      </c>
      <c r="D4714" t="s">
        <v>314</v>
      </c>
      <c r="E4714" t="s">
        <v>251</v>
      </c>
      <c r="F4714" t="s">
        <v>773</v>
      </c>
      <c r="G4714" t="s">
        <v>4998</v>
      </c>
      <c r="H4714">
        <v>3.5000000000000003E-2</v>
      </c>
      <c r="I4714" t="s">
        <v>561</v>
      </c>
      <c r="J4714" t="s">
        <v>242</v>
      </c>
      <c r="K4714" t="s">
        <v>243</v>
      </c>
      <c r="L4714" t="s">
        <v>244</v>
      </c>
      <c r="M4714">
        <v>0</v>
      </c>
      <c r="N4714">
        <v>3.5000000000000003E-2</v>
      </c>
      <c r="O4714" t="s">
        <v>255</v>
      </c>
      <c r="P4714" t="s">
        <v>10359</v>
      </c>
      <c r="Q4714" t="s">
        <v>318</v>
      </c>
      <c r="R4714" t="s">
        <v>1488</v>
      </c>
      <c r="S4714" t="s">
        <v>249</v>
      </c>
      <c r="T4714" t="b">
        <v>1</v>
      </c>
    </row>
    <row r="4715" spans="1:20" x14ac:dyDescent="0.25">
      <c r="A4715" t="s">
        <v>236</v>
      </c>
      <c r="B4715" t="s">
        <v>236</v>
      </c>
      <c r="C4715" t="s">
        <v>237</v>
      </c>
      <c r="D4715" t="s">
        <v>693</v>
      </c>
      <c r="E4715" t="s">
        <v>4502</v>
      </c>
      <c r="F4715" t="s">
        <v>5319</v>
      </c>
      <c r="G4715" t="s">
        <v>5320</v>
      </c>
      <c r="H4715">
        <v>15.31</v>
      </c>
      <c r="I4715" t="s">
        <v>492</v>
      </c>
      <c r="J4715" t="s">
        <v>242</v>
      </c>
      <c r="K4715" t="s">
        <v>243</v>
      </c>
      <c r="L4715" t="s">
        <v>244</v>
      </c>
      <c r="M4715">
        <v>0</v>
      </c>
      <c r="N4715">
        <v>15.31</v>
      </c>
      <c r="O4715" t="s">
        <v>298</v>
      </c>
      <c r="P4715" t="s">
        <v>10360</v>
      </c>
      <c r="Q4715" t="s">
        <v>699</v>
      </c>
      <c r="R4715" t="s">
        <v>10361</v>
      </c>
      <c r="S4715" t="s">
        <v>249</v>
      </c>
      <c r="T4715" t="b">
        <v>1</v>
      </c>
    </row>
    <row r="4716" spans="1:20" x14ac:dyDescent="0.25">
      <c r="A4716" t="s">
        <v>259</v>
      </c>
      <c r="B4716" t="s">
        <v>260</v>
      </c>
      <c r="C4716" t="s">
        <v>237</v>
      </c>
      <c r="D4716" t="s">
        <v>627</v>
      </c>
      <c r="E4716" t="s">
        <v>10362</v>
      </c>
      <c r="F4716" t="s">
        <v>10363</v>
      </c>
      <c r="G4716" t="s">
        <v>10363</v>
      </c>
      <c r="H4716">
        <v>0.162576</v>
      </c>
      <c r="I4716" t="s">
        <v>265</v>
      </c>
      <c r="J4716" t="s">
        <v>242</v>
      </c>
      <c r="K4716" t="s">
        <v>243</v>
      </c>
      <c r="L4716" t="s">
        <v>244</v>
      </c>
      <c r="M4716">
        <v>0</v>
      </c>
      <c r="N4716">
        <v>0.162576</v>
      </c>
      <c r="O4716" t="s">
        <v>372</v>
      </c>
      <c r="P4716" t="s">
        <v>10364</v>
      </c>
      <c r="Q4716" t="s">
        <v>631</v>
      </c>
      <c r="R4716" t="s">
        <v>10365</v>
      </c>
      <c r="S4716" t="s">
        <v>270</v>
      </c>
      <c r="T4716" t="b">
        <v>1</v>
      </c>
    </row>
    <row r="4717" spans="1:20" x14ac:dyDescent="0.25">
      <c r="A4717" t="s">
        <v>236</v>
      </c>
      <c r="B4717" t="s">
        <v>236</v>
      </c>
      <c r="C4717" t="s">
        <v>237</v>
      </c>
      <c r="D4717" t="s">
        <v>566</v>
      </c>
      <c r="F4717" t="s">
        <v>757</v>
      </c>
      <c r="G4717" t="s">
        <v>1597</v>
      </c>
      <c r="H4717">
        <v>0.02</v>
      </c>
      <c r="I4717" t="s">
        <v>241</v>
      </c>
      <c r="J4717" t="s">
        <v>242</v>
      </c>
      <c r="K4717" t="s">
        <v>243</v>
      </c>
      <c r="L4717" t="s">
        <v>244</v>
      </c>
      <c r="M4717">
        <v>0</v>
      </c>
      <c r="N4717">
        <v>0.02</v>
      </c>
      <c r="O4717" t="s">
        <v>1782</v>
      </c>
      <c r="P4717" t="s">
        <v>9251</v>
      </c>
      <c r="Q4717" t="s">
        <v>571</v>
      </c>
      <c r="R4717" t="s">
        <v>1660</v>
      </c>
      <c r="S4717" t="s">
        <v>249</v>
      </c>
      <c r="T4717" t="b">
        <v>0</v>
      </c>
    </row>
    <row r="4718" spans="1:20" x14ac:dyDescent="0.25">
      <c r="A4718" t="s">
        <v>236</v>
      </c>
      <c r="B4718" t="s">
        <v>236</v>
      </c>
      <c r="C4718" t="s">
        <v>237</v>
      </c>
      <c r="D4718" t="s">
        <v>392</v>
      </c>
      <c r="F4718" t="s">
        <v>484</v>
      </c>
      <c r="G4718" t="s">
        <v>6911</v>
      </c>
      <c r="H4718">
        <v>3.3399999999999999E-2</v>
      </c>
      <c r="I4718" t="s">
        <v>241</v>
      </c>
      <c r="J4718" t="s">
        <v>242</v>
      </c>
      <c r="K4718" t="s">
        <v>243</v>
      </c>
      <c r="L4718" t="s">
        <v>244</v>
      </c>
      <c r="M4718">
        <v>0</v>
      </c>
      <c r="N4718">
        <v>3.3399999999999999E-2</v>
      </c>
      <c r="O4718" t="s">
        <v>793</v>
      </c>
      <c r="P4718" t="s">
        <v>10366</v>
      </c>
      <c r="Q4718" t="s">
        <v>397</v>
      </c>
      <c r="R4718" t="s">
        <v>4883</v>
      </c>
      <c r="S4718" t="s">
        <v>249</v>
      </c>
      <c r="T4718" t="b">
        <v>1</v>
      </c>
    </row>
    <row r="4719" spans="1:20" x14ac:dyDescent="0.25">
      <c r="A4719" t="s">
        <v>236</v>
      </c>
      <c r="B4719" t="s">
        <v>236</v>
      </c>
      <c r="C4719" t="s">
        <v>237</v>
      </c>
      <c r="D4719" t="s">
        <v>552</v>
      </c>
      <c r="F4719" t="s">
        <v>10367</v>
      </c>
      <c r="G4719" t="s">
        <v>10368</v>
      </c>
      <c r="H4719">
        <v>0.47</v>
      </c>
      <c r="I4719" t="s">
        <v>492</v>
      </c>
      <c r="J4719" t="s">
        <v>242</v>
      </c>
      <c r="K4719" t="s">
        <v>243</v>
      </c>
      <c r="L4719" t="s">
        <v>244</v>
      </c>
      <c r="M4719">
        <v>0</v>
      </c>
      <c r="N4719">
        <v>0.47</v>
      </c>
      <c r="O4719" t="s">
        <v>590</v>
      </c>
      <c r="P4719" t="s">
        <v>10369</v>
      </c>
      <c r="Q4719" t="s">
        <v>556</v>
      </c>
      <c r="R4719" t="s">
        <v>10370</v>
      </c>
      <c r="S4719" t="s">
        <v>249</v>
      </c>
      <c r="T4719" t="b">
        <v>1</v>
      </c>
    </row>
    <row r="4720" spans="1:20" x14ac:dyDescent="0.25">
      <c r="A4720" t="s">
        <v>259</v>
      </c>
      <c r="B4720" t="s">
        <v>260</v>
      </c>
      <c r="C4720" t="s">
        <v>237</v>
      </c>
      <c r="D4720" t="s">
        <v>261</v>
      </c>
      <c r="E4720" t="s">
        <v>5473</v>
      </c>
      <c r="F4720" t="s">
        <v>10371</v>
      </c>
      <c r="G4720" t="s">
        <v>10372</v>
      </c>
      <c r="H4720">
        <v>1.72E-2</v>
      </c>
      <c r="I4720" t="s">
        <v>265</v>
      </c>
      <c r="J4720" t="s">
        <v>242</v>
      </c>
      <c r="K4720" t="s">
        <v>243</v>
      </c>
      <c r="L4720" t="s">
        <v>244</v>
      </c>
      <c r="M4720">
        <v>0</v>
      </c>
      <c r="N4720">
        <v>1.72E-2</v>
      </c>
      <c r="O4720" t="s">
        <v>266</v>
      </c>
      <c r="P4720" t="s">
        <v>10373</v>
      </c>
      <c r="Q4720" t="s">
        <v>268</v>
      </c>
      <c r="R4720" t="s">
        <v>10374</v>
      </c>
      <c r="S4720" t="s">
        <v>270</v>
      </c>
      <c r="T4720" t="b">
        <v>1</v>
      </c>
    </row>
    <row r="4721" spans="1:20" x14ac:dyDescent="0.25">
      <c r="A4721" t="s">
        <v>259</v>
      </c>
      <c r="B4721" t="s">
        <v>260</v>
      </c>
      <c r="C4721" t="s">
        <v>237</v>
      </c>
      <c r="D4721" t="s">
        <v>450</v>
      </c>
      <c r="E4721" t="s">
        <v>5490</v>
      </c>
      <c r="F4721" t="s">
        <v>5491</v>
      </c>
      <c r="G4721" t="s">
        <v>5491</v>
      </c>
      <c r="H4721">
        <v>4.5938E-2</v>
      </c>
      <c r="I4721" t="s">
        <v>265</v>
      </c>
      <c r="J4721" t="s">
        <v>242</v>
      </c>
      <c r="K4721" t="s">
        <v>243</v>
      </c>
      <c r="L4721" t="s">
        <v>244</v>
      </c>
      <c r="M4721">
        <v>0</v>
      </c>
      <c r="N4721">
        <v>4.5938E-2</v>
      </c>
      <c r="O4721" t="s">
        <v>372</v>
      </c>
      <c r="P4721" t="s">
        <v>10375</v>
      </c>
      <c r="Q4721" t="s">
        <v>453</v>
      </c>
      <c r="R4721" t="s">
        <v>10376</v>
      </c>
      <c r="S4721" t="s">
        <v>270</v>
      </c>
      <c r="T4721" t="b">
        <v>1</v>
      </c>
    </row>
    <row r="4722" spans="1:20" x14ac:dyDescent="0.25">
      <c r="A4722" t="s">
        <v>259</v>
      </c>
      <c r="B4722" t="s">
        <v>260</v>
      </c>
      <c r="C4722" t="s">
        <v>294</v>
      </c>
      <c r="D4722" t="s">
        <v>450</v>
      </c>
      <c r="E4722" t="s">
        <v>5490</v>
      </c>
      <c r="F4722" t="s">
        <v>5491</v>
      </c>
      <c r="G4722" t="s">
        <v>5491</v>
      </c>
      <c r="H4722">
        <v>2.6200000000000001E-2</v>
      </c>
      <c r="I4722" t="s">
        <v>265</v>
      </c>
      <c r="J4722" t="s">
        <v>242</v>
      </c>
      <c r="K4722" t="s">
        <v>243</v>
      </c>
      <c r="L4722" t="s">
        <v>244</v>
      </c>
      <c r="M4722">
        <v>0</v>
      </c>
      <c r="N4722">
        <v>2.6200000000000001E-2</v>
      </c>
      <c r="O4722" t="s">
        <v>1258</v>
      </c>
      <c r="P4722" t="s">
        <v>10375</v>
      </c>
      <c r="Q4722" t="s">
        <v>453</v>
      </c>
      <c r="R4722" t="s">
        <v>10376</v>
      </c>
      <c r="S4722" t="s">
        <v>270</v>
      </c>
      <c r="T4722" t="b">
        <v>1</v>
      </c>
    </row>
    <row r="4723" spans="1:20" x14ac:dyDescent="0.25">
      <c r="A4723" t="s">
        <v>259</v>
      </c>
      <c r="B4723" t="s">
        <v>260</v>
      </c>
      <c r="C4723" t="s">
        <v>237</v>
      </c>
      <c r="D4723" t="s">
        <v>280</v>
      </c>
      <c r="E4723" t="s">
        <v>2304</v>
      </c>
      <c r="F4723" t="s">
        <v>5659</v>
      </c>
      <c r="G4723" t="s">
        <v>5659</v>
      </c>
      <c r="H4723">
        <v>6.2880000000000003</v>
      </c>
      <c r="I4723" t="s">
        <v>265</v>
      </c>
      <c r="J4723" t="s">
        <v>242</v>
      </c>
      <c r="K4723" t="s">
        <v>243</v>
      </c>
      <c r="L4723" t="s">
        <v>244</v>
      </c>
      <c r="M4723">
        <v>0</v>
      </c>
      <c r="N4723">
        <v>6.2880000000000003</v>
      </c>
      <c r="O4723" t="s">
        <v>331</v>
      </c>
      <c r="P4723" t="s">
        <v>10377</v>
      </c>
      <c r="Q4723" t="s">
        <v>285</v>
      </c>
      <c r="R4723" t="s">
        <v>10378</v>
      </c>
      <c r="S4723" t="s">
        <v>270</v>
      </c>
      <c r="T4723" t="b">
        <v>1</v>
      </c>
    </row>
    <row r="4724" spans="1:20" x14ac:dyDescent="0.25">
      <c r="A4724" t="s">
        <v>259</v>
      </c>
      <c r="B4724" t="s">
        <v>260</v>
      </c>
      <c r="C4724" t="s">
        <v>336</v>
      </c>
      <c r="D4724" t="s">
        <v>280</v>
      </c>
      <c r="E4724" t="s">
        <v>2304</v>
      </c>
      <c r="F4724" t="s">
        <v>5659</v>
      </c>
      <c r="G4724" t="s">
        <v>5659</v>
      </c>
      <c r="H4724">
        <v>32499</v>
      </c>
      <c r="I4724" t="s">
        <v>265</v>
      </c>
      <c r="J4724" t="s">
        <v>242</v>
      </c>
      <c r="K4724" t="s">
        <v>243</v>
      </c>
      <c r="L4724" t="s">
        <v>244</v>
      </c>
      <c r="M4724">
        <v>0</v>
      </c>
      <c r="N4724">
        <v>32499</v>
      </c>
      <c r="O4724" t="s">
        <v>324</v>
      </c>
      <c r="P4724" t="s">
        <v>10377</v>
      </c>
      <c r="Q4724" t="s">
        <v>285</v>
      </c>
      <c r="R4724" t="s">
        <v>10379</v>
      </c>
      <c r="S4724" t="s">
        <v>270</v>
      </c>
      <c r="T4724" t="b">
        <v>1</v>
      </c>
    </row>
    <row r="4725" spans="1:20" x14ac:dyDescent="0.25">
      <c r="A4725" t="s">
        <v>259</v>
      </c>
      <c r="B4725" t="s">
        <v>260</v>
      </c>
      <c r="C4725" t="s">
        <v>336</v>
      </c>
      <c r="D4725" t="s">
        <v>280</v>
      </c>
      <c r="E4725" t="s">
        <v>2304</v>
      </c>
      <c r="F4725" t="s">
        <v>5659</v>
      </c>
      <c r="G4725" t="s">
        <v>5659</v>
      </c>
      <c r="H4725">
        <v>62794</v>
      </c>
      <c r="I4725" t="s">
        <v>265</v>
      </c>
      <c r="J4725" t="s">
        <v>242</v>
      </c>
      <c r="K4725" t="s">
        <v>243</v>
      </c>
      <c r="L4725" t="s">
        <v>244</v>
      </c>
      <c r="M4725">
        <v>0</v>
      </c>
      <c r="N4725">
        <v>62794</v>
      </c>
      <c r="O4725" t="s">
        <v>324</v>
      </c>
      <c r="P4725" t="s">
        <v>10377</v>
      </c>
      <c r="Q4725" t="s">
        <v>285</v>
      </c>
      <c r="R4725" t="s">
        <v>10380</v>
      </c>
      <c r="S4725" t="s">
        <v>270</v>
      </c>
      <c r="T4725" t="b">
        <v>1</v>
      </c>
    </row>
    <row r="4726" spans="1:20" x14ac:dyDescent="0.25">
      <c r="A4726" t="s">
        <v>259</v>
      </c>
      <c r="B4726" t="s">
        <v>260</v>
      </c>
      <c r="C4726" t="s">
        <v>237</v>
      </c>
      <c r="D4726" t="s">
        <v>443</v>
      </c>
      <c r="E4726" t="s">
        <v>3252</v>
      </c>
      <c r="F4726" t="s">
        <v>10381</v>
      </c>
      <c r="G4726" t="s">
        <v>10381</v>
      </c>
      <c r="H4726">
        <v>0.188</v>
      </c>
      <c r="I4726" t="s">
        <v>265</v>
      </c>
      <c r="J4726" t="s">
        <v>242</v>
      </c>
      <c r="K4726" t="s">
        <v>243</v>
      </c>
      <c r="L4726" t="s">
        <v>244</v>
      </c>
      <c r="M4726">
        <v>0</v>
      </c>
      <c r="N4726">
        <v>0.188</v>
      </c>
      <c r="O4726" t="s">
        <v>576</v>
      </c>
      <c r="P4726" t="s">
        <v>10382</v>
      </c>
      <c r="Q4726" t="s">
        <v>448</v>
      </c>
      <c r="R4726" t="s">
        <v>10383</v>
      </c>
      <c r="S4726" t="s">
        <v>270</v>
      </c>
      <c r="T4726" t="b">
        <v>1</v>
      </c>
    </row>
    <row r="4727" spans="1:20" x14ac:dyDescent="0.25">
      <c r="A4727" t="s">
        <v>259</v>
      </c>
      <c r="B4727" t="s">
        <v>260</v>
      </c>
      <c r="C4727" t="s">
        <v>294</v>
      </c>
      <c r="D4727" t="s">
        <v>443</v>
      </c>
      <c r="E4727" t="s">
        <v>3252</v>
      </c>
      <c r="F4727" t="s">
        <v>10381</v>
      </c>
      <c r="G4727" t="s">
        <v>10381</v>
      </c>
      <c r="H4727">
        <v>9.6000000000000002E-2</v>
      </c>
      <c r="I4727" t="s">
        <v>265</v>
      </c>
      <c r="J4727" t="s">
        <v>242</v>
      </c>
      <c r="K4727" t="s">
        <v>243</v>
      </c>
      <c r="L4727" t="s">
        <v>244</v>
      </c>
      <c r="M4727">
        <v>0</v>
      </c>
      <c r="N4727">
        <v>9.6000000000000002E-2</v>
      </c>
      <c r="O4727" t="s">
        <v>576</v>
      </c>
      <c r="P4727" t="s">
        <v>10382</v>
      </c>
      <c r="Q4727" t="s">
        <v>448</v>
      </c>
      <c r="R4727" t="s">
        <v>10383</v>
      </c>
      <c r="S4727" t="s">
        <v>270</v>
      </c>
      <c r="T4727" t="b">
        <v>1</v>
      </c>
    </row>
    <row r="4728" spans="1:20" x14ac:dyDescent="0.25">
      <c r="A4728" t="s">
        <v>259</v>
      </c>
      <c r="B4728" t="s">
        <v>260</v>
      </c>
      <c r="C4728" t="s">
        <v>237</v>
      </c>
      <c r="D4728" t="s">
        <v>2110</v>
      </c>
      <c r="E4728" t="s">
        <v>4768</v>
      </c>
      <c r="F4728" t="s">
        <v>10384</v>
      </c>
      <c r="G4728" t="s">
        <v>10384</v>
      </c>
      <c r="H4728">
        <v>9.9000000000000008E-3</v>
      </c>
      <c r="I4728" t="s">
        <v>265</v>
      </c>
      <c r="J4728" t="s">
        <v>242</v>
      </c>
      <c r="K4728" t="s">
        <v>243</v>
      </c>
      <c r="L4728" t="s">
        <v>244</v>
      </c>
      <c r="M4728">
        <v>0</v>
      </c>
      <c r="N4728">
        <v>9.9000000000000008E-3</v>
      </c>
      <c r="O4728" t="s">
        <v>952</v>
      </c>
      <c r="P4728" t="s">
        <v>10385</v>
      </c>
      <c r="Q4728" t="s">
        <v>2114</v>
      </c>
      <c r="R4728" t="s">
        <v>10386</v>
      </c>
      <c r="S4728" t="s">
        <v>270</v>
      </c>
      <c r="T4728" t="b">
        <v>0</v>
      </c>
    </row>
    <row r="4729" spans="1:20" x14ac:dyDescent="0.25">
      <c r="A4729" t="s">
        <v>259</v>
      </c>
      <c r="B4729" t="s">
        <v>260</v>
      </c>
      <c r="C4729" t="s">
        <v>237</v>
      </c>
      <c r="D4729" t="s">
        <v>1410</v>
      </c>
      <c r="E4729" t="s">
        <v>4035</v>
      </c>
      <c r="F4729" t="s">
        <v>4035</v>
      </c>
      <c r="G4729" t="s">
        <v>10387</v>
      </c>
      <c r="H4729">
        <v>0.20699999999999999</v>
      </c>
      <c r="I4729" t="s">
        <v>265</v>
      </c>
      <c r="J4729" t="s">
        <v>242</v>
      </c>
      <c r="K4729" t="s">
        <v>243</v>
      </c>
      <c r="L4729" t="s">
        <v>244</v>
      </c>
      <c r="M4729">
        <v>0</v>
      </c>
      <c r="N4729">
        <v>0.20699999999999999</v>
      </c>
      <c r="O4729" t="s">
        <v>310</v>
      </c>
      <c r="P4729" t="s">
        <v>10388</v>
      </c>
      <c r="Q4729" t="s">
        <v>1415</v>
      </c>
      <c r="R4729" t="s">
        <v>10389</v>
      </c>
      <c r="S4729" t="s">
        <v>270</v>
      </c>
      <c r="T4729" t="b">
        <v>1</v>
      </c>
    </row>
    <row r="4730" spans="1:20" x14ac:dyDescent="0.25">
      <c r="A4730" t="s">
        <v>259</v>
      </c>
      <c r="B4730" t="s">
        <v>260</v>
      </c>
      <c r="C4730" t="s">
        <v>294</v>
      </c>
      <c r="D4730" t="s">
        <v>1410</v>
      </c>
      <c r="E4730" t="s">
        <v>4035</v>
      </c>
      <c r="F4730" t="s">
        <v>4035</v>
      </c>
      <c r="G4730" t="s">
        <v>10387</v>
      </c>
      <c r="H4730">
        <v>0.115</v>
      </c>
      <c r="I4730" t="s">
        <v>265</v>
      </c>
      <c r="J4730" t="s">
        <v>242</v>
      </c>
      <c r="K4730" t="s">
        <v>243</v>
      </c>
      <c r="L4730" t="s">
        <v>244</v>
      </c>
      <c r="M4730">
        <v>0</v>
      </c>
      <c r="N4730">
        <v>0.115</v>
      </c>
      <c r="O4730" t="s">
        <v>310</v>
      </c>
      <c r="P4730" t="s">
        <v>10388</v>
      </c>
      <c r="Q4730" t="s">
        <v>1415</v>
      </c>
      <c r="R4730" t="s">
        <v>10389</v>
      </c>
      <c r="S4730" t="s">
        <v>270</v>
      </c>
      <c r="T4730" t="b">
        <v>1</v>
      </c>
    </row>
    <row r="4731" spans="1:20" x14ac:dyDescent="0.25">
      <c r="A4731" t="s">
        <v>236</v>
      </c>
      <c r="B4731" t="s">
        <v>236</v>
      </c>
      <c r="C4731" t="s">
        <v>237</v>
      </c>
      <c r="D4731" t="s">
        <v>552</v>
      </c>
      <c r="F4731" t="s">
        <v>2907</v>
      </c>
      <c r="G4731" t="s">
        <v>10390</v>
      </c>
      <c r="H4731">
        <v>0.26</v>
      </c>
      <c r="I4731" t="s">
        <v>492</v>
      </c>
      <c r="J4731" t="s">
        <v>242</v>
      </c>
      <c r="K4731" t="s">
        <v>243</v>
      </c>
      <c r="L4731" t="s">
        <v>244</v>
      </c>
      <c r="M4731">
        <v>0</v>
      </c>
      <c r="N4731">
        <v>0.26</v>
      </c>
      <c r="O4731" t="s">
        <v>590</v>
      </c>
      <c r="P4731" t="s">
        <v>10391</v>
      </c>
      <c r="Q4731" t="s">
        <v>556</v>
      </c>
      <c r="R4731" t="s">
        <v>2910</v>
      </c>
      <c r="S4731" t="s">
        <v>249</v>
      </c>
      <c r="T4731" t="b">
        <v>1</v>
      </c>
    </row>
    <row r="4732" spans="1:20" x14ac:dyDescent="0.25">
      <c r="A4732" t="s">
        <v>259</v>
      </c>
      <c r="B4732" t="s">
        <v>260</v>
      </c>
      <c r="C4732" t="s">
        <v>237</v>
      </c>
      <c r="D4732" t="s">
        <v>715</v>
      </c>
      <c r="E4732" t="s">
        <v>3523</v>
      </c>
      <c r="F4732" t="s">
        <v>10392</v>
      </c>
      <c r="G4732" t="s">
        <v>10393</v>
      </c>
      <c r="H4732">
        <v>4.282</v>
      </c>
      <c r="I4732" t="s">
        <v>265</v>
      </c>
      <c r="J4732" t="s">
        <v>242</v>
      </c>
      <c r="K4732" t="s">
        <v>243</v>
      </c>
      <c r="L4732" t="s">
        <v>244</v>
      </c>
      <c r="M4732">
        <v>0</v>
      </c>
      <c r="N4732">
        <v>4.282</v>
      </c>
      <c r="O4732" t="s">
        <v>266</v>
      </c>
      <c r="P4732" t="s">
        <v>10394</v>
      </c>
      <c r="Q4732" t="s">
        <v>717</v>
      </c>
      <c r="R4732" t="s">
        <v>10395</v>
      </c>
      <c r="S4732" t="s">
        <v>270</v>
      </c>
      <c r="T4732" t="b">
        <v>1</v>
      </c>
    </row>
    <row r="4733" spans="1:20" x14ac:dyDescent="0.25">
      <c r="A4733" t="s">
        <v>259</v>
      </c>
      <c r="B4733" t="s">
        <v>260</v>
      </c>
      <c r="C4733" t="s">
        <v>294</v>
      </c>
      <c r="D4733" t="s">
        <v>715</v>
      </c>
      <c r="E4733" t="s">
        <v>3523</v>
      </c>
      <c r="F4733" t="s">
        <v>10392</v>
      </c>
      <c r="G4733" t="s">
        <v>10393</v>
      </c>
      <c r="H4733">
        <v>1.258</v>
      </c>
      <c r="I4733" t="s">
        <v>265</v>
      </c>
      <c r="J4733" t="s">
        <v>242</v>
      </c>
      <c r="K4733" t="s">
        <v>243</v>
      </c>
      <c r="L4733" t="s">
        <v>244</v>
      </c>
      <c r="M4733">
        <v>0</v>
      </c>
      <c r="N4733">
        <v>1.258</v>
      </c>
      <c r="O4733" t="s">
        <v>266</v>
      </c>
      <c r="P4733" t="s">
        <v>10394</v>
      </c>
      <c r="Q4733" t="s">
        <v>717</v>
      </c>
      <c r="R4733" t="s">
        <v>10395</v>
      </c>
      <c r="S4733" t="s">
        <v>270</v>
      </c>
      <c r="T4733" t="b">
        <v>1</v>
      </c>
    </row>
    <row r="4734" spans="1:20" x14ac:dyDescent="0.25">
      <c r="A4734" t="s">
        <v>259</v>
      </c>
      <c r="B4734" t="s">
        <v>260</v>
      </c>
      <c r="C4734" t="s">
        <v>237</v>
      </c>
      <c r="D4734" t="s">
        <v>917</v>
      </c>
      <c r="E4734" t="s">
        <v>1970</v>
      </c>
      <c r="F4734" t="s">
        <v>1971</v>
      </c>
      <c r="G4734" t="s">
        <v>1972</v>
      </c>
      <c r="H4734">
        <v>0.156</v>
      </c>
      <c r="I4734" t="s">
        <v>265</v>
      </c>
      <c r="J4734" t="s">
        <v>242</v>
      </c>
      <c r="K4734" t="s">
        <v>243</v>
      </c>
      <c r="L4734" t="s">
        <v>244</v>
      </c>
      <c r="M4734">
        <v>0</v>
      </c>
      <c r="N4734">
        <v>0.156</v>
      </c>
      <c r="O4734" t="s">
        <v>331</v>
      </c>
      <c r="P4734" t="s">
        <v>10396</v>
      </c>
      <c r="Q4734" t="s">
        <v>922</v>
      </c>
      <c r="R4734" t="s">
        <v>10397</v>
      </c>
      <c r="S4734" t="s">
        <v>270</v>
      </c>
      <c r="T4734" t="b">
        <v>1</v>
      </c>
    </row>
    <row r="4735" spans="1:20" x14ac:dyDescent="0.25">
      <c r="A4735" t="s">
        <v>259</v>
      </c>
      <c r="B4735" t="s">
        <v>260</v>
      </c>
      <c r="C4735" t="s">
        <v>294</v>
      </c>
      <c r="D4735" t="s">
        <v>917</v>
      </c>
      <c r="E4735" t="s">
        <v>1970</v>
      </c>
      <c r="F4735" t="s">
        <v>1971</v>
      </c>
      <c r="G4735" t="s">
        <v>1972</v>
      </c>
      <c r="H4735">
        <v>4.1200000000000001E-2</v>
      </c>
      <c r="I4735" t="s">
        <v>265</v>
      </c>
      <c r="J4735" t="s">
        <v>242</v>
      </c>
      <c r="K4735" t="s">
        <v>243</v>
      </c>
      <c r="L4735" t="s">
        <v>244</v>
      </c>
      <c r="M4735">
        <v>0</v>
      </c>
      <c r="N4735">
        <v>4.1200000000000001E-2</v>
      </c>
      <c r="O4735" t="s">
        <v>331</v>
      </c>
      <c r="P4735" t="s">
        <v>10396</v>
      </c>
      <c r="Q4735" t="s">
        <v>922</v>
      </c>
      <c r="R4735" t="s">
        <v>10397</v>
      </c>
      <c r="S4735" t="s">
        <v>270</v>
      </c>
      <c r="T4735" t="b">
        <v>1</v>
      </c>
    </row>
    <row r="4736" spans="1:20" x14ac:dyDescent="0.25">
      <c r="A4736" t="s">
        <v>236</v>
      </c>
      <c r="B4736" t="s">
        <v>236</v>
      </c>
      <c r="C4736" t="s">
        <v>237</v>
      </c>
      <c r="D4736" t="s">
        <v>566</v>
      </c>
      <c r="F4736" t="s">
        <v>1596</v>
      </c>
      <c r="G4736" t="s">
        <v>2308</v>
      </c>
      <c r="H4736">
        <v>0.27300000000000002</v>
      </c>
      <c r="I4736">
        <v>100</v>
      </c>
      <c r="J4736" t="s">
        <v>242</v>
      </c>
      <c r="K4736" t="s">
        <v>243</v>
      </c>
      <c r="L4736" t="s">
        <v>244</v>
      </c>
      <c r="M4736">
        <v>0</v>
      </c>
      <c r="N4736">
        <v>0.27300000000000002</v>
      </c>
      <c r="O4736" t="s">
        <v>569</v>
      </c>
      <c r="P4736" t="s">
        <v>10398</v>
      </c>
      <c r="Q4736" t="s">
        <v>571</v>
      </c>
      <c r="R4736" t="s">
        <v>3289</v>
      </c>
      <c r="S4736" t="s">
        <v>249</v>
      </c>
      <c r="T4736" t="b">
        <v>1</v>
      </c>
    </row>
    <row r="4737" spans="1:20" x14ac:dyDescent="0.25">
      <c r="A4737" t="s">
        <v>236</v>
      </c>
      <c r="B4737" t="s">
        <v>236</v>
      </c>
      <c r="C4737" t="s">
        <v>237</v>
      </c>
      <c r="D4737" t="s">
        <v>566</v>
      </c>
      <c r="F4737" t="s">
        <v>808</v>
      </c>
      <c r="G4737" t="s">
        <v>5148</v>
      </c>
      <c r="H4737">
        <v>0.13</v>
      </c>
      <c r="I4737">
        <v>100</v>
      </c>
      <c r="J4737" t="s">
        <v>242</v>
      </c>
      <c r="K4737" t="s">
        <v>243</v>
      </c>
      <c r="L4737" t="s">
        <v>244</v>
      </c>
      <c r="M4737">
        <v>0</v>
      </c>
      <c r="N4737">
        <v>0.13</v>
      </c>
      <c r="O4737" t="s">
        <v>569</v>
      </c>
      <c r="P4737" t="s">
        <v>5937</v>
      </c>
      <c r="Q4737" t="s">
        <v>571</v>
      </c>
      <c r="R4737" t="s">
        <v>883</v>
      </c>
      <c r="S4737" t="s">
        <v>249</v>
      </c>
      <c r="T4737" t="b">
        <v>0</v>
      </c>
    </row>
    <row r="4738" spans="1:20" x14ac:dyDescent="0.25">
      <c r="A4738" t="s">
        <v>236</v>
      </c>
      <c r="B4738" t="s">
        <v>236</v>
      </c>
      <c r="C4738" t="s">
        <v>336</v>
      </c>
      <c r="D4738" t="s">
        <v>3096</v>
      </c>
      <c r="E4738" t="s">
        <v>10399</v>
      </c>
      <c r="F4738" t="s">
        <v>10400</v>
      </c>
      <c r="G4738" t="s">
        <v>10401</v>
      </c>
      <c r="H4738">
        <v>22671</v>
      </c>
      <c r="I4738" t="s">
        <v>341</v>
      </c>
      <c r="J4738" t="s">
        <v>242</v>
      </c>
      <c r="K4738" t="s">
        <v>243</v>
      </c>
      <c r="L4738" t="s">
        <v>244</v>
      </c>
      <c r="M4738">
        <v>0</v>
      </c>
      <c r="N4738">
        <v>22671</v>
      </c>
      <c r="O4738" t="s">
        <v>697</v>
      </c>
      <c r="P4738" t="s">
        <v>3671</v>
      </c>
      <c r="Q4738" t="s">
        <v>3101</v>
      </c>
      <c r="R4738" t="s">
        <v>10402</v>
      </c>
      <c r="S4738" t="s">
        <v>249</v>
      </c>
      <c r="T4738" t="b">
        <v>0</v>
      </c>
    </row>
    <row r="4739" spans="1:20" x14ac:dyDescent="0.25">
      <c r="A4739" t="s">
        <v>236</v>
      </c>
      <c r="B4739" t="s">
        <v>236</v>
      </c>
      <c r="C4739" t="s">
        <v>336</v>
      </c>
      <c r="D4739" t="s">
        <v>3096</v>
      </c>
      <c r="E4739" t="s">
        <v>10399</v>
      </c>
      <c r="F4739" t="s">
        <v>10400</v>
      </c>
      <c r="G4739" t="s">
        <v>10401</v>
      </c>
      <c r="H4739">
        <v>54743</v>
      </c>
      <c r="I4739" t="s">
        <v>341</v>
      </c>
      <c r="J4739" t="s">
        <v>242</v>
      </c>
      <c r="K4739" t="s">
        <v>243</v>
      </c>
      <c r="L4739" t="s">
        <v>244</v>
      </c>
      <c r="M4739">
        <v>0</v>
      </c>
      <c r="N4739">
        <v>54743</v>
      </c>
      <c r="O4739" t="s">
        <v>697</v>
      </c>
      <c r="P4739" t="s">
        <v>3671</v>
      </c>
      <c r="Q4739" t="s">
        <v>3101</v>
      </c>
      <c r="R4739" t="s">
        <v>10403</v>
      </c>
      <c r="S4739" t="s">
        <v>249</v>
      </c>
      <c r="T4739" t="b">
        <v>0</v>
      </c>
    </row>
    <row r="4740" spans="1:20" x14ac:dyDescent="0.25">
      <c r="A4740" t="s">
        <v>259</v>
      </c>
      <c r="B4740" t="s">
        <v>260</v>
      </c>
      <c r="C4740" t="s">
        <v>237</v>
      </c>
      <c r="D4740" t="s">
        <v>470</v>
      </c>
      <c r="E4740" t="s">
        <v>3121</v>
      </c>
      <c r="F4740" t="s">
        <v>10404</v>
      </c>
      <c r="G4740" t="s">
        <v>10404</v>
      </c>
      <c r="H4740">
        <v>44.62</v>
      </c>
      <c r="I4740" t="s">
        <v>265</v>
      </c>
      <c r="J4740" t="s">
        <v>242</v>
      </c>
      <c r="K4740" t="s">
        <v>243</v>
      </c>
      <c r="L4740" t="s">
        <v>244</v>
      </c>
      <c r="M4740">
        <v>0</v>
      </c>
      <c r="N4740">
        <v>44.62</v>
      </c>
      <c r="O4740" t="s">
        <v>283</v>
      </c>
      <c r="P4740" t="s">
        <v>5416</v>
      </c>
      <c r="Q4740" t="s">
        <v>474</v>
      </c>
      <c r="R4740" t="s">
        <v>10405</v>
      </c>
      <c r="S4740" t="s">
        <v>270</v>
      </c>
      <c r="T4740" t="b">
        <v>1</v>
      </c>
    </row>
    <row r="4741" spans="1:20" x14ac:dyDescent="0.25">
      <c r="A4741" t="s">
        <v>259</v>
      </c>
      <c r="B4741" t="s">
        <v>260</v>
      </c>
      <c r="C4741" t="s">
        <v>336</v>
      </c>
      <c r="D4741" t="s">
        <v>470</v>
      </c>
      <c r="E4741" t="s">
        <v>3121</v>
      </c>
      <c r="F4741" t="s">
        <v>10404</v>
      </c>
      <c r="G4741" t="s">
        <v>10404</v>
      </c>
      <c r="H4741">
        <v>227326</v>
      </c>
      <c r="I4741" t="s">
        <v>265</v>
      </c>
      <c r="J4741" t="s">
        <v>242</v>
      </c>
      <c r="K4741" t="s">
        <v>243</v>
      </c>
      <c r="L4741" t="s">
        <v>244</v>
      </c>
      <c r="M4741">
        <v>0</v>
      </c>
      <c r="N4741">
        <v>227326</v>
      </c>
      <c r="O4741" t="s">
        <v>569</v>
      </c>
      <c r="P4741" t="s">
        <v>5416</v>
      </c>
      <c r="Q4741" t="s">
        <v>474</v>
      </c>
      <c r="R4741" t="s">
        <v>10406</v>
      </c>
      <c r="S4741" t="s">
        <v>270</v>
      </c>
      <c r="T4741" t="b">
        <v>1</v>
      </c>
    </row>
    <row r="4742" spans="1:20" x14ac:dyDescent="0.25">
      <c r="A4742" t="s">
        <v>259</v>
      </c>
      <c r="B4742" t="s">
        <v>260</v>
      </c>
      <c r="C4742" t="s">
        <v>336</v>
      </c>
      <c r="D4742" t="s">
        <v>470</v>
      </c>
      <c r="E4742" t="s">
        <v>3121</v>
      </c>
      <c r="F4742" t="s">
        <v>10404</v>
      </c>
      <c r="G4742" t="s">
        <v>10404</v>
      </c>
      <c r="H4742">
        <v>329231</v>
      </c>
      <c r="I4742" t="s">
        <v>265</v>
      </c>
      <c r="J4742" t="s">
        <v>242</v>
      </c>
      <c r="K4742" t="s">
        <v>243</v>
      </c>
      <c r="L4742" t="s">
        <v>244</v>
      </c>
      <c r="M4742">
        <v>0</v>
      </c>
      <c r="N4742">
        <v>329231</v>
      </c>
      <c r="O4742" t="s">
        <v>569</v>
      </c>
      <c r="P4742" t="s">
        <v>5416</v>
      </c>
      <c r="Q4742" t="s">
        <v>474</v>
      </c>
      <c r="R4742" t="s">
        <v>10407</v>
      </c>
      <c r="S4742" t="s">
        <v>270</v>
      </c>
      <c r="T4742" t="b">
        <v>1</v>
      </c>
    </row>
    <row r="4743" spans="1:20" x14ac:dyDescent="0.25">
      <c r="A4743" t="s">
        <v>236</v>
      </c>
      <c r="B4743" t="s">
        <v>236</v>
      </c>
      <c r="C4743" t="s">
        <v>237</v>
      </c>
      <c r="D4743" t="s">
        <v>314</v>
      </c>
      <c r="F4743" t="s">
        <v>484</v>
      </c>
      <c r="G4743" t="s">
        <v>2992</v>
      </c>
      <c r="H4743">
        <v>5.0000000000000001E-3</v>
      </c>
      <c r="I4743" t="s">
        <v>241</v>
      </c>
      <c r="J4743" t="s">
        <v>242</v>
      </c>
      <c r="K4743" t="s">
        <v>243</v>
      </c>
      <c r="L4743" t="s">
        <v>244</v>
      </c>
      <c r="M4743">
        <v>0</v>
      </c>
      <c r="N4743">
        <v>5.0000000000000001E-3</v>
      </c>
      <c r="O4743" t="s">
        <v>1407</v>
      </c>
      <c r="P4743" t="s">
        <v>2993</v>
      </c>
      <c r="Q4743" t="s">
        <v>318</v>
      </c>
      <c r="R4743" t="s">
        <v>1479</v>
      </c>
      <c r="S4743" t="s">
        <v>249</v>
      </c>
      <c r="T4743" t="b">
        <v>0</v>
      </c>
    </row>
    <row r="4744" spans="1:20" x14ac:dyDescent="0.25">
      <c r="A4744" t="s">
        <v>236</v>
      </c>
      <c r="B4744" t="s">
        <v>236</v>
      </c>
      <c r="C4744" t="s">
        <v>237</v>
      </c>
      <c r="D4744" t="s">
        <v>599</v>
      </c>
      <c r="F4744" t="s">
        <v>1819</v>
      </c>
      <c r="G4744" t="s">
        <v>6146</v>
      </c>
      <c r="H4744">
        <v>1.5E-3</v>
      </c>
      <c r="I4744" t="s">
        <v>254</v>
      </c>
      <c r="J4744" t="s">
        <v>242</v>
      </c>
      <c r="K4744" t="s">
        <v>243</v>
      </c>
      <c r="L4744" t="s">
        <v>244</v>
      </c>
      <c r="M4744">
        <v>0</v>
      </c>
      <c r="N4744">
        <v>1.5E-3</v>
      </c>
      <c r="O4744" t="s">
        <v>1054</v>
      </c>
      <c r="P4744" t="s">
        <v>6839</v>
      </c>
      <c r="Q4744" t="s">
        <v>604</v>
      </c>
      <c r="R4744" t="s">
        <v>4739</v>
      </c>
      <c r="S4744" t="s">
        <v>249</v>
      </c>
      <c r="T4744" t="b">
        <v>0</v>
      </c>
    </row>
    <row r="4745" spans="1:20" x14ac:dyDescent="0.25">
      <c r="A4745" t="s">
        <v>259</v>
      </c>
      <c r="B4745" t="s">
        <v>260</v>
      </c>
      <c r="C4745" t="s">
        <v>237</v>
      </c>
      <c r="D4745" t="s">
        <v>635</v>
      </c>
      <c r="E4745" t="s">
        <v>8594</v>
      </c>
      <c r="F4745" t="s">
        <v>10408</v>
      </c>
      <c r="G4745" t="s">
        <v>10408</v>
      </c>
      <c r="H4745">
        <v>0.92200000000000004</v>
      </c>
      <c r="I4745" t="s">
        <v>265</v>
      </c>
      <c r="J4745" t="s">
        <v>242</v>
      </c>
      <c r="K4745" t="s">
        <v>243</v>
      </c>
      <c r="L4745" t="s">
        <v>244</v>
      </c>
      <c r="M4745">
        <v>0</v>
      </c>
      <c r="N4745">
        <v>0.92200000000000004</v>
      </c>
      <c r="O4745" t="s">
        <v>324</v>
      </c>
      <c r="P4745" t="s">
        <v>10409</v>
      </c>
      <c r="Q4745" t="s">
        <v>639</v>
      </c>
      <c r="R4745" t="s">
        <v>10410</v>
      </c>
      <c r="S4745" t="s">
        <v>270</v>
      </c>
      <c r="T4745" t="b">
        <v>1</v>
      </c>
    </row>
    <row r="4746" spans="1:20" x14ac:dyDescent="0.25">
      <c r="A4746" t="s">
        <v>259</v>
      </c>
      <c r="B4746" t="s">
        <v>260</v>
      </c>
      <c r="C4746" t="s">
        <v>237</v>
      </c>
      <c r="D4746" t="s">
        <v>1501</v>
      </c>
      <c r="E4746" t="s">
        <v>9883</v>
      </c>
      <c r="F4746" t="s">
        <v>10411</v>
      </c>
      <c r="G4746" t="s">
        <v>10411</v>
      </c>
      <c r="H4746">
        <v>0.72599999999999998</v>
      </c>
      <c r="I4746" t="s">
        <v>265</v>
      </c>
      <c r="J4746" t="s">
        <v>242</v>
      </c>
      <c r="K4746" t="s">
        <v>243</v>
      </c>
      <c r="L4746" t="s">
        <v>244</v>
      </c>
      <c r="M4746">
        <v>0</v>
      </c>
      <c r="N4746">
        <v>0.72599999999999998</v>
      </c>
      <c r="O4746" t="s">
        <v>1309</v>
      </c>
      <c r="P4746" t="s">
        <v>6024</v>
      </c>
      <c r="Q4746" t="s">
        <v>1505</v>
      </c>
      <c r="R4746" t="s">
        <v>10412</v>
      </c>
      <c r="S4746" t="s">
        <v>270</v>
      </c>
      <c r="T4746" t="b">
        <v>0</v>
      </c>
    </row>
    <row r="4747" spans="1:20" x14ac:dyDescent="0.25">
      <c r="A4747" t="s">
        <v>259</v>
      </c>
      <c r="B4747" t="s">
        <v>260</v>
      </c>
      <c r="C4747" t="s">
        <v>237</v>
      </c>
      <c r="D4747" t="s">
        <v>406</v>
      </c>
      <c r="E4747" t="s">
        <v>3531</v>
      </c>
      <c r="F4747" t="s">
        <v>3532</v>
      </c>
      <c r="G4747" t="s">
        <v>3532</v>
      </c>
      <c r="H4747">
        <v>0.96130000000000004</v>
      </c>
      <c r="I4747" t="s">
        <v>265</v>
      </c>
      <c r="J4747" t="s">
        <v>242</v>
      </c>
      <c r="K4747" t="s">
        <v>243</v>
      </c>
      <c r="L4747" t="s">
        <v>244</v>
      </c>
      <c r="M4747">
        <v>0</v>
      </c>
      <c r="N4747">
        <v>0.96130000000000004</v>
      </c>
      <c r="O4747" t="s">
        <v>298</v>
      </c>
      <c r="P4747" t="s">
        <v>10413</v>
      </c>
      <c r="Q4747" t="s">
        <v>410</v>
      </c>
      <c r="R4747" t="s">
        <v>10414</v>
      </c>
      <c r="S4747" t="s">
        <v>270</v>
      </c>
      <c r="T4747" t="b">
        <v>1</v>
      </c>
    </row>
    <row r="4748" spans="1:20" x14ac:dyDescent="0.25">
      <c r="A4748" t="s">
        <v>259</v>
      </c>
      <c r="B4748" t="s">
        <v>260</v>
      </c>
      <c r="C4748" t="s">
        <v>294</v>
      </c>
      <c r="D4748" t="s">
        <v>406</v>
      </c>
      <c r="E4748" t="s">
        <v>3531</v>
      </c>
      <c r="F4748" t="s">
        <v>3532</v>
      </c>
      <c r="G4748" t="s">
        <v>3532</v>
      </c>
      <c r="H4748">
        <v>0.66690000000000005</v>
      </c>
      <c r="I4748" t="s">
        <v>265</v>
      </c>
      <c r="J4748" t="s">
        <v>242</v>
      </c>
      <c r="K4748" t="s">
        <v>243</v>
      </c>
      <c r="L4748" t="s">
        <v>244</v>
      </c>
      <c r="M4748">
        <v>0</v>
      </c>
      <c r="N4748">
        <v>0.66690000000000005</v>
      </c>
      <c r="O4748" t="s">
        <v>298</v>
      </c>
      <c r="P4748" t="s">
        <v>10413</v>
      </c>
      <c r="Q4748" t="s">
        <v>410</v>
      </c>
      <c r="R4748" t="s">
        <v>10414</v>
      </c>
      <c r="S4748" t="s">
        <v>270</v>
      </c>
      <c r="T4748" t="b">
        <v>1</v>
      </c>
    </row>
    <row r="4749" spans="1:20" x14ac:dyDescent="0.25">
      <c r="A4749" t="s">
        <v>259</v>
      </c>
      <c r="B4749" t="s">
        <v>1086</v>
      </c>
      <c r="C4749" t="s">
        <v>237</v>
      </c>
      <c r="D4749" t="s">
        <v>1778</v>
      </c>
      <c r="E4749" t="s">
        <v>1779</v>
      </c>
      <c r="F4749" t="s">
        <v>1780</v>
      </c>
      <c r="G4749" t="s">
        <v>10415</v>
      </c>
      <c r="H4749">
        <v>3.222</v>
      </c>
      <c r="I4749" t="s">
        <v>265</v>
      </c>
      <c r="J4749" t="s">
        <v>242</v>
      </c>
      <c r="K4749" t="s">
        <v>243</v>
      </c>
      <c r="L4749" t="s">
        <v>244</v>
      </c>
      <c r="M4749">
        <v>0</v>
      </c>
      <c r="N4749">
        <v>3.222</v>
      </c>
      <c r="O4749" t="s">
        <v>9140</v>
      </c>
      <c r="P4749" t="s">
        <v>10416</v>
      </c>
      <c r="Q4749" t="s">
        <v>1784</v>
      </c>
      <c r="R4749" t="s">
        <v>1785</v>
      </c>
      <c r="S4749" t="s">
        <v>1094</v>
      </c>
      <c r="T4749" t="b">
        <v>1</v>
      </c>
    </row>
    <row r="4750" spans="1:20" x14ac:dyDescent="0.25">
      <c r="A4750" t="s">
        <v>259</v>
      </c>
      <c r="B4750" t="s">
        <v>260</v>
      </c>
      <c r="C4750" t="s">
        <v>237</v>
      </c>
      <c r="D4750" t="s">
        <v>2524</v>
      </c>
      <c r="E4750" t="s">
        <v>2622</v>
      </c>
      <c r="F4750" t="s">
        <v>8649</v>
      </c>
      <c r="G4750" t="s">
        <v>8649</v>
      </c>
      <c r="H4750">
        <v>1.403</v>
      </c>
      <c r="I4750" t="s">
        <v>265</v>
      </c>
      <c r="J4750" t="s">
        <v>242</v>
      </c>
      <c r="K4750" t="s">
        <v>243</v>
      </c>
      <c r="L4750" t="s">
        <v>244</v>
      </c>
      <c r="M4750">
        <v>0</v>
      </c>
      <c r="N4750">
        <v>1.403</v>
      </c>
      <c r="O4750" t="s">
        <v>386</v>
      </c>
      <c r="P4750" t="s">
        <v>10417</v>
      </c>
      <c r="Q4750" t="s">
        <v>2528</v>
      </c>
      <c r="R4750" t="s">
        <v>10418</v>
      </c>
      <c r="S4750" t="s">
        <v>270</v>
      </c>
      <c r="T4750" t="b">
        <v>1</v>
      </c>
    </row>
    <row r="4751" spans="1:20" x14ac:dyDescent="0.25">
      <c r="A4751" t="s">
        <v>259</v>
      </c>
      <c r="B4751" t="s">
        <v>260</v>
      </c>
      <c r="C4751" t="s">
        <v>294</v>
      </c>
      <c r="D4751" t="s">
        <v>2524</v>
      </c>
      <c r="E4751" t="s">
        <v>2622</v>
      </c>
      <c r="F4751" t="s">
        <v>8649</v>
      </c>
      <c r="G4751" t="s">
        <v>8649</v>
      </c>
      <c r="H4751">
        <v>0.36099999999999999</v>
      </c>
      <c r="I4751" t="s">
        <v>265</v>
      </c>
      <c r="J4751" t="s">
        <v>242</v>
      </c>
      <c r="K4751" t="s">
        <v>243</v>
      </c>
      <c r="L4751" t="s">
        <v>244</v>
      </c>
      <c r="M4751">
        <v>0</v>
      </c>
      <c r="N4751">
        <v>0.36099999999999999</v>
      </c>
      <c r="O4751" t="s">
        <v>1336</v>
      </c>
      <c r="P4751" t="s">
        <v>10417</v>
      </c>
      <c r="Q4751" t="s">
        <v>2528</v>
      </c>
      <c r="R4751" t="s">
        <v>10418</v>
      </c>
      <c r="S4751" t="s">
        <v>270</v>
      </c>
      <c r="T4751" t="b">
        <v>1</v>
      </c>
    </row>
    <row r="4752" spans="1:20" x14ac:dyDescent="0.25">
      <c r="A4752" t="s">
        <v>236</v>
      </c>
      <c r="B4752" t="s">
        <v>236</v>
      </c>
      <c r="C4752" t="s">
        <v>237</v>
      </c>
      <c r="D4752" t="s">
        <v>362</v>
      </c>
      <c r="F4752" t="s">
        <v>2586</v>
      </c>
      <c r="G4752" t="s">
        <v>1022</v>
      </c>
      <c r="H4752">
        <v>0</v>
      </c>
      <c r="I4752" t="s">
        <v>254</v>
      </c>
      <c r="J4752" t="s">
        <v>242</v>
      </c>
      <c r="K4752" t="s">
        <v>243</v>
      </c>
      <c r="L4752" t="s">
        <v>244</v>
      </c>
      <c r="M4752">
        <v>0</v>
      </c>
      <c r="N4752">
        <v>0</v>
      </c>
      <c r="O4752" t="s">
        <v>927</v>
      </c>
      <c r="P4752" t="s">
        <v>1023</v>
      </c>
      <c r="Q4752" t="s">
        <v>367</v>
      </c>
      <c r="R4752" t="s">
        <v>2589</v>
      </c>
      <c r="S4752" t="s">
        <v>249</v>
      </c>
      <c r="T4752" t="b">
        <v>0</v>
      </c>
    </row>
    <row r="4753" spans="1:20" x14ac:dyDescent="0.25">
      <c r="A4753" t="s">
        <v>259</v>
      </c>
      <c r="B4753" t="s">
        <v>260</v>
      </c>
      <c r="C4753" t="s">
        <v>237</v>
      </c>
      <c r="D4753" t="s">
        <v>514</v>
      </c>
      <c r="E4753" t="s">
        <v>994</v>
      </c>
      <c r="F4753" t="s">
        <v>10419</v>
      </c>
      <c r="G4753" t="s">
        <v>10420</v>
      </c>
      <c r="H4753">
        <v>0.113</v>
      </c>
      <c r="I4753" t="s">
        <v>265</v>
      </c>
      <c r="J4753" t="s">
        <v>242</v>
      </c>
      <c r="K4753" t="s">
        <v>243</v>
      </c>
      <c r="L4753" t="s">
        <v>244</v>
      </c>
      <c r="M4753">
        <v>0</v>
      </c>
      <c r="N4753">
        <v>0.113</v>
      </c>
      <c r="O4753" t="s">
        <v>518</v>
      </c>
      <c r="P4753" t="s">
        <v>10421</v>
      </c>
      <c r="Q4753" t="s">
        <v>520</v>
      </c>
      <c r="R4753" t="s">
        <v>10422</v>
      </c>
      <c r="S4753" t="s">
        <v>270</v>
      </c>
      <c r="T4753" t="b">
        <v>1</v>
      </c>
    </row>
    <row r="4754" spans="1:20" x14ac:dyDescent="0.25">
      <c r="A4754" t="s">
        <v>259</v>
      </c>
      <c r="B4754" t="s">
        <v>260</v>
      </c>
      <c r="C4754" t="s">
        <v>336</v>
      </c>
      <c r="D4754" t="s">
        <v>514</v>
      </c>
      <c r="E4754" t="s">
        <v>994</v>
      </c>
      <c r="F4754" t="s">
        <v>10419</v>
      </c>
      <c r="G4754" t="s">
        <v>10420</v>
      </c>
      <c r="H4754">
        <v>792</v>
      </c>
      <c r="I4754" t="s">
        <v>265</v>
      </c>
      <c r="J4754" t="s">
        <v>242</v>
      </c>
      <c r="K4754" t="s">
        <v>243</v>
      </c>
      <c r="L4754" t="s">
        <v>244</v>
      </c>
      <c r="M4754">
        <v>0</v>
      </c>
      <c r="N4754">
        <v>792</v>
      </c>
      <c r="O4754" t="s">
        <v>518</v>
      </c>
      <c r="P4754" t="s">
        <v>10421</v>
      </c>
      <c r="Q4754" t="s">
        <v>520</v>
      </c>
      <c r="R4754" t="s">
        <v>10423</v>
      </c>
      <c r="S4754" t="s">
        <v>270</v>
      </c>
      <c r="T4754" t="b">
        <v>1</v>
      </c>
    </row>
    <row r="4755" spans="1:20" x14ac:dyDescent="0.25">
      <c r="A4755" t="s">
        <v>259</v>
      </c>
      <c r="B4755" t="s">
        <v>260</v>
      </c>
      <c r="C4755" t="s">
        <v>336</v>
      </c>
      <c r="D4755" t="s">
        <v>514</v>
      </c>
      <c r="E4755" t="s">
        <v>994</v>
      </c>
      <c r="F4755" t="s">
        <v>10419</v>
      </c>
      <c r="G4755" t="s">
        <v>10420</v>
      </c>
      <c r="H4755">
        <v>1782</v>
      </c>
      <c r="I4755" t="s">
        <v>265</v>
      </c>
      <c r="J4755" t="s">
        <v>242</v>
      </c>
      <c r="K4755" t="s">
        <v>243</v>
      </c>
      <c r="L4755" t="s">
        <v>244</v>
      </c>
      <c r="M4755">
        <v>0</v>
      </c>
      <c r="N4755">
        <v>1782</v>
      </c>
      <c r="O4755" t="s">
        <v>518</v>
      </c>
      <c r="P4755" t="s">
        <v>10421</v>
      </c>
      <c r="Q4755" t="s">
        <v>520</v>
      </c>
      <c r="R4755" t="s">
        <v>10424</v>
      </c>
      <c r="S4755" t="s">
        <v>270</v>
      </c>
      <c r="T4755" t="b">
        <v>1</v>
      </c>
    </row>
    <row r="4756" spans="1:20" x14ac:dyDescent="0.25">
      <c r="A4756" t="s">
        <v>259</v>
      </c>
      <c r="B4756" t="s">
        <v>260</v>
      </c>
      <c r="C4756" t="s">
        <v>237</v>
      </c>
      <c r="D4756" t="s">
        <v>412</v>
      </c>
      <c r="E4756" t="s">
        <v>5155</v>
      </c>
      <c r="F4756" t="s">
        <v>5804</v>
      </c>
      <c r="G4756" t="s">
        <v>5804</v>
      </c>
      <c r="H4756">
        <v>6.3339999999999996</v>
      </c>
      <c r="I4756" t="s">
        <v>265</v>
      </c>
      <c r="J4756" t="s">
        <v>242</v>
      </c>
      <c r="K4756" t="s">
        <v>243</v>
      </c>
      <c r="L4756" t="s">
        <v>244</v>
      </c>
      <c r="M4756">
        <v>0</v>
      </c>
      <c r="N4756">
        <v>6.3339999999999996</v>
      </c>
      <c r="O4756" t="s">
        <v>372</v>
      </c>
      <c r="P4756" t="s">
        <v>10425</v>
      </c>
      <c r="Q4756" t="s">
        <v>416</v>
      </c>
      <c r="R4756" t="s">
        <v>10426</v>
      </c>
      <c r="S4756" t="s">
        <v>270</v>
      </c>
      <c r="T4756" t="b">
        <v>1</v>
      </c>
    </row>
    <row r="4757" spans="1:20" x14ac:dyDescent="0.25">
      <c r="A4757" t="s">
        <v>259</v>
      </c>
      <c r="B4757" t="s">
        <v>260</v>
      </c>
      <c r="C4757" t="s">
        <v>237</v>
      </c>
      <c r="D4757" t="s">
        <v>656</v>
      </c>
      <c r="E4757" t="s">
        <v>4456</v>
      </c>
      <c r="F4757" t="s">
        <v>4456</v>
      </c>
      <c r="G4757" t="s">
        <v>10427</v>
      </c>
      <c r="H4757">
        <v>7.1520000000000001</v>
      </c>
      <c r="I4757" t="s">
        <v>265</v>
      </c>
      <c r="J4757" t="s">
        <v>242</v>
      </c>
      <c r="K4757" t="s">
        <v>243</v>
      </c>
      <c r="L4757" t="s">
        <v>244</v>
      </c>
      <c r="M4757">
        <v>0</v>
      </c>
      <c r="N4757">
        <v>7.1520000000000001</v>
      </c>
      <c r="O4757" t="s">
        <v>2901</v>
      </c>
      <c r="P4757" t="s">
        <v>10428</v>
      </c>
      <c r="Q4757" t="s">
        <v>662</v>
      </c>
      <c r="R4757" t="s">
        <v>10429</v>
      </c>
      <c r="S4757" t="s">
        <v>270</v>
      </c>
      <c r="T4757" t="b">
        <v>1</v>
      </c>
    </row>
    <row r="4758" spans="1:20" x14ac:dyDescent="0.25">
      <c r="A4758" t="s">
        <v>259</v>
      </c>
      <c r="B4758" t="s">
        <v>260</v>
      </c>
      <c r="C4758" t="s">
        <v>237</v>
      </c>
      <c r="D4758" t="s">
        <v>3071</v>
      </c>
      <c r="E4758" t="s">
        <v>3896</v>
      </c>
      <c r="F4758" t="s">
        <v>3897</v>
      </c>
      <c r="G4758" t="s">
        <v>3897</v>
      </c>
      <c r="H4758">
        <v>0.61299999999999999</v>
      </c>
      <c r="I4758" t="s">
        <v>265</v>
      </c>
      <c r="J4758" t="s">
        <v>242</v>
      </c>
      <c r="K4758" t="s">
        <v>243</v>
      </c>
      <c r="L4758" t="s">
        <v>244</v>
      </c>
      <c r="M4758">
        <v>0</v>
      </c>
      <c r="N4758">
        <v>0.61299999999999999</v>
      </c>
      <c r="O4758" t="s">
        <v>3074</v>
      </c>
      <c r="P4758" t="s">
        <v>10430</v>
      </c>
      <c r="Q4758" t="s">
        <v>3076</v>
      </c>
      <c r="R4758" t="s">
        <v>10431</v>
      </c>
      <c r="S4758" t="s">
        <v>270</v>
      </c>
      <c r="T4758" t="b">
        <v>0</v>
      </c>
    </row>
    <row r="4759" spans="1:20" x14ac:dyDescent="0.25">
      <c r="A4759" t="s">
        <v>259</v>
      </c>
      <c r="B4759" t="s">
        <v>260</v>
      </c>
      <c r="C4759" t="s">
        <v>294</v>
      </c>
      <c r="D4759" t="s">
        <v>3071</v>
      </c>
      <c r="E4759" t="s">
        <v>3896</v>
      </c>
      <c r="F4759" t="s">
        <v>3897</v>
      </c>
      <c r="G4759" t="s">
        <v>3897</v>
      </c>
      <c r="H4759">
        <v>0.159</v>
      </c>
      <c r="I4759" t="s">
        <v>265</v>
      </c>
      <c r="J4759" t="s">
        <v>242</v>
      </c>
      <c r="K4759" t="s">
        <v>243</v>
      </c>
      <c r="L4759" t="s">
        <v>244</v>
      </c>
      <c r="M4759">
        <v>0</v>
      </c>
      <c r="N4759">
        <v>0.159</v>
      </c>
      <c r="O4759" t="s">
        <v>3074</v>
      </c>
      <c r="P4759" t="s">
        <v>10430</v>
      </c>
      <c r="Q4759" t="s">
        <v>3076</v>
      </c>
      <c r="R4759" t="s">
        <v>10431</v>
      </c>
      <c r="S4759" t="s">
        <v>270</v>
      </c>
      <c r="T4759" t="b">
        <v>0</v>
      </c>
    </row>
    <row r="4760" spans="1:20" x14ac:dyDescent="0.25">
      <c r="A4760" t="s">
        <v>236</v>
      </c>
      <c r="B4760" t="s">
        <v>236</v>
      </c>
      <c r="C4760" t="s">
        <v>237</v>
      </c>
      <c r="D4760" t="s">
        <v>314</v>
      </c>
      <c r="F4760" t="s">
        <v>393</v>
      </c>
      <c r="G4760" t="s">
        <v>2719</v>
      </c>
      <c r="H4760">
        <v>1E-3</v>
      </c>
      <c r="I4760" t="s">
        <v>241</v>
      </c>
      <c r="J4760" t="s">
        <v>242</v>
      </c>
      <c r="K4760" t="s">
        <v>243</v>
      </c>
      <c r="L4760" t="s">
        <v>244</v>
      </c>
      <c r="M4760">
        <v>0</v>
      </c>
      <c r="N4760">
        <v>1E-3</v>
      </c>
      <c r="O4760" t="s">
        <v>1407</v>
      </c>
      <c r="P4760" t="s">
        <v>8316</v>
      </c>
      <c r="Q4760" t="s">
        <v>318</v>
      </c>
      <c r="R4760" t="s">
        <v>3322</v>
      </c>
      <c r="S4760" t="s">
        <v>249</v>
      </c>
      <c r="T4760" t="b">
        <v>0</v>
      </c>
    </row>
    <row r="4761" spans="1:20" x14ac:dyDescent="0.25">
      <c r="A4761" t="s">
        <v>259</v>
      </c>
      <c r="B4761" t="s">
        <v>260</v>
      </c>
      <c r="C4761" t="s">
        <v>237</v>
      </c>
      <c r="D4761" t="s">
        <v>1718</v>
      </c>
      <c r="E4761" t="s">
        <v>5052</v>
      </c>
      <c r="F4761" t="s">
        <v>10432</v>
      </c>
      <c r="G4761" t="s">
        <v>10433</v>
      </c>
      <c r="H4761">
        <v>0.40193400000000001</v>
      </c>
      <c r="I4761" t="s">
        <v>265</v>
      </c>
      <c r="J4761" t="s">
        <v>242</v>
      </c>
      <c r="K4761" t="s">
        <v>243</v>
      </c>
      <c r="L4761" t="s">
        <v>244</v>
      </c>
      <c r="M4761">
        <v>0</v>
      </c>
      <c r="N4761">
        <v>0.40193400000000001</v>
      </c>
      <c r="O4761" t="s">
        <v>372</v>
      </c>
      <c r="P4761" t="s">
        <v>10434</v>
      </c>
      <c r="Q4761" t="s">
        <v>1722</v>
      </c>
      <c r="R4761" t="s">
        <v>10435</v>
      </c>
      <c r="S4761" t="s">
        <v>270</v>
      </c>
      <c r="T4761" t="b">
        <v>1</v>
      </c>
    </row>
    <row r="4762" spans="1:20" x14ac:dyDescent="0.25">
      <c r="A4762" t="s">
        <v>259</v>
      </c>
      <c r="B4762" t="s">
        <v>260</v>
      </c>
      <c r="C4762" t="s">
        <v>294</v>
      </c>
      <c r="D4762" t="s">
        <v>1718</v>
      </c>
      <c r="E4762" t="s">
        <v>5052</v>
      </c>
      <c r="F4762" t="s">
        <v>10432</v>
      </c>
      <c r="G4762" t="s">
        <v>10433</v>
      </c>
      <c r="H4762">
        <v>0.21230399999999999</v>
      </c>
      <c r="I4762" t="s">
        <v>265</v>
      </c>
      <c r="J4762" t="s">
        <v>242</v>
      </c>
      <c r="K4762" t="s">
        <v>243</v>
      </c>
      <c r="L4762" t="s">
        <v>244</v>
      </c>
      <c r="M4762">
        <v>0</v>
      </c>
      <c r="N4762">
        <v>0.21230399999999999</v>
      </c>
      <c r="O4762" t="s">
        <v>372</v>
      </c>
      <c r="P4762" t="s">
        <v>10434</v>
      </c>
      <c r="Q4762" t="s">
        <v>1722</v>
      </c>
      <c r="R4762" t="s">
        <v>10435</v>
      </c>
      <c r="S4762" t="s">
        <v>270</v>
      </c>
      <c r="T4762" t="b">
        <v>1</v>
      </c>
    </row>
    <row r="4763" spans="1:20" x14ac:dyDescent="0.25">
      <c r="A4763" t="s">
        <v>259</v>
      </c>
      <c r="B4763" t="s">
        <v>260</v>
      </c>
      <c r="C4763" t="s">
        <v>237</v>
      </c>
      <c r="D4763" t="s">
        <v>1343</v>
      </c>
      <c r="E4763" t="s">
        <v>2042</v>
      </c>
      <c r="F4763" t="s">
        <v>3673</v>
      </c>
      <c r="G4763" t="s">
        <v>3673</v>
      </c>
      <c r="H4763">
        <v>1.2130000000000001</v>
      </c>
      <c r="I4763" t="s">
        <v>265</v>
      </c>
      <c r="J4763" t="s">
        <v>242</v>
      </c>
      <c r="K4763" t="s">
        <v>243</v>
      </c>
      <c r="L4763" t="s">
        <v>244</v>
      </c>
      <c r="M4763">
        <v>0</v>
      </c>
      <c r="N4763">
        <v>1.2130000000000001</v>
      </c>
      <c r="O4763" t="s">
        <v>446</v>
      </c>
      <c r="P4763" t="s">
        <v>10436</v>
      </c>
      <c r="Q4763" t="s">
        <v>1347</v>
      </c>
      <c r="R4763" t="s">
        <v>10437</v>
      </c>
      <c r="S4763" t="s">
        <v>270</v>
      </c>
      <c r="T4763" t="b">
        <v>1</v>
      </c>
    </row>
    <row r="4764" spans="1:20" x14ac:dyDescent="0.25">
      <c r="A4764" t="s">
        <v>259</v>
      </c>
      <c r="B4764" t="s">
        <v>260</v>
      </c>
      <c r="C4764" t="s">
        <v>294</v>
      </c>
      <c r="D4764" t="s">
        <v>1343</v>
      </c>
      <c r="E4764" t="s">
        <v>2042</v>
      </c>
      <c r="F4764" t="s">
        <v>3673</v>
      </c>
      <c r="G4764" t="s">
        <v>3673</v>
      </c>
      <c r="H4764">
        <v>1.0649999999999999</v>
      </c>
      <c r="I4764" t="s">
        <v>265</v>
      </c>
      <c r="J4764" t="s">
        <v>242</v>
      </c>
      <c r="K4764" t="s">
        <v>243</v>
      </c>
      <c r="L4764" t="s">
        <v>244</v>
      </c>
      <c r="M4764">
        <v>0</v>
      </c>
      <c r="N4764">
        <v>1.0649999999999999</v>
      </c>
      <c r="O4764" t="s">
        <v>446</v>
      </c>
      <c r="P4764" t="s">
        <v>10436</v>
      </c>
      <c r="Q4764" t="s">
        <v>1347</v>
      </c>
      <c r="R4764" t="s">
        <v>10437</v>
      </c>
      <c r="S4764" t="s">
        <v>270</v>
      </c>
      <c r="T4764" t="b">
        <v>1</v>
      </c>
    </row>
    <row r="4765" spans="1:20" x14ac:dyDescent="0.25">
      <c r="A4765" t="s">
        <v>236</v>
      </c>
      <c r="B4765" t="s">
        <v>236</v>
      </c>
      <c r="C4765" t="s">
        <v>237</v>
      </c>
      <c r="D4765" t="s">
        <v>558</v>
      </c>
      <c r="F4765" t="s">
        <v>426</v>
      </c>
      <c r="G4765" t="s">
        <v>10438</v>
      </c>
      <c r="H4765">
        <v>0.01</v>
      </c>
      <c r="I4765" t="s">
        <v>10439</v>
      </c>
      <c r="J4765" t="s">
        <v>242</v>
      </c>
      <c r="K4765" t="s">
        <v>243</v>
      </c>
      <c r="L4765" t="s">
        <v>244</v>
      </c>
      <c r="M4765">
        <v>0</v>
      </c>
      <c r="N4765">
        <v>0.01</v>
      </c>
      <c r="O4765" t="s">
        <v>562</v>
      </c>
      <c r="P4765" t="s">
        <v>10440</v>
      </c>
      <c r="Q4765" t="s">
        <v>564</v>
      </c>
      <c r="R4765" t="s">
        <v>8490</v>
      </c>
      <c r="S4765" t="s">
        <v>249</v>
      </c>
      <c r="T4765" t="b">
        <v>1</v>
      </c>
    </row>
    <row r="4766" spans="1:20" x14ac:dyDescent="0.25">
      <c r="A4766" t="s">
        <v>259</v>
      </c>
      <c r="B4766" t="s">
        <v>260</v>
      </c>
      <c r="C4766" t="s">
        <v>237</v>
      </c>
      <c r="D4766" t="s">
        <v>707</v>
      </c>
      <c r="E4766" t="s">
        <v>1694</v>
      </c>
      <c r="F4766" t="s">
        <v>10441</v>
      </c>
      <c r="G4766" t="s">
        <v>10441</v>
      </c>
      <c r="H4766">
        <v>0.29299999999999998</v>
      </c>
      <c r="I4766" t="s">
        <v>265</v>
      </c>
      <c r="J4766" t="s">
        <v>242</v>
      </c>
      <c r="K4766" t="s">
        <v>243</v>
      </c>
      <c r="L4766" t="s">
        <v>244</v>
      </c>
      <c r="M4766">
        <v>0</v>
      </c>
      <c r="N4766">
        <v>0.29299999999999998</v>
      </c>
      <c r="O4766" t="s">
        <v>1364</v>
      </c>
      <c r="P4766" t="s">
        <v>10442</v>
      </c>
      <c r="Q4766" t="s">
        <v>713</v>
      </c>
      <c r="R4766" t="s">
        <v>10443</v>
      </c>
      <c r="S4766" t="s">
        <v>270</v>
      </c>
      <c r="T4766" t="b">
        <v>0</v>
      </c>
    </row>
    <row r="4767" spans="1:20" x14ac:dyDescent="0.25">
      <c r="A4767" t="s">
        <v>259</v>
      </c>
      <c r="B4767" t="s">
        <v>260</v>
      </c>
      <c r="C4767" t="s">
        <v>336</v>
      </c>
      <c r="D4767" t="s">
        <v>707</v>
      </c>
      <c r="E4767" t="s">
        <v>1694</v>
      </c>
      <c r="F4767" t="s">
        <v>10441</v>
      </c>
      <c r="G4767" t="s">
        <v>10441</v>
      </c>
      <c r="H4767">
        <v>1082</v>
      </c>
      <c r="I4767" t="s">
        <v>265</v>
      </c>
      <c r="J4767" t="s">
        <v>242</v>
      </c>
      <c r="K4767" t="s">
        <v>243</v>
      </c>
      <c r="L4767" t="s">
        <v>244</v>
      </c>
      <c r="M4767">
        <v>0</v>
      </c>
      <c r="N4767">
        <v>1082</v>
      </c>
      <c r="O4767" t="s">
        <v>1212</v>
      </c>
      <c r="P4767" t="s">
        <v>10442</v>
      </c>
      <c r="Q4767" t="s">
        <v>713</v>
      </c>
      <c r="R4767" t="s">
        <v>10444</v>
      </c>
      <c r="S4767" t="s">
        <v>270</v>
      </c>
      <c r="T4767" t="b">
        <v>0</v>
      </c>
    </row>
    <row r="4768" spans="1:20" x14ac:dyDescent="0.25">
      <c r="A4768" t="s">
        <v>259</v>
      </c>
      <c r="B4768" t="s">
        <v>260</v>
      </c>
      <c r="C4768" t="s">
        <v>336</v>
      </c>
      <c r="D4768" t="s">
        <v>707</v>
      </c>
      <c r="E4768" t="s">
        <v>1694</v>
      </c>
      <c r="F4768" t="s">
        <v>10441</v>
      </c>
      <c r="G4768" t="s">
        <v>10441</v>
      </c>
      <c r="H4768">
        <v>2124</v>
      </c>
      <c r="I4768" t="s">
        <v>265</v>
      </c>
      <c r="J4768" t="s">
        <v>242</v>
      </c>
      <c r="K4768" t="s">
        <v>243</v>
      </c>
      <c r="L4768" t="s">
        <v>244</v>
      </c>
      <c r="M4768">
        <v>0</v>
      </c>
      <c r="N4768">
        <v>2124</v>
      </c>
      <c r="O4768" t="s">
        <v>1212</v>
      </c>
      <c r="P4768" t="s">
        <v>10442</v>
      </c>
      <c r="Q4768" t="s">
        <v>713</v>
      </c>
      <c r="R4768" t="s">
        <v>10445</v>
      </c>
      <c r="S4768" t="s">
        <v>270</v>
      </c>
      <c r="T4768" t="b">
        <v>0</v>
      </c>
    </row>
    <row r="4769" spans="1:20" x14ac:dyDescent="0.25">
      <c r="A4769" t="s">
        <v>236</v>
      </c>
      <c r="B4769" t="s">
        <v>236</v>
      </c>
      <c r="C4769" t="s">
        <v>237</v>
      </c>
      <c r="D4769" t="s">
        <v>362</v>
      </c>
      <c r="F4769" t="s">
        <v>1438</v>
      </c>
      <c r="G4769" t="s">
        <v>1053</v>
      </c>
      <c r="H4769">
        <v>3.6000000000000002E-4</v>
      </c>
      <c r="I4769" t="s">
        <v>254</v>
      </c>
      <c r="J4769" t="s">
        <v>242</v>
      </c>
      <c r="K4769" t="s">
        <v>243</v>
      </c>
      <c r="L4769" t="s">
        <v>244</v>
      </c>
      <c r="M4769">
        <v>0</v>
      </c>
      <c r="N4769">
        <v>3.6000000000000002E-4</v>
      </c>
      <c r="O4769" t="s">
        <v>365</v>
      </c>
      <c r="P4769" t="s">
        <v>1820</v>
      </c>
      <c r="Q4769" t="s">
        <v>367</v>
      </c>
      <c r="R4769" t="s">
        <v>5529</v>
      </c>
      <c r="S4769" t="s">
        <v>249</v>
      </c>
      <c r="T4769" t="b">
        <v>0</v>
      </c>
    </row>
    <row r="4770" spans="1:20" x14ac:dyDescent="0.25">
      <c r="A4770" t="s">
        <v>259</v>
      </c>
      <c r="B4770" t="s">
        <v>260</v>
      </c>
      <c r="C4770" t="s">
        <v>237</v>
      </c>
      <c r="D4770" t="s">
        <v>3256</v>
      </c>
      <c r="E4770" t="s">
        <v>5473</v>
      </c>
      <c r="F4770" t="s">
        <v>5473</v>
      </c>
      <c r="G4770" t="s">
        <v>10446</v>
      </c>
      <c r="H4770">
        <v>0.17799999999999999</v>
      </c>
      <c r="I4770" t="s">
        <v>265</v>
      </c>
      <c r="J4770" t="s">
        <v>242</v>
      </c>
      <c r="K4770" t="s">
        <v>243</v>
      </c>
      <c r="L4770" t="s">
        <v>244</v>
      </c>
      <c r="M4770">
        <v>0</v>
      </c>
      <c r="N4770">
        <v>0.17799999999999999</v>
      </c>
      <c r="O4770" t="s">
        <v>266</v>
      </c>
      <c r="P4770" t="s">
        <v>10447</v>
      </c>
      <c r="Q4770" t="s">
        <v>3260</v>
      </c>
      <c r="R4770" t="s">
        <v>10448</v>
      </c>
      <c r="S4770" t="s">
        <v>270</v>
      </c>
      <c r="T4770" t="b">
        <v>1</v>
      </c>
    </row>
    <row r="4771" spans="1:20" x14ac:dyDescent="0.25">
      <c r="A4771" t="s">
        <v>259</v>
      </c>
      <c r="B4771" t="s">
        <v>260</v>
      </c>
      <c r="C4771" t="s">
        <v>294</v>
      </c>
      <c r="D4771" t="s">
        <v>3256</v>
      </c>
      <c r="E4771" t="s">
        <v>5473</v>
      </c>
      <c r="F4771" t="s">
        <v>5473</v>
      </c>
      <c r="G4771" t="s">
        <v>10446</v>
      </c>
      <c r="H4771">
        <v>8.5999999999999993E-2</v>
      </c>
      <c r="I4771" t="s">
        <v>265</v>
      </c>
      <c r="J4771" t="s">
        <v>242</v>
      </c>
      <c r="K4771" t="s">
        <v>243</v>
      </c>
      <c r="L4771" t="s">
        <v>244</v>
      </c>
      <c r="M4771">
        <v>0</v>
      </c>
      <c r="N4771">
        <v>8.5999999999999993E-2</v>
      </c>
      <c r="O4771" t="s">
        <v>266</v>
      </c>
      <c r="P4771" t="s">
        <v>10447</v>
      </c>
      <c r="Q4771" t="s">
        <v>3260</v>
      </c>
      <c r="R4771" t="s">
        <v>10448</v>
      </c>
      <c r="S4771" t="s">
        <v>270</v>
      </c>
      <c r="T4771" t="b">
        <v>1</v>
      </c>
    </row>
    <row r="4772" spans="1:20" x14ac:dyDescent="0.25">
      <c r="A4772" t="s">
        <v>259</v>
      </c>
      <c r="B4772" t="s">
        <v>260</v>
      </c>
      <c r="C4772" t="s">
        <v>237</v>
      </c>
      <c r="D4772" t="s">
        <v>2696</v>
      </c>
      <c r="E4772" t="s">
        <v>3647</v>
      </c>
      <c r="F4772" t="s">
        <v>7598</v>
      </c>
      <c r="G4772" t="s">
        <v>7598</v>
      </c>
      <c r="H4772">
        <v>0.126</v>
      </c>
      <c r="I4772" t="s">
        <v>265</v>
      </c>
      <c r="J4772" t="s">
        <v>242</v>
      </c>
      <c r="K4772" t="s">
        <v>243</v>
      </c>
      <c r="L4772" t="s">
        <v>244</v>
      </c>
      <c r="M4772">
        <v>0</v>
      </c>
      <c r="N4772">
        <v>0.126</v>
      </c>
      <c r="O4772" t="s">
        <v>324</v>
      </c>
      <c r="P4772" t="s">
        <v>10449</v>
      </c>
      <c r="Q4772" t="s">
        <v>2700</v>
      </c>
      <c r="R4772" t="s">
        <v>10450</v>
      </c>
      <c r="S4772" t="s">
        <v>270</v>
      </c>
      <c r="T4772" t="b">
        <v>1</v>
      </c>
    </row>
    <row r="4773" spans="1:20" x14ac:dyDescent="0.25">
      <c r="A4773" t="s">
        <v>259</v>
      </c>
      <c r="B4773" t="s">
        <v>260</v>
      </c>
      <c r="C4773" t="s">
        <v>336</v>
      </c>
      <c r="D4773" t="s">
        <v>2696</v>
      </c>
      <c r="E4773" t="s">
        <v>3647</v>
      </c>
      <c r="F4773" t="s">
        <v>7598</v>
      </c>
      <c r="G4773" t="s">
        <v>7598</v>
      </c>
      <c r="H4773">
        <v>649</v>
      </c>
      <c r="I4773" t="s">
        <v>265</v>
      </c>
      <c r="J4773" t="s">
        <v>242</v>
      </c>
      <c r="K4773" t="s">
        <v>243</v>
      </c>
      <c r="L4773" t="s">
        <v>244</v>
      </c>
      <c r="M4773">
        <v>0</v>
      </c>
      <c r="N4773">
        <v>649</v>
      </c>
      <c r="O4773" t="s">
        <v>324</v>
      </c>
      <c r="P4773" t="s">
        <v>10449</v>
      </c>
      <c r="Q4773" t="s">
        <v>2700</v>
      </c>
      <c r="R4773" t="s">
        <v>10451</v>
      </c>
      <c r="S4773" t="s">
        <v>270</v>
      </c>
      <c r="T4773" t="b">
        <v>1</v>
      </c>
    </row>
    <row r="4774" spans="1:20" x14ac:dyDescent="0.25">
      <c r="A4774" t="s">
        <v>259</v>
      </c>
      <c r="B4774" t="s">
        <v>260</v>
      </c>
      <c r="C4774" t="s">
        <v>336</v>
      </c>
      <c r="D4774" t="s">
        <v>2696</v>
      </c>
      <c r="E4774" t="s">
        <v>3647</v>
      </c>
      <c r="F4774" t="s">
        <v>7598</v>
      </c>
      <c r="G4774" t="s">
        <v>7598</v>
      </c>
      <c r="H4774">
        <v>1245</v>
      </c>
      <c r="I4774" t="s">
        <v>265</v>
      </c>
      <c r="J4774" t="s">
        <v>242</v>
      </c>
      <c r="K4774" t="s">
        <v>243</v>
      </c>
      <c r="L4774" t="s">
        <v>244</v>
      </c>
      <c r="M4774">
        <v>0</v>
      </c>
      <c r="N4774">
        <v>1245</v>
      </c>
      <c r="O4774" t="s">
        <v>324</v>
      </c>
      <c r="P4774" t="s">
        <v>10449</v>
      </c>
      <c r="Q4774" t="s">
        <v>2700</v>
      </c>
      <c r="R4774" t="s">
        <v>10452</v>
      </c>
      <c r="S4774" t="s">
        <v>270</v>
      </c>
      <c r="T4774" t="b">
        <v>1</v>
      </c>
    </row>
    <row r="4775" spans="1:20" x14ac:dyDescent="0.25">
      <c r="A4775" t="s">
        <v>259</v>
      </c>
      <c r="B4775" t="s">
        <v>260</v>
      </c>
      <c r="C4775" t="s">
        <v>237</v>
      </c>
      <c r="D4775" t="s">
        <v>847</v>
      </c>
      <c r="E4775" t="s">
        <v>3285</v>
      </c>
      <c r="F4775" t="s">
        <v>10453</v>
      </c>
      <c r="G4775" t="s">
        <v>10453</v>
      </c>
      <c r="H4775">
        <v>5.5E-2</v>
      </c>
      <c r="I4775" t="s">
        <v>265</v>
      </c>
      <c r="J4775" t="s">
        <v>242</v>
      </c>
      <c r="K4775" t="s">
        <v>243</v>
      </c>
      <c r="L4775" t="s">
        <v>244</v>
      </c>
      <c r="M4775">
        <v>0</v>
      </c>
      <c r="N4775">
        <v>5.5E-2</v>
      </c>
      <c r="O4775" t="s">
        <v>446</v>
      </c>
      <c r="P4775" t="s">
        <v>10454</v>
      </c>
      <c r="Q4775" t="s">
        <v>851</v>
      </c>
      <c r="R4775" t="s">
        <v>10455</v>
      </c>
      <c r="S4775" t="s">
        <v>270</v>
      </c>
      <c r="T4775" t="b">
        <v>1</v>
      </c>
    </row>
    <row r="4776" spans="1:20" x14ac:dyDescent="0.25">
      <c r="A4776" t="s">
        <v>259</v>
      </c>
      <c r="B4776" t="s">
        <v>260</v>
      </c>
      <c r="C4776" t="s">
        <v>237</v>
      </c>
      <c r="D4776" t="s">
        <v>2093</v>
      </c>
      <c r="E4776" t="s">
        <v>8689</v>
      </c>
      <c r="F4776" t="s">
        <v>8690</v>
      </c>
      <c r="G4776" t="s">
        <v>10456</v>
      </c>
      <c r="H4776">
        <v>2.093</v>
      </c>
      <c r="I4776" t="s">
        <v>265</v>
      </c>
      <c r="J4776" t="s">
        <v>242</v>
      </c>
      <c r="K4776" t="s">
        <v>243</v>
      </c>
      <c r="L4776" t="s">
        <v>244</v>
      </c>
      <c r="M4776">
        <v>0</v>
      </c>
      <c r="N4776">
        <v>2.093</v>
      </c>
      <c r="O4776" t="s">
        <v>486</v>
      </c>
      <c r="P4776" t="s">
        <v>4130</v>
      </c>
      <c r="Q4776" t="s">
        <v>2098</v>
      </c>
      <c r="R4776" t="s">
        <v>10457</v>
      </c>
      <c r="S4776" t="s">
        <v>270</v>
      </c>
      <c r="T4776" t="b">
        <v>1</v>
      </c>
    </row>
    <row r="4777" spans="1:20" x14ac:dyDescent="0.25">
      <c r="A4777" t="s">
        <v>259</v>
      </c>
      <c r="B4777" t="s">
        <v>260</v>
      </c>
      <c r="C4777" t="s">
        <v>294</v>
      </c>
      <c r="D4777" t="s">
        <v>2093</v>
      </c>
      <c r="E4777" t="s">
        <v>8689</v>
      </c>
      <c r="F4777" t="s">
        <v>8690</v>
      </c>
      <c r="G4777" t="s">
        <v>10456</v>
      </c>
      <c r="H4777">
        <v>0.60499999999999998</v>
      </c>
      <c r="I4777" t="s">
        <v>265</v>
      </c>
      <c r="J4777" t="s">
        <v>242</v>
      </c>
      <c r="K4777" t="s">
        <v>243</v>
      </c>
      <c r="L4777" t="s">
        <v>244</v>
      </c>
      <c r="M4777">
        <v>0</v>
      </c>
      <c r="N4777">
        <v>0.60499999999999998</v>
      </c>
      <c r="O4777" t="s">
        <v>486</v>
      </c>
      <c r="P4777" t="s">
        <v>4130</v>
      </c>
      <c r="Q4777" t="s">
        <v>2098</v>
      </c>
      <c r="R4777" t="s">
        <v>10457</v>
      </c>
      <c r="S4777" t="s">
        <v>270</v>
      </c>
      <c r="T4777" t="b">
        <v>1</v>
      </c>
    </row>
    <row r="4778" spans="1:20" x14ac:dyDescent="0.25">
      <c r="A4778" t="s">
        <v>236</v>
      </c>
      <c r="B4778" t="s">
        <v>236</v>
      </c>
      <c r="C4778" t="s">
        <v>237</v>
      </c>
      <c r="D4778" t="s">
        <v>392</v>
      </c>
      <c r="E4778" t="s">
        <v>251</v>
      </c>
      <c r="F4778" t="s">
        <v>479</v>
      </c>
      <c r="G4778" t="s">
        <v>480</v>
      </c>
      <c r="H4778">
        <v>3.5999999999999999E-3</v>
      </c>
      <c r="I4778" t="s">
        <v>341</v>
      </c>
      <c r="J4778" t="s">
        <v>242</v>
      </c>
      <c r="K4778" t="s">
        <v>243</v>
      </c>
      <c r="L4778" t="s">
        <v>244</v>
      </c>
      <c r="M4778">
        <v>0</v>
      </c>
      <c r="N4778">
        <v>3.5999999999999999E-3</v>
      </c>
      <c r="O4778" t="s">
        <v>255</v>
      </c>
      <c r="P4778" t="s">
        <v>10458</v>
      </c>
      <c r="Q4778" t="s">
        <v>397</v>
      </c>
      <c r="R4778" t="s">
        <v>4631</v>
      </c>
      <c r="S4778" t="s">
        <v>249</v>
      </c>
      <c r="T4778" t="b">
        <v>1</v>
      </c>
    </row>
    <row r="4779" spans="1:20" x14ac:dyDescent="0.25">
      <c r="A4779" t="s">
        <v>259</v>
      </c>
      <c r="B4779" t="s">
        <v>260</v>
      </c>
      <c r="C4779" t="s">
        <v>237</v>
      </c>
      <c r="D4779" t="s">
        <v>1703</v>
      </c>
      <c r="E4779" t="s">
        <v>8199</v>
      </c>
      <c r="F4779" t="s">
        <v>8200</v>
      </c>
      <c r="G4779" t="s">
        <v>8200</v>
      </c>
      <c r="H4779">
        <v>0.152173</v>
      </c>
      <c r="I4779" t="s">
        <v>265</v>
      </c>
      <c r="J4779" t="s">
        <v>242</v>
      </c>
      <c r="K4779" t="s">
        <v>243</v>
      </c>
      <c r="L4779" t="s">
        <v>244</v>
      </c>
      <c r="M4779">
        <v>0</v>
      </c>
      <c r="N4779">
        <v>0.152173</v>
      </c>
      <c r="O4779" t="s">
        <v>372</v>
      </c>
      <c r="P4779" t="s">
        <v>10459</v>
      </c>
      <c r="Q4779" t="s">
        <v>1707</v>
      </c>
      <c r="R4779" t="s">
        <v>10460</v>
      </c>
      <c r="S4779" t="s">
        <v>270</v>
      </c>
      <c r="T4779" t="b">
        <v>1</v>
      </c>
    </row>
    <row r="4780" spans="1:20" x14ac:dyDescent="0.25">
      <c r="A4780" t="s">
        <v>259</v>
      </c>
      <c r="B4780" t="s">
        <v>260</v>
      </c>
      <c r="C4780" t="s">
        <v>294</v>
      </c>
      <c r="D4780" t="s">
        <v>1703</v>
      </c>
      <c r="E4780" t="s">
        <v>8199</v>
      </c>
      <c r="F4780" t="s">
        <v>8200</v>
      </c>
      <c r="G4780" t="s">
        <v>8200</v>
      </c>
      <c r="H4780">
        <v>5.7599999999999998E-2</v>
      </c>
      <c r="I4780" t="s">
        <v>265</v>
      </c>
      <c r="J4780" t="s">
        <v>242</v>
      </c>
      <c r="K4780" t="s">
        <v>243</v>
      </c>
      <c r="L4780" t="s">
        <v>244</v>
      </c>
      <c r="M4780">
        <v>0</v>
      </c>
      <c r="N4780">
        <v>5.7599999999999998E-2</v>
      </c>
      <c r="O4780" t="s">
        <v>372</v>
      </c>
      <c r="P4780" t="s">
        <v>10459</v>
      </c>
      <c r="Q4780" t="s">
        <v>1707</v>
      </c>
      <c r="R4780" t="s">
        <v>10460</v>
      </c>
      <c r="S4780" t="s">
        <v>270</v>
      </c>
      <c r="T4780" t="b">
        <v>1</v>
      </c>
    </row>
    <row r="4781" spans="1:20" x14ac:dyDescent="0.25">
      <c r="A4781" t="s">
        <v>236</v>
      </c>
      <c r="B4781" t="s">
        <v>236</v>
      </c>
      <c r="C4781" t="s">
        <v>237</v>
      </c>
      <c r="D4781" t="s">
        <v>314</v>
      </c>
      <c r="E4781" t="s">
        <v>251</v>
      </c>
      <c r="F4781" t="s">
        <v>1520</v>
      </c>
      <c r="G4781" t="s">
        <v>6825</v>
      </c>
      <c r="H4781">
        <v>0.1</v>
      </c>
      <c r="I4781" t="s">
        <v>254</v>
      </c>
      <c r="J4781" t="s">
        <v>242</v>
      </c>
      <c r="K4781" t="s">
        <v>243</v>
      </c>
      <c r="L4781" t="s">
        <v>244</v>
      </c>
      <c r="M4781">
        <v>0</v>
      </c>
      <c r="N4781">
        <v>0.1</v>
      </c>
      <c r="O4781" t="s">
        <v>255</v>
      </c>
      <c r="P4781" t="s">
        <v>10461</v>
      </c>
      <c r="Q4781" t="s">
        <v>318</v>
      </c>
      <c r="R4781" t="s">
        <v>2182</v>
      </c>
      <c r="S4781" t="s">
        <v>249</v>
      </c>
      <c r="T4781" t="b">
        <v>1</v>
      </c>
    </row>
    <row r="4782" spans="1:20" x14ac:dyDescent="0.25">
      <c r="A4782" t="s">
        <v>259</v>
      </c>
      <c r="B4782" t="s">
        <v>260</v>
      </c>
      <c r="C4782" t="s">
        <v>237</v>
      </c>
      <c r="D4782" t="s">
        <v>701</v>
      </c>
      <c r="E4782" t="s">
        <v>2177</v>
      </c>
      <c r="F4782" t="s">
        <v>10462</v>
      </c>
      <c r="G4782" t="s">
        <v>10463</v>
      </c>
      <c r="H4782">
        <v>0.51600000000000001</v>
      </c>
      <c r="I4782" t="s">
        <v>265</v>
      </c>
      <c r="J4782" t="s">
        <v>242</v>
      </c>
      <c r="K4782" t="s">
        <v>243</v>
      </c>
      <c r="L4782" t="s">
        <v>244</v>
      </c>
      <c r="M4782">
        <v>0</v>
      </c>
      <c r="N4782">
        <v>0.51600000000000001</v>
      </c>
      <c r="O4782" t="s">
        <v>446</v>
      </c>
      <c r="P4782" t="s">
        <v>10464</v>
      </c>
      <c r="Q4782" t="s">
        <v>705</v>
      </c>
      <c r="R4782" t="s">
        <v>10465</v>
      </c>
      <c r="S4782" t="s">
        <v>270</v>
      </c>
      <c r="T4782" t="b">
        <v>1</v>
      </c>
    </row>
    <row r="4783" spans="1:20" x14ac:dyDescent="0.25">
      <c r="A4783" t="s">
        <v>236</v>
      </c>
      <c r="B4783" t="s">
        <v>236</v>
      </c>
      <c r="C4783" t="s">
        <v>237</v>
      </c>
      <c r="D4783" t="s">
        <v>566</v>
      </c>
      <c r="F4783" t="s">
        <v>672</v>
      </c>
      <c r="G4783" t="s">
        <v>10466</v>
      </c>
      <c r="H4783">
        <v>8.1299999999999997E-2</v>
      </c>
      <c r="I4783" t="s">
        <v>254</v>
      </c>
      <c r="J4783" t="s">
        <v>242</v>
      </c>
      <c r="K4783" t="s">
        <v>243</v>
      </c>
      <c r="L4783" t="s">
        <v>244</v>
      </c>
      <c r="M4783">
        <v>0</v>
      </c>
      <c r="N4783">
        <v>8.1299999999999997E-2</v>
      </c>
      <c r="O4783" t="s">
        <v>690</v>
      </c>
      <c r="P4783" t="s">
        <v>10467</v>
      </c>
      <c r="Q4783" t="s">
        <v>571</v>
      </c>
      <c r="R4783" t="s">
        <v>692</v>
      </c>
      <c r="S4783" t="s">
        <v>249</v>
      </c>
      <c r="T4783" t="b">
        <v>1</v>
      </c>
    </row>
    <row r="4784" spans="1:20" x14ac:dyDescent="0.25">
      <c r="A4784" t="s">
        <v>236</v>
      </c>
      <c r="B4784" t="s">
        <v>236</v>
      </c>
      <c r="C4784" t="s">
        <v>237</v>
      </c>
      <c r="D4784" t="s">
        <v>355</v>
      </c>
      <c r="F4784" t="s">
        <v>356</v>
      </c>
      <c r="G4784" t="s">
        <v>10468</v>
      </c>
      <c r="H4784">
        <v>8.0000000000000002E-3</v>
      </c>
      <c r="I4784" t="s">
        <v>254</v>
      </c>
      <c r="J4784" t="s">
        <v>242</v>
      </c>
      <c r="K4784" t="s">
        <v>243</v>
      </c>
      <c r="L4784" t="s">
        <v>244</v>
      </c>
      <c r="M4784">
        <v>0</v>
      </c>
      <c r="N4784">
        <v>8.0000000000000002E-3</v>
      </c>
      <c r="O4784" t="s">
        <v>1390</v>
      </c>
      <c r="P4784" t="s">
        <v>10469</v>
      </c>
      <c r="Q4784" t="s">
        <v>360</v>
      </c>
      <c r="R4784" t="s">
        <v>361</v>
      </c>
      <c r="S4784" t="s">
        <v>249</v>
      </c>
      <c r="T4784" t="b">
        <v>0</v>
      </c>
    </row>
    <row r="4785" spans="1:20" x14ac:dyDescent="0.25">
      <c r="A4785" t="s">
        <v>259</v>
      </c>
      <c r="B4785" t="s">
        <v>382</v>
      </c>
      <c r="C4785" t="s">
        <v>237</v>
      </c>
      <c r="D4785" t="s">
        <v>649</v>
      </c>
      <c r="E4785" t="s">
        <v>6722</v>
      </c>
      <c r="F4785" t="s">
        <v>10470</v>
      </c>
      <c r="G4785" t="s">
        <v>10470</v>
      </c>
      <c r="H4785">
        <v>4.5119999999999996</v>
      </c>
      <c r="I4785" t="s">
        <v>265</v>
      </c>
      <c r="J4785" t="s">
        <v>242</v>
      </c>
      <c r="K4785" t="s">
        <v>243</v>
      </c>
      <c r="L4785" t="s">
        <v>244</v>
      </c>
      <c r="M4785">
        <v>0</v>
      </c>
      <c r="N4785">
        <v>4.5119999999999996</v>
      </c>
      <c r="O4785" t="s">
        <v>486</v>
      </c>
      <c r="P4785" t="s">
        <v>10471</v>
      </c>
      <c r="Q4785" t="s">
        <v>654</v>
      </c>
      <c r="R4785" t="s">
        <v>10472</v>
      </c>
      <c r="S4785" t="s">
        <v>390</v>
      </c>
      <c r="T4785" t="b">
        <v>1</v>
      </c>
    </row>
    <row r="4786" spans="1:20" x14ac:dyDescent="0.25">
      <c r="A4786" t="s">
        <v>259</v>
      </c>
      <c r="B4786" t="s">
        <v>382</v>
      </c>
      <c r="C4786" t="s">
        <v>294</v>
      </c>
      <c r="D4786" t="s">
        <v>649</v>
      </c>
      <c r="E4786" t="s">
        <v>6722</v>
      </c>
      <c r="F4786" t="s">
        <v>10470</v>
      </c>
      <c r="G4786" t="s">
        <v>10470</v>
      </c>
      <c r="H4786">
        <v>2.3039999999999998</v>
      </c>
      <c r="I4786" t="s">
        <v>265</v>
      </c>
      <c r="J4786" t="s">
        <v>242</v>
      </c>
      <c r="K4786" t="s">
        <v>243</v>
      </c>
      <c r="L4786" t="s">
        <v>244</v>
      </c>
      <c r="M4786">
        <v>0</v>
      </c>
      <c r="N4786">
        <v>2.3039999999999998</v>
      </c>
      <c r="O4786" t="s">
        <v>486</v>
      </c>
      <c r="P4786" t="s">
        <v>10471</v>
      </c>
      <c r="Q4786" t="s">
        <v>654</v>
      </c>
      <c r="R4786" t="s">
        <v>10472</v>
      </c>
      <c r="S4786" t="s">
        <v>390</v>
      </c>
      <c r="T4786" t="b">
        <v>1</v>
      </c>
    </row>
    <row r="4787" spans="1:20" x14ac:dyDescent="0.25">
      <c r="A4787" t="s">
        <v>259</v>
      </c>
      <c r="B4787" t="s">
        <v>260</v>
      </c>
      <c r="C4787" t="s">
        <v>237</v>
      </c>
      <c r="D4787" t="s">
        <v>1352</v>
      </c>
      <c r="E4787" t="s">
        <v>5290</v>
      </c>
      <c r="F4787" t="s">
        <v>10473</v>
      </c>
      <c r="G4787" t="s">
        <v>10473</v>
      </c>
      <c r="H4787">
        <v>0.11899999999999999</v>
      </c>
      <c r="I4787" t="s">
        <v>265</v>
      </c>
      <c r="J4787" t="s">
        <v>242</v>
      </c>
      <c r="K4787" t="s">
        <v>243</v>
      </c>
      <c r="L4787" t="s">
        <v>244</v>
      </c>
      <c r="M4787">
        <v>0</v>
      </c>
      <c r="N4787">
        <v>0.11899999999999999</v>
      </c>
      <c r="O4787" t="s">
        <v>446</v>
      </c>
      <c r="P4787" t="s">
        <v>10474</v>
      </c>
      <c r="Q4787" t="s">
        <v>1356</v>
      </c>
      <c r="R4787" t="s">
        <v>10475</v>
      </c>
      <c r="S4787" t="s">
        <v>270</v>
      </c>
      <c r="T4787" t="b">
        <v>1</v>
      </c>
    </row>
    <row r="4788" spans="1:20" x14ac:dyDescent="0.25">
      <c r="A4788" t="s">
        <v>236</v>
      </c>
      <c r="B4788" t="s">
        <v>236</v>
      </c>
      <c r="C4788" t="s">
        <v>237</v>
      </c>
      <c r="D4788" t="s">
        <v>250</v>
      </c>
      <c r="F4788" t="s">
        <v>544</v>
      </c>
      <c r="G4788" t="s">
        <v>8030</v>
      </c>
      <c r="H4788">
        <v>6.6000000000000003E-2</v>
      </c>
      <c r="I4788" t="s">
        <v>341</v>
      </c>
      <c r="J4788" t="s">
        <v>242</v>
      </c>
      <c r="K4788" t="s">
        <v>243</v>
      </c>
      <c r="L4788" t="s">
        <v>244</v>
      </c>
      <c r="M4788">
        <v>0</v>
      </c>
      <c r="N4788">
        <v>6.6000000000000003E-2</v>
      </c>
      <c r="O4788" t="s">
        <v>546</v>
      </c>
      <c r="P4788" t="s">
        <v>10476</v>
      </c>
      <c r="Q4788" t="s">
        <v>257</v>
      </c>
      <c r="R4788" t="s">
        <v>548</v>
      </c>
      <c r="S4788" t="s">
        <v>249</v>
      </c>
      <c r="T4788" t="b">
        <v>1</v>
      </c>
    </row>
    <row r="4789" spans="1:20" x14ac:dyDescent="0.25">
      <c r="A4789" t="s">
        <v>259</v>
      </c>
      <c r="B4789" t="s">
        <v>271</v>
      </c>
      <c r="C4789" t="s">
        <v>237</v>
      </c>
      <c r="D4789" t="s">
        <v>272</v>
      </c>
      <c r="F4789" t="s">
        <v>10477</v>
      </c>
      <c r="G4789" t="s">
        <v>10478</v>
      </c>
      <c r="H4789">
        <v>0.64978499999999995</v>
      </c>
      <c r="I4789" t="s">
        <v>265</v>
      </c>
      <c r="J4789" t="s">
        <v>242</v>
      </c>
      <c r="K4789" t="s">
        <v>243</v>
      </c>
      <c r="L4789" t="s">
        <v>244</v>
      </c>
      <c r="M4789">
        <v>0</v>
      </c>
      <c r="N4789">
        <v>0.64978499999999995</v>
      </c>
      <c r="O4789" t="s">
        <v>275</v>
      </c>
      <c r="P4789" t="s">
        <v>10479</v>
      </c>
      <c r="Q4789" t="s">
        <v>277</v>
      </c>
      <c r="R4789" t="s">
        <v>10480</v>
      </c>
      <c r="S4789" t="s">
        <v>279</v>
      </c>
      <c r="T4789" t="b">
        <v>1</v>
      </c>
    </row>
    <row r="4790" spans="1:20" x14ac:dyDescent="0.25">
      <c r="A4790" t="s">
        <v>259</v>
      </c>
      <c r="B4790" t="s">
        <v>260</v>
      </c>
      <c r="C4790" t="s">
        <v>237</v>
      </c>
      <c r="D4790" t="s">
        <v>3163</v>
      </c>
      <c r="E4790" t="s">
        <v>970</v>
      </c>
      <c r="F4790" t="s">
        <v>971</v>
      </c>
      <c r="G4790" t="s">
        <v>971</v>
      </c>
      <c r="H4790">
        <v>6.5000000000000002E-2</v>
      </c>
      <c r="I4790" t="s">
        <v>265</v>
      </c>
      <c r="J4790" t="s">
        <v>242</v>
      </c>
      <c r="K4790" t="s">
        <v>243</v>
      </c>
      <c r="L4790" t="s">
        <v>244</v>
      </c>
      <c r="M4790">
        <v>0</v>
      </c>
      <c r="N4790">
        <v>6.5000000000000002E-2</v>
      </c>
      <c r="O4790" t="s">
        <v>324</v>
      </c>
      <c r="P4790" t="s">
        <v>10481</v>
      </c>
      <c r="Q4790" t="s">
        <v>3167</v>
      </c>
      <c r="R4790" t="s">
        <v>10482</v>
      </c>
      <c r="S4790" t="s">
        <v>270</v>
      </c>
      <c r="T4790" t="b">
        <v>1</v>
      </c>
    </row>
    <row r="4791" spans="1:20" x14ac:dyDescent="0.25">
      <c r="A4791" t="s">
        <v>259</v>
      </c>
      <c r="B4791" t="s">
        <v>260</v>
      </c>
      <c r="C4791" t="s">
        <v>294</v>
      </c>
      <c r="D4791" t="s">
        <v>3163</v>
      </c>
      <c r="E4791" t="s">
        <v>970</v>
      </c>
      <c r="F4791" t="s">
        <v>971</v>
      </c>
      <c r="G4791" t="s">
        <v>971</v>
      </c>
      <c r="H4791">
        <v>1.6899999999999998E-2</v>
      </c>
      <c r="I4791" t="s">
        <v>265</v>
      </c>
      <c r="J4791" t="s">
        <v>242</v>
      </c>
      <c r="K4791" t="s">
        <v>243</v>
      </c>
      <c r="L4791" t="s">
        <v>244</v>
      </c>
      <c r="M4791">
        <v>0</v>
      </c>
      <c r="N4791">
        <v>1.6899999999999998E-2</v>
      </c>
      <c r="O4791" t="s">
        <v>324</v>
      </c>
      <c r="P4791" t="s">
        <v>10481</v>
      </c>
      <c r="Q4791" t="s">
        <v>3167</v>
      </c>
      <c r="R4791" t="s">
        <v>10482</v>
      </c>
      <c r="S4791" t="s">
        <v>270</v>
      </c>
      <c r="T4791" t="b">
        <v>1</v>
      </c>
    </row>
    <row r="4792" spans="1:20" x14ac:dyDescent="0.25">
      <c r="A4792" t="s">
        <v>259</v>
      </c>
      <c r="B4792" t="s">
        <v>260</v>
      </c>
      <c r="C4792" t="s">
        <v>237</v>
      </c>
      <c r="D4792" t="s">
        <v>5303</v>
      </c>
      <c r="E4792" t="s">
        <v>981</v>
      </c>
      <c r="F4792" t="s">
        <v>10483</v>
      </c>
      <c r="G4792" t="s">
        <v>10484</v>
      </c>
      <c r="H4792">
        <v>0.76800000000000002</v>
      </c>
      <c r="I4792" t="s">
        <v>265</v>
      </c>
      <c r="J4792" t="s">
        <v>242</v>
      </c>
      <c r="K4792" t="s">
        <v>243</v>
      </c>
      <c r="L4792" t="s">
        <v>244</v>
      </c>
      <c r="M4792">
        <v>0</v>
      </c>
      <c r="N4792">
        <v>0.76800000000000002</v>
      </c>
      <c r="O4792" t="s">
        <v>652</v>
      </c>
      <c r="P4792" t="s">
        <v>10485</v>
      </c>
      <c r="Q4792" t="s">
        <v>5307</v>
      </c>
      <c r="R4792" t="s">
        <v>10486</v>
      </c>
      <c r="S4792" t="s">
        <v>270</v>
      </c>
      <c r="T4792" t="b">
        <v>1</v>
      </c>
    </row>
    <row r="4793" spans="1:20" x14ac:dyDescent="0.25">
      <c r="A4793" t="s">
        <v>259</v>
      </c>
      <c r="B4793" t="s">
        <v>260</v>
      </c>
      <c r="C4793" t="s">
        <v>336</v>
      </c>
      <c r="D4793" t="s">
        <v>5303</v>
      </c>
      <c r="E4793" t="s">
        <v>981</v>
      </c>
      <c r="F4793" t="s">
        <v>10483</v>
      </c>
      <c r="G4793" t="s">
        <v>10484</v>
      </c>
      <c r="H4793">
        <v>4012</v>
      </c>
      <c r="I4793" t="s">
        <v>265</v>
      </c>
      <c r="J4793" t="s">
        <v>242</v>
      </c>
      <c r="K4793" t="s">
        <v>243</v>
      </c>
      <c r="L4793" t="s">
        <v>244</v>
      </c>
      <c r="M4793">
        <v>0</v>
      </c>
      <c r="N4793">
        <v>4012</v>
      </c>
      <c r="O4793" t="s">
        <v>652</v>
      </c>
      <c r="P4793" t="s">
        <v>10485</v>
      </c>
      <c r="Q4793" t="s">
        <v>5307</v>
      </c>
      <c r="R4793" t="s">
        <v>10487</v>
      </c>
      <c r="S4793" t="s">
        <v>270</v>
      </c>
      <c r="T4793" t="b">
        <v>1</v>
      </c>
    </row>
    <row r="4794" spans="1:20" x14ac:dyDescent="0.25">
      <c r="A4794" t="s">
        <v>259</v>
      </c>
      <c r="B4794" t="s">
        <v>260</v>
      </c>
      <c r="C4794" t="s">
        <v>336</v>
      </c>
      <c r="D4794" t="s">
        <v>5303</v>
      </c>
      <c r="E4794" t="s">
        <v>981</v>
      </c>
      <c r="F4794" t="s">
        <v>10483</v>
      </c>
      <c r="G4794" t="s">
        <v>10484</v>
      </c>
      <c r="H4794">
        <v>7747</v>
      </c>
      <c r="I4794" t="s">
        <v>265</v>
      </c>
      <c r="J4794" t="s">
        <v>242</v>
      </c>
      <c r="K4794" t="s">
        <v>243</v>
      </c>
      <c r="L4794" t="s">
        <v>244</v>
      </c>
      <c r="M4794">
        <v>0</v>
      </c>
      <c r="N4794">
        <v>7747</v>
      </c>
      <c r="O4794" t="s">
        <v>652</v>
      </c>
      <c r="P4794" t="s">
        <v>10485</v>
      </c>
      <c r="Q4794" t="s">
        <v>5307</v>
      </c>
      <c r="R4794" t="s">
        <v>10488</v>
      </c>
      <c r="S4794" t="s">
        <v>270</v>
      </c>
      <c r="T4794" t="b">
        <v>1</v>
      </c>
    </row>
    <row r="4795" spans="1:20" x14ac:dyDescent="0.25">
      <c r="A4795" t="s">
        <v>259</v>
      </c>
      <c r="B4795" t="s">
        <v>260</v>
      </c>
      <c r="C4795" t="s">
        <v>237</v>
      </c>
      <c r="D4795" t="s">
        <v>3088</v>
      </c>
      <c r="E4795" t="s">
        <v>5343</v>
      </c>
      <c r="F4795" t="s">
        <v>10489</v>
      </c>
      <c r="G4795" t="s">
        <v>10490</v>
      </c>
      <c r="H4795">
        <v>1.6258000000000002E-2</v>
      </c>
      <c r="I4795" t="s">
        <v>265</v>
      </c>
      <c r="J4795" t="s">
        <v>242</v>
      </c>
      <c r="K4795" t="s">
        <v>243</v>
      </c>
      <c r="L4795" t="s">
        <v>244</v>
      </c>
      <c r="M4795">
        <v>0</v>
      </c>
      <c r="N4795">
        <v>1.6258000000000002E-2</v>
      </c>
      <c r="O4795" t="s">
        <v>372</v>
      </c>
      <c r="P4795" t="s">
        <v>10491</v>
      </c>
      <c r="Q4795" t="s">
        <v>3092</v>
      </c>
      <c r="R4795" t="s">
        <v>10492</v>
      </c>
      <c r="S4795" t="s">
        <v>270</v>
      </c>
      <c r="T4795" t="b">
        <v>1</v>
      </c>
    </row>
    <row r="4796" spans="1:20" x14ac:dyDescent="0.25">
      <c r="A4796" t="s">
        <v>259</v>
      </c>
      <c r="B4796" t="s">
        <v>260</v>
      </c>
      <c r="C4796" t="s">
        <v>237</v>
      </c>
      <c r="D4796" t="s">
        <v>1530</v>
      </c>
      <c r="E4796" t="s">
        <v>3856</v>
      </c>
      <c r="F4796" t="s">
        <v>6177</v>
      </c>
      <c r="G4796" t="s">
        <v>6177</v>
      </c>
      <c r="H4796">
        <v>0.36</v>
      </c>
      <c r="I4796" t="s">
        <v>265</v>
      </c>
      <c r="J4796" t="s">
        <v>242</v>
      </c>
      <c r="K4796" t="s">
        <v>243</v>
      </c>
      <c r="L4796" t="s">
        <v>244</v>
      </c>
      <c r="M4796">
        <v>0</v>
      </c>
      <c r="N4796">
        <v>0.36</v>
      </c>
      <c r="O4796" t="s">
        <v>266</v>
      </c>
      <c r="P4796" t="s">
        <v>10493</v>
      </c>
      <c r="Q4796" t="s">
        <v>1533</v>
      </c>
      <c r="R4796" t="s">
        <v>10494</v>
      </c>
      <c r="S4796" t="s">
        <v>270</v>
      </c>
      <c r="T4796" t="b">
        <v>1</v>
      </c>
    </row>
    <row r="4797" spans="1:20" x14ac:dyDescent="0.25">
      <c r="A4797" t="s">
        <v>236</v>
      </c>
      <c r="B4797" t="s">
        <v>236</v>
      </c>
      <c r="C4797" t="s">
        <v>237</v>
      </c>
      <c r="D4797" t="s">
        <v>250</v>
      </c>
      <c r="F4797" t="s">
        <v>925</v>
      </c>
      <c r="G4797" t="s">
        <v>6923</v>
      </c>
      <c r="H4797">
        <v>3.2499999999999999E-3</v>
      </c>
      <c r="I4797" t="s">
        <v>561</v>
      </c>
      <c r="J4797" t="s">
        <v>242</v>
      </c>
      <c r="K4797" t="s">
        <v>243</v>
      </c>
      <c r="L4797" t="s">
        <v>244</v>
      </c>
      <c r="M4797">
        <v>0</v>
      </c>
      <c r="N4797">
        <v>3.2499999999999999E-3</v>
      </c>
      <c r="O4797" t="s">
        <v>432</v>
      </c>
      <c r="P4797" t="s">
        <v>10495</v>
      </c>
      <c r="Q4797" t="s">
        <v>257</v>
      </c>
      <c r="R4797" t="s">
        <v>5150</v>
      </c>
      <c r="S4797" t="s">
        <v>249</v>
      </c>
      <c r="T4797" t="b">
        <v>1</v>
      </c>
    </row>
    <row r="4798" spans="1:20" x14ac:dyDescent="0.25">
      <c r="A4798" t="s">
        <v>259</v>
      </c>
      <c r="B4798" t="s">
        <v>260</v>
      </c>
      <c r="C4798" t="s">
        <v>237</v>
      </c>
      <c r="D4798" t="s">
        <v>295</v>
      </c>
      <c r="E4798" t="s">
        <v>8727</v>
      </c>
      <c r="F4798" t="s">
        <v>10496</v>
      </c>
      <c r="G4798" t="s">
        <v>10496</v>
      </c>
      <c r="H4798">
        <v>2.387</v>
      </c>
      <c r="I4798" t="s">
        <v>265</v>
      </c>
      <c r="J4798" t="s">
        <v>242</v>
      </c>
      <c r="K4798" t="s">
        <v>243</v>
      </c>
      <c r="L4798" t="s">
        <v>244</v>
      </c>
      <c r="M4798">
        <v>0</v>
      </c>
      <c r="N4798">
        <v>2.387</v>
      </c>
      <c r="O4798" t="s">
        <v>350</v>
      </c>
      <c r="P4798" t="s">
        <v>10497</v>
      </c>
      <c r="Q4798" t="s">
        <v>300</v>
      </c>
      <c r="R4798" t="s">
        <v>10498</v>
      </c>
      <c r="S4798" t="s">
        <v>270</v>
      </c>
      <c r="T4798" t="b">
        <v>1</v>
      </c>
    </row>
    <row r="4799" spans="1:20" x14ac:dyDescent="0.25">
      <c r="A4799" t="s">
        <v>259</v>
      </c>
      <c r="B4799" t="s">
        <v>260</v>
      </c>
      <c r="C4799" t="s">
        <v>336</v>
      </c>
      <c r="D4799" t="s">
        <v>295</v>
      </c>
      <c r="E4799" t="s">
        <v>8727</v>
      </c>
      <c r="F4799" t="s">
        <v>10496</v>
      </c>
      <c r="G4799" t="s">
        <v>10496</v>
      </c>
      <c r="H4799">
        <v>12025</v>
      </c>
      <c r="I4799" t="s">
        <v>265</v>
      </c>
      <c r="J4799" t="s">
        <v>242</v>
      </c>
      <c r="K4799" t="s">
        <v>243</v>
      </c>
      <c r="L4799" t="s">
        <v>244</v>
      </c>
      <c r="M4799">
        <v>0</v>
      </c>
      <c r="N4799">
        <v>12025</v>
      </c>
      <c r="O4799" t="s">
        <v>350</v>
      </c>
      <c r="P4799" t="s">
        <v>10497</v>
      </c>
      <c r="Q4799" t="s">
        <v>300</v>
      </c>
      <c r="R4799" t="s">
        <v>10499</v>
      </c>
      <c r="S4799" t="s">
        <v>270</v>
      </c>
      <c r="T4799" t="b">
        <v>1</v>
      </c>
    </row>
    <row r="4800" spans="1:20" x14ac:dyDescent="0.25">
      <c r="A4800" t="s">
        <v>259</v>
      </c>
      <c r="B4800" t="s">
        <v>260</v>
      </c>
      <c r="C4800" t="s">
        <v>336</v>
      </c>
      <c r="D4800" t="s">
        <v>295</v>
      </c>
      <c r="E4800" t="s">
        <v>8727</v>
      </c>
      <c r="F4800" t="s">
        <v>10496</v>
      </c>
      <c r="G4800" t="s">
        <v>10496</v>
      </c>
      <c r="H4800">
        <v>17550</v>
      </c>
      <c r="I4800" t="s">
        <v>265</v>
      </c>
      <c r="J4800" t="s">
        <v>242</v>
      </c>
      <c r="K4800" t="s">
        <v>243</v>
      </c>
      <c r="L4800" t="s">
        <v>244</v>
      </c>
      <c r="M4800">
        <v>0</v>
      </c>
      <c r="N4800">
        <v>17550</v>
      </c>
      <c r="O4800" t="s">
        <v>350</v>
      </c>
      <c r="P4800" t="s">
        <v>10497</v>
      </c>
      <c r="Q4800" t="s">
        <v>300</v>
      </c>
      <c r="R4800" t="s">
        <v>10500</v>
      </c>
      <c r="S4800" t="s">
        <v>270</v>
      </c>
      <c r="T4800" t="b">
        <v>1</v>
      </c>
    </row>
    <row r="4801" spans="1:20" x14ac:dyDescent="0.25">
      <c r="A4801" t="s">
        <v>236</v>
      </c>
      <c r="B4801" t="s">
        <v>236</v>
      </c>
      <c r="C4801" t="s">
        <v>237</v>
      </c>
      <c r="D4801" t="s">
        <v>566</v>
      </c>
      <c r="E4801" t="s">
        <v>251</v>
      </c>
      <c r="F4801" t="s">
        <v>455</v>
      </c>
      <c r="G4801" t="s">
        <v>9327</v>
      </c>
      <c r="H4801">
        <v>1</v>
      </c>
      <c r="I4801" t="s">
        <v>492</v>
      </c>
      <c r="J4801" t="s">
        <v>242</v>
      </c>
      <c r="K4801" t="s">
        <v>243</v>
      </c>
      <c r="L4801" t="s">
        <v>244</v>
      </c>
      <c r="M4801">
        <v>0</v>
      </c>
      <c r="N4801">
        <v>1</v>
      </c>
      <c r="O4801" t="s">
        <v>255</v>
      </c>
      <c r="P4801" t="s">
        <v>10501</v>
      </c>
      <c r="Q4801" t="s">
        <v>571</v>
      </c>
      <c r="R4801" t="s">
        <v>2785</v>
      </c>
      <c r="S4801" t="s">
        <v>249</v>
      </c>
      <c r="T4801" t="b">
        <v>1</v>
      </c>
    </row>
    <row r="4802" spans="1:20" x14ac:dyDescent="0.25">
      <c r="A4802" t="s">
        <v>259</v>
      </c>
      <c r="B4802" t="s">
        <v>260</v>
      </c>
      <c r="C4802" t="s">
        <v>237</v>
      </c>
      <c r="D4802" t="s">
        <v>3256</v>
      </c>
      <c r="E4802" t="s">
        <v>5297</v>
      </c>
      <c r="F4802" t="s">
        <v>5297</v>
      </c>
      <c r="G4802" t="s">
        <v>5298</v>
      </c>
      <c r="H4802">
        <v>4.2720000000000002</v>
      </c>
      <c r="I4802" t="s">
        <v>265</v>
      </c>
      <c r="J4802" t="s">
        <v>242</v>
      </c>
      <c r="K4802" t="s">
        <v>243</v>
      </c>
      <c r="L4802" t="s">
        <v>244</v>
      </c>
      <c r="M4802">
        <v>0</v>
      </c>
      <c r="N4802">
        <v>4.2720000000000002</v>
      </c>
      <c r="O4802" t="s">
        <v>266</v>
      </c>
      <c r="P4802" t="s">
        <v>10502</v>
      </c>
      <c r="Q4802" t="s">
        <v>3260</v>
      </c>
      <c r="R4802" t="s">
        <v>10503</v>
      </c>
      <c r="S4802" t="s">
        <v>270</v>
      </c>
      <c r="T4802" t="b">
        <v>1</v>
      </c>
    </row>
    <row r="4803" spans="1:20" x14ac:dyDescent="0.25">
      <c r="A4803" t="s">
        <v>259</v>
      </c>
      <c r="B4803" t="s">
        <v>260</v>
      </c>
      <c r="C4803" t="s">
        <v>294</v>
      </c>
      <c r="D4803" t="s">
        <v>3256</v>
      </c>
      <c r="E4803" t="s">
        <v>5297</v>
      </c>
      <c r="F4803" t="s">
        <v>5297</v>
      </c>
      <c r="G4803" t="s">
        <v>5298</v>
      </c>
      <c r="H4803">
        <v>2.0640000000000001</v>
      </c>
      <c r="I4803" t="s">
        <v>265</v>
      </c>
      <c r="J4803" t="s">
        <v>242</v>
      </c>
      <c r="K4803" t="s">
        <v>243</v>
      </c>
      <c r="L4803" t="s">
        <v>244</v>
      </c>
      <c r="M4803">
        <v>0</v>
      </c>
      <c r="N4803">
        <v>2.0640000000000001</v>
      </c>
      <c r="O4803" t="s">
        <v>266</v>
      </c>
      <c r="P4803" t="s">
        <v>10502</v>
      </c>
      <c r="Q4803" t="s">
        <v>3260</v>
      </c>
      <c r="R4803" t="s">
        <v>10503</v>
      </c>
      <c r="S4803" t="s">
        <v>270</v>
      </c>
      <c r="T4803" t="b">
        <v>1</v>
      </c>
    </row>
    <row r="4804" spans="1:20" x14ac:dyDescent="0.25">
      <c r="A4804" t="s">
        <v>259</v>
      </c>
      <c r="B4804" t="s">
        <v>260</v>
      </c>
      <c r="C4804" t="s">
        <v>237</v>
      </c>
      <c r="D4804" t="s">
        <v>949</v>
      </c>
      <c r="E4804" t="s">
        <v>2403</v>
      </c>
      <c r="F4804" t="s">
        <v>3066</v>
      </c>
      <c r="G4804" t="s">
        <v>3066</v>
      </c>
      <c r="H4804">
        <v>1.1200000000000001</v>
      </c>
      <c r="I4804" t="s">
        <v>265</v>
      </c>
      <c r="J4804" t="s">
        <v>242</v>
      </c>
      <c r="K4804" t="s">
        <v>243</v>
      </c>
      <c r="L4804" t="s">
        <v>244</v>
      </c>
      <c r="M4804">
        <v>0</v>
      </c>
      <c r="N4804">
        <v>1.1200000000000001</v>
      </c>
      <c r="O4804" t="s">
        <v>2659</v>
      </c>
      <c r="P4804" t="s">
        <v>9354</v>
      </c>
      <c r="Q4804" t="s">
        <v>954</v>
      </c>
      <c r="R4804" t="s">
        <v>10504</v>
      </c>
      <c r="S4804" t="s">
        <v>270</v>
      </c>
      <c r="T4804" t="b">
        <v>0</v>
      </c>
    </row>
    <row r="4805" spans="1:20" x14ac:dyDescent="0.25">
      <c r="A4805" t="s">
        <v>259</v>
      </c>
      <c r="B4805" t="s">
        <v>260</v>
      </c>
      <c r="C4805" t="s">
        <v>294</v>
      </c>
      <c r="D4805" t="s">
        <v>949</v>
      </c>
      <c r="E4805" t="s">
        <v>2403</v>
      </c>
      <c r="F4805" t="s">
        <v>3066</v>
      </c>
      <c r="G4805" t="s">
        <v>3066</v>
      </c>
      <c r="H4805">
        <v>0.61599999999999999</v>
      </c>
      <c r="I4805" t="s">
        <v>265</v>
      </c>
      <c r="J4805" t="s">
        <v>242</v>
      </c>
      <c r="K4805" t="s">
        <v>243</v>
      </c>
      <c r="L4805" t="s">
        <v>244</v>
      </c>
      <c r="M4805">
        <v>0</v>
      </c>
      <c r="N4805">
        <v>0.61599999999999999</v>
      </c>
      <c r="O4805" t="s">
        <v>2659</v>
      </c>
      <c r="P4805" t="s">
        <v>9354</v>
      </c>
      <c r="Q4805" t="s">
        <v>954</v>
      </c>
      <c r="R4805" t="s">
        <v>10504</v>
      </c>
      <c r="S4805" t="s">
        <v>270</v>
      </c>
      <c r="T4805" t="b">
        <v>0</v>
      </c>
    </row>
    <row r="4806" spans="1:20" x14ac:dyDescent="0.25">
      <c r="A4806" t="s">
        <v>259</v>
      </c>
      <c r="B4806" t="s">
        <v>260</v>
      </c>
      <c r="C4806" t="s">
        <v>237</v>
      </c>
      <c r="D4806" t="s">
        <v>2206</v>
      </c>
      <c r="E4806" t="s">
        <v>4994</v>
      </c>
      <c r="F4806" t="s">
        <v>6273</v>
      </c>
      <c r="G4806" t="s">
        <v>6273</v>
      </c>
      <c r="H4806">
        <v>1.9199999999999998E-2</v>
      </c>
      <c r="I4806" t="s">
        <v>265</v>
      </c>
      <c r="J4806" t="s">
        <v>242</v>
      </c>
      <c r="K4806" t="s">
        <v>243</v>
      </c>
      <c r="L4806" t="s">
        <v>244</v>
      </c>
      <c r="M4806">
        <v>0</v>
      </c>
      <c r="N4806">
        <v>1.9199999999999998E-2</v>
      </c>
      <c r="O4806" t="s">
        <v>310</v>
      </c>
      <c r="P4806" t="s">
        <v>10505</v>
      </c>
      <c r="Q4806" t="s">
        <v>2210</v>
      </c>
      <c r="R4806" t="s">
        <v>10506</v>
      </c>
      <c r="S4806" t="s">
        <v>270</v>
      </c>
      <c r="T4806" t="b">
        <v>1</v>
      </c>
    </row>
    <row r="4807" spans="1:20" x14ac:dyDescent="0.25">
      <c r="A4807" t="s">
        <v>259</v>
      </c>
      <c r="B4807" t="s">
        <v>260</v>
      </c>
      <c r="C4807" t="s">
        <v>237</v>
      </c>
      <c r="D4807" t="s">
        <v>875</v>
      </c>
      <c r="E4807" t="s">
        <v>4248</v>
      </c>
      <c r="F4807" t="s">
        <v>4249</v>
      </c>
      <c r="G4807" t="s">
        <v>4249</v>
      </c>
      <c r="H4807">
        <v>5.2290000000000001</v>
      </c>
      <c r="I4807" t="s">
        <v>265</v>
      </c>
      <c r="J4807" t="s">
        <v>242</v>
      </c>
      <c r="K4807" t="s">
        <v>243</v>
      </c>
      <c r="L4807" t="s">
        <v>244</v>
      </c>
      <c r="M4807">
        <v>0</v>
      </c>
      <c r="N4807">
        <v>5.2290000000000001</v>
      </c>
      <c r="O4807" t="s">
        <v>283</v>
      </c>
      <c r="P4807" t="s">
        <v>10507</v>
      </c>
      <c r="Q4807" t="s">
        <v>879</v>
      </c>
      <c r="R4807" t="s">
        <v>10508</v>
      </c>
      <c r="S4807" t="s">
        <v>270</v>
      </c>
      <c r="T4807" t="b">
        <v>1</v>
      </c>
    </row>
    <row r="4808" spans="1:20" x14ac:dyDescent="0.25">
      <c r="A4808" t="s">
        <v>259</v>
      </c>
      <c r="B4808" t="s">
        <v>260</v>
      </c>
      <c r="C4808" t="s">
        <v>294</v>
      </c>
      <c r="D4808" t="s">
        <v>875</v>
      </c>
      <c r="E4808" t="s">
        <v>4248</v>
      </c>
      <c r="F4808" t="s">
        <v>4249</v>
      </c>
      <c r="G4808" t="s">
        <v>4249</v>
      </c>
      <c r="H4808">
        <v>2.0259999999999998</v>
      </c>
      <c r="I4808" t="s">
        <v>265</v>
      </c>
      <c r="J4808" t="s">
        <v>242</v>
      </c>
      <c r="K4808" t="s">
        <v>243</v>
      </c>
      <c r="L4808" t="s">
        <v>244</v>
      </c>
      <c r="M4808">
        <v>0</v>
      </c>
      <c r="N4808">
        <v>2.0259999999999998</v>
      </c>
      <c r="O4808" t="s">
        <v>283</v>
      </c>
      <c r="P4808" t="s">
        <v>10507</v>
      </c>
      <c r="Q4808" t="s">
        <v>879</v>
      </c>
      <c r="R4808" t="s">
        <v>10508</v>
      </c>
      <c r="S4808" t="s">
        <v>270</v>
      </c>
      <c r="T4808" t="b">
        <v>1</v>
      </c>
    </row>
    <row r="4809" spans="1:20" x14ac:dyDescent="0.25">
      <c r="A4809" t="s">
        <v>259</v>
      </c>
      <c r="B4809" t="s">
        <v>260</v>
      </c>
      <c r="C4809" t="s">
        <v>237</v>
      </c>
      <c r="D4809" t="s">
        <v>4562</v>
      </c>
      <c r="E4809" t="s">
        <v>503</v>
      </c>
      <c r="F4809" t="s">
        <v>503</v>
      </c>
      <c r="G4809" t="s">
        <v>10509</v>
      </c>
      <c r="H4809">
        <v>0.61399999999999999</v>
      </c>
      <c r="I4809" t="s">
        <v>265</v>
      </c>
      <c r="J4809" t="s">
        <v>242</v>
      </c>
      <c r="K4809" t="s">
        <v>243</v>
      </c>
      <c r="L4809" t="s">
        <v>244</v>
      </c>
      <c r="M4809">
        <v>0</v>
      </c>
      <c r="N4809">
        <v>0.61399999999999999</v>
      </c>
      <c r="O4809" t="s">
        <v>2901</v>
      </c>
      <c r="P4809" t="s">
        <v>10510</v>
      </c>
      <c r="Q4809" t="s">
        <v>4564</v>
      </c>
      <c r="R4809" t="s">
        <v>10511</v>
      </c>
      <c r="S4809" t="s">
        <v>270</v>
      </c>
      <c r="T4809" t="b">
        <v>1</v>
      </c>
    </row>
    <row r="4810" spans="1:20" x14ac:dyDescent="0.25">
      <c r="A4810" t="s">
        <v>259</v>
      </c>
      <c r="B4810" t="s">
        <v>260</v>
      </c>
      <c r="C4810" t="s">
        <v>336</v>
      </c>
      <c r="D4810" t="s">
        <v>4562</v>
      </c>
      <c r="E4810" t="s">
        <v>503</v>
      </c>
      <c r="F4810" t="s">
        <v>503</v>
      </c>
      <c r="G4810" t="s">
        <v>10509</v>
      </c>
      <c r="H4810">
        <v>3175</v>
      </c>
      <c r="I4810" t="s">
        <v>265</v>
      </c>
      <c r="J4810" t="s">
        <v>242</v>
      </c>
      <c r="K4810" t="s">
        <v>243</v>
      </c>
      <c r="L4810" t="s">
        <v>244</v>
      </c>
      <c r="M4810">
        <v>0</v>
      </c>
      <c r="N4810">
        <v>3175</v>
      </c>
      <c r="O4810" t="s">
        <v>2901</v>
      </c>
      <c r="P4810" t="s">
        <v>10510</v>
      </c>
      <c r="Q4810" t="s">
        <v>4564</v>
      </c>
      <c r="R4810" t="s">
        <v>10512</v>
      </c>
      <c r="S4810" t="s">
        <v>270</v>
      </c>
      <c r="T4810" t="b">
        <v>1</v>
      </c>
    </row>
    <row r="4811" spans="1:20" x14ac:dyDescent="0.25">
      <c r="A4811" t="s">
        <v>259</v>
      </c>
      <c r="B4811" t="s">
        <v>260</v>
      </c>
      <c r="C4811" t="s">
        <v>336</v>
      </c>
      <c r="D4811" t="s">
        <v>4562</v>
      </c>
      <c r="E4811" t="s">
        <v>503</v>
      </c>
      <c r="F4811" t="s">
        <v>503</v>
      </c>
      <c r="G4811" t="s">
        <v>10509</v>
      </c>
      <c r="H4811">
        <v>6136</v>
      </c>
      <c r="I4811" t="s">
        <v>265</v>
      </c>
      <c r="J4811" t="s">
        <v>242</v>
      </c>
      <c r="K4811" t="s">
        <v>243</v>
      </c>
      <c r="L4811" t="s">
        <v>244</v>
      </c>
      <c r="M4811">
        <v>0</v>
      </c>
      <c r="N4811">
        <v>6136</v>
      </c>
      <c r="O4811" t="s">
        <v>2901</v>
      </c>
      <c r="P4811" t="s">
        <v>10510</v>
      </c>
      <c r="Q4811" t="s">
        <v>4564</v>
      </c>
      <c r="R4811" t="s">
        <v>10513</v>
      </c>
      <c r="S4811" t="s">
        <v>270</v>
      </c>
      <c r="T4811" t="b">
        <v>1</v>
      </c>
    </row>
    <row r="4812" spans="1:20" x14ac:dyDescent="0.25">
      <c r="A4812" t="s">
        <v>259</v>
      </c>
      <c r="B4812" t="s">
        <v>382</v>
      </c>
      <c r="C4812" t="s">
        <v>237</v>
      </c>
      <c r="D4812" t="s">
        <v>649</v>
      </c>
      <c r="E4812" t="s">
        <v>6722</v>
      </c>
      <c r="F4812" t="s">
        <v>10514</v>
      </c>
      <c r="G4812" t="s">
        <v>10514</v>
      </c>
      <c r="H4812">
        <v>1.8049999999999999</v>
      </c>
      <c r="I4812" t="s">
        <v>265</v>
      </c>
      <c r="J4812" t="s">
        <v>242</v>
      </c>
      <c r="K4812" t="s">
        <v>243</v>
      </c>
      <c r="L4812" t="s">
        <v>244</v>
      </c>
      <c r="M4812">
        <v>0</v>
      </c>
      <c r="N4812">
        <v>1.8049999999999999</v>
      </c>
      <c r="O4812" t="s">
        <v>486</v>
      </c>
      <c r="P4812" t="s">
        <v>10515</v>
      </c>
      <c r="Q4812" t="s">
        <v>654</v>
      </c>
      <c r="R4812" t="s">
        <v>10516</v>
      </c>
      <c r="S4812" t="s">
        <v>390</v>
      </c>
      <c r="T4812" t="b">
        <v>1</v>
      </c>
    </row>
    <row r="4813" spans="1:20" x14ac:dyDescent="0.25">
      <c r="A4813" t="s">
        <v>259</v>
      </c>
      <c r="B4813" t="s">
        <v>382</v>
      </c>
      <c r="C4813" t="s">
        <v>294</v>
      </c>
      <c r="D4813" t="s">
        <v>649</v>
      </c>
      <c r="E4813" t="s">
        <v>6722</v>
      </c>
      <c r="F4813" t="s">
        <v>10514</v>
      </c>
      <c r="G4813" t="s">
        <v>10514</v>
      </c>
      <c r="H4813">
        <v>0.46100000000000002</v>
      </c>
      <c r="I4813" t="s">
        <v>265</v>
      </c>
      <c r="J4813" t="s">
        <v>242</v>
      </c>
      <c r="K4813" t="s">
        <v>243</v>
      </c>
      <c r="L4813" t="s">
        <v>244</v>
      </c>
      <c r="M4813">
        <v>0</v>
      </c>
      <c r="N4813">
        <v>0.46100000000000002</v>
      </c>
      <c r="O4813" t="s">
        <v>486</v>
      </c>
      <c r="P4813" t="s">
        <v>10515</v>
      </c>
      <c r="Q4813" t="s">
        <v>654</v>
      </c>
      <c r="R4813" t="s">
        <v>10516</v>
      </c>
      <c r="S4813" t="s">
        <v>390</v>
      </c>
      <c r="T4813" t="b">
        <v>1</v>
      </c>
    </row>
    <row r="4814" spans="1:20" x14ac:dyDescent="0.25">
      <c r="A4814" t="s">
        <v>259</v>
      </c>
      <c r="B4814" t="s">
        <v>260</v>
      </c>
      <c r="C4814" t="s">
        <v>237</v>
      </c>
      <c r="D4814" t="s">
        <v>656</v>
      </c>
      <c r="E4814" t="s">
        <v>9366</v>
      </c>
      <c r="F4814" t="s">
        <v>10517</v>
      </c>
      <c r="G4814" t="s">
        <v>10518</v>
      </c>
      <c r="H4814">
        <v>2.98E-2</v>
      </c>
      <c r="I4814" t="s">
        <v>265</v>
      </c>
      <c r="J4814" t="s">
        <v>242</v>
      </c>
      <c r="K4814" t="s">
        <v>243</v>
      </c>
      <c r="L4814" t="s">
        <v>244</v>
      </c>
      <c r="M4814">
        <v>0</v>
      </c>
      <c r="N4814">
        <v>2.98E-2</v>
      </c>
      <c r="O4814" t="s">
        <v>660</v>
      </c>
      <c r="P4814" t="s">
        <v>10519</v>
      </c>
      <c r="Q4814" t="s">
        <v>662</v>
      </c>
      <c r="R4814" t="s">
        <v>10520</v>
      </c>
      <c r="S4814" t="s">
        <v>270</v>
      </c>
      <c r="T4814" t="b">
        <v>1</v>
      </c>
    </row>
    <row r="4815" spans="1:20" x14ac:dyDescent="0.25">
      <c r="A4815" t="s">
        <v>259</v>
      </c>
      <c r="B4815" t="s">
        <v>260</v>
      </c>
      <c r="C4815" t="s">
        <v>237</v>
      </c>
      <c r="D4815" t="s">
        <v>5949</v>
      </c>
      <c r="E4815" t="s">
        <v>5950</v>
      </c>
      <c r="F4815" t="s">
        <v>6880</v>
      </c>
      <c r="G4815" t="s">
        <v>6881</v>
      </c>
      <c r="H4815">
        <v>2.335</v>
      </c>
      <c r="I4815" t="s">
        <v>265</v>
      </c>
      <c r="J4815" t="s">
        <v>242</v>
      </c>
      <c r="K4815" t="s">
        <v>243</v>
      </c>
      <c r="L4815" t="s">
        <v>244</v>
      </c>
      <c r="M4815">
        <v>0</v>
      </c>
      <c r="N4815">
        <v>2.335</v>
      </c>
      <c r="O4815" t="s">
        <v>310</v>
      </c>
      <c r="P4815" t="s">
        <v>10521</v>
      </c>
      <c r="Q4815" t="s">
        <v>5953</v>
      </c>
      <c r="R4815" t="s">
        <v>10522</v>
      </c>
      <c r="S4815" t="s">
        <v>270</v>
      </c>
      <c r="T4815" t="b">
        <v>1</v>
      </c>
    </row>
    <row r="4816" spans="1:20" x14ac:dyDescent="0.25">
      <c r="A4816" t="s">
        <v>259</v>
      </c>
      <c r="B4816" t="s">
        <v>260</v>
      </c>
      <c r="C4816" t="s">
        <v>294</v>
      </c>
      <c r="D4816" t="s">
        <v>5949</v>
      </c>
      <c r="E4816" t="s">
        <v>5950</v>
      </c>
      <c r="F4816" t="s">
        <v>6880</v>
      </c>
      <c r="G4816" t="s">
        <v>6881</v>
      </c>
      <c r="H4816">
        <v>0.57899999999999996</v>
      </c>
      <c r="I4816" t="s">
        <v>265</v>
      </c>
      <c r="J4816" t="s">
        <v>242</v>
      </c>
      <c r="K4816" t="s">
        <v>243</v>
      </c>
      <c r="L4816" t="s">
        <v>244</v>
      </c>
      <c r="M4816">
        <v>0</v>
      </c>
      <c r="N4816">
        <v>0.57899999999999996</v>
      </c>
      <c r="O4816" t="s">
        <v>310</v>
      </c>
      <c r="P4816" t="s">
        <v>10521</v>
      </c>
      <c r="Q4816" t="s">
        <v>5953</v>
      </c>
      <c r="R4816" t="s">
        <v>10522</v>
      </c>
      <c r="S4816" t="s">
        <v>270</v>
      </c>
      <c r="T4816" t="b">
        <v>1</v>
      </c>
    </row>
    <row r="4817" spans="1:20" x14ac:dyDescent="0.25">
      <c r="A4817" t="s">
        <v>259</v>
      </c>
      <c r="B4817" t="s">
        <v>260</v>
      </c>
      <c r="C4817" t="s">
        <v>237</v>
      </c>
      <c r="D4817" t="s">
        <v>328</v>
      </c>
      <c r="E4817" t="s">
        <v>2407</v>
      </c>
      <c r="F4817" t="s">
        <v>6972</v>
      </c>
      <c r="G4817" t="s">
        <v>6972</v>
      </c>
      <c r="H4817">
        <v>6.9610000000000003</v>
      </c>
      <c r="I4817" t="s">
        <v>265</v>
      </c>
      <c r="J4817" t="s">
        <v>242</v>
      </c>
      <c r="K4817" t="s">
        <v>243</v>
      </c>
      <c r="L4817" t="s">
        <v>244</v>
      </c>
      <c r="M4817">
        <v>0</v>
      </c>
      <c r="N4817">
        <v>6.9610000000000003</v>
      </c>
      <c r="O4817" t="s">
        <v>283</v>
      </c>
      <c r="P4817" t="s">
        <v>10523</v>
      </c>
      <c r="Q4817" t="s">
        <v>333</v>
      </c>
      <c r="R4817" t="s">
        <v>10524</v>
      </c>
      <c r="S4817" t="s">
        <v>270</v>
      </c>
      <c r="T4817" t="b">
        <v>1</v>
      </c>
    </row>
    <row r="4818" spans="1:20" x14ac:dyDescent="0.25">
      <c r="A4818" t="s">
        <v>259</v>
      </c>
      <c r="B4818" t="s">
        <v>260</v>
      </c>
      <c r="C4818" t="s">
        <v>336</v>
      </c>
      <c r="D4818" t="s">
        <v>328</v>
      </c>
      <c r="E4818" t="s">
        <v>2407</v>
      </c>
      <c r="F4818" t="s">
        <v>6972</v>
      </c>
      <c r="G4818" t="s">
        <v>6972</v>
      </c>
      <c r="H4818">
        <v>35976</v>
      </c>
      <c r="I4818" t="s">
        <v>265</v>
      </c>
      <c r="J4818" t="s">
        <v>242</v>
      </c>
      <c r="K4818" t="s">
        <v>243</v>
      </c>
      <c r="L4818" t="s">
        <v>244</v>
      </c>
      <c r="M4818">
        <v>0</v>
      </c>
      <c r="N4818">
        <v>35976</v>
      </c>
      <c r="O4818" t="s">
        <v>283</v>
      </c>
      <c r="P4818" t="s">
        <v>10523</v>
      </c>
      <c r="Q4818" t="s">
        <v>333</v>
      </c>
      <c r="R4818" t="s">
        <v>10525</v>
      </c>
      <c r="S4818" t="s">
        <v>270</v>
      </c>
      <c r="T4818" t="b">
        <v>1</v>
      </c>
    </row>
    <row r="4819" spans="1:20" x14ac:dyDescent="0.25">
      <c r="A4819" t="s">
        <v>259</v>
      </c>
      <c r="B4819" t="s">
        <v>260</v>
      </c>
      <c r="C4819" t="s">
        <v>336</v>
      </c>
      <c r="D4819" t="s">
        <v>328</v>
      </c>
      <c r="E4819" t="s">
        <v>2407</v>
      </c>
      <c r="F4819" t="s">
        <v>6972</v>
      </c>
      <c r="G4819" t="s">
        <v>6972</v>
      </c>
      <c r="H4819">
        <v>69513</v>
      </c>
      <c r="I4819" t="s">
        <v>265</v>
      </c>
      <c r="J4819" t="s">
        <v>242</v>
      </c>
      <c r="K4819" t="s">
        <v>243</v>
      </c>
      <c r="L4819" t="s">
        <v>244</v>
      </c>
      <c r="M4819">
        <v>0</v>
      </c>
      <c r="N4819">
        <v>69513</v>
      </c>
      <c r="O4819" t="s">
        <v>283</v>
      </c>
      <c r="P4819" t="s">
        <v>10523</v>
      </c>
      <c r="Q4819" t="s">
        <v>333</v>
      </c>
      <c r="R4819" t="s">
        <v>10526</v>
      </c>
      <c r="S4819" t="s">
        <v>270</v>
      </c>
      <c r="T4819" t="b">
        <v>1</v>
      </c>
    </row>
    <row r="4820" spans="1:20" x14ac:dyDescent="0.25">
      <c r="A4820" t="s">
        <v>236</v>
      </c>
      <c r="B4820" t="s">
        <v>236</v>
      </c>
      <c r="C4820" t="s">
        <v>237</v>
      </c>
      <c r="D4820" t="s">
        <v>392</v>
      </c>
      <c r="F4820" t="s">
        <v>757</v>
      </c>
      <c r="G4820" t="s">
        <v>2543</v>
      </c>
      <c r="H4820">
        <v>2.99E-3</v>
      </c>
      <c r="I4820" t="s">
        <v>341</v>
      </c>
      <c r="J4820" t="s">
        <v>242</v>
      </c>
      <c r="K4820" t="s">
        <v>243</v>
      </c>
      <c r="L4820" t="s">
        <v>244</v>
      </c>
      <c r="M4820">
        <v>0</v>
      </c>
      <c r="N4820">
        <v>2.99E-3</v>
      </c>
      <c r="O4820" t="s">
        <v>486</v>
      </c>
      <c r="P4820" t="s">
        <v>6756</v>
      </c>
      <c r="Q4820" t="s">
        <v>397</v>
      </c>
      <c r="R4820" t="s">
        <v>3976</v>
      </c>
      <c r="S4820" t="s">
        <v>249</v>
      </c>
      <c r="T4820" t="b">
        <v>0</v>
      </c>
    </row>
    <row r="4821" spans="1:20" x14ac:dyDescent="0.25">
      <c r="A4821" t="s">
        <v>259</v>
      </c>
      <c r="B4821" t="s">
        <v>260</v>
      </c>
      <c r="C4821" t="s">
        <v>237</v>
      </c>
      <c r="D4821" t="s">
        <v>3088</v>
      </c>
      <c r="E4821" t="s">
        <v>2371</v>
      </c>
      <c r="F4821" t="s">
        <v>2371</v>
      </c>
      <c r="G4821" t="s">
        <v>3642</v>
      </c>
      <c r="H4821">
        <v>8.2370000000000001</v>
      </c>
      <c r="I4821" t="s">
        <v>265</v>
      </c>
      <c r="J4821" t="s">
        <v>242</v>
      </c>
      <c r="K4821" t="s">
        <v>243</v>
      </c>
      <c r="L4821" t="s">
        <v>244</v>
      </c>
      <c r="M4821">
        <v>0</v>
      </c>
      <c r="N4821">
        <v>8.2370000000000001</v>
      </c>
      <c r="O4821" t="s">
        <v>324</v>
      </c>
      <c r="P4821" s="18" t="s">
        <v>10527</v>
      </c>
      <c r="Q4821" t="s">
        <v>3092</v>
      </c>
      <c r="R4821" t="s">
        <v>10528</v>
      </c>
      <c r="S4821" t="s">
        <v>270</v>
      </c>
      <c r="T4821" t="b">
        <v>1</v>
      </c>
    </row>
    <row r="4822" spans="1:20" x14ac:dyDescent="0.25">
      <c r="A4822" t="s">
        <v>259</v>
      </c>
      <c r="B4822" t="s">
        <v>260</v>
      </c>
      <c r="C4822" t="s">
        <v>336</v>
      </c>
      <c r="D4822" t="s">
        <v>3088</v>
      </c>
      <c r="E4822" t="s">
        <v>2371</v>
      </c>
      <c r="F4822" t="s">
        <v>2371</v>
      </c>
      <c r="G4822" t="s">
        <v>3642</v>
      </c>
      <c r="H4822">
        <v>42571</v>
      </c>
      <c r="I4822" t="s">
        <v>265</v>
      </c>
      <c r="J4822" t="s">
        <v>242</v>
      </c>
      <c r="K4822" t="s">
        <v>243</v>
      </c>
      <c r="L4822" t="s">
        <v>244</v>
      </c>
      <c r="M4822">
        <v>0</v>
      </c>
      <c r="N4822">
        <v>42571</v>
      </c>
      <c r="O4822" t="s">
        <v>324</v>
      </c>
      <c r="P4822" s="18" t="s">
        <v>10527</v>
      </c>
      <c r="Q4822" t="s">
        <v>3092</v>
      </c>
      <c r="R4822" t="s">
        <v>10529</v>
      </c>
      <c r="S4822" t="s">
        <v>270</v>
      </c>
      <c r="T4822" t="b">
        <v>1</v>
      </c>
    </row>
    <row r="4823" spans="1:20" x14ac:dyDescent="0.25">
      <c r="A4823" t="s">
        <v>259</v>
      </c>
      <c r="B4823" t="s">
        <v>260</v>
      </c>
      <c r="C4823" t="s">
        <v>336</v>
      </c>
      <c r="D4823" t="s">
        <v>3088</v>
      </c>
      <c r="E4823" t="s">
        <v>2371</v>
      </c>
      <c r="F4823" t="s">
        <v>2371</v>
      </c>
      <c r="G4823" t="s">
        <v>3642</v>
      </c>
      <c r="H4823">
        <v>82256</v>
      </c>
      <c r="I4823" t="s">
        <v>265</v>
      </c>
      <c r="J4823" t="s">
        <v>242</v>
      </c>
      <c r="K4823" t="s">
        <v>243</v>
      </c>
      <c r="L4823" t="s">
        <v>244</v>
      </c>
      <c r="M4823">
        <v>0</v>
      </c>
      <c r="N4823">
        <v>82256</v>
      </c>
      <c r="O4823" t="s">
        <v>324</v>
      </c>
      <c r="P4823" s="18" t="s">
        <v>10527</v>
      </c>
      <c r="Q4823" t="s">
        <v>3092</v>
      </c>
      <c r="R4823" t="s">
        <v>10530</v>
      </c>
      <c r="S4823" t="s">
        <v>270</v>
      </c>
      <c r="T4823" t="b">
        <v>1</v>
      </c>
    </row>
    <row r="4824" spans="1:20" x14ac:dyDescent="0.25">
      <c r="A4824" t="s">
        <v>236</v>
      </c>
      <c r="B4824" t="s">
        <v>236</v>
      </c>
      <c r="C4824" t="s">
        <v>237</v>
      </c>
      <c r="D4824" t="s">
        <v>1198</v>
      </c>
      <c r="F4824" t="s">
        <v>363</v>
      </c>
      <c r="G4824" t="s">
        <v>2391</v>
      </c>
      <c r="H4824">
        <v>5.0000000000000001E-4</v>
      </c>
      <c r="I4824" t="s">
        <v>254</v>
      </c>
      <c r="J4824" t="s">
        <v>242</v>
      </c>
      <c r="K4824" t="s">
        <v>243</v>
      </c>
      <c r="L4824" t="s">
        <v>244</v>
      </c>
      <c r="M4824">
        <v>0</v>
      </c>
      <c r="N4824">
        <v>5.0000000000000001E-4</v>
      </c>
      <c r="O4824" t="s">
        <v>358</v>
      </c>
      <c r="P4824" t="s">
        <v>4445</v>
      </c>
      <c r="Q4824" t="s">
        <v>1201</v>
      </c>
      <c r="R4824" t="s">
        <v>4671</v>
      </c>
      <c r="S4824" t="s">
        <v>249</v>
      </c>
      <c r="T4824" t="b">
        <v>0</v>
      </c>
    </row>
    <row r="4825" spans="1:20" x14ac:dyDescent="0.25">
      <c r="A4825" t="s">
        <v>259</v>
      </c>
      <c r="B4825" t="s">
        <v>260</v>
      </c>
      <c r="C4825" t="s">
        <v>237</v>
      </c>
      <c r="D4825" t="s">
        <v>677</v>
      </c>
      <c r="E4825" t="s">
        <v>1939</v>
      </c>
      <c r="F4825" t="s">
        <v>7237</v>
      </c>
      <c r="G4825" t="s">
        <v>7237</v>
      </c>
      <c r="H4825">
        <v>0.34899999999999998</v>
      </c>
      <c r="I4825" t="s">
        <v>265</v>
      </c>
      <c r="J4825" t="s">
        <v>242</v>
      </c>
      <c r="K4825" t="s">
        <v>243</v>
      </c>
      <c r="L4825" t="s">
        <v>244</v>
      </c>
      <c r="M4825">
        <v>0</v>
      </c>
      <c r="N4825">
        <v>0.34899999999999998</v>
      </c>
      <c r="O4825" t="s">
        <v>324</v>
      </c>
      <c r="P4825" t="s">
        <v>10531</v>
      </c>
      <c r="Q4825" t="s">
        <v>681</v>
      </c>
      <c r="R4825" t="s">
        <v>10532</v>
      </c>
      <c r="S4825" t="s">
        <v>270</v>
      </c>
      <c r="T4825" t="b">
        <v>1</v>
      </c>
    </row>
    <row r="4826" spans="1:20" x14ac:dyDescent="0.25">
      <c r="A4826" t="s">
        <v>259</v>
      </c>
      <c r="B4826" t="s">
        <v>260</v>
      </c>
      <c r="C4826" t="s">
        <v>294</v>
      </c>
      <c r="D4826" t="s">
        <v>677</v>
      </c>
      <c r="E4826" t="s">
        <v>1939</v>
      </c>
      <c r="F4826" t="s">
        <v>7237</v>
      </c>
      <c r="G4826" t="s">
        <v>7237</v>
      </c>
      <c r="H4826">
        <v>0.10100000000000001</v>
      </c>
      <c r="I4826" t="s">
        <v>265</v>
      </c>
      <c r="J4826" t="s">
        <v>242</v>
      </c>
      <c r="K4826" t="s">
        <v>243</v>
      </c>
      <c r="L4826" t="s">
        <v>244</v>
      </c>
      <c r="M4826">
        <v>0</v>
      </c>
      <c r="N4826">
        <v>0.10100000000000001</v>
      </c>
      <c r="O4826" t="s">
        <v>324</v>
      </c>
      <c r="P4826" t="s">
        <v>10531</v>
      </c>
      <c r="Q4826" t="s">
        <v>681</v>
      </c>
      <c r="R4826" t="s">
        <v>10532</v>
      </c>
      <c r="S4826" t="s">
        <v>270</v>
      </c>
      <c r="T4826" t="b">
        <v>1</v>
      </c>
    </row>
    <row r="4827" spans="1:20" x14ac:dyDescent="0.25">
      <c r="A4827" t="s">
        <v>259</v>
      </c>
      <c r="B4827" t="s">
        <v>260</v>
      </c>
      <c r="C4827" t="s">
        <v>237</v>
      </c>
      <c r="D4827" t="s">
        <v>3572</v>
      </c>
      <c r="E4827" t="s">
        <v>8529</v>
      </c>
      <c r="F4827" t="s">
        <v>10533</v>
      </c>
      <c r="G4827" t="s">
        <v>10533</v>
      </c>
      <c r="H4827">
        <v>3.008</v>
      </c>
      <c r="I4827" t="s">
        <v>265</v>
      </c>
      <c r="J4827" t="s">
        <v>242</v>
      </c>
      <c r="K4827" t="s">
        <v>243</v>
      </c>
      <c r="L4827" t="s">
        <v>244</v>
      </c>
      <c r="M4827">
        <v>0</v>
      </c>
      <c r="N4827">
        <v>3.008</v>
      </c>
      <c r="O4827" t="s">
        <v>652</v>
      </c>
      <c r="P4827" t="s">
        <v>10534</v>
      </c>
      <c r="Q4827" t="s">
        <v>3576</v>
      </c>
      <c r="R4827" t="s">
        <v>10535</v>
      </c>
      <c r="S4827" t="s">
        <v>270</v>
      </c>
      <c r="T4827" t="b">
        <v>0</v>
      </c>
    </row>
    <row r="4828" spans="1:20" x14ac:dyDescent="0.25">
      <c r="A4828" t="s">
        <v>259</v>
      </c>
      <c r="B4828" t="s">
        <v>260</v>
      </c>
      <c r="C4828" t="s">
        <v>294</v>
      </c>
      <c r="D4828" t="s">
        <v>3572</v>
      </c>
      <c r="E4828" t="s">
        <v>8529</v>
      </c>
      <c r="F4828" t="s">
        <v>10533</v>
      </c>
      <c r="G4828" t="s">
        <v>10533</v>
      </c>
      <c r="H4828">
        <v>1.536</v>
      </c>
      <c r="I4828" t="s">
        <v>265</v>
      </c>
      <c r="J4828" t="s">
        <v>242</v>
      </c>
      <c r="K4828" t="s">
        <v>243</v>
      </c>
      <c r="L4828" t="s">
        <v>244</v>
      </c>
      <c r="M4828">
        <v>0</v>
      </c>
      <c r="N4828">
        <v>1.536</v>
      </c>
      <c r="O4828" t="s">
        <v>652</v>
      </c>
      <c r="P4828" t="s">
        <v>10534</v>
      </c>
      <c r="Q4828" t="s">
        <v>3576</v>
      </c>
      <c r="R4828" t="s">
        <v>10535</v>
      </c>
      <c r="S4828" t="s">
        <v>270</v>
      </c>
      <c r="T4828" t="b">
        <v>0</v>
      </c>
    </row>
    <row r="4829" spans="1:20" x14ac:dyDescent="0.25">
      <c r="A4829" t="s">
        <v>259</v>
      </c>
      <c r="B4829" t="s">
        <v>260</v>
      </c>
      <c r="C4829" t="s">
        <v>237</v>
      </c>
      <c r="D4829" t="s">
        <v>4934</v>
      </c>
      <c r="E4829" t="s">
        <v>10536</v>
      </c>
      <c r="F4829" t="s">
        <v>10536</v>
      </c>
      <c r="G4829" t="s">
        <v>10537</v>
      </c>
      <c r="H4829">
        <v>0.624</v>
      </c>
      <c r="I4829" t="s">
        <v>265</v>
      </c>
      <c r="J4829" t="s">
        <v>242</v>
      </c>
      <c r="K4829" t="s">
        <v>243</v>
      </c>
      <c r="L4829" t="s">
        <v>244</v>
      </c>
      <c r="M4829">
        <v>0</v>
      </c>
      <c r="N4829">
        <v>0.624</v>
      </c>
      <c r="O4829" t="s">
        <v>518</v>
      </c>
      <c r="P4829" t="s">
        <v>10538</v>
      </c>
      <c r="Q4829" t="s">
        <v>4939</v>
      </c>
      <c r="R4829" t="s">
        <v>10539</v>
      </c>
      <c r="S4829" t="s">
        <v>270</v>
      </c>
      <c r="T4829" t="b">
        <v>1</v>
      </c>
    </row>
    <row r="4830" spans="1:20" x14ac:dyDescent="0.25">
      <c r="A4830" t="s">
        <v>259</v>
      </c>
      <c r="B4830" t="s">
        <v>260</v>
      </c>
      <c r="C4830" t="s">
        <v>336</v>
      </c>
      <c r="D4830" t="s">
        <v>4934</v>
      </c>
      <c r="E4830" t="s">
        <v>10536</v>
      </c>
      <c r="F4830" t="s">
        <v>10536</v>
      </c>
      <c r="G4830" t="s">
        <v>10537</v>
      </c>
      <c r="H4830">
        <v>3498</v>
      </c>
      <c r="I4830" t="s">
        <v>265</v>
      </c>
      <c r="J4830" t="s">
        <v>242</v>
      </c>
      <c r="K4830" t="s">
        <v>243</v>
      </c>
      <c r="L4830" t="s">
        <v>244</v>
      </c>
      <c r="M4830">
        <v>0</v>
      </c>
      <c r="N4830">
        <v>3498</v>
      </c>
      <c r="O4830" t="s">
        <v>518</v>
      </c>
      <c r="P4830" t="s">
        <v>10538</v>
      </c>
      <c r="Q4830" t="s">
        <v>4939</v>
      </c>
      <c r="R4830" t="s">
        <v>10540</v>
      </c>
      <c r="S4830" t="s">
        <v>270</v>
      </c>
      <c r="T4830" t="b">
        <v>1</v>
      </c>
    </row>
    <row r="4831" spans="1:20" x14ac:dyDescent="0.25">
      <c r="A4831" t="s">
        <v>259</v>
      </c>
      <c r="B4831" t="s">
        <v>260</v>
      </c>
      <c r="C4831" t="s">
        <v>336</v>
      </c>
      <c r="D4831" t="s">
        <v>4934</v>
      </c>
      <c r="E4831" t="s">
        <v>10536</v>
      </c>
      <c r="F4831" t="s">
        <v>10536</v>
      </c>
      <c r="G4831" t="s">
        <v>10537</v>
      </c>
      <c r="H4831">
        <v>6887</v>
      </c>
      <c r="I4831" t="s">
        <v>265</v>
      </c>
      <c r="J4831" t="s">
        <v>242</v>
      </c>
      <c r="K4831" t="s">
        <v>243</v>
      </c>
      <c r="L4831" t="s">
        <v>244</v>
      </c>
      <c r="M4831">
        <v>0</v>
      </c>
      <c r="N4831">
        <v>6887</v>
      </c>
      <c r="O4831" t="s">
        <v>518</v>
      </c>
      <c r="P4831" t="s">
        <v>10538</v>
      </c>
      <c r="Q4831" t="s">
        <v>4939</v>
      </c>
      <c r="R4831" t="s">
        <v>10541</v>
      </c>
      <c r="S4831" t="s">
        <v>270</v>
      </c>
      <c r="T4831" t="b">
        <v>1</v>
      </c>
    </row>
    <row r="4832" spans="1:20" x14ac:dyDescent="0.25">
      <c r="A4832" t="s">
        <v>259</v>
      </c>
      <c r="B4832" t="s">
        <v>260</v>
      </c>
      <c r="C4832" t="s">
        <v>237</v>
      </c>
      <c r="D4832" t="s">
        <v>1489</v>
      </c>
      <c r="E4832" t="s">
        <v>444</v>
      </c>
      <c r="F4832" t="s">
        <v>445</v>
      </c>
      <c r="G4832" t="s">
        <v>445</v>
      </c>
      <c r="H4832">
        <v>9.6000000000000002E-2</v>
      </c>
      <c r="I4832" t="s">
        <v>265</v>
      </c>
      <c r="J4832" t="s">
        <v>242</v>
      </c>
      <c r="K4832" t="s">
        <v>243</v>
      </c>
      <c r="L4832" t="s">
        <v>244</v>
      </c>
      <c r="M4832">
        <v>0</v>
      </c>
      <c r="N4832">
        <v>9.6000000000000002E-2</v>
      </c>
      <c r="O4832" t="s">
        <v>446</v>
      </c>
      <c r="P4832" t="s">
        <v>10542</v>
      </c>
      <c r="Q4832" t="s">
        <v>1493</v>
      </c>
      <c r="R4832" t="s">
        <v>10543</v>
      </c>
      <c r="S4832" t="s">
        <v>270</v>
      </c>
      <c r="T4832" t="b">
        <v>1</v>
      </c>
    </row>
    <row r="4833" spans="1:20" x14ac:dyDescent="0.25">
      <c r="A4833" t="s">
        <v>236</v>
      </c>
      <c r="B4833" t="s">
        <v>236</v>
      </c>
      <c r="C4833" t="s">
        <v>237</v>
      </c>
      <c r="D4833" t="s">
        <v>392</v>
      </c>
      <c r="E4833" t="s">
        <v>251</v>
      </c>
      <c r="F4833" t="s">
        <v>773</v>
      </c>
      <c r="G4833" t="s">
        <v>10331</v>
      </c>
      <c r="H4833">
        <v>0</v>
      </c>
      <c r="I4833" t="s">
        <v>254</v>
      </c>
      <c r="J4833" t="s">
        <v>242</v>
      </c>
      <c r="K4833" t="s">
        <v>243</v>
      </c>
      <c r="L4833" t="s">
        <v>244</v>
      </c>
      <c r="M4833">
        <v>0</v>
      </c>
      <c r="N4833">
        <v>0</v>
      </c>
      <c r="O4833" t="s">
        <v>255</v>
      </c>
      <c r="P4833" t="s">
        <v>10544</v>
      </c>
      <c r="Q4833" t="s">
        <v>397</v>
      </c>
      <c r="R4833" t="s">
        <v>5000</v>
      </c>
      <c r="S4833" t="s">
        <v>249</v>
      </c>
      <c r="T4833" t="b">
        <v>1</v>
      </c>
    </row>
    <row r="4834" spans="1:20" x14ac:dyDescent="0.25">
      <c r="A4834" t="s">
        <v>259</v>
      </c>
      <c r="B4834" t="s">
        <v>260</v>
      </c>
      <c r="C4834" t="s">
        <v>237</v>
      </c>
      <c r="D4834" t="s">
        <v>3163</v>
      </c>
      <c r="E4834" t="s">
        <v>3982</v>
      </c>
      <c r="F4834" t="s">
        <v>10545</v>
      </c>
      <c r="G4834" t="s">
        <v>10545</v>
      </c>
      <c r="H4834">
        <v>5.2551E-2</v>
      </c>
      <c r="I4834" t="s">
        <v>265</v>
      </c>
      <c r="J4834" t="s">
        <v>242</v>
      </c>
      <c r="K4834" t="s">
        <v>243</v>
      </c>
      <c r="L4834" t="s">
        <v>244</v>
      </c>
      <c r="M4834">
        <v>0</v>
      </c>
      <c r="N4834">
        <v>5.2551E-2</v>
      </c>
      <c r="O4834" t="s">
        <v>372</v>
      </c>
      <c r="P4834" t="s">
        <v>10546</v>
      </c>
      <c r="Q4834" t="s">
        <v>3167</v>
      </c>
      <c r="R4834" t="s">
        <v>10547</v>
      </c>
      <c r="S4834" t="s">
        <v>270</v>
      </c>
      <c r="T4834" t="b">
        <v>1</v>
      </c>
    </row>
    <row r="4835" spans="1:20" x14ac:dyDescent="0.25">
      <c r="A4835" t="s">
        <v>259</v>
      </c>
      <c r="B4835" t="s">
        <v>260</v>
      </c>
      <c r="C4835" t="s">
        <v>294</v>
      </c>
      <c r="D4835" t="s">
        <v>3163</v>
      </c>
      <c r="E4835" t="s">
        <v>3982</v>
      </c>
      <c r="F4835" t="s">
        <v>10545</v>
      </c>
      <c r="G4835" t="s">
        <v>10545</v>
      </c>
      <c r="H4835">
        <v>1.6899999999999998E-2</v>
      </c>
      <c r="I4835" t="s">
        <v>265</v>
      </c>
      <c r="J4835" t="s">
        <v>242</v>
      </c>
      <c r="K4835" t="s">
        <v>243</v>
      </c>
      <c r="L4835" t="s">
        <v>244</v>
      </c>
      <c r="M4835">
        <v>0</v>
      </c>
      <c r="N4835">
        <v>1.6899999999999998E-2</v>
      </c>
      <c r="O4835" t="s">
        <v>372</v>
      </c>
      <c r="P4835" t="s">
        <v>10546</v>
      </c>
      <c r="Q4835" t="s">
        <v>3167</v>
      </c>
      <c r="R4835" t="s">
        <v>10547</v>
      </c>
      <c r="S4835" t="s">
        <v>270</v>
      </c>
      <c r="T4835" t="b">
        <v>1</v>
      </c>
    </row>
    <row r="4836" spans="1:20" x14ac:dyDescent="0.25">
      <c r="A4836" t="s">
        <v>259</v>
      </c>
      <c r="B4836" t="s">
        <v>260</v>
      </c>
      <c r="C4836" t="s">
        <v>237</v>
      </c>
      <c r="D4836" t="s">
        <v>1501</v>
      </c>
      <c r="E4836" t="s">
        <v>1965</v>
      </c>
      <c r="F4836" t="s">
        <v>9780</v>
      </c>
      <c r="G4836" t="s">
        <v>9780</v>
      </c>
      <c r="H4836">
        <v>0.188496</v>
      </c>
      <c r="I4836" t="s">
        <v>265</v>
      </c>
      <c r="J4836" t="s">
        <v>242</v>
      </c>
      <c r="K4836" t="s">
        <v>243</v>
      </c>
      <c r="L4836" t="s">
        <v>244</v>
      </c>
      <c r="M4836">
        <v>0</v>
      </c>
      <c r="N4836">
        <v>0.188496</v>
      </c>
      <c r="O4836" t="s">
        <v>372</v>
      </c>
      <c r="P4836" s="18" t="s">
        <v>10548</v>
      </c>
      <c r="Q4836" t="s">
        <v>1505</v>
      </c>
      <c r="R4836" t="s">
        <v>10549</v>
      </c>
      <c r="S4836" t="s">
        <v>270</v>
      </c>
      <c r="T4836" t="b">
        <v>1</v>
      </c>
    </row>
    <row r="4837" spans="1:20" x14ac:dyDescent="0.25">
      <c r="A4837" t="s">
        <v>259</v>
      </c>
      <c r="B4837" t="s">
        <v>260</v>
      </c>
      <c r="C4837" t="s">
        <v>237</v>
      </c>
      <c r="D4837" t="s">
        <v>3581</v>
      </c>
      <c r="E4837" t="s">
        <v>3431</v>
      </c>
      <c r="F4837" t="s">
        <v>8455</v>
      </c>
      <c r="G4837" t="s">
        <v>8456</v>
      </c>
      <c r="H4837">
        <v>0.35119800000000001</v>
      </c>
      <c r="I4837" t="s">
        <v>265</v>
      </c>
      <c r="J4837" t="s">
        <v>242</v>
      </c>
      <c r="K4837" t="s">
        <v>243</v>
      </c>
      <c r="L4837" t="s">
        <v>244</v>
      </c>
      <c r="M4837">
        <v>0</v>
      </c>
      <c r="N4837">
        <v>0.35119800000000001</v>
      </c>
      <c r="O4837" t="s">
        <v>372</v>
      </c>
      <c r="P4837" t="s">
        <v>10550</v>
      </c>
      <c r="Q4837" t="s">
        <v>3586</v>
      </c>
      <c r="R4837" t="s">
        <v>10551</v>
      </c>
      <c r="S4837" t="s">
        <v>270</v>
      </c>
      <c r="T4837" t="b">
        <v>1</v>
      </c>
    </row>
    <row r="4838" spans="1:20" x14ac:dyDescent="0.25">
      <c r="A4838" t="s">
        <v>259</v>
      </c>
      <c r="B4838" t="s">
        <v>260</v>
      </c>
      <c r="C4838" t="s">
        <v>294</v>
      </c>
      <c r="D4838" t="s">
        <v>3581</v>
      </c>
      <c r="E4838" t="s">
        <v>3431</v>
      </c>
      <c r="F4838" t="s">
        <v>8455</v>
      </c>
      <c r="G4838" t="s">
        <v>8456</v>
      </c>
      <c r="H4838">
        <v>0.14225399999999999</v>
      </c>
      <c r="I4838" t="s">
        <v>265</v>
      </c>
      <c r="J4838" t="s">
        <v>242</v>
      </c>
      <c r="K4838" t="s">
        <v>243</v>
      </c>
      <c r="L4838" t="s">
        <v>244</v>
      </c>
      <c r="M4838">
        <v>0</v>
      </c>
      <c r="N4838">
        <v>0.14225399999999999</v>
      </c>
      <c r="O4838" t="s">
        <v>372</v>
      </c>
      <c r="P4838" t="s">
        <v>10550</v>
      </c>
      <c r="Q4838" t="s">
        <v>3586</v>
      </c>
      <c r="R4838" t="s">
        <v>10551</v>
      </c>
      <c r="S4838" t="s">
        <v>270</v>
      </c>
      <c r="T4838" t="b">
        <v>1</v>
      </c>
    </row>
    <row r="4839" spans="1:20" x14ac:dyDescent="0.25">
      <c r="A4839" t="s">
        <v>259</v>
      </c>
      <c r="B4839" t="s">
        <v>260</v>
      </c>
      <c r="C4839" t="s">
        <v>237</v>
      </c>
      <c r="D4839" t="s">
        <v>762</v>
      </c>
      <c r="E4839" t="s">
        <v>8374</v>
      </c>
      <c r="F4839" t="s">
        <v>8374</v>
      </c>
      <c r="G4839" t="s">
        <v>10552</v>
      </c>
      <c r="H4839">
        <v>1.64</v>
      </c>
      <c r="I4839" t="s">
        <v>265</v>
      </c>
      <c r="J4839" t="s">
        <v>242</v>
      </c>
      <c r="K4839" t="s">
        <v>243</v>
      </c>
      <c r="L4839" t="s">
        <v>244</v>
      </c>
      <c r="M4839">
        <v>0</v>
      </c>
      <c r="N4839">
        <v>1.64</v>
      </c>
      <c r="O4839" t="s">
        <v>266</v>
      </c>
      <c r="P4839" t="s">
        <v>10553</v>
      </c>
      <c r="Q4839" t="s">
        <v>766</v>
      </c>
      <c r="R4839" t="s">
        <v>10554</v>
      </c>
      <c r="S4839" t="s">
        <v>270</v>
      </c>
      <c r="T4839" t="b">
        <v>1</v>
      </c>
    </row>
    <row r="4840" spans="1:20" x14ac:dyDescent="0.25">
      <c r="A4840" t="s">
        <v>259</v>
      </c>
      <c r="B4840" t="s">
        <v>260</v>
      </c>
      <c r="C4840" t="s">
        <v>294</v>
      </c>
      <c r="D4840" t="s">
        <v>762</v>
      </c>
      <c r="E4840" t="s">
        <v>8374</v>
      </c>
      <c r="F4840" t="s">
        <v>8374</v>
      </c>
      <c r="G4840" t="s">
        <v>10552</v>
      </c>
      <c r="H4840">
        <v>0.90400000000000003</v>
      </c>
      <c r="I4840" t="s">
        <v>265</v>
      </c>
      <c r="J4840" t="s">
        <v>242</v>
      </c>
      <c r="K4840" t="s">
        <v>243</v>
      </c>
      <c r="L4840" t="s">
        <v>244</v>
      </c>
      <c r="M4840">
        <v>0</v>
      </c>
      <c r="N4840">
        <v>0.90400000000000003</v>
      </c>
      <c r="O4840" t="s">
        <v>266</v>
      </c>
      <c r="P4840" t="s">
        <v>10553</v>
      </c>
      <c r="Q4840" t="s">
        <v>766</v>
      </c>
      <c r="R4840" t="s">
        <v>10554</v>
      </c>
      <c r="S4840" t="s">
        <v>270</v>
      </c>
      <c r="T4840" t="b">
        <v>1</v>
      </c>
    </row>
    <row r="4841" spans="1:20" x14ac:dyDescent="0.25">
      <c r="A4841" t="s">
        <v>259</v>
      </c>
      <c r="B4841" t="s">
        <v>260</v>
      </c>
      <c r="C4841" t="s">
        <v>237</v>
      </c>
      <c r="D4841" t="s">
        <v>969</v>
      </c>
      <c r="E4841" t="s">
        <v>3982</v>
      </c>
      <c r="F4841" t="s">
        <v>10545</v>
      </c>
      <c r="G4841" t="s">
        <v>10545</v>
      </c>
      <c r="H4841">
        <v>1.6899999999999998E-2</v>
      </c>
      <c r="I4841" t="s">
        <v>265</v>
      </c>
      <c r="J4841" t="s">
        <v>242</v>
      </c>
      <c r="K4841" t="s">
        <v>243</v>
      </c>
      <c r="L4841" t="s">
        <v>244</v>
      </c>
      <c r="M4841">
        <v>0</v>
      </c>
      <c r="N4841">
        <v>1.6899999999999998E-2</v>
      </c>
      <c r="O4841" t="s">
        <v>372</v>
      </c>
      <c r="P4841" s="18" t="s">
        <v>10555</v>
      </c>
      <c r="Q4841" t="s">
        <v>973</v>
      </c>
      <c r="R4841" t="s">
        <v>10556</v>
      </c>
      <c r="S4841" t="s">
        <v>270</v>
      </c>
      <c r="T4841" t="b">
        <v>1</v>
      </c>
    </row>
    <row r="4842" spans="1:20" x14ac:dyDescent="0.25">
      <c r="A4842" t="s">
        <v>259</v>
      </c>
      <c r="B4842" t="s">
        <v>260</v>
      </c>
      <c r="C4842" t="s">
        <v>237</v>
      </c>
      <c r="D4842" t="s">
        <v>969</v>
      </c>
      <c r="E4842" t="s">
        <v>3982</v>
      </c>
      <c r="F4842" t="s">
        <v>7140</v>
      </c>
      <c r="G4842" t="s">
        <v>7140</v>
      </c>
      <c r="H4842">
        <v>3.3799999999999997E-2</v>
      </c>
      <c r="I4842" t="s">
        <v>265</v>
      </c>
      <c r="J4842" t="s">
        <v>242</v>
      </c>
      <c r="K4842" t="s">
        <v>243</v>
      </c>
      <c r="L4842" t="s">
        <v>244</v>
      </c>
      <c r="M4842">
        <v>0</v>
      </c>
      <c r="N4842">
        <v>3.3799999999999997E-2</v>
      </c>
      <c r="O4842" t="s">
        <v>324</v>
      </c>
      <c r="P4842" s="18" t="s">
        <v>10557</v>
      </c>
      <c r="Q4842" t="s">
        <v>973</v>
      </c>
      <c r="R4842" t="s">
        <v>10558</v>
      </c>
      <c r="S4842" t="s">
        <v>270</v>
      </c>
      <c r="T4842" t="b">
        <v>1</v>
      </c>
    </row>
    <row r="4843" spans="1:20" x14ac:dyDescent="0.25">
      <c r="A4843" t="s">
        <v>259</v>
      </c>
      <c r="B4843" t="s">
        <v>260</v>
      </c>
      <c r="C4843" t="s">
        <v>237</v>
      </c>
      <c r="D4843" t="s">
        <v>891</v>
      </c>
      <c r="E4843" t="s">
        <v>803</v>
      </c>
      <c r="F4843" t="s">
        <v>10559</v>
      </c>
      <c r="G4843" t="s">
        <v>10560</v>
      </c>
      <c r="H4843">
        <v>4.5199999999999997E-2</v>
      </c>
      <c r="I4843" t="s">
        <v>265</v>
      </c>
      <c r="J4843" t="s">
        <v>242</v>
      </c>
      <c r="K4843" t="s">
        <v>243</v>
      </c>
      <c r="L4843" t="s">
        <v>244</v>
      </c>
      <c r="M4843">
        <v>0</v>
      </c>
      <c r="N4843">
        <v>4.5199999999999997E-2</v>
      </c>
      <c r="O4843" t="s">
        <v>324</v>
      </c>
      <c r="P4843" s="18" t="s">
        <v>10561</v>
      </c>
      <c r="Q4843" t="s">
        <v>895</v>
      </c>
      <c r="R4843" t="s">
        <v>10562</v>
      </c>
      <c r="S4843" t="s">
        <v>270</v>
      </c>
      <c r="T4843" t="b">
        <v>1</v>
      </c>
    </row>
    <row r="4844" spans="1:20" x14ac:dyDescent="0.25">
      <c r="A4844" t="s">
        <v>259</v>
      </c>
      <c r="B4844" t="s">
        <v>260</v>
      </c>
      <c r="C4844" t="s">
        <v>237</v>
      </c>
      <c r="D4844" t="s">
        <v>295</v>
      </c>
      <c r="E4844" t="s">
        <v>5609</v>
      </c>
      <c r="F4844" t="s">
        <v>10563</v>
      </c>
      <c r="G4844" t="s">
        <v>10563</v>
      </c>
      <c r="H4844">
        <v>10.337</v>
      </c>
      <c r="I4844" t="s">
        <v>265</v>
      </c>
      <c r="J4844" t="s">
        <v>242</v>
      </c>
      <c r="K4844" t="s">
        <v>243</v>
      </c>
      <c r="L4844" t="s">
        <v>244</v>
      </c>
      <c r="M4844">
        <v>0</v>
      </c>
      <c r="N4844">
        <v>10.337</v>
      </c>
      <c r="O4844" t="s">
        <v>721</v>
      </c>
      <c r="P4844" t="s">
        <v>6343</v>
      </c>
      <c r="Q4844" t="s">
        <v>300</v>
      </c>
      <c r="R4844" t="s">
        <v>10564</v>
      </c>
      <c r="S4844" t="s">
        <v>270</v>
      </c>
      <c r="T4844" t="b">
        <v>0</v>
      </c>
    </row>
    <row r="4845" spans="1:20" x14ac:dyDescent="0.25">
      <c r="A4845" t="s">
        <v>259</v>
      </c>
      <c r="B4845" t="s">
        <v>260</v>
      </c>
      <c r="C4845" t="s">
        <v>336</v>
      </c>
      <c r="D4845" t="s">
        <v>295</v>
      </c>
      <c r="E4845" t="s">
        <v>5609</v>
      </c>
      <c r="F4845" t="s">
        <v>10563</v>
      </c>
      <c r="G4845" t="s">
        <v>10563</v>
      </c>
      <c r="H4845">
        <v>52071</v>
      </c>
      <c r="I4845" t="s">
        <v>265</v>
      </c>
      <c r="J4845" t="s">
        <v>242</v>
      </c>
      <c r="K4845" t="s">
        <v>243</v>
      </c>
      <c r="L4845" t="s">
        <v>244</v>
      </c>
      <c r="M4845">
        <v>0</v>
      </c>
      <c r="N4845">
        <v>52071</v>
      </c>
      <c r="O4845" t="s">
        <v>6345</v>
      </c>
      <c r="P4845" t="s">
        <v>6343</v>
      </c>
      <c r="Q4845" t="s">
        <v>300</v>
      </c>
      <c r="R4845" t="s">
        <v>10565</v>
      </c>
      <c r="S4845" t="s">
        <v>270</v>
      </c>
      <c r="T4845" t="b">
        <v>0</v>
      </c>
    </row>
    <row r="4846" spans="1:20" x14ac:dyDescent="0.25">
      <c r="A4846" t="s">
        <v>259</v>
      </c>
      <c r="B4846" t="s">
        <v>260</v>
      </c>
      <c r="C4846" t="s">
        <v>336</v>
      </c>
      <c r="D4846" t="s">
        <v>295</v>
      </c>
      <c r="E4846" t="s">
        <v>5609</v>
      </c>
      <c r="F4846" t="s">
        <v>10563</v>
      </c>
      <c r="G4846" t="s">
        <v>10563</v>
      </c>
      <c r="H4846">
        <v>75996</v>
      </c>
      <c r="I4846" t="s">
        <v>265</v>
      </c>
      <c r="J4846" t="s">
        <v>242</v>
      </c>
      <c r="K4846" t="s">
        <v>243</v>
      </c>
      <c r="L4846" t="s">
        <v>244</v>
      </c>
      <c r="M4846">
        <v>0</v>
      </c>
      <c r="N4846">
        <v>75996</v>
      </c>
      <c r="O4846" t="s">
        <v>6345</v>
      </c>
      <c r="P4846" t="s">
        <v>6343</v>
      </c>
      <c r="Q4846" t="s">
        <v>300</v>
      </c>
      <c r="R4846" t="s">
        <v>10566</v>
      </c>
      <c r="S4846" t="s">
        <v>270</v>
      </c>
      <c r="T4846" t="b">
        <v>0</v>
      </c>
    </row>
    <row r="4847" spans="1:20" x14ac:dyDescent="0.25">
      <c r="A4847" t="s">
        <v>259</v>
      </c>
      <c r="B4847" t="s">
        <v>260</v>
      </c>
      <c r="C4847" t="s">
        <v>237</v>
      </c>
      <c r="D4847" t="s">
        <v>2690</v>
      </c>
      <c r="E4847" t="s">
        <v>3416</v>
      </c>
      <c r="F4847" t="s">
        <v>10567</v>
      </c>
      <c r="G4847" t="s">
        <v>10568</v>
      </c>
      <c r="H4847">
        <v>0.42587999999999998</v>
      </c>
      <c r="I4847" t="s">
        <v>265</v>
      </c>
      <c r="J4847" t="s">
        <v>242</v>
      </c>
      <c r="K4847" t="s">
        <v>243</v>
      </c>
      <c r="L4847" t="s">
        <v>244</v>
      </c>
      <c r="M4847">
        <v>0</v>
      </c>
      <c r="N4847">
        <v>0.42587999999999998</v>
      </c>
      <c r="O4847" t="s">
        <v>372</v>
      </c>
      <c r="P4847" s="18" t="s">
        <v>10569</v>
      </c>
      <c r="Q4847" t="s">
        <v>2694</v>
      </c>
      <c r="R4847" t="s">
        <v>10570</v>
      </c>
      <c r="S4847" t="s">
        <v>270</v>
      </c>
      <c r="T4847" t="b">
        <v>1</v>
      </c>
    </row>
    <row r="4848" spans="1:20" x14ac:dyDescent="0.25">
      <c r="A4848" t="s">
        <v>259</v>
      </c>
      <c r="B4848" t="s">
        <v>260</v>
      </c>
      <c r="C4848" t="s">
        <v>294</v>
      </c>
      <c r="D4848" t="s">
        <v>2690</v>
      </c>
      <c r="E4848" t="s">
        <v>3416</v>
      </c>
      <c r="F4848" t="s">
        <v>10567</v>
      </c>
      <c r="G4848" t="s">
        <v>10568</v>
      </c>
      <c r="H4848">
        <v>0.18479999999999999</v>
      </c>
      <c r="I4848" t="s">
        <v>265</v>
      </c>
      <c r="J4848" t="s">
        <v>242</v>
      </c>
      <c r="K4848" t="s">
        <v>243</v>
      </c>
      <c r="L4848" t="s">
        <v>244</v>
      </c>
      <c r="M4848">
        <v>0</v>
      </c>
      <c r="N4848">
        <v>0.18479999999999999</v>
      </c>
      <c r="O4848" t="s">
        <v>290</v>
      </c>
      <c r="P4848" s="18" t="s">
        <v>10569</v>
      </c>
      <c r="Q4848" t="s">
        <v>2694</v>
      </c>
      <c r="R4848" t="s">
        <v>10570</v>
      </c>
      <c r="S4848" t="s">
        <v>270</v>
      </c>
      <c r="T4848" t="b">
        <v>1</v>
      </c>
    </row>
    <row r="4849" spans="1:20" x14ac:dyDescent="0.25">
      <c r="A4849" t="s">
        <v>236</v>
      </c>
      <c r="B4849" t="s">
        <v>236</v>
      </c>
      <c r="C4849" t="s">
        <v>237</v>
      </c>
      <c r="D4849" t="s">
        <v>924</v>
      </c>
      <c r="E4849" t="s">
        <v>10571</v>
      </c>
      <c r="F4849" t="s">
        <v>10572</v>
      </c>
      <c r="G4849" t="s">
        <v>10573</v>
      </c>
      <c r="H4849">
        <v>0.3</v>
      </c>
      <c r="I4849">
        <v>1</v>
      </c>
      <c r="J4849" t="s">
        <v>242</v>
      </c>
      <c r="K4849" t="s">
        <v>243</v>
      </c>
      <c r="L4849" t="s">
        <v>244</v>
      </c>
      <c r="M4849">
        <v>0</v>
      </c>
      <c r="N4849">
        <v>0.3</v>
      </c>
      <c r="O4849" t="s">
        <v>562</v>
      </c>
      <c r="P4849" t="s">
        <v>10574</v>
      </c>
      <c r="Q4849" t="s">
        <v>929</v>
      </c>
      <c r="R4849" t="s">
        <v>10575</v>
      </c>
      <c r="S4849" t="s">
        <v>249</v>
      </c>
      <c r="T4849" t="b">
        <v>1</v>
      </c>
    </row>
    <row r="4850" spans="1:20" x14ac:dyDescent="0.25">
      <c r="A4850" t="s">
        <v>236</v>
      </c>
      <c r="B4850" t="s">
        <v>236</v>
      </c>
      <c r="C4850" t="s">
        <v>237</v>
      </c>
      <c r="D4850" t="s">
        <v>425</v>
      </c>
      <c r="F4850" t="s">
        <v>426</v>
      </c>
      <c r="G4850" t="s">
        <v>2895</v>
      </c>
      <c r="H4850">
        <v>2.5000000000000001E-3</v>
      </c>
      <c r="I4850" t="s">
        <v>561</v>
      </c>
      <c r="J4850" t="s">
        <v>242</v>
      </c>
      <c r="K4850" t="s">
        <v>243</v>
      </c>
      <c r="L4850" t="s">
        <v>244</v>
      </c>
      <c r="M4850">
        <v>0</v>
      </c>
      <c r="N4850">
        <v>2.5000000000000001E-3</v>
      </c>
      <c r="O4850" t="s">
        <v>290</v>
      </c>
      <c r="P4850" t="s">
        <v>10576</v>
      </c>
      <c r="Q4850" t="s">
        <v>430</v>
      </c>
      <c r="R4850" t="s">
        <v>431</v>
      </c>
      <c r="S4850" t="s">
        <v>249</v>
      </c>
      <c r="T4850" t="b">
        <v>1</v>
      </c>
    </row>
    <row r="4851" spans="1:20" x14ac:dyDescent="0.25">
      <c r="A4851" t="s">
        <v>259</v>
      </c>
      <c r="B4851" t="s">
        <v>260</v>
      </c>
      <c r="C4851" t="s">
        <v>237</v>
      </c>
      <c r="D4851" t="s">
        <v>707</v>
      </c>
      <c r="E4851" t="s">
        <v>3188</v>
      </c>
      <c r="F4851" t="s">
        <v>10577</v>
      </c>
      <c r="G4851" t="s">
        <v>10577</v>
      </c>
      <c r="H4851">
        <v>4.6027999999999999E-2</v>
      </c>
      <c r="I4851" t="s">
        <v>265</v>
      </c>
      <c r="J4851" t="s">
        <v>242</v>
      </c>
      <c r="K4851" t="s">
        <v>243</v>
      </c>
      <c r="L4851" t="s">
        <v>244</v>
      </c>
      <c r="M4851">
        <v>0</v>
      </c>
      <c r="N4851">
        <v>4.6027999999999999E-2</v>
      </c>
      <c r="O4851" t="s">
        <v>372</v>
      </c>
      <c r="P4851" t="s">
        <v>10578</v>
      </c>
      <c r="Q4851" t="s">
        <v>713</v>
      </c>
      <c r="R4851" t="s">
        <v>10579</v>
      </c>
      <c r="S4851" t="s">
        <v>270</v>
      </c>
      <c r="T4851" t="b">
        <v>1</v>
      </c>
    </row>
    <row r="4852" spans="1:20" x14ac:dyDescent="0.25">
      <c r="A4852" t="s">
        <v>236</v>
      </c>
      <c r="B4852" t="s">
        <v>236</v>
      </c>
      <c r="C4852" t="s">
        <v>237</v>
      </c>
      <c r="D4852" t="s">
        <v>483</v>
      </c>
      <c r="F4852" t="s">
        <v>2718</v>
      </c>
      <c r="G4852" t="s">
        <v>10580</v>
      </c>
      <c r="H4852">
        <v>1.0919999999999999E-2</v>
      </c>
      <c r="I4852" t="s">
        <v>254</v>
      </c>
      <c r="J4852" t="s">
        <v>242</v>
      </c>
      <c r="K4852" t="s">
        <v>243</v>
      </c>
      <c r="L4852" t="s">
        <v>244</v>
      </c>
      <c r="M4852">
        <v>0</v>
      </c>
      <c r="N4852">
        <v>1.0919999999999999E-2</v>
      </c>
      <c r="O4852" t="s">
        <v>674</v>
      </c>
      <c r="P4852" s="18" t="s">
        <v>10581</v>
      </c>
      <c r="Q4852" t="s">
        <v>488</v>
      </c>
      <c r="R4852" t="s">
        <v>3941</v>
      </c>
      <c r="S4852" t="s">
        <v>249</v>
      </c>
      <c r="T4852" t="b">
        <v>1</v>
      </c>
    </row>
    <row r="4853" spans="1:20" x14ac:dyDescent="0.25">
      <c r="A4853" t="s">
        <v>259</v>
      </c>
      <c r="B4853" t="s">
        <v>260</v>
      </c>
      <c r="C4853" t="s">
        <v>237</v>
      </c>
      <c r="D4853" t="s">
        <v>1582</v>
      </c>
      <c r="E4853" t="s">
        <v>4480</v>
      </c>
      <c r="F4853" t="s">
        <v>4480</v>
      </c>
      <c r="G4853" t="s">
        <v>4481</v>
      </c>
      <c r="H4853">
        <v>7.5519999999999996</v>
      </c>
      <c r="I4853" t="s">
        <v>265</v>
      </c>
      <c r="J4853" t="s">
        <v>242</v>
      </c>
      <c r="K4853" t="s">
        <v>243</v>
      </c>
      <c r="L4853" t="s">
        <v>244</v>
      </c>
      <c r="M4853">
        <v>0</v>
      </c>
      <c r="N4853">
        <v>7.5519999999999996</v>
      </c>
      <c r="O4853" t="s">
        <v>324</v>
      </c>
      <c r="P4853" s="18" t="s">
        <v>10582</v>
      </c>
      <c r="Q4853" t="s">
        <v>1586</v>
      </c>
      <c r="R4853" t="s">
        <v>10583</v>
      </c>
      <c r="S4853" t="s">
        <v>270</v>
      </c>
      <c r="T4853" t="b">
        <v>1</v>
      </c>
    </row>
    <row r="4854" spans="1:20" x14ac:dyDescent="0.25">
      <c r="A4854" t="s">
        <v>259</v>
      </c>
      <c r="B4854" t="s">
        <v>260</v>
      </c>
      <c r="C4854" t="s">
        <v>294</v>
      </c>
      <c r="D4854" t="s">
        <v>1582</v>
      </c>
      <c r="E4854" t="s">
        <v>4480</v>
      </c>
      <c r="F4854" t="s">
        <v>4480</v>
      </c>
      <c r="G4854" t="s">
        <v>4481</v>
      </c>
      <c r="H4854">
        <v>4.6079999999999997</v>
      </c>
      <c r="I4854" t="s">
        <v>265</v>
      </c>
      <c r="J4854" t="s">
        <v>242</v>
      </c>
      <c r="K4854" t="s">
        <v>243</v>
      </c>
      <c r="L4854" t="s">
        <v>244</v>
      </c>
      <c r="M4854">
        <v>0</v>
      </c>
      <c r="N4854">
        <v>4.6079999999999997</v>
      </c>
      <c r="O4854" t="s">
        <v>324</v>
      </c>
      <c r="P4854" s="18" t="s">
        <v>10582</v>
      </c>
      <c r="Q4854" t="s">
        <v>1586</v>
      </c>
      <c r="R4854" t="s">
        <v>10583</v>
      </c>
      <c r="S4854" t="s">
        <v>270</v>
      </c>
      <c r="T4854" t="b">
        <v>1</v>
      </c>
    </row>
    <row r="4855" spans="1:20" x14ac:dyDescent="0.25">
      <c r="A4855" t="s">
        <v>259</v>
      </c>
      <c r="B4855" t="s">
        <v>260</v>
      </c>
      <c r="C4855" t="s">
        <v>237</v>
      </c>
      <c r="D4855" t="s">
        <v>1015</v>
      </c>
      <c r="E4855" t="s">
        <v>8104</v>
      </c>
      <c r="F4855" t="s">
        <v>8105</v>
      </c>
      <c r="G4855" t="s">
        <v>8105</v>
      </c>
      <c r="H4855">
        <v>0.77100000000000002</v>
      </c>
      <c r="I4855" t="s">
        <v>265</v>
      </c>
      <c r="J4855" t="s">
        <v>242</v>
      </c>
      <c r="K4855" t="s">
        <v>243</v>
      </c>
      <c r="L4855" t="s">
        <v>244</v>
      </c>
      <c r="M4855">
        <v>0</v>
      </c>
      <c r="N4855">
        <v>0.77100000000000002</v>
      </c>
      <c r="O4855" t="s">
        <v>952</v>
      </c>
      <c r="P4855" t="s">
        <v>4828</v>
      </c>
      <c r="Q4855" t="s">
        <v>1019</v>
      </c>
      <c r="R4855" t="s">
        <v>10584</v>
      </c>
      <c r="S4855" t="s">
        <v>270</v>
      </c>
      <c r="T4855" t="b">
        <v>0</v>
      </c>
    </row>
    <row r="4856" spans="1:20" x14ac:dyDescent="0.25">
      <c r="A4856" t="s">
        <v>259</v>
      </c>
      <c r="B4856" t="s">
        <v>260</v>
      </c>
      <c r="C4856" t="s">
        <v>336</v>
      </c>
      <c r="D4856" t="s">
        <v>1015</v>
      </c>
      <c r="E4856" t="s">
        <v>8104</v>
      </c>
      <c r="F4856" t="s">
        <v>8105</v>
      </c>
      <c r="G4856" t="s">
        <v>8105</v>
      </c>
      <c r="H4856">
        <v>4069</v>
      </c>
      <c r="I4856" t="s">
        <v>265</v>
      </c>
      <c r="J4856" t="s">
        <v>242</v>
      </c>
      <c r="K4856" t="s">
        <v>243</v>
      </c>
      <c r="L4856" t="s">
        <v>244</v>
      </c>
      <c r="M4856">
        <v>0</v>
      </c>
      <c r="N4856">
        <v>4069</v>
      </c>
      <c r="O4856" t="s">
        <v>1212</v>
      </c>
      <c r="P4856" t="s">
        <v>4828</v>
      </c>
      <c r="Q4856" t="s">
        <v>1019</v>
      </c>
      <c r="R4856" t="s">
        <v>10585</v>
      </c>
      <c r="S4856" t="s">
        <v>270</v>
      </c>
      <c r="T4856" t="b">
        <v>0</v>
      </c>
    </row>
    <row r="4857" spans="1:20" x14ac:dyDescent="0.25">
      <c r="A4857" t="s">
        <v>259</v>
      </c>
      <c r="B4857" t="s">
        <v>260</v>
      </c>
      <c r="C4857" t="s">
        <v>336</v>
      </c>
      <c r="D4857" t="s">
        <v>1015</v>
      </c>
      <c r="E4857" t="s">
        <v>8104</v>
      </c>
      <c r="F4857" t="s">
        <v>8105</v>
      </c>
      <c r="G4857" t="s">
        <v>8105</v>
      </c>
      <c r="H4857">
        <v>7837</v>
      </c>
      <c r="I4857" t="s">
        <v>265</v>
      </c>
      <c r="J4857" t="s">
        <v>242</v>
      </c>
      <c r="K4857" t="s">
        <v>243</v>
      </c>
      <c r="L4857" t="s">
        <v>244</v>
      </c>
      <c r="M4857">
        <v>0</v>
      </c>
      <c r="N4857">
        <v>7837</v>
      </c>
      <c r="O4857" t="s">
        <v>1212</v>
      </c>
      <c r="P4857" t="s">
        <v>4828</v>
      </c>
      <c r="Q4857" t="s">
        <v>1019</v>
      </c>
      <c r="R4857" t="s">
        <v>10586</v>
      </c>
      <c r="S4857" t="s">
        <v>270</v>
      </c>
      <c r="T4857" t="b">
        <v>0</v>
      </c>
    </row>
    <row r="4858" spans="1:20" x14ac:dyDescent="0.25">
      <c r="A4858" t="s">
        <v>236</v>
      </c>
      <c r="B4858" t="s">
        <v>236</v>
      </c>
      <c r="C4858" t="s">
        <v>237</v>
      </c>
      <c r="D4858" t="s">
        <v>566</v>
      </c>
      <c r="F4858" t="s">
        <v>302</v>
      </c>
      <c r="G4858" t="s">
        <v>10587</v>
      </c>
      <c r="H4858">
        <v>6.5000000000000002E-2</v>
      </c>
      <c r="I4858" t="s">
        <v>254</v>
      </c>
      <c r="J4858" t="s">
        <v>242</v>
      </c>
      <c r="K4858" t="s">
        <v>243</v>
      </c>
      <c r="L4858" t="s">
        <v>244</v>
      </c>
      <c r="M4858">
        <v>0</v>
      </c>
      <c r="N4858">
        <v>6.5000000000000002E-2</v>
      </c>
      <c r="O4858" t="s">
        <v>569</v>
      </c>
      <c r="P4858" s="18" t="s">
        <v>10588</v>
      </c>
      <c r="Q4858" t="s">
        <v>571</v>
      </c>
      <c r="R4858" t="s">
        <v>3646</v>
      </c>
      <c r="S4858" t="s">
        <v>249</v>
      </c>
      <c r="T4858" t="b">
        <v>1</v>
      </c>
    </row>
    <row r="4859" spans="1:20" x14ac:dyDescent="0.25">
      <c r="A4859" t="s">
        <v>259</v>
      </c>
      <c r="B4859" t="s">
        <v>260</v>
      </c>
      <c r="C4859" t="s">
        <v>237</v>
      </c>
      <c r="D4859" t="s">
        <v>2258</v>
      </c>
      <c r="E4859" t="s">
        <v>2259</v>
      </c>
      <c r="F4859" t="s">
        <v>8232</v>
      </c>
      <c r="G4859" t="s">
        <v>10589</v>
      </c>
      <c r="H4859">
        <v>1.008</v>
      </c>
      <c r="I4859" t="s">
        <v>265</v>
      </c>
      <c r="J4859" t="s">
        <v>242</v>
      </c>
      <c r="K4859" t="s">
        <v>243</v>
      </c>
      <c r="L4859" t="s">
        <v>244</v>
      </c>
      <c r="M4859">
        <v>0</v>
      </c>
      <c r="N4859">
        <v>1.008</v>
      </c>
      <c r="O4859" t="s">
        <v>952</v>
      </c>
      <c r="P4859" t="s">
        <v>10590</v>
      </c>
      <c r="Q4859" t="s">
        <v>2263</v>
      </c>
      <c r="R4859" t="s">
        <v>10591</v>
      </c>
      <c r="S4859" t="s">
        <v>270</v>
      </c>
      <c r="T4859" t="b">
        <v>1</v>
      </c>
    </row>
    <row r="4860" spans="1:20" x14ac:dyDescent="0.25">
      <c r="A4860" t="s">
        <v>259</v>
      </c>
      <c r="B4860" t="s">
        <v>260</v>
      </c>
      <c r="C4860" t="s">
        <v>294</v>
      </c>
      <c r="D4860" t="s">
        <v>2258</v>
      </c>
      <c r="E4860" t="s">
        <v>2259</v>
      </c>
      <c r="F4860" t="s">
        <v>8232</v>
      </c>
      <c r="G4860" t="s">
        <v>10589</v>
      </c>
      <c r="H4860">
        <v>0.58499999999999996</v>
      </c>
      <c r="I4860" t="s">
        <v>265</v>
      </c>
      <c r="J4860" t="s">
        <v>242</v>
      </c>
      <c r="K4860" t="s">
        <v>243</v>
      </c>
      <c r="L4860" t="s">
        <v>244</v>
      </c>
      <c r="M4860">
        <v>0</v>
      </c>
      <c r="N4860">
        <v>0.58499999999999996</v>
      </c>
      <c r="O4860" t="s">
        <v>1364</v>
      </c>
      <c r="P4860" t="s">
        <v>10590</v>
      </c>
      <c r="Q4860" t="s">
        <v>2263</v>
      </c>
      <c r="R4860" t="s">
        <v>10591</v>
      </c>
      <c r="S4860" t="s">
        <v>270</v>
      </c>
      <c r="T4860" t="b">
        <v>1</v>
      </c>
    </row>
    <row r="4861" spans="1:20" x14ac:dyDescent="0.25">
      <c r="A4861" t="s">
        <v>236</v>
      </c>
      <c r="B4861" t="s">
        <v>236</v>
      </c>
      <c r="C4861" t="s">
        <v>237</v>
      </c>
      <c r="D4861" t="s">
        <v>314</v>
      </c>
      <c r="F4861" t="s">
        <v>484</v>
      </c>
      <c r="G4861" t="s">
        <v>240</v>
      </c>
      <c r="H4861">
        <v>0.01</v>
      </c>
      <c r="I4861" t="s">
        <v>241</v>
      </c>
      <c r="J4861" t="s">
        <v>242</v>
      </c>
      <c r="K4861" t="s">
        <v>243</v>
      </c>
      <c r="L4861" t="s">
        <v>244</v>
      </c>
      <c r="M4861">
        <v>0</v>
      </c>
      <c r="N4861">
        <v>0.01</v>
      </c>
      <c r="O4861" t="s">
        <v>1782</v>
      </c>
      <c r="P4861" t="s">
        <v>3664</v>
      </c>
      <c r="Q4861" t="s">
        <v>318</v>
      </c>
      <c r="R4861" t="s">
        <v>1479</v>
      </c>
      <c r="S4861" t="s">
        <v>249</v>
      </c>
      <c r="T4861" t="b">
        <v>0</v>
      </c>
    </row>
    <row r="4862" spans="1:20" x14ac:dyDescent="0.25">
      <c r="A4862" t="s">
        <v>259</v>
      </c>
      <c r="B4862" t="s">
        <v>260</v>
      </c>
      <c r="C4862" t="s">
        <v>237</v>
      </c>
      <c r="D4862" t="s">
        <v>875</v>
      </c>
      <c r="E4862" t="s">
        <v>471</v>
      </c>
      <c r="F4862" t="s">
        <v>4763</v>
      </c>
      <c r="G4862" t="s">
        <v>4763</v>
      </c>
      <c r="H4862">
        <v>3.2157</v>
      </c>
      <c r="I4862" t="s">
        <v>265</v>
      </c>
      <c r="J4862" t="s">
        <v>242</v>
      </c>
      <c r="K4862" t="s">
        <v>243</v>
      </c>
      <c r="L4862" t="s">
        <v>244</v>
      </c>
      <c r="M4862">
        <v>0</v>
      </c>
      <c r="N4862">
        <v>3.2157</v>
      </c>
      <c r="O4862" t="s">
        <v>298</v>
      </c>
      <c r="P4862" t="s">
        <v>10592</v>
      </c>
      <c r="Q4862" t="s">
        <v>879</v>
      </c>
      <c r="R4862" t="s">
        <v>10593</v>
      </c>
      <c r="S4862" t="s">
        <v>270</v>
      </c>
      <c r="T4862" t="b">
        <v>1</v>
      </c>
    </row>
    <row r="4863" spans="1:20" x14ac:dyDescent="0.25">
      <c r="A4863" t="s">
        <v>259</v>
      </c>
      <c r="B4863" t="s">
        <v>260</v>
      </c>
      <c r="C4863" t="s">
        <v>294</v>
      </c>
      <c r="D4863" t="s">
        <v>875</v>
      </c>
      <c r="E4863" t="s">
        <v>471</v>
      </c>
      <c r="F4863" t="s">
        <v>4763</v>
      </c>
      <c r="G4863" t="s">
        <v>4763</v>
      </c>
      <c r="H4863">
        <v>2.6269</v>
      </c>
      <c r="I4863" t="s">
        <v>265</v>
      </c>
      <c r="J4863" t="s">
        <v>242</v>
      </c>
      <c r="K4863" t="s">
        <v>243</v>
      </c>
      <c r="L4863" t="s">
        <v>244</v>
      </c>
      <c r="M4863">
        <v>0</v>
      </c>
      <c r="N4863">
        <v>2.6269</v>
      </c>
      <c r="O4863" t="s">
        <v>298</v>
      </c>
      <c r="P4863" t="s">
        <v>10592</v>
      </c>
      <c r="Q4863" t="s">
        <v>879</v>
      </c>
      <c r="R4863" t="s">
        <v>10593</v>
      </c>
      <c r="S4863" t="s">
        <v>270</v>
      </c>
      <c r="T4863" t="b">
        <v>1</v>
      </c>
    </row>
    <row r="4864" spans="1:20" x14ac:dyDescent="0.25">
      <c r="A4864" t="s">
        <v>259</v>
      </c>
      <c r="B4864" t="s">
        <v>260</v>
      </c>
      <c r="C4864" t="s">
        <v>237</v>
      </c>
      <c r="D4864" t="s">
        <v>987</v>
      </c>
      <c r="E4864" t="s">
        <v>2960</v>
      </c>
      <c r="F4864" t="s">
        <v>9979</v>
      </c>
      <c r="G4864" t="s">
        <v>9979</v>
      </c>
      <c r="H4864">
        <v>0.41770000000000002</v>
      </c>
      <c r="I4864" t="s">
        <v>265</v>
      </c>
      <c r="J4864" t="s">
        <v>242</v>
      </c>
      <c r="K4864" t="s">
        <v>243</v>
      </c>
      <c r="L4864" t="s">
        <v>244</v>
      </c>
      <c r="M4864">
        <v>0</v>
      </c>
      <c r="N4864">
        <v>0.41770000000000002</v>
      </c>
      <c r="O4864" t="s">
        <v>372</v>
      </c>
      <c r="P4864" t="s">
        <v>10594</v>
      </c>
      <c r="Q4864" t="s">
        <v>992</v>
      </c>
      <c r="R4864" t="s">
        <v>10595</v>
      </c>
      <c r="S4864" t="s">
        <v>270</v>
      </c>
      <c r="T4864" t="b">
        <v>1</v>
      </c>
    </row>
    <row r="4865" spans="1:20" x14ac:dyDescent="0.25">
      <c r="A4865" t="s">
        <v>259</v>
      </c>
      <c r="B4865" t="s">
        <v>260</v>
      </c>
      <c r="C4865" t="s">
        <v>237</v>
      </c>
      <c r="D4865" t="s">
        <v>762</v>
      </c>
      <c r="E4865" t="s">
        <v>5571</v>
      </c>
      <c r="F4865" t="s">
        <v>5572</v>
      </c>
      <c r="G4865" t="s">
        <v>5573</v>
      </c>
      <c r="H4865">
        <v>0.422628</v>
      </c>
      <c r="I4865" t="s">
        <v>265</v>
      </c>
      <c r="J4865" t="s">
        <v>242</v>
      </c>
      <c r="K4865" t="s">
        <v>243</v>
      </c>
      <c r="L4865" t="s">
        <v>244</v>
      </c>
      <c r="M4865">
        <v>0</v>
      </c>
      <c r="N4865">
        <v>0.422628</v>
      </c>
      <c r="O4865" t="s">
        <v>372</v>
      </c>
      <c r="P4865" t="s">
        <v>10596</v>
      </c>
      <c r="Q4865" t="s">
        <v>766</v>
      </c>
      <c r="R4865" t="s">
        <v>10597</v>
      </c>
      <c r="S4865" t="s">
        <v>270</v>
      </c>
      <c r="T4865" t="b">
        <v>1</v>
      </c>
    </row>
    <row r="4866" spans="1:20" x14ac:dyDescent="0.25">
      <c r="A4866" t="s">
        <v>259</v>
      </c>
      <c r="B4866" t="s">
        <v>260</v>
      </c>
      <c r="C4866" t="s">
        <v>294</v>
      </c>
      <c r="D4866" t="s">
        <v>762</v>
      </c>
      <c r="E4866" t="s">
        <v>5571</v>
      </c>
      <c r="F4866" t="s">
        <v>5572</v>
      </c>
      <c r="G4866" t="s">
        <v>5573</v>
      </c>
      <c r="H4866">
        <v>0.23291600000000001</v>
      </c>
      <c r="I4866" t="s">
        <v>265</v>
      </c>
      <c r="J4866" t="s">
        <v>242</v>
      </c>
      <c r="K4866" t="s">
        <v>243</v>
      </c>
      <c r="L4866" t="s">
        <v>244</v>
      </c>
      <c r="M4866">
        <v>0</v>
      </c>
      <c r="N4866">
        <v>0.23291600000000001</v>
      </c>
      <c r="O4866" t="s">
        <v>372</v>
      </c>
      <c r="P4866" t="s">
        <v>10596</v>
      </c>
      <c r="Q4866" t="s">
        <v>766</v>
      </c>
      <c r="R4866" t="s">
        <v>10597</v>
      </c>
      <c r="S4866" t="s">
        <v>270</v>
      </c>
      <c r="T4866" t="b">
        <v>1</v>
      </c>
    </row>
    <row r="4867" spans="1:20" x14ac:dyDescent="0.25">
      <c r="A4867" t="s">
        <v>259</v>
      </c>
      <c r="B4867" t="s">
        <v>260</v>
      </c>
      <c r="C4867" t="s">
        <v>237</v>
      </c>
      <c r="D4867" t="s">
        <v>627</v>
      </c>
      <c r="E4867" t="s">
        <v>1536</v>
      </c>
      <c r="F4867" t="s">
        <v>1537</v>
      </c>
      <c r="G4867" t="s">
        <v>1537</v>
      </c>
      <c r="H4867">
        <v>0.115</v>
      </c>
      <c r="I4867" t="s">
        <v>265</v>
      </c>
      <c r="J4867" t="s">
        <v>242</v>
      </c>
      <c r="K4867" t="s">
        <v>243</v>
      </c>
      <c r="L4867" t="s">
        <v>244</v>
      </c>
      <c r="M4867">
        <v>0</v>
      </c>
      <c r="N4867">
        <v>0.115</v>
      </c>
      <c r="O4867" t="s">
        <v>324</v>
      </c>
      <c r="P4867" t="s">
        <v>10598</v>
      </c>
      <c r="Q4867" t="s">
        <v>631</v>
      </c>
      <c r="R4867" t="s">
        <v>10599</v>
      </c>
      <c r="S4867" t="s">
        <v>270</v>
      </c>
      <c r="T4867" t="b">
        <v>0</v>
      </c>
    </row>
    <row r="4868" spans="1:20" x14ac:dyDescent="0.25">
      <c r="A4868" t="s">
        <v>236</v>
      </c>
      <c r="B4868" t="s">
        <v>236</v>
      </c>
      <c r="C4868" t="s">
        <v>237</v>
      </c>
      <c r="D4868" t="s">
        <v>238</v>
      </c>
      <c r="E4868" t="s">
        <v>251</v>
      </c>
      <c r="F4868" t="s">
        <v>252</v>
      </c>
      <c r="G4868" t="s">
        <v>2456</v>
      </c>
      <c r="H4868">
        <v>0</v>
      </c>
      <c r="I4868" t="s">
        <v>241</v>
      </c>
      <c r="J4868" t="s">
        <v>242</v>
      </c>
      <c r="K4868" t="s">
        <v>243</v>
      </c>
      <c r="L4868" t="s">
        <v>244</v>
      </c>
      <c r="M4868">
        <v>0</v>
      </c>
      <c r="N4868">
        <v>0</v>
      </c>
      <c r="O4868" t="s">
        <v>255</v>
      </c>
      <c r="P4868" t="s">
        <v>10600</v>
      </c>
      <c r="Q4868" t="s">
        <v>247</v>
      </c>
      <c r="R4868" t="s">
        <v>1612</v>
      </c>
      <c r="S4868" t="s">
        <v>249</v>
      </c>
      <c r="T4868" t="b">
        <v>1</v>
      </c>
    </row>
    <row r="4869" spans="1:20" x14ac:dyDescent="0.25">
      <c r="A4869" t="s">
        <v>259</v>
      </c>
      <c r="B4869" t="s">
        <v>260</v>
      </c>
      <c r="C4869" t="s">
        <v>237</v>
      </c>
      <c r="D4869" t="s">
        <v>2443</v>
      </c>
      <c r="E4869" t="s">
        <v>3803</v>
      </c>
      <c r="F4869" t="s">
        <v>10601</v>
      </c>
      <c r="G4869" t="s">
        <v>10602</v>
      </c>
      <c r="H4869">
        <v>0.17341400000000001</v>
      </c>
      <c r="I4869" t="s">
        <v>265</v>
      </c>
      <c r="J4869" t="s">
        <v>242</v>
      </c>
      <c r="K4869" t="s">
        <v>243</v>
      </c>
      <c r="L4869" t="s">
        <v>244</v>
      </c>
      <c r="M4869">
        <v>0</v>
      </c>
      <c r="N4869">
        <v>0.17341400000000001</v>
      </c>
      <c r="O4869" t="s">
        <v>372</v>
      </c>
      <c r="P4869" t="s">
        <v>10603</v>
      </c>
      <c r="Q4869" t="s">
        <v>2448</v>
      </c>
      <c r="R4869" t="s">
        <v>10604</v>
      </c>
      <c r="S4869" t="s">
        <v>270</v>
      </c>
      <c r="T4869" t="b">
        <v>1</v>
      </c>
    </row>
    <row r="4870" spans="1:20" x14ac:dyDescent="0.25">
      <c r="A4870" t="s">
        <v>259</v>
      </c>
      <c r="B4870" t="s">
        <v>260</v>
      </c>
      <c r="C4870" t="s">
        <v>237</v>
      </c>
      <c r="D4870" t="s">
        <v>450</v>
      </c>
      <c r="E4870" t="s">
        <v>2304</v>
      </c>
      <c r="F4870" t="s">
        <v>5659</v>
      </c>
      <c r="G4870" t="s">
        <v>5659</v>
      </c>
      <c r="H4870">
        <v>10.704000000000001</v>
      </c>
      <c r="I4870" t="s">
        <v>265</v>
      </c>
      <c r="J4870" t="s">
        <v>242</v>
      </c>
      <c r="K4870" t="s">
        <v>243</v>
      </c>
      <c r="L4870" t="s">
        <v>244</v>
      </c>
      <c r="M4870">
        <v>0</v>
      </c>
      <c r="N4870">
        <v>10.704000000000001</v>
      </c>
      <c r="O4870" t="s">
        <v>331</v>
      </c>
      <c r="P4870" t="s">
        <v>10605</v>
      </c>
      <c r="Q4870" t="s">
        <v>453</v>
      </c>
      <c r="R4870" t="s">
        <v>10606</v>
      </c>
      <c r="S4870" t="s">
        <v>270</v>
      </c>
      <c r="T4870" t="b">
        <v>1</v>
      </c>
    </row>
    <row r="4871" spans="1:20" x14ac:dyDescent="0.25">
      <c r="A4871" t="s">
        <v>259</v>
      </c>
      <c r="B4871" t="s">
        <v>260</v>
      </c>
      <c r="C4871" t="s">
        <v>294</v>
      </c>
      <c r="D4871" t="s">
        <v>450</v>
      </c>
      <c r="E4871" t="s">
        <v>2304</v>
      </c>
      <c r="F4871" t="s">
        <v>5659</v>
      </c>
      <c r="G4871" t="s">
        <v>5659</v>
      </c>
      <c r="H4871">
        <v>6.2880000000000003</v>
      </c>
      <c r="I4871" t="s">
        <v>265</v>
      </c>
      <c r="J4871" t="s">
        <v>242</v>
      </c>
      <c r="K4871" t="s">
        <v>243</v>
      </c>
      <c r="L4871" t="s">
        <v>244</v>
      </c>
      <c r="M4871">
        <v>0</v>
      </c>
      <c r="N4871">
        <v>6.2880000000000003</v>
      </c>
      <c r="O4871" t="s">
        <v>331</v>
      </c>
      <c r="P4871" t="s">
        <v>10605</v>
      </c>
      <c r="Q4871" t="s">
        <v>453</v>
      </c>
      <c r="R4871" t="s">
        <v>10606</v>
      </c>
      <c r="S4871" t="s">
        <v>270</v>
      </c>
      <c r="T4871" t="b">
        <v>1</v>
      </c>
    </row>
    <row r="4872" spans="1:20" x14ac:dyDescent="0.25">
      <c r="A4872" t="s">
        <v>259</v>
      </c>
      <c r="B4872" t="s">
        <v>260</v>
      </c>
      <c r="C4872" t="s">
        <v>237</v>
      </c>
      <c r="D4872" t="s">
        <v>3656</v>
      </c>
      <c r="E4872" t="s">
        <v>10607</v>
      </c>
      <c r="F4872" t="s">
        <v>10608</v>
      </c>
      <c r="G4872" t="s">
        <v>10608</v>
      </c>
      <c r="H4872">
        <v>5.069</v>
      </c>
      <c r="I4872" t="s">
        <v>265</v>
      </c>
      <c r="J4872" t="s">
        <v>242</v>
      </c>
      <c r="K4872" t="s">
        <v>243</v>
      </c>
      <c r="L4872" t="s">
        <v>244</v>
      </c>
      <c r="M4872">
        <v>0</v>
      </c>
      <c r="N4872">
        <v>5.069</v>
      </c>
      <c r="O4872" t="s">
        <v>324</v>
      </c>
      <c r="P4872" t="s">
        <v>10609</v>
      </c>
      <c r="Q4872" t="s">
        <v>3660</v>
      </c>
      <c r="R4872" t="s">
        <v>10610</v>
      </c>
      <c r="S4872" t="s">
        <v>270</v>
      </c>
      <c r="T4872" t="b">
        <v>1</v>
      </c>
    </row>
    <row r="4873" spans="1:20" x14ac:dyDescent="0.25">
      <c r="A4873" t="s">
        <v>259</v>
      </c>
      <c r="B4873" t="s">
        <v>260</v>
      </c>
      <c r="C4873" t="s">
        <v>336</v>
      </c>
      <c r="D4873" t="s">
        <v>3656</v>
      </c>
      <c r="E4873" t="s">
        <v>10607</v>
      </c>
      <c r="F4873" t="s">
        <v>10608</v>
      </c>
      <c r="G4873" t="s">
        <v>10608</v>
      </c>
      <c r="H4873">
        <v>26101</v>
      </c>
      <c r="I4873" t="s">
        <v>265</v>
      </c>
      <c r="J4873" t="s">
        <v>242</v>
      </c>
      <c r="K4873" t="s">
        <v>243</v>
      </c>
      <c r="L4873" t="s">
        <v>244</v>
      </c>
      <c r="M4873">
        <v>0</v>
      </c>
      <c r="N4873">
        <v>26101</v>
      </c>
      <c r="O4873" t="s">
        <v>324</v>
      </c>
      <c r="P4873" t="s">
        <v>10609</v>
      </c>
      <c r="Q4873" t="s">
        <v>3660</v>
      </c>
      <c r="R4873" t="s">
        <v>10611</v>
      </c>
      <c r="S4873" t="s">
        <v>270</v>
      </c>
      <c r="T4873" t="b">
        <v>1</v>
      </c>
    </row>
    <row r="4874" spans="1:20" x14ac:dyDescent="0.25">
      <c r="A4874" t="s">
        <v>259</v>
      </c>
      <c r="B4874" t="s">
        <v>260</v>
      </c>
      <c r="C4874" t="s">
        <v>336</v>
      </c>
      <c r="D4874" t="s">
        <v>3656</v>
      </c>
      <c r="E4874" t="s">
        <v>10607</v>
      </c>
      <c r="F4874" t="s">
        <v>10608</v>
      </c>
      <c r="G4874" t="s">
        <v>10608</v>
      </c>
      <c r="H4874">
        <v>50090</v>
      </c>
      <c r="I4874" t="s">
        <v>265</v>
      </c>
      <c r="J4874" t="s">
        <v>242</v>
      </c>
      <c r="K4874" t="s">
        <v>243</v>
      </c>
      <c r="L4874" t="s">
        <v>244</v>
      </c>
      <c r="M4874">
        <v>0</v>
      </c>
      <c r="N4874">
        <v>50090</v>
      </c>
      <c r="O4874" t="s">
        <v>324</v>
      </c>
      <c r="P4874" t="s">
        <v>10609</v>
      </c>
      <c r="Q4874" t="s">
        <v>3660</v>
      </c>
      <c r="R4874" t="s">
        <v>10612</v>
      </c>
      <c r="S4874" t="s">
        <v>270</v>
      </c>
      <c r="T4874" t="b">
        <v>1</v>
      </c>
    </row>
    <row r="4875" spans="1:20" x14ac:dyDescent="0.25">
      <c r="A4875" t="s">
        <v>236</v>
      </c>
      <c r="B4875" t="s">
        <v>236</v>
      </c>
      <c r="C4875" t="s">
        <v>237</v>
      </c>
      <c r="D4875" t="s">
        <v>1111</v>
      </c>
      <c r="F4875" t="s">
        <v>3948</v>
      </c>
      <c r="G4875" t="s">
        <v>3949</v>
      </c>
      <c r="H4875">
        <v>135.16999999999999</v>
      </c>
      <c r="I4875" t="s">
        <v>492</v>
      </c>
      <c r="J4875" t="s">
        <v>242</v>
      </c>
      <c r="K4875" t="s">
        <v>243</v>
      </c>
      <c r="L4875" t="s">
        <v>244</v>
      </c>
      <c r="M4875">
        <v>0</v>
      </c>
      <c r="N4875">
        <v>135.16999999999999</v>
      </c>
      <c r="O4875" t="s">
        <v>1114</v>
      </c>
      <c r="P4875" t="s">
        <v>10613</v>
      </c>
      <c r="Q4875" t="s">
        <v>1116</v>
      </c>
      <c r="R4875" t="s">
        <v>10614</v>
      </c>
      <c r="S4875" t="s">
        <v>249</v>
      </c>
      <c r="T4875" t="b">
        <v>1</v>
      </c>
    </row>
    <row r="4876" spans="1:20" x14ac:dyDescent="0.25">
      <c r="A4876" t="s">
        <v>236</v>
      </c>
      <c r="B4876" t="s">
        <v>236</v>
      </c>
      <c r="C4876" t="s">
        <v>237</v>
      </c>
      <c r="D4876" t="s">
        <v>566</v>
      </c>
      <c r="F4876" t="s">
        <v>567</v>
      </c>
      <c r="G4876" t="s">
        <v>5073</v>
      </c>
      <c r="H4876">
        <v>2.0799999999999999E-2</v>
      </c>
      <c r="I4876" t="s">
        <v>341</v>
      </c>
      <c r="J4876" t="s">
        <v>242</v>
      </c>
      <c r="K4876" t="s">
        <v>243</v>
      </c>
      <c r="L4876" t="s">
        <v>244</v>
      </c>
      <c r="M4876">
        <v>0</v>
      </c>
      <c r="N4876">
        <v>2.0799999999999999E-2</v>
      </c>
      <c r="O4876" t="s">
        <v>569</v>
      </c>
      <c r="P4876" t="s">
        <v>10615</v>
      </c>
      <c r="Q4876" t="s">
        <v>571</v>
      </c>
      <c r="R4876" t="s">
        <v>572</v>
      </c>
      <c r="S4876" t="s">
        <v>249</v>
      </c>
      <c r="T4876" t="b">
        <v>1</v>
      </c>
    </row>
    <row r="4877" spans="1:20" x14ac:dyDescent="0.25">
      <c r="A4877" t="s">
        <v>236</v>
      </c>
      <c r="B4877" t="s">
        <v>236</v>
      </c>
      <c r="C4877" t="s">
        <v>237</v>
      </c>
      <c r="D4877" t="s">
        <v>566</v>
      </c>
      <c r="F4877" t="s">
        <v>567</v>
      </c>
      <c r="G4877" t="s">
        <v>5073</v>
      </c>
      <c r="H4877">
        <v>0.02</v>
      </c>
      <c r="I4877" t="s">
        <v>341</v>
      </c>
      <c r="J4877" t="s">
        <v>242</v>
      </c>
      <c r="K4877" t="s">
        <v>243</v>
      </c>
      <c r="L4877" t="s">
        <v>244</v>
      </c>
      <c r="M4877">
        <v>51200</v>
      </c>
      <c r="N4877">
        <v>0.02</v>
      </c>
      <c r="O4877" t="s">
        <v>569</v>
      </c>
      <c r="P4877" t="s">
        <v>10615</v>
      </c>
      <c r="Q4877" t="s">
        <v>571</v>
      </c>
      <c r="R4877" t="s">
        <v>572</v>
      </c>
      <c r="S4877" t="s">
        <v>249</v>
      </c>
      <c r="T4877" t="b">
        <v>1</v>
      </c>
    </row>
    <row r="4878" spans="1:20" x14ac:dyDescent="0.25">
      <c r="A4878" t="s">
        <v>236</v>
      </c>
      <c r="B4878" t="s">
        <v>236</v>
      </c>
      <c r="C4878" t="s">
        <v>237</v>
      </c>
      <c r="D4878" t="s">
        <v>566</v>
      </c>
      <c r="F4878" t="s">
        <v>567</v>
      </c>
      <c r="G4878" t="s">
        <v>5073</v>
      </c>
      <c r="H4878">
        <v>1.9099999999999999E-2</v>
      </c>
      <c r="I4878" t="s">
        <v>341</v>
      </c>
      <c r="J4878" t="s">
        <v>242</v>
      </c>
      <c r="K4878" t="s">
        <v>243</v>
      </c>
      <c r="L4878" t="s">
        <v>244</v>
      </c>
      <c r="M4878">
        <v>512000</v>
      </c>
      <c r="N4878">
        <v>1.9099999999999999E-2</v>
      </c>
      <c r="O4878" t="s">
        <v>569</v>
      </c>
      <c r="P4878" t="s">
        <v>10615</v>
      </c>
      <c r="Q4878" t="s">
        <v>571</v>
      </c>
      <c r="R4878" t="s">
        <v>572</v>
      </c>
      <c r="S4878" t="s">
        <v>249</v>
      </c>
      <c r="T4878" t="b">
        <v>1</v>
      </c>
    </row>
    <row r="4879" spans="1:20" x14ac:dyDescent="0.25">
      <c r="A4879" t="s">
        <v>259</v>
      </c>
      <c r="B4879" t="s">
        <v>260</v>
      </c>
      <c r="C4879" t="s">
        <v>237</v>
      </c>
      <c r="D4879" t="s">
        <v>917</v>
      </c>
      <c r="E4879" t="s">
        <v>4683</v>
      </c>
      <c r="F4879" t="s">
        <v>4683</v>
      </c>
      <c r="G4879" t="s">
        <v>8087</v>
      </c>
      <c r="H4879">
        <v>4.68</v>
      </c>
      <c r="I4879" t="s">
        <v>265</v>
      </c>
      <c r="J4879" t="s">
        <v>242</v>
      </c>
      <c r="K4879" t="s">
        <v>243</v>
      </c>
      <c r="L4879" t="s">
        <v>244</v>
      </c>
      <c r="M4879">
        <v>0</v>
      </c>
      <c r="N4879">
        <v>4.68</v>
      </c>
      <c r="O4879" t="s">
        <v>331</v>
      </c>
      <c r="P4879" t="s">
        <v>10616</v>
      </c>
      <c r="Q4879" t="s">
        <v>922</v>
      </c>
      <c r="R4879" t="s">
        <v>10617</v>
      </c>
      <c r="S4879" t="s">
        <v>270</v>
      </c>
      <c r="T4879" t="b">
        <v>1</v>
      </c>
    </row>
    <row r="4880" spans="1:20" x14ac:dyDescent="0.25">
      <c r="A4880" t="s">
        <v>259</v>
      </c>
      <c r="B4880" t="s">
        <v>260</v>
      </c>
      <c r="C4880" t="s">
        <v>294</v>
      </c>
      <c r="D4880" t="s">
        <v>917</v>
      </c>
      <c r="E4880" t="s">
        <v>4683</v>
      </c>
      <c r="F4880" t="s">
        <v>4683</v>
      </c>
      <c r="G4880" t="s">
        <v>8087</v>
      </c>
      <c r="H4880">
        <v>2.472</v>
      </c>
      <c r="I4880" t="s">
        <v>265</v>
      </c>
      <c r="J4880" t="s">
        <v>242</v>
      </c>
      <c r="K4880" t="s">
        <v>243</v>
      </c>
      <c r="L4880" t="s">
        <v>244</v>
      </c>
      <c r="M4880">
        <v>0</v>
      </c>
      <c r="N4880">
        <v>2.472</v>
      </c>
      <c r="O4880" t="s">
        <v>331</v>
      </c>
      <c r="P4880" t="s">
        <v>10616</v>
      </c>
      <c r="Q4880" t="s">
        <v>922</v>
      </c>
      <c r="R4880" t="s">
        <v>10617</v>
      </c>
      <c r="S4880" t="s">
        <v>270</v>
      </c>
      <c r="T4880" t="b">
        <v>1</v>
      </c>
    </row>
    <row r="4881" spans="1:20" x14ac:dyDescent="0.25">
      <c r="A4881" t="s">
        <v>259</v>
      </c>
      <c r="B4881" t="s">
        <v>260</v>
      </c>
      <c r="C4881" t="s">
        <v>237</v>
      </c>
      <c r="D4881" t="s">
        <v>369</v>
      </c>
      <c r="E4881" t="s">
        <v>5027</v>
      </c>
      <c r="F4881" t="s">
        <v>10618</v>
      </c>
      <c r="G4881" t="s">
        <v>10618</v>
      </c>
      <c r="H4881">
        <v>4.032</v>
      </c>
      <c r="I4881" t="s">
        <v>265</v>
      </c>
      <c r="J4881" t="s">
        <v>242</v>
      </c>
      <c r="K4881" t="s">
        <v>243</v>
      </c>
      <c r="L4881" t="s">
        <v>244</v>
      </c>
      <c r="M4881">
        <v>0</v>
      </c>
      <c r="N4881">
        <v>4.032</v>
      </c>
      <c r="O4881" t="s">
        <v>324</v>
      </c>
      <c r="P4881" t="s">
        <v>10619</v>
      </c>
      <c r="Q4881" t="s">
        <v>374</v>
      </c>
      <c r="R4881" t="s">
        <v>10620</v>
      </c>
      <c r="S4881" t="s">
        <v>270</v>
      </c>
      <c r="T4881" t="b">
        <v>1</v>
      </c>
    </row>
    <row r="4882" spans="1:20" x14ac:dyDescent="0.25">
      <c r="A4882" t="s">
        <v>259</v>
      </c>
      <c r="B4882" t="s">
        <v>260</v>
      </c>
      <c r="C4882" t="s">
        <v>336</v>
      </c>
      <c r="D4882" t="s">
        <v>369</v>
      </c>
      <c r="E4882" t="s">
        <v>5027</v>
      </c>
      <c r="F4882" t="s">
        <v>10618</v>
      </c>
      <c r="G4882" t="s">
        <v>10618</v>
      </c>
      <c r="H4882">
        <v>20768</v>
      </c>
      <c r="I4882" t="s">
        <v>265</v>
      </c>
      <c r="J4882" t="s">
        <v>242</v>
      </c>
      <c r="K4882" t="s">
        <v>243</v>
      </c>
      <c r="L4882" t="s">
        <v>244</v>
      </c>
      <c r="M4882">
        <v>0</v>
      </c>
      <c r="N4882">
        <v>20768</v>
      </c>
      <c r="O4882" t="s">
        <v>324</v>
      </c>
      <c r="P4882" t="s">
        <v>10619</v>
      </c>
      <c r="Q4882" t="s">
        <v>374</v>
      </c>
      <c r="R4882" t="s">
        <v>10621</v>
      </c>
      <c r="S4882" t="s">
        <v>270</v>
      </c>
      <c r="T4882" t="b">
        <v>1</v>
      </c>
    </row>
    <row r="4883" spans="1:20" x14ac:dyDescent="0.25">
      <c r="A4883" t="s">
        <v>259</v>
      </c>
      <c r="B4883" t="s">
        <v>260</v>
      </c>
      <c r="C4883" t="s">
        <v>336</v>
      </c>
      <c r="D4883" t="s">
        <v>369</v>
      </c>
      <c r="E4883" t="s">
        <v>5027</v>
      </c>
      <c r="F4883" t="s">
        <v>10618</v>
      </c>
      <c r="G4883" t="s">
        <v>10618</v>
      </c>
      <c r="H4883">
        <v>39841</v>
      </c>
      <c r="I4883" t="s">
        <v>265</v>
      </c>
      <c r="J4883" t="s">
        <v>242</v>
      </c>
      <c r="K4883" t="s">
        <v>243</v>
      </c>
      <c r="L4883" t="s">
        <v>244</v>
      </c>
      <c r="M4883">
        <v>0</v>
      </c>
      <c r="N4883">
        <v>39841</v>
      </c>
      <c r="O4883" t="s">
        <v>324</v>
      </c>
      <c r="P4883" t="s">
        <v>10619</v>
      </c>
      <c r="Q4883" t="s">
        <v>374</v>
      </c>
      <c r="R4883" t="s">
        <v>10622</v>
      </c>
      <c r="S4883" t="s">
        <v>270</v>
      </c>
      <c r="T4883" t="b">
        <v>1</v>
      </c>
    </row>
    <row r="4884" spans="1:20" x14ac:dyDescent="0.25">
      <c r="A4884" t="s">
        <v>236</v>
      </c>
      <c r="B4884" t="s">
        <v>236</v>
      </c>
      <c r="C4884" t="s">
        <v>237</v>
      </c>
      <c r="D4884" t="s">
        <v>314</v>
      </c>
      <c r="E4884" t="s">
        <v>251</v>
      </c>
      <c r="F4884" t="s">
        <v>773</v>
      </c>
      <c r="G4884" t="s">
        <v>10331</v>
      </c>
      <c r="H4884">
        <v>0</v>
      </c>
      <c r="I4884" t="s">
        <v>254</v>
      </c>
      <c r="J4884" t="s">
        <v>242</v>
      </c>
      <c r="K4884" t="s">
        <v>243</v>
      </c>
      <c r="L4884" t="s">
        <v>244</v>
      </c>
      <c r="M4884">
        <v>0</v>
      </c>
      <c r="N4884">
        <v>0</v>
      </c>
      <c r="O4884" t="s">
        <v>255</v>
      </c>
      <c r="P4884" t="s">
        <v>10623</v>
      </c>
      <c r="Q4884" t="s">
        <v>318</v>
      </c>
      <c r="R4884" t="s">
        <v>1488</v>
      </c>
      <c r="S4884" t="s">
        <v>249</v>
      </c>
      <c r="T4884" t="b">
        <v>1</v>
      </c>
    </row>
    <row r="4885" spans="1:20" x14ac:dyDescent="0.25">
      <c r="A4885" t="s">
        <v>236</v>
      </c>
      <c r="B4885" t="s">
        <v>236</v>
      </c>
      <c r="C4885" t="s">
        <v>237</v>
      </c>
      <c r="D4885" t="s">
        <v>483</v>
      </c>
      <c r="F4885" t="s">
        <v>600</v>
      </c>
      <c r="G4885" t="s">
        <v>6146</v>
      </c>
      <c r="H4885">
        <v>1.5E-3</v>
      </c>
      <c r="I4885" t="s">
        <v>254</v>
      </c>
      <c r="J4885" t="s">
        <v>242</v>
      </c>
      <c r="K4885" t="s">
        <v>243</v>
      </c>
      <c r="L4885" t="s">
        <v>244</v>
      </c>
      <c r="M4885">
        <v>0</v>
      </c>
      <c r="N4885">
        <v>1.5E-3</v>
      </c>
      <c r="O4885" t="s">
        <v>1054</v>
      </c>
      <c r="P4885" t="s">
        <v>6839</v>
      </c>
      <c r="Q4885" t="s">
        <v>488</v>
      </c>
      <c r="R4885" t="s">
        <v>2362</v>
      </c>
      <c r="S4885" t="s">
        <v>249</v>
      </c>
      <c r="T4885" t="b">
        <v>0</v>
      </c>
    </row>
    <row r="4886" spans="1:20" x14ac:dyDescent="0.25">
      <c r="A4886" t="s">
        <v>259</v>
      </c>
      <c r="B4886" t="s">
        <v>260</v>
      </c>
      <c r="C4886" t="s">
        <v>237</v>
      </c>
      <c r="D4886" t="s">
        <v>1375</v>
      </c>
      <c r="E4886" t="s">
        <v>2832</v>
      </c>
      <c r="F4886" t="s">
        <v>10624</v>
      </c>
      <c r="G4886" t="s">
        <v>10624</v>
      </c>
      <c r="H4886">
        <v>9.1199999999999992</v>
      </c>
      <c r="I4886" t="s">
        <v>265</v>
      </c>
      <c r="J4886" t="s">
        <v>242</v>
      </c>
      <c r="K4886" t="s">
        <v>243</v>
      </c>
      <c r="L4886" t="s">
        <v>244</v>
      </c>
      <c r="M4886">
        <v>0</v>
      </c>
      <c r="N4886">
        <v>9.1199999999999992</v>
      </c>
      <c r="O4886" t="s">
        <v>1378</v>
      </c>
      <c r="P4886" t="s">
        <v>1379</v>
      </c>
      <c r="Q4886" t="s">
        <v>1380</v>
      </c>
      <c r="R4886" t="s">
        <v>10625</v>
      </c>
      <c r="S4886" t="s">
        <v>270</v>
      </c>
      <c r="T4886" t="b">
        <v>0</v>
      </c>
    </row>
    <row r="4887" spans="1:20" x14ac:dyDescent="0.25">
      <c r="A4887" t="s">
        <v>259</v>
      </c>
      <c r="B4887" t="s">
        <v>260</v>
      </c>
      <c r="C4887" t="s">
        <v>294</v>
      </c>
      <c r="D4887" t="s">
        <v>1375</v>
      </c>
      <c r="E4887" t="s">
        <v>2832</v>
      </c>
      <c r="F4887" t="s">
        <v>10624</v>
      </c>
      <c r="G4887" t="s">
        <v>10624</v>
      </c>
      <c r="H4887">
        <v>3.6</v>
      </c>
      <c r="I4887" t="s">
        <v>265</v>
      </c>
      <c r="J4887" t="s">
        <v>242</v>
      </c>
      <c r="K4887" t="s">
        <v>243</v>
      </c>
      <c r="L4887" t="s">
        <v>244</v>
      </c>
      <c r="M4887">
        <v>0</v>
      </c>
      <c r="N4887">
        <v>3.6</v>
      </c>
      <c r="O4887" t="s">
        <v>1378</v>
      </c>
      <c r="P4887" t="s">
        <v>1379</v>
      </c>
      <c r="Q4887" t="s">
        <v>1380</v>
      </c>
      <c r="R4887" t="s">
        <v>10625</v>
      </c>
      <c r="S4887" t="s">
        <v>270</v>
      </c>
      <c r="T4887" t="b">
        <v>0</v>
      </c>
    </row>
    <row r="4888" spans="1:20" x14ac:dyDescent="0.25">
      <c r="A4888" t="s">
        <v>236</v>
      </c>
      <c r="B4888" t="s">
        <v>236</v>
      </c>
      <c r="C4888" t="s">
        <v>237</v>
      </c>
      <c r="D4888" t="s">
        <v>314</v>
      </c>
      <c r="E4888" t="s">
        <v>251</v>
      </c>
      <c r="F4888" t="s">
        <v>252</v>
      </c>
      <c r="G4888" t="s">
        <v>4394</v>
      </c>
      <c r="H4888">
        <v>8.0999999999999996E-3</v>
      </c>
      <c r="I4888" t="s">
        <v>341</v>
      </c>
      <c r="J4888" t="s">
        <v>242</v>
      </c>
      <c r="K4888" t="s">
        <v>243</v>
      </c>
      <c r="L4888" t="s">
        <v>244</v>
      </c>
      <c r="M4888">
        <v>0</v>
      </c>
      <c r="N4888">
        <v>8.0999999999999996E-3</v>
      </c>
      <c r="O4888" t="s">
        <v>255</v>
      </c>
      <c r="P4888" t="s">
        <v>10626</v>
      </c>
      <c r="Q4888" t="s">
        <v>318</v>
      </c>
      <c r="R4888" t="s">
        <v>3196</v>
      </c>
      <c r="S4888" t="s">
        <v>249</v>
      </c>
      <c r="T4888" t="b">
        <v>1</v>
      </c>
    </row>
    <row r="4889" spans="1:20" x14ac:dyDescent="0.25">
      <c r="A4889" t="s">
        <v>259</v>
      </c>
      <c r="B4889" t="s">
        <v>260</v>
      </c>
      <c r="C4889" t="s">
        <v>237</v>
      </c>
      <c r="D4889" t="s">
        <v>450</v>
      </c>
      <c r="E4889" t="s">
        <v>3420</v>
      </c>
      <c r="F4889" t="s">
        <v>7823</v>
      </c>
      <c r="G4889" t="s">
        <v>7823</v>
      </c>
      <c r="H4889">
        <v>0.44600000000000001</v>
      </c>
      <c r="I4889" t="s">
        <v>265</v>
      </c>
      <c r="J4889" t="s">
        <v>242</v>
      </c>
      <c r="K4889" t="s">
        <v>243</v>
      </c>
      <c r="L4889" t="s">
        <v>244</v>
      </c>
      <c r="M4889">
        <v>0</v>
      </c>
      <c r="N4889">
        <v>0.44600000000000001</v>
      </c>
      <c r="O4889" t="s">
        <v>331</v>
      </c>
      <c r="P4889" t="s">
        <v>10627</v>
      </c>
      <c r="Q4889" t="s">
        <v>453</v>
      </c>
      <c r="R4889" t="s">
        <v>10628</v>
      </c>
      <c r="S4889" t="s">
        <v>270</v>
      </c>
      <c r="T4889" t="b">
        <v>1</v>
      </c>
    </row>
    <row r="4890" spans="1:20" x14ac:dyDescent="0.25">
      <c r="A4890" t="s">
        <v>259</v>
      </c>
      <c r="B4890" t="s">
        <v>260</v>
      </c>
      <c r="C4890" t="s">
        <v>294</v>
      </c>
      <c r="D4890" t="s">
        <v>450</v>
      </c>
      <c r="E4890" t="s">
        <v>3420</v>
      </c>
      <c r="F4890" t="s">
        <v>7823</v>
      </c>
      <c r="G4890" t="s">
        <v>7823</v>
      </c>
      <c r="H4890">
        <v>0.26200000000000001</v>
      </c>
      <c r="I4890" t="s">
        <v>265</v>
      </c>
      <c r="J4890" t="s">
        <v>242</v>
      </c>
      <c r="K4890" t="s">
        <v>243</v>
      </c>
      <c r="L4890" t="s">
        <v>244</v>
      </c>
      <c r="M4890">
        <v>0</v>
      </c>
      <c r="N4890">
        <v>0.26200000000000001</v>
      </c>
      <c r="O4890" t="s">
        <v>331</v>
      </c>
      <c r="P4890" t="s">
        <v>10627</v>
      </c>
      <c r="Q4890" t="s">
        <v>453</v>
      </c>
      <c r="R4890" t="s">
        <v>10628</v>
      </c>
      <c r="S4890" t="s">
        <v>270</v>
      </c>
      <c r="T4890" t="b">
        <v>1</v>
      </c>
    </row>
    <row r="4891" spans="1:20" x14ac:dyDescent="0.25">
      <c r="A4891" t="s">
        <v>259</v>
      </c>
      <c r="B4891" t="s">
        <v>260</v>
      </c>
      <c r="C4891" t="s">
        <v>237</v>
      </c>
      <c r="D4891" t="s">
        <v>1588</v>
      </c>
      <c r="E4891" t="s">
        <v>1456</v>
      </c>
      <c r="F4891" t="s">
        <v>1457</v>
      </c>
      <c r="G4891" t="s">
        <v>1457</v>
      </c>
      <c r="H4891">
        <v>32.064</v>
      </c>
      <c r="I4891" t="s">
        <v>265</v>
      </c>
      <c r="J4891" t="s">
        <v>242</v>
      </c>
      <c r="K4891" t="s">
        <v>243</v>
      </c>
      <c r="L4891" t="s">
        <v>244</v>
      </c>
      <c r="M4891">
        <v>0</v>
      </c>
      <c r="N4891">
        <v>32.064</v>
      </c>
      <c r="O4891" t="s">
        <v>476</v>
      </c>
      <c r="P4891" t="s">
        <v>10629</v>
      </c>
      <c r="Q4891" t="s">
        <v>1592</v>
      </c>
      <c r="R4891" t="s">
        <v>10630</v>
      </c>
      <c r="S4891" t="s">
        <v>270</v>
      </c>
      <c r="T4891" t="b">
        <v>1</v>
      </c>
    </row>
    <row r="4892" spans="1:20" x14ac:dyDescent="0.25">
      <c r="A4892" t="s">
        <v>259</v>
      </c>
      <c r="B4892" t="s">
        <v>260</v>
      </c>
      <c r="C4892" t="s">
        <v>336</v>
      </c>
      <c r="D4892" t="s">
        <v>1588</v>
      </c>
      <c r="E4892" t="s">
        <v>1456</v>
      </c>
      <c r="F4892" t="s">
        <v>1457</v>
      </c>
      <c r="G4892" t="s">
        <v>1457</v>
      </c>
      <c r="H4892">
        <v>163359</v>
      </c>
      <c r="I4892" t="s">
        <v>265</v>
      </c>
      <c r="J4892" t="s">
        <v>242</v>
      </c>
      <c r="K4892" t="s">
        <v>243</v>
      </c>
      <c r="L4892" t="s">
        <v>244</v>
      </c>
      <c r="M4892">
        <v>0</v>
      </c>
      <c r="N4892">
        <v>163359</v>
      </c>
      <c r="O4892" t="s">
        <v>476</v>
      </c>
      <c r="P4892" t="s">
        <v>10629</v>
      </c>
      <c r="Q4892" t="s">
        <v>1592</v>
      </c>
      <c r="R4892" t="s">
        <v>10631</v>
      </c>
      <c r="S4892" t="s">
        <v>270</v>
      </c>
      <c r="T4892" t="b">
        <v>1</v>
      </c>
    </row>
    <row r="4893" spans="1:20" x14ac:dyDescent="0.25">
      <c r="A4893" t="s">
        <v>259</v>
      </c>
      <c r="B4893" t="s">
        <v>260</v>
      </c>
      <c r="C4893" t="s">
        <v>336</v>
      </c>
      <c r="D4893" t="s">
        <v>1588</v>
      </c>
      <c r="E4893" t="s">
        <v>1456</v>
      </c>
      <c r="F4893" t="s">
        <v>1457</v>
      </c>
      <c r="G4893" t="s">
        <v>1457</v>
      </c>
      <c r="H4893">
        <v>236612</v>
      </c>
      <c r="I4893" t="s">
        <v>265</v>
      </c>
      <c r="J4893" t="s">
        <v>242</v>
      </c>
      <c r="K4893" t="s">
        <v>243</v>
      </c>
      <c r="L4893" t="s">
        <v>244</v>
      </c>
      <c r="M4893">
        <v>0</v>
      </c>
      <c r="N4893">
        <v>236612</v>
      </c>
      <c r="O4893" t="s">
        <v>476</v>
      </c>
      <c r="P4893" t="s">
        <v>10629</v>
      </c>
      <c r="Q4893" t="s">
        <v>1592</v>
      </c>
      <c r="R4893" t="s">
        <v>10632</v>
      </c>
      <c r="S4893" t="s">
        <v>270</v>
      </c>
      <c r="T4893" t="b">
        <v>1</v>
      </c>
    </row>
    <row r="4894" spans="1:20" x14ac:dyDescent="0.25">
      <c r="A4894" t="s">
        <v>259</v>
      </c>
      <c r="B4894" t="s">
        <v>260</v>
      </c>
      <c r="C4894" t="s">
        <v>237</v>
      </c>
      <c r="D4894" t="s">
        <v>943</v>
      </c>
      <c r="E4894" t="s">
        <v>3716</v>
      </c>
      <c r="F4894" t="s">
        <v>4073</v>
      </c>
      <c r="G4894" t="s">
        <v>4073</v>
      </c>
      <c r="H4894">
        <v>1.123834</v>
      </c>
      <c r="I4894" t="s">
        <v>265</v>
      </c>
      <c r="J4894" t="s">
        <v>242</v>
      </c>
      <c r="K4894" t="s">
        <v>243</v>
      </c>
      <c r="L4894" t="s">
        <v>244</v>
      </c>
      <c r="M4894">
        <v>0</v>
      </c>
      <c r="N4894">
        <v>1.123834</v>
      </c>
      <c r="O4894" t="s">
        <v>372</v>
      </c>
      <c r="P4894" t="s">
        <v>10633</v>
      </c>
      <c r="Q4894" t="s">
        <v>947</v>
      </c>
      <c r="R4894" t="s">
        <v>10634</v>
      </c>
      <c r="S4894" t="s">
        <v>270</v>
      </c>
      <c r="T4894" t="b">
        <v>1</v>
      </c>
    </row>
    <row r="4895" spans="1:20" x14ac:dyDescent="0.25">
      <c r="A4895" t="s">
        <v>259</v>
      </c>
      <c r="B4895" t="s">
        <v>260</v>
      </c>
      <c r="C4895" t="s">
        <v>294</v>
      </c>
      <c r="D4895" t="s">
        <v>943</v>
      </c>
      <c r="E4895" t="s">
        <v>3716</v>
      </c>
      <c r="F4895" t="s">
        <v>4073</v>
      </c>
      <c r="G4895" t="s">
        <v>4073</v>
      </c>
      <c r="H4895">
        <v>0.45521299999999998</v>
      </c>
      <c r="I4895" t="s">
        <v>265</v>
      </c>
      <c r="J4895" t="s">
        <v>242</v>
      </c>
      <c r="K4895" t="s">
        <v>243</v>
      </c>
      <c r="L4895" t="s">
        <v>244</v>
      </c>
      <c r="M4895">
        <v>0</v>
      </c>
      <c r="N4895">
        <v>0.45521299999999998</v>
      </c>
      <c r="O4895" t="s">
        <v>372</v>
      </c>
      <c r="P4895" t="s">
        <v>10633</v>
      </c>
      <c r="Q4895" t="s">
        <v>947</v>
      </c>
      <c r="R4895" t="s">
        <v>10634</v>
      </c>
      <c r="S4895" t="s">
        <v>270</v>
      </c>
      <c r="T4895" t="b">
        <v>1</v>
      </c>
    </row>
    <row r="4896" spans="1:20" x14ac:dyDescent="0.25">
      <c r="A4896" t="s">
        <v>259</v>
      </c>
      <c r="B4896" t="s">
        <v>260</v>
      </c>
      <c r="C4896" t="s">
        <v>237</v>
      </c>
      <c r="D4896" t="s">
        <v>1410</v>
      </c>
      <c r="E4896" t="s">
        <v>5845</v>
      </c>
      <c r="F4896" t="s">
        <v>5845</v>
      </c>
      <c r="G4896" t="s">
        <v>6043</v>
      </c>
      <c r="H4896">
        <v>0.82899999999999996</v>
      </c>
      <c r="I4896" t="s">
        <v>265</v>
      </c>
      <c r="J4896" t="s">
        <v>242</v>
      </c>
      <c r="K4896" t="s">
        <v>243</v>
      </c>
      <c r="L4896" t="s">
        <v>244</v>
      </c>
      <c r="M4896">
        <v>0</v>
      </c>
      <c r="N4896">
        <v>0.82899999999999996</v>
      </c>
      <c r="O4896" t="s">
        <v>310</v>
      </c>
      <c r="P4896" t="s">
        <v>10635</v>
      </c>
      <c r="Q4896" t="s">
        <v>1415</v>
      </c>
      <c r="R4896" t="s">
        <v>10636</v>
      </c>
      <c r="S4896" t="s">
        <v>270</v>
      </c>
      <c r="T4896" t="b">
        <v>1</v>
      </c>
    </row>
    <row r="4897" spans="1:20" x14ac:dyDescent="0.25">
      <c r="A4897" t="s">
        <v>259</v>
      </c>
      <c r="B4897" t="s">
        <v>260</v>
      </c>
      <c r="C4897" t="s">
        <v>294</v>
      </c>
      <c r="D4897" t="s">
        <v>1410</v>
      </c>
      <c r="E4897" t="s">
        <v>5845</v>
      </c>
      <c r="F4897" t="s">
        <v>5845</v>
      </c>
      <c r="G4897" t="s">
        <v>6043</v>
      </c>
      <c r="H4897">
        <v>0.46100000000000002</v>
      </c>
      <c r="I4897" t="s">
        <v>265</v>
      </c>
      <c r="J4897" t="s">
        <v>242</v>
      </c>
      <c r="K4897" t="s">
        <v>243</v>
      </c>
      <c r="L4897" t="s">
        <v>244</v>
      </c>
      <c r="M4897">
        <v>0</v>
      </c>
      <c r="N4897">
        <v>0.46100000000000002</v>
      </c>
      <c r="O4897" t="s">
        <v>310</v>
      </c>
      <c r="P4897" t="s">
        <v>10635</v>
      </c>
      <c r="Q4897" t="s">
        <v>1415</v>
      </c>
      <c r="R4897" t="s">
        <v>10636</v>
      </c>
      <c r="S4897" t="s">
        <v>270</v>
      </c>
      <c r="T4897" t="b">
        <v>1</v>
      </c>
    </row>
    <row r="4898" spans="1:20" x14ac:dyDescent="0.25">
      <c r="A4898" t="s">
        <v>259</v>
      </c>
      <c r="B4898" t="s">
        <v>260</v>
      </c>
      <c r="C4898" t="s">
        <v>237</v>
      </c>
      <c r="D4898" t="s">
        <v>376</v>
      </c>
      <c r="E4898" t="s">
        <v>377</v>
      </c>
      <c r="F4898" t="s">
        <v>9727</v>
      </c>
      <c r="G4898" t="s">
        <v>9727</v>
      </c>
      <c r="H4898">
        <v>2.7120000000000002</v>
      </c>
      <c r="I4898" t="s">
        <v>265</v>
      </c>
      <c r="J4898" t="s">
        <v>242</v>
      </c>
      <c r="K4898" t="s">
        <v>243</v>
      </c>
      <c r="L4898" t="s">
        <v>244</v>
      </c>
      <c r="M4898">
        <v>0</v>
      </c>
      <c r="N4898">
        <v>2.7120000000000002</v>
      </c>
      <c r="O4898" t="s">
        <v>324</v>
      </c>
      <c r="P4898" t="s">
        <v>10637</v>
      </c>
      <c r="Q4898" t="s">
        <v>380</v>
      </c>
      <c r="R4898" t="s">
        <v>10638</v>
      </c>
      <c r="S4898" t="s">
        <v>270</v>
      </c>
      <c r="T4898" t="b">
        <v>1</v>
      </c>
    </row>
    <row r="4899" spans="1:20" x14ac:dyDescent="0.25">
      <c r="A4899" t="s">
        <v>259</v>
      </c>
      <c r="B4899" t="s">
        <v>260</v>
      </c>
      <c r="C4899" t="s">
        <v>336</v>
      </c>
      <c r="D4899" t="s">
        <v>376</v>
      </c>
      <c r="E4899" t="s">
        <v>377</v>
      </c>
      <c r="F4899" t="s">
        <v>9727</v>
      </c>
      <c r="G4899" t="s">
        <v>9727</v>
      </c>
      <c r="H4899">
        <v>13969</v>
      </c>
      <c r="I4899" t="s">
        <v>265</v>
      </c>
      <c r="J4899" t="s">
        <v>242</v>
      </c>
      <c r="K4899" t="s">
        <v>243</v>
      </c>
      <c r="L4899" t="s">
        <v>244</v>
      </c>
      <c r="M4899">
        <v>0</v>
      </c>
      <c r="N4899">
        <v>13969</v>
      </c>
      <c r="O4899" t="s">
        <v>324</v>
      </c>
      <c r="P4899" t="s">
        <v>10637</v>
      </c>
      <c r="Q4899" t="s">
        <v>380</v>
      </c>
      <c r="R4899" t="s">
        <v>10639</v>
      </c>
      <c r="S4899" t="s">
        <v>270</v>
      </c>
      <c r="T4899" t="b">
        <v>1</v>
      </c>
    </row>
    <row r="4900" spans="1:20" x14ac:dyDescent="0.25">
      <c r="A4900" t="s">
        <v>259</v>
      </c>
      <c r="B4900" t="s">
        <v>260</v>
      </c>
      <c r="C4900" t="s">
        <v>336</v>
      </c>
      <c r="D4900" t="s">
        <v>376</v>
      </c>
      <c r="E4900" t="s">
        <v>377</v>
      </c>
      <c r="F4900" t="s">
        <v>9727</v>
      </c>
      <c r="G4900" t="s">
        <v>9727</v>
      </c>
      <c r="H4900">
        <v>26798</v>
      </c>
      <c r="I4900" t="s">
        <v>265</v>
      </c>
      <c r="J4900" t="s">
        <v>242</v>
      </c>
      <c r="K4900" t="s">
        <v>243</v>
      </c>
      <c r="L4900" t="s">
        <v>244</v>
      </c>
      <c r="M4900">
        <v>0</v>
      </c>
      <c r="N4900">
        <v>26798</v>
      </c>
      <c r="O4900" t="s">
        <v>324</v>
      </c>
      <c r="P4900" t="s">
        <v>10637</v>
      </c>
      <c r="Q4900" t="s">
        <v>380</v>
      </c>
      <c r="R4900" t="s">
        <v>10640</v>
      </c>
      <c r="S4900" t="s">
        <v>270</v>
      </c>
      <c r="T4900" t="b">
        <v>1</v>
      </c>
    </row>
    <row r="4901" spans="1:20" x14ac:dyDescent="0.25">
      <c r="A4901" t="s">
        <v>259</v>
      </c>
      <c r="B4901" t="s">
        <v>260</v>
      </c>
      <c r="C4901" t="s">
        <v>237</v>
      </c>
      <c r="D4901" t="s">
        <v>1375</v>
      </c>
      <c r="E4901" t="s">
        <v>6158</v>
      </c>
      <c r="F4901" t="s">
        <v>10641</v>
      </c>
      <c r="G4901" t="s">
        <v>10641</v>
      </c>
      <c r="H4901">
        <v>9.1199999999999992</v>
      </c>
      <c r="I4901" t="s">
        <v>265</v>
      </c>
      <c r="J4901" t="s">
        <v>242</v>
      </c>
      <c r="K4901" t="s">
        <v>243</v>
      </c>
      <c r="L4901" t="s">
        <v>244</v>
      </c>
      <c r="M4901">
        <v>0</v>
      </c>
      <c r="N4901">
        <v>9.1199999999999992</v>
      </c>
      <c r="O4901" t="s">
        <v>1378</v>
      </c>
      <c r="P4901" t="s">
        <v>1379</v>
      </c>
      <c r="Q4901" t="s">
        <v>1380</v>
      </c>
      <c r="R4901" t="s">
        <v>10642</v>
      </c>
      <c r="S4901" t="s">
        <v>270</v>
      </c>
      <c r="T4901" t="b">
        <v>1</v>
      </c>
    </row>
    <row r="4902" spans="1:20" x14ac:dyDescent="0.25">
      <c r="A4902" t="s">
        <v>259</v>
      </c>
      <c r="B4902" t="s">
        <v>260</v>
      </c>
      <c r="C4902" t="s">
        <v>294</v>
      </c>
      <c r="D4902" t="s">
        <v>1375</v>
      </c>
      <c r="E4902" t="s">
        <v>6158</v>
      </c>
      <c r="F4902" t="s">
        <v>10641</v>
      </c>
      <c r="G4902" t="s">
        <v>10641</v>
      </c>
      <c r="H4902">
        <v>3.6</v>
      </c>
      <c r="I4902" t="s">
        <v>265</v>
      </c>
      <c r="J4902" t="s">
        <v>242</v>
      </c>
      <c r="K4902" t="s">
        <v>243</v>
      </c>
      <c r="L4902" t="s">
        <v>244</v>
      </c>
      <c r="M4902">
        <v>0</v>
      </c>
      <c r="N4902">
        <v>3.6</v>
      </c>
      <c r="O4902" t="s">
        <v>1378</v>
      </c>
      <c r="P4902" t="s">
        <v>1379</v>
      </c>
      <c r="Q4902" t="s">
        <v>1380</v>
      </c>
      <c r="R4902" t="s">
        <v>10642</v>
      </c>
      <c r="S4902" t="s">
        <v>270</v>
      </c>
      <c r="T4902" t="b">
        <v>1</v>
      </c>
    </row>
    <row r="4903" spans="1:20" x14ac:dyDescent="0.25">
      <c r="A4903" t="s">
        <v>259</v>
      </c>
      <c r="B4903" t="s">
        <v>1086</v>
      </c>
      <c r="C4903" t="s">
        <v>237</v>
      </c>
      <c r="D4903" t="s">
        <v>1087</v>
      </c>
      <c r="E4903" t="s">
        <v>10643</v>
      </c>
      <c r="F4903" t="s">
        <v>10644</v>
      </c>
      <c r="G4903" t="s">
        <v>10645</v>
      </c>
      <c r="H4903">
        <v>18.88</v>
      </c>
      <c r="I4903" t="s">
        <v>265</v>
      </c>
      <c r="J4903" t="s">
        <v>242</v>
      </c>
      <c r="K4903" t="s">
        <v>243</v>
      </c>
      <c r="L4903" t="s">
        <v>244</v>
      </c>
      <c r="M4903">
        <v>0</v>
      </c>
      <c r="N4903">
        <v>18.88</v>
      </c>
      <c r="O4903" t="s">
        <v>486</v>
      </c>
      <c r="P4903" t="s">
        <v>10646</v>
      </c>
      <c r="Q4903" t="s">
        <v>1092</v>
      </c>
      <c r="R4903" t="s">
        <v>10647</v>
      </c>
      <c r="S4903" t="s">
        <v>1094</v>
      </c>
      <c r="T4903" t="b">
        <v>1</v>
      </c>
    </row>
    <row r="4904" spans="1:20" x14ac:dyDescent="0.25">
      <c r="A4904" t="s">
        <v>259</v>
      </c>
      <c r="B4904" t="s">
        <v>1086</v>
      </c>
      <c r="C4904" t="s">
        <v>336</v>
      </c>
      <c r="D4904" t="s">
        <v>1087</v>
      </c>
      <c r="E4904" t="s">
        <v>10643</v>
      </c>
      <c r="F4904" t="s">
        <v>10644</v>
      </c>
      <c r="G4904" t="s">
        <v>10645</v>
      </c>
      <c r="H4904">
        <v>65172</v>
      </c>
      <c r="I4904" t="s">
        <v>265</v>
      </c>
      <c r="J4904" t="s">
        <v>242</v>
      </c>
      <c r="K4904" t="s">
        <v>243</v>
      </c>
      <c r="L4904" t="s">
        <v>244</v>
      </c>
      <c r="M4904">
        <v>0</v>
      </c>
      <c r="N4904">
        <v>65172</v>
      </c>
      <c r="O4904" t="s">
        <v>546</v>
      </c>
      <c r="P4904" t="s">
        <v>10646</v>
      </c>
      <c r="Q4904" t="s">
        <v>1092</v>
      </c>
      <c r="R4904" t="s">
        <v>10648</v>
      </c>
      <c r="S4904" t="s">
        <v>1094</v>
      </c>
      <c r="T4904" t="b">
        <v>1</v>
      </c>
    </row>
    <row r="4905" spans="1:20" x14ac:dyDescent="0.25">
      <c r="A4905" t="s">
        <v>259</v>
      </c>
      <c r="B4905" t="s">
        <v>1086</v>
      </c>
      <c r="C4905" t="s">
        <v>336</v>
      </c>
      <c r="D4905" t="s">
        <v>1087</v>
      </c>
      <c r="E4905" t="s">
        <v>10643</v>
      </c>
      <c r="F4905" t="s">
        <v>10644</v>
      </c>
      <c r="G4905" t="s">
        <v>10645</v>
      </c>
      <c r="H4905">
        <v>99252</v>
      </c>
      <c r="I4905" t="s">
        <v>265</v>
      </c>
      <c r="J4905" t="s">
        <v>242</v>
      </c>
      <c r="K4905" t="s">
        <v>243</v>
      </c>
      <c r="L4905" t="s">
        <v>244</v>
      </c>
      <c r="M4905">
        <v>0</v>
      </c>
      <c r="N4905">
        <v>99252</v>
      </c>
      <c r="O4905" t="s">
        <v>546</v>
      </c>
      <c r="P4905" t="s">
        <v>10646</v>
      </c>
      <c r="Q4905" t="s">
        <v>1092</v>
      </c>
      <c r="R4905" t="s">
        <v>10649</v>
      </c>
      <c r="S4905" t="s">
        <v>1094</v>
      </c>
      <c r="T4905" t="b">
        <v>1</v>
      </c>
    </row>
    <row r="4906" spans="1:20" x14ac:dyDescent="0.25">
      <c r="A4906" t="s">
        <v>259</v>
      </c>
      <c r="B4906" t="s">
        <v>260</v>
      </c>
      <c r="C4906" t="s">
        <v>237</v>
      </c>
      <c r="D4906" t="s">
        <v>6539</v>
      </c>
      <c r="E4906" t="s">
        <v>10650</v>
      </c>
      <c r="F4906" t="s">
        <v>10651</v>
      </c>
      <c r="G4906" t="s">
        <v>10651</v>
      </c>
      <c r="H4906">
        <v>0.114</v>
      </c>
      <c r="I4906" t="s">
        <v>265</v>
      </c>
      <c r="J4906" t="s">
        <v>242</v>
      </c>
      <c r="K4906" t="s">
        <v>243</v>
      </c>
      <c r="L4906" t="s">
        <v>244</v>
      </c>
      <c r="M4906">
        <v>0</v>
      </c>
      <c r="N4906">
        <v>0.114</v>
      </c>
      <c r="O4906" t="s">
        <v>298</v>
      </c>
      <c r="P4906" t="s">
        <v>10652</v>
      </c>
      <c r="Q4906" t="s">
        <v>6543</v>
      </c>
      <c r="R4906" t="s">
        <v>10653</v>
      </c>
      <c r="S4906" t="s">
        <v>270</v>
      </c>
      <c r="T4906" t="b">
        <v>1</v>
      </c>
    </row>
    <row r="4907" spans="1:20" x14ac:dyDescent="0.25">
      <c r="A4907" t="s">
        <v>259</v>
      </c>
      <c r="B4907" t="s">
        <v>260</v>
      </c>
      <c r="C4907" t="s">
        <v>237</v>
      </c>
      <c r="D4907" t="s">
        <v>1428</v>
      </c>
      <c r="E4907" t="s">
        <v>8435</v>
      </c>
      <c r="F4907" t="s">
        <v>10654</v>
      </c>
      <c r="G4907" t="s">
        <v>10654</v>
      </c>
      <c r="H4907">
        <v>1.4000490000000001</v>
      </c>
      <c r="I4907" t="s">
        <v>265</v>
      </c>
      <c r="J4907" t="s">
        <v>242</v>
      </c>
      <c r="K4907" t="s">
        <v>243</v>
      </c>
      <c r="L4907" t="s">
        <v>244</v>
      </c>
      <c r="M4907">
        <v>0</v>
      </c>
      <c r="N4907">
        <v>1.4000490000000001</v>
      </c>
      <c r="O4907" t="s">
        <v>372</v>
      </c>
      <c r="P4907" t="s">
        <v>10655</v>
      </c>
      <c r="Q4907" t="s">
        <v>1432</v>
      </c>
      <c r="R4907" t="s">
        <v>10656</v>
      </c>
      <c r="S4907" t="s">
        <v>270</v>
      </c>
      <c r="T4907" t="b">
        <v>1</v>
      </c>
    </row>
    <row r="4908" spans="1:20" x14ac:dyDescent="0.25">
      <c r="A4908" t="s">
        <v>259</v>
      </c>
      <c r="B4908" t="s">
        <v>260</v>
      </c>
      <c r="C4908" t="s">
        <v>294</v>
      </c>
      <c r="D4908" t="s">
        <v>1428</v>
      </c>
      <c r="E4908" t="s">
        <v>8435</v>
      </c>
      <c r="F4908" t="s">
        <v>10654</v>
      </c>
      <c r="G4908" t="s">
        <v>10654</v>
      </c>
      <c r="H4908">
        <v>0.67862299999999998</v>
      </c>
      <c r="I4908" t="s">
        <v>265</v>
      </c>
      <c r="J4908" t="s">
        <v>242</v>
      </c>
      <c r="K4908" t="s">
        <v>243</v>
      </c>
      <c r="L4908" t="s">
        <v>244</v>
      </c>
      <c r="M4908">
        <v>0</v>
      </c>
      <c r="N4908">
        <v>0.67862299999999998</v>
      </c>
      <c r="O4908" t="s">
        <v>372</v>
      </c>
      <c r="P4908" t="s">
        <v>10655</v>
      </c>
      <c r="Q4908" t="s">
        <v>1432</v>
      </c>
      <c r="R4908" t="s">
        <v>10656</v>
      </c>
      <c r="S4908" t="s">
        <v>270</v>
      </c>
      <c r="T4908" t="b">
        <v>1</v>
      </c>
    </row>
    <row r="4909" spans="1:20" x14ac:dyDescent="0.25">
      <c r="A4909" t="s">
        <v>259</v>
      </c>
      <c r="B4909" t="s">
        <v>260</v>
      </c>
      <c r="C4909" t="s">
        <v>237</v>
      </c>
      <c r="D4909" t="s">
        <v>450</v>
      </c>
      <c r="E4909" t="s">
        <v>3450</v>
      </c>
      <c r="F4909" t="s">
        <v>3451</v>
      </c>
      <c r="G4909" t="s">
        <v>3451</v>
      </c>
      <c r="H4909">
        <v>1.784</v>
      </c>
      <c r="I4909" t="s">
        <v>265</v>
      </c>
      <c r="J4909" t="s">
        <v>242</v>
      </c>
      <c r="K4909" t="s">
        <v>243</v>
      </c>
      <c r="L4909" t="s">
        <v>244</v>
      </c>
      <c r="M4909">
        <v>0</v>
      </c>
      <c r="N4909">
        <v>1.784</v>
      </c>
      <c r="O4909" t="s">
        <v>331</v>
      </c>
      <c r="P4909" t="s">
        <v>10657</v>
      </c>
      <c r="Q4909" t="s">
        <v>453</v>
      </c>
      <c r="R4909" t="s">
        <v>10658</v>
      </c>
      <c r="S4909" t="s">
        <v>270</v>
      </c>
      <c r="T4909" t="b">
        <v>1</v>
      </c>
    </row>
    <row r="4910" spans="1:20" x14ac:dyDescent="0.25">
      <c r="A4910" t="s">
        <v>259</v>
      </c>
      <c r="B4910" t="s">
        <v>260</v>
      </c>
      <c r="C4910" t="s">
        <v>294</v>
      </c>
      <c r="D4910" t="s">
        <v>450</v>
      </c>
      <c r="E4910" t="s">
        <v>3450</v>
      </c>
      <c r="F4910" t="s">
        <v>3451</v>
      </c>
      <c r="G4910" t="s">
        <v>3451</v>
      </c>
      <c r="H4910">
        <v>1.048</v>
      </c>
      <c r="I4910" t="s">
        <v>265</v>
      </c>
      <c r="J4910" t="s">
        <v>242</v>
      </c>
      <c r="K4910" t="s">
        <v>243</v>
      </c>
      <c r="L4910" t="s">
        <v>244</v>
      </c>
      <c r="M4910">
        <v>0</v>
      </c>
      <c r="N4910">
        <v>1.048</v>
      </c>
      <c r="O4910" t="s">
        <v>331</v>
      </c>
      <c r="P4910" t="s">
        <v>10657</v>
      </c>
      <c r="Q4910" t="s">
        <v>453</v>
      </c>
      <c r="R4910" t="s">
        <v>10658</v>
      </c>
      <c r="S4910" t="s">
        <v>270</v>
      </c>
      <c r="T4910" t="b">
        <v>1</v>
      </c>
    </row>
    <row r="4911" spans="1:20" x14ac:dyDescent="0.25">
      <c r="A4911" t="s">
        <v>259</v>
      </c>
      <c r="B4911" t="s">
        <v>260</v>
      </c>
      <c r="C4911" t="s">
        <v>237</v>
      </c>
      <c r="D4911" t="s">
        <v>869</v>
      </c>
      <c r="E4911" t="s">
        <v>3544</v>
      </c>
      <c r="F4911" t="s">
        <v>10659</v>
      </c>
      <c r="G4911" t="s">
        <v>10659</v>
      </c>
      <c r="H4911">
        <v>0.19900000000000001</v>
      </c>
      <c r="I4911" t="s">
        <v>265</v>
      </c>
      <c r="J4911" t="s">
        <v>242</v>
      </c>
      <c r="K4911" t="s">
        <v>243</v>
      </c>
      <c r="L4911" t="s">
        <v>244</v>
      </c>
      <c r="M4911">
        <v>0</v>
      </c>
      <c r="N4911">
        <v>0.19900000000000001</v>
      </c>
      <c r="O4911" t="s">
        <v>372</v>
      </c>
      <c r="P4911" t="s">
        <v>10660</v>
      </c>
      <c r="Q4911" t="s">
        <v>873</v>
      </c>
      <c r="R4911" t="s">
        <v>10661</v>
      </c>
      <c r="S4911" t="s">
        <v>270</v>
      </c>
      <c r="T4911" t="b">
        <v>1</v>
      </c>
    </row>
    <row r="4912" spans="1:20" x14ac:dyDescent="0.25">
      <c r="A4912" t="s">
        <v>236</v>
      </c>
      <c r="B4912" t="s">
        <v>236</v>
      </c>
      <c r="C4912" t="s">
        <v>237</v>
      </c>
      <c r="D4912" t="s">
        <v>250</v>
      </c>
      <c r="F4912" t="s">
        <v>544</v>
      </c>
      <c r="G4912" t="s">
        <v>1053</v>
      </c>
      <c r="H4912">
        <v>0</v>
      </c>
      <c r="I4912" t="s">
        <v>254</v>
      </c>
      <c r="J4912" t="s">
        <v>242</v>
      </c>
      <c r="K4912" t="s">
        <v>243</v>
      </c>
      <c r="L4912" t="s">
        <v>244</v>
      </c>
      <c r="M4912">
        <v>0</v>
      </c>
      <c r="N4912">
        <v>0</v>
      </c>
      <c r="O4912" t="s">
        <v>432</v>
      </c>
      <c r="P4912" t="s">
        <v>3991</v>
      </c>
      <c r="Q4912" t="s">
        <v>257</v>
      </c>
      <c r="R4912" t="s">
        <v>548</v>
      </c>
      <c r="S4912" t="s">
        <v>249</v>
      </c>
      <c r="T4912" t="b">
        <v>0</v>
      </c>
    </row>
    <row r="4913" spans="1:20" x14ac:dyDescent="0.25">
      <c r="A4913" t="s">
        <v>259</v>
      </c>
      <c r="B4913" t="s">
        <v>260</v>
      </c>
      <c r="C4913" t="s">
        <v>237</v>
      </c>
      <c r="D4913" t="s">
        <v>627</v>
      </c>
      <c r="E4913" t="s">
        <v>10362</v>
      </c>
      <c r="F4913" t="s">
        <v>10662</v>
      </c>
      <c r="G4913" t="s">
        <v>10662</v>
      </c>
      <c r="H4913">
        <v>1.44</v>
      </c>
      <c r="I4913" t="s">
        <v>265</v>
      </c>
      <c r="J4913" t="s">
        <v>242</v>
      </c>
      <c r="K4913" t="s">
        <v>243</v>
      </c>
      <c r="L4913" t="s">
        <v>244</v>
      </c>
      <c r="M4913">
        <v>0</v>
      </c>
      <c r="N4913">
        <v>1.44</v>
      </c>
      <c r="O4913" t="s">
        <v>324</v>
      </c>
      <c r="P4913" t="s">
        <v>10663</v>
      </c>
      <c r="Q4913" t="s">
        <v>631</v>
      </c>
      <c r="R4913" t="s">
        <v>10664</v>
      </c>
      <c r="S4913" t="s">
        <v>270</v>
      </c>
      <c r="T4913" t="b">
        <v>1</v>
      </c>
    </row>
    <row r="4914" spans="1:20" x14ac:dyDescent="0.25">
      <c r="A4914" t="s">
        <v>259</v>
      </c>
      <c r="B4914" t="s">
        <v>260</v>
      </c>
      <c r="C4914" t="s">
        <v>336</v>
      </c>
      <c r="D4914" t="s">
        <v>627</v>
      </c>
      <c r="E4914" t="s">
        <v>10362</v>
      </c>
      <c r="F4914" t="s">
        <v>10662</v>
      </c>
      <c r="G4914" t="s">
        <v>10662</v>
      </c>
      <c r="H4914">
        <v>7442</v>
      </c>
      <c r="I4914" t="s">
        <v>265</v>
      </c>
      <c r="J4914" t="s">
        <v>242</v>
      </c>
      <c r="K4914" t="s">
        <v>243</v>
      </c>
      <c r="L4914" t="s">
        <v>244</v>
      </c>
      <c r="M4914">
        <v>0</v>
      </c>
      <c r="N4914">
        <v>7442</v>
      </c>
      <c r="O4914" t="s">
        <v>324</v>
      </c>
      <c r="P4914" t="s">
        <v>10663</v>
      </c>
      <c r="Q4914" t="s">
        <v>631</v>
      </c>
      <c r="R4914" t="s">
        <v>10665</v>
      </c>
      <c r="S4914" t="s">
        <v>270</v>
      </c>
      <c r="T4914" t="b">
        <v>1</v>
      </c>
    </row>
    <row r="4915" spans="1:20" x14ac:dyDescent="0.25">
      <c r="A4915" t="s">
        <v>259</v>
      </c>
      <c r="B4915" t="s">
        <v>260</v>
      </c>
      <c r="C4915" t="s">
        <v>336</v>
      </c>
      <c r="D4915" t="s">
        <v>627</v>
      </c>
      <c r="E4915" t="s">
        <v>10362</v>
      </c>
      <c r="F4915" t="s">
        <v>10662</v>
      </c>
      <c r="G4915" t="s">
        <v>10662</v>
      </c>
      <c r="H4915">
        <v>14380</v>
      </c>
      <c r="I4915" t="s">
        <v>265</v>
      </c>
      <c r="J4915" t="s">
        <v>242</v>
      </c>
      <c r="K4915" t="s">
        <v>243</v>
      </c>
      <c r="L4915" t="s">
        <v>244</v>
      </c>
      <c r="M4915">
        <v>0</v>
      </c>
      <c r="N4915">
        <v>14380</v>
      </c>
      <c r="O4915" t="s">
        <v>324</v>
      </c>
      <c r="P4915" t="s">
        <v>10663</v>
      </c>
      <c r="Q4915" t="s">
        <v>631</v>
      </c>
      <c r="R4915" t="s">
        <v>10666</v>
      </c>
      <c r="S4915" t="s">
        <v>270</v>
      </c>
      <c r="T4915" t="b">
        <v>1</v>
      </c>
    </row>
    <row r="4916" spans="1:20" x14ac:dyDescent="0.25">
      <c r="A4916" t="s">
        <v>259</v>
      </c>
      <c r="B4916" t="s">
        <v>260</v>
      </c>
      <c r="C4916" t="s">
        <v>237</v>
      </c>
      <c r="D4916" t="s">
        <v>1268</v>
      </c>
      <c r="E4916" t="s">
        <v>2177</v>
      </c>
      <c r="F4916" t="s">
        <v>10462</v>
      </c>
      <c r="G4916" t="s">
        <v>10463</v>
      </c>
      <c r="H4916">
        <v>1.0680000000000001</v>
      </c>
      <c r="I4916" t="s">
        <v>265</v>
      </c>
      <c r="J4916" t="s">
        <v>242</v>
      </c>
      <c r="K4916" t="s">
        <v>243</v>
      </c>
      <c r="L4916" t="s">
        <v>244</v>
      </c>
      <c r="M4916">
        <v>0</v>
      </c>
      <c r="N4916">
        <v>1.0680000000000001</v>
      </c>
      <c r="O4916" t="s">
        <v>446</v>
      </c>
      <c r="P4916" t="s">
        <v>10667</v>
      </c>
      <c r="Q4916" t="s">
        <v>1273</v>
      </c>
      <c r="R4916" t="s">
        <v>10668</v>
      </c>
      <c r="S4916" t="s">
        <v>270</v>
      </c>
      <c r="T4916" t="b">
        <v>1</v>
      </c>
    </row>
    <row r="4917" spans="1:20" x14ac:dyDescent="0.25">
      <c r="A4917" t="s">
        <v>259</v>
      </c>
      <c r="B4917" t="s">
        <v>260</v>
      </c>
      <c r="C4917" t="s">
        <v>294</v>
      </c>
      <c r="D4917" t="s">
        <v>1268</v>
      </c>
      <c r="E4917" t="s">
        <v>2177</v>
      </c>
      <c r="F4917" t="s">
        <v>10462</v>
      </c>
      <c r="G4917" t="s">
        <v>10463</v>
      </c>
      <c r="H4917">
        <v>0.51600000000000001</v>
      </c>
      <c r="I4917" t="s">
        <v>265</v>
      </c>
      <c r="J4917" t="s">
        <v>242</v>
      </c>
      <c r="K4917" t="s">
        <v>243</v>
      </c>
      <c r="L4917" t="s">
        <v>244</v>
      </c>
      <c r="M4917">
        <v>0</v>
      </c>
      <c r="N4917">
        <v>0.51600000000000001</v>
      </c>
      <c r="O4917" t="s">
        <v>446</v>
      </c>
      <c r="P4917" t="s">
        <v>10667</v>
      </c>
      <c r="Q4917" t="s">
        <v>1273</v>
      </c>
      <c r="R4917" t="s">
        <v>10668</v>
      </c>
      <c r="S4917" t="s">
        <v>270</v>
      </c>
      <c r="T4917" t="b">
        <v>1</v>
      </c>
    </row>
    <row r="4918" spans="1:20" x14ac:dyDescent="0.25">
      <c r="A4918" t="s">
        <v>236</v>
      </c>
      <c r="B4918" t="s">
        <v>236</v>
      </c>
      <c r="C4918" t="s">
        <v>237</v>
      </c>
      <c r="D4918" t="s">
        <v>483</v>
      </c>
      <c r="F4918" t="s">
        <v>1819</v>
      </c>
      <c r="G4918" t="s">
        <v>1053</v>
      </c>
      <c r="H4918">
        <v>0</v>
      </c>
      <c r="I4918" t="s">
        <v>254</v>
      </c>
      <c r="J4918" t="s">
        <v>242</v>
      </c>
      <c r="K4918" t="s">
        <v>243</v>
      </c>
      <c r="L4918" t="s">
        <v>244</v>
      </c>
      <c r="M4918">
        <v>0</v>
      </c>
      <c r="N4918">
        <v>0</v>
      </c>
      <c r="O4918" t="s">
        <v>1054</v>
      </c>
      <c r="P4918" t="s">
        <v>1055</v>
      </c>
      <c r="Q4918" t="s">
        <v>488</v>
      </c>
      <c r="R4918" t="s">
        <v>6840</v>
      </c>
      <c r="S4918" t="s">
        <v>249</v>
      </c>
      <c r="T4918" t="b">
        <v>0</v>
      </c>
    </row>
    <row r="4919" spans="1:20" x14ac:dyDescent="0.25">
      <c r="A4919" t="s">
        <v>259</v>
      </c>
      <c r="B4919" t="s">
        <v>260</v>
      </c>
      <c r="C4919" t="s">
        <v>237</v>
      </c>
      <c r="D4919" t="s">
        <v>664</v>
      </c>
      <c r="E4919" t="s">
        <v>7143</v>
      </c>
      <c r="F4919" t="s">
        <v>10669</v>
      </c>
      <c r="G4919" t="s">
        <v>10669</v>
      </c>
      <c r="H4919">
        <v>1.248</v>
      </c>
      <c r="I4919" t="s">
        <v>265</v>
      </c>
      <c r="J4919" t="s">
        <v>242</v>
      </c>
      <c r="K4919" t="s">
        <v>243</v>
      </c>
      <c r="L4919" t="s">
        <v>244</v>
      </c>
      <c r="M4919">
        <v>0</v>
      </c>
      <c r="N4919">
        <v>1.248</v>
      </c>
      <c r="O4919" t="s">
        <v>324</v>
      </c>
      <c r="P4919" t="s">
        <v>10670</v>
      </c>
      <c r="Q4919" t="s">
        <v>668</v>
      </c>
      <c r="R4919" t="s">
        <v>10671</v>
      </c>
      <c r="S4919" t="s">
        <v>270</v>
      </c>
      <c r="T4919" t="b">
        <v>1</v>
      </c>
    </row>
    <row r="4920" spans="1:20" x14ac:dyDescent="0.25">
      <c r="A4920" t="s">
        <v>259</v>
      </c>
      <c r="B4920" t="s">
        <v>260</v>
      </c>
      <c r="C4920" t="s">
        <v>336</v>
      </c>
      <c r="D4920" t="s">
        <v>664</v>
      </c>
      <c r="E4920" t="s">
        <v>7143</v>
      </c>
      <c r="F4920" t="s">
        <v>10669</v>
      </c>
      <c r="G4920" t="s">
        <v>10669</v>
      </c>
      <c r="H4920">
        <v>6964</v>
      </c>
      <c r="I4920" t="s">
        <v>265</v>
      </c>
      <c r="J4920" t="s">
        <v>242</v>
      </c>
      <c r="K4920" t="s">
        <v>243</v>
      </c>
      <c r="L4920" t="s">
        <v>244</v>
      </c>
      <c r="M4920">
        <v>0</v>
      </c>
      <c r="N4920">
        <v>6964</v>
      </c>
      <c r="O4920" t="s">
        <v>10672</v>
      </c>
      <c r="P4920" t="s">
        <v>10670</v>
      </c>
      <c r="Q4920" t="s">
        <v>668</v>
      </c>
      <c r="R4920" t="s">
        <v>10673</v>
      </c>
      <c r="S4920" t="s">
        <v>270</v>
      </c>
      <c r="T4920" t="b">
        <v>1</v>
      </c>
    </row>
    <row r="4921" spans="1:20" x14ac:dyDescent="0.25">
      <c r="A4921" t="s">
        <v>259</v>
      </c>
      <c r="B4921" t="s">
        <v>260</v>
      </c>
      <c r="C4921" t="s">
        <v>336</v>
      </c>
      <c r="D4921" t="s">
        <v>664</v>
      </c>
      <c r="E4921" t="s">
        <v>7143</v>
      </c>
      <c r="F4921" t="s">
        <v>10669</v>
      </c>
      <c r="G4921" t="s">
        <v>10669</v>
      </c>
      <c r="H4921">
        <v>13873</v>
      </c>
      <c r="I4921" t="s">
        <v>265</v>
      </c>
      <c r="J4921" t="s">
        <v>242</v>
      </c>
      <c r="K4921" t="s">
        <v>243</v>
      </c>
      <c r="L4921" t="s">
        <v>244</v>
      </c>
      <c r="M4921">
        <v>0</v>
      </c>
      <c r="N4921">
        <v>13873</v>
      </c>
      <c r="O4921" t="s">
        <v>10672</v>
      </c>
      <c r="P4921" t="s">
        <v>10670</v>
      </c>
      <c r="Q4921" t="s">
        <v>668</v>
      </c>
      <c r="R4921" t="s">
        <v>10674</v>
      </c>
      <c r="S4921" t="s">
        <v>270</v>
      </c>
      <c r="T4921" t="b">
        <v>1</v>
      </c>
    </row>
    <row r="4922" spans="1:20" x14ac:dyDescent="0.25">
      <c r="A4922" t="s">
        <v>259</v>
      </c>
      <c r="B4922" t="s">
        <v>260</v>
      </c>
      <c r="C4922" t="s">
        <v>237</v>
      </c>
      <c r="D4922" t="s">
        <v>4818</v>
      </c>
      <c r="E4922" t="s">
        <v>4788</v>
      </c>
      <c r="F4922" t="s">
        <v>10675</v>
      </c>
      <c r="G4922" t="s">
        <v>10676</v>
      </c>
      <c r="H4922">
        <v>0.114</v>
      </c>
      <c r="I4922" t="s">
        <v>265</v>
      </c>
      <c r="J4922" t="s">
        <v>242</v>
      </c>
      <c r="K4922" t="s">
        <v>243</v>
      </c>
      <c r="L4922" t="s">
        <v>244</v>
      </c>
      <c r="M4922">
        <v>0</v>
      </c>
      <c r="N4922">
        <v>0.114</v>
      </c>
      <c r="O4922" t="s">
        <v>518</v>
      </c>
      <c r="P4922" t="s">
        <v>10677</v>
      </c>
      <c r="Q4922" t="s">
        <v>4820</v>
      </c>
      <c r="R4922" t="s">
        <v>10678</v>
      </c>
      <c r="S4922" t="s">
        <v>270</v>
      </c>
      <c r="T4922" t="b">
        <v>1</v>
      </c>
    </row>
    <row r="4923" spans="1:20" x14ac:dyDescent="0.25">
      <c r="A4923" t="s">
        <v>259</v>
      </c>
      <c r="B4923" t="s">
        <v>260</v>
      </c>
      <c r="C4923" t="s">
        <v>294</v>
      </c>
      <c r="D4923" t="s">
        <v>4818</v>
      </c>
      <c r="E4923" t="s">
        <v>4788</v>
      </c>
      <c r="F4923" t="s">
        <v>10675</v>
      </c>
      <c r="G4923" t="s">
        <v>10676</v>
      </c>
      <c r="H4923">
        <v>3.8399999999999997E-2</v>
      </c>
      <c r="I4923" t="s">
        <v>265</v>
      </c>
      <c r="J4923" t="s">
        <v>242</v>
      </c>
      <c r="K4923" t="s">
        <v>243</v>
      </c>
      <c r="L4923" t="s">
        <v>244</v>
      </c>
      <c r="M4923">
        <v>0</v>
      </c>
      <c r="N4923">
        <v>3.8399999999999997E-2</v>
      </c>
      <c r="O4923" t="s">
        <v>518</v>
      </c>
      <c r="P4923" t="s">
        <v>10677</v>
      </c>
      <c r="Q4923" t="s">
        <v>4820</v>
      </c>
      <c r="R4923" t="s">
        <v>10678</v>
      </c>
      <c r="S4923" t="s">
        <v>270</v>
      </c>
      <c r="T4923" t="b">
        <v>1</v>
      </c>
    </row>
    <row r="4924" spans="1:20" x14ac:dyDescent="0.25">
      <c r="A4924" t="s">
        <v>259</v>
      </c>
      <c r="B4924" t="s">
        <v>260</v>
      </c>
      <c r="C4924" t="s">
        <v>237</v>
      </c>
      <c r="D4924" t="s">
        <v>2206</v>
      </c>
      <c r="E4924" t="s">
        <v>2207</v>
      </c>
      <c r="F4924" t="s">
        <v>8491</v>
      </c>
      <c r="G4924" t="s">
        <v>8491</v>
      </c>
      <c r="H4924">
        <v>0.154</v>
      </c>
      <c r="I4924" t="s">
        <v>265</v>
      </c>
      <c r="J4924" t="s">
        <v>242</v>
      </c>
      <c r="K4924" t="s">
        <v>243</v>
      </c>
      <c r="L4924" t="s">
        <v>244</v>
      </c>
      <c r="M4924">
        <v>0</v>
      </c>
      <c r="N4924">
        <v>0.154</v>
      </c>
      <c r="O4924" t="s">
        <v>324</v>
      </c>
      <c r="P4924" t="s">
        <v>10679</v>
      </c>
      <c r="Q4924" t="s">
        <v>2210</v>
      </c>
      <c r="R4924" t="s">
        <v>10680</v>
      </c>
      <c r="S4924" t="s">
        <v>270</v>
      </c>
      <c r="T4924" t="b">
        <v>0</v>
      </c>
    </row>
    <row r="4925" spans="1:20" x14ac:dyDescent="0.25">
      <c r="A4925" t="s">
        <v>259</v>
      </c>
      <c r="B4925" t="s">
        <v>260</v>
      </c>
      <c r="C4925" t="s">
        <v>237</v>
      </c>
      <c r="D4925" t="s">
        <v>2126</v>
      </c>
      <c r="E4925" t="s">
        <v>2127</v>
      </c>
      <c r="F4925" t="s">
        <v>7851</v>
      </c>
      <c r="G4925" t="s">
        <v>7851</v>
      </c>
      <c r="H4925">
        <v>3.95E-2</v>
      </c>
      <c r="I4925" t="s">
        <v>265</v>
      </c>
      <c r="J4925" t="s">
        <v>242</v>
      </c>
      <c r="K4925" t="s">
        <v>243</v>
      </c>
      <c r="L4925" t="s">
        <v>244</v>
      </c>
      <c r="M4925">
        <v>0</v>
      </c>
      <c r="N4925">
        <v>3.95E-2</v>
      </c>
      <c r="O4925" t="s">
        <v>1083</v>
      </c>
      <c r="P4925" t="s">
        <v>10681</v>
      </c>
      <c r="Q4925" t="s">
        <v>2130</v>
      </c>
      <c r="R4925" t="s">
        <v>10682</v>
      </c>
      <c r="S4925" t="s">
        <v>270</v>
      </c>
      <c r="T4925" t="b">
        <v>1</v>
      </c>
    </row>
    <row r="4926" spans="1:20" x14ac:dyDescent="0.25">
      <c r="A4926" t="s">
        <v>259</v>
      </c>
      <c r="B4926" t="s">
        <v>260</v>
      </c>
      <c r="C4926" t="s">
        <v>237</v>
      </c>
      <c r="D4926" t="s">
        <v>2911</v>
      </c>
      <c r="E4926" t="s">
        <v>2435</v>
      </c>
      <c r="F4926" t="s">
        <v>10683</v>
      </c>
      <c r="G4926" t="s">
        <v>10684</v>
      </c>
      <c r="H4926">
        <v>1.8720000000000001</v>
      </c>
      <c r="I4926" t="s">
        <v>265</v>
      </c>
      <c r="J4926" t="s">
        <v>242</v>
      </c>
      <c r="K4926" t="s">
        <v>243</v>
      </c>
      <c r="L4926" t="s">
        <v>244</v>
      </c>
      <c r="M4926">
        <v>0</v>
      </c>
      <c r="N4926">
        <v>1.8720000000000001</v>
      </c>
      <c r="O4926" t="s">
        <v>266</v>
      </c>
      <c r="P4926" t="s">
        <v>10685</v>
      </c>
      <c r="Q4926" t="s">
        <v>2916</v>
      </c>
      <c r="R4926" t="s">
        <v>10686</v>
      </c>
      <c r="S4926" t="s">
        <v>270</v>
      </c>
      <c r="T4926" t="b">
        <v>1</v>
      </c>
    </row>
    <row r="4927" spans="1:20" x14ac:dyDescent="0.25">
      <c r="A4927" t="s">
        <v>259</v>
      </c>
      <c r="B4927" t="s">
        <v>260</v>
      </c>
      <c r="C4927" t="s">
        <v>294</v>
      </c>
      <c r="D4927" t="s">
        <v>2911</v>
      </c>
      <c r="E4927" t="s">
        <v>2435</v>
      </c>
      <c r="F4927" t="s">
        <v>10683</v>
      </c>
      <c r="G4927" t="s">
        <v>10684</v>
      </c>
      <c r="H4927">
        <v>0.49399999999999999</v>
      </c>
      <c r="I4927" t="s">
        <v>265</v>
      </c>
      <c r="J4927" t="s">
        <v>242</v>
      </c>
      <c r="K4927" t="s">
        <v>243</v>
      </c>
      <c r="L4927" t="s">
        <v>244</v>
      </c>
      <c r="M4927">
        <v>0</v>
      </c>
      <c r="N4927">
        <v>0.49399999999999999</v>
      </c>
      <c r="O4927" t="s">
        <v>266</v>
      </c>
      <c r="P4927" t="s">
        <v>10685</v>
      </c>
      <c r="Q4927" t="s">
        <v>2916</v>
      </c>
      <c r="R4927" t="s">
        <v>10686</v>
      </c>
      <c r="S4927" t="s">
        <v>270</v>
      </c>
      <c r="T4927" t="b">
        <v>1</v>
      </c>
    </row>
    <row r="4928" spans="1:20" x14ac:dyDescent="0.25">
      <c r="A4928" t="s">
        <v>259</v>
      </c>
      <c r="B4928" t="s">
        <v>260</v>
      </c>
      <c r="C4928" t="s">
        <v>237</v>
      </c>
      <c r="D4928" t="s">
        <v>899</v>
      </c>
      <c r="E4928" t="s">
        <v>4299</v>
      </c>
      <c r="F4928" t="s">
        <v>4826</v>
      </c>
      <c r="G4928" t="s">
        <v>4827</v>
      </c>
      <c r="H4928">
        <v>1.056</v>
      </c>
      <c r="I4928" t="s">
        <v>265</v>
      </c>
      <c r="J4928" t="s">
        <v>242</v>
      </c>
      <c r="K4928" t="s">
        <v>243</v>
      </c>
      <c r="L4928" t="s">
        <v>244</v>
      </c>
      <c r="M4928">
        <v>0</v>
      </c>
      <c r="N4928">
        <v>1.056</v>
      </c>
      <c r="O4928" t="s">
        <v>952</v>
      </c>
      <c r="P4928" t="s">
        <v>8106</v>
      </c>
      <c r="Q4928" t="s">
        <v>904</v>
      </c>
      <c r="R4928" t="s">
        <v>10687</v>
      </c>
      <c r="S4928" t="s">
        <v>270</v>
      </c>
      <c r="T4928" t="b">
        <v>1</v>
      </c>
    </row>
    <row r="4929" spans="1:20" x14ac:dyDescent="0.25">
      <c r="A4929" t="s">
        <v>259</v>
      </c>
      <c r="B4929" t="s">
        <v>260</v>
      </c>
      <c r="C4929" t="s">
        <v>294</v>
      </c>
      <c r="D4929" t="s">
        <v>899</v>
      </c>
      <c r="E4929" t="s">
        <v>4299</v>
      </c>
      <c r="F4929" t="s">
        <v>4826</v>
      </c>
      <c r="G4929" t="s">
        <v>4827</v>
      </c>
      <c r="H4929">
        <v>0.77100000000000002</v>
      </c>
      <c r="I4929" t="s">
        <v>265</v>
      </c>
      <c r="J4929" t="s">
        <v>242</v>
      </c>
      <c r="K4929" t="s">
        <v>243</v>
      </c>
      <c r="L4929" t="s">
        <v>244</v>
      </c>
      <c r="M4929">
        <v>0</v>
      </c>
      <c r="N4929">
        <v>0.77100000000000002</v>
      </c>
      <c r="O4929" t="s">
        <v>952</v>
      </c>
      <c r="P4929" t="s">
        <v>8106</v>
      </c>
      <c r="Q4929" t="s">
        <v>904</v>
      </c>
      <c r="R4929" t="s">
        <v>10687</v>
      </c>
      <c r="S4929" t="s">
        <v>270</v>
      </c>
      <c r="T4929" t="b">
        <v>1</v>
      </c>
    </row>
    <row r="4930" spans="1:20" x14ac:dyDescent="0.25">
      <c r="A4930" t="s">
        <v>259</v>
      </c>
      <c r="B4930" t="s">
        <v>260</v>
      </c>
      <c r="C4930" t="s">
        <v>237</v>
      </c>
      <c r="D4930" t="s">
        <v>987</v>
      </c>
      <c r="E4930" t="s">
        <v>5500</v>
      </c>
      <c r="F4930" t="s">
        <v>5501</v>
      </c>
      <c r="G4930" t="s">
        <v>5501</v>
      </c>
      <c r="H4930">
        <v>0.25</v>
      </c>
      <c r="I4930" t="s">
        <v>265</v>
      </c>
      <c r="J4930" t="s">
        <v>242</v>
      </c>
      <c r="K4930" t="s">
        <v>243</v>
      </c>
      <c r="L4930" t="s">
        <v>244</v>
      </c>
      <c r="M4930">
        <v>0</v>
      </c>
      <c r="N4930">
        <v>0.25</v>
      </c>
      <c r="O4930" t="s">
        <v>3893</v>
      </c>
      <c r="P4930" t="s">
        <v>10688</v>
      </c>
      <c r="Q4930" t="s">
        <v>992</v>
      </c>
      <c r="R4930" t="s">
        <v>10689</v>
      </c>
      <c r="S4930" t="s">
        <v>270</v>
      </c>
      <c r="T4930" t="b">
        <v>1</v>
      </c>
    </row>
    <row r="4931" spans="1:20" x14ac:dyDescent="0.25">
      <c r="A4931" t="s">
        <v>236</v>
      </c>
      <c r="B4931" t="s">
        <v>236</v>
      </c>
      <c r="C4931" t="s">
        <v>237</v>
      </c>
      <c r="D4931" t="s">
        <v>566</v>
      </c>
      <c r="F4931" t="s">
        <v>724</v>
      </c>
      <c r="G4931" t="s">
        <v>7711</v>
      </c>
      <c r="H4931">
        <v>2.5999999999999999E-2</v>
      </c>
      <c r="I4931" t="s">
        <v>341</v>
      </c>
      <c r="J4931" t="s">
        <v>242</v>
      </c>
      <c r="K4931" t="s">
        <v>243</v>
      </c>
      <c r="L4931" t="s">
        <v>244</v>
      </c>
      <c r="M4931">
        <v>0</v>
      </c>
      <c r="N4931">
        <v>2.5999999999999999E-2</v>
      </c>
      <c r="O4931" t="s">
        <v>569</v>
      </c>
      <c r="P4931" t="s">
        <v>10690</v>
      </c>
      <c r="Q4931" t="s">
        <v>571</v>
      </c>
      <c r="R4931" t="s">
        <v>7375</v>
      </c>
      <c r="S4931" t="s">
        <v>249</v>
      </c>
      <c r="T4931" t="b">
        <v>1</v>
      </c>
    </row>
    <row r="4932" spans="1:20" x14ac:dyDescent="0.25">
      <c r="A4932" t="s">
        <v>236</v>
      </c>
      <c r="B4932" t="s">
        <v>236</v>
      </c>
      <c r="C4932" t="s">
        <v>237</v>
      </c>
      <c r="D4932" t="s">
        <v>566</v>
      </c>
      <c r="F4932" t="s">
        <v>724</v>
      </c>
      <c r="G4932" t="s">
        <v>7711</v>
      </c>
      <c r="H4932">
        <v>2.5000000000000001E-2</v>
      </c>
      <c r="I4932" t="s">
        <v>341</v>
      </c>
      <c r="J4932" t="s">
        <v>242</v>
      </c>
      <c r="K4932" t="s">
        <v>243</v>
      </c>
      <c r="L4932" t="s">
        <v>244</v>
      </c>
      <c r="M4932">
        <v>51200</v>
      </c>
      <c r="N4932">
        <v>2.5000000000000001E-2</v>
      </c>
      <c r="O4932" t="s">
        <v>569</v>
      </c>
      <c r="P4932" t="s">
        <v>10690</v>
      </c>
      <c r="Q4932" t="s">
        <v>571</v>
      </c>
      <c r="R4932" t="s">
        <v>7375</v>
      </c>
      <c r="S4932" t="s">
        <v>249</v>
      </c>
      <c r="T4932" t="b">
        <v>1</v>
      </c>
    </row>
    <row r="4933" spans="1:20" x14ac:dyDescent="0.25">
      <c r="A4933" t="s">
        <v>236</v>
      </c>
      <c r="B4933" t="s">
        <v>236</v>
      </c>
      <c r="C4933" t="s">
        <v>237</v>
      </c>
      <c r="D4933" t="s">
        <v>566</v>
      </c>
      <c r="F4933" t="s">
        <v>724</v>
      </c>
      <c r="G4933" t="s">
        <v>7711</v>
      </c>
      <c r="H4933">
        <v>2.3900000000000001E-2</v>
      </c>
      <c r="I4933" t="s">
        <v>341</v>
      </c>
      <c r="J4933" t="s">
        <v>242</v>
      </c>
      <c r="K4933" t="s">
        <v>243</v>
      </c>
      <c r="L4933" t="s">
        <v>244</v>
      </c>
      <c r="M4933">
        <v>512000</v>
      </c>
      <c r="N4933">
        <v>2.3900000000000001E-2</v>
      </c>
      <c r="O4933" t="s">
        <v>569</v>
      </c>
      <c r="P4933" t="s">
        <v>10690</v>
      </c>
      <c r="Q4933" t="s">
        <v>571</v>
      </c>
      <c r="R4933" t="s">
        <v>7375</v>
      </c>
      <c r="S4933" t="s">
        <v>249</v>
      </c>
      <c r="T4933" t="b">
        <v>1</v>
      </c>
    </row>
    <row r="4934" spans="1:20" x14ac:dyDescent="0.25">
      <c r="A4934" t="s">
        <v>259</v>
      </c>
      <c r="B4934" t="s">
        <v>260</v>
      </c>
      <c r="C4934" t="s">
        <v>237</v>
      </c>
      <c r="D4934" t="s">
        <v>740</v>
      </c>
      <c r="E4934" t="s">
        <v>6785</v>
      </c>
      <c r="F4934" t="s">
        <v>6785</v>
      </c>
      <c r="G4934" t="s">
        <v>10691</v>
      </c>
      <c r="H4934">
        <v>2.4279999999999999</v>
      </c>
      <c r="I4934" t="s">
        <v>265</v>
      </c>
      <c r="J4934" t="s">
        <v>242</v>
      </c>
      <c r="K4934" t="s">
        <v>243</v>
      </c>
      <c r="L4934" t="s">
        <v>244</v>
      </c>
      <c r="M4934">
        <v>0</v>
      </c>
      <c r="N4934">
        <v>2.4279999999999999</v>
      </c>
      <c r="O4934" t="s">
        <v>660</v>
      </c>
      <c r="P4934" t="s">
        <v>10692</v>
      </c>
      <c r="Q4934" t="s">
        <v>744</v>
      </c>
      <c r="R4934" t="s">
        <v>10693</v>
      </c>
      <c r="S4934" t="s">
        <v>270</v>
      </c>
      <c r="T4934" t="b">
        <v>1</v>
      </c>
    </row>
    <row r="4935" spans="1:20" x14ac:dyDescent="0.25">
      <c r="A4935" t="s">
        <v>259</v>
      </c>
      <c r="B4935" t="s">
        <v>260</v>
      </c>
      <c r="C4935" t="s">
        <v>294</v>
      </c>
      <c r="D4935" t="s">
        <v>740</v>
      </c>
      <c r="E4935" t="s">
        <v>6785</v>
      </c>
      <c r="F4935" t="s">
        <v>6785</v>
      </c>
      <c r="G4935" t="s">
        <v>10691</v>
      </c>
      <c r="H4935">
        <v>1.6</v>
      </c>
      <c r="I4935" t="s">
        <v>265</v>
      </c>
      <c r="J4935" t="s">
        <v>242</v>
      </c>
      <c r="K4935" t="s">
        <v>243</v>
      </c>
      <c r="L4935" t="s">
        <v>244</v>
      </c>
      <c r="M4935">
        <v>0</v>
      </c>
      <c r="N4935">
        <v>1.6</v>
      </c>
      <c r="O4935" t="s">
        <v>660</v>
      </c>
      <c r="P4935" t="s">
        <v>10692</v>
      </c>
      <c r="Q4935" t="s">
        <v>744</v>
      </c>
      <c r="R4935" t="s">
        <v>10693</v>
      </c>
      <c r="S4935" t="s">
        <v>270</v>
      </c>
      <c r="T4935" t="b">
        <v>1</v>
      </c>
    </row>
    <row r="4936" spans="1:20" x14ac:dyDescent="0.25">
      <c r="A4936" t="s">
        <v>259</v>
      </c>
      <c r="B4936" t="s">
        <v>260</v>
      </c>
      <c r="C4936" t="s">
        <v>237</v>
      </c>
      <c r="D4936" t="s">
        <v>2640</v>
      </c>
      <c r="E4936" t="s">
        <v>7430</v>
      </c>
      <c r="F4936" t="s">
        <v>10694</v>
      </c>
      <c r="G4936" t="s">
        <v>10695</v>
      </c>
      <c r="H4936">
        <v>0.18099999999999999</v>
      </c>
      <c r="I4936" t="s">
        <v>265</v>
      </c>
      <c r="J4936" t="s">
        <v>242</v>
      </c>
      <c r="K4936" t="s">
        <v>243</v>
      </c>
      <c r="L4936" t="s">
        <v>244</v>
      </c>
      <c r="M4936">
        <v>0</v>
      </c>
      <c r="N4936">
        <v>0.18099999999999999</v>
      </c>
      <c r="O4936" t="s">
        <v>266</v>
      </c>
      <c r="P4936" t="s">
        <v>10696</v>
      </c>
      <c r="Q4936" t="s">
        <v>2644</v>
      </c>
      <c r="R4936" t="s">
        <v>10697</v>
      </c>
      <c r="S4936" t="s">
        <v>270</v>
      </c>
      <c r="T4936" t="b">
        <v>1</v>
      </c>
    </row>
    <row r="4937" spans="1:20" x14ac:dyDescent="0.25">
      <c r="A4937" t="s">
        <v>259</v>
      </c>
      <c r="B4937" t="s">
        <v>260</v>
      </c>
      <c r="C4937" t="s">
        <v>237</v>
      </c>
      <c r="D4937" t="s">
        <v>734</v>
      </c>
      <c r="E4937" t="s">
        <v>2507</v>
      </c>
      <c r="F4937" t="s">
        <v>989</v>
      </c>
      <c r="G4937" t="s">
        <v>989</v>
      </c>
      <c r="H4937">
        <v>7.9000000000000001E-2</v>
      </c>
      <c r="I4937" t="s">
        <v>265</v>
      </c>
      <c r="J4937" t="s">
        <v>242</v>
      </c>
      <c r="K4937" t="s">
        <v>243</v>
      </c>
      <c r="L4937" t="s">
        <v>244</v>
      </c>
      <c r="M4937">
        <v>0</v>
      </c>
      <c r="N4937">
        <v>7.9000000000000001E-2</v>
      </c>
      <c r="O4937" t="s">
        <v>2508</v>
      </c>
      <c r="P4937" t="s">
        <v>10698</v>
      </c>
      <c r="Q4937" t="s">
        <v>738</v>
      </c>
      <c r="R4937" t="s">
        <v>10699</v>
      </c>
      <c r="S4937" t="s">
        <v>270</v>
      </c>
      <c r="T4937" t="b">
        <v>1</v>
      </c>
    </row>
    <row r="4938" spans="1:20" x14ac:dyDescent="0.25">
      <c r="A4938" t="s">
        <v>259</v>
      </c>
      <c r="B4938" t="s">
        <v>260</v>
      </c>
      <c r="C4938" t="s">
        <v>237</v>
      </c>
      <c r="D4938" t="s">
        <v>1187</v>
      </c>
      <c r="E4938" t="s">
        <v>10700</v>
      </c>
      <c r="F4938" t="s">
        <v>10701</v>
      </c>
      <c r="G4938" t="s">
        <v>10702</v>
      </c>
      <c r="H4938">
        <v>1.3120000000000001</v>
      </c>
      <c r="I4938" t="s">
        <v>265</v>
      </c>
      <c r="J4938" t="s">
        <v>242</v>
      </c>
      <c r="K4938" t="s">
        <v>243</v>
      </c>
      <c r="L4938" t="s">
        <v>244</v>
      </c>
      <c r="M4938">
        <v>0</v>
      </c>
      <c r="N4938">
        <v>1.3120000000000001</v>
      </c>
      <c r="O4938" t="s">
        <v>266</v>
      </c>
      <c r="P4938" t="s">
        <v>10703</v>
      </c>
      <c r="Q4938" t="s">
        <v>1192</v>
      </c>
      <c r="R4938" t="s">
        <v>10704</v>
      </c>
      <c r="S4938" t="s">
        <v>270</v>
      </c>
      <c r="T4938" t="b">
        <v>1</v>
      </c>
    </row>
    <row r="4939" spans="1:20" x14ac:dyDescent="0.25">
      <c r="A4939" t="s">
        <v>259</v>
      </c>
      <c r="B4939" t="s">
        <v>260</v>
      </c>
      <c r="C4939" t="s">
        <v>294</v>
      </c>
      <c r="D4939" t="s">
        <v>1187</v>
      </c>
      <c r="E4939" t="s">
        <v>10700</v>
      </c>
      <c r="F4939" t="s">
        <v>10701</v>
      </c>
      <c r="G4939" t="s">
        <v>10702</v>
      </c>
      <c r="H4939">
        <v>0.36199999999999999</v>
      </c>
      <c r="I4939" t="s">
        <v>265</v>
      </c>
      <c r="J4939" t="s">
        <v>242</v>
      </c>
      <c r="K4939" t="s">
        <v>243</v>
      </c>
      <c r="L4939" t="s">
        <v>244</v>
      </c>
      <c r="M4939">
        <v>0</v>
      </c>
      <c r="N4939">
        <v>0.36199999999999999</v>
      </c>
      <c r="O4939" t="s">
        <v>266</v>
      </c>
      <c r="P4939" t="s">
        <v>10703</v>
      </c>
      <c r="Q4939" t="s">
        <v>1192</v>
      </c>
      <c r="R4939" t="s">
        <v>10704</v>
      </c>
      <c r="S4939" t="s">
        <v>270</v>
      </c>
      <c r="T4939" t="b">
        <v>1</v>
      </c>
    </row>
    <row r="4940" spans="1:20" x14ac:dyDescent="0.25">
      <c r="A4940" t="s">
        <v>259</v>
      </c>
      <c r="B4940" t="s">
        <v>260</v>
      </c>
      <c r="C4940" t="s">
        <v>237</v>
      </c>
      <c r="D4940" t="s">
        <v>643</v>
      </c>
      <c r="E4940" t="s">
        <v>4712</v>
      </c>
      <c r="F4940" t="s">
        <v>10705</v>
      </c>
      <c r="G4940" t="s">
        <v>10705</v>
      </c>
      <c r="H4940">
        <v>0.14225399999999999</v>
      </c>
      <c r="I4940" t="s">
        <v>265</v>
      </c>
      <c r="J4940" t="s">
        <v>242</v>
      </c>
      <c r="K4940" t="s">
        <v>243</v>
      </c>
      <c r="L4940" t="s">
        <v>244</v>
      </c>
      <c r="M4940">
        <v>0</v>
      </c>
      <c r="N4940">
        <v>0.14225399999999999</v>
      </c>
      <c r="O4940" t="s">
        <v>372</v>
      </c>
      <c r="P4940" t="s">
        <v>10706</v>
      </c>
      <c r="Q4940" t="s">
        <v>647</v>
      </c>
      <c r="R4940" t="s">
        <v>10707</v>
      </c>
      <c r="S4940" t="s">
        <v>270</v>
      </c>
      <c r="T4940" t="b">
        <v>1</v>
      </c>
    </row>
    <row r="4941" spans="1:20" x14ac:dyDescent="0.25">
      <c r="A4941" t="s">
        <v>259</v>
      </c>
      <c r="B4941" t="s">
        <v>260</v>
      </c>
      <c r="C4941" t="s">
        <v>237</v>
      </c>
      <c r="D4941" t="s">
        <v>450</v>
      </c>
      <c r="E4941" t="s">
        <v>783</v>
      </c>
      <c r="F4941" t="s">
        <v>784</v>
      </c>
      <c r="G4941" t="s">
        <v>784</v>
      </c>
      <c r="H4941">
        <v>10.704000000000001</v>
      </c>
      <c r="I4941" t="s">
        <v>265</v>
      </c>
      <c r="J4941" t="s">
        <v>242</v>
      </c>
      <c r="K4941" t="s">
        <v>243</v>
      </c>
      <c r="L4941" t="s">
        <v>244</v>
      </c>
      <c r="M4941">
        <v>0</v>
      </c>
      <c r="N4941">
        <v>10.704000000000001</v>
      </c>
      <c r="O4941" t="s">
        <v>331</v>
      </c>
      <c r="P4941" t="s">
        <v>10708</v>
      </c>
      <c r="Q4941" t="s">
        <v>453</v>
      </c>
      <c r="R4941" t="s">
        <v>10709</v>
      </c>
      <c r="S4941" t="s">
        <v>270</v>
      </c>
      <c r="T4941" t="b">
        <v>1</v>
      </c>
    </row>
    <row r="4942" spans="1:20" x14ac:dyDescent="0.25">
      <c r="A4942" t="s">
        <v>259</v>
      </c>
      <c r="B4942" t="s">
        <v>260</v>
      </c>
      <c r="C4942" t="s">
        <v>294</v>
      </c>
      <c r="D4942" t="s">
        <v>450</v>
      </c>
      <c r="E4942" t="s">
        <v>783</v>
      </c>
      <c r="F4942" t="s">
        <v>784</v>
      </c>
      <c r="G4942" t="s">
        <v>784</v>
      </c>
      <c r="H4942">
        <v>6.2880000000000003</v>
      </c>
      <c r="I4942" t="s">
        <v>265</v>
      </c>
      <c r="J4942" t="s">
        <v>242</v>
      </c>
      <c r="K4942" t="s">
        <v>243</v>
      </c>
      <c r="L4942" t="s">
        <v>244</v>
      </c>
      <c r="M4942">
        <v>0</v>
      </c>
      <c r="N4942">
        <v>6.2880000000000003</v>
      </c>
      <c r="O4942" t="s">
        <v>331</v>
      </c>
      <c r="P4942" t="s">
        <v>10708</v>
      </c>
      <c r="Q4942" t="s">
        <v>453</v>
      </c>
      <c r="R4942" t="s">
        <v>10709</v>
      </c>
      <c r="S4942" t="s">
        <v>270</v>
      </c>
      <c r="T4942" t="b">
        <v>1</v>
      </c>
    </row>
    <row r="4943" spans="1:20" x14ac:dyDescent="0.25">
      <c r="A4943" t="s">
        <v>259</v>
      </c>
      <c r="B4943" t="s">
        <v>260</v>
      </c>
      <c r="C4943" t="s">
        <v>237</v>
      </c>
      <c r="D4943" t="s">
        <v>2011</v>
      </c>
      <c r="E4943" t="s">
        <v>531</v>
      </c>
      <c r="F4943" t="s">
        <v>531</v>
      </c>
      <c r="G4943" t="s">
        <v>532</v>
      </c>
      <c r="H4943">
        <v>6.3840000000000003</v>
      </c>
      <c r="I4943" t="s">
        <v>265</v>
      </c>
      <c r="J4943" t="s">
        <v>242</v>
      </c>
      <c r="K4943" t="s">
        <v>243</v>
      </c>
      <c r="L4943" t="s">
        <v>244</v>
      </c>
      <c r="M4943">
        <v>0</v>
      </c>
      <c r="N4943">
        <v>6.3840000000000003</v>
      </c>
      <c r="O4943" t="s">
        <v>518</v>
      </c>
      <c r="P4943" t="s">
        <v>10710</v>
      </c>
      <c r="Q4943" t="s">
        <v>2016</v>
      </c>
      <c r="R4943" t="s">
        <v>10711</v>
      </c>
      <c r="S4943" t="s">
        <v>270</v>
      </c>
      <c r="T4943" t="b">
        <v>1</v>
      </c>
    </row>
    <row r="4944" spans="1:20" x14ac:dyDescent="0.25">
      <c r="A4944" t="s">
        <v>259</v>
      </c>
      <c r="B4944" t="s">
        <v>260</v>
      </c>
      <c r="C4944" t="s">
        <v>294</v>
      </c>
      <c r="D4944" t="s">
        <v>2011</v>
      </c>
      <c r="E4944" t="s">
        <v>531</v>
      </c>
      <c r="F4944" t="s">
        <v>531</v>
      </c>
      <c r="G4944" t="s">
        <v>532</v>
      </c>
      <c r="H4944">
        <v>4.1760000000000002</v>
      </c>
      <c r="I4944" t="s">
        <v>265</v>
      </c>
      <c r="J4944" t="s">
        <v>242</v>
      </c>
      <c r="K4944" t="s">
        <v>243</v>
      </c>
      <c r="L4944" t="s">
        <v>244</v>
      </c>
      <c r="M4944">
        <v>0</v>
      </c>
      <c r="N4944">
        <v>4.1760000000000002</v>
      </c>
      <c r="O4944" t="s">
        <v>518</v>
      </c>
      <c r="P4944" t="s">
        <v>10710</v>
      </c>
      <c r="Q4944" t="s">
        <v>2016</v>
      </c>
      <c r="R4944" t="s">
        <v>10711</v>
      </c>
      <c r="S4944" t="s">
        <v>270</v>
      </c>
      <c r="T4944" t="b">
        <v>1</v>
      </c>
    </row>
    <row r="4945" spans="1:20" x14ac:dyDescent="0.25">
      <c r="A4945" t="s">
        <v>259</v>
      </c>
      <c r="B4945" t="s">
        <v>260</v>
      </c>
      <c r="C4945" t="s">
        <v>237</v>
      </c>
      <c r="D4945" t="s">
        <v>1884</v>
      </c>
      <c r="E4945" t="s">
        <v>3039</v>
      </c>
      <c r="F4945" t="s">
        <v>10712</v>
      </c>
      <c r="G4945" t="s">
        <v>10713</v>
      </c>
      <c r="H4945">
        <v>1.536</v>
      </c>
      <c r="I4945" t="s">
        <v>265</v>
      </c>
      <c r="J4945" t="s">
        <v>242</v>
      </c>
      <c r="K4945" t="s">
        <v>243</v>
      </c>
      <c r="L4945" t="s">
        <v>244</v>
      </c>
      <c r="M4945">
        <v>0</v>
      </c>
      <c r="N4945">
        <v>1.536</v>
      </c>
      <c r="O4945" t="s">
        <v>310</v>
      </c>
      <c r="P4945" t="s">
        <v>10714</v>
      </c>
      <c r="Q4945" t="s">
        <v>1888</v>
      </c>
      <c r="R4945" t="s">
        <v>10715</v>
      </c>
      <c r="S4945" t="s">
        <v>270</v>
      </c>
      <c r="T4945" t="b">
        <v>1</v>
      </c>
    </row>
    <row r="4946" spans="1:20" x14ac:dyDescent="0.25">
      <c r="A4946" t="s">
        <v>259</v>
      </c>
      <c r="B4946" t="s">
        <v>260</v>
      </c>
      <c r="C4946" t="s">
        <v>294</v>
      </c>
      <c r="D4946" t="s">
        <v>1884</v>
      </c>
      <c r="E4946" t="s">
        <v>3039</v>
      </c>
      <c r="F4946" t="s">
        <v>10712</v>
      </c>
      <c r="G4946" t="s">
        <v>10713</v>
      </c>
      <c r="H4946">
        <v>0.32600000000000001</v>
      </c>
      <c r="I4946" t="s">
        <v>265</v>
      </c>
      <c r="J4946" t="s">
        <v>242</v>
      </c>
      <c r="K4946" t="s">
        <v>243</v>
      </c>
      <c r="L4946" t="s">
        <v>244</v>
      </c>
      <c r="M4946">
        <v>0</v>
      </c>
      <c r="N4946">
        <v>0.32600000000000001</v>
      </c>
      <c r="O4946" t="s">
        <v>310</v>
      </c>
      <c r="P4946" t="s">
        <v>10714</v>
      </c>
      <c r="Q4946" t="s">
        <v>1888</v>
      </c>
      <c r="R4946" t="s">
        <v>10715</v>
      </c>
      <c r="S4946" t="s">
        <v>270</v>
      </c>
      <c r="T4946" t="b">
        <v>1</v>
      </c>
    </row>
    <row r="4947" spans="1:20" x14ac:dyDescent="0.25">
      <c r="A4947" t="s">
        <v>259</v>
      </c>
      <c r="B4947" t="s">
        <v>260</v>
      </c>
      <c r="C4947" t="s">
        <v>237</v>
      </c>
      <c r="D4947" t="s">
        <v>412</v>
      </c>
      <c r="E4947" t="s">
        <v>3117</v>
      </c>
      <c r="F4947" t="s">
        <v>7103</v>
      </c>
      <c r="G4947" t="s">
        <v>7103</v>
      </c>
      <c r="H4947">
        <v>1.784</v>
      </c>
      <c r="I4947" t="s">
        <v>265</v>
      </c>
      <c r="J4947" t="s">
        <v>242</v>
      </c>
      <c r="K4947" t="s">
        <v>243</v>
      </c>
      <c r="L4947" t="s">
        <v>244</v>
      </c>
      <c r="M4947">
        <v>0</v>
      </c>
      <c r="N4947">
        <v>1.784</v>
      </c>
      <c r="O4947" t="s">
        <v>372</v>
      </c>
      <c r="P4947" t="s">
        <v>10716</v>
      </c>
      <c r="Q4947" t="s">
        <v>416</v>
      </c>
      <c r="R4947" t="s">
        <v>10717</v>
      </c>
      <c r="S4947" t="s">
        <v>270</v>
      </c>
      <c r="T4947" t="b">
        <v>1</v>
      </c>
    </row>
    <row r="4948" spans="1:20" x14ac:dyDescent="0.25">
      <c r="A4948" t="s">
        <v>259</v>
      </c>
      <c r="B4948" t="s">
        <v>260</v>
      </c>
      <c r="C4948" t="s">
        <v>237</v>
      </c>
      <c r="D4948" t="s">
        <v>1938</v>
      </c>
      <c r="E4948" t="s">
        <v>6184</v>
      </c>
      <c r="F4948" t="s">
        <v>10718</v>
      </c>
      <c r="G4948" t="s">
        <v>10718</v>
      </c>
      <c r="H4948">
        <v>1.21</v>
      </c>
      <c r="I4948" t="s">
        <v>265</v>
      </c>
      <c r="J4948" t="s">
        <v>242</v>
      </c>
      <c r="K4948" t="s">
        <v>243</v>
      </c>
      <c r="L4948" t="s">
        <v>244</v>
      </c>
      <c r="M4948">
        <v>0</v>
      </c>
      <c r="N4948">
        <v>1.21</v>
      </c>
      <c r="O4948" t="s">
        <v>324</v>
      </c>
      <c r="P4948" t="s">
        <v>10719</v>
      </c>
      <c r="Q4948" t="s">
        <v>1942</v>
      </c>
      <c r="R4948" t="s">
        <v>10720</v>
      </c>
      <c r="S4948" t="s">
        <v>270</v>
      </c>
      <c r="T4948" t="b">
        <v>0</v>
      </c>
    </row>
    <row r="4949" spans="1:20" x14ac:dyDescent="0.25">
      <c r="A4949" t="s">
        <v>259</v>
      </c>
      <c r="B4949" t="s">
        <v>260</v>
      </c>
      <c r="C4949" t="s">
        <v>237</v>
      </c>
      <c r="D4949" t="s">
        <v>514</v>
      </c>
      <c r="E4949" t="s">
        <v>4716</v>
      </c>
      <c r="F4949" t="s">
        <v>4717</v>
      </c>
      <c r="G4949" t="s">
        <v>4718</v>
      </c>
      <c r="H4949">
        <v>1.085</v>
      </c>
      <c r="I4949" t="s">
        <v>265</v>
      </c>
      <c r="J4949" t="s">
        <v>242</v>
      </c>
      <c r="K4949" t="s">
        <v>243</v>
      </c>
      <c r="L4949" t="s">
        <v>244</v>
      </c>
      <c r="M4949">
        <v>0</v>
      </c>
      <c r="N4949">
        <v>1.085</v>
      </c>
      <c r="O4949" t="s">
        <v>518</v>
      </c>
      <c r="P4949" t="s">
        <v>10721</v>
      </c>
      <c r="Q4949" t="s">
        <v>520</v>
      </c>
      <c r="R4949" t="s">
        <v>10722</v>
      </c>
      <c r="S4949" t="s">
        <v>270</v>
      </c>
      <c r="T4949" t="b">
        <v>1</v>
      </c>
    </row>
    <row r="4950" spans="1:20" x14ac:dyDescent="0.25">
      <c r="A4950" t="s">
        <v>259</v>
      </c>
      <c r="B4950" t="s">
        <v>260</v>
      </c>
      <c r="C4950" t="s">
        <v>237</v>
      </c>
      <c r="D4950" t="s">
        <v>1765</v>
      </c>
      <c r="E4950" t="s">
        <v>10723</v>
      </c>
      <c r="F4950" t="s">
        <v>2201</v>
      </c>
      <c r="G4950" t="s">
        <v>10724</v>
      </c>
      <c r="H4950">
        <v>0.371</v>
      </c>
      <c r="I4950" t="s">
        <v>265</v>
      </c>
      <c r="J4950" t="s">
        <v>242</v>
      </c>
      <c r="K4950" t="s">
        <v>243</v>
      </c>
      <c r="L4950" t="s">
        <v>244</v>
      </c>
      <c r="M4950">
        <v>0</v>
      </c>
      <c r="N4950">
        <v>0.371</v>
      </c>
      <c r="O4950" t="s">
        <v>1769</v>
      </c>
      <c r="P4950" t="s">
        <v>10725</v>
      </c>
      <c r="Q4950" t="s">
        <v>1771</v>
      </c>
      <c r="R4950" t="s">
        <v>10726</v>
      </c>
      <c r="S4950" t="s">
        <v>270</v>
      </c>
      <c r="T4950" t="b">
        <v>0</v>
      </c>
    </row>
    <row r="4951" spans="1:20" x14ac:dyDescent="0.25">
      <c r="A4951" t="s">
        <v>259</v>
      </c>
      <c r="B4951" t="s">
        <v>260</v>
      </c>
      <c r="C4951" t="s">
        <v>237</v>
      </c>
      <c r="D4951" t="s">
        <v>943</v>
      </c>
      <c r="E4951" t="s">
        <v>1358</v>
      </c>
      <c r="F4951" t="s">
        <v>10727</v>
      </c>
      <c r="G4951" t="s">
        <v>10727</v>
      </c>
      <c r="H4951">
        <v>1.744</v>
      </c>
      <c r="I4951" t="s">
        <v>265</v>
      </c>
      <c r="J4951" t="s">
        <v>242</v>
      </c>
      <c r="K4951" t="s">
        <v>243</v>
      </c>
      <c r="L4951" t="s">
        <v>244</v>
      </c>
      <c r="M4951">
        <v>0</v>
      </c>
      <c r="N4951">
        <v>1.744</v>
      </c>
      <c r="O4951" t="s">
        <v>324</v>
      </c>
      <c r="P4951" t="s">
        <v>4448</v>
      </c>
      <c r="Q4951" t="s">
        <v>947</v>
      </c>
      <c r="R4951" t="s">
        <v>10728</v>
      </c>
      <c r="S4951" t="s">
        <v>270</v>
      </c>
      <c r="T4951" t="b">
        <v>0</v>
      </c>
    </row>
    <row r="4952" spans="1:20" x14ac:dyDescent="0.25">
      <c r="A4952" t="s">
        <v>259</v>
      </c>
      <c r="B4952" t="s">
        <v>260</v>
      </c>
      <c r="C4952" t="s">
        <v>294</v>
      </c>
      <c r="D4952" t="s">
        <v>943</v>
      </c>
      <c r="E4952" t="s">
        <v>1358</v>
      </c>
      <c r="F4952" t="s">
        <v>10727</v>
      </c>
      <c r="G4952" t="s">
        <v>10727</v>
      </c>
      <c r="H4952">
        <v>1.008</v>
      </c>
      <c r="I4952" t="s">
        <v>265</v>
      </c>
      <c r="J4952" t="s">
        <v>242</v>
      </c>
      <c r="K4952" t="s">
        <v>243</v>
      </c>
      <c r="L4952" t="s">
        <v>244</v>
      </c>
      <c r="M4952">
        <v>0</v>
      </c>
      <c r="N4952">
        <v>1.008</v>
      </c>
      <c r="O4952" t="s">
        <v>324</v>
      </c>
      <c r="P4952" t="s">
        <v>4448</v>
      </c>
      <c r="Q4952" t="s">
        <v>947</v>
      </c>
      <c r="R4952" t="s">
        <v>10728</v>
      </c>
      <c r="S4952" t="s">
        <v>270</v>
      </c>
      <c r="T4952" t="b">
        <v>0</v>
      </c>
    </row>
    <row r="4953" spans="1:20" x14ac:dyDescent="0.25">
      <c r="A4953" t="s">
        <v>259</v>
      </c>
      <c r="B4953" t="s">
        <v>1086</v>
      </c>
      <c r="C4953" t="s">
        <v>237</v>
      </c>
      <c r="D4953" t="s">
        <v>1087</v>
      </c>
      <c r="E4953" t="s">
        <v>10729</v>
      </c>
      <c r="F4953" t="s">
        <v>10730</v>
      </c>
      <c r="G4953" t="s">
        <v>10731</v>
      </c>
      <c r="H4953">
        <v>349.59</v>
      </c>
      <c r="I4953" t="s">
        <v>265</v>
      </c>
      <c r="J4953" t="s">
        <v>242</v>
      </c>
      <c r="K4953" t="s">
        <v>243</v>
      </c>
      <c r="L4953" t="s">
        <v>244</v>
      </c>
      <c r="M4953">
        <v>0</v>
      </c>
      <c r="N4953">
        <v>349.59</v>
      </c>
      <c r="O4953" t="s">
        <v>486</v>
      </c>
      <c r="P4953" t="s">
        <v>10732</v>
      </c>
      <c r="Q4953" t="s">
        <v>1092</v>
      </c>
      <c r="R4953" t="s">
        <v>10733</v>
      </c>
      <c r="S4953" t="s">
        <v>1094</v>
      </c>
      <c r="T4953" t="b">
        <v>1</v>
      </c>
    </row>
    <row r="4954" spans="1:20" x14ac:dyDescent="0.25">
      <c r="A4954" t="s">
        <v>259</v>
      </c>
      <c r="B4954" t="s">
        <v>1086</v>
      </c>
      <c r="C4954" t="s">
        <v>336</v>
      </c>
      <c r="D4954" t="s">
        <v>1087</v>
      </c>
      <c r="E4954" t="s">
        <v>10729</v>
      </c>
      <c r="F4954" t="s">
        <v>10730</v>
      </c>
      <c r="G4954" t="s">
        <v>10731</v>
      </c>
      <c r="H4954">
        <v>1837423</v>
      </c>
      <c r="I4954" t="s">
        <v>265</v>
      </c>
      <c r="J4954" t="s">
        <v>242</v>
      </c>
      <c r="K4954" t="s">
        <v>243</v>
      </c>
      <c r="L4954" t="s">
        <v>244</v>
      </c>
      <c r="M4954">
        <v>0</v>
      </c>
      <c r="N4954">
        <v>1837423</v>
      </c>
      <c r="O4954" t="s">
        <v>546</v>
      </c>
      <c r="P4954" t="s">
        <v>10732</v>
      </c>
      <c r="Q4954" t="s">
        <v>1092</v>
      </c>
      <c r="R4954" t="s">
        <v>10734</v>
      </c>
      <c r="S4954" t="s">
        <v>1094</v>
      </c>
      <c r="T4954" t="b">
        <v>1</v>
      </c>
    </row>
    <row r="4955" spans="1:20" x14ac:dyDescent="0.25">
      <c r="A4955" t="s">
        <v>259</v>
      </c>
      <c r="B4955" t="s">
        <v>260</v>
      </c>
      <c r="C4955" t="s">
        <v>237</v>
      </c>
      <c r="D4955" t="s">
        <v>306</v>
      </c>
      <c r="E4955" t="s">
        <v>6299</v>
      </c>
      <c r="F4955" t="s">
        <v>10735</v>
      </c>
      <c r="G4955" t="s">
        <v>10736</v>
      </c>
      <c r="H4955">
        <v>0.252</v>
      </c>
      <c r="I4955" t="s">
        <v>265</v>
      </c>
      <c r="J4955" t="s">
        <v>242</v>
      </c>
      <c r="K4955" t="s">
        <v>243</v>
      </c>
      <c r="L4955" t="s">
        <v>244</v>
      </c>
      <c r="M4955">
        <v>0</v>
      </c>
      <c r="N4955">
        <v>0.252</v>
      </c>
      <c r="O4955" t="s">
        <v>324</v>
      </c>
      <c r="P4955" t="s">
        <v>10737</v>
      </c>
      <c r="Q4955" t="s">
        <v>312</v>
      </c>
      <c r="R4955" t="s">
        <v>10738</v>
      </c>
      <c r="S4955" t="s">
        <v>270</v>
      </c>
      <c r="T4955" t="b">
        <v>1</v>
      </c>
    </row>
    <row r="4956" spans="1:20" x14ac:dyDescent="0.25">
      <c r="A4956" t="s">
        <v>236</v>
      </c>
      <c r="B4956" t="s">
        <v>236</v>
      </c>
      <c r="C4956" t="s">
        <v>237</v>
      </c>
      <c r="D4956" t="s">
        <v>483</v>
      </c>
      <c r="F4956" t="s">
        <v>484</v>
      </c>
      <c r="G4956" t="s">
        <v>3007</v>
      </c>
      <c r="H4956">
        <v>5.0099999999999999E-2</v>
      </c>
      <c r="I4956" t="s">
        <v>341</v>
      </c>
      <c r="J4956" t="s">
        <v>242</v>
      </c>
      <c r="K4956" t="s">
        <v>243</v>
      </c>
      <c r="L4956" t="s">
        <v>244</v>
      </c>
      <c r="M4956">
        <v>0</v>
      </c>
      <c r="N4956">
        <v>5.0099999999999999E-2</v>
      </c>
      <c r="O4956" t="s">
        <v>1762</v>
      </c>
      <c r="P4956" t="s">
        <v>1299</v>
      </c>
      <c r="Q4956" t="s">
        <v>488</v>
      </c>
      <c r="R4956" t="s">
        <v>489</v>
      </c>
      <c r="S4956" t="s">
        <v>249</v>
      </c>
      <c r="T4956" t="b">
        <v>1</v>
      </c>
    </row>
    <row r="4957" spans="1:20" x14ac:dyDescent="0.25">
      <c r="A4957" t="s">
        <v>236</v>
      </c>
      <c r="B4957" t="s">
        <v>236</v>
      </c>
      <c r="C4957" t="s">
        <v>237</v>
      </c>
      <c r="D4957" t="s">
        <v>509</v>
      </c>
      <c r="F4957" t="s">
        <v>356</v>
      </c>
      <c r="G4957" t="s">
        <v>1199</v>
      </c>
      <c r="H4957">
        <v>0</v>
      </c>
      <c r="I4957" t="s">
        <v>254</v>
      </c>
      <c r="J4957" t="s">
        <v>242</v>
      </c>
      <c r="K4957" t="s">
        <v>243</v>
      </c>
      <c r="L4957" t="s">
        <v>244</v>
      </c>
      <c r="M4957">
        <v>0</v>
      </c>
      <c r="N4957">
        <v>0</v>
      </c>
      <c r="O4957" t="s">
        <v>358</v>
      </c>
      <c r="P4957" t="s">
        <v>9899</v>
      </c>
      <c r="Q4957" t="s">
        <v>512</v>
      </c>
      <c r="R4957" t="s">
        <v>513</v>
      </c>
      <c r="S4957" t="s">
        <v>249</v>
      </c>
      <c r="T4957" t="b">
        <v>0</v>
      </c>
    </row>
    <row r="4958" spans="1:20" x14ac:dyDescent="0.25">
      <c r="A4958" t="s">
        <v>259</v>
      </c>
      <c r="B4958" t="s">
        <v>260</v>
      </c>
      <c r="C4958" t="s">
        <v>237</v>
      </c>
      <c r="D4958" t="s">
        <v>643</v>
      </c>
      <c r="E4958" t="s">
        <v>3248</v>
      </c>
      <c r="F4958" t="s">
        <v>3528</v>
      </c>
      <c r="G4958" t="s">
        <v>3528</v>
      </c>
      <c r="H4958">
        <v>0.80600000000000005</v>
      </c>
      <c r="I4958" t="s">
        <v>265</v>
      </c>
      <c r="J4958" t="s">
        <v>242</v>
      </c>
      <c r="K4958" t="s">
        <v>243</v>
      </c>
      <c r="L4958" t="s">
        <v>244</v>
      </c>
      <c r="M4958">
        <v>0</v>
      </c>
      <c r="N4958">
        <v>0.80600000000000005</v>
      </c>
      <c r="O4958" t="s">
        <v>324</v>
      </c>
      <c r="P4958" t="s">
        <v>3718</v>
      </c>
      <c r="Q4958" t="s">
        <v>647</v>
      </c>
      <c r="R4958" t="s">
        <v>10739</v>
      </c>
      <c r="S4958" t="s">
        <v>270</v>
      </c>
      <c r="T4958" t="b">
        <v>0</v>
      </c>
    </row>
    <row r="4959" spans="1:20" x14ac:dyDescent="0.25">
      <c r="A4959" t="s">
        <v>259</v>
      </c>
      <c r="B4959" t="s">
        <v>260</v>
      </c>
      <c r="C4959" t="s">
        <v>237</v>
      </c>
      <c r="D4959" t="s">
        <v>746</v>
      </c>
      <c r="E4959" t="s">
        <v>747</v>
      </c>
      <c r="F4959" t="s">
        <v>10740</v>
      </c>
      <c r="G4959" t="s">
        <v>10741</v>
      </c>
      <c r="H4959">
        <v>3.0800000000000001E-2</v>
      </c>
      <c r="I4959" t="s">
        <v>265</v>
      </c>
      <c r="J4959" t="s">
        <v>242</v>
      </c>
      <c r="K4959" t="s">
        <v>243</v>
      </c>
      <c r="L4959" t="s">
        <v>244</v>
      </c>
      <c r="M4959">
        <v>0</v>
      </c>
      <c r="N4959">
        <v>3.0800000000000001E-2</v>
      </c>
      <c r="O4959" t="s">
        <v>446</v>
      </c>
      <c r="P4959" t="s">
        <v>10742</v>
      </c>
      <c r="Q4959" t="s">
        <v>751</v>
      </c>
      <c r="R4959" t="s">
        <v>10743</v>
      </c>
      <c r="S4959" t="s">
        <v>270</v>
      </c>
      <c r="T4959" t="b">
        <v>1</v>
      </c>
    </row>
    <row r="4960" spans="1:20" x14ac:dyDescent="0.25">
      <c r="A4960" t="s">
        <v>259</v>
      </c>
      <c r="B4960" t="s">
        <v>260</v>
      </c>
      <c r="C4960" t="s">
        <v>237</v>
      </c>
      <c r="D4960" t="s">
        <v>875</v>
      </c>
      <c r="E4960" t="s">
        <v>8247</v>
      </c>
      <c r="F4960" t="s">
        <v>10744</v>
      </c>
      <c r="G4960" t="s">
        <v>10744</v>
      </c>
      <c r="H4960">
        <v>6.8715999999999999</v>
      </c>
      <c r="I4960" t="s">
        <v>265</v>
      </c>
      <c r="J4960" t="s">
        <v>242</v>
      </c>
      <c r="K4960" t="s">
        <v>243</v>
      </c>
      <c r="L4960" t="s">
        <v>244</v>
      </c>
      <c r="M4960">
        <v>0</v>
      </c>
      <c r="N4960">
        <v>6.8715999999999999</v>
      </c>
      <c r="O4960" t="s">
        <v>298</v>
      </c>
      <c r="P4960" t="s">
        <v>10745</v>
      </c>
      <c r="Q4960" t="s">
        <v>879</v>
      </c>
      <c r="R4960" t="s">
        <v>10746</v>
      </c>
      <c r="S4960" t="s">
        <v>270</v>
      </c>
      <c r="T4960" t="b">
        <v>1</v>
      </c>
    </row>
    <row r="4961" spans="1:20" x14ac:dyDescent="0.25">
      <c r="A4961" t="s">
        <v>259</v>
      </c>
      <c r="B4961" t="s">
        <v>260</v>
      </c>
      <c r="C4961" t="s">
        <v>294</v>
      </c>
      <c r="D4961" t="s">
        <v>875</v>
      </c>
      <c r="E4961" t="s">
        <v>8247</v>
      </c>
      <c r="F4961" t="s">
        <v>10744</v>
      </c>
      <c r="G4961" t="s">
        <v>10744</v>
      </c>
      <c r="H4961">
        <v>4.9580000000000002</v>
      </c>
      <c r="I4961" t="s">
        <v>265</v>
      </c>
      <c r="J4961" t="s">
        <v>242</v>
      </c>
      <c r="K4961" t="s">
        <v>243</v>
      </c>
      <c r="L4961" t="s">
        <v>244</v>
      </c>
      <c r="M4961">
        <v>0</v>
      </c>
      <c r="N4961">
        <v>4.9580000000000002</v>
      </c>
      <c r="O4961" t="s">
        <v>298</v>
      </c>
      <c r="P4961" t="s">
        <v>10745</v>
      </c>
      <c r="Q4961" t="s">
        <v>879</v>
      </c>
      <c r="R4961" t="s">
        <v>10746</v>
      </c>
      <c r="S4961" t="s">
        <v>270</v>
      </c>
      <c r="T4961" t="b">
        <v>1</v>
      </c>
    </row>
    <row r="4962" spans="1:20" x14ac:dyDescent="0.25">
      <c r="A4962" t="s">
        <v>259</v>
      </c>
      <c r="B4962" t="s">
        <v>260</v>
      </c>
      <c r="C4962" t="s">
        <v>237</v>
      </c>
      <c r="D4962" t="s">
        <v>1025</v>
      </c>
      <c r="E4962" t="s">
        <v>4426</v>
      </c>
      <c r="F4962" t="s">
        <v>10747</v>
      </c>
      <c r="G4962" t="s">
        <v>10748</v>
      </c>
      <c r="H4962">
        <v>0.182</v>
      </c>
      <c r="I4962" t="s">
        <v>265</v>
      </c>
      <c r="J4962" t="s">
        <v>242</v>
      </c>
      <c r="K4962" t="s">
        <v>243</v>
      </c>
      <c r="L4962" t="s">
        <v>244</v>
      </c>
      <c r="M4962">
        <v>0</v>
      </c>
      <c r="N4962">
        <v>0.182</v>
      </c>
      <c r="O4962" t="s">
        <v>660</v>
      </c>
      <c r="P4962" t="s">
        <v>10749</v>
      </c>
      <c r="Q4962" t="s">
        <v>1029</v>
      </c>
      <c r="R4962" t="s">
        <v>10750</v>
      </c>
      <c r="S4962" t="s">
        <v>270</v>
      </c>
      <c r="T4962" t="b">
        <v>1</v>
      </c>
    </row>
    <row r="4963" spans="1:20" x14ac:dyDescent="0.25">
      <c r="A4963" t="s">
        <v>236</v>
      </c>
      <c r="B4963" t="s">
        <v>236</v>
      </c>
      <c r="C4963" t="s">
        <v>237</v>
      </c>
      <c r="D4963" t="s">
        <v>4909</v>
      </c>
      <c r="F4963" t="s">
        <v>1819</v>
      </c>
      <c r="G4963" t="s">
        <v>792</v>
      </c>
      <c r="H4963">
        <v>3.6000000000000002E-4</v>
      </c>
      <c r="I4963" t="s">
        <v>254</v>
      </c>
      <c r="J4963" t="s">
        <v>242</v>
      </c>
      <c r="K4963" t="s">
        <v>243</v>
      </c>
      <c r="L4963" t="s">
        <v>244</v>
      </c>
      <c r="M4963">
        <v>0</v>
      </c>
      <c r="N4963">
        <v>3.6000000000000002E-4</v>
      </c>
      <c r="O4963" t="s">
        <v>365</v>
      </c>
      <c r="P4963" t="s">
        <v>6126</v>
      </c>
      <c r="Q4963" t="s">
        <v>4912</v>
      </c>
      <c r="R4963" t="s">
        <v>8157</v>
      </c>
      <c r="S4963" t="s">
        <v>249</v>
      </c>
      <c r="T4963" t="b">
        <v>0</v>
      </c>
    </row>
    <row r="4964" spans="1:20" x14ac:dyDescent="0.25">
      <c r="A4964" t="s">
        <v>259</v>
      </c>
      <c r="B4964" t="s">
        <v>260</v>
      </c>
      <c r="C4964" t="s">
        <v>237</v>
      </c>
      <c r="D4964" t="s">
        <v>2258</v>
      </c>
      <c r="E4964" t="s">
        <v>3262</v>
      </c>
      <c r="F4964" t="s">
        <v>5920</v>
      </c>
      <c r="G4964" t="s">
        <v>10751</v>
      </c>
      <c r="H4964">
        <v>0.126</v>
      </c>
      <c r="I4964" t="s">
        <v>265</v>
      </c>
      <c r="J4964" t="s">
        <v>242</v>
      </c>
      <c r="K4964" t="s">
        <v>243</v>
      </c>
      <c r="L4964" t="s">
        <v>244</v>
      </c>
      <c r="M4964">
        <v>0</v>
      </c>
      <c r="N4964">
        <v>0.126</v>
      </c>
      <c r="O4964" t="s">
        <v>952</v>
      </c>
      <c r="P4964" t="s">
        <v>10752</v>
      </c>
      <c r="Q4964" t="s">
        <v>2263</v>
      </c>
      <c r="R4964" t="s">
        <v>10753</v>
      </c>
      <c r="S4964" t="s">
        <v>270</v>
      </c>
      <c r="T4964" t="b">
        <v>1</v>
      </c>
    </row>
    <row r="4965" spans="1:20" x14ac:dyDescent="0.25">
      <c r="A4965" t="s">
        <v>259</v>
      </c>
      <c r="B4965" t="s">
        <v>260</v>
      </c>
      <c r="C4965" t="s">
        <v>294</v>
      </c>
      <c r="D4965" t="s">
        <v>2258</v>
      </c>
      <c r="E4965" t="s">
        <v>3262</v>
      </c>
      <c r="F4965" t="s">
        <v>5920</v>
      </c>
      <c r="G4965" t="s">
        <v>10751</v>
      </c>
      <c r="H4965">
        <v>7.2999999999999995E-2</v>
      </c>
      <c r="I4965" t="s">
        <v>265</v>
      </c>
      <c r="J4965" t="s">
        <v>242</v>
      </c>
      <c r="K4965" t="s">
        <v>243</v>
      </c>
      <c r="L4965" t="s">
        <v>244</v>
      </c>
      <c r="M4965">
        <v>0</v>
      </c>
      <c r="N4965">
        <v>7.2999999999999995E-2</v>
      </c>
      <c r="O4965" t="s">
        <v>1364</v>
      </c>
      <c r="P4965" t="s">
        <v>10752</v>
      </c>
      <c r="Q4965" t="s">
        <v>2263</v>
      </c>
      <c r="R4965" t="s">
        <v>10753</v>
      </c>
      <c r="S4965" t="s">
        <v>270</v>
      </c>
      <c r="T4965" t="b">
        <v>1</v>
      </c>
    </row>
    <row r="4966" spans="1:20" x14ac:dyDescent="0.25">
      <c r="A4966" t="s">
        <v>259</v>
      </c>
      <c r="B4966" t="s">
        <v>260</v>
      </c>
      <c r="C4966" t="s">
        <v>237</v>
      </c>
      <c r="D4966" t="s">
        <v>2640</v>
      </c>
      <c r="E4966" t="s">
        <v>3426</v>
      </c>
      <c r="F4966" t="s">
        <v>3426</v>
      </c>
      <c r="G4966" t="s">
        <v>10754</v>
      </c>
      <c r="H4966">
        <v>2.7120000000000002</v>
      </c>
      <c r="I4966" t="s">
        <v>265</v>
      </c>
      <c r="J4966" t="s">
        <v>242</v>
      </c>
      <c r="K4966" t="s">
        <v>243</v>
      </c>
      <c r="L4966" t="s">
        <v>244</v>
      </c>
      <c r="M4966">
        <v>0</v>
      </c>
      <c r="N4966">
        <v>2.7120000000000002</v>
      </c>
      <c r="O4966" t="s">
        <v>266</v>
      </c>
      <c r="P4966" t="s">
        <v>10755</v>
      </c>
      <c r="Q4966" t="s">
        <v>2644</v>
      </c>
      <c r="R4966" t="s">
        <v>10756</v>
      </c>
      <c r="S4966" t="s">
        <v>270</v>
      </c>
      <c r="T4966" t="b">
        <v>1</v>
      </c>
    </row>
    <row r="4967" spans="1:20" x14ac:dyDescent="0.25">
      <c r="A4967" t="s">
        <v>236</v>
      </c>
      <c r="B4967" t="s">
        <v>236</v>
      </c>
      <c r="C4967" t="s">
        <v>237</v>
      </c>
      <c r="D4967" t="s">
        <v>250</v>
      </c>
      <c r="F4967" t="s">
        <v>484</v>
      </c>
      <c r="G4967" t="s">
        <v>240</v>
      </c>
      <c r="H4967">
        <v>0.01</v>
      </c>
      <c r="I4967" t="s">
        <v>241</v>
      </c>
      <c r="J4967" t="s">
        <v>242</v>
      </c>
      <c r="K4967" t="s">
        <v>243</v>
      </c>
      <c r="L4967" t="s">
        <v>244</v>
      </c>
      <c r="M4967">
        <v>0</v>
      </c>
      <c r="N4967">
        <v>0.01</v>
      </c>
      <c r="O4967" t="s">
        <v>546</v>
      </c>
      <c r="P4967" t="s">
        <v>5904</v>
      </c>
      <c r="Q4967" t="s">
        <v>257</v>
      </c>
      <c r="R4967" t="s">
        <v>3009</v>
      </c>
      <c r="S4967" t="s">
        <v>249</v>
      </c>
      <c r="T4967" t="b">
        <v>0</v>
      </c>
    </row>
    <row r="4968" spans="1:20" x14ac:dyDescent="0.25">
      <c r="A4968" t="s">
        <v>259</v>
      </c>
      <c r="B4968" t="s">
        <v>260</v>
      </c>
      <c r="C4968" t="s">
        <v>237</v>
      </c>
      <c r="D4968" t="s">
        <v>4798</v>
      </c>
      <c r="E4968" t="s">
        <v>10757</v>
      </c>
      <c r="F4968" t="s">
        <v>10758</v>
      </c>
      <c r="G4968" t="s">
        <v>10758</v>
      </c>
      <c r="H4968">
        <v>0.76800000000000002</v>
      </c>
      <c r="I4968" t="s">
        <v>265</v>
      </c>
      <c r="J4968" t="s">
        <v>242</v>
      </c>
      <c r="K4968" t="s">
        <v>243</v>
      </c>
      <c r="L4968" t="s">
        <v>244</v>
      </c>
      <c r="M4968">
        <v>0</v>
      </c>
      <c r="N4968">
        <v>0.76800000000000002</v>
      </c>
      <c r="O4968" t="s">
        <v>652</v>
      </c>
      <c r="P4968" t="s">
        <v>10485</v>
      </c>
      <c r="Q4968" t="s">
        <v>4800</v>
      </c>
      <c r="R4968" t="s">
        <v>10759</v>
      </c>
      <c r="S4968" t="s">
        <v>270</v>
      </c>
      <c r="T4968" t="b">
        <v>0</v>
      </c>
    </row>
    <row r="4969" spans="1:20" x14ac:dyDescent="0.25">
      <c r="A4969" t="s">
        <v>259</v>
      </c>
      <c r="B4969" t="s">
        <v>260</v>
      </c>
      <c r="C4969" t="s">
        <v>336</v>
      </c>
      <c r="D4969" t="s">
        <v>4798</v>
      </c>
      <c r="E4969" t="s">
        <v>10757</v>
      </c>
      <c r="F4969" t="s">
        <v>10758</v>
      </c>
      <c r="G4969" t="s">
        <v>10758</v>
      </c>
      <c r="H4969">
        <v>4012</v>
      </c>
      <c r="I4969" t="s">
        <v>265</v>
      </c>
      <c r="J4969" t="s">
        <v>242</v>
      </c>
      <c r="K4969" t="s">
        <v>243</v>
      </c>
      <c r="L4969" t="s">
        <v>244</v>
      </c>
      <c r="M4969">
        <v>0</v>
      </c>
      <c r="N4969">
        <v>4012</v>
      </c>
      <c r="O4969" t="s">
        <v>652</v>
      </c>
      <c r="P4969" t="s">
        <v>10485</v>
      </c>
      <c r="Q4969" t="s">
        <v>4800</v>
      </c>
      <c r="R4969" t="s">
        <v>10760</v>
      </c>
      <c r="S4969" t="s">
        <v>270</v>
      </c>
      <c r="T4969" t="b">
        <v>0</v>
      </c>
    </row>
    <row r="4970" spans="1:20" x14ac:dyDescent="0.25">
      <c r="A4970" t="s">
        <v>259</v>
      </c>
      <c r="B4970" t="s">
        <v>260</v>
      </c>
      <c r="C4970" t="s">
        <v>336</v>
      </c>
      <c r="D4970" t="s">
        <v>4798</v>
      </c>
      <c r="E4970" t="s">
        <v>10757</v>
      </c>
      <c r="F4970" t="s">
        <v>10758</v>
      </c>
      <c r="G4970" t="s">
        <v>10758</v>
      </c>
      <c r="H4970">
        <v>7747</v>
      </c>
      <c r="I4970" t="s">
        <v>265</v>
      </c>
      <c r="J4970" t="s">
        <v>242</v>
      </c>
      <c r="K4970" t="s">
        <v>243</v>
      </c>
      <c r="L4970" t="s">
        <v>244</v>
      </c>
      <c r="M4970">
        <v>0</v>
      </c>
      <c r="N4970">
        <v>7747</v>
      </c>
      <c r="O4970" t="s">
        <v>652</v>
      </c>
      <c r="P4970" t="s">
        <v>10485</v>
      </c>
      <c r="Q4970" t="s">
        <v>4800</v>
      </c>
      <c r="R4970" t="s">
        <v>10761</v>
      </c>
      <c r="S4970" t="s">
        <v>270</v>
      </c>
      <c r="T4970" t="b">
        <v>0</v>
      </c>
    </row>
    <row r="4971" spans="1:20" x14ac:dyDescent="0.25">
      <c r="A4971" t="s">
        <v>259</v>
      </c>
      <c r="B4971" t="s">
        <v>260</v>
      </c>
      <c r="C4971" t="s">
        <v>237</v>
      </c>
      <c r="D4971" t="s">
        <v>514</v>
      </c>
      <c r="E4971" t="s">
        <v>994</v>
      </c>
      <c r="F4971" t="s">
        <v>10762</v>
      </c>
      <c r="G4971" t="s">
        <v>10763</v>
      </c>
      <c r="H4971">
        <v>2.2599999999999999E-2</v>
      </c>
      <c r="I4971" t="s">
        <v>265</v>
      </c>
      <c r="J4971" t="s">
        <v>242</v>
      </c>
      <c r="K4971" t="s">
        <v>243</v>
      </c>
      <c r="L4971" t="s">
        <v>244</v>
      </c>
      <c r="M4971">
        <v>0</v>
      </c>
      <c r="N4971">
        <v>2.2599999999999999E-2</v>
      </c>
      <c r="O4971" t="s">
        <v>518</v>
      </c>
      <c r="P4971" t="s">
        <v>10764</v>
      </c>
      <c r="Q4971" t="s">
        <v>520</v>
      </c>
      <c r="R4971" t="s">
        <v>10765</v>
      </c>
      <c r="S4971" t="s">
        <v>270</v>
      </c>
      <c r="T4971" t="b">
        <v>1</v>
      </c>
    </row>
    <row r="4972" spans="1:20" x14ac:dyDescent="0.25">
      <c r="A4972" t="s">
        <v>236</v>
      </c>
      <c r="B4972" t="s">
        <v>236</v>
      </c>
      <c r="C4972" t="s">
        <v>237</v>
      </c>
      <c r="D4972" t="s">
        <v>483</v>
      </c>
      <c r="F4972" t="s">
        <v>672</v>
      </c>
      <c r="G4972" t="s">
        <v>3752</v>
      </c>
      <c r="H4972">
        <v>5.1999999999999998E-3</v>
      </c>
      <c r="I4972" t="s">
        <v>254</v>
      </c>
      <c r="J4972" t="s">
        <v>242</v>
      </c>
      <c r="K4972" t="s">
        <v>243</v>
      </c>
      <c r="L4972" t="s">
        <v>244</v>
      </c>
      <c r="M4972">
        <v>0</v>
      </c>
      <c r="N4972">
        <v>5.1999999999999998E-3</v>
      </c>
      <c r="O4972" t="s">
        <v>674</v>
      </c>
      <c r="P4972" t="s">
        <v>5115</v>
      </c>
      <c r="Q4972" t="s">
        <v>488</v>
      </c>
      <c r="R4972" t="s">
        <v>676</v>
      </c>
      <c r="S4972" t="s">
        <v>249</v>
      </c>
      <c r="T4972" t="b">
        <v>0</v>
      </c>
    </row>
    <row r="4973" spans="1:20" x14ac:dyDescent="0.25">
      <c r="A4973" t="s">
        <v>259</v>
      </c>
      <c r="B4973" t="s">
        <v>10766</v>
      </c>
      <c r="C4973" t="s">
        <v>237</v>
      </c>
      <c r="D4973" t="s">
        <v>10767</v>
      </c>
      <c r="F4973" t="s">
        <v>1368</v>
      </c>
      <c r="G4973" t="s">
        <v>10768</v>
      </c>
      <c r="H4973">
        <v>2.5999999999999998E-4</v>
      </c>
      <c r="I4973" t="s">
        <v>10769</v>
      </c>
      <c r="J4973" t="s">
        <v>242</v>
      </c>
      <c r="K4973" t="s">
        <v>243</v>
      </c>
      <c r="L4973" t="s">
        <v>244</v>
      </c>
      <c r="M4973">
        <v>0</v>
      </c>
      <c r="N4973">
        <v>2.5999999999999998E-4</v>
      </c>
      <c r="O4973" t="s">
        <v>10770</v>
      </c>
      <c r="P4973" t="s">
        <v>10771</v>
      </c>
      <c r="Q4973" t="s">
        <v>10772</v>
      </c>
      <c r="R4973" t="s">
        <v>10773</v>
      </c>
      <c r="S4973" t="s">
        <v>10774</v>
      </c>
      <c r="T4973" t="b">
        <v>1</v>
      </c>
    </row>
    <row r="4974" spans="1:20" x14ac:dyDescent="0.25">
      <c r="A4974" t="s">
        <v>236</v>
      </c>
      <c r="B4974" t="s">
        <v>236</v>
      </c>
      <c r="C4974" t="s">
        <v>237</v>
      </c>
      <c r="D4974" t="s">
        <v>314</v>
      </c>
      <c r="F4974" t="s">
        <v>672</v>
      </c>
      <c r="G4974" t="s">
        <v>2256</v>
      </c>
      <c r="H4974">
        <v>4.6800000000000001E-2</v>
      </c>
      <c r="I4974" t="s">
        <v>341</v>
      </c>
      <c r="J4974" t="s">
        <v>242</v>
      </c>
      <c r="K4974" t="s">
        <v>243</v>
      </c>
      <c r="L4974" t="s">
        <v>244</v>
      </c>
      <c r="M4974">
        <v>0</v>
      </c>
      <c r="N4974">
        <v>4.6800000000000001E-2</v>
      </c>
      <c r="O4974" t="s">
        <v>690</v>
      </c>
      <c r="P4974" t="s">
        <v>10775</v>
      </c>
      <c r="Q4974" t="s">
        <v>318</v>
      </c>
      <c r="R4974" t="s">
        <v>10776</v>
      </c>
      <c r="S4974" t="s">
        <v>249</v>
      </c>
      <c r="T4974" t="b">
        <v>1</v>
      </c>
    </row>
    <row r="4975" spans="1:20" x14ac:dyDescent="0.25">
      <c r="A4975" t="s">
        <v>236</v>
      </c>
      <c r="B4975" t="s">
        <v>236</v>
      </c>
      <c r="C4975" t="s">
        <v>237</v>
      </c>
      <c r="D4975" t="s">
        <v>314</v>
      </c>
      <c r="F4975" t="s">
        <v>672</v>
      </c>
      <c r="G4975" t="s">
        <v>2256</v>
      </c>
      <c r="H4975">
        <v>4.4928000000000003E-2</v>
      </c>
      <c r="I4975" t="s">
        <v>341</v>
      </c>
      <c r="J4975" t="s">
        <v>242</v>
      </c>
      <c r="K4975" t="s">
        <v>243</v>
      </c>
      <c r="L4975" t="s">
        <v>244</v>
      </c>
      <c r="M4975">
        <v>51200</v>
      </c>
      <c r="N4975">
        <v>4.4928000000000003E-2</v>
      </c>
      <c r="O4975" t="s">
        <v>690</v>
      </c>
      <c r="P4975" t="s">
        <v>10775</v>
      </c>
      <c r="Q4975" t="s">
        <v>318</v>
      </c>
      <c r="R4975" t="s">
        <v>10776</v>
      </c>
      <c r="S4975" t="s">
        <v>249</v>
      </c>
      <c r="T4975" t="b">
        <v>1</v>
      </c>
    </row>
    <row r="4976" spans="1:20" x14ac:dyDescent="0.25">
      <c r="A4976" t="s">
        <v>236</v>
      </c>
      <c r="B4976" t="s">
        <v>236</v>
      </c>
      <c r="C4976" t="s">
        <v>237</v>
      </c>
      <c r="D4976" t="s">
        <v>314</v>
      </c>
      <c r="F4976" t="s">
        <v>672</v>
      </c>
      <c r="G4976" t="s">
        <v>2256</v>
      </c>
      <c r="H4976">
        <v>4.3055999999999997E-2</v>
      </c>
      <c r="I4976" t="s">
        <v>341</v>
      </c>
      <c r="J4976" t="s">
        <v>242</v>
      </c>
      <c r="K4976" t="s">
        <v>243</v>
      </c>
      <c r="L4976" t="s">
        <v>244</v>
      </c>
      <c r="M4976">
        <v>512000</v>
      </c>
      <c r="N4976">
        <v>4.3055999999999997E-2</v>
      </c>
      <c r="O4976" t="s">
        <v>690</v>
      </c>
      <c r="P4976" t="s">
        <v>10775</v>
      </c>
      <c r="Q4976" t="s">
        <v>318</v>
      </c>
      <c r="R4976" t="s">
        <v>10776</v>
      </c>
      <c r="S4976" t="s">
        <v>249</v>
      </c>
      <c r="T4976" t="b">
        <v>1</v>
      </c>
    </row>
    <row r="4977" spans="1:20" x14ac:dyDescent="0.25">
      <c r="A4977" t="s">
        <v>259</v>
      </c>
      <c r="B4977" t="s">
        <v>260</v>
      </c>
      <c r="C4977" t="s">
        <v>237</v>
      </c>
      <c r="D4977" t="s">
        <v>2380</v>
      </c>
      <c r="E4977" t="s">
        <v>2381</v>
      </c>
      <c r="F4977" t="s">
        <v>4860</v>
      </c>
      <c r="G4977" t="s">
        <v>4861</v>
      </c>
      <c r="H4977">
        <v>6.88E-2</v>
      </c>
      <c r="I4977" t="s">
        <v>265</v>
      </c>
      <c r="J4977" t="s">
        <v>242</v>
      </c>
      <c r="K4977" t="s">
        <v>243</v>
      </c>
      <c r="L4977" t="s">
        <v>244</v>
      </c>
      <c r="M4977">
        <v>0</v>
      </c>
      <c r="N4977">
        <v>6.88E-2</v>
      </c>
      <c r="O4977" t="s">
        <v>331</v>
      </c>
      <c r="P4977" t="s">
        <v>10777</v>
      </c>
      <c r="Q4977" t="s">
        <v>2384</v>
      </c>
      <c r="R4977" t="s">
        <v>10778</v>
      </c>
      <c r="S4977" t="s">
        <v>270</v>
      </c>
      <c r="T4977" t="b">
        <v>1</v>
      </c>
    </row>
    <row r="4978" spans="1:20" x14ac:dyDescent="0.25">
      <c r="A4978" t="s">
        <v>236</v>
      </c>
      <c r="B4978" t="s">
        <v>236</v>
      </c>
      <c r="C4978" t="s">
        <v>237</v>
      </c>
      <c r="D4978" t="s">
        <v>566</v>
      </c>
      <c r="F4978" t="s">
        <v>2718</v>
      </c>
      <c r="G4978" t="s">
        <v>3670</v>
      </c>
      <c r="H4978">
        <v>3.4200000000000001E-2</v>
      </c>
      <c r="I4978" t="s">
        <v>341</v>
      </c>
      <c r="J4978" t="s">
        <v>242</v>
      </c>
      <c r="K4978" t="s">
        <v>243</v>
      </c>
      <c r="L4978" t="s">
        <v>244</v>
      </c>
      <c r="M4978">
        <v>0</v>
      </c>
      <c r="N4978">
        <v>3.4200000000000001E-2</v>
      </c>
      <c r="O4978" t="s">
        <v>690</v>
      </c>
      <c r="P4978" t="s">
        <v>10779</v>
      </c>
      <c r="Q4978" t="s">
        <v>571</v>
      </c>
      <c r="R4978" t="s">
        <v>2722</v>
      </c>
      <c r="S4978" t="s">
        <v>249</v>
      </c>
      <c r="T4978" t="b">
        <v>1</v>
      </c>
    </row>
    <row r="4979" spans="1:20" x14ac:dyDescent="0.25">
      <c r="A4979" t="s">
        <v>259</v>
      </c>
      <c r="B4979" t="s">
        <v>260</v>
      </c>
      <c r="C4979" t="s">
        <v>237</v>
      </c>
      <c r="D4979" t="s">
        <v>847</v>
      </c>
      <c r="E4979" t="s">
        <v>1480</v>
      </c>
      <c r="F4979" t="s">
        <v>10780</v>
      </c>
      <c r="G4979" t="s">
        <v>10780</v>
      </c>
      <c r="H4979">
        <v>1.7100000000000001E-2</v>
      </c>
      <c r="I4979" t="s">
        <v>265</v>
      </c>
      <c r="J4979" t="s">
        <v>242</v>
      </c>
      <c r="K4979" t="s">
        <v>243</v>
      </c>
      <c r="L4979" t="s">
        <v>244</v>
      </c>
      <c r="M4979">
        <v>0</v>
      </c>
      <c r="N4979">
        <v>1.7100000000000001E-2</v>
      </c>
      <c r="O4979" t="s">
        <v>446</v>
      </c>
      <c r="P4979" t="s">
        <v>10781</v>
      </c>
      <c r="Q4979" t="s">
        <v>851</v>
      </c>
      <c r="R4979" t="s">
        <v>10782</v>
      </c>
      <c r="S4979" t="s">
        <v>270</v>
      </c>
      <c r="T4979" t="b">
        <v>1</v>
      </c>
    </row>
    <row r="4980" spans="1:20" x14ac:dyDescent="0.25">
      <c r="A4980" t="s">
        <v>259</v>
      </c>
      <c r="B4980" t="s">
        <v>260</v>
      </c>
      <c r="C4980" t="s">
        <v>237</v>
      </c>
      <c r="D4980" t="s">
        <v>530</v>
      </c>
      <c r="E4980" t="s">
        <v>531</v>
      </c>
      <c r="F4980" t="s">
        <v>10783</v>
      </c>
      <c r="G4980" t="s">
        <v>10784</v>
      </c>
      <c r="H4980">
        <v>0.43806200000000001</v>
      </c>
      <c r="I4980" t="s">
        <v>265</v>
      </c>
      <c r="J4980" t="s">
        <v>242</v>
      </c>
      <c r="K4980" t="s">
        <v>243</v>
      </c>
      <c r="L4980" t="s">
        <v>244</v>
      </c>
      <c r="M4980">
        <v>0</v>
      </c>
      <c r="N4980">
        <v>0.43806200000000001</v>
      </c>
      <c r="O4980" t="s">
        <v>372</v>
      </c>
      <c r="P4980" t="s">
        <v>10785</v>
      </c>
      <c r="Q4980" t="s">
        <v>534</v>
      </c>
      <c r="R4980" t="s">
        <v>10786</v>
      </c>
      <c r="S4980" t="s">
        <v>270</v>
      </c>
      <c r="T4980" t="b">
        <v>1</v>
      </c>
    </row>
    <row r="4981" spans="1:20" x14ac:dyDescent="0.25">
      <c r="A4981" t="s">
        <v>259</v>
      </c>
      <c r="B4981" t="s">
        <v>260</v>
      </c>
      <c r="C4981" t="s">
        <v>237</v>
      </c>
      <c r="D4981" t="s">
        <v>530</v>
      </c>
      <c r="E4981" t="s">
        <v>8544</v>
      </c>
      <c r="F4981" t="s">
        <v>8545</v>
      </c>
      <c r="G4981" t="s">
        <v>8546</v>
      </c>
      <c r="H4981">
        <v>0.58408300000000002</v>
      </c>
      <c r="I4981" t="s">
        <v>265</v>
      </c>
      <c r="J4981" t="s">
        <v>242</v>
      </c>
      <c r="K4981" t="s">
        <v>243</v>
      </c>
      <c r="L4981" t="s">
        <v>244</v>
      </c>
      <c r="M4981">
        <v>0</v>
      </c>
      <c r="N4981">
        <v>0.58408300000000002</v>
      </c>
      <c r="O4981" t="s">
        <v>372</v>
      </c>
      <c r="P4981" t="s">
        <v>10787</v>
      </c>
      <c r="Q4981" t="s">
        <v>534</v>
      </c>
      <c r="R4981" t="s">
        <v>10788</v>
      </c>
      <c r="S4981" t="s">
        <v>270</v>
      </c>
      <c r="T4981" t="b">
        <v>1</v>
      </c>
    </row>
    <row r="4982" spans="1:20" x14ac:dyDescent="0.25">
      <c r="A4982" t="s">
        <v>259</v>
      </c>
      <c r="B4982" t="s">
        <v>260</v>
      </c>
      <c r="C4982" t="s">
        <v>237</v>
      </c>
      <c r="D4982" t="s">
        <v>2274</v>
      </c>
      <c r="E4982" t="s">
        <v>10789</v>
      </c>
      <c r="F4982" t="s">
        <v>10790</v>
      </c>
      <c r="G4982" t="s">
        <v>10790</v>
      </c>
      <c r="H4982">
        <v>0.105</v>
      </c>
      <c r="I4982" t="s">
        <v>265</v>
      </c>
      <c r="J4982" t="s">
        <v>242</v>
      </c>
      <c r="K4982" t="s">
        <v>243</v>
      </c>
      <c r="L4982" t="s">
        <v>244</v>
      </c>
      <c r="M4982">
        <v>0</v>
      </c>
      <c r="N4982">
        <v>0.105</v>
      </c>
      <c r="O4982" t="s">
        <v>324</v>
      </c>
      <c r="P4982" t="s">
        <v>10791</v>
      </c>
      <c r="Q4982" t="s">
        <v>2278</v>
      </c>
      <c r="R4982" t="s">
        <v>10792</v>
      </c>
      <c r="S4982" t="s">
        <v>270</v>
      </c>
      <c r="T4982" t="b">
        <v>1</v>
      </c>
    </row>
    <row r="4983" spans="1:20" x14ac:dyDescent="0.25">
      <c r="A4983" t="s">
        <v>259</v>
      </c>
      <c r="B4983" t="s">
        <v>260</v>
      </c>
      <c r="C4983" t="s">
        <v>237</v>
      </c>
      <c r="D4983" t="s">
        <v>3071</v>
      </c>
      <c r="E4983" t="s">
        <v>3896</v>
      </c>
      <c r="F4983" t="s">
        <v>7717</v>
      </c>
      <c r="G4983" t="s">
        <v>7717</v>
      </c>
      <c r="H4983">
        <v>0.487176</v>
      </c>
      <c r="I4983" t="s">
        <v>265</v>
      </c>
      <c r="J4983" t="s">
        <v>242</v>
      </c>
      <c r="K4983" t="s">
        <v>243</v>
      </c>
      <c r="L4983" t="s">
        <v>244</v>
      </c>
      <c r="M4983">
        <v>0</v>
      </c>
      <c r="N4983">
        <v>0.487176</v>
      </c>
      <c r="O4983" t="s">
        <v>372</v>
      </c>
      <c r="P4983" t="s">
        <v>10793</v>
      </c>
      <c r="Q4983" t="s">
        <v>3076</v>
      </c>
      <c r="R4983" t="s">
        <v>10794</v>
      </c>
      <c r="S4983" t="s">
        <v>270</v>
      </c>
      <c r="T4983" t="b">
        <v>1</v>
      </c>
    </row>
    <row r="4984" spans="1:20" x14ac:dyDescent="0.25">
      <c r="A4984" t="s">
        <v>259</v>
      </c>
      <c r="B4984" t="s">
        <v>260</v>
      </c>
      <c r="C4984" t="s">
        <v>294</v>
      </c>
      <c r="D4984" t="s">
        <v>3071</v>
      </c>
      <c r="E4984" t="s">
        <v>3896</v>
      </c>
      <c r="F4984" t="s">
        <v>7717</v>
      </c>
      <c r="G4984" t="s">
        <v>7717</v>
      </c>
      <c r="H4984">
        <v>0.198045</v>
      </c>
      <c r="I4984" t="s">
        <v>265</v>
      </c>
      <c r="J4984" t="s">
        <v>242</v>
      </c>
      <c r="K4984" t="s">
        <v>243</v>
      </c>
      <c r="L4984" t="s">
        <v>244</v>
      </c>
      <c r="M4984">
        <v>0</v>
      </c>
      <c r="N4984">
        <v>0.198045</v>
      </c>
      <c r="O4984" t="s">
        <v>372</v>
      </c>
      <c r="P4984" t="s">
        <v>10793</v>
      </c>
      <c r="Q4984" t="s">
        <v>3076</v>
      </c>
      <c r="R4984" t="s">
        <v>10794</v>
      </c>
      <c r="S4984" t="s">
        <v>270</v>
      </c>
      <c r="T4984" t="b">
        <v>1</v>
      </c>
    </row>
    <row r="4985" spans="1:20" x14ac:dyDescent="0.25">
      <c r="A4985" t="s">
        <v>236</v>
      </c>
      <c r="B4985" t="s">
        <v>236</v>
      </c>
      <c r="C4985" t="s">
        <v>237</v>
      </c>
      <c r="D4985" t="s">
        <v>566</v>
      </c>
      <c r="E4985" t="s">
        <v>251</v>
      </c>
      <c r="F4985" t="s">
        <v>455</v>
      </c>
      <c r="G4985" t="s">
        <v>5975</v>
      </c>
      <c r="H4985">
        <v>3.5000000000000003E-2</v>
      </c>
      <c r="I4985" t="s">
        <v>561</v>
      </c>
      <c r="J4985" t="s">
        <v>242</v>
      </c>
      <c r="K4985" t="s">
        <v>243</v>
      </c>
      <c r="L4985" t="s">
        <v>244</v>
      </c>
      <c r="M4985">
        <v>0</v>
      </c>
      <c r="N4985">
        <v>3.5000000000000003E-2</v>
      </c>
      <c r="O4985" t="s">
        <v>255</v>
      </c>
      <c r="P4985" t="s">
        <v>10795</v>
      </c>
      <c r="Q4985" t="s">
        <v>571</v>
      </c>
      <c r="R4985" t="s">
        <v>2785</v>
      </c>
      <c r="S4985" t="s">
        <v>249</v>
      </c>
      <c r="T4985" t="b">
        <v>1</v>
      </c>
    </row>
    <row r="4986" spans="1:20" x14ac:dyDescent="0.25">
      <c r="A4986" t="s">
        <v>236</v>
      </c>
      <c r="B4986" t="s">
        <v>236</v>
      </c>
      <c r="C4986" t="s">
        <v>237</v>
      </c>
      <c r="D4986" t="s">
        <v>566</v>
      </c>
      <c r="E4986" t="s">
        <v>251</v>
      </c>
      <c r="F4986" t="s">
        <v>773</v>
      </c>
      <c r="G4986" t="s">
        <v>10796</v>
      </c>
      <c r="H4986">
        <v>1.01E-2</v>
      </c>
      <c r="I4986" t="s">
        <v>241</v>
      </c>
      <c r="J4986" t="s">
        <v>242</v>
      </c>
      <c r="K4986" t="s">
        <v>243</v>
      </c>
      <c r="L4986" t="s">
        <v>244</v>
      </c>
      <c r="M4986">
        <v>0</v>
      </c>
      <c r="N4986">
        <v>1.01E-2</v>
      </c>
      <c r="O4986" t="s">
        <v>255</v>
      </c>
      <c r="P4986" t="s">
        <v>10797</v>
      </c>
      <c r="Q4986" t="s">
        <v>571</v>
      </c>
      <c r="R4986" t="s">
        <v>776</v>
      </c>
      <c r="S4986" t="s">
        <v>249</v>
      </c>
      <c r="T4986" t="b">
        <v>1</v>
      </c>
    </row>
    <row r="4987" spans="1:20" x14ac:dyDescent="0.25">
      <c r="A4987" t="s">
        <v>259</v>
      </c>
      <c r="B4987" t="s">
        <v>260</v>
      </c>
      <c r="C4987" t="s">
        <v>237</v>
      </c>
      <c r="D4987" t="s">
        <v>463</v>
      </c>
      <c r="E4987" t="s">
        <v>7750</v>
      </c>
      <c r="F4987" t="s">
        <v>10798</v>
      </c>
      <c r="G4987" t="s">
        <v>10799</v>
      </c>
      <c r="H4987">
        <v>3.8399999999999997E-2</v>
      </c>
      <c r="I4987" t="s">
        <v>265</v>
      </c>
      <c r="J4987" t="s">
        <v>242</v>
      </c>
      <c r="K4987" t="s">
        <v>243</v>
      </c>
      <c r="L4987" t="s">
        <v>244</v>
      </c>
      <c r="M4987">
        <v>0</v>
      </c>
      <c r="N4987">
        <v>3.8399999999999997E-2</v>
      </c>
      <c r="O4987" t="s">
        <v>324</v>
      </c>
      <c r="P4987" s="18" t="s">
        <v>10800</v>
      </c>
      <c r="Q4987" t="s">
        <v>468</v>
      </c>
      <c r="R4987" t="s">
        <v>10801</v>
      </c>
      <c r="S4987" t="s">
        <v>270</v>
      </c>
      <c r="T4987" t="b">
        <v>1</v>
      </c>
    </row>
    <row r="4988" spans="1:20" x14ac:dyDescent="0.25">
      <c r="A4988" t="s">
        <v>259</v>
      </c>
      <c r="B4988" t="s">
        <v>260</v>
      </c>
      <c r="C4988" t="s">
        <v>237</v>
      </c>
      <c r="D4988" t="s">
        <v>2340</v>
      </c>
      <c r="E4988" t="s">
        <v>8903</v>
      </c>
      <c r="F4988" t="s">
        <v>9247</v>
      </c>
      <c r="G4988" t="s">
        <v>9248</v>
      </c>
      <c r="H4988">
        <v>0.217</v>
      </c>
      <c r="I4988" t="s">
        <v>265</v>
      </c>
      <c r="J4988" t="s">
        <v>242</v>
      </c>
      <c r="K4988" t="s">
        <v>243</v>
      </c>
      <c r="L4988" t="s">
        <v>244</v>
      </c>
      <c r="M4988">
        <v>0</v>
      </c>
      <c r="N4988">
        <v>0.217</v>
      </c>
      <c r="O4988" t="s">
        <v>290</v>
      </c>
      <c r="P4988" t="s">
        <v>10802</v>
      </c>
      <c r="Q4988" t="s">
        <v>2345</v>
      </c>
      <c r="R4988" t="s">
        <v>10803</v>
      </c>
      <c r="S4988" t="s">
        <v>270</v>
      </c>
      <c r="T4988" t="b">
        <v>1</v>
      </c>
    </row>
    <row r="4989" spans="1:20" x14ac:dyDescent="0.25">
      <c r="A4989" t="s">
        <v>259</v>
      </c>
      <c r="B4989" t="s">
        <v>260</v>
      </c>
      <c r="C4989" t="s">
        <v>237</v>
      </c>
      <c r="D4989" t="s">
        <v>280</v>
      </c>
      <c r="E4989" t="s">
        <v>6286</v>
      </c>
      <c r="F4989" t="s">
        <v>6287</v>
      </c>
      <c r="G4989" t="s">
        <v>6287</v>
      </c>
      <c r="H4989">
        <v>0.41899999999999998</v>
      </c>
      <c r="I4989" t="s">
        <v>265</v>
      </c>
      <c r="J4989" t="s">
        <v>242</v>
      </c>
      <c r="K4989" t="s">
        <v>243</v>
      </c>
      <c r="L4989" t="s">
        <v>244</v>
      </c>
      <c r="M4989">
        <v>0</v>
      </c>
      <c r="N4989">
        <v>0.41899999999999998</v>
      </c>
      <c r="O4989" t="s">
        <v>331</v>
      </c>
      <c r="P4989" t="s">
        <v>10804</v>
      </c>
      <c r="Q4989" t="s">
        <v>285</v>
      </c>
      <c r="R4989" t="s">
        <v>10805</v>
      </c>
      <c r="S4989" t="s">
        <v>270</v>
      </c>
      <c r="T4989" t="b">
        <v>1</v>
      </c>
    </row>
    <row r="4990" spans="1:20" x14ac:dyDescent="0.25">
      <c r="A4990" t="s">
        <v>259</v>
      </c>
      <c r="B4990" t="s">
        <v>260</v>
      </c>
      <c r="C4990" t="s">
        <v>237</v>
      </c>
      <c r="D4990" t="s">
        <v>1428</v>
      </c>
      <c r="E4990" t="s">
        <v>10806</v>
      </c>
      <c r="F4990" t="s">
        <v>10807</v>
      </c>
      <c r="G4990" t="s">
        <v>10807</v>
      </c>
      <c r="H4990">
        <v>0.18573600000000001</v>
      </c>
      <c r="I4990" t="s">
        <v>265</v>
      </c>
      <c r="J4990" t="s">
        <v>242</v>
      </c>
      <c r="K4990" t="s">
        <v>243</v>
      </c>
      <c r="L4990" t="s">
        <v>244</v>
      </c>
      <c r="M4990">
        <v>0</v>
      </c>
      <c r="N4990">
        <v>0.18573600000000001</v>
      </c>
      <c r="O4990" t="s">
        <v>372</v>
      </c>
      <c r="P4990" t="s">
        <v>10808</v>
      </c>
      <c r="Q4990" t="s">
        <v>1432</v>
      </c>
      <c r="R4990" t="s">
        <v>10809</v>
      </c>
      <c r="S4990" t="s">
        <v>270</v>
      </c>
      <c r="T4990" t="b">
        <v>1</v>
      </c>
    </row>
    <row r="4991" spans="1:20" x14ac:dyDescent="0.25">
      <c r="A4991" t="s">
        <v>259</v>
      </c>
      <c r="B4991" t="s">
        <v>260</v>
      </c>
      <c r="C4991" t="s">
        <v>294</v>
      </c>
      <c r="D4991" t="s">
        <v>1428</v>
      </c>
      <c r="E4991" t="s">
        <v>10806</v>
      </c>
      <c r="F4991" t="s">
        <v>10807</v>
      </c>
      <c r="G4991" t="s">
        <v>10807</v>
      </c>
      <c r="H4991">
        <v>9.4247999999999998E-2</v>
      </c>
      <c r="I4991" t="s">
        <v>265</v>
      </c>
      <c r="J4991" t="s">
        <v>242</v>
      </c>
      <c r="K4991" t="s">
        <v>243</v>
      </c>
      <c r="L4991" t="s">
        <v>244</v>
      </c>
      <c r="M4991">
        <v>0</v>
      </c>
      <c r="N4991">
        <v>9.4247999999999998E-2</v>
      </c>
      <c r="O4991" t="s">
        <v>372</v>
      </c>
      <c r="P4991" t="s">
        <v>10808</v>
      </c>
      <c r="Q4991" t="s">
        <v>1432</v>
      </c>
      <c r="R4991" t="s">
        <v>10809</v>
      </c>
      <c r="S4991" t="s">
        <v>270</v>
      </c>
      <c r="T4991" t="b">
        <v>1</v>
      </c>
    </row>
    <row r="4992" spans="1:20" x14ac:dyDescent="0.25">
      <c r="A4992" t="s">
        <v>259</v>
      </c>
      <c r="B4992" t="s">
        <v>260</v>
      </c>
      <c r="C4992" t="s">
        <v>237</v>
      </c>
      <c r="D4992" t="s">
        <v>1337</v>
      </c>
      <c r="E4992" t="s">
        <v>3937</v>
      </c>
      <c r="F4992" t="s">
        <v>6123</v>
      </c>
      <c r="G4992" t="s">
        <v>6123</v>
      </c>
      <c r="H4992">
        <v>4.1399999999999997</v>
      </c>
      <c r="I4992" t="s">
        <v>265</v>
      </c>
      <c r="J4992" t="s">
        <v>242</v>
      </c>
      <c r="K4992" t="s">
        <v>243</v>
      </c>
      <c r="L4992" t="s">
        <v>244</v>
      </c>
      <c r="M4992">
        <v>0</v>
      </c>
      <c r="N4992">
        <v>4.1399999999999997</v>
      </c>
      <c r="O4992" t="s">
        <v>721</v>
      </c>
      <c r="P4992" t="s">
        <v>10810</v>
      </c>
      <c r="Q4992" t="s">
        <v>1341</v>
      </c>
      <c r="R4992" t="s">
        <v>10811</v>
      </c>
      <c r="S4992" t="s">
        <v>270</v>
      </c>
      <c r="T4992" t="b">
        <v>1</v>
      </c>
    </row>
    <row r="4993" spans="1:20" x14ac:dyDescent="0.25">
      <c r="A4993" t="s">
        <v>259</v>
      </c>
      <c r="B4993" t="s">
        <v>271</v>
      </c>
      <c r="C4993" t="s">
        <v>237</v>
      </c>
      <c r="D4993" t="s">
        <v>2282</v>
      </c>
      <c r="E4993" t="s">
        <v>10812</v>
      </c>
      <c r="F4993" t="s">
        <v>10813</v>
      </c>
      <c r="G4993" t="s">
        <v>10814</v>
      </c>
      <c r="H4993">
        <v>0.2</v>
      </c>
      <c r="I4993" t="s">
        <v>265</v>
      </c>
      <c r="J4993" t="s">
        <v>242</v>
      </c>
      <c r="K4993" t="s">
        <v>243</v>
      </c>
      <c r="L4993" t="s">
        <v>244</v>
      </c>
      <c r="M4993">
        <v>0</v>
      </c>
      <c r="N4993">
        <v>0.2</v>
      </c>
      <c r="O4993" t="s">
        <v>562</v>
      </c>
      <c r="P4993" t="s">
        <v>10815</v>
      </c>
      <c r="Q4993" t="s">
        <v>2288</v>
      </c>
      <c r="R4993" t="s">
        <v>10816</v>
      </c>
      <c r="S4993" t="s">
        <v>279</v>
      </c>
      <c r="T4993" t="b">
        <v>1</v>
      </c>
    </row>
    <row r="4994" spans="1:20" x14ac:dyDescent="0.25">
      <c r="A4994" t="s">
        <v>259</v>
      </c>
      <c r="B4994" t="s">
        <v>271</v>
      </c>
      <c r="C4994" t="s">
        <v>294</v>
      </c>
      <c r="D4994" t="s">
        <v>2282</v>
      </c>
      <c r="E4994" t="s">
        <v>10812</v>
      </c>
      <c r="F4994" t="s">
        <v>10813</v>
      </c>
      <c r="G4994" t="s">
        <v>10814</v>
      </c>
      <c r="H4994">
        <v>7.17E-2</v>
      </c>
      <c r="I4994" t="s">
        <v>265</v>
      </c>
      <c r="J4994" t="s">
        <v>242</v>
      </c>
      <c r="K4994" t="s">
        <v>243</v>
      </c>
      <c r="L4994" t="s">
        <v>244</v>
      </c>
      <c r="M4994">
        <v>0</v>
      </c>
      <c r="N4994">
        <v>7.17E-2</v>
      </c>
      <c r="O4994" t="s">
        <v>562</v>
      </c>
      <c r="P4994" t="s">
        <v>10815</v>
      </c>
      <c r="Q4994" t="s">
        <v>2288</v>
      </c>
      <c r="R4994" t="s">
        <v>10816</v>
      </c>
      <c r="S4994" t="s">
        <v>279</v>
      </c>
      <c r="T4994" t="b">
        <v>1</v>
      </c>
    </row>
    <row r="4995" spans="1:20" x14ac:dyDescent="0.25">
      <c r="A4995" t="s">
        <v>259</v>
      </c>
      <c r="B4995" t="s">
        <v>271</v>
      </c>
      <c r="C4995" t="s">
        <v>336</v>
      </c>
      <c r="D4995" t="s">
        <v>2282</v>
      </c>
      <c r="E4995" t="s">
        <v>10812</v>
      </c>
      <c r="F4995" t="s">
        <v>10813</v>
      </c>
      <c r="G4995" t="s">
        <v>10814</v>
      </c>
      <c r="H4995">
        <v>1280</v>
      </c>
      <c r="I4995" t="s">
        <v>265</v>
      </c>
      <c r="J4995" t="s">
        <v>242</v>
      </c>
      <c r="K4995" t="s">
        <v>243</v>
      </c>
      <c r="L4995" t="s">
        <v>244</v>
      </c>
      <c r="M4995">
        <v>0</v>
      </c>
      <c r="N4995">
        <v>1280</v>
      </c>
      <c r="O4995" t="s">
        <v>562</v>
      </c>
      <c r="P4995" t="s">
        <v>10815</v>
      </c>
      <c r="Q4995" t="s">
        <v>2288</v>
      </c>
      <c r="R4995" t="s">
        <v>10817</v>
      </c>
      <c r="S4995" t="s">
        <v>279</v>
      </c>
      <c r="T4995" t="b">
        <v>1</v>
      </c>
    </row>
    <row r="4996" spans="1:20" x14ac:dyDescent="0.25">
      <c r="A4996" t="s">
        <v>259</v>
      </c>
      <c r="B4996" t="s">
        <v>271</v>
      </c>
      <c r="C4996" t="s">
        <v>336</v>
      </c>
      <c r="D4996" t="s">
        <v>2282</v>
      </c>
      <c r="E4996" t="s">
        <v>10812</v>
      </c>
      <c r="F4996" t="s">
        <v>10813</v>
      </c>
      <c r="G4996" t="s">
        <v>10814</v>
      </c>
      <c r="H4996">
        <v>3030</v>
      </c>
      <c r="I4996" t="s">
        <v>265</v>
      </c>
      <c r="J4996" t="s">
        <v>242</v>
      </c>
      <c r="K4996" t="s">
        <v>243</v>
      </c>
      <c r="L4996" t="s">
        <v>244</v>
      </c>
      <c r="M4996">
        <v>0</v>
      </c>
      <c r="N4996">
        <v>3030</v>
      </c>
      <c r="O4996" t="s">
        <v>562</v>
      </c>
      <c r="P4996" t="s">
        <v>10815</v>
      </c>
      <c r="Q4996" t="s">
        <v>2288</v>
      </c>
      <c r="R4996" t="s">
        <v>10818</v>
      </c>
      <c r="S4996" t="s">
        <v>279</v>
      </c>
      <c r="T4996" t="b">
        <v>1</v>
      </c>
    </row>
    <row r="4997" spans="1:20" x14ac:dyDescent="0.25">
      <c r="A4997" t="s">
        <v>259</v>
      </c>
      <c r="B4997" t="s">
        <v>260</v>
      </c>
      <c r="C4997" t="s">
        <v>237</v>
      </c>
      <c r="D4997" t="s">
        <v>1786</v>
      </c>
      <c r="E4997" t="s">
        <v>5027</v>
      </c>
      <c r="F4997" t="s">
        <v>5028</v>
      </c>
      <c r="G4997" t="s">
        <v>5028</v>
      </c>
      <c r="H4997">
        <v>2.79</v>
      </c>
      <c r="I4997" t="s">
        <v>265</v>
      </c>
      <c r="J4997" t="s">
        <v>242</v>
      </c>
      <c r="K4997" t="s">
        <v>243</v>
      </c>
      <c r="L4997" t="s">
        <v>244</v>
      </c>
      <c r="M4997">
        <v>0</v>
      </c>
      <c r="N4997">
        <v>2.79</v>
      </c>
      <c r="O4997" t="s">
        <v>324</v>
      </c>
      <c r="P4997" t="s">
        <v>10819</v>
      </c>
      <c r="Q4997" t="s">
        <v>1790</v>
      </c>
      <c r="R4997" t="s">
        <v>10820</v>
      </c>
      <c r="S4997" t="s">
        <v>270</v>
      </c>
      <c r="T4997" t="b">
        <v>1</v>
      </c>
    </row>
    <row r="4998" spans="1:20" x14ac:dyDescent="0.25">
      <c r="A4998" t="s">
        <v>259</v>
      </c>
      <c r="B4998" t="s">
        <v>260</v>
      </c>
      <c r="C4998" t="s">
        <v>294</v>
      </c>
      <c r="D4998" t="s">
        <v>1786</v>
      </c>
      <c r="E4998" t="s">
        <v>5027</v>
      </c>
      <c r="F4998" t="s">
        <v>5028</v>
      </c>
      <c r="G4998" t="s">
        <v>5028</v>
      </c>
      <c r="H4998">
        <v>0.80600000000000005</v>
      </c>
      <c r="I4998" t="s">
        <v>265</v>
      </c>
      <c r="J4998" t="s">
        <v>242</v>
      </c>
      <c r="K4998" t="s">
        <v>243</v>
      </c>
      <c r="L4998" t="s">
        <v>244</v>
      </c>
      <c r="M4998">
        <v>0</v>
      </c>
      <c r="N4998">
        <v>0.80600000000000005</v>
      </c>
      <c r="O4998" t="s">
        <v>324</v>
      </c>
      <c r="P4998" t="s">
        <v>10819</v>
      </c>
      <c r="Q4998" t="s">
        <v>1790</v>
      </c>
      <c r="R4998" t="s">
        <v>10820</v>
      </c>
      <c r="S4998" t="s">
        <v>270</v>
      </c>
      <c r="T4998" t="b">
        <v>1</v>
      </c>
    </row>
    <row r="4999" spans="1:20" x14ac:dyDescent="0.25">
      <c r="A4999" t="s">
        <v>259</v>
      </c>
      <c r="B4999" t="s">
        <v>260</v>
      </c>
      <c r="C4999" t="s">
        <v>237</v>
      </c>
      <c r="D4999" t="s">
        <v>1501</v>
      </c>
      <c r="E4999" t="s">
        <v>7936</v>
      </c>
      <c r="F4999" t="s">
        <v>10821</v>
      </c>
      <c r="G4999" t="s">
        <v>10821</v>
      </c>
      <c r="H4999">
        <v>4.7123999999999999E-2</v>
      </c>
      <c r="I4999" t="s">
        <v>265</v>
      </c>
      <c r="J4999" t="s">
        <v>242</v>
      </c>
      <c r="K4999" t="s">
        <v>243</v>
      </c>
      <c r="L4999" t="s">
        <v>244</v>
      </c>
      <c r="M4999">
        <v>0</v>
      </c>
      <c r="N4999">
        <v>4.7123999999999999E-2</v>
      </c>
      <c r="O4999" t="s">
        <v>372</v>
      </c>
      <c r="P4999" t="s">
        <v>10822</v>
      </c>
      <c r="Q4999" t="s">
        <v>1505</v>
      </c>
      <c r="R4999" t="s">
        <v>10823</v>
      </c>
      <c r="S4999" t="s">
        <v>270</v>
      </c>
      <c r="T4999" t="b">
        <v>1</v>
      </c>
    </row>
    <row r="5000" spans="1:20" x14ac:dyDescent="0.25">
      <c r="A5000" t="s">
        <v>259</v>
      </c>
      <c r="B5000" t="s">
        <v>260</v>
      </c>
      <c r="C5000" t="s">
        <v>237</v>
      </c>
      <c r="D5000" t="s">
        <v>1428</v>
      </c>
      <c r="E5000" t="s">
        <v>5117</v>
      </c>
      <c r="F5000" t="s">
        <v>10824</v>
      </c>
      <c r="G5000" t="s">
        <v>10824</v>
      </c>
      <c r="H5000">
        <v>2.1800000000000002</v>
      </c>
      <c r="I5000" t="s">
        <v>265</v>
      </c>
      <c r="J5000" t="s">
        <v>242</v>
      </c>
      <c r="K5000" t="s">
        <v>243</v>
      </c>
      <c r="L5000" t="s">
        <v>244</v>
      </c>
      <c r="M5000">
        <v>0</v>
      </c>
      <c r="N5000">
        <v>2.1800000000000002</v>
      </c>
      <c r="O5000" t="s">
        <v>1309</v>
      </c>
      <c r="P5000" t="s">
        <v>10825</v>
      </c>
      <c r="Q5000" t="s">
        <v>1432</v>
      </c>
      <c r="R5000" t="s">
        <v>10826</v>
      </c>
      <c r="S5000" t="s">
        <v>270</v>
      </c>
      <c r="T5000" t="b">
        <v>0</v>
      </c>
    </row>
    <row r="5001" spans="1:20" x14ac:dyDescent="0.25">
      <c r="A5001" t="s">
        <v>259</v>
      </c>
      <c r="B5001" t="s">
        <v>260</v>
      </c>
      <c r="C5001" t="s">
        <v>294</v>
      </c>
      <c r="D5001" t="s">
        <v>1428</v>
      </c>
      <c r="E5001" t="s">
        <v>5117</v>
      </c>
      <c r="F5001" t="s">
        <v>10824</v>
      </c>
      <c r="G5001" t="s">
        <v>10824</v>
      </c>
      <c r="H5001">
        <v>1.26</v>
      </c>
      <c r="I5001" t="s">
        <v>265</v>
      </c>
      <c r="J5001" t="s">
        <v>242</v>
      </c>
      <c r="K5001" t="s">
        <v>243</v>
      </c>
      <c r="L5001" t="s">
        <v>244</v>
      </c>
      <c r="M5001">
        <v>0</v>
      </c>
      <c r="N5001">
        <v>1.26</v>
      </c>
      <c r="O5001" t="s">
        <v>1309</v>
      </c>
      <c r="P5001" t="s">
        <v>10825</v>
      </c>
      <c r="Q5001" t="s">
        <v>1432</v>
      </c>
      <c r="R5001" t="s">
        <v>10826</v>
      </c>
      <c r="S5001" t="s">
        <v>270</v>
      </c>
      <c r="T5001" t="b">
        <v>0</v>
      </c>
    </row>
    <row r="5002" spans="1:20" x14ac:dyDescent="0.25">
      <c r="A5002" t="s">
        <v>259</v>
      </c>
      <c r="B5002" t="s">
        <v>260</v>
      </c>
      <c r="C5002" t="s">
        <v>237</v>
      </c>
      <c r="D5002" t="s">
        <v>1982</v>
      </c>
      <c r="E5002" t="s">
        <v>4543</v>
      </c>
      <c r="F5002" t="s">
        <v>4543</v>
      </c>
      <c r="G5002" t="s">
        <v>10827</v>
      </c>
      <c r="H5002">
        <v>0.33400000000000002</v>
      </c>
      <c r="I5002" t="s">
        <v>265</v>
      </c>
      <c r="J5002" t="s">
        <v>242</v>
      </c>
      <c r="K5002" t="s">
        <v>243</v>
      </c>
      <c r="L5002" t="s">
        <v>244</v>
      </c>
      <c r="M5002">
        <v>0</v>
      </c>
      <c r="N5002">
        <v>0.33400000000000002</v>
      </c>
      <c r="O5002" t="s">
        <v>660</v>
      </c>
      <c r="P5002" t="s">
        <v>10828</v>
      </c>
      <c r="Q5002" t="s">
        <v>1987</v>
      </c>
      <c r="R5002" t="s">
        <v>10829</v>
      </c>
      <c r="S5002" t="s">
        <v>270</v>
      </c>
      <c r="T5002" t="b">
        <v>1</v>
      </c>
    </row>
    <row r="5003" spans="1:20" x14ac:dyDescent="0.25">
      <c r="A5003" t="s">
        <v>259</v>
      </c>
      <c r="B5003" t="s">
        <v>260</v>
      </c>
      <c r="C5003" t="s">
        <v>336</v>
      </c>
      <c r="D5003" t="s">
        <v>1982</v>
      </c>
      <c r="E5003" t="s">
        <v>4543</v>
      </c>
      <c r="F5003" t="s">
        <v>4543</v>
      </c>
      <c r="G5003" t="s">
        <v>10827</v>
      </c>
      <c r="H5003">
        <v>1726</v>
      </c>
      <c r="I5003" t="s">
        <v>265</v>
      </c>
      <c r="J5003" t="s">
        <v>242</v>
      </c>
      <c r="K5003" t="s">
        <v>243</v>
      </c>
      <c r="L5003" t="s">
        <v>244</v>
      </c>
      <c r="M5003">
        <v>0</v>
      </c>
      <c r="N5003">
        <v>1726</v>
      </c>
      <c r="O5003" t="s">
        <v>2415</v>
      </c>
      <c r="P5003" t="s">
        <v>10828</v>
      </c>
      <c r="Q5003" t="s">
        <v>1987</v>
      </c>
      <c r="R5003" t="s">
        <v>10830</v>
      </c>
      <c r="S5003" t="s">
        <v>270</v>
      </c>
      <c r="T5003" t="b">
        <v>1</v>
      </c>
    </row>
    <row r="5004" spans="1:20" x14ac:dyDescent="0.25">
      <c r="A5004" t="s">
        <v>259</v>
      </c>
      <c r="B5004" t="s">
        <v>260</v>
      </c>
      <c r="C5004" t="s">
        <v>336</v>
      </c>
      <c r="D5004" t="s">
        <v>1982</v>
      </c>
      <c r="E5004" t="s">
        <v>4543</v>
      </c>
      <c r="F5004" t="s">
        <v>4543</v>
      </c>
      <c r="G5004" t="s">
        <v>10827</v>
      </c>
      <c r="H5004">
        <v>3335</v>
      </c>
      <c r="I5004" t="s">
        <v>265</v>
      </c>
      <c r="J5004" t="s">
        <v>242</v>
      </c>
      <c r="K5004" t="s">
        <v>243</v>
      </c>
      <c r="L5004" t="s">
        <v>244</v>
      </c>
      <c r="M5004">
        <v>0</v>
      </c>
      <c r="N5004">
        <v>3335</v>
      </c>
      <c r="O5004" t="s">
        <v>2415</v>
      </c>
      <c r="P5004" t="s">
        <v>10828</v>
      </c>
      <c r="Q5004" t="s">
        <v>1987</v>
      </c>
      <c r="R5004" t="s">
        <v>10831</v>
      </c>
      <c r="S5004" t="s">
        <v>270</v>
      </c>
      <c r="T5004" t="b">
        <v>1</v>
      </c>
    </row>
    <row r="5005" spans="1:20" x14ac:dyDescent="0.25">
      <c r="A5005" t="s">
        <v>259</v>
      </c>
      <c r="B5005" t="s">
        <v>260</v>
      </c>
      <c r="C5005" t="s">
        <v>237</v>
      </c>
      <c r="D5005" t="s">
        <v>1953</v>
      </c>
      <c r="E5005" t="s">
        <v>6221</v>
      </c>
      <c r="F5005" t="s">
        <v>10172</v>
      </c>
      <c r="G5005" t="s">
        <v>10172</v>
      </c>
      <c r="H5005">
        <v>6.56</v>
      </c>
      <c r="I5005" t="s">
        <v>265</v>
      </c>
      <c r="J5005" t="s">
        <v>242</v>
      </c>
      <c r="K5005" t="s">
        <v>243</v>
      </c>
      <c r="L5005" t="s">
        <v>244</v>
      </c>
      <c r="M5005">
        <v>0</v>
      </c>
      <c r="N5005">
        <v>6.56</v>
      </c>
      <c r="O5005" t="s">
        <v>331</v>
      </c>
      <c r="P5005" t="s">
        <v>10832</v>
      </c>
      <c r="Q5005" t="s">
        <v>1957</v>
      </c>
      <c r="R5005" t="s">
        <v>10833</v>
      </c>
      <c r="S5005" t="s">
        <v>270</v>
      </c>
      <c r="T5005" t="b">
        <v>1</v>
      </c>
    </row>
    <row r="5006" spans="1:20" x14ac:dyDescent="0.25">
      <c r="A5006" t="s">
        <v>259</v>
      </c>
      <c r="B5006" t="s">
        <v>260</v>
      </c>
      <c r="C5006" t="s">
        <v>294</v>
      </c>
      <c r="D5006" t="s">
        <v>1953</v>
      </c>
      <c r="E5006" t="s">
        <v>6221</v>
      </c>
      <c r="F5006" t="s">
        <v>10172</v>
      </c>
      <c r="G5006" t="s">
        <v>10172</v>
      </c>
      <c r="H5006">
        <v>3.6160000000000001</v>
      </c>
      <c r="I5006" t="s">
        <v>265</v>
      </c>
      <c r="J5006" t="s">
        <v>242</v>
      </c>
      <c r="K5006" t="s">
        <v>243</v>
      </c>
      <c r="L5006" t="s">
        <v>244</v>
      </c>
      <c r="M5006">
        <v>0</v>
      </c>
      <c r="N5006">
        <v>3.6160000000000001</v>
      </c>
      <c r="O5006" t="s">
        <v>331</v>
      </c>
      <c r="P5006" t="s">
        <v>10832</v>
      </c>
      <c r="Q5006" t="s">
        <v>1957</v>
      </c>
      <c r="R5006" t="s">
        <v>10833</v>
      </c>
      <c r="S5006" t="s">
        <v>270</v>
      </c>
      <c r="T5006" t="b">
        <v>1</v>
      </c>
    </row>
    <row r="5007" spans="1:20" x14ac:dyDescent="0.25">
      <c r="A5007" t="s">
        <v>259</v>
      </c>
      <c r="B5007" t="s">
        <v>260</v>
      </c>
      <c r="C5007" t="s">
        <v>237</v>
      </c>
      <c r="D5007" t="s">
        <v>1343</v>
      </c>
      <c r="E5007" t="s">
        <v>7342</v>
      </c>
      <c r="F5007" t="s">
        <v>10834</v>
      </c>
      <c r="G5007" t="s">
        <v>10834</v>
      </c>
      <c r="H5007">
        <v>0.67500000000000004</v>
      </c>
      <c r="I5007" t="s">
        <v>265</v>
      </c>
      <c r="J5007" t="s">
        <v>242</v>
      </c>
      <c r="K5007" t="s">
        <v>243</v>
      </c>
      <c r="L5007" t="s">
        <v>244</v>
      </c>
      <c r="M5007">
        <v>0</v>
      </c>
      <c r="N5007">
        <v>0.67500000000000004</v>
      </c>
      <c r="O5007" t="s">
        <v>446</v>
      </c>
      <c r="P5007" t="s">
        <v>10835</v>
      </c>
      <c r="Q5007" t="s">
        <v>1347</v>
      </c>
      <c r="R5007" t="s">
        <v>10836</v>
      </c>
      <c r="S5007" t="s">
        <v>270</v>
      </c>
      <c r="T5007" t="b">
        <v>1</v>
      </c>
    </row>
    <row r="5008" spans="1:20" x14ac:dyDescent="0.25">
      <c r="A5008" t="s">
        <v>259</v>
      </c>
      <c r="B5008" t="s">
        <v>260</v>
      </c>
      <c r="C5008" t="s">
        <v>294</v>
      </c>
      <c r="D5008" t="s">
        <v>1343</v>
      </c>
      <c r="E5008" t="s">
        <v>7342</v>
      </c>
      <c r="F5008" t="s">
        <v>10834</v>
      </c>
      <c r="G5008" t="s">
        <v>10834</v>
      </c>
      <c r="H5008">
        <v>0.60199999999999998</v>
      </c>
      <c r="I5008" t="s">
        <v>265</v>
      </c>
      <c r="J5008" t="s">
        <v>242</v>
      </c>
      <c r="K5008" t="s">
        <v>243</v>
      </c>
      <c r="L5008" t="s">
        <v>244</v>
      </c>
      <c r="M5008">
        <v>0</v>
      </c>
      <c r="N5008">
        <v>0.60199999999999998</v>
      </c>
      <c r="O5008" t="s">
        <v>446</v>
      </c>
      <c r="P5008" t="s">
        <v>10835</v>
      </c>
      <c r="Q5008" t="s">
        <v>1347</v>
      </c>
      <c r="R5008" t="s">
        <v>10836</v>
      </c>
      <c r="S5008" t="s">
        <v>270</v>
      </c>
      <c r="T5008" t="b">
        <v>1</v>
      </c>
    </row>
    <row r="5009" spans="1:20" x14ac:dyDescent="0.25">
      <c r="A5009" t="s">
        <v>259</v>
      </c>
      <c r="B5009" t="s">
        <v>260</v>
      </c>
      <c r="C5009" t="s">
        <v>237</v>
      </c>
      <c r="D5009" t="s">
        <v>1305</v>
      </c>
      <c r="E5009" t="s">
        <v>1635</v>
      </c>
      <c r="F5009" t="s">
        <v>9270</v>
      </c>
      <c r="G5009" t="s">
        <v>9271</v>
      </c>
      <c r="H5009">
        <v>1.008</v>
      </c>
      <c r="I5009" t="s">
        <v>265</v>
      </c>
      <c r="J5009" t="s">
        <v>242</v>
      </c>
      <c r="K5009" t="s">
        <v>243</v>
      </c>
      <c r="L5009" t="s">
        <v>244</v>
      </c>
      <c r="M5009">
        <v>0</v>
      </c>
      <c r="N5009">
        <v>1.008</v>
      </c>
      <c r="O5009" t="s">
        <v>1309</v>
      </c>
      <c r="P5009" t="s">
        <v>10837</v>
      </c>
      <c r="Q5009" t="s">
        <v>1311</v>
      </c>
      <c r="R5009" t="s">
        <v>10838</v>
      </c>
      <c r="S5009" t="s">
        <v>270</v>
      </c>
      <c r="T5009" t="b">
        <v>1</v>
      </c>
    </row>
    <row r="5010" spans="1:20" x14ac:dyDescent="0.25">
      <c r="A5010" t="s">
        <v>259</v>
      </c>
      <c r="B5010" t="s">
        <v>260</v>
      </c>
      <c r="C5010" t="s">
        <v>336</v>
      </c>
      <c r="D5010" t="s">
        <v>1305</v>
      </c>
      <c r="E5010" t="s">
        <v>1635</v>
      </c>
      <c r="F5010" t="s">
        <v>9270</v>
      </c>
      <c r="G5010" t="s">
        <v>9271</v>
      </c>
      <c r="H5010">
        <v>5481</v>
      </c>
      <c r="I5010" t="s">
        <v>265</v>
      </c>
      <c r="J5010" t="s">
        <v>242</v>
      </c>
      <c r="K5010" t="s">
        <v>243</v>
      </c>
      <c r="L5010" t="s">
        <v>244</v>
      </c>
      <c r="M5010">
        <v>0</v>
      </c>
      <c r="N5010">
        <v>5481</v>
      </c>
      <c r="O5010" t="s">
        <v>1212</v>
      </c>
      <c r="P5010" t="s">
        <v>10837</v>
      </c>
      <c r="Q5010" t="s">
        <v>1311</v>
      </c>
      <c r="R5010" t="s">
        <v>10839</v>
      </c>
      <c r="S5010" t="s">
        <v>270</v>
      </c>
      <c r="T5010" t="b">
        <v>1</v>
      </c>
    </row>
    <row r="5011" spans="1:20" x14ac:dyDescent="0.25">
      <c r="A5011" t="s">
        <v>259</v>
      </c>
      <c r="B5011" t="s">
        <v>260</v>
      </c>
      <c r="C5011" t="s">
        <v>336</v>
      </c>
      <c r="D5011" t="s">
        <v>1305</v>
      </c>
      <c r="E5011" t="s">
        <v>1635</v>
      </c>
      <c r="F5011" t="s">
        <v>9270</v>
      </c>
      <c r="G5011" t="s">
        <v>9271</v>
      </c>
      <c r="H5011">
        <v>10514</v>
      </c>
      <c r="I5011" t="s">
        <v>265</v>
      </c>
      <c r="J5011" t="s">
        <v>242</v>
      </c>
      <c r="K5011" t="s">
        <v>243</v>
      </c>
      <c r="L5011" t="s">
        <v>244</v>
      </c>
      <c r="M5011">
        <v>0</v>
      </c>
      <c r="N5011">
        <v>10514</v>
      </c>
      <c r="O5011" t="s">
        <v>1212</v>
      </c>
      <c r="P5011" t="s">
        <v>10837</v>
      </c>
      <c r="Q5011" t="s">
        <v>1311</v>
      </c>
      <c r="R5011" t="s">
        <v>10840</v>
      </c>
      <c r="S5011" t="s">
        <v>270</v>
      </c>
      <c r="T5011" t="b">
        <v>1</v>
      </c>
    </row>
    <row r="5012" spans="1:20" x14ac:dyDescent="0.25">
      <c r="A5012" t="s">
        <v>259</v>
      </c>
      <c r="B5012" t="s">
        <v>260</v>
      </c>
      <c r="C5012" t="s">
        <v>237</v>
      </c>
      <c r="D5012" t="s">
        <v>406</v>
      </c>
      <c r="E5012" t="s">
        <v>407</v>
      </c>
      <c r="F5012" t="s">
        <v>10841</v>
      </c>
      <c r="G5012" t="s">
        <v>10841</v>
      </c>
      <c r="H5012">
        <v>8.4276</v>
      </c>
      <c r="I5012" t="s">
        <v>265</v>
      </c>
      <c r="J5012" t="s">
        <v>242</v>
      </c>
      <c r="K5012" t="s">
        <v>243</v>
      </c>
      <c r="L5012" t="s">
        <v>244</v>
      </c>
      <c r="M5012">
        <v>0</v>
      </c>
      <c r="N5012">
        <v>8.4276</v>
      </c>
      <c r="O5012" t="s">
        <v>350</v>
      </c>
      <c r="P5012" t="s">
        <v>10842</v>
      </c>
      <c r="Q5012" t="s">
        <v>410</v>
      </c>
      <c r="R5012" t="s">
        <v>10843</v>
      </c>
      <c r="S5012" t="s">
        <v>270</v>
      </c>
      <c r="T5012" t="b">
        <v>0</v>
      </c>
    </row>
    <row r="5013" spans="1:20" x14ac:dyDescent="0.25">
      <c r="A5013" t="s">
        <v>259</v>
      </c>
      <c r="B5013" t="s">
        <v>260</v>
      </c>
      <c r="C5013" t="s">
        <v>294</v>
      </c>
      <c r="D5013" t="s">
        <v>406</v>
      </c>
      <c r="E5013" t="s">
        <v>407</v>
      </c>
      <c r="F5013" t="s">
        <v>10841</v>
      </c>
      <c r="G5013" t="s">
        <v>10841</v>
      </c>
      <c r="H5013">
        <v>6.1459999999999999</v>
      </c>
      <c r="I5013" t="s">
        <v>265</v>
      </c>
      <c r="J5013" t="s">
        <v>242</v>
      </c>
      <c r="K5013" t="s">
        <v>243</v>
      </c>
      <c r="L5013" t="s">
        <v>244</v>
      </c>
      <c r="M5013">
        <v>0</v>
      </c>
      <c r="N5013">
        <v>6.1459999999999999</v>
      </c>
      <c r="O5013" t="s">
        <v>350</v>
      </c>
      <c r="P5013" t="s">
        <v>10842</v>
      </c>
      <c r="Q5013" t="s">
        <v>410</v>
      </c>
      <c r="R5013" t="s">
        <v>10843</v>
      </c>
      <c r="S5013" t="s">
        <v>270</v>
      </c>
      <c r="T5013" t="b">
        <v>0</v>
      </c>
    </row>
    <row r="5014" spans="1:20" x14ac:dyDescent="0.25">
      <c r="A5014" t="s">
        <v>259</v>
      </c>
      <c r="B5014" t="s">
        <v>260</v>
      </c>
      <c r="C5014" t="s">
        <v>237</v>
      </c>
      <c r="D5014" t="s">
        <v>1953</v>
      </c>
      <c r="E5014" t="s">
        <v>7201</v>
      </c>
      <c r="F5014" t="s">
        <v>7202</v>
      </c>
      <c r="G5014" t="s">
        <v>7202</v>
      </c>
      <c r="H5014">
        <v>1.968</v>
      </c>
      <c r="I5014" t="s">
        <v>265</v>
      </c>
      <c r="J5014" t="s">
        <v>242</v>
      </c>
      <c r="K5014" t="s">
        <v>243</v>
      </c>
      <c r="L5014" t="s">
        <v>244</v>
      </c>
      <c r="M5014">
        <v>0</v>
      </c>
      <c r="N5014">
        <v>1.968</v>
      </c>
      <c r="O5014" t="s">
        <v>331</v>
      </c>
      <c r="P5014" t="s">
        <v>10844</v>
      </c>
      <c r="Q5014" t="s">
        <v>1957</v>
      </c>
      <c r="R5014" t="s">
        <v>10845</v>
      </c>
      <c r="S5014" t="s">
        <v>270</v>
      </c>
      <c r="T5014" t="b">
        <v>1</v>
      </c>
    </row>
    <row r="5015" spans="1:20" x14ac:dyDescent="0.25">
      <c r="A5015" t="s">
        <v>259</v>
      </c>
      <c r="B5015" t="s">
        <v>260</v>
      </c>
      <c r="C5015" t="s">
        <v>294</v>
      </c>
      <c r="D5015" t="s">
        <v>1953</v>
      </c>
      <c r="E5015" t="s">
        <v>7201</v>
      </c>
      <c r="F5015" t="s">
        <v>7202</v>
      </c>
      <c r="G5015" t="s">
        <v>7202</v>
      </c>
      <c r="H5015">
        <v>0.54200000000000004</v>
      </c>
      <c r="I5015" t="s">
        <v>265</v>
      </c>
      <c r="J5015" t="s">
        <v>242</v>
      </c>
      <c r="K5015" t="s">
        <v>243</v>
      </c>
      <c r="L5015" t="s">
        <v>244</v>
      </c>
      <c r="M5015">
        <v>0</v>
      </c>
      <c r="N5015">
        <v>0.54200000000000004</v>
      </c>
      <c r="O5015" t="s">
        <v>324</v>
      </c>
      <c r="P5015" t="s">
        <v>10844</v>
      </c>
      <c r="Q5015" t="s">
        <v>1957</v>
      </c>
      <c r="R5015" t="s">
        <v>10845</v>
      </c>
      <c r="S5015" t="s">
        <v>270</v>
      </c>
      <c r="T5015" t="b">
        <v>1</v>
      </c>
    </row>
    <row r="5016" spans="1:20" x14ac:dyDescent="0.25">
      <c r="A5016" t="s">
        <v>259</v>
      </c>
      <c r="B5016" t="s">
        <v>260</v>
      </c>
      <c r="C5016" t="s">
        <v>237</v>
      </c>
      <c r="D5016" t="s">
        <v>306</v>
      </c>
      <c r="E5016" t="s">
        <v>9006</v>
      </c>
      <c r="F5016" t="s">
        <v>10846</v>
      </c>
      <c r="G5016" t="s">
        <v>10847</v>
      </c>
      <c r="H5016">
        <v>0.80600000000000005</v>
      </c>
      <c r="I5016" t="s">
        <v>265</v>
      </c>
      <c r="J5016" t="s">
        <v>242</v>
      </c>
      <c r="K5016" t="s">
        <v>243</v>
      </c>
      <c r="L5016" t="s">
        <v>244</v>
      </c>
      <c r="M5016">
        <v>0</v>
      </c>
      <c r="N5016">
        <v>0.80600000000000005</v>
      </c>
      <c r="O5016" t="s">
        <v>324</v>
      </c>
      <c r="P5016" t="s">
        <v>3318</v>
      </c>
      <c r="Q5016" t="s">
        <v>312</v>
      </c>
      <c r="R5016" t="s">
        <v>10848</v>
      </c>
      <c r="S5016" t="s">
        <v>270</v>
      </c>
      <c r="T5016" t="b">
        <v>1</v>
      </c>
    </row>
    <row r="5017" spans="1:20" x14ac:dyDescent="0.25">
      <c r="A5017" t="s">
        <v>259</v>
      </c>
      <c r="B5017" t="s">
        <v>260</v>
      </c>
      <c r="C5017" t="s">
        <v>237</v>
      </c>
      <c r="D5017" t="s">
        <v>627</v>
      </c>
      <c r="E5017" t="s">
        <v>1751</v>
      </c>
      <c r="F5017" t="s">
        <v>9749</v>
      </c>
      <c r="G5017" t="s">
        <v>9749</v>
      </c>
      <c r="H5017">
        <v>6.5030000000000004E-2</v>
      </c>
      <c r="I5017" t="s">
        <v>265</v>
      </c>
      <c r="J5017" t="s">
        <v>242</v>
      </c>
      <c r="K5017" t="s">
        <v>243</v>
      </c>
      <c r="L5017" t="s">
        <v>244</v>
      </c>
      <c r="M5017">
        <v>0</v>
      </c>
      <c r="N5017">
        <v>6.5030000000000004E-2</v>
      </c>
      <c r="O5017" t="s">
        <v>372</v>
      </c>
      <c r="P5017" t="s">
        <v>10849</v>
      </c>
      <c r="Q5017" t="s">
        <v>631</v>
      </c>
      <c r="R5017" t="s">
        <v>10850</v>
      </c>
      <c r="S5017" t="s">
        <v>270</v>
      </c>
      <c r="T5017" t="b">
        <v>1</v>
      </c>
    </row>
    <row r="5018" spans="1:20" x14ac:dyDescent="0.25">
      <c r="A5018" t="s">
        <v>236</v>
      </c>
      <c r="B5018" t="s">
        <v>236</v>
      </c>
      <c r="C5018" t="s">
        <v>336</v>
      </c>
      <c r="D5018" t="s">
        <v>3096</v>
      </c>
      <c r="E5018" t="s">
        <v>10851</v>
      </c>
      <c r="F5018" t="s">
        <v>10852</v>
      </c>
      <c r="G5018" t="s">
        <v>10853</v>
      </c>
      <c r="H5018">
        <v>28339</v>
      </c>
      <c r="I5018" t="s">
        <v>341</v>
      </c>
      <c r="J5018" t="s">
        <v>242</v>
      </c>
      <c r="K5018" t="s">
        <v>243</v>
      </c>
      <c r="L5018" t="s">
        <v>244</v>
      </c>
      <c r="M5018">
        <v>0</v>
      </c>
      <c r="N5018">
        <v>28339</v>
      </c>
      <c r="O5018" t="s">
        <v>697</v>
      </c>
      <c r="P5018" t="s">
        <v>1128</v>
      </c>
      <c r="Q5018" t="s">
        <v>3101</v>
      </c>
      <c r="R5018" t="s">
        <v>10854</v>
      </c>
      <c r="S5018" t="s">
        <v>249</v>
      </c>
      <c r="T5018" t="b">
        <v>0</v>
      </c>
    </row>
    <row r="5019" spans="1:20" x14ac:dyDescent="0.25">
      <c r="A5019" t="s">
        <v>236</v>
      </c>
      <c r="B5019" t="s">
        <v>236</v>
      </c>
      <c r="C5019" t="s">
        <v>336</v>
      </c>
      <c r="D5019" t="s">
        <v>3096</v>
      </c>
      <c r="E5019" t="s">
        <v>10851</v>
      </c>
      <c r="F5019" t="s">
        <v>10852</v>
      </c>
      <c r="G5019" t="s">
        <v>10853</v>
      </c>
      <c r="H5019">
        <v>68429</v>
      </c>
      <c r="I5019" t="s">
        <v>341</v>
      </c>
      <c r="J5019" t="s">
        <v>242</v>
      </c>
      <c r="K5019" t="s">
        <v>243</v>
      </c>
      <c r="L5019" t="s">
        <v>244</v>
      </c>
      <c r="M5019">
        <v>0</v>
      </c>
      <c r="N5019">
        <v>68429</v>
      </c>
      <c r="O5019" t="s">
        <v>697</v>
      </c>
      <c r="P5019" t="s">
        <v>1128</v>
      </c>
      <c r="Q5019" t="s">
        <v>3101</v>
      </c>
      <c r="R5019" t="s">
        <v>10855</v>
      </c>
      <c r="S5019" t="s">
        <v>249</v>
      </c>
      <c r="T5019" t="b">
        <v>0</v>
      </c>
    </row>
    <row r="5020" spans="1:20" x14ac:dyDescent="0.25">
      <c r="A5020" t="s">
        <v>259</v>
      </c>
      <c r="B5020" t="s">
        <v>260</v>
      </c>
      <c r="C5020" t="s">
        <v>237</v>
      </c>
      <c r="D5020" t="s">
        <v>1530</v>
      </c>
      <c r="E5020" t="s">
        <v>2832</v>
      </c>
      <c r="F5020" t="s">
        <v>10624</v>
      </c>
      <c r="G5020" t="s">
        <v>10624</v>
      </c>
      <c r="H5020">
        <v>3.6</v>
      </c>
      <c r="I5020" t="s">
        <v>265</v>
      </c>
      <c r="J5020" t="s">
        <v>242</v>
      </c>
      <c r="K5020" t="s">
        <v>243</v>
      </c>
      <c r="L5020" t="s">
        <v>244</v>
      </c>
      <c r="M5020">
        <v>0</v>
      </c>
      <c r="N5020">
        <v>3.6</v>
      </c>
      <c r="O5020" t="s">
        <v>1378</v>
      </c>
      <c r="P5020" t="s">
        <v>9935</v>
      </c>
      <c r="Q5020" t="s">
        <v>1533</v>
      </c>
      <c r="R5020" t="s">
        <v>10856</v>
      </c>
      <c r="S5020" t="s">
        <v>270</v>
      </c>
      <c r="T5020" t="b">
        <v>0</v>
      </c>
    </row>
    <row r="5021" spans="1:20" x14ac:dyDescent="0.25">
      <c r="A5021" t="s">
        <v>259</v>
      </c>
      <c r="B5021" t="s">
        <v>260</v>
      </c>
      <c r="C5021" t="s">
        <v>336</v>
      </c>
      <c r="D5021" t="s">
        <v>1530</v>
      </c>
      <c r="E5021" t="s">
        <v>2832</v>
      </c>
      <c r="F5021" t="s">
        <v>10624</v>
      </c>
      <c r="G5021" t="s">
        <v>10624</v>
      </c>
      <c r="H5021">
        <v>23652</v>
      </c>
      <c r="I5021" t="s">
        <v>265</v>
      </c>
      <c r="J5021" t="s">
        <v>242</v>
      </c>
      <c r="K5021" t="s">
        <v>243</v>
      </c>
      <c r="L5021" t="s">
        <v>244</v>
      </c>
      <c r="M5021">
        <v>0</v>
      </c>
      <c r="N5021">
        <v>23652</v>
      </c>
      <c r="O5021" t="s">
        <v>1378</v>
      </c>
      <c r="P5021" t="s">
        <v>9935</v>
      </c>
      <c r="Q5021" t="s">
        <v>1533</v>
      </c>
      <c r="R5021" t="s">
        <v>10857</v>
      </c>
      <c r="S5021" t="s">
        <v>270</v>
      </c>
      <c r="T5021" t="b">
        <v>0</v>
      </c>
    </row>
    <row r="5022" spans="1:20" x14ac:dyDescent="0.25">
      <c r="A5022" t="s">
        <v>259</v>
      </c>
      <c r="B5022" t="s">
        <v>260</v>
      </c>
      <c r="C5022" t="s">
        <v>336</v>
      </c>
      <c r="D5022" t="s">
        <v>1530</v>
      </c>
      <c r="E5022" t="s">
        <v>2832</v>
      </c>
      <c r="F5022" t="s">
        <v>10624</v>
      </c>
      <c r="G5022" t="s">
        <v>10624</v>
      </c>
      <c r="H5022">
        <v>47304</v>
      </c>
      <c r="I5022" t="s">
        <v>265</v>
      </c>
      <c r="J5022" t="s">
        <v>242</v>
      </c>
      <c r="K5022" t="s">
        <v>243</v>
      </c>
      <c r="L5022" t="s">
        <v>244</v>
      </c>
      <c r="M5022">
        <v>0</v>
      </c>
      <c r="N5022">
        <v>47304</v>
      </c>
      <c r="O5022" t="s">
        <v>1378</v>
      </c>
      <c r="P5022" t="s">
        <v>9935</v>
      </c>
      <c r="Q5022" t="s">
        <v>1533</v>
      </c>
      <c r="R5022" t="s">
        <v>10858</v>
      </c>
      <c r="S5022" t="s">
        <v>270</v>
      </c>
      <c r="T5022" t="b">
        <v>0</v>
      </c>
    </row>
    <row r="5023" spans="1:20" x14ac:dyDescent="0.25">
      <c r="A5023" t="s">
        <v>259</v>
      </c>
      <c r="B5023" t="s">
        <v>260</v>
      </c>
      <c r="C5023" t="s">
        <v>336</v>
      </c>
      <c r="D5023" t="s">
        <v>1530</v>
      </c>
      <c r="E5023" t="s">
        <v>2832</v>
      </c>
      <c r="F5023" t="s">
        <v>10624</v>
      </c>
      <c r="G5023" t="s">
        <v>10624</v>
      </c>
      <c r="H5023">
        <v>52555</v>
      </c>
      <c r="I5023" t="s">
        <v>265</v>
      </c>
      <c r="J5023" t="s">
        <v>242</v>
      </c>
      <c r="K5023" t="s">
        <v>243</v>
      </c>
      <c r="L5023" t="s">
        <v>244</v>
      </c>
      <c r="M5023">
        <v>0</v>
      </c>
      <c r="N5023">
        <v>52555</v>
      </c>
      <c r="O5023" t="s">
        <v>1378</v>
      </c>
      <c r="P5023" t="s">
        <v>9935</v>
      </c>
      <c r="Q5023" t="s">
        <v>1533</v>
      </c>
      <c r="R5023" t="s">
        <v>10859</v>
      </c>
      <c r="S5023" t="s">
        <v>270</v>
      </c>
      <c r="T5023" t="b">
        <v>0</v>
      </c>
    </row>
    <row r="5024" spans="1:20" x14ac:dyDescent="0.25">
      <c r="A5024" t="s">
        <v>236</v>
      </c>
      <c r="B5024" t="s">
        <v>236</v>
      </c>
      <c r="C5024" t="s">
        <v>237</v>
      </c>
      <c r="D5024" t="s">
        <v>693</v>
      </c>
      <c r="E5024" t="s">
        <v>10860</v>
      </c>
      <c r="F5024" t="s">
        <v>10861</v>
      </c>
      <c r="G5024" t="s">
        <v>10862</v>
      </c>
      <c r="H5024">
        <v>2.6999999999999999E-5</v>
      </c>
      <c r="I5024" t="s">
        <v>618</v>
      </c>
      <c r="J5024" t="s">
        <v>242</v>
      </c>
      <c r="K5024" t="s">
        <v>243</v>
      </c>
      <c r="L5024" t="s">
        <v>244</v>
      </c>
      <c r="M5024">
        <v>0</v>
      </c>
      <c r="N5024">
        <v>2.6999999999999999E-5</v>
      </c>
      <c r="O5024" t="s">
        <v>576</v>
      </c>
      <c r="P5024" t="s">
        <v>10863</v>
      </c>
      <c r="Q5024" t="s">
        <v>699</v>
      </c>
      <c r="R5024" t="s">
        <v>10864</v>
      </c>
      <c r="S5024" t="s">
        <v>249</v>
      </c>
      <c r="T5024" t="b">
        <v>1</v>
      </c>
    </row>
    <row r="5025" spans="1:20" x14ac:dyDescent="0.25">
      <c r="A5025" t="s">
        <v>259</v>
      </c>
      <c r="B5025" t="s">
        <v>260</v>
      </c>
      <c r="C5025" t="s">
        <v>237</v>
      </c>
      <c r="D5025" t="s">
        <v>5949</v>
      </c>
      <c r="E5025" t="s">
        <v>8912</v>
      </c>
      <c r="F5025" t="s">
        <v>8912</v>
      </c>
      <c r="G5025" t="s">
        <v>10865</v>
      </c>
      <c r="H5025">
        <v>0.182</v>
      </c>
      <c r="I5025" t="s">
        <v>265</v>
      </c>
      <c r="J5025" t="s">
        <v>242</v>
      </c>
      <c r="K5025" t="s">
        <v>243</v>
      </c>
      <c r="L5025" t="s">
        <v>244</v>
      </c>
      <c r="M5025">
        <v>0</v>
      </c>
      <c r="N5025">
        <v>0.182</v>
      </c>
      <c r="O5025" t="s">
        <v>310</v>
      </c>
      <c r="P5025" t="s">
        <v>10866</v>
      </c>
      <c r="Q5025" t="s">
        <v>5953</v>
      </c>
      <c r="R5025" t="s">
        <v>10867</v>
      </c>
      <c r="S5025" t="s">
        <v>270</v>
      </c>
      <c r="T5025" t="b">
        <v>1</v>
      </c>
    </row>
    <row r="5026" spans="1:20" x14ac:dyDescent="0.25">
      <c r="A5026" t="s">
        <v>259</v>
      </c>
      <c r="B5026" t="s">
        <v>260</v>
      </c>
      <c r="C5026" t="s">
        <v>294</v>
      </c>
      <c r="D5026" t="s">
        <v>5949</v>
      </c>
      <c r="E5026" t="s">
        <v>8912</v>
      </c>
      <c r="F5026" t="s">
        <v>8912</v>
      </c>
      <c r="G5026" t="s">
        <v>10865</v>
      </c>
      <c r="H5026">
        <v>9.0399999999999994E-2</v>
      </c>
      <c r="I5026" t="s">
        <v>265</v>
      </c>
      <c r="J5026" t="s">
        <v>242</v>
      </c>
      <c r="K5026" t="s">
        <v>243</v>
      </c>
      <c r="L5026" t="s">
        <v>244</v>
      </c>
      <c r="M5026">
        <v>0</v>
      </c>
      <c r="N5026">
        <v>9.0399999999999994E-2</v>
      </c>
      <c r="O5026" t="s">
        <v>310</v>
      </c>
      <c r="P5026" t="s">
        <v>10866</v>
      </c>
      <c r="Q5026" t="s">
        <v>5953</v>
      </c>
      <c r="R5026" t="s">
        <v>10867</v>
      </c>
      <c r="S5026" t="s">
        <v>270</v>
      </c>
      <c r="T5026" t="b">
        <v>1</v>
      </c>
    </row>
    <row r="5027" spans="1:20" x14ac:dyDescent="0.25">
      <c r="A5027" t="s">
        <v>236</v>
      </c>
      <c r="B5027" t="s">
        <v>236</v>
      </c>
      <c r="C5027" t="s">
        <v>237</v>
      </c>
      <c r="D5027" t="s">
        <v>425</v>
      </c>
      <c r="F5027" t="s">
        <v>559</v>
      </c>
      <c r="G5027" t="s">
        <v>1247</v>
      </c>
      <c r="H5027">
        <v>1.8600000000000001E-3</v>
      </c>
      <c r="I5027" t="s">
        <v>254</v>
      </c>
      <c r="J5027" t="s">
        <v>242</v>
      </c>
      <c r="K5027" t="s">
        <v>243</v>
      </c>
      <c r="L5027" t="s">
        <v>244</v>
      </c>
      <c r="M5027">
        <v>0</v>
      </c>
      <c r="N5027">
        <v>1.8600000000000001E-3</v>
      </c>
      <c r="O5027" t="s">
        <v>428</v>
      </c>
      <c r="P5027" t="s">
        <v>10868</v>
      </c>
      <c r="Q5027" t="s">
        <v>430</v>
      </c>
      <c r="R5027" t="s">
        <v>2047</v>
      </c>
      <c r="S5027" t="s">
        <v>249</v>
      </c>
      <c r="T5027" t="b">
        <v>1</v>
      </c>
    </row>
    <row r="5028" spans="1:20" x14ac:dyDescent="0.25">
      <c r="A5028" t="s">
        <v>259</v>
      </c>
      <c r="B5028" t="s">
        <v>260</v>
      </c>
      <c r="C5028" t="s">
        <v>237</v>
      </c>
      <c r="D5028" t="s">
        <v>295</v>
      </c>
      <c r="E5028" t="s">
        <v>407</v>
      </c>
      <c r="F5028" t="s">
        <v>408</v>
      </c>
      <c r="G5028" t="s">
        <v>408</v>
      </c>
      <c r="H5028">
        <v>0.61460000000000004</v>
      </c>
      <c r="I5028" t="s">
        <v>265</v>
      </c>
      <c r="J5028" t="s">
        <v>242</v>
      </c>
      <c r="K5028" t="s">
        <v>243</v>
      </c>
      <c r="L5028" t="s">
        <v>244</v>
      </c>
      <c r="M5028">
        <v>0</v>
      </c>
      <c r="N5028">
        <v>0.61460000000000004</v>
      </c>
      <c r="O5028" t="s">
        <v>298</v>
      </c>
      <c r="P5028" t="s">
        <v>10869</v>
      </c>
      <c r="Q5028" t="s">
        <v>300</v>
      </c>
      <c r="R5028" t="s">
        <v>10870</v>
      </c>
      <c r="S5028" t="s">
        <v>270</v>
      </c>
      <c r="T5028" t="b">
        <v>1</v>
      </c>
    </row>
    <row r="5029" spans="1:20" x14ac:dyDescent="0.25">
      <c r="A5029" t="s">
        <v>236</v>
      </c>
      <c r="B5029" t="s">
        <v>236</v>
      </c>
      <c r="C5029" t="s">
        <v>237</v>
      </c>
      <c r="D5029" t="s">
        <v>392</v>
      </c>
      <c r="F5029" t="s">
        <v>567</v>
      </c>
      <c r="G5029" t="s">
        <v>5073</v>
      </c>
      <c r="H5029">
        <v>2.0799999999999999E-2</v>
      </c>
      <c r="I5029" t="s">
        <v>341</v>
      </c>
      <c r="J5029" t="s">
        <v>242</v>
      </c>
      <c r="K5029" t="s">
        <v>243</v>
      </c>
      <c r="L5029" t="s">
        <v>244</v>
      </c>
      <c r="M5029">
        <v>0</v>
      </c>
      <c r="N5029">
        <v>2.0799999999999999E-2</v>
      </c>
      <c r="O5029" t="s">
        <v>5074</v>
      </c>
      <c r="P5029" t="s">
        <v>5075</v>
      </c>
      <c r="Q5029" t="s">
        <v>397</v>
      </c>
      <c r="R5029" t="s">
        <v>2337</v>
      </c>
      <c r="S5029" t="s">
        <v>249</v>
      </c>
      <c r="T5029" t="b">
        <v>0</v>
      </c>
    </row>
    <row r="5030" spans="1:20" x14ac:dyDescent="0.25">
      <c r="A5030" t="s">
        <v>236</v>
      </c>
      <c r="B5030" t="s">
        <v>236</v>
      </c>
      <c r="C5030" t="s">
        <v>237</v>
      </c>
      <c r="D5030" t="s">
        <v>392</v>
      </c>
      <c r="F5030" t="s">
        <v>567</v>
      </c>
      <c r="G5030" t="s">
        <v>5073</v>
      </c>
      <c r="H5030">
        <v>1.9968E-2</v>
      </c>
      <c r="I5030" t="s">
        <v>341</v>
      </c>
      <c r="J5030" t="s">
        <v>242</v>
      </c>
      <c r="K5030" t="s">
        <v>243</v>
      </c>
      <c r="L5030" t="s">
        <v>244</v>
      </c>
      <c r="M5030">
        <v>51200</v>
      </c>
      <c r="N5030">
        <v>1.9968E-2</v>
      </c>
      <c r="O5030" t="s">
        <v>5074</v>
      </c>
      <c r="P5030" t="s">
        <v>5075</v>
      </c>
      <c r="Q5030" t="s">
        <v>397</v>
      </c>
      <c r="R5030" t="s">
        <v>2337</v>
      </c>
      <c r="S5030" t="s">
        <v>249</v>
      </c>
      <c r="T5030" t="b">
        <v>0</v>
      </c>
    </row>
    <row r="5031" spans="1:20" x14ac:dyDescent="0.25">
      <c r="A5031" t="s">
        <v>236</v>
      </c>
      <c r="B5031" t="s">
        <v>236</v>
      </c>
      <c r="C5031" t="s">
        <v>237</v>
      </c>
      <c r="D5031" t="s">
        <v>392</v>
      </c>
      <c r="F5031" t="s">
        <v>567</v>
      </c>
      <c r="G5031" t="s">
        <v>5073</v>
      </c>
      <c r="H5031">
        <v>1.9136E-2</v>
      </c>
      <c r="I5031" t="s">
        <v>341</v>
      </c>
      <c r="J5031" t="s">
        <v>242</v>
      </c>
      <c r="K5031" t="s">
        <v>243</v>
      </c>
      <c r="L5031" t="s">
        <v>244</v>
      </c>
      <c r="M5031">
        <v>512000</v>
      </c>
      <c r="N5031">
        <v>1.9136E-2</v>
      </c>
      <c r="O5031" t="s">
        <v>5074</v>
      </c>
      <c r="P5031" t="s">
        <v>5075</v>
      </c>
      <c r="Q5031" t="s">
        <v>397</v>
      </c>
      <c r="R5031" t="s">
        <v>2337</v>
      </c>
      <c r="S5031" t="s">
        <v>249</v>
      </c>
      <c r="T5031" t="b">
        <v>0</v>
      </c>
    </row>
    <row r="5032" spans="1:20" x14ac:dyDescent="0.25">
      <c r="A5032" t="s">
        <v>259</v>
      </c>
      <c r="B5032" t="s">
        <v>260</v>
      </c>
      <c r="C5032" t="s">
        <v>237</v>
      </c>
      <c r="D5032" t="s">
        <v>580</v>
      </c>
      <c r="E5032" t="s">
        <v>1401</v>
      </c>
      <c r="F5032" t="s">
        <v>9663</v>
      </c>
      <c r="G5032" t="s">
        <v>9663</v>
      </c>
      <c r="H5032">
        <v>0.46100000000000002</v>
      </c>
      <c r="I5032" t="s">
        <v>265</v>
      </c>
      <c r="J5032" t="s">
        <v>242</v>
      </c>
      <c r="K5032" t="s">
        <v>243</v>
      </c>
      <c r="L5032" t="s">
        <v>244</v>
      </c>
      <c r="M5032">
        <v>0</v>
      </c>
      <c r="N5032">
        <v>0.46100000000000002</v>
      </c>
      <c r="O5032" t="s">
        <v>324</v>
      </c>
      <c r="P5032" s="18" t="s">
        <v>10871</v>
      </c>
      <c r="Q5032" t="s">
        <v>584</v>
      </c>
      <c r="R5032" t="s">
        <v>10872</v>
      </c>
      <c r="S5032" t="s">
        <v>270</v>
      </c>
      <c r="T5032" t="b">
        <v>1</v>
      </c>
    </row>
    <row r="5033" spans="1:20" x14ac:dyDescent="0.25">
      <c r="A5033" t="s">
        <v>259</v>
      </c>
      <c r="B5033" t="s">
        <v>260</v>
      </c>
      <c r="C5033" t="s">
        <v>237</v>
      </c>
      <c r="D5033" t="s">
        <v>2897</v>
      </c>
      <c r="E5033" t="s">
        <v>1149</v>
      </c>
      <c r="F5033" t="s">
        <v>1150</v>
      </c>
      <c r="G5033" t="s">
        <v>1151</v>
      </c>
      <c r="H5033">
        <v>0.32300000000000001</v>
      </c>
      <c r="I5033" t="s">
        <v>265</v>
      </c>
      <c r="J5033" t="s">
        <v>242</v>
      </c>
      <c r="K5033" t="s">
        <v>243</v>
      </c>
      <c r="L5033" t="s">
        <v>244</v>
      </c>
      <c r="M5033">
        <v>0</v>
      </c>
      <c r="N5033">
        <v>0.32300000000000001</v>
      </c>
      <c r="O5033" t="s">
        <v>2901</v>
      </c>
      <c r="P5033" t="s">
        <v>10873</v>
      </c>
      <c r="Q5033" t="s">
        <v>2903</v>
      </c>
      <c r="R5033" t="s">
        <v>10874</v>
      </c>
      <c r="S5033" t="s">
        <v>270</v>
      </c>
      <c r="T5033" t="b">
        <v>1</v>
      </c>
    </row>
    <row r="5034" spans="1:20" x14ac:dyDescent="0.25">
      <c r="A5034" t="s">
        <v>259</v>
      </c>
      <c r="B5034" t="s">
        <v>260</v>
      </c>
      <c r="C5034" t="s">
        <v>237</v>
      </c>
      <c r="D5034" t="s">
        <v>1953</v>
      </c>
      <c r="E5034" t="s">
        <v>6221</v>
      </c>
      <c r="F5034" t="s">
        <v>10875</v>
      </c>
      <c r="G5034" t="s">
        <v>10875</v>
      </c>
      <c r="H5034">
        <v>0.67567999999999995</v>
      </c>
      <c r="I5034" t="s">
        <v>265</v>
      </c>
      <c r="J5034" t="s">
        <v>242</v>
      </c>
      <c r="K5034" t="s">
        <v>243</v>
      </c>
      <c r="L5034" t="s">
        <v>244</v>
      </c>
      <c r="M5034">
        <v>0</v>
      </c>
      <c r="N5034">
        <v>0.67567999999999995</v>
      </c>
      <c r="O5034" t="s">
        <v>372</v>
      </c>
      <c r="P5034" t="s">
        <v>10876</v>
      </c>
      <c r="Q5034" t="s">
        <v>1957</v>
      </c>
      <c r="R5034" t="s">
        <v>10877</v>
      </c>
      <c r="S5034" t="s">
        <v>270</v>
      </c>
      <c r="T5034" t="b">
        <v>1</v>
      </c>
    </row>
    <row r="5035" spans="1:20" x14ac:dyDescent="0.25">
      <c r="A5035" t="s">
        <v>259</v>
      </c>
      <c r="B5035" t="s">
        <v>260</v>
      </c>
      <c r="C5035" t="s">
        <v>294</v>
      </c>
      <c r="D5035" t="s">
        <v>1953</v>
      </c>
      <c r="E5035" t="s">
        <v>6221</v>
      </c>
      <c r="F5035" t="s">
        <v>10875</v>
      </c>
      <c r="G5035" t="s">
        <v>10875</v>
      </c>
      <c r="H5035">
        <v>0.36159999999999998</v>
      </c>
      <c r="I5035" t="s">
        <v>265</v>
      </c>
      <c r="J5035" t="s">
        <v>242</v>
      </c>
      <c r="K5035" t="s">
        <v>243</v>
      </c>
      <c r="L5035" t="s">
        <v>244</v>
      </c>
      <c r="M5035">
        <v>0</v>
      </c>
      <c r="N5035">
        <v>0.36159999999999998</v>
      </c>
      <c r="O5035" t="s">
        <v>1258</v>
      </c>
      <c r="P5035" t="s">
        <v>10876</v>
      </c>
      <c r="Q5035" t="s">
        <v>1957</v>
      </c>
      <c r="R5035" t="s">
        <v>10877</v>
      </c>
      <c r="S5035" t="s">
        <v>270</v>
      </c>
      <c r="T5035" t="b">
        <v>1</v>
      </c>
    </row>
    <row r="5036" spans="1:20" x14ac:dyDescent="0.25">
      <c r="A5036" t="s">
        <v>259</v>
      </c>
      <c r="B5036" t="s">
        <v>260</v>
      </c>
      <c r="C5036" t="s">
        <v>237</v>
      </c>
      <c r="D5036" t="s">
        <v>3088</v>
      </c>
      <c r="E5036" t="s">
        <v>9505</v>
      </c>
      <c r="F5036" t="s">
        <v>9505</v>
      </c>
      <c r="G5036" t="s">
        <v>10878</v>
      </c>
      <c r="H5036">
        <v>1.1519999999999999</v>
      </c>
      <c r="I5036" t="s">
        <v>265</v>
      </c>
      <c r="J5036" t="s">
        <v>242</v>
      </c>
      <c r="K5036" t="s">
        <v>243</v>
      </c>
      <c r="L5036" t="s">
        <v>244</v>
      </c>
      <c r="M5036">
        <v>0</v>
      </c>
      <c r="N5036">
        <v>1.1519999999999999</v>
      </c>
      <c r="O5036" t="s">
        <v>324</v>
      </c>
      <c r="P5036" t="s">
        <v>10879</v>
      </c>
      <c r="Q5036" t="s">
        <v>3092</v>
      </c>
      <c r="R5036" t="s">
        <v>10880</v>
      </c>
      <c r="S5036" t="s">
        <v>270</v>
      </c>
      <c r="T5036" t="b">
        <v>1</v>
      </c>
    </row>
    <row r="5037" spans="1:20" x14ac:dyDescent="0.25">
      <c r="A5037" t="s">
        <v>259</v>
      </c>
      <c r="B5037" t="s">
        <v>260</v>
      </c>
      <c r="C5037" t="s">
        <v>336</v>
      </c>
      <c r="D5037" t="s">
        <v>3088</v>
      </c>
      <c r="E5037" t="s">
        <v>9505</v>
      </c>
      <c r="F5037" t="s">
        <v>9505</v>
      </c>
      <c r="G5037" t="s">
        <v>10878</v>
      </c>
      <c r="H5037">
        <v>5954</v>
      </c>
      <c r="I5037" t="s">
        <v>265</v>
      </c>
      <c r="J5037" t="s">
        <v>242</v>
      </c>
      <c r="K5037" t="s">
        <v>243</v>
      </c>
      <c r="L5037" t="s">
        <v>244</v>
      </c>
      <c r="M5037">
        <v>0</v>
      </c>
      <c r="N5037">
        <v>5954</v>
      </c>
      <c r="O5037" t="s">
        <v>324</v>
      </c>
      <c r="P5037" t="s">
        <v>10879</v>
      </c>
      <c r="Q5037" t="s">
        <v>3092</v>
      </c>
      <c r="R5037" t="s">
        <v>10881</v>
      </c>
      <c r="S5037" t="s">
        <v>270</v>
      </c>
      <c r="T5037" t="b">
        <v>1</v>
      </c>
    </row>
    <row r="5038" spans="1:20" x14ac:dyDescent="0.25">
      <c r="A5038" t="s">
        <v>259</v>
      </c>
      <c r="B5038" t="s">
        <v>260</v>
      </c>
      <c r="C5038" t="s">
        <v>336</v>
      </c>
      <c r="D5038" t="s">
        <v>3088</v>
      </c>
      <c r="E5038" t="s">
        <v>9505</v>
      </c>
      <c r="F5038" t="s">
        <v>9505</v>
      </c>
      <c r="G5038" t="s">
        <v>10878</v>
      </c>
      <c r="H5038">
        <v>11504</v>
      </c>
      <c r="I5038" t="s">
        <v>265</v>
      </c>
      <c r="J5038" t="s">
        <v>242</v>
      </c>
      <c r="K5038" t="s">
        <v>243</v>
      </c>
      <c r="L5038" t="s">
        <v>244</v>
      </c>
      <c r="M5038">
        <v>0</v>
      </c>
      <c r="N5038">
        <v>11504</v>
      </c>
      <c r="O5038" t="s">
        <v>324</v>
      </c>
      <c r="P5038" t="s">
        <v>10879</v>
      </c>
      <c r="Q5038" t="s">
        <v>3092</v>
      </c>
      <c r="R5038" t="s">
        <v>10882</v>
      </c>
      <c r="S5038" t="s">
        <v>270</v>
      </c>
      <c r="T5038" t="b">
        <v>1</v>
      </c>
    </row>
    <row r="5039" spans="1:20" x14ac:dyDescent="0.25">
      <c r="A5039" t="s">
        <v>259</v>
      </c>
      <c r="B5039" t="s">
        <v>260</v>
      </c>
      <c r="C5039" t="s">
        <v>237</v>
      </c>
      <c r="D5039" t="s">
        <v>1938</v>
      </c>
      <c r="E5039" t="s">
        <v>4090</v>
      </c>
      <c r="F5039" t="s">
        <v>6727</v>
      </c>
      <c r="G5039" t="s">
        <v>6727</v>
      </c>
      <c r="H5039">
        <v>0.1008</v>
      </c>
      <c r="I5039" t="s">
        <v>265</v>
      </c>
      <c r="J5039" t="s">
        <v>242</v>
      </c>
      <c r="K5039" t="s">
        <v>243</v>
      </c>
      <c r="L5039" t="s">
        <v>244</v>
      </c>
      <c r="M5039">
        <v>0</v>
      </c>
      <c r="N5039">
        <v>0.1008</v>
      </c>
      <c r="O5039" t="s">
        <v>310</v>
      </c>
      <c r="P5039" t="s">
        <v>10883</v>
      </c>
      <c r="Q5039" t="s">
        <v>1942</v>
      </c>
      <c r="R5039" t="s">
        <v>10884</v>
      </c>
      <c r="S5039" t="s">
        <v>270</v>
      </c>
      <c r="T5039" t="b">
        <v>1</v>
      </c>
    </row>
    <row r="5040" spans="1:20" x14ac:dyDescent="0.25">
      <c r="A5040" t="s">
        <v>236</v>
      </c>
      <c r="B5040" t="s">
        <v>236</v>
      </c>
      <c r="C5040" t="s">
        <v>237</v>
      </c>
      <c r="D5040" t="s">
        <v>250</v>
      </c>
      <c r="E5040" t="s">
        <v>251</v>
      </c>
      <c r="F5040" t="s">
        <v>773</v>
      </c>
      <c r="G5040" t="s">
        <v>3908</v>
      </c>
      <c r="H5040">
        <v>1.25</v>
      </c>
      <c r="I5040" t="s">
        <v>492</v>
      </c>
      <c r="J5040" t="s">
        <v>242</v>
      </c>
      <c r="K5040" t="s">
        <v>243</v>
      </c>
      <c r="L5040" t="s">
        <v>244</v>
      </c>
      <c r="M5040">
        <v>0</v>
      </c>
      <c r="N5040">
        <v>1.25</v>
      </c>
      <c r="O5040" t="s">
        <v>255</v>
      </c>
      <c r="P5040" t="s">
        <v>10885</v>
      </c>
      <c r="Q5040" t="s">
        <v>257</v>
      </c>
      <c r="R5040" t="s">
        <v>820</v>
      </c>
      <c r="S5040" t="s">
        <v>249</v>
      </c>
      <c r="T5040" t="b">
        <v>1</v>
      </c>
    </row>
    <row r="5041" spans="1:20" x14ac:dyDescent="0.25">
      <c r="A5041" t="s">
        <v>259</v>
      </c>
      <c r="B5041" t="s">
        <v>260</v>
      </c>
      <c r="C5041" t="s">
        <v>237</v>
      </c>
      <c r="D5041" t="s">
        <v>573</v>
      </c>
      <c r="E5041" t="s">
        <v>5236</v>
      </c>
      <c r="F5041" t="s">
        <v>10886</v>
      </c>
      <c r="G5041" t="s">
        <v>10886</v>
      </c>
      <c r="H5041">
        <v>6.6</v>
      </c>
      <c r="I5041" t="s">
        <v>265</v>
      </c>
      <c r="J5041" t="s">
        <v>242</v>
      </c>
      <c r="K5041" t="s">
        <v>243</v>
      </c>
      <c r="L5041" t="s">
        <v>244</v>
      </c>
      <c r="M5041">
        <v>0</v>
      </c>
      <c r="N5041">
        <v>6.6</v>
      </c>
      <c r="O5041" t="s">
        <v>5008</v>
      </c>
      <c r="P5041" t="s">
        <v>10887</v>
      </c>
      <c r="Q5041" t="s">
        <v>578</v>
      </c>
      <c r="R5041" t="s">
        <v>10888</v>
      </c>
      <c r="S5041" t="s">
        <v>270</v>
      </c>
      <c r="T5041" t="b">
        <v>1</v>
      </c>
    </row>
    <row r="5042" spans="1:20" x14ac:dyDescent="0.25">
      <c r="A5042" t="s">
        <v>259</v>
      </c>
      <c r="B5042" t="s">
        <v>260</v>
      </c>
      <c r="C5042" t="s">
        <v>336</v>
      </c>
      <c r="D5042" t="s">
        <v>573</v>
      </c>
      <c r="E5042" t="s">
        <v>5236</v>
      </c>
      <c r="F5042" t="s">
        <v>10886</v>
      </c>
      <c r="G5042" t="s">
        <v>10886</v>
      </c>
      <c r="H5042">
        <v>36482</v>
      </c>
      <c r="I5042" t="s">
        <v>265</v>
      </c>
      <c r="J5042" t="s">
        <v>242</v>
      </c>
      <c r="K5042" t="s">
        <v>243</v>
      </c>
      <c r="L5042" t="s">
        <v>244</v>
      </c>
      <c r="M5042">
        <v>0</v>
      </c>
      <c r="N5042">
        <v>36482</v>
      </c>
      <c r="O5042" t="s">
        <v>5008</v>
      </c>
      <c r="P5042" t="s">
        <v>10887</v>
      </c>
      <c r="Q5042" t="s">
        <v>578</v>
      </c>
      <c r="R5042" t="s">
        <v>10889</v>
      </c>
      <c r="S5042" t="s">
        <v>270</v>
      </c>
      <c r="T5042" t="b">
        <v>1</v>
      </c>
    </row>
    <row r="5043" spans="1:20" x14ac:dyDescent="0.25">
      <c r="A5043" t="s">
        <v>259</v>
      </c>
      <c r="B5043" t="s">
        <v>260</v>
      </c>
      <c r="C5043" t="s">
        <v>336</v>
      </c>
      <c r="D5043" t="s">
        <v>573</v>
      </c>
      <c r="E5043" t="s">
        <v>5236</v>
      </c>
      <c r="F5043" t="s">
        <v>10886</v>
      </c>
      <c r="G5043" t="s">
        <v>10886</v>
      </c>
      <c r="H5043">
        <v>75276</v>
      </c>
      <c r="I5043" t="s">
        <v>265</v>
      </c>
      <c r="J5043" t="s">
        <v>242</v>
      </c>
      <c r="K5043" t="s">
        <v>243</v>
      </c>
      <c r="L5043" t="s">
        <v>244</v>
      </c>
      <c r="M5043">
        <v>0</v>
      </c>
      <c r="N5043">
        <v>75276</v>
      </c>
      <c r="O5043" t="s">
        <v>5008</v>
      </c>
      <c r="P5043" t="s">
        <v>10887</v>
      </c>
      <c r="Q5043" t="s">
        <v>578</v>
      </c>
      <c r="R5043" t="s">
        <v>10890</v>
      </c>
      <c r="S5043" t="s">
        <v>270</v>
      </c>
      <c r="T5043" t="b">
        <v>1</v>
      </c>
    </row>
    <row r="5044" spans="1:20" x14ac:dyDescent="0.25">
      <c r="A5044" t="s">
        <v>259</v>
      </c>
      <c r="B5044" t="s">
        <v>260</v>
      </c>
      <c r="C5044" t="s">
        <v>237</v>
      </c>
      <c r="D5044" t="s">
        <v>1969</v>
      </c>
      <c r="E5044" t="s">
        <v>10261</v>
      </c>
      <c r="F5044" t="s">
        <v>10261</v>
      </c>
      <c r="G5044" t="s">
        <v>10891</v>
      </c>
      <c r="H5044">
        <v>0.19500000000000001</v>
      </c>
      <c r="I5044" t="s">
        <v>265</v>
      </c>
      <c r="J5044" t="s">
        <v>242</v>
      </c>
      <c r="K5044" t="s">
        <v>243</v>
      </c>
      <c r="L5044" t="s">
        <v>244</v>
      </c>
      <c r="M5044">
        <v>0</v>
      </c>
      <c r="N5044">
        <v>0.19500000000000001</v>
      </c>
      <c r="O5044" t="s">
        <v>372</v>
      </c>
      <c r="P5044" t="s">
        <v>10892</v>
      </c>
      <c r="Q5044" t="s">
        <v>1974</v>
      </c>
      <c r="R5044" t="s">
        <v>10893</v>
      </c>
      <c r="S5044" t="s">
        <v>270</v>
      </c>
      <c r="T5044" t="b">
        <v>1</v>
      </c>
    </row>
    <row r="5045" spans="1:20" x14ac:dyDescent="0.25">
      <c r="A5045" t="s">
        <v>259</v>
      </c>
      <c r="B5045" t="s">
        <v>260</v>
      </c>
      <c r="C5045" t="s">
        <v>237</v>
      </c>
      <c r="D5045" t="s">
        <v>406</v>
      </c>
      <c r="E5045" t="s">
        <v>8389</v>
      </c>
      <c r="F5045" t="s">
        <v>10894</v>
      </c>
      <c r="G5045" t="s">
        <v>10894</v>
      </c>
      <c r="H5045">
        <v>9.6129999999999995</v>
      </c>
      <c r="I5045" t="s">
        <v>265</v>
      </c>
      <c r="J5045" t="s">
        <v>242</v>
      </c>
      <c r="K5045" t="s">
        <v>243</v>
      </c>
      <c r="L5045" t="s">
        <v>244</v>
      </c>
      <c r="M5045">
        <v>0</v>
      </c>
      <c r="N5045">
        <v>9.6129999999999995</v>
      </c>
      <c r="O5045" t="s">
        <v>721</v>
      </c>
      <c r="P5045" t="s">
        <v>10895</v>
      </c>
      <c r="Q5045" t="s">
        <v>410</v>
      </c>
      <c r="R5045" t="s">
        <v>10896</v>
      </c>
      <c r="S5045" t="s">
        <v>270</v>
      </c>
      <c r="T5045" t="b">
        <v>1</v>
      </c>
    </row>
    <row r="5046" spans="1:20" x14ac:dyDescent="0.25">
      <c r="A5046" t="s">
        <v>259</v>
      </c>
      <c r="B5046" t="s">
        <v>260</v>
      </c>
      <c r="C5046" t="s">
        <v>294</v>
      </c>
      <c r="D5046" t="s">
        <v>406</v>
      </c>
      <c r="E5046" t="s">
        <v>8389</v>
      </c>
      <c r="F5046" t="s">
        <v>10894</v>
      </c>
      <c r="G5046" t="s">
        <v>10894</v>
      </c>
      <c r="H5046">
        <v>6.6689999999999996</v>
      </c>
      <c r="I5046" t="s">
        <v>265</v>
      </c>
      <c r="J5046" t="s">
        <v>242</v>
      </c>
      <c r="K5046" t="s">
        <v>243</v>
      </c>
      <c r="L5046" t="s">
        <v>244</v>
      </c>
      <c r="M5046">
        <v>0</v>
      </c>
      <c r="N5046">
        <v>6.6689999999999996</v>
      </c>
      <c r="O5046" t="s">
        <v>721</v>
      </c>
      <c r="P5046" t="s">
        <v>10895</v>
      </c>
      <c r="Q5046" t="s">
        <v>410</v>
      </c>
      <c r="R5046" t="s">
        <v>10896</v>
      </c>
      <c r="S5046" t="s">
        <v>270</v>
      </c>
      <c r="T5046" t="b">
        <v>1</v>
      </c>
    </row>
    <row r="5047" spans="1:20" x14ac:dyDescent="0.25">
      <c r="A5047" t="s">
        <v>236</v>
      </c>
      <c r="B5047" t="s">
        <v>236</v>
      </c>
      <c r="C5047" t="s">
        <v>237</v>
      </c>
      <c r="D5047" t="s">
        <v>314</v>
      </c>
      <c r="F5047" t="s">
        <v>808</v>
      </c>
      <c r="G5047" t="s">
        <v>8822</v>
      </c>
      <c r="H5047">
        <v>2.5000000000000001E-3</v>
      </c>
      <c r="I5047" t="s">
        <v>241</v>
      </c>
      <c r="J5047" t="s">
        <v>242</v>
      </c>
      <c r="K5047" t="s">
        <v>243</v>
      </c>
      <c r="L5047" t="s">
        <v>244</v>
      </c>
      <c r="M5047">
        <v>0</v>
      </c>
      <c r="N5047">
        <v>2.5000000000000001E-3</v>
      </c>
      <c r="O5047" t="s">
        <v>1248</v>
      </c>
      <c r="P5047" t="s">
        <v>10897</v>
      </c>
      <c r="Q5047" t="s">
        <v>318</v>
      </c>
      <c r="R5047" t="s">
        <v>812</v>
      </c>
      <c r="S5047" t="s">
        <v>249</v>
      </c>
      <c r="T5047" t="b">
        <v>1</v>
      </c>
    </row>
    <row r="5048" spans="1:20" x14ac:dyDescent="0.25">
      <c r="A5048" t="s">
        <v>259</v>
      </c>
      <c r="B5048" t="s">
        <v>260</v>
      </c>
      <c r="C5048" t="s">
        <v>237</v>
      </c>
      <c r="D5048" t="s">
        <v>3010</v>
      </c>
      <c r="E5048" t="s">
        <v>6682</v>
      </c>
      <c r="F5048" t="s">
        <v>10898</v>
      </c>
      <c r="G5048" t="s">
        <v>10898</v>
      </c>
      <c r="H5048">
        <v>4.4000000000000003E-3</v>
      </c>
      <c r="I5048" t="s">
        <v>265</v>
      </c>
      <c r="J5048" t="s">
        <v>242</v>
      </c>
      <c r="K5048" t="s">
        <v>243</v>
      </c>
      <c r="L5048" t="s">
        <v>244</v>
      </c>
      <c r="M5048">
        <v>0</v>
      </c>
      <c r="N5048">
        <v>4.4000000000000003E-3</v>
      </c>
      <c r="O5048" t="s">
        <v>446</v>
      </c>
      <c r="P5048" t="s">
        <v>10899</v>
      </c>
      <c r="Q5048" t="s">
        <v>3013</v>
      </c>
      <c r="R5048" t="s">
        <v>10900</v>
      </c>
      <c r="S5048" t="s">
        <v>270</v>
      </c>
      <c r="T5048" t="b">
        <v>1</v>
      </c>
    </row>
    <row r="5049" spans="1:20" x14ac:dyDescent="0.25">
      <c r="A5049" t="s">
        <v>259</v>
      </c>
      <c r="B5049" t="s">
        <v>260</v>
      </c>
      <c r="C5049" t="s">
        <v>294</v>
      </c>
      <c r="D5049" t="s">
        <v>3010</v>
      </c>
      <c r="E5049" t="s">
        <v>6682</v>
      </c>
      <c r="F5049" t="s">
        <v>10898</v>
      </c>
      <c r="G5049" t="s">
        <v>10898</v>
      </c>
      <c r="H5049">
        <v>2.0999999999999999E-3</v>
      </c>
      <c r="I5049" t="s">
        <v>265</v>
      </c>
      <c r="J5049" t="s">
        <v>242</v>
      </c>
      <c r="K5049" t="s">
        <v>243</v>
      </c>
      <c r="L5049" t="s">
        <v>244</v>
      </c>
      <c r="M5049">
        <v>0</v>
      </c>
      <c r="N5049">
        <v>2.0999999999999999E-3</v>
      </c>
      <c r="O5049" t="s">
        <v>446</v>
      </c>
      <c r="P5049" t="s">
        <v>10899</v>
      </c>
      <c r="Q5049" t="s">
        <v>3013</v>
      </c>
      <c r="R5049" t="s">
        <v>10900</v>
      </c>
      <c r="S5049" t="s">
        <v>270</v>
      </c>
      <c r="T5049" t="b">
        <v>1</v>
      </c>
    </row>
    <row r="5050" spans="1:20" x14ac:dyDescent="0.25">
      <c r="A5050" t="s">
        <v>259</v>
      </c>
      <c r="B5050" t="s">
        <v>260</v>
      </c>
      <c r="C5050" t="s">
        <v>237</v>
      </c>
      <c r="D5050" t="s">
        <v>496</v>
      </c>
      <c r="E5050" t="s">
        <v>1857</v>
      </c>
      <c r="F5050" t="s">
        <v>10901</v>
      </c>
      <c r="G5050" t="s">
        <v>10901</v>
      </c>
      <c r="H5050">
        <v>0.54</v>
      </c>
      <c r="I5050" t="s">
        <v>265</v>
      </c>
      <c r="J5050" t="s">
        <v>242</v>
      </c>
      <c r="K5050" t="s">
        <v>243</v>
      </c>
      <c r="L5050" t="s">
        <v>244</v>
      </c>
      <c r="M5050">
        <v>0</v>
      </c>
      <c r="N5050">
        <v>0.54</v>
      </c>
      <c r="O5050" t="s">
        <v>446</v>
      </c>
      <c r="P5050" t="s">
        <v>10902</v>
      </c>
      <c r="Q5050" t="s">
        <v>500</v>
      </c>
      <c r="R5050" t="s">
        <v>10903</v>
      </c>
      <c r="S5050" t="s">
        <v>270</v>
      </c>
      <c r="T5050" t="b">
        <v>1</v>
      </c>
    </row>
    <row r="5051" spans="1:20" x14ac:dyDescent="0.25">
      <c r="A5051" t="s">
        <v>259</v>
      </c>
      <c r="B5051" t="s">
        <v>260</v>
      </c>
      <c r="C5051" t="s">
        <v>237</v>
      </c>
      <c r="D5051" t="s">
        <v>956</v>
      </c>
      <c r="E5051" t="s">
        <v>2299</v>
      </c>
      <c r="F5051" t="s">
        <v>10904</v>
      </c>
      <c r="G5051" t="s">
        <v>10904</v>
      </c>
      <c r="H5051">
        <v>0.60869099999999998</v>
      </c>
      <c r="I5051" t="s">
        <v>265</v>
      </c>
      <c r="J5051" t="s">
        <v>242</v>
      </c>
      <c r="K5051" t="s">
        <v>243</v>
      </c>
      <c r="L5051" t="s">
        <v>244</v>
      </c>
      <c r="M5051">
        <v>0</v>
      </c>
      <c r="N5051">
        <v>0.60869099999999998</v>
      </c>
      <c r="O5051" t="s">
        <v>372</v>
      </c>
      <c r="P5051" t="s">
        <v>10905</v>
      </c>
      <c r="Q5051" t="s">
        <v>960</v>
      </c>
      <c r="R5051" t="s">
        <v>10906</v>
      </c>
      <c r="S5051" t="s">
        <v>270</v>
      </c>
      <c r="T5051" t="b">
        <v>1</v>
      </c>
    </row>
    <row r="5052" spans="1:20" x14ac:dyDescent="0.25">
      <c r="A5052" t="s">
        <v>259</v>
      </c>
      <c r="B5052" t="s">
        <v>260</v>
      </c>
      <c r="C5052" t="s">
        <v>294</v>
      </c>
      <c r="D5052" t="s">
        <v>956</v>
      </c>
      <c r="E5052" t="s">
        <v>2299</v>
      </c>
      <c r="F5052" t="s">
        <v>10904</v>
      </c>
      <c r="G5052" t="s">
        <v>10904</v>
      </c>
      <c r="H5052">
        <v>0.23039999999999999</v>
      </c>
      <c r="I5052" t="s">
        <v>265</v>
      </c>
      <c r="J5052" t="s">
        <v>242</v>
      </c>
      <c r="K5052" t="s">
        <v>243</v>
      </c>
      <c r="L5052" t="s">
        <v>244</v>
      </c>
      <c r="M5052">
        <v>0</v>
      </c>
      <c r="N5052">
        <v>0.23039999999999999</v>
      </c>
      <c r="O5052" t="s">
        <v>372</v>
      </c>
      <c r="P5052" t="s">
        <v>10905</v>
      </c>
      <c r="Q5052" t="s">
        <v>960</v>
      </c>
      <c r="R5052" t="s">
        <v>10906</v>
      </c>
      <c r="S5052" t="s">
        <v>270</v>
      </c>
      <c r="T5052" t="b">
        <v>1</v>
      </c>
    </row>
    <row r="5053" spans="1:20" x14ac:dyDescent="0.25">
      <c r="A5053" t="s">
        <v>259</v>
      </c>
      <c r="B5053" t="s">
        <v>260</v>
      </c>
      <c r="C5053" t="s">
        <v>237</v>
      </c>
      <c r="D5053" t="s">
        <v>4334</v>
      </c>
      <c r="E5053" t="s">
        <v>8810</v>
      </c>
      <c r="F5053" t="s">
        <v>10907</v>
      </c>
      <c r="G5053" t="s">
        <v>10907</v>
      </c>
      <c r="H5053">
        <v>0.10296</v>
      </c>
      <c r="I5053" t="s">
        <v>265</v>
      </c>
      <c r="J5053" t="s">
        <v>242</v>
      </c>
      <c r="K5053" t="s">
        <v>243</v>
      </c>
      <c r="L5053" t="s">
        <v>244</v>
      </c>
      <c r="M5053">
        <v>0</v>
      </c>
      <c r="N5053">
        <v>0.10296</v>
      </c>
      <c r="O5053" t="s">
        <v>372</v>
      </c>
      <c r="P5053" t="s">
        <v>10908</v>
      </c>
      <c r="Q5053" t="s">
        <v>4338</v>
      </c>
      <c r="R5053" t="s">
        <v>10909</v>
      </c>
      <c r="S5053" t="s">
        <v>270</v>
      </c>
      <c r="T5053" t="b">
        <v>1</v>
      </c>
    </row>
    <row r="5054" spans="1:20" x14ac:dyDescent="0.25">
      <c r="A5054" t="s">
        <v>259</v>
      </c>
      <c r="B5054" t="s">
        <v>260</v>
      </c>
      <c r="C5054" t="s">
        <v>237</v>
      </c>
      <c r="D5054" t="s">
        <v>677</v>
      </c>
      <c r="E5054" t="s">
        <v>4267</v>
      </c>
      <c r="F5054" t="s">
        <v>10910</v>
      </c>
      <c r="G5054" t="s">
        <v>10910</v>
      </c>
      <c r="H5054">
        <v>0.436</v>
      </c>
      <c r="I5054" t="s">
        <v>265</v>
      </c>
      <c r="J5054" t="s">
        <v>242</v>
      </c>
      <c r="K5054" t="s">
        <v>243</v>
      </c>
      <c r="L5054" t="s">
        <v>244</v>
      </c>
      <c r="M5054">
        <v>0</v>
      </c>
      <c r="N5054">
        <v>0.436</v>
      </c>
      <c r="O5054" t="s">
        <v>324</v>
      </c>
      <c r="P5054" t="s">
        <v>1552</v>
      </c>
      <c r="Q5054" t="s">
        <v>681</v>
      </c>
      <c r="R5054" t="s">
        <v>10911</v>
      </c>
      <c r="S5054" t="s">
        <v>270</v>
      </c>
      <c r="T5054" t="b">
        <v>0</v>
      </c>
    </row>
    <row r="5055" spans="1:20" x14ac:dyDescent="0.25">
      <c r="A5055" t="s">
        <v>259</v>
      </c>
      <c r="B5055" t="s">
        <v>260</v>
      </c>
      <c r="C5055" t="s">
        <v>294</v>
      </c>
      <c r="D5055" t="s">
        <v>677</v>
      </c>
      <c r="E5055" t="s">
        <v>4267</v>
      </c>
      <c r="F5055" t="s">
        <v>10910</v>
      </c>
      <c r="G5055" t="s">
        <v>10910</v>
      </c>
      <c r="H5055">
        <v>0.252</v>
      </c>
      <c r="I5055" t="s">
        <v>265</v>
      </c>
      <c r="J5055" t="s">
        <v>242</v>
      </c>
      <c r="K5055" t="s">
        <v>243</v>
      </c>
      <c r="L5055" t="s">
        <v>244</v>
      </c>
      <c r="M5055">
        <v>0</v>
      </c>
      <c r="N5055">
        <v>0.252</v>
      </c>
      <c r="O5055" t="s">
        <v>324</v>
      </c>
      <c r="P5055" t="s">
        <v>1552</v>
      </c>
      <c r="Q5055" t="s">
        <v>681</v>
      </c>
      <c r="R5055" t="s">
        <v>10911</v>
      </c>
      <c r="S5055" t="s">
        <v>270</v>
      </c>
      <c r="T5055" t="b">
        <v>0</v>
      </c>
    </row>
    <row r="5056" spans="1:20" x14ac:dyDescent="0.25">
      <c r="A5056" t="s">
        <v>259</v>
      </c>
      <c r="B5056" t="s">
        <v>260</v>
      </c>
      <c r="C5056" t="s">
        <v>237</v>
      </c>
      <c r="D5056" t="s">
        <v>1953</v>
      </c>
      <c r="E5056" t="s">
        <v>10912</v>
      </c>
      <c r="F5056" t="s">
        <v>10913</v>
      </c>
      <c r="G5056" t="s">
        <v>10913</v>
      </c>
      <c r="H5056">
        <v>1.3120000000000001</v>
      </c>
      <c r="I5056" t="s">
        <v>265</v>
      </c>
      <c r="J5056" t="s">
        <v>242</v>
      </c>
      <c r="K5056" t="s">
        <v>243</v>
      </c>
      <c r="L5056" t="s">
        <v>244</v>
      </c>
      <c r="M5056">
        <v>0</v>
      </c>
      <c r="N5056">
        <v>1.3120000000000001</v>
      </c>
      <c r="O5056" t="s">
        <v>331</v>
      </c>
      <c r="P5056" t="s">
        <v>10914</v>
      </c>
      <c r="Q5056" t="s">
        <v>1957</v>
      </c>
      <c r="R5056" t="s">
        <v>10915</v>
      </c>
      <c r="S5056" t="s">
        <v>270</v>
      </c>
      <c r="T5056" t="b">
        <v>1</v>
      </c>
    </row>
    <row r="5057" spans="1:20" x14ac:dyDescent="0.25">
      <c r="A5057" t="s">
        <v>259</v>
      </c>
      <c r="B5057" t="s">
        <v>260</v>
      </c>
      <c r="C5057" t="s">
        <v>294</v>
      </c>
      <c r="D5057" t="s">
        <v>1953</v>
      </c>
      <c r="E5057" t="s">
        <v>10912</v>
      </c>
      <c r="F5057" t="s">
        <v>10913</v>
      </c>
      <c r="G5057" t="s">
        <v>10913</v>
      </c>
      <c r="H5057">
        <v>0.36199999999999999</v>
      </c>
      <c r="I5057" t="s">
        <v>265</v>
      </c>
      <c r="J5057" t="s">
        <v>242</v>
      </c>
      <c r="K5057" t="s">
        <v>243</v>
      </c>
      <c r="L5057" t="s">
        <v>244</v>
      </c>
      <c r="M5057">
        <v>0</v>
      </c>
      <c r="N5057">
        <v>0.36199999999999999</v>
      </c>
      <c r="O5057" t="s">
        <v>324</v>
      </c>
      <c r="P5057" t="s">
        <v>10914</v>
      </c>
      <c r="Q5057" t="s">
        <v>1957</v>
      </c>
      <c r="R5057" t="s">
        <v>10915</v>
      </c>
      <c r="S5057" t="s">
        <v>270</v>
      </c>
      <c r="T5057" t="b">
        <v>1</v>
      </c>
    </row>
    <row r="5058" spans="1:20" x14ac:dyDescent="0.25">
      <c r="A5058" t="s">
        <v>259</v>
      </c>
      <c r="B5058" t="s">
        <v>260</v>
      </c>
      <c r="C5058" t="s">
        <v>237</v>
      </c>
      <c r="D5058" t="s">
        <v>5303</v>
      </c>
      <c r="E5058" t="s">
        <v>6722</v>
      </c>
      <c r="F5058" t="s">
        <v>6723</v>
      </c>
      <c r="G5058" t="s">
        <v>6724</v>
      </c>
      <c r="H5058">
        <v>0.43084800000000001</v>
      </c>
      <c r="I5058" t="s">
        <v>265</v>
      </c>
      <c r="J5058" t="s">
        <v>242</v>
      </c>
      <c r="K5058" t="s">
        <v>243</v>
      </c>
      <c r="L5058" t="s">
        <v>244</v>
      </c>
      <c r="M5058">
        <v>0</v>
      </c>
      <c r="N5058">
        <v>0.43084800000000001</v>
      </c>
      <c r="O5058" t="s">
        <v>372</v>
      </c>
      <c r="P5058" t="s">
        <v>10916</v>
      </c>
      <c r="Q5058" t="s">
        <v>5307</v>
      </c>
      <c r="R5058" t="s">
        <v>10917</v>
      </c>
      <c r="S5058" t="s">
        <v>270</v>
      </c>
      <c r="T5058" t="b">
        <v>1</v>
      </c>
    </row>
    <row r="5059" spans="1:20" x14ac:dyDescent="0.25">
      <c r="A5059" t="s">
        <v>236</v>
      </c>
      <c r="B5059" t="s">
        <v>236</v>
      </c>
      <c r="C5059" t="s">
        <v>237</v>
      </c>
      <c r="D5059" t="s">
        <v>509</v>
      </c>
      <c r="F5059" t="s">
        <v>1819</v>
      </c>
      <c r="G5059" t="s">
        <v>4594</v>
      </c>
      <c r="H5059">
        <v>3.6000000000000002E-4</v>
      </c>
      <c r="I5059" t="s">
        <v>254</v>
      </c>
      <c r="J5059" t="s">
        <v>242</v>
      </c>
      <c r="K5059" t="s">
        <v>243</v>
      </c>
      <c r="L5059" t="s">
        <v>244</v>
      </c>
      <c r="M5059">
        <v>0</v>
      </c>
      <c r="N5059">
        <v>3.6000000000000002E-4</v>
      </c>
      <c r="O5059" t="s">
        <v>365</v>
      </c>
      <c r="P5059" t="s">
        <v>10918</v>
      </c>
      <c r="Q5059" t="s">
        <v>512</v>
      </c>
      <c r="R5059" t="s">
        <v>2565</v>
      </c>
      <c r="S5059" t="s">
        <v>249</v>
      </c>
      <c r="T5059" t="b">
        <v>0</v>
      </c>
    </row>
    <row r="5060" spans="1:20" x14ac:dyDescent="0.25">
      <c r="A5060" t="s">
        <v>236</v>
      </c>
      <c r="B5060" t="s">
        <v>236</v>
      </c>
      <c r="C5060" t="s">
        <v>237</v>
      </c>
      <c r="D5060" t="s">
        <v>693</v>
      </c>
      <c r="F5060" t="s">
        <v>10919</v>
      </c>
      <c r="G5060" t="s">
        <v>10920</v>
      </c>
      <c r="H5060">
        <v>3.6</v>
      </c>
      <c r="I5060" t="s">
        <v>492</v>
      </c>
      <c r="J5060" t="s">
        <v>242</v>
      </c>
      <c r="K5060" t="s">
        <v>243</v>
      </c>
      <c r="L5060" t="s">
        <v>244</v>
      </c>
      <c r="M5060">
        <v>0</v>
      </c>
      <c r="N5060">
        <v>3.6</v>
      </c>
      <c r="O5060" t="s">
        <v>1122</v>
      </c>
      <c r="P5060" s="18" t="s">
        <v>10921</v>
      </c>
      <c r="Q5060" t="s">
        <v>699</v>
      </c>
      <c r="R5060" t="s">
        <v>10922</v>
      </c>
      <c r="S5060" t="s">
        <v>249</v>
      </c>
      <c r="T5060" t="b">
        <v>1</v>
      </c>
    </row>
    <row r="5061" spans="1:20" x14ac:dyDescent="0.25">
      <c r="A5061" t="s">
        <v>259</v>
      </c>
      <c r="B5061" t="s">
        <v>260</v>
      </c>
      <c r="C5061" t="s">
        <v>237</v>
      </c>
      <c r="D5061" t="s">
        <v>2380</v>
      </c>
      <c r="E5061" t="s">
        <v>7950</v>
      </c>
      <c r="F5061" t="s">
        <v>10923</v>
      </c>
      <c r="G5061" t="s">
        <v>10924</v>
      </c>
      <c r="H5061">
        <v>0.27500000000000002</v>
      </c>
      <c r="I5061" t="s">
        <v>265</v>
      </c>
      <c r="J5061" t="s">
        <v>242</v>
      </c>
      <c r="K5061" t="s">
        <v>243</v>
      </c>
      <c r="L5061" t="s">
        <v>244</v>
      </c>
      <c r="M5061">
        <v>0</v>
      </c>
      <c r="N5061">
        <v>0.27500000000000002</v>
      </c>
      <c r="O5061" t="s">
        <v>331</v>
      </c>
      <c r="P5061" s="18" t="s">
        <v>10925</v>
      </c>
      <c r="Q5061" t="s">
        <v>2384</v>
      </c>
      <c r="R5061" t="s">
        <v>10926</v>
      </c>
      <c r="S5061" t="s">
        <v>270</v>
      </c>
      <c r="T5061" t="b">
        <v>1</v>
      </c>
    </row>
    <row r="5062" spans="1:20" x14ac:dyDescent="0.25">
      <c r="A5062" t="s">
        <v>259</v>
      </c>
      <c r="B5062" t="s">
        <v>260</v>
      </c>
      <c r="C5062" t="s">
        <v>237</v>
      </c>
      <c r="D5062" t="s">
        <v>1938</v>
      </c>
      <c r="E5062" t="s">
        <v>4267</v>
      </c>
      <c r="F5062" t="s">
        <v>4268</v>
      </c>
      <c r="G5062" t="s">
        <v>4268</v>
      </c>
      <c r="H5062">
        <v>2.52E-2</v>
      </c>
      <c r="I5062" t="s">
        <v>265</v>
      </c>
      <c r="J5062" t="s">
        <v>242</v>
      </c>
      <c r="K5062" t="s">
        <v>243</v>
      </c>
      <c r="L5062" t="s">
        <v>244</v>
      </c>
      <c r="M5062">
        <v>0</v>
      </c>
      <c r="N5062">
        <v>2.52E-2</v>
      </c>
      <c r="O5062" t="s">
        <v>310</v>
      </c>
      <c r="P5062" t="s">
        <v>10927</v>
      </c>
      <c r="Q5062" t="s">
        <v>1942</v>
      </c>
      <c r="R5062" t="s">
        <v>10928</v>
      </c>
      <c r="S5062" t="s">
        <v>270</v>
      </c>
      <c r="T5062" t="b">
        <v>1</v>
      </c>
    </row>
    <row r="5063" spans="1:20" x14ac:dyDescent="0.25">
      <c r="A5063" t="s">
        <v>236</v>
      </c>
      <c r="B5063" t="s">
        <v>236</v>
      </c>
      <c r="C5063" t="s">
        <v>237</v>
      </c>
      <c r="D5063" t="s">
        <v>314</v>
      </c>
      <c r="E5063" t="s">
        <v>251</v>
      </c>
      <c r="F5063" t="s">
        <v>252</v>
      </c>
      <c r="G5063" t="s">
        <v>253</v>
      </c>
      <c r="H5063">
        <v>0</v>
      </c>
      <c r="I5063" t="s">
        <v>254</v>
      </c>
      <c r="J5063" t="s">
        <v>242</v>
      </c>
      <c r="K5063" t="s">
        <v>243</v>
      </c>
      <c r="L5063" t="s">
        <v>244</v>
      </c>
      <c r="M5063">
        <v>0</v>
      </c>
      <c r="N5063">
        <v>0</v>
      </c>
      <c r="O5063" t="s">
        <v>255</v>
      </c>
      <c r="P5063" t="s">
        <v>10929</v>
      </c>
      <c r="Q5063" t="s">
        <v>318</v>
      </c>
      <c r="R5063" t="s">
        <v>3196</v>
      </c>
      <c r="S5063" t="s">
        <v>249</v>
      </c>
      <c r="T5063" t="b">
        <v>1</v>
      </c>
    </row>
    <row r="5064" spans="1:20" x14ac:dyDescent="0.25">
      <c r="A5064" t="s">
        <v>259</v>
      </c>
      <c r="B5064" t="s">
        <v>260</v>
      </c>
      <c r="C5064" t="s">
        <v>237</v>
      </c>
      <c r="D5064" t="s">
        <v>1703</v>
      </c>
      <c r="E5064" t="s">
        <v>4066</v>
      </c>
      <c r="F5064" t="s">
        <v>9115</v>
      </c>
      <c r="G5064" t="s">
        <v>9115</v>
      </c>
      <c r="H5064">
        <v>7.6086000000000001E-2</v>
      </c>
      <c r="I5064" t="s">
        <v>265</v>
      </c>
      <c r="J5064" t="s">
        <v>242</v>
      </c>
      <c r="K5064" t="s">
        <v>243</v>
      </c>
      <c r="L5064" t="s">
        <v>244</v>
      </c>
      <c r="M5064">
        <v>0</v>
      </c>
      <c r="N5064">
        <v>7.6086000000000001E-2</v>
      </c>
      <c r="O5064" t="s">
        <v>372</v>
      </c>
      <c r="P5064" t="s">
        <v>10930</v>
      </c>
      <c r="Q5064" t="s">
        <v>1707</v>
      </c>
      <c r="R5064" t="s">
        <v>10931</v>
      </c>
      <c r="S5064" t="s">
        <v>270</v>
      </c>
      <c r="T5064" t="b">
        <v>1</v>
      </c>
    </row>
    <row r="5065" spans="1:20" x14ac:dyDescent="0.25">
      <c r="A5065" t="s">
        <v>259</v>
      </c>
      <c r="B5065" t="s">
        <v>260</v>
      </c>
      <c r="C5065" t="s">
        <v>294</v>
      </c>
      <c r="D5065" t="s">
        <v>1703</v>
      </c>
      <c r="E5065" t="s">
        <v>4066</v>
      </c>
      <c r="F5065" t="s">
        <v>9115</v>
      </c>
      <c r="G5065" t="s">
        <v>9115</v>
      </c>
      <c r="H5065">
        <v>2.8799999999999999E-2</v>
      </c>
      <c r="I5065" t="s">
        <v>265</v>
      </c>
      <c r="J5065" t="s">
        <v>242</v>
      </c>
      <c r="K5065" t="s">
        <v>243</v>
      </c>
      <c r="L5065" t="s">
        <v>244</v>
      </c>
      <c r="M5065">
        <v>0</v>
      </c>
      <c r="N5065">
        <v>2.8799999999999999E-2</v>
      </c>
      <c r="O5065" t="s">
        <v>372</v>
      </c>
      <c r="P5065" t="s">
        <v>10930</v>
      </c>
      <c r="Q5065" t="s">
        <v>1707</v>
      </c>
      <c r="R5065" t="s">
        <v>10931</v>
      </c>
      <c r="S5065" t="s">
        <v>270</v>
      </c>
      <c r="T5065" t="b">
        <v>1</v>
      </c>
    </row>
    <row r="5066" spans="1:20" x14ac:dyDescent="0.25">
      <c r="A5066" t="s">
        <v>259</v>
      </c>
      <c r="B5066" t="s">
        <v>260</v>
      </c>
      <c r="C5066" t="s">
        <v>237</v>
      </c>
      <c r="D5066" t="s">
        <v>328</v>
      </c>
      <c r="E5066" t="s">
        <v>1062</v>
      </c>
      <c r="F5066" t="s">
        <v>4021</v>
      </c>
      <c r="G5066" t="s">
        <v>4021</v>
      </c>
      <c r="H5066">
        <v>0.18099999999999999</v>
      </c>
      <c r="I5066" t="s">
        <v>265</v>
      </c>
      <c r="J5066" t="s">
        <v>242</v>
      </c>
      <c r="K5066" t="s">
        <v>243</v>
      </c>
      <c r="L5066" t="s">
        <v>244</v>
      </c>
      <c r="M5066">
        <v>0</v>
      </c>
      <c r="N5066">
        <v>0.18099999999999999</v>
      </c>
      <c r="O5066" t="s">
        <v>331</v>
      </c>
      <c r="P5066" t="s">
        <v>10932</v>
      </c>
      <c r="Q5066" t="s">
        <v>333</v>
      </c>
      <c r="R5066" t="s">
        <v>10933</v>
      </c>
      <c r="S5066" t="s">
        <v>270</v>
      </c>
      <c r="T5066" t="b">
        <v>1</v>
      </c>
    </row>
    <row r="5067" spans="1:20" x14ac:dyDescent="0.25">
      <c r="A5067" t="s">
        <v>259</v>
      </c>
      <c r="B5067" t="s">
        <v>260</v>
      </c>
      <c r="C5067" t="s">
        <v>237</v>
      </c>
      <c r="D5067" t="s">
        <v>1428</v>
      </c>
      <c r="E5067" t="s">
        <v>7936</v>
      </c>
      <c r="F5067" t="s">
        <v>10934</v>
      </c>
      <c r="G5067" t="s">
        <v>10934</v>
      </c>
      <c r="H5067">
        <v>0.17399999999999999</v>
      </c>
      <c r="I5067" t="s">
        <v>265</v>
      </c>
      <c r="J5067" t="s">
        <v>242</v>
      </c>
      <c r="K5067" t="s">
        <v>243</v>
      </c>
      <c r="L5067" t="s">
        <v>244</v>
      </c>
      <c r="M5067">
        <v>0</v>
      </c>
      <c r="N5067">
        <v>0.17399999999999999</v>
      </c>
      <c r="O5067" t="s">
        <v>1309</v>
      </c>
      <c r="P5067" t="s">
        <v>2477</v>
      </c>
      <c r="Q5067" t="s">
        <v>1432</v>
      </c>
      <c r="R5067" t="s">
        <v>10935</v>
      </c>
      <c r="S5067" t="s">
        <v>270</v>
      </c>
      <c r="T5067" t="b">
        <v>0</v>
      </c>
    </row>
    <row r="5068" spans="1:20" x14ac:dyDescent="0.25">
      <c r="A5068" t="s">
        <v>259</v>
      </c>
      <c r="B5068" t="s">
        <v>260</v>
      </c>
      <c r="C5068" t="s">
        <v>294</v>
      </c>
      <c r="D5068" t="s">
        <v>1428</v>
      </c>
      <c r="E5068" t="s">
        <v>7936</v>
      </c>
      <c r="F5068" t="s">
        <v>10934</v>
      </c>
      <c r="G5068" t="s">
        <v>10934</v>
      </c>
      <c r="H5068">
        <v>5.04E-2</v>
      </c>
      <c r="I5068" t="s">
        <v>265</v>
      </c>
      <c r="J5068" t="s">
        <v>242</v>
      </c>
      <c r="K5068" t="s">
        <v>243</v>
      </c>
      <c r="L5068" t="s">
        <v>244</v>
      </c>
      <c r="M5068">
        <v>0</v>
      </c>
      <c r="N5068">
        <v>5.04E-2</v>
      </c>
      <c r="O5068" t="s">
        <v>1309</v>
      </c>
      <c r="P5068" t="s">
        <v>2477</v>
      </c>
      <c r="Q5068" t="s">
        <v>1432</v>
      </c>
      <c r="R5068" t="s">
        <v>10935</v>
      </c>
      <c r="S5068" t="s">
        <v>270</v>
      </c>
      <c r="T5068" t="b">
        <v>0</v>
      </c>
    </row>
    <row r="5069" spans="1:20" x14ac:dyDescent="0.25">
      <c r="A5069" t="s">
        <v>259</v>
      </c>
      <c r="B5069" t="s">
        <v>260</v>
      </c>
      <c r="C5069" t="s">
        <v>237</v>
      </c>
      <c r="D5069" t="s">
        <v>1118</v>
      </c>
      <c r="E5069" t="s">
        <v>3212</v>
      </c>
      <c r="F5069" t="s">
        <v>10936</v>
      </c>
      <c r="G5069" t="s">
        <v>10937</v>
      </c>
      <c r="H5069">
        <v>0.36</v>
      </c>
      <c r="I5069" t="s">
        <v>265</v>
      </c>
      <c r="J5069" t="s">
        <v>242</v>
      </c>
      <c r="K5069" t="s">
        <v>243</v>
      </c>
      <c r="L5069" t="s">
        <v>244</v>
      </c>
      <c r="M5069">
        <v>0</v>
      </c>
      <c r="N5069">
        <v>0.36</v>
      </c>
      <c r="O5069" t="s">
        <v>266</v>
      </c>
      <c r="P5069" t="s">
        <v>10938</v>
      </c>
      <c r="Q5069" t="s">
        <v>1124</v>
      </c>
      <c r="R5069" t="s">
        <v>10939</v>
      </c>
      <c r="S5069" t="s">
        <v>270</v>
      </c>
      <c r="T5069" t="b">
        <v>1</v>
      </c>
    </row>
    <row r="5070" spans="1:20" x14ac:dyDescent="0.25">
      <c r="A5070" t="s">
        <v>259</v>
      </c>
      <c r="B5070" t="s">
        <v>260</v>
      </c>
      <c r="C5070" t="s">
        <v>237</v>
      </c>
      <c r="D5070" t="s">
        <v>1786</v>
      </c>
      <c r="E5070" t="s">
        <v>3748</v>
      </c>
      <c r="F5070" t="s">
        <v>5730</v>
      </c>
      <c r="G5070" t="s">
        <v>5730</v>
      </c>
      <c r="H5070">
        <v>0.436</v>
      </c>
      <c r="I5070" t="s">
        <v>265</v>
      </c>
      <c r="J5070" t="s">
        <v>242</v>
      </c>
      <c r="K5070" t="s">
        <v>243</v>
      </c>
      <c r="L5070" t="s">
        <v>244</v>
      </c>
      <c r="M5070">
        <v>0</v>
      </c>
      <c r="N5070">
        <v>0.436</v>
      </c>
      <c r="O5070" t="s">
        <v>324</v>
      </c>
      <c r="P5070" t="s">
        <v>10940</v>
      </c>
      <c r="Q5070" t="s">
        <v>1790</v>
      </c>
      <c r="R5070" t="s">
        <v>10941</v>
      </c>
      <c r="S5070" t="s">
        <v>270</v>
      </c>
      <c r="T5070" t="b">
        <v>1</v>
      </c>
    </row>
    <row r="5071" spans="1:20" x14ac:dyDescent="0.25">
      <c r="A5071" t="s">
        <v>259</v>
      </c>
      <c r="B5071" t="s">
        <v>260</v>
      </c>
      <c r="C5071" t="s">
        <v>294</v>
      </c>
      <c r="D5071" t="s">
        <v>1786</v>
      </c>
      <c r="E5071" t="s">
        <v>3748</v>
      </c>
      <c r="F5071" t="s">
        <v>5730</v>
      </c>
      <c r="G5071" t="s">
        <v>5730</v>
      </c>
      <c r="H5071">
        <v>0.252</v>
      </c>
      <c r="I5071" t="s">
        <v>265</v>
      </c>
      <c r="J5071" t="s">
        <v>242</v>
      </c>
      <c r="K5071" t="s">
        <v>243</v>
      </c>
      <c r="L5071" t="s">
        <v>244</v>
      </c>
      <c r="M5071">
        <v>0</v>
      </c>
      <c r="N5071">
        <v>0.252</v>
      </c>
      <c r="O5071" t="s">
        <v>324</v>
      </c>
      <c r="P5071" t="s">
        <v>10940</v>
      </c>
      <c r="Q5071" t="s">
        <v>1790</v>
      </c>
      <c r="R5071" t="s">
        <v>10941</v>
      </c>
      <c r="S5071" t="s">
        <v>270</v>
      </c>
      <c r="T5071" t="b">
        <v>1</v>
      </c>
    </row>
    <row r="5072" spans="1:20" x14ac:dyDescent="0.25">
      <c r="A5072" t="s">
        <v>259</v>
      </c>
      <c r="B5072" t="s">
        <v>260</v>
      </c>
      <c r="C5072" t="s">
        <v>237</v>
      </c>
      <c r="D5072" t="s">
        <v>443</v>
      </c>
      <c r="E5072" t="s">
        <v>2580</v>
      </c>
      <c r="F5072" t="s">
        <v>10942</v>
      </c>
      <c r="G5072" t="s">
        <v>10942</v>
      </c>
      <c r="H5072">
        <v>2.4060000000000001</v>
      </c>
      <c r="I5072" t="s">
        <v>265</v>
      </c>
      <c r="J5072" t="s">
        <v>242</v>
      </c>
      <c r="K5072" t="s">
        <v>243</v>
      </c>
      <c r="L5072" t="s">
        <v>244</v>
      </c>
      <c r="M5072">
        <v>0</v>
      </c>
      <c r="N5072">
        <v>2.4060000000000001</v>
      </c>
      <c r="O5072" t="s">
        <v>576</v>
      </c>
      <c r="P5072" t="s">
        <v>10943</v>
      </c>
      <c r="Q5072" t="s">
        <v>448</v>
      </c>
      <c r="R5072" t="s">
        <v>10944</v>
      </c>
      <c r="S5072" t="s">
        <v>270</v>
      </c>
      <c r="T5072" t="b">
        <v>1</v>
      </c>
    </row>
    <row r="5073" spans="1:20" x14ac:dyDescent="0.25">
      <c r="A5073" t="s">
        <v>259</v>
      </c>
      <c r="B5073" t="s">
        <v>260</v>
      </c>
      <c r="C5073" t="s">
        <v>294</v>
      </c>
      <c r="D5073" t="s">
        <v>443</v>
      </c>
      <c r="E5073" t="s">
        <v>2580</v>
      </c>
      <c r="F5073" t="s">
        <v>10942</v>
      </c>
      <c r="G5073" t="s">
        <v>10942</v>
      </c>
      <c r="H5073">
        <v>0.61399999999999999</v>
      </c>
      <c r="I5073" t="s">
        <v>265</v>
      </c>
      <c r="J5073" t="s">
        <v>242</v>
      </c>
      <c r="K5073" t="s">
        <v>243</v>
      </c>
      <c r="L5073" t="s">
        <v>244</v>
      </c>
      <c r="M5073">
        <v>0</v>
      </c>
      <c r="N5073">
        <v>0.61399999999999999</v>
      </c>
      <c r="O5073" t="s">
        <v>576</v>
      </c>
      <c r="P5073" t="s">
        <v>10943</v>
      </c>
      <c r="Q5073" t="s">
        <v>448</v>
      </c>
      <c r="R5073" t="s">
        <v>10944</v>
      </c>
      <c r="S5073" t="s">
        <v>270</v>
      </c>
      <c r="T5073" t="b">
        <v>1</v>
      </c>
    </row>
    <row r="5074" spans="1:20" x14ac:dyDescent="0.25">
      <c r="A5074" t="s">
        <v>236</v>
      </c>
      <c r="B5074" t="s">
        <v>236</v>
      </c>
      <c r="C5074" t="s">
        <v>237</v>
      </c>
      <c r="D5074" t="s">
        <v>314</v>
      </c>
      <c r="F5074" t="s">
        <v>1596</v>
      </c>
      <c r="G5074" t="s">
        <v>1685</v>
      </c>
      <c r="H5074">
        <v>0.21</v>
      </c>
      <c r="I5074" t="s">
        <v>254</v>
      </c>
      <c r="J5074" t="s">
        <v>242</v>
      </c>
      <c r="K5074" t="s">
        <v>243</v>
      </c>
      <c r="L5074" t="s">
        <v>244</v>
      </c>
      <c r="M5074">
        <v>0</v>
      </c>
      <c r="N5074">
        <v>0.21</v>
      </c>
      <c r="O5074" t="s">
        <v>569</v>
      </c>
      <c r="P5074" t="s">
        <v>3554</v>
      </c>
      <c r="Q5074" t="s">
        <v>318</v>
      </c>
      <c r="R5074" t="s">
        <v>2310</v>
      </c>
      <c r="S5074" t="s">
        <v>249</v>
      </c>
      <c r="T5074" t="b">
        <v>1</v>
      </c>
    </row>
    <row r="5075" spans="1:20" x14ac:dyDescent="0.25">
      <c r="A5075" t="s">
        <v>259</v>
      </c>
      <c r="B5075" t="s">
        <v>260</v>
      </c>
      <c r="C5075" t="s">
        <v>237</v>
      </c>
      <c r="D5075" t="s">
        <v>280</v>
      </c>
      <c r="E5075" t="s">
        <v>1844</v>
      </c>
      <c r="F5075" t="s">
        <v>6761</v>
      </c>
      <c r="G5075" t="s">
        <v>6761</v>
      </c>
      <c r="H5075">
        <v>0.105</v>
      </c>
      <c r="I5075" t="s">
        <v>265</v>
      </c>
      <c r="J5075" t="s">
        <v>242</v>
      </c>
      <c r="K5075" t="s">
        <v>243</v>
      </c>
      <c r="L5075" t="s">
        <v>244</v>
      </c>
      <c r="M5075">
        <v>0</v>
      </c>
      <c r="N5075">
        <v>0.105</v>
      </c>
      <c r="O5075" t="s">
        <v>331</v>
      </c>
      <c r="P5075" t="s">
        <v>10945</v>
      </c>
      <c r="Q5075" t="s">
        <v>285</v>
      </c>
      <c r="R5075" t="s">
        <v>10946</v>
      </c>
      <c r="S5075" t="s">
        <v>270</v>
      </c>
      <c r="T5075" t="b">
        <v>1</v>
      </c>
    </row>
    <row r="5076" spans="1:20" x14ac:dyDescent="0.25">
      <c r="A5076" t="s">
        <v>259</v>
      </c>
      <c r="B5076" t="s">
        <v>260</v>
      </c>
      <c r="C5076" t="s">
        <v>237</v>
      </c>
      <c r="D5076" t="s">
        <v>3581</v>
      </c>
      <c r="E5076" t="s">
        <v>321</v>
      </c>
      <c r="F5076" t="s">
        <v>322</v>
      </c>
      <c r="G5076" t="s">
        <v>323</v>
      </c>
      <c r="H5076">
        <v>0.34899999999999998</v>
      </c>
      <c r="I5076" t="s">
        <v>265</v>
      </c>
      <c r="J5076" t="s">
        <v>242</v>
      </c>
      <c r="K5076" t="s">
        <v>243</v>
      </c>
      <c r="L5076" t="s">
        <v>244</v>
      </c>
      <c r="M5076">
        <v>0</v>
      </c>
      <c r="N5076">
        <v>0.34899999999999998</v>
      </c>
      <c r="O5076" t="s">
        <v>324</v>
      </c>
      <c r="P5076" t="s">
        <v>10947</v>
      </c>
      <c r="Q5076" t="s">
        <v>3586</v>
      </c>
      <c r="R5076" t="s">
        <v>10948</v>
      </c>
      <c r="S5076" t="s">
        <v>270</v>
      </c>
      <c r="T5076" t="b">
        <v>1</v>
      </c>
    </row>
    <row r="5077" spans="1:20" x14ac:dyDescent="0.25">
      <c r="A5077" t="s">
        <v>259</v>
      </c>
      <c r="B5077" t="s">
        <v>260</v>
      </c>
      <c r="C5077" t="s">
        <v>294</v>
      </c>
      <c r="D5077" t="s">
        <v>3581</v>
      </c>
      <c r="E5077" t="s">
        <v>321</v>
      </c>
      <c r="F5077" t="s">
        <v>322</v>
      </c>
      <c r="G5077" t="s">
        <v>323</v>
      </c>
      <c r="H5077">
        <v>0.10100000000000001</v>
      </c>
      <c r="I5077" t="s">
        <v>265</v>
      </c>
      <c r="J5077" t="s">
        <v>242</v>
      </c>
      <c r="K5077" t="s">
        <v>243</v>
      </c>
      <c r="L5077" t="s">
        <v>244</v>
      </c>
      <c r="M5077">
        <v>0</v>
      </c>
      <c r="N5077">
        <v>0.10100000000000001</v>
      </c>
      <c r="O5077" t="s">
        <v>324</v>
      </c>
      <c r="P5077" t="s">
        <v>10947</v>
      </c>
      <c r="Q5077" t="s">
        <v>3586</v>
      </c>
      <c r="R5077" t="s">
        <v>10948</v>
      </c>
      <c r="S5077" t="s">
        <v>270</v>
      </c>
      <c r="T5077" t="b">
        <v>1</v>
      </c>
    </row>
    <row r="5078" spans="1:20" x14ac:dyDescent="0.25">
      <c r="A5078" t="s">
        <v>259</v>
      </c>
      <c r="B5078" t="s">
        <v>260</v>
      </c>
      <c r="C5078" t="s">
        <v>237</v>
      </c>
      <c r="D5078" t="s">
        <v>777</v>
      </c>
      <c r="E5078" t="s">
        <v>1226</v>
      </c>
      <c r="F5078" t="s">
        <v>10949</v>
      </c>
      <c r="G5078" t="s">
        <v>10949</v>
      </c>
      <c r="H5078">
        <v>7.5200000000000003E-2</v>
      </c>
      <c r="I5078" t="s">
        <v>265</v>
      </c>
      <c r="J5078" t="s">
        <v>242</v>
      </c>
      <c r="K5078" t="s">
        <v>243</v>
      </c>
      <c r="L5078" t="s">
        <v>244</v>
      </c>
      <c r="M5078">
        <v>0</v>
      </c>
      <c r="N5078">
        <v>7.5200000000000003E-2</v>
      </c>
      <c r="O5078" t="s">
        <v>324</v>
      </c>
      <c r="P5078" t="s">
        <v>10950</v>
      </c>
      <c r="Q5078" t="s">
        <v>781</v>
      </c>
      <c r="R5078" t="s">
        <v>10951</v>
      </c>
      <c r="S5078" t="s">
        <v>270</v>
      </c>
      <c r="T5078" t="b">
        <v>1</v>
      </c>
    </row>
    <row r="5079" spans="1:20" x14ac:dyDescent="0.25">
      <c r="A5079" t="s">
        <v>259</v>
      </c>
      <c r="B5079" t="s">
        <v>260</v>
      </c>
      <c r="C5079" t="s">
        <v>294</v>
      </c>
      <c r="D5079" t="s">
        <v>777</v>
      </c>
      <c r="E5079" t="s">
        <v>1226</v>
      </c>
      <c r="F5079" t="s">
        <v>10949</v>
      </c>
      <c r="G5079" t="s">
        <v>10949</v>
      </c>
      <c r="H5079">
        <v>1.9199999999999998E-2</v>
      </c>
      <c r="I5079" t="s">
        <v>265</v>
      </c>
      <c r="J5079" t="s">
        <v>242</v>
      </c>
      <c r="K5079" t="s">
        <v>243</v>
      </c>
      <c r="L5079" t="s">
        <v>244</v>
      </c>
      <c r="M5079">
        <v>0</v>
      </c>
      <c r="N5079">
        <v>1.9199999999999998E-2</v>
      </c>
      <c r="O5079" t="s">
        <v>324</v>
      </c>
      <c r="P5079" t="s">
        <v>10950</v>
      </c>
      <c r="Q5079" t="s">
        <v>781</v>
      </c>
      <c r="R5079" t="s">
        <v>10951</v>
      </c>
      <c r="S5079" t="s">
        <v>270</v>
      </c>
      <c r="T5079" t="b">
        <v>1</v>
      </c>
    </row>
    <row r="5080" spans="1:20" x14ac:dyDescent="0.25">
      <c r="A5080" t="s">
        <v>236</v>
      </c>
      <c r="B5080" t="s">
        <v>236</v>
      </c>
      <c r="C5080" t="s">
        <v>237</v>
      </c>
      <c r="D5080" t="s">
        <v>1246</v>
      </c>
      <c r="F5080" t="s">
        <v>426</v>
      </c>
      <c r="G5080" t="s">
        <v>2936</v>
      </c>
      <c r="H5080">
        <v>0.15</v>
      </c>
      <c r="I5080" t="s">
        <v>341</v>
      </c>
      <c r="J5080" t="s">
        <v>242</v>
      </c>
      <c r="K5080" t="s">
        <v>243</v>
      </c>
      <c r="L5080" t="s">
        <v>244</v>
      </c>
      <c r="M5080">
        <v>0</v>
      </c>
      <c r="N5080">
        <v>0.15</v>
      </c>
      <c r="O5080" t="s">
        <v>1248</v>
      </c>
      <c r="P5080" t="s">
        <v>10952</v>
      </c>
      <c r="Q5080" t="s">
        <v>1250</v>
      </c>
      <c r="R5080" t="s">
        <v>2266</v>
      </c>
      <c r="S5080" t="s">
        <v>249</v>
      </c>
      <c r="T5080" t="b">
        <v>1</v>
      </c>
    </row>
    <row r="5081" spans="1:20" x14ac:dyDescent="0.25">
      <c r="A5081" t="s">
        <v>259</v>
      </c>
      <c r="B5081" t="s">
        <v>260</v>
      </c>
      <c r="C5081" t="s">
        <v>237</v>
      </c>
      <c r="D5081" t="s">
        <v>1142</v>
      </c>
      <c r="E5081" t="s">
        <v>1143</v>
      </c>
      <c r="F5081" t="s">
        <v>10953</v>
      </c>
      <c r="G5081" t="s">
        <v>10953</v>
      </c>
      <c r="H5081">
        <v>3.8399999999999997E-2</v>
      </c>
      <c r="I5081" t="s">
        <v>265</v>
      </c>
      <c r="J5081" t="s">
        <v>242</v>
      </c>
      <c r="K5081" t="s">
        <v>243</v>
      </c>
      <c r="L5081" t="s">
        <v>244</v>
      </c>
      <c r="M5081">
        <v>0</v>
      </c>
      <c r="N5081">
        <v>3.8399999999999997E-2</v>
      </c>
      <c r="O5081" t="s">
        <v>324</v>
      </c>
      <c r="P5081" t="s">
        <v>10954</v>
      </c>
      <c r="Q5081" t="s">
        <v>1146</v>
      </c>
      <c r="R5081" t="s">
        <v>10955</v>
      </c>
      <c r="S5081" t="s">
        <v>270</v>
      </c>
      <c r="T5081" t="b">
        <v>1</v>
      </c>
    </row>
    <row r="5082" spans="1:20" x14ac:dyDescent="0.25">
      <c r="A5082" t="s">
        <v>259</v>
      </c>
      <c r="B5082" t="s">
        <v>260</v>
      </c>
      <c r="C5082" t="s">
        <v>237</v>
      </c>
      <c r="D5082" t="s">
        <v>376</v>
      </c>
      <c r="E5082" t="s">
        <v>2567</v>
      </c>
      <c r="F5082" t="s">
        <v>10956</v>
      </c>
      <c r="G5082" t="s">
        <v>10956</v>
      </c>
      <c r="H5082">
        <v>4.5199999999999997E-2</v>
      </c>
      <c r="I5082" t="s">
        <v>265</v>
      </c>
      <c r="J5082" t="s">
        <v>242</v>
      </c>
      <c r="K5082" t="s">
        <v>243</v>
      </c>
      <c r="L5082" t="s">
        <v>244</v>
      </c>
      <c r="M5082">
        <v>0</v>
      </c>
      <c r="N5082">
        <v>4.5199999999999997E-2</v>
      </c>
      <c r="O5082" t="s">
        <v>372</v>
      </c>
      <c r="P5082" t="s">
        <v>10957</v>
      </c>
      <c r="Q5082" t="s">
        <v>380</v>
      </c>
      <c r="R5082" t="s">
        <v>10958</v>
      </c>
      <c r="S5082" t="s">
        <v>270</v>
      </c>
      <c r="T5082" t="b">
        <v>1</v>
      </c>
    </row>
    <row r="5083" spans="1:20" x14ac:dyDescent="0.25">
      <c r="A5083" t="s">
        <v>259</v>
      </c>
      <c r="B5083" t="s">
        <v>260</v>
      </c>
      <c r="C5083" t="s">
        <v>237</v>
      </c>
      <c r="D5083" t="s">
        <v>1938</v>
      </c>
      <c r="E5083" t="s">
        <v>2168</v>
      </c>
      <c r="F5083" t="s">
        <v>10959</v>
      </c>
      <c r="G5083" t="s">
        <v>10959</v>
      </c>
      <c r="H5083">
        <v>0.252</v>
      </c>
      <c r="I5083" t="s">
        <v>265</v>
      </c>
      <c r="J5083" t="s">
        <v>242</v>
      </c>
      <c r="K5083" t="s">
        <v>243</v>
      </c>
      <c r="L5083" t="s">
        <v>244</v>
      </c>
      <c r="M5083">
        <v>0</v>
      </c>
      <c r="N5083">
        <v>0.252</v>
      </c>
      <c r="O5083" t="s">
        <v>324</v>
      </c>
      <c r="P5083" t="s">
        <v>10737</v>
      </c>
      <c r="Q5083" t="s">
        <v>1942</v>
      </c>
      <c r="R5083" t="s">
        <v>10960</v>
      </c>
      <c r="S5083" t="s">
        <v>270</v>
      </c>
      <c r="T5083" t="b">
        <v>0</v>
      </c>
    </row>
    <row r="5084" spans="1:20" x14ac:dyDescent="0.25">
      <c r="A5084" t="s">
        <v>259</v>
      </c>
      <c r="B5084" t="s">
        <v>260</v>
      </c>
      <c r="C5084" t="s">
        <v>237</v>
      </c>
      <c r="D5084" t="s">
        <v>406</v>
      </c>
      <c r="E5084" t="s">
        <v>3871</v>
      </c>
      <c r="F5084" t="s">
        <v>3872</v>
      </c>
      <c r="G5084" t="s">
        <v>3872</v>
      </c>
      <c r="H5084">
        <v>5.8563999999999998</v>
      </c>
      <c r="I5084" t="s">
        <v>265</v>
      </c>
      <c r="J5084" t="s">
        <v>242</v>
      </c>
      <c r="K5084" t="s">
        <v>243</v>
      </c>
      <c r="L5084" t="s">
        <v>244</v>
      </c>
      <c r="M5084">
        <v>0</v>
      </c>
      <c r="N5084">
        <v>5.8563999999999998</v>
      </c>
      <c r="O5084" t="s">
        <v>619</v>
      </c>
      <c r="P5084" t="s">
        <v>10961</v>
      </c>
      <c r="Q5084" t="s">
        <v>410</v>
      </c>
      <c r="R5084" t="s">
        <v>10962</v>
      </c>
      <c r="S5084" t="s">
        <v>270</v>
      </c>
      <c r="T5084" t="b">
        <v>1</v>
      </c>
    </row>
    <row r="5085" spans="1:20" x14ac:dyDescent="0.25">
      <c r="A5085" t="s">
        <v>259</v>
      </c>
      <c r="B5085" t="s">
        <v>260</v>
      </c>
      <c r="C5085" t="s">
        <v>294</v>
      </c>
      <c r="D5085" t="s">
        <v>406</v>
      </c>
      <c r="E5085" t="s">
        <v>3871</v>
      </c>
      <c r="F5085" t="s">
        <v>3872</v>
      </c>
      <c r="G5085" t="s">
        <v>3872</v>
      </c>
      <c r="H5085">
        <v>2.0670000000000002</v>
      </c>
      <c r="I5085" t="s">
        <v>265</v>
      </c>
      <c r="J5085" t="s">
        <v>242</v>
      </c>
      <c r="K5085" t="s">
        <v>243</v>
      </c>
      <c r="L5085" t="s">
        <v>244</v>
      </c>
      <c r="M5085">
        <v>0</v>
      </c>
      <c r="N5085">
        <v>2.0670000000000002</v>
      </c>
      <c r="O5085" t="s">
        <v>619</v>
      </c>
      <c r="P5085" t="s">
        <v>10961</v>
      </c>
      <c r="Q5085" t="s">
        <v>410</v>
      </c>
      <c r="R5085" t="s">
        <v>10962</v>
      </c>
      <c r="S5085" t="s">
        <v>270</v>
      </c>
      <c r="T5085" t="b">
        <v>1</v>
      </c>
    </row>
    <row r="5086" spans="1:20" x14ac:dyDescent="0.25">
      <c r="A5086" t="s">
        <v>259</v>
      </c>
      <c r="B5086" t="s">
        <v>260</v>
      </c>
      <c r="C5086" t="s">
        <v>237</v>
      </c>
      <c r="D5086" t="s">
        <v>875</v>
      </c>
      <c r="E5086" t="s">
        <v>8659</v>
      </c>
      <c r="F5086" t="s">
        <v>8659</v>
      </c>
      <c r="G5086" t="s">
        <v>8659</v>
      </c>
      <c r="H5086">
        <v>85.25</v>
      </c>
      <c r="I5086" t="s">
        <v>265</v>
      </c>
      <c r="J5086" t="s">
        <v>242</v>
      </c>
      <c r="K5086" t="s">
        <v>243</v>
      </c>
      <c r="L5086" t="s">
        <v>244</v>
      </c>
      <c r="M5086">
        <v>0</v>
      </c>
      <c r="N5086">
        <v>85.25</v>
      </c>
      <c r="O5086" t="s">
        <v>255</v>
      </c>
      <c r="P5086" t="s">
        <v>10963</v>
      </c>
      <c r="Q5086" t="s">
        <v>879</v>
      </c>
      <c r="R5086" t="s">
        <v>10964</v>
      </c>
      <c r="S5086" t="s">
        <v>270</v>
      </c>
      <c r="T5086" t="b">
        <v>1</v>
      </c>
    </row>
    <row r="5087" spans="1:20" x14ac:dyDescent="0.25">
      <c r="A5087" t="s">
        <v>259</v>
      </c>
      <c r="B5087" t="s">
        <v>260</v>
      </c>
      <c r="C5087" t="s">
        <v>294</v>
      </c>
      <c r="D5087" t="s">
        <v>875</v>
      </c>
      <c r="E5087" t="s">
        <v>8659</v>
      </c>
      <c r="F5087" t="s">
        <v>8659</v>
      </c>
      <c r="G5087" t="s">
        <v>8659</v>
      </c>
      <c r="H5087">
        <v>66.11</v>
      </c>
      <c r="I5087" t="s">
        <v>265</v>
      </c>
      <c r="J5087" t="s">
        <v>242</v>
      </c>
      <c r="K5087" t="s">
        <v>243</v>
      </c>
      <c r="L5087" t="s">
        <v>244</v>
      </c>
      <c r="M5087">
        <v>0</v>
      </c>
      <c r="N5087">
        <v>66.11</v>
      </c>
      <c r="O5087" t="s">
        <v>255</v>
      </c>
      <c r="P5087" t="s">
        <v>10963</v>
      </c>
      <c r="Q5087" t="s">
        <v>879</v>
      </c>
      <c r="R5087" t="s">
        <v>10964</v>
      </c>
      <c r="S5087" t="s">
        <v>270</v>
      </c>
      <c r="T5087" t="b">
        <v>1</v>
      </c>
    </row>
    <row r="5088" spans="1:20" x14ac:dyDescent="0.25">
      <c r="A5088" t="s">
        <v>259</v>
      </c>
      <c r="B5088" t="s">
        <v>260</v>
      </c>
      <c r="C5088" t="s">
        <v>237</v>
      </c>
      <c r="D5088" t="s">
        <v>280</v>
      </c>
      <c r="E5088" t="s">
        <v>1448</v>
      </c>
      <c r="F5088" t="s">
        <v>10965</v>
      </c>
      <c r="G5088" t="s">
        <v>10965</v>
      </c>
      <c r="H5088">
        <v>2.6200000000000001E-2</v>
      </c>
      <c r="I5088" t="s">
        <v>265</v>
      </c>
      <c r="J5088" t="s">
        <v>242</v>
      </c>
      <c r="K5088" t="s">
        <v>243</v>
      </c>
      <c r="L5088" t="s">
        <v>244</v>
      </c>
      <c r="M5088">
        <v>0</v>
      </c>
      <c r="N5088">
        <v>2.6200000000000001E-2</v>
      </c>
      <c r="O5088" t="s">
        <v>331</v>
      </c>
      <c r="P5088" t="s">
        <v>10966</v>
      </c>
      <c r="Q5088" t="s">
        <v>285</v>
      </c>
      <c r="R5088" t="s">
        <v>10967</v>
      </c>
      <c r="S5088" t="s">
        <v>270</v>
      </c>
      <c r="T5088" t="b">
        <v>1</v>
      </c>
    </row>
    <row r="5089" spans="1:20" x14ac:dyDescent="0.25">
      <c r="A5089" t="s">
        <v>259</v>
      </c>
      <c r="B5089" t="s">
        <v>260</v>
      </c>
      <c r="C5089" t="s">
        <v>237</v>
      </c>
      <c r="D5089" t="s">
        <v>2340</v>
      </c>
      <c r="E5089" t="s">
        <v>8912</v>
      </c>
      <c r="F5089" t="s">
        <v>8912</v>
      </c>
      <c r="G5089" t="s">
        <v>10865</v>
      </c>
      <c r="H5089">
        <v>9.0399999999999994E-2</v>
      </c>
      <c r="I5089" t="s">
        <v>265</v>
      </c>
      <c r="J5089" t="s">
        <v>242</v>
      </c>
      <c r="K5089" t="s">
        <v>243</v>
      </c>
      <c r="L5089" t="s">
        <v>244</v>
      </c>
      <c r="M5089">
        <v>0</v>
      </c>
      <c r="N5089">
        <v>9.0399999999999994E-2</v>
      </c>
      <c r="O5089" t="s">
        <v>2901</v>
      </c>
      <c r="P5089" t="s">
        <v>10968</v>
      </c>
      <c r="Q5089" t="s">
        <v>2345</v>
      </c>
      <c r="R5089" t="s">
        <v>10969</v>
      </c>
      <c r="S5089" t="s">
        <v>270</v>
      </c>
      <c r="T5089" t="b">
        <v>1</v>
      </c>
    </row>
    <row r="5090" spans="1:20" x14ac:dyDescent="0.25">
      <c r="A5090" t="s">
        <v>259</v>
      </c>
      <c r="B5090" t="s">
        <v>260</v>
      </c>
      <c r="C5090" t="s">
        <v>336</v>
      </c>
      <c r="D5090" t="s">
        <v>2340</v>
      </c>
      <c r="E5090" t="s">
        <v>8912</v>
      </c>
      <c r="F5090" t="s">
        <v>8912</v>
      </c>
      <c r="G5090" t="s">
        <v>10865</v>
      </c>
      <c r="H5090">
        <v>467</v>
      </c>
      <c r="I5090" t="s">
        <v>265</v>
      </c>
      <c r="J5090" t="s">
        <v>242</v>
      </c>
      <c r="K5090" t="s">
        <v>243</v>
      </c>
      <c r="L5090" t="s">
        <v>244</v>
      </c>
      <c r="M5090">
        <v>0</v>
      </c>
      <c r="N5090">
        <v>467</v>
      </c>
      <c r="O5090" t="s">
        <v>2901</v>
      </c>
      <c r="P5090" t="s">
        <v>10968</v>
      </c>
      <c r="Q5090" t="s">
        <v>2345</v>
      </c>
      <c r="R5090" t="s">
        <v>10970</v>
      </c>
      <c r="S5090" t="s">
        <v>270</v>
      </c>
      <c r="T5090" t="b">
        <v>1</v>
      </c>
    </row>
    <row r="5091" spans="1:20" x14ac:dyDescent="0.25">
      <c r="A5091" t="s">
        <v>259</v>
      </c>
      <c r="B5091" t="s">
        <v>260</v>
      </c>
      <c r="C5091" t="s">
        <v>336</v>
      </c>
      <c r="D5091" t="s">
        <v>2340</v>
      </c>
      <c r="E5091" t="s">
        <v>8912</v>
      </c>
      <c r="F5091" t="s">
        <v>8912</v>
      </c>
      <c r="G5091" t="s">
        <v>10865</v>
      </c>
      <c r="H5091">
        <v>903</v>
      </c>
      <c r="I5091" t="s">
        <v>265</v>
      </c>
      <c r="J5091" t="s">
        <v>242</v>
      </c>
      <c r="K5091" t="s">
        <v>243</v>
      </c>
      <c r="L5091" t="s">
        <v>244</v>
      </c>
      <c r="M5091">
        <v>0</v>
      </c>
      <c r="N5091">
        <v>903</v>
      </c>
      <c r="O5091" t="s">
        <v>2901</v>
      </c>
      <c r="P5091" t="s">
        <v>10968</v>
      </c>
      <c r="Q5091" t="s">
        <v>2345</v>
      </c>
      <c r="R5091" t="s">
        <v>10971</v>
      </c>
      <c r="S5091" t="s">
        <v>270</v>
      </c>
      <c r="T5091" t="b">
        <v>1</v>
      </c>
    </row>
    <row r="5092" spans="1:20" x14ac:dyDescent="0.25">
      <c r="A5092" t="s">
        <v>259</v>
      </c>
      <c r="B5092" t="s">
        <v>260</v>
      </c>
      <c r="C5092" t="s">
        <v>237</v>
      </c>
      <c r="D5092" t="s">
        <v>821</v>
      </c>
      <c r="E5092" t="s">
        <v>2944</v>
      </c>
      <c r="F5092" t="s">
        <v>8292</v>
      </c>
      <c r="G5092" t="s">
        <v>8292</v>
      </c>
      <c r="H5092">
        <v>2.3090760000000001</v>
      </c>
      <c r="I5092" t="s">
        <v>265</v>
      </c>
      <c r="J5092" t="s">
        <v>242</v>
      </c>
      <c r="K5092" t="s">
        <v>243</v>
      </c>
      <c r="L5092" t="s">
        <v>244</v>
      </c>
      <c r="M5092">
        <v>0</v>
      </c>
      <c r="N5092">
        <v>2.3090760000000001</v>
      </c>
      <c r="O5092" t="s">
        <v>372</v>
      </c>
      <c r="P5092" t="s">
        <v>10972</v>
      </c>
      <c r="Q5092" t="s">
        <v>825</v>
      </c>
      <c r="R5092" t="s">
        <v>10973</v>
      </c>
      <c r="S5092" t="s">
        <v>270</v>
      </c>
      <c r="T5092" t="b">
        <v>1</v>
      </c>
    </row>
    <row r="5093" spans="1:20" x14ac:dyDescent="0.25">
      <c r="A5093" t="s">
        <v>236</v>
      </c>
      <c r="B5093" t="s">
        <v>236</v>
      </c>
      <c r="C5093" t="s">
        <v>237</v>
      </c>
      <c r="D5093" t="s">
        <v>392</v>
      </c>
      <c r="E5093" t="s">
        <v>251</v>
      </c>
      <c r="F5093" t="s">
        <v>459</v>
      </c>
      <c r="G5093" t="s">
        <v>9302</v>
      </c>
      <c r="H5093">
        <v>0.38</v>
      </c>
      <c r="I5093" t="s">
        <v>254</v>
      </c>
      <c r="J5093" t="s">
        <v>242</v>
      </c>
      <c r="K5093" t="s">
        <v>243</v>
      </c>
      <c r="L5093" t="s">
        <v>244</v>
      </c>
      <c r="M5093">
        <v>0</v>
      </c>
      <c r="N5093">
        <v>0.38</v>
      </c>
      <c r="O5093" t="s">
        <v>255</v>
      </c>
      <c r="P5093" t="s">
        <v>10974</v>
      </c>
      <c r="Q5093" t="s">
        <v>397</v>
      </c>
      <c r="R5093" t="s">
        <v>462</v>
      </c>
      <c r="S5093" t="s">
        <v>249</v>
      </c>
      <c r="T5093" t="b">
        <v>1</v>
      </c>
    </row>
    <row r="5094" spans="1:20" x14ac:dyDescent="0.25">
      <c r="A5094" t="s">
        <v>259</v>
      </c>
      <c r="B5094" t="s">
        <v>271</v>
      </c>
      <c r="C5094" t="s">
        <v>237</v>
      </c>
      <c r="D5094" t="s">
        <v>7917</v>
      </c>
      <c r="F5094" t="s">
        <v>4923</v>
      </c>
      <c r="G5094" t="s">
        <v>4924</v>
      </c>
      <c r="H5094">
        <v>0.20200000000000001</v>
      </c>
      <c r="I5094" t="s">
        <v>265</v>
      </c>
      <c r="J5094" t="s">
        <v>242</v>
      </c>
      <c r="K5094" t="s">
        <v>243</v>
      </c>
      <c r="L5094" t="s">
        <v>244</v>
      </c>
      <c r="M5094">
        <v>0</v>
      </c>
      <c r="N5094">
        <v>0.20200000000000001</v>
      </c>
      <c r="O5094" t="s">
        <v>4168</v>
      </c>
      <c r="P5094" t="s">
        <v>10975</v>
      </c>
      <c r="Q5094" t="s">
        <v>7921</v>
      </c>
      <c r="R5094" t="s">
        <v>10976</v>
      </c>
      <c r="S5094" t="s">
        <v>279</v>
      </c>
      <c r="T5094" t="b">
        <v>1</v>
      </c>
    </row>
    <row r="5095" spans="1:20" x14ac:dyDescent="0.25">
      <c r="A5095" t="s">
        <v>259</v>
      </c>
      <c r="B5095" t="s">
        <v>260</v>
      </c>
      <c r="C5095" t="s">
        <v>237</v>
      </c>
      <c r="D5095" t="s">
        <v>2093</v>
      </c>
      <c r="E5095" t="s">
        <v>1306</v>
      </c>
      <c r="F5095" t="s">
        <v>1307</v>
      </c>
      <c r="G5095" t="s">
        <v>1308</v>
      </c>
      <c r="H5095">
        <v>2.1800000000000002</v>
      </c>
      <c r="I5095" t="s">
        <v>265</v>
      </c>
      <c r="J5095" t="s">
        <v>242</v>
      </c>
      <c r="K5095" t="s">
        <v>243</v>
      </c>
      <c r="L5095" t="s">
        <v>244</v>
      </c>
      <c r="M5095">
        <v>0</v>
      </c>
      <c r="N5095">
        <v>2.1800000000000002</v>
      </c>
      <c r="O5095" t="s">
        <v>1309</v>
      </c>
      <c r="P5095" t="s">
        <v>10825</v>
      </c>
      <c r="Q5095" t="s">
        <v>2098</v>
      </c>
      <c r="R5095" t="s">
        <v>10977</v>
      </c>
      <c r="S5095" t="s">
        <v>270</v>
      </c>
      <c r="T5095" t="b">
        <v>1</v>
      </c>
    </row>
    <row r="5096" spans="1:20" x14ac:dyDescent="0.25">
      <c r="A5096" t="s">
        <v>259</v>
      </c>
      <c r="B5096" t="s">
        <v>260</v>
      </c>
      <c r="C5096" t="s">
        <v>294</v>
      </c>
      <c r="D5096" t="s">
        <v>2093</v>
      </c>
      <c r="E5096" t="s">
        <v>1306</v>
      </c>
      <c r="F5096" t="s">
        <v>1307</v>
      </c>
      <c r="G5096" t="s">
        <v>1308</v>
      </c>
      <c r="H5096">
        <v>1.26</v>
      </c>
      <c r="I5096" t="s">
        <v>265</v>
      </c>
      <c r="J5096" t="s">
        <v>242</v>
      </c>
      <c r="K5096" t="s">
        <v>243</v>
      </c>
      <c r="L5096" t="s">
        <v>244</v>
      </c>
      <c r="M5096">
        <v>0</v>
      </c>
      <c r="N5096">
        <v>1.26</v>
      </c>
      <c r="O5096" t="s">
        <v>1309</v>
      </c>
      <c r="P5096" t="s">
        <v>10825</v>
      </c>
      <c r="Q5096" t="s">
        <v>2098</v>
      </c>
      <c r="R5096" t="s">
        <v>10977</v>
      </c>
      <c r="S5096" t="s">
        <v>270</v>
      </c>
      <c r="T5096" t="b">
        <v>1</v>
      </c>
    </row>
    <row r="5097" spans="1:20" x14ac:dyDescent="0.25">
      <c r="A5097" t="s">
        <v>236</v>
      </c>
      <c r="B5097" t="s">
        <v>236</v>
      </c>
      <c r="C5097" t="s">
        <v>237</v>
      </c>
      <c r="D5097" t="s">
        <v>314</v>
      </c>
      <c r="F5097" t="s">
        <v>757</v>
      </c>
      <c r="G5097" t="s">
        <v>7358</v>
      </c>
      <c r="H5097">
        <v>2.99E-3</v>
      </c>
      <c r="I5097" t="s">
        <v>241</v>
      </c>
      <c r="J5097" t="s">
        <v>242</v>
      </c>
      <c r="K5097" t="s">
        <v>243</v>
      </c>
      <c r="L5097" t="s">
        <v>244</v>
      </c>
      <c r="M5097">
        <v>0</v>
      </c>
      <c r="N5097">
        <v>2.99E-3</v>
      </c>
      <c r="O5097" t="s">
        <v>1248</v>
      </c>
      <c r="P5097" t="s">
        <v>10978</v>
      </c>
      <c r="Q5097" t="s">
        <v>318</v>
      </c>
      <c r="R5097" t="s">
        <v>3555</v>
      </c>
      <c r="S5097" t="s">
        <v>249</v>
      </c>
      <c r="T5097" t="b">
        <v>1</v>
      </c>
    </row>
    <row r="5098" spans="1:20" x14ac:dyDescent="0.25">
      <c r="A5098" t="s">
        <v>259</v>
      </c>
      <c r="B5098" t="s">
        <v>260</v>
      </c>
      <c r="C5098" t="s">
        <v>237</v>
      </c>
      <c r="D5098" t="s">
        <v>2420</v>
      </c>
      <c r="E5098" t="s">
        <v>2421</v>
      </c>
      <c r="F5098" t="s">
        <v>10979</v>
      </c>
      <c r="G5098" t="s">
        <v>10979</v>
      </c>
      <c r="H5098">
        <v>0.191</v>
      </c>
      <c r="I5098" t="s">
        <v>265</v>
      </c>
      <c r="J5098" t="s">
        <v>242</v>
      </c>
      <c r="K5098" t="s">
        <v>243</v>
      </c>
      <c r="L5098" t="s">
        <v>244</v>
      </c>
      <c r="M5098">
        <v>0</v>
      </c>
      <c r="N5098">
        <v>0.191</v>
      </c>
      <c r="O5098" t="s">
        <v>245</v>
      </c>
      <c r="P5098" t="s">
        <v>10980</v>
      </c>
      <c r="Q5098" t="s">
        <v>2424</v>
      </c>
      <c r="R5098" t="s">
        <v>10981</v>
      </c>
      <c r="S5098" t="s">
        <v>270</v>
      </c>
      <c r="T5098" t="b">
        <v>1</v>
      </c>
    </row>
    <row r="5099" spans="1:20" x14ac:dyDescent="0.25">
      <c r="A5099" t="s">
        <v>259</v>
      </c>
      <c r="B5099" t="s">
        <v>1086</v>
      </c>
      <c r="C5099" t="s">
        <v>237</v>
      </c>
      <c r="D5099" t="s">
        <v>1087</v>
      </c>
      <c r="E5099" t="s">
        <v>10982</v>
      </c>
      <c r="F5099" t="s">
        <v>10983</v>
      </c>
      <c r="G5099" t="s">
        <v>10984</v>
      </c>
      <c r="H5099">
        <v>59.23</v>
      </c>
      <c r="I5099" t="s">
        <v>265</v>
      </c>
      <c r="J5099" t="s">
        <v>242</v>
      </c>
      <c r="K5099" t="s">
        <v>243</v>
      </c>
      <c r="L5099" t="s">
        <v>244</v>
      </c>
      <c r="M5099">
        <v>0</v>
      </c>
      <c r="N5099">
        <v>59.23</v>
      </c>
      <c r="O5099" t="s">
        <v>2720</v>
      </c>
      <c r="P5099" t="s">
        <v>10985</v>
      </c>
      <c r="Q5099" t="s">
        <v>1092</v>
      </c>
      <c r="R5099" t="s">
        <v>10986</v>
      </c>
      <c r="S5099" t="s">
        <v>1094</v>
      </c>
      <c r="T5099" t="b">
        <v>1</v>
      </c>
    </row>
    <row r="5100" spans="1:20" x14ac:dyDescent="0.25">
      <c r="A5100" t="s">
        <v>259</v>
      </c>
      <c r="B5100" t="s">
        <v>1086</v>
      </c>
      <c r="C5100" t="s">
        <v>336</v>
      </c>
      <c r="D5100" t="s">
        <v>1087</v>
      </c>
      <c r="E5100" t="s">
        <v>10982</v>
      </c>
      <c r="F5100" t="s">
        <v>10983</v>
      </c>
      <c r="G5100" t="s">
        <v>10984</v>
      </c>
      <c r="H5100">
        <v>207542</v>
      </c>
      <c r="I5100" t="s">
        <v>265</v>
      </c>
      <c r="J5100" t="s">
        <v>242</v>
      </c>
      <c r="K5100" t="s">
        <v>243</v>
      </c>
      <c r="L5100" t="s">
        <v>244</v>
      </c>
      <c r="M5100">
        <v>0</v>
      </c>
      <c r="N5100">
        <v>207542</v>
      </c>
      <c r="O5100" t="s">
        <v>2720</v>
      </c>
      <c r="P5100" t="s">
        <v>10985</v>
      </c>
      <c r="Q5100" t="s">
        <v>1092</v>
      </c>
      <c r="R5100" t="s">
        <v>10987</v>
      </c>
      <c r="S5100" t="s">
        <v>1094</v>
      </c>
      <c r="T5100" t="b">
        <v>1</v>
      </c>
    </row>
    <row r="5101" spans="1:20" x14ac:dyDescent="0.25">
      <c r="A5101" t="s">
        <v>259</v>
      </c>
      <c r="B5101" t="s">
        <v>1086</v>
      </c>
      <c r="C5101" t="s">
        <v>336</v>
      </c>
      <c r="D5101" t="s">
        <v>1087</v>
      </c>
      <c r="E5101" t="s">
        <v>10982</v>
      </c>
      <c r="F5101" t="s">
        <v>10983</v>
      </c>
      <c r="G5101" t="s">
        <v>10984</v>
      </c>
      <c r="H5101">
        <v>311313</v>
      </c>
      <c r="I5101" t="s">
        <v>265</v>
      </c>
      <c r="J5101" t="s">
        <v>242</v>
      </c>
      <c r="K5101" t="s">
        <v>243</v>
      </c>
      <c r="L5101" t="s">
        <v>244</v>
      </c>
      <c r="M5101">
        <v>0</v>
      </c>
      <c r="N5101">
        <v>311313</v>
      </c>
      <c r="O5101" t="s">
        <v>2720</v>
      </c>
      <c r="P5101" t="s">
        <v>10985</v>
      </c>
      <c r="Q5101" t="s">
        <v>1092</v>
      </c>
      <c r="R5101" t="s">
        <v>10988</v>
      </c>
      <c r="S5101" t="s">
        <v>1094</v>
      </c>
      <c r="T5101" t="b">
        <v>1</v>
      </c>
    </row>
    <row r="5102" spans="1:20" x14ac:dyDescent="0.25">
      <c r="A5102" t="s">
        <v>259</v>
      </c>
      <c r="B5102" t="s">
        <v>1669</v>
      </c>
      <c r="C5102" t="s">
        <v>237</v>
      </c>
      <c r="D5102" t="s">
        <v>1669</v>
      </c>
      <c r="F5102" t="s">
        <v>1368</v>
      </c>
      <c r="G5102" t="s">
        <v>10989</v>
      </c>
      <c r="H5102">
        <v>0</v>
      </c>
      <c r="I5102" t="s">
        <v>8721</v>
      </c>
      <c r="J5102" t="s">
        <v>242</v>
      </c>
      <c r="K5102" t="s">
        <v>243</v>
      </c>
      <c r="L5102" t="s">
        <v>244</v>
      </c>
      <c r="M5102">
        <v>0</v>
      </c>
      <c r="N5102">
        <v>0</v>
      </c>
      <c r="O5102" t="s">
        <v>6813</v>
      </c>
      <c r="P5102" t="s">
        <v>10990</v>
      </c>
      <c r="Q5102" t="s">
        <v>8169</v>
      </c>
      <c r="R5102" t="s">
        <v>8170</v>
      </c>
      <c r="S5102" t="s">
        <v>1678</v>
      </c>
      <c r="T5102" t="b">
        <v>0</v>
      </c>
    </row>
    <row r="5103" spans="1:20" x14ac:dyDescent="0.25">
      <c r="A5103" t="s">
        <v>259</v>
      </c>
      <c r="B5103" t="s">
        <v>1669</v>
      </c>
      <c r="C5103" t="s">
        <v>237</v>
      </c>
      <c r="D5103" t="s">
        <v>1669</v>
      </c>
      <c r="F5103" t="s">
        <v>1368</v>
      </c>
      <c r="G5103" t="s">
        <v>10989</v>
      </c>
      <c r="H5103">
        <v>1.5999999999999999E-5</v>
      </c>
      <c r="I5103" t="s">
        <v>8721</v>
      </c>
      <c r="J5103" t="s">
        <v>242</v>
      </c>
      <c r="K5103" t="s">
        <v>243</v>
      </c>
      <c r="L5103" t="s">
        <v>244</v>
      </c>
      <c r="M5103">
        <v>400000</v>
      </c>
      <c r="N5103">
        <v>1.5999999999999999E-5</v>
      </c>
      <c r="O5103" t="s">
        <v>6813</v>
      </c>
      <c r="P5103" t="s">
        <v>10990</v>
      </c>
      <c r="Q5103" t="s">
        <v>8169</v>
      </c>
      <c r="R5103" t="s">
        <v>8170</v>
      </c>
      <c r="S5103" t="s">
        <v>1678</v>
      </c>
      <c r="T5103" t="b">
        <v>0</v>
      </c>
    </row>
    <row r="5104" spans="1:20" x14ac:dyDescent="0.25">
      <c r="A5104" t="s">
        <v>259</v>
      </c>
      <c r="B5104" t="s">
        <v>260</v>
      </c>
      <c r="C5104" t="s">
        <v>237</v>
      </c>
      <c r="D5104" t="s">
        <v>4238</v>
      </c>
      <c r="E5104" t="s">
        <v>4335</v>
      </c>
      <c r="F5104" t="s">
        <v>10991</v>
      </c>
      <c r="G5104" t="s">
        <v>10991</v>
      </c>
      <c r="H5104">
        <v>2.1680000000000001</v>
      </c>
      <c r="I5104" t="s">
        <v>265</v>
      </c>
      <c r="J5104" t="s">
        <v>242</v>
      </c>
      <c r="K5104" t="s">
        <v>243</v>
      </c>
      <c r="L5104" t="s">
        <v>244</v>
      </c>
      <c r="M5104">
        <v>0</v>
      </c>
      <c r="N5104">
        <v>2.1680000000000001</v>
      </c>
      <c r="O5104" t="s">
        <v>3404</v>
      </c>
      <c r="P5104" t="s">
        <v>10992</v>
      </c>
      <c r="Q5104" t="s">
        <v>4242</v>
      </c>
      <c r="R5104" t="s">
        <v>10993</v>
      </c>
      <c r="S5104" t="s">
        <v>270</v>
      </c>
      <c r="T5104" t="b">
        <v>1</v>
      </c>
    </row>
    <row r="5105" spans="1:20" x14ac:dyDescent="0.25">
      <c r="A5105" t="s">
        <v>259</v>
      </c>
      <c r="B5105" t="s">
        <v>260</v>
      </c>
      <c r="C5105" t="s">
        <v>294</v>
      </c>
      <c r="D5105" t="s">
        <v>4238</v>
      </c>
      <c r="E5105" t="s">
        <v>4335</v>
      </c>
      <c r="F5105" t="s">
        <v>10991</v>
      </c>
      <c r="G5105" t="s">
        <v>10991</v>
      </c>
      <c r="H5105">
        <v>1.8</v>
      </c>
      <c r="I5105" t="s">
        <v>265</v>
      </c>
      <c r="J5105" t="s">
        <v>242</v>
      </c>
      <c r="K5105" t="s">
        <v>243</v>
      </c>
      <c r="L5105" t="s">
        <v>244</v>
      </c>
      <c r="M5105">
        <v>0</v>
      </c>
      <c r="N5105">
        <v>1.8</v>
      </c>
      <c r="O5105" t="s">
        <v>3404</v>
      </c>
      <c r="P5105" t="s">
        <v>10992</v>
      </c>
      <c r="Q5105" t="s">
        <v>4242</v>
      </c>
      <c r="R5105" t="s">
        <v>10993</v>
      </c>
      <c r="S5105" t="s">
        <v>270</v>
      </c>
      <c r="T5105" t="b">
        <v>1</v>
      </c>
    </row>
    <row r="5106" spans="1:20" x14ac:dyDescent="0.25">
      <c r="A5106" t="s">
        <v>259</v>
      </c>
      <c r="B5106" t="s">
        <v>260</v>
      </c>
      <c r="C5106" t="s">
        <v>237</v>
      </c>
      <c r="D5106" t="s">
        <v>2086</v>
      </c>
      <c r="E5106" t="s">
        <v>1992</v>
      </c>
      <c r="F5106" t="s">
        <v>5387</v>
      </c>
      <c r="G5106" t="s">
        <v>5388</v>
      </c>
      <c r="H5106">
        <v>1.8049999999999999</v>
      </c>
      <c r="I5106" t="s">
        <v>265</v>
      </c>
      <c r="J5106" t="s">
        <v>242</v>
      </c>
      <c r="K5106" t="s">
        <v>243</v>
      </c>
      <c r="L5106" t="s">
        <v>244</v>
      </c>
      <c r="M5106">
        <v>0</v>
      </c>
      <c r="N5106">
        <v>1.8049999999999999</v>
      </c>
      <c r="O5106" t="s">
        <v>324</v>
      </c>
      <c r="P5106" s="18" t="s">
        <v>7987</v>
      </c>
      <c r="Q5106" t="s">
        <v>2091</v>
      </c>
      <c r="R5106" t="s">
        <v>10994</v>
      </c>
      <c r="S5106" t="s">
        <v>270</v>
      </c>
      <c r="T5106" t="b">
        <v>1</v>
      </c>
    </row>
    <row r="5107" spans="1:20" x14ac:dyDescent="0.25">
      <c r="A5107" t="s">
        <v>259</v>
      </c>
      <c r="B5107" t="s">
        <v>260</v>
      </c>
      <c r="C5107" t="s">
        <v>294</v>
      </c>
      <c r="D5107" t="s">
        <v>2086</v>
      </c>
      <c r="E5107" t="s">
        <v>1992</v>
      </c>
      <c r="F5107" t="s">
        <v>5387</v>
      </c>
      <c r="G5107" t="s">
        <v>5388</v>
      </c>
      <c r="H5107">
        <v>0.46100000000000002</v>
      </c>
      <c r="I5107" t="s">
        <v>265</v>
      </c>
      <c r="J5107" t="s">
        <v>242</v>
      </c>
      <c r="K5107" t="s">
        <v>243</v>
      </c>
      <c r="L5107" t="s">
        <v>244</v>
      </c>
      <c r="M5107">
        <v>0</v>
      </c>
      <c r="N5107">
        <v>0.46100000000000002</v>
      </c>
      <c r="O5107" t="s">
        <v>324</v>
      </c>
      <c r="P5107" s="18" t="s">
        <v>7987</v>
      </c>
      <c r="Q5107" t="s">
        <v>2091</v>
      </c>
      <c r="R5107" t="s">
        <v>10994</v>
      </c>
      <c r="S5107" t="s">
        <v>270</v>
      </c>
      <c r="T5107" t="b">
        <v>1</v>
      </c>
    </row>
    <row r="5108" spans="1:20" x14ac:dyDescent="0.25">
      <c r="A5108" t="s">
        <v>259</v>
      </c>
      <c r="B5108" t="s">
        <v>260</v>
      </c>
      <c r="C5108" t="s">
        <v>237</v>
      </c>
      <c r="D5108" t="s">
        <v>1323</v>
      </c>
      <c r="E5108" t="s">
        <v>1324</v>
      </c>
      <c r="F5108" t="s">
        <v>8612</v>
      </c>
      <c r="G5108" t="s">
        <v>8613</v>
      </c>
      <c r="H5108">
        <v>1.2364999999999999E-2</v>
      </c>
      <c r="I5108" t="s">
        <v>265</v>
      </c>
      <c r="J5108" t="s">
        <v>242</v>
      </c>
      <c r="K5108" t="s">
        <v>243</v>
      </c>
      <c r="L5108" t="s">
        <v>244</v>
      </c>
      <c r="M5108">
        <v>0</v>
      </c>
      <c r="N5108">
        <v>1.2364999999999999E-2</v>
      </c>
      <c r="O5108" t="s">
        <v>372</v>
      </c>
      <c r="P5108" t="s">
        <v>10995</v>
      </c>
      <c r="Q5108" t="s">
        <v>1328</v>
      </c>
      <c r="R5108" t="s">
        <v>10996</v>
      </c>
      <c r="S5108" t="s">
        <v>270</v>
      </c>
      <c r="T5108" t="b">
        <v>1</v>
      </c>
    </row>
    <row r="5109" spans="1:20" x14ac:dyDescent="0.25">
      <c r="A5109" t="s">
        <v>236</v>
      </c>
      <c r="B5109" t="s">
        <v>236</v>
      </c>
      <c r="C5109" t="s">
        <v>237</v>
      </c>
      <c r="D5109" t="s">
        <v>355</v>
      </c>
      <c r="F5109" t="s">
        <v>2702</v>
      </c>
      <c r="G5109" t="s">
        <v>3497</v>
      </c>
      <c r="H5109">
        <v>0.127</v>
      </c>
      <c r="I5109" t="s">
        <v>341</v>
      </c>
      <c r="J5109" t="s">
        <v>242</v>
      </c>
      <c r="K5109" t="s">
        <v>243</v>
      </c>
      <c r="L5109" t="s">
        <v>244</v>
      </c>
      <c r="M5109">
        <v>0</v>
      </c>
      <c r="N5109">
        <v>0.127</v>
      </c>
      <c r="O5109" t="s">
        <v>3698</v>
      </c>
      <c r="P5109" t="s">
        <v>10997</v>
      </c>
      <c r="Q5109" t="s">
        <v>360</v>
      </c>
      <c r="R5109" t="s">
        <v>2705</v>
      </c>
      <c r="S5109" t="s">
        <v>249</v>
      </c>
      <c r="T5109" t="b">
        <v>1</v>
      </c>
    </row>
    <row r="5110" spans="1:20" x14ac:dyDescent="0.25">
      <c r="A5110" t="s">
        <v>259</v>
      </c>
      <c r="B5110" t="s">
        <v>260</v>
      </c>
      <c r="C5110" t="s">
        <v>237</v>
      </c>
      <c r="D5110" t="s">
        <v>2534</v>
      </c>
      <c r="E5110" t="s">
        <v>10998</v>
      </c>
      <c r="F5110" t="s">
        <v>10999</v>
      </c>
      <c r="G5110" t="s">
        <v>10999</v>
      </c>
      <c r="H5110">
        <v>1.4159999999999999</v>
      </c>
      <c r="I5110" t="s">
        <v>265</v>
      </c>
      <c r="J5110" t="s">
        <v>242</v>
      </c>
      <c r="K5110" t="s">
        <v>243</v>
      </c>
      <c r="L5110" t="s">
        <v>244</v>
      </c>
      <c r="M5110">
        <v>0</v>
      </c>
      <c r="N5110">
        <v>1.4159999999999999</v>
      </c>
      <c r="O5110" t="s">
        <v>576</v>
      </c>
      <c r="P5110" t="s">
        <v>11000</v>
      </c>
      <c r="Q5110" t="s">
        <v>2538</v>
      </c>
      <c r="R5110" t="s">
        <v>11001</v>
      </c>
      <c r="S5110" t="s">
        <v>270</v>
      </c>
      <c r="T5110" t="b">
        <v>1</v>
      </c>
    </row>
    <row r="5111" spans="1:20" x14ac:dyDescent="0.25">
      <c r="A5111" t="s">
        <v>259</v>
      </c>
      <c r="B5111" t="s">
        <v>260</v>
      </c>
      <c r="C5111" t="s">
        <v>294</v>
      </c>
      <c r="D5111" t="s">
        <v>2534</v>
      </c>
      <c r="E5111" t="s">
        <v>10998</v>
      </c>
      <c r="F5111" t="s">
        <v>10999</v>
      </c>
      <c r="G5111" t="s">
        <v>10999</v>
      </c>
      <c r="H5111">
        <v>0.68</v>
      </c>
      <c r="I5111" t="s">
        <v>265</v>
      </c>
      <c r="J5111" t="s">
        <v>242</v>
      </c>
      <c r="K5111" t="s">
        <v>243</v>
      </c>
      <c r="L5111" t="s">
        <v>244</v>
      </c>
      <c r="M5111">
        <v>0</v>
      </c>
      <c r="N5111">
        <v>0.68</v>
      </c>
      <c r="O5111" t="s">
        <v>576</v>
      </c>
      <c r="P5111" t="s">
        <v>11000</v>
      </c>
      <c r="Q5111" t="s">
        <v>2538</v>
      </c>
      <c r="R5111" t="s">
        <v>11001</v>
      </c>
      <c r="S5111" t="s">
        <v>270</v>
      </c>
      <c r="T5111" t="b">
        <v>1</v>
      </c>
    </row>
    <row r="5112" spans="1:20" x14ac:dyDescent="0.25">
      <c r="A5112" t="s">
        <v>259</v>
      </c>
      <c r="B5112" t="s">
        <v>260</v>
      </c>
      <c r="C5112" t="s">
        <v>237</v>
      </c>
      <c r="D5112" t="s">
        <v>1679</v>
      </c>
      <c r="E5112" t="s">
        <v>2312</v>
      </c>
      <c r="F5112" t="s">
        <v>2312</v>
      </c>
      <c r="G5112" t="s">
        <v>2519</v>
      </c>
      <c r="H5112">
        <v>1.64</v>
      </c>
      <c r="I5112" t="s">
        <v>265</v>
      </c>
      <c r="J5112" t="s">
        <v>242</v>
      </c>
      <c r="K5112" t="s">
        <v>243</v>
      </c>
      <c r="L5112" t="s">
        <v>244</v>
      </c>
      <c r="M5112">
        <v>0</v>
      </c>
      <c r="N5112">
        <v>1.64</v>
      </c>
      <c r="O5112" t="s">
        <v>324</v>
      </c>
      <c r="P5112" t="s">
        <v>11002</v>
      </c>
      <c r="Q5112" t="s">
        <v>1683</v>
      </c>
      <c r="R5112" t="s">
        <v>11003</v>
      </c>
      <c r="S5112" t="s">
        <v>270</v>
      </c>
      <c r="T5112" t="b">
        <v>1</v>
      </c>
    </row>
    <row r="5113" spans="1:20" x14ac:dyDescent="0.25">
      <c r="A5113" t="s">
        <v>259</v>
      </c>
      <c r="B5113" t="s">
        <v>260</v>
      </c>
      <c r="C5113" t="s">
        <v>294</v>
      </c>
      <c r="D5113" t="s">
        <v>1679</v>
      </c>
      <c r="E5113" t="s">
        <v>2312</v>
      </c>
      <c r="F5113" t="s">
        <v>2312</v>
      </c>
      <c r="G5113" t="s">
        <v>2519</v>
      </c>
      <c r="H5113">
        <v>0.90400000000000003</v>
      </c>
      <c r="I5113" t="s">
        <v>265</v>
      </c>
      <c r="J5113" t="s">
        <v>242</v>
      </c>
      <c r="K5113" t="s">
        <v>243</v>
      </c>
      <c r="L5113" t="s">
        <v>244</v>
      </c>
      <c r="M5113">
        <v>0</v>
      </c>
      <c r="N5113">
        <v>0.90400000000000003</v>
      </c>
      <c r="O5113" t="s">
        <v>324</v>
      </c>
      <c r="P5113" t="s">
        <v>11002</v>
      </c>
      <c r="Q5113" t="s">
        <v>1683</v>
      </c>
      <c r="R5113" t="s">
        <v>11003</v>
      </c>
      <c r="S5113" t="s">
        <v>270</v>
      </c>
      <c r="T5113" t="b">
        <v>1</v>
      </c>
    </row>
    <row r="5114" spans="1:20" x14ac:dyDescent="0.25">
      <c r="A5114" t="s">
        <v>259</v>
      </c>
      <c r="B5114" t="s">
        <v>260</v>
      </c>
      <c r="C5114" t="s">
        <v>237</v>
      </c>
      <c r="D5114" t="s">
        <v>2086</v>
      </c>
      <c r="E5114" t="s">
        <v>2087</v>
      </c>
      <c r="F5114" t="s">
        <v>6527</v>
      </c>
      <c r="G5114" t="s">
        <v>6528</v>
      </c>
      <c r="H5114">
        <v>0.30099999999999999</v>
      </c>
      <c r="I5114" t="s">
        <v>265</v>
      </c>
      <c r="J5114" t="s">
        <v>242</v>
      </c>
      <c r="K5114" t="s">
        <v>243</v>
      </c>
      <c r="L5114" t="s">
        <v>244</v>
      </c>
      <c r="M5114">
        <v>0</v>
      </c>
      <c r="N5114">
        <v>0.30099999999999999</v>
      </c>
      <c r="O5114" t="s">
        <v>324</v>
      </c>
      <c r="P5114" t="s">
        <v>11004</v>
      </c>
      <c r="Q5114" t="s">
        <v>2091</v>
      </c>
      <c r="R5114" t="s">
        <v>11005</v>
      </c>
      <c r="S5114" t="s">
        <v>270</v>
      </c>
      <c r="T5114" t="b">
        <v>1</v>
      </c>
    </row>
    <row r="5115" spans="1:20" x14ac:dyDescent="0.25">
      <c r="A5115" t="s">
        <v>259</v>
      </c>
      <c r="B5115" t="s">
        <v>260</v>
      </c>
      <c r="C5115" t="s">
        <v>294</v>
      </c>
      <c r="D5115" t="s">
        <v>2086</v>
      </c>
      <c r="E5115" t="s">
        <v>2087</v>
      </c>
      <c r="F5115" t="s">
        <v>6527</v>
      </c>
      <c r="G5115" t="s">
        <v>6528</v>
      </c>
      <c r="H5115">
        <v>7.6799999999999993E-2</v>
      </c>
      <c r="I5115" t="s">
        <v>265</v>
      </c>
      <c r="J5115" t="s">
        <v>242</v>
      </c>
      <c r="K5115" t="s">
        <v>243</v>
      </c>
      <c r="L5115" t="s">
        <v>244</v>
      </c>
      <c r="M5115">
        <v>0</v>
      </c>
      <c r="N5115">
        <v>7.6799999999999993E-2</v>
      </c>
      <c r="O5115" t="s">
        <v>324</v>
      </c>
      <c r="P5115" t="s">
        <v>11004</v>
      </c>
      <c r="Q5115" t="s">
        <v>2091</v>
      </c>
      <c r="R5115" t="s">
        <v>11005</v>
      </c>
      <c r="S5115" t="s">
        <v>270</v>
      </c>
      <c r="T5115" t="b">
        <v>1</v>
      </c>
    </row>
    <row r="5116" spans="1:20" x14ac:dyDescent="0.25">
      <c r="A5116" t="s">
        <v>259</v>
      </c>
      <c r="B5116" t="s">
        <v>260</v>
      </c>
      <c r="C5116" t="s">
        <v>237</v>
      </c>
      <c r="D5116" t="s">
        <v>3581</v>
      </c>
      <c r="E5116" t="s">
        <v>321</v>
      </c>
      <c r="F5116" t="s">
        <v>5066</v>
      </c>
      <c r="G5116" t="s">
        <v>5067</v>
      </c>
      <c r="H5116">
        <v>0.14047899999999999</v>
      </c>
      <c r="I5116" t="s">
        <v>265</v>
      </c>
      <c r="J5116" t="s">
        <v>242</v>
      </c>
      <c r="K5116" t="s">
        <v>243</v>
      </c>
      <c r="L5116" t="s">
        <v>244</v>
      </c>
      <c r="M5116">
        <v>0</v>
      </c>
      <c r="N5116">
        <v>0.14047899999999999</v>
      </c>
      <c r="O5116" t="s">
        <v>372</v>
      </c>
      <c r="P5116" t="s">
        <v>11006</v>
      </c>
      <c r="Q5116" t="s">
        <v>3586</v>
      </c>
      <c r="R5116" t="s">
        <v>11007</v>
      </c>
      <c r="S5116" t="s">
        <v>270</v>
      </c>
      <c r="T5116" t="b">
        <v>1</v>
      </c>
    </row>
    <row r="5117" spans="1:20" x14ac:dyDescent="0.25">
      <c r="A5117" t="s">
        <v>259</v>
      </c>
      <c r="B5117" t="s">
        <v>260</v>
      </c>
      <c r="C5117" t="s">
        <v>294</v>
      </c>
      <c r="D5117" t="s">
        <v>3581</v>
      </c>
      <c r="E5117" t="s">
        <v>321</v>
      </c>
      <c r="F5117" t="s">
        <v>5066</v>
      </c>
      <c r="G5117" t="s">
        <v>5067</v>
      </c>
      <c r="H5117">
        <v>5.6902000000000001E-2</v>
      </c>
      <c r="I5117" t="s">
        <v>265</v>
      </c>
      <c r="J5117" t="s">
        <v>242</v>
      </c>
      <c r="K5117" t="s">
        <v>243</v>
      </c>
      <c r="L5117" t="s">
        <v>244</v>
      </c>
      <c r="M5117">
        <v>0</v>
      </c>
      <c r="N5117">
        <v>5.6902000000000001E-2</v>
      </c>
      <c r="O5117" t="s">
        <v>372</v>
      </c>
      <c r="P5117" t="s">
        <v>11006</v>
      </c>
      <c r="Q5117" t="s">
        <v>3586</v>
      </c>
      <c r="R5117" t="s">
        <v>11007</v>
      </c>
      <c r="S5117" t="s">
        <v>270</v>
      </c>
      <c r="T5117" t="b">
        <v>1</v>
      </c>
    </row>
    <row r="5118" spans="1:20" x14ac:dyDescent="0.25">
      <c r="A5118" t="s">
        <v>259</v>
      </c>
      <c r="B5118" t="s">
        <v>260</v>
      </c>
      <c r="C5118" t="s">
        <v>237</v>
      </c>
      <c r="D5118" t="s">
        <v>2274</v>
      </c>
      <c r="E5118" t="s">
        <v>7082</v>
      </c>
      <c r="F5118" t="s">
        <v>9542</v>
      </c>
      <c r="G5118" t="s">
        <v>9542</v>
      </c>
      <c r="H5118">
        <v>7.5200000000000003E-2</v>
      </c>
      <c r="I5118" t="s">
        <v>265</v>
      </c>
      <c r="J5118" t="s">
        <v>242</v>
      </c>
      <c r="K5118" t="s">
        <v>243</v>
      </c>
      <c r="L5118" t="s">
        <v>244</v>
      </c>
      <c r="M5118">
        <v>0</v>
      </c>
      <c r="N5118">
        <v>7.5200000000000003E-2</v>
      </c>
      <c r="O5118" t="s">
        <v>372</v>
      </c>
      <c r="P5118" t="s">
        <v>11008</v>
      </c>
      <c r="Q5118" t="s">
        <v>2278</v>
      </c>
      <c r="R5118" t="s">
        <v>11009</v>
      </c>
      <c r="S5118" t="s">
        <v>270</v>
      </c>
      <c r="T5118" t="b">
        <v>1</v>
      </c>
    </row>
    <row r="5119" spans="1:20" x14ac:dyDescent="0.25">
      <c r="A5119" t="s">
        <v>259</v>
      </c>
      <c r="B5119" t="s">
        <v>260</v>
      </c>
      <c r="C5119" t="s">
        <v>237</v>
      </c>
      <c r="D5119" t="s">
        <v>875</v>
      </c>
      <c r="E5119" t="s">
        <v>5245</v>
      </c>
      <c r="F5119" t="s">
        <v>11010</v>
      </c>
      <c r="G5119" t="s">
        <v>11010</v>
      </c>
      <c r="H5119">
        <v>40.475999999999999</v>
      </c>
      <c r="I5119" t="s">
        <v>265</v>
      </c>
      <c r="J5119" t="s">
        <v>242</v>
      </c>
      <c r="K5119" t="s">
        <v>243</v>
      </c>
      <c r="L5119" t="s">
        <v>244</v>
      </c>
      <c r="M5119">
        <v>0</v>
      </c>
      <c r="N5119">
        <v>40.475999999999999</v>
      </c>
      <c r="O5119" t="s">
        <v>283</v>
      </c>
      <c r="P5119" t="s">
        <v>11011</v>
      </c>
      <c r="Q5119" t="s">
        <v>879</v>
      </c>
      <c r="R5119" t="s">
        <v>11012</v>
      </c>
      <c r="S5119" t="s">
        <v>270</v>
      </c>
      <c r="T5119" t="b">
        <v>1</v>
      </c>
    </row>
    <row r="5120" spans="1:20" x14ac:dyDescent="0.25">
      <c r="A5120" t="s">
        <v>259</v>
      </c>
      <c r="B5120" t="s">
        <v>260</v>
      </c>
      <c r="C5120" t="s">
        <v>294</v>
      </c>
      <c r="D5120" t="s">
        <v>875</v>
      </c>
      <c r="E5120" t="s">
        <v>5245</v>
      </c>
      <c r="F5120" t="s">
        <v>11010</v>
      </c>
      <c r="G5120" t="s">
        <v>11010</v>
      </c>
      <c r="H5120">
        <v>31.643000000000001</v>
      </c>
      <c r="I5120" t="s">
        <v>265</v>
      </c>
      <c r="J5120" t="s">
        <v>242</v>
      </c>
      <c r="K5120" t="s">
        <v>243</v>
      </c>
      <c r="L5120" t="s">
        <v>244</v>
      </c>
      <c r="M5120">
        <v>0</v>
      </c>
      <c r="N5120">
        <v>31.643000000000001</v>
      </c>
      <c r="O5120" t="s">
        <v>283</v>
      </c>
      <c r="P5120" t="s">
        <v>11011</v>
      </c>
      <c r="Q5120" t="s">
        <v>879</v>
      </c>
      <c r="R5120" t="s">
        <v>11012</v>
      </c>
      <c r="S5120" t="s">
        <v>270</v>
      </c>
      <c r="T5120" t="b">
        <v>1</v>
      </c>
    </row>
    <row r="5121" spans="1:20" x14ac:dyDescent="0.25">
      <c r="A5121" t="s">
        <v>259</v>
      </c>
      <c r="B5121" t="s">
        <v>260</v>
      </c>
      <c r="C5121" t="s">
        <v>237</v>
      </c>
      <c r="D5121" t="s">
        <v>2443</v>
      </c>
      <c r="E5121" t="s">
        <v>4531</v>
      </c>
      <c r="F5121" t="s">
        <v>4531</v>
      </c>
      <c r="G5121" t="s">
        <v>4532</v>
      </c>
      <c r="H5121">
        <v>0.76800000000000002</v>
      </c>
      <c r="I5121" t="s">
        <v>265</v>
      </c>
      <c r="J5121" t="s">
        <v>242</v>
      </c>
      <c r="K5121" t="s">
        <v>243</v>
      </c>
      <c r="L5121" t="s">
        <v>244</v>
      </c>
      <c r="M5121">
        <v>0</v>
      </c>
      <c r="N5121">
        <v>0.76800000000000002</v>
      </c>
      <c r="O5121" t="s">
        <v>324</v>
      </c>
      <c r="P5121" t="s">
        <v>11013</v>
      </c>
      <c r="Q5121" t="s">
        <v>2448</v>
      </c>
      <c r="R5121" t="s">
        <v>11014</v>
      </c>
      <c r="S5121" t="s">
        <v>270</v>
      </c>
      <c r="T5121" t="b">
        <v>1</v>
      </c>
    </row>
    <row r="5122" spans="1:20" x14ac:dyDescent="0.25">
      <c r="A5122" t="s">
        <v>259</v>
      </c>
      <c r="B5122" t="s">
        <v>260</v>
      </c>
      <c r="C5122" t="s">
        <v>336</v>
      </c>
      <c r="D5122" t="s">
        <v>2443</v>
      </c>
      <c r="E5122" t="s">
        <v>4531</v>
      </c>
      <c r="F5122" t="s">
        <v>4531</v>
      </c>
      <c r="G5122" t="s">
        <v>4532</v>
      </c>
      <c r="H5122">
        <v>3969</v>
      </c>
      <c r="I5122" t="s">
        <v>265</v>
      </c>
      <c r="J5122" t="s">
        <v>242</v>
      </c>
      <c r="K5122" t="s">
        <v>243</v>
      </c>
      <c r="L5122" t="s">
        <v>244</v>
      </c>
      <c r="M5122">
        <v>0</v>
      </c>
      <c r="N5122">
        <v>3969</v>
      </c>
      <c r="O5122" t="s">
        <v>324</v>
      </c>
      <c r="P5122" t="s">
        <v>11013</v>
      </c>
      <c r="Q5122" t="s">
        <v>2448</v>
      </c>
      <c r="R5122" t="s">
        <v>11015</v>
      </c>
      <c r="S5122" t="s">
        <v>270</v>
      </c>
      <c r="T5122" t="b">
        <v>1</v>
      </c>
    </row>
    <row r="5123" spans="1:20" x14ac:dyDescent="0.25">
      <c r="A5123" t="s">
        <v>259</v>
      </c>
      <c r="B5123" t="s">
        <v>260</v>
      </c>
      <c r="C5123" t="s">
        <v>336</v>
      </c>
      <c r="D5123" t="s">
        <v>2443</v>
      </c>
      <c r="E5123" t="s">
        <v>4531</v>
      </c>
      <c r="F5123" t="s">
        <v>4531</v>
      </c>
      <c r="G5123" t="s">
        <v>4532</v>
      </c>
      <c r="H5123">
        <v>7670</v>
      </c>
      <c r="I5123" t="s">
        <v>265</v>
      </c>
      <c r="J5123" t="s">
        <v>242</v>
      </c>
      <c r="K5123" t="s">
        <v>243</v>
      </c>
      <c r="L5123" t="s">
        <v>244</v>
      </c>
      <c r="M5123">
        <v>0</v>
      </c>
      <c r="N5123">
        <v>7670</v>
      </c>
      <c r="O5123" t="s">
        <v>324</v>
      </c>
      <c r="P5123" t="s">
        <v>11013</v>
      </c>
      <c r="Q5123" t="s">
        <v>2448</v>
      </c>
      <c r="R5123" t="s">
        <v>11016</v>
      </c>
      <c r="S5123" t="s">
        <v>270</v>
      </c>
      <c r="T5123" t="b">
        <v>1</v>
      </c>
    </row>
    <row r="5124" spans="1:20" x14ac:dyDescent="0.25">
      <c r="A5124" t="s">
        <v>236</v>
      </c>
      <c r="B5124" t="s">
        <v>236</v>
      </c>
      <c r="C5124" t="s">
        <v>237</v>
      </c>
      <c r="D5124" t="s">
        <v>314</v>
      </c>
      <c r="F5124" t="s">
        <v>672</v>
      </c>
      <c r="G5124" t="s">
        <v>906</v>
      </c>
      <c r="H5124">
        <v>4.0000000000000001E-3</v>
      </c>
      <c r="I5124" t="s">
        <v>254</v>
      </c>
      <c r="J5124" t="s">
        <v>242</v>
      </c>
      <c r="K5124" t="s">
        <v>243</v>
      </c>
      <c r="L5124" t="s">
        <v>244</v>
      </c>
      <c r="M5124">
        <v>0</v>
      </c>
      <c r="N5124">
        <v>4.0000000000000001E-3</v>
      </c>
      <c r="O5124" t="s">
        <v>569</v>
      </c>
      <c r="P5124" t="s">
        <v>2303</v>
      </c>
      <c r="Q5124" t="s">
        <v>318</v>
      </c>
      <c r="R5124" t="s">
        <v>10776</v>
      </c>
      <c r="S5124" t="s">
        <v>249</v>
      </c>
      <c r="T5124" t="b">
        <v>0</v>
      </c>
    </row>
    <row r="5125" spans="1:20" x14ac:dyDescent="0.25">
      <c r="A5125" t="s">
        <v>259</v>
      </c>
      <c r="B5125" t="s">
        <v>260</v>
      </c>
      <c r="C5125" t="s">
        <v>237</v>
      </c>
      <c r="D5125" t="s">
        <v>328</v>
      </c>
      <c r="E5125" t="s">
        <v>6221</v>
      </c>
      <c r="F5125" t="s">
        <v>10875</v>
      </c>
      <c r="G5125" t="s">
        <v>10875</v>
      </c>
      <c r="H5125">
        <v>0.36159999999999998</v>
      </c>
      <c r="I5125" t="s">
        <v>265</v>
      </c>
      <c r="J5125" t="s">
        <v>242</v>
      </c>
      <c r="K5125" t="s">
        <v>243</v>
      </c>
      <c r="L5125" t="s">
        <v>244</v>
      </c>
      <c r="M5125">
        <v>0</v>
      </c>
      <c r="N5125">
        <v>0.36159999999999998</v>
      </c>
      <c r="O5125" t="s">
        <v>1258</v>
      </c>
      <c r="P5125" t="s">
        <v>11017</v>
      </c>
      <c r="Q5125" t="s">
        <v>333</v>
      </c>
      <c r="R5125" t="s">
        <v>11018</v>
      </c>
      <c r="S5125" t="s">
        <v>270</v>
      </c>
      <c r="T5125" t="b">
        <v>1</v>
      </c>
    </row>
    <row r="5126" spans="1:20" x14ac:dyDescent="0.25">
      <c r="A5126" t="s">
        <v>259</v>
      </c>
      <c r="B5126" t="s">
        <v>260</v>
      </c>
      <c r="C5126" t="s">
        <v>237</v>
      </c>
      <c r="D5126" t="s">
        <v>1621</v>
      </c>
      <c r="E5126" t="s">
        <v>2025</v>
      </c>
      <c r="F5126" t="s">
        <v>9174</v>
      </c>
      <c r="G5126" t="s">
        <v>9174</v>
      </c>
      <c r="H5126">
        <v>0.33200000000000002</v>
      </c>
      <c r="I5126" t="s">
        <v>265</v>
      </c>
      <c r="J5126" t="s">
        <v>242</v>
      </c>
      <c r="K5126" t="s">
        <v>243</v>
      </c>
      <c r="L5126" t="s">
        <v>244</v>
      </c>
      <c r="M5126">
        <v>0</v>
      </c>
      <c r="N5126">
        <v>0.33200000000000002</v>
      </c>
      <c r="O5126" t="s">
        <v>446</v>
      </c>
      <c r="P5126" t="s">
        <v>11019</v>
      </c>
      <c r="Q5126" t="s">
        <v>1625</v>
      </c>
      <c r="R5126" t="s">
        <v>11020</v>
      </c>
      <c r="S5126" t="s">
        <v>270</v>
      </c>
      <c r="T5126" t="b">
        <v>1</v>
      </c>
    </row>
    <row r="5127" spans="1:20" x14ac:dyDescent="0.25">
      <c r="A5127" t="s">
        <v>259</v>
      </c>
      <c r="B5127" t="s">
        <v>260</v>
      </c>
      <c r="C5127" t="s">
        <v>294</v>
      </c>
      <c r="D5127" t="s">
        <v>1621</v>
      </c>
      <c r="E5127" t="s">
        <v>2025</v>
      </c>
      <c r="F5127" t="s">
        <v>9174</v>
      </c>
      <c r="G5127" t="s">
        <v>9174</v>
      </c>
      <c r="H5127">
        <v>0.29499999999999998</v>
      </c>
      <c r="I5127" t="s">
        <v>265</v>
      </c>
      <c r="J5127" t="s">
        <v>242</v>
      </c>
      <c r="K5127" t="s">
        <v>243</v>
      </c>
      <c r="L5127" t="s">
        <v>244</v>
      </c>
      <c r="M5127">
        <v>0</v>
      </c>
      <c r="N5127">
        <v>0.29499999999999998</v>
      </c>
      <c r="O5127" t="s">
        <v>446</v>
      </c>
      <c r="P5127" t="s">
        <v>11019</v>
      </c>
      <c r="Q5127" t="s">
        <v>1625</v>
      </c>
      <c r="R5127" t="s">
        <v>11020</v>
      </c>
      <c r="S5127" t="s">
        <v>270</v>
      </c>
      <c r="T5127" t="b">
        <v>1</v>
      </c>
    </row>
    <row r="5128" spans="1:20" x14ac:dyDescent="0.25">
      <c r="A5128" t="s">
        <v>259</v>
      </c>
      <c r="B5128" t="s">
        <v>260</v>
      </c>
      <c r="C5128" t="s">
        <v>237</v>
      </c>
      <c r="D5128" t="s">
        <v>4076</v>
      </c>
      <c r="E5128" t="s">
        <v>2818</v>
      </c>
      <c r="F5128" t="s">
        <v>11021</v>
      </c>
      <c r="G5128" t="s">
        <v>11022</v>
      </c>
      <c r="H5128">
        <v>2.4860000000000002</v>
      </c>
      <c r="I5128" t="s">
        <v>265</v>
      </c>
      <c r="J5128" t="s">
        <v>242</v>
      </c>
      <c r="K5128" t="s">
        <v>243</v>
      </c>
      <c r="L5128" t="s">
        <v>244</v>
      </c>
      <c r="M5128">
        <v>0</v>
      </c>
      <c r="N5128">
        <v>2.4860000000000002</v>
      </c>
      <c r="O5128" t="s">
        <v>660</v>
      </c>
      <c r="P5128" t="s">
        <v>11023</v>
      </c>
      <c r="Q5128" t="s">
        <v>4081</v>
      </c>
      <c r="R5128" t="s">
        <v>11024</v>
      </c>
      <c r="S5128" t="s">
        <v>270</v>
      </c>
      <c r="T5128" t="b">
        <v>1</v>
      </c>
    </row>
    <row r="5129" spans="1:20" x14ac:dyDescent="0.25">
      <c r="A5129" t="s">
        <v>259</v>
      </c>
      <c r="B5129" t="s">
        <v>260</v>
      </c>
      <c r="C5129" t="s">
        <v>294</v>
      </c>
      <c r="D5129" t="s">
        <v>4076</v>
      </c>
      <c r="E5129" t="s">
        <v>2818</v>
      </c>
      <c r="F5129" t="s">
        <v>11021</v>
      </c>
      <c r="G5129" t="s">
        <v>11022</v>
      </c>
      <c r="H5129">
        <v>0.80200000000000005</v>
      </c>
      <c r="I5129" t="s">
        <v>265</v>
      </c>
      <c r="J5129" t="s">
        <v>242</v>
      </c>
      <c r="K5129" t="s">
        <v>243</v>
      </c>
      <c r="L5129" t="s">
        <v>244</v>
      </c>
      <c r="M5129">
        <v>0</v>
      </c>
      <c r="N5129">
        <v>0.80200000000000005</v>
      </c>
      <c r="O5129" t="s">
        <v>660</v>
      </c>
      <c r="P5129" t="s">
        <v>11023</v>
      </c>
      <c r="Q5129" t="s">
        <v>4081</v>
      </c>
      <c r="R5129" t="s">
        <v>11024</v>
      </c>
      <c r="S5129" t="s">
        <v>270</v>
      </c>
      <c r="T5129" t="b">
        <v>1</v>
      </c>
    </row>
    <row r="5130" spans="1:20" x14ac:dyDescent="0.25">
      <c r="A5130" t="s">
        <v>259</v>
      </c>
      <c r="B5130" t="s">
        <v>260</v>
      </c>
      <c r="C5130" t="s">
        <v>237</v>
      </c>
      <c r="D5130" t="s">
        <v>3026</v>
      </c>
      <c r="E5130" t="s">
        <v>6074</v>
      </c>
      <c r="F5130" t="s">
        <v>11025</v>
      </c>
      <c r="G5130" t="s">
        <v>11025</v>
      </c>
      <c r="H5130">
        <v>0.66700000000000004</v>
      </c>
      <c r="I5130" t="s">
        <v>265</v>
      </c>
      <c r="J5130" t="s">
        <v>242</v>
      </c>
      <c r="K5130" t="s">
        <v>243</v>
      </c>
      <c r="L5130" t="s">
        <v>244</v>
      </c>
      <c r="M5130">
        <v>0</v>
      </c>
      <c r="N5130">
        <v>0.66700000000000004</v>
      </c>
      <c r="O5130" t="s">
        <v>927</v>
      </c>
      <c r="P5130" t="s">
        <v>11026</v>
      </c>
      <c r="Q5130" t="s">
        <v>3030</v>
      </c>
      <c r="R5130" t="s">
        <v>11027</v>
      </c>
      <c r="S5130" t="s">
        <v>270</v>
      </c>
      <c r="T5130" t="b">
        <v>1</v>
      </c>
    </row>
    <row r="5131" spans="1:20" x14ac:dyDescent="0.25">
      <c r="A5131" t="s">
        <v>259</v>
      </c>
      <c r="B5131" t="s">
        <v>260</v>
      </c>
      <c r="C5131" t="s">
        <v>294</v>
      </c>
      <c r="D5131" t="s">
        <v>3026</v>
      </c>
      <c r="E5131" t="s">
        <v>6074</v>
      </c>
      <c r="F5131" t="s">
        <v>11025</v>
      </c>
      <c r="G5131" t="s">
        <v>11025</v>
      </c>
      <c r="H5131">
        <v>0.186</v>
      </c>
      <c r="I5131" t="s">
        <v>265</v>
      </c>
      <c r="J5131" t="s">
        <v>242</v>
      </c>
      <c r="K5131" t="s">
        <v>243</v>
      </c>
      <c r="L5131" t="s">
        <v>244</v>
      </c>
      <c r="M5131">
        <v>0</v>
      </c>
      <c r="N5131">
        <v>0.186</v>
      </c>
      <c r="O5131" t="s">
        <v>927</v>
      </c>
      <c r="P5131" t="s">
        <v>11026</v>
      </c>
      <c r="Q5131" t="s">
        <v>3030</v>
      </c>
      <c r="R5131" t="s">
        <v>11027</v>
      </c>
      <c r="S5131" t="s">
        <v>270</v>
      </c>
      <c r="T5131" t="b">
        <v>1</v>
      </c>
    </row>
    <row r="5132" spans="1:20" x14ac:dyDescent="0.25">
      <c r="A5132" t="s">
        <v>259</v>
      </c>
      <c r="B5132" t="s">
        <v>260</v>
      </c>
      <c r="C5132" t="s">
        <v>237</v>
      </c>
      <c r="D5132" t="s">
        <v>2093</v>
      </c>
      <c r="E5132" t="s">
        <v>1635</v>
      </c>
      <c r="F5132" t="s">
        <v>1636</v>
      </c>
      <c r="G5132" t="s">
        <v>3203</v>
      </c>
      <c r="H5132">
        <v>0.69799999999999995</v>
      </c>
      <c r="I5132" t="s">
        <v>265</v>
      </c>
      <c r="J5132" t="s">
        <v>242</v>
      </c>
      <c r="K5132" t="s">
        <v>243</v>
      </c>
      <c r="L5132" t="s">
        <v>244</v>
      </c>
      <c r="M5132">
        <v>0</v>
      </c>
      <c r="N5132">
        <v>0.69799999999999995</v>
      </c>
      <c r="O5132" t="s">
        <v>1309</v>
      </c>
      <c r="P5132" t="s">
        <v>1967</v>
      </c>
      <c r="Q5132" t="s">
        <v>2098</v>
      </c>
      <c r="R5132" t="s">
        <v>11028</v>
      </c>
      <c r="S5132" t="s">
        <v>270</v>
      </c>
      <c r="T5132" t="b">
        <v>1</v>
      </c>
    </row>
    <row r="5133" spans="1:20" x14ac:dyDescent="0.25">
      <c r="A5133" t="s">
        <v>259</v>
      </c>
      <c r="B5133" t="s">
        <v>260</v>
      </c>
      <c r="C5133" t="s">
        <v>294</v>
      </c>
      <c r="D5133" t="s">
        <v>2093</v>
      </c>
      <c r="E5133" t="s">
        <v>1635</v>
      </c>
      <c r="F5133" t="s">
        <v>1636</v>
      </c>
      <c r="G5133" t="s">
        <v>3203</v>
      </c>
      <c r="H5133">
        <v>0.20200000000000001</v>
      </c>
      <c r="I5133" t="s">
        <v>265</v>
      </c>
      <c r="J5133" t="s">
        <v>242</v>
      </c>
      <c r="K5133" t="s">
        <v>243</v>
      </c>
      <c r="L5133" t="s">
        <v>244</v>
      </c>
      <c r="M5133">
        <v>0</v>
      </c>
      <c r="N5133">
        <v>0.20200000000000001</v>
      </c>
      <c r="O5133" t="s">
        <v>1309</v>
      </c>
      <c r="P5133" t="s">
        <v>1967</v>
      </c>
      <c r="Q5133" t="s">
        <v>2098</v>
      </c>
      <c r="R5133" t="s">
        <v>11028</v>
      </c>
      <c r="S5133" t="s">
        <v>270</v>
      </c>
      <c r="T5133" t="b">
        <v>1</v>
      </c>
    </row>
    <row r="5134" spans="1:20" x14ac:dyDescent="0.25">
      <c r="A5134" t="s">
        <v>259</v>
      </c>
      <c r="B5134" t="s">
        <v>382</v>
      </c>
      <c r="C5134" t="s">
        <v>237</v>
      </c>
      <c r="D5134" t="s">
        <v>1634</v>
      </c>
      <c r="E5134" t="s">
        <v>5993</v>
      </c>
      <c r="F5134" t="s">
        <v>5994</v>
      </c>
      <c r="G5134" t="s">
        <v>5994</v>
      </c>
      <c r="H5134">
        <v>0.872</v>
      </c>
      <c r="I5134" t="s">
        <v>265</v>
      </c>
      <c r="J5134" t="s">
        <v>242</v>
      </c>
      <c r="K5134" t="s">
        <v>243</v>
      </c>
      <c r="L5134" t="s">
        <v>244</v>
      </c>
      <c r="M5134">
        <v>0</v>
      </c>
      <c r="N5134">
        <v>0.872</v>
      </c>
      <c r="O5134" t="s">
        <v>1309</v>
      </c>
      <c r="P5134" t="s">
        <v>11029</v>
      </c>
      <c r="Q5134" t="s">
        <v>1638</v>
      </c>
      <c r="R5134" t="s">
        <v>11030</v>
      </c>
      <c r="S5134" t="s">
        <v>390</v>
      </c>
      <c r="T5134" t="b">
        <v>1</v>
      </c>
    </row>
    <row r="5135" spans="1:20" x14ac:dyDescent="0.25">
      <c r="A5135" t="s">
        <v>259</v>
      </c>
      <c r="B5135" t="s">
        <v>382</v>
      </c>
      <c r="C5135" t="s">
        <v>294</v>
      </c>
      <c r="D5135" t="s">
        <v>1634</v>
      </c>
      <c r="E5135" t="s">
        <v>5993</v>
      </c>
      <c r="F5135" t="s">
        <v>5994</v>
      </c>
      <c r="G5135" t="s">
        <v>5994</v>
      </c>
      <c r="H5135">
        <v>0.504</v>
      </c>
      <c r="I5135" t="s">
        <v>265</v>
      </c>
      <c r="J5135" t="s">
        <v>242</v>
      </c>
      <c r="K5135" t="s">
        <v>243</v>
      </c>
      <c r="L5135" t="s">
        <v>244</v>
      </c>
      <c r="M5135">
        <v>0</v>
      </c>
      <c r="N5135">
        <v>0.504</v>
      </c>
      <c r="O5135" t="s">
        <v>1309</v>
      </c>
      <c r="P5135" t="s">
        <v>11029</v>
      </c>
      <c r="Q5135" t="s">
        <v>1638</v>
      </c>
      <c r="R5135" t="s">
        <v>11030</v>
      </c>
      <c r="S5135" t="s">
        <v>390</v>
      </c>
      <c r="T5135" t="b">
        <v>1</v>
      </c>
    </row>
    <row r="5136" spans="1:20" x14ac:dyDescent="0.25">
      <c r="A5136" t="s">
        <v>236</v>
      </c>
      <c r="B5136" t="s">
        <v>236</v>
      </c>
      <c r="C5136" t="s">
        <v>237</v>
      </c>
      <c r="D5136" t="s">
        <v>362</v>
      </c>
      <c r="F5136" t="s">
        <v>1819</v>
      </c>
      <c r="G5136" t="s">
        <v>364</v>
      </c>
      <c r="H5136">
        <v>3.6000000000000002E-4</v>
      </c>
      <c r="I5136" t="s">
        <v>254</v>
      </c>
      <c r="J5136" t="s">
        <v>242</v>
      </c>
      <c r="K5136" t="s">
        <v>243</v>
      </c>
      <c r="L5136" t="s">
        <v>244</v>
      </c>
      <c r="M5136">
        <v>0</v>
      </c>
      <c r="N5136">
        <v>3.6000000000000002E-4</v>
      </c>
      <c r="O5136" t="s">
        <v>365</v>
      </c>
      <c r="P5136" t="s">
        <v>366</v>
      </c>
      <c r="Q5136" t="s">
        <v>367</v>
      </c>
      <c r="R5136" t="s">
        <v>1821</v>
      </c>
      <c r="S5136" t="s">
        <v>249</v>
      </c>
      <c r="T5136" t="b">
        <v>0</v>
      </c>
    </row>
    <row r="5137" spans="1:20" x14ac:dyDescent="0.25">
      <c r="A5137" t="s">
        <v>236</v>
      </c>
      <c r="B5137" t="s">
        <v>236</v>
      </c>
      <c r="C5137" t="s">
        <v>237</v>
      </c>
      <c r="D5137" t="s">
        <v>314</v>
      </c>
      <c r="F5137" t="s">
        <v>239</v>
      </c>
      <c r="G5137" t="s">
        <v>1053</v>
      </c>
      <c r="H5137">
        <v>0</v>
      </c>
      <c r="I5137" t="s">
        <v>254</v>
      </c>
      <c r="J5137" t="s">
        <v>242</v>
      </c>
      <c r="K5137" t="s">
        <v>243</v>
      </c>
      <c r="L5137" t="s">
        <v>244</v>
      </c>
      <c r="M5137">
        <v>0</v>
      </c>
      <c r="N5137">
        <v>0</v>
      </c>
      <c r="O5137" t="s">
        <v>4331</v>
      </c>
      <c r="P5137" t="s">
        <v>7839</v>
      </c>
      <c r="Q5137" t="s">
        <v>318</v>
      </c>
      <c r="R5137" t="s">
        <v>2654</v>
      </c>
      <c r="S5137" t="s">
        <v>249</v>
      </c>
      <c r="T5137" t="b">
        <v>0</v>
      </c>
    </row>
    <row r="5138" spans="1:20" x14ac:dyDescent="0.25">
      <c r="A5138" t="s">
        <v>236</v>
      </c>
      <c r="B5138" t="s">
        <v>236</v>
      </c>
      <c r="C5138" t="s">
        <v>237</v>
      </c>
      <c r="D5138" t="s">
        <v>250</v>
      </c>
      <c r="E5138" t="s">
        <v>251</v>
      </c>
      <c r="F5138" t="s">
        <v>773</v>
      </c>
      <c r="G5138" t="s">
        <v>4998</v>
      </c>
      <c r="H5138">
        <v>3.5000000000000003E-2</v>
      </c>
      <c r="I5138" t="s">
        <v>561</v>
      </c>
      <c r="J5138" t="s">
        <v>242</v>
      </c>
      <c r="K5138" t="s">
        <v>243</v>
      </c>
      <c r="L5138" t="s">
        <v>244</v>
      </c>
      <c r="M5138">
        <v>0</v>
      </c>
      <c r="N5138">
        <v>3.5000000000000003E-2</v>
      </c>
      <c r="O5138" t="s">
        <v>255</v>
      </c>
      <c r="P5138" t="s">
        <v>11031</v>
      </c>
      <c r="Q5138" t="s">
        <v>257</v>
      </c>
      <c r="R5138" t="s">
        <v>820</v>
      </c>
      <c r="S5138" t="s">
        <v>249</v>
      </c>
      <c r="T5138" t="b">
        <v>1</v>
      </c>
    </row>
    <row r="5139" spans="1:20" x14ac:dyDescent="0.25">
      <c r="A5139" t="s">
        <v>259</v>
      </c>
      <c r="B5139" t="s">
        <v>260</v>
      </c>
      <c r="C5139" t="s">
        <v>237</v>
      </c>
      <c r="D5139" t="s">
        <v>715</v>
      </c>
      <c r="E5139" t="s">
        <v>6513</v>
      </c>
      <c r="F5139" t="s">
        <v>11032</v>
      </c>
      <c r="G5139" t="s">
        <v>11033</v>
      </c>
      <c r="H5139">
        <v>0.223</v>
      </c>
      <c r="I5139" t="s">
        <v>265</v>
      </c>
      <c r="J5139" t="s">
        <v>242</v>
      </c>
      <c r="K5139" t="s">
        <v>243</v>
      </c>
      <c r="L5139" t="s">
        <v>244</v>
      </c>
      <c r="M5139">
        <v>0</v>
      </c>
      <c r="N5139">
        <v>0.223</v>
      </c>
      <c r="O5139" t="s">
        <v>446</v>
      </c>
      <c r="P5139" t="s">
        <v>11034</v>
      </c>
      <c r="Q5139" t="s">
        <v>717</v>
      </c>
      <c r="R5139" t="s">
        <v>11035</v>
      </c>
      <c r="S5139" t="s">
        <v>270</v>
      </c>
      <c r="T5139" t="b">
        <v>1</v>
      </c>
    </row>
    <row r="5140" spans="1:20" x14ac:dyDescent="0.25">
      <c r="A5140" t="s">
        <v>259</v>
      </c>
      <c r="B5140" t="s">
        <v>260</v>
      </c>
      <c r="C5140" t="s">
        <v>294</v>
      </c>
      <c r="D5140" t="s">
        <v>715</v>
      </c>
      <c r="E5140" t="s">
        <v>6513</v>
      </c>
      <c r="F5140" t="s">
        <v>11032</v>
      </c>
      <c r="G5140" t="s">
        <v>11033</v>
      </c>
      <c r="H5140">
        <v>0.13100000000000001</v>
      </c>
      <c r="I5140" t="s">
        <v>265</v>
      </c>
      <c r="J5140" t="s">
        <v>242</v>
      </c>
      <c r="K5140" t="s">
        <v>243</v>
      </c>
      <c r="L5140" t="s">
        <v>244</v>
      </c>
      <c r="M5140">
        <v>0</v>
      </c>
      <c r="N5140">
        <v>0.13100000000000001</v>
      </c>
      <c r="O5140" t="s">
        <v>446</v>
      </c>
      <c r="P5140" t="s">
        <v>11034</v>
      </c>
      <c r="Q5140" t="s">
        <v>717</v>
      </c>
      <c r="R5140" t="s">
        <v>11035</v>
      </c>
      <c r="S5140" t="s">
        <v>270</v>
      </c>
      <c r="T5140" t="b">
        <v>1</v>
      </c>
    </row>
    <row r="5141" spans="1:20" x14ac:dyDescent="0.25">
      <c r="A5141" t="s">
        <v>259</v>
      </c>
      <c r="B5141" t="s">
        <v>260</v>
      </c>
      <c r="C5141" t="s">
        <v>237</v>
      </c>
      <c r="D5141" t="s">
        <v>2911</v>
      </c>
      <c r="E5141" t="s">
        <v>4492</v>
      </c>
      <c r="F5141" t="s">
        <v>4493</v>
      </c>
      <c r="G5141" t="s">
        <v>4494</v>
      </c>
      <c r="H5141">
        <v>0.39</v>
      </c>
      <c r="I5141" t="s">
        <v>265</v>
      </c>
      <c r="J5141" t="s">
        <v>242</v>
      </c>
      <c r="K5141" t="s">
        <v>243</v>
      </c>
      <c r="L5141" t="s">
        <v>244</v>
      </c>
      <c r="M5141">
        <v>0</v>
      </c>
      <c r="N5141">
        <v>0.39</v>
      </c>
      <c r="O5141" t="s">
        <v>446</v>
      </c>
      <c r="P5141" t="s">
        <v>11036</v>
      </c>
      <c r="Q5141" t="s">
        <v>2916</v>
      </c>
      <c r="R5141" t="s">
        <v>11037</v>
      </c>
      <c r="S5141" t="s">
        <v>270</v>
      </c>
      <c r="T5141" t="b">
        <v>1</v>
      </c>
    </row>
    <row r="5142" spans="1:20" x14ac:dyDescent="0.25">
      <c r="A5142" t="s">
        <v>259</v>
      </c>
      <c r="B5142" t="s">
        <v>260</v>
      </c>
      <c r="C5142" t="s">
        <v>294</v>
      </c>
      <c r="D5142" t="s">
        <v>2911</v>
      </c>
      <c r="E5142" t="s">
        <v>4492</v>
      </c>
      <c r="F5142" t="s">
        <v>4493</v>
      </c>
      <c r="G5142" t="s">
        <v>4494</v>
      </c>
      <c r="H5142">
        <v>0.20599999999999999</v>
      </c>
      <c r="I5142" t="s">
        <v>265</v>
      </c>
      <c r="J5142" t="s">
        <v>242</v>
      </c>
      <c r="K5142" t="s">
        <v>243</v>
      </c>
      <c r="L5142" t="s">
        <v>244</v>
      </c>
      <c r="M5142">
        <v>0</v>
      </c>
      <c r="N5142">
        <v>0.20599999999999999</v>
      </c>
      <c r="O5142" t="s">
        <v>446</v>
      </c>
      <c r="P5142" t="s">
        <v>11036</v>
      </c>
      <c r="Q5142" t="s">
        <v>2916</v>
      </c>
      <c r="R5142" t="s">
        <v>11037</v>
      </c>
      <c r="S5142" t="s">
        <v>270</v>
      </c>
      <c r="T5142" t="b">
        <v>1</v>
      </c>
    </row>
    <row r="5143" spans="1:20" x14ac:dyDescent="0.25">
      <c r="A5143" t="s">
        <v>259</v>
      </c>
      <c r="B5143" t="s">
        <v>260</v>
      </c>
      <c r="C5143" t="s">
        <v>237</v>
      </c>
      <c r="D5143" t="s">
        <v>280</v>
      </c>
      <c r="E5143" t="s">
        <v>5490</v>
      </c>
      <c r="F5143" t="s">
        <v>11038</v>
      </c>
      <c r="G5143" t="s">
        <v>11038</v>
      </c>
      <c r="H5143">
        <v>0.26200000000000001</v>
      </c>
      <c r="I5143" t="s">
        <v>265</v>
      </c>
      <c r="J5143" t="s">
        <v>242</v>
      </c>
      <c r="K5143" t="s">
        <v>243</v>
      </c>
      <c r="L5143" t="s">
        <v>244</v>
      </c>
      <c r="M5143">
        <v>0</v>
      </c>
      <c r="N5143">
        <v>0.26200000000000001</v>
      </c>
      <c r="O5143" t="s">
        <v>331</v>
      </c>
      <c r="P5143" t="s">
        <v>11039</v>
      </c>
      <c r="Q5143" t="s">
        <v>285</v>
      </c>
      <c r="R5143" t="s">
        <v>11040</v>
      </c>
      <c r="S5143" t="s">
        <v>270</v>
      </c>
      <c r="T5143" t="b">
        <v>1</v>
      </c>
    </row>
    <row r="5144" spans="1:20" x14ac:dyDescent="0.25">
      <c r="A5144" t="s">
        <v>259</v>
      </c>
      <c r="B5144" t="s">
        <v>260</v>
      </c>
      <c r="C5144" t="s">
        <v>336</v>
      </c>
      <c r="D5144" t="s">
        <v>280</v>
      </c>
      <c r="E5144" t="s">
        <v>5490</v>
      </c>
      <c r="F5144" t="s">
        <v>11038</v>
      </c>
      <c r="G5144" t="s">
        <v>11038</v>
      </c>
      <c r="H5144">
        <v>1354</v>
      </c>
      <c r="I5144" t="s">
        <v>265</v>
      </c>
      <c r="J5144" t="s">
        <v>242</v>
      </c>
      <c r="K5144" t="s">
        <v>243</v>
      </c>
      <c r="L5144" t="s">
        <v>244</v>
      </c>
      <c r="M5144">
        <v>0</v>
      </c>
      <c r="N5144">
        <v>1354</v>
      </c>
      <c r="O5144" t="s">
        <v>324</v>
      </c>
      <c r="P5144" t="s">
        <v>11039</v>
      </c>
      <c r="Q5144" t="s">
        <v>285</v>
      </c>
      <c r="R5144" t="s">
        <v>11041</v>
      </c>
      <c r="S5144" t="s">
        <v>270</v>
      </c>
      <c r="T5144" t="b">
        <v>1</v>
      </c>
    </row>
    <row r="5145" spans="1:20" x14ac:dyDescent="0.25">
      <c r="A5145" t="s">
        <v>259</v>
      </c>
      <c r="B5145" t="s">
        <v>260</v>
      </c>
      <c r="C5145" t="s">
        <v>336</v>
      </c>
      <c r="D5145" t="s">
        <v>280</v>
      </c>
      <c r="E5145" t="s">
        <v>5490</v>
      </c>
      <c r="F5145" t="s">
        <v>11038</v>
      </c>
      <c r="G5145" t="s">
        <v>11038</v>
      </c>
      <c r="H5145">
        <v>2616</v>
      </c>
      <c r="I5145" t="s">
        <v>265</v>
      </c>
      <c r="J5145" t="s">
        <v>242</v>
      </c>
      <c r="K5145" t="s">
        <v>243</v>
      </c>
      <c r="L5145" t="s">
        <v>244</v>
      </c>
      <c r="M5145">
        <v>0</v>
      </c>
      <c r="N5145">
        <v>2616</v>
      </c>
      <c r="O5145" t="s">
        <v>324</v>
      </c>
      <c r="P5145" t="s">
        <v>11039</v>
      </c>
      <c r="Q5145" t="s">
        <v>285</v>
      </c>
      <c r="R5145" t="s">
        <v>11042</v>
      </c>
      <c r="S5145" t="s">
        <v>270</v>
      </c>
      <c r="T5145" t="b">
        <v>1</v>
      </c>
    </row>
    <row r="5146" spans="1:20" x14ac:dyDescent="0.25">
      <c r="A5146" t="s">
        <v>259</v>
      </c>
      <c r="B5146" t="s">
        <v>382</v>
      </c>
      <c r="C5146" t="s">
        <v>237</v>
      </c>
      <c r="D5146" t="s">
        <v>649</v>
      </c>
      <c r="E5146" t="s">
        <v>5364</v>
      </c>
      <c r="F5146" t="s">
        <v>11043</v>
      </c>
      <c r="G5146" t="s">
        <v>11043</v>
      </c>
      <c r="H5146">
        <v>0.307</v>
      </c>
      <c r="I5146" t="s">
        <v>265</v>
      </c>
      <c r="J5146" t="s">
        <v>242</v>
      </c>
      <c r="K5146" t="s">
        <v>243</v>
      </c>
      <c r="L5146" t="s">
        <v>244</v>
      </c>
      <c r="M5146">
        <v>0</v>
      </c>
      <c r="N5146">
        <v>0.307</v>
      </c>
      <c r="O5146" t="s">
        <v>721</v>
      </c>
      <c r="P5146" t="s">
        <v>11044</v>
      </c>
      <c r="Q5146" t="s">
        <v>654</v>
      </c>
      <c r="R5146" t="s">
        <v>11045</v>
      </c>
      <c r="S5146" t="s">
        <v>390</v>
      </c>
      <c r="T5146" t="b">
        <v>1</v>
      </c>
    </row>
    <row r="5147" spans="1:20" x14ac:dyDescent="0.25">
      <c r="A5147" t="s">
        <v>259</v>
      </c>
      <c r="B5147" t="s">
        <v>382</v>
      </c>
      <c r="C5147" t="s">
        <v>294</v>
      </c>
      <c r="D5147" t="s">
        <v>649</v>
      </c>
      <c r="E5147" t="s">
        <v>5364</v>
      </c>
      <c r="F5147" t="s">
        <v>11043</v>
      </c>
      <c r="G5147" t="s">
        <v>11043</v>
      </c>
      <c r="H5147">
        <v>0.08</v>
      </c>
      <c r="I5147" t="s">
        <v>265</v>
      </c>
      <c r="J5147" t="s">
        <v>242</v>
      </c>
      <c r="K5147" t="s">
        <v>243</v>
      </c>
      <c r="L5147" t="s">
        <v>244</v>
      </c>
      <c r="M5147">
        <v>0</v>
      </c>
      <c r="N5147">
        <v>0.08</v>
      </c>
      <c r="O5147" t="s">
        <v>721</v>
      </c>
      <c r="P5147" t="s">
        <v>11044</v>
      </c>
      <c r="Q5147" t="s">
        <v>654</v>
      </c>
      <c r="R5147" t="s">
        <v>11045</v>
      </c>
      <c r="S5147" t="s">
        <v>390</v>
      </c>
      <c r="T5147" t="b">
        <v>1</v>
      </c>
    </row>
    <row r="5148" spans="1:20" x14ac:dyDescent="0.25">
      <c r="A5148" t="s">
        <v>259</v>
      </c>
      <c r="B5148" t="s">
        <v>260</v>
      </c>
      <c r="C5148" t="s">
        <v>237</v>
      </c>
      <c r="D5148" t="s">
        <v>1501</v>
      </c>
      <c r="E5148" t="s">
        <v>7174</v>
      </c>
      <c r="F5148" t="s">
        <v>11046</v>
      </c>
      <c r="G5148" t="s">
        <v>11046</v>
      </c>
      <c r="H5148">
        <v>9.4247999999999998E-2</v>
      </c>
      <c r="I5148" t="s">
        <v>265</v>
      </c>
      <c r="J5148" t="s">
        <v>242</v>
      </c>
      <c r="K5148" t="s">
        <v>243</v>
      </c>
      <c r="L5148" t="s">
        <v>244</v>
      </c>
      <c r="M5148">
        <v>0</v>
      </c>
      <c r="N5148">
        <v>9.4247999999999998E-2</v>
      </c>
      <c r="O5148" t="s">
        <v>372</v>
      </c>
      <c r="P5148" t="s">
        <v>11047</v>
      </c>
      <c r="Q5148" t="s">
        <v>1505</v>
      </c>
      <c r="R5148" t="s">
        <v>11048</v>
      </c>
      <c r="S5148" t="s">
        <v>270</v>
      </c>
      <c r="T5148" t="b">
        <v>1</v>
      </c>
    </row>
    <row r="5149" spans="1:20" x14ac:dyDescent="0.25">
      <c r="A5149" t="s">
        <v>236</v>
      </c>
      <c r="B5149" t="s">
        <v>236</v>
      </c>
      <c r="C5149" t="s">
        <v>237</v>
      </c>
      <c r="D5149" t="s">
        <v>362</v>
      </c>
      <c r="F5149" t="s">
        <v>1438</v>
      </c>
      <c r="G5149" t="s">
        <v>11049</v>
      </c>
      <c r="H5149">
        <v>3.6000000000000002E-4</v>
      </c>
      <c r="I5149" t="s">
        <v>254</v>
      </c>
      <c r="J5149" t="s">
        <v>242</v>
      </c>
      <c r="K5149" t="s">
        <v>243</v>
      </c>
      <c r="L5149" t="s">
        <v>244</v>
      </c>
      <c r="M5149">
        <v>0</v>
      </c>
      <c r="N5149">
        <v>3.6000000000000002E-4</v>
      </c>
      <c r="O5149" t="s">
        <v>365</v>
      </c>
      <c r="P5149" t="s">
        <v>11050</v>
      </c>
      <c r="Q5149" t="s">
        <v>367</v>
      </c>
      <c r="R5149" t="s">
        <v>5529</v>
      </c>
      <c r="S5149" t="s">
        <v>249</v>
      </c>
      <c r="T5149" t="b">
        <v>0</v>
      </c>
    </row>
    <row r="5150" spans="1:20" x14ac:dyDescent="0.25">
      <c r="A5150" t="s">
        <v>236</v>
      </c>
      <c r="B5150" t="s">
        <v>236</v>
      </c>
      <c r="C5150" t="s">
        <v>237</v>
      </c>
      <c r="D5150" t="s">
        <v>11051</v>
      </c>
      <c r="F5150" t="s">
        <v>11052</v>
      </c>
      <c r="G5150" t="s">
        <v>11053</v>
      </c>
      <c r="H5150">
        <v>6.7999999999999999E-5</v>
      </c>
      <c r="I5150" t="s">
        <v>8280</v>
      </c>
      <c r="J5150" t="s">
        <v>242</v>
      </c>
      <c r="K5150" t="s">
        <v>243</v>
      </c>
      <c r="L5150" t="s">
        <v>244</v>
      </c>
      <c r="M5150">
        <v>0</v>
      </c>
      <c r="N5150">
        <v>6.7999999999999999E-5</v>
      </c>
      <c r="O5150" t="s">
        <v>1140</v>
      </c>
      <c r="P5150" t="s">
        <v>11054</v>
      </c>
      <c r="Q5150" t="s">
        <v>11055</v>
      </c>
      <c r="R5150" t="s">
        <v>11056</v>
      </c>
      <c r="S5150" t="s">
        <v>249</v>
      </c>
      <c r="T5150" t="b">
        <v>1</v>
      </c>
    </row>
    <row r="5151" spans="1:20" x14ac:dyDescent="0.25">
      <c r="A5151" t="s">
        <v>259</v>
      </c>
      <c r="B5151" t="s">
        <v>382</v>
      </c>
      <c r="C5151" t="s">
        <v>237</v>
      </c>
      <c r="D5151" t="s">
        <v>4224</v>
      </c>
      <c r="E5151" t="s">
        <v>2622</v>
      </c>
      <c r="F5151" t="s">
        <v>4101</v>
      </c>
      <c r="G5151" t="s">
        <v>4101</v>
      </c>
      <c r="H5151">
        <v>3.508</v>
      </c>
      <c r="I5151" t="s">
        <v>265</v>
      </c>
      <c r="J5151" t="s">
        <v>242</v>
      </c>
      <c r="K5151" t="s">
        <v>243</v>
      </c>
      <c r="L5151" t="s">
        <v>244</v>
      </c>
      <c r="M5151">
        <v>0</v>
      </c>
      <c r="N5151">
        <v>3.508</v>
      </c>
      <c r="O5151" t="s">
        <v>4225</v>
      </c>
      <c r="P5151" t="s">
        <v>11057</v>
      </c>
      <c r="Q5151" t="s">
        <v>4227</v>
      </c>
      <c r="R5151" t="s">
        <v>11058</v>
      </c>
      <c r="S5151" t="s">
        <v>390</v>
      </c>
      <c r="T5151" t="b">
        <v>1</v>
      </c>
    </row>
    <row r="5152" spans="1:20" x14ac:dyDescent="0.25">
      <c r="A5152" t="s">
        <v>259</v>
      </c>
      <c r="B5152" t="s">
        <v>382</v>
      </c>
      <c r="C5152" t="s">
        <v>294</v>
      </c>
      <c r="D5152" t="s">
        <v>4224</v>
      </c>
      <c r="E5152" t="s">
        <v>2622</v>
      </c>
      <c r="F5152" t="s">
        <v>4101</v>
      </c>
      <c r="G5152" t="s">
        <v>4101</v>
      </c>
      <c r="H5152">
        <v>1.8069999999999999</v>
      </c>
      <c r="I5152" t="s">
        <v>265</v>
      </c>
      <c r="J5152" t="s">
        <v>242</v>
      </c>
      <c r="K5152" t="s">
        <v>243</v>
      </c>
      <c r="L5152" t="s">
        <v>244</v>
      </c>
      <c r="M5152">
        <v>0</v>
      </c>
      <c r="N5152">
        <v>1.8069999999999999</v>
      </c>
      <c r="O5152" t="s">
        <v>391</v>
      </c>
      <c r="P5152" t="s">
        <v>11057</v>
      </c>
      <c r="Q5152" t="s">
        <v>4227</v>
      </c>
      <c r="R5152" t="s">
        <v>11058</v>
      </c>
      <c r="S5152" t="s">
        <v>390</v>
      </c>
      <c r="T5152" t="b">
        <v>1</v>
      </c>
    </row>
    <row r="5153" spans="1:20" x14ac:dyDescent="0.25">
      <c r="A5153" t="s">
        <v>259</v>
      </c>
      <c r="B5153" t="s">
        <v>260</v>
      </c>
      <c r="C5153" t="s">
        <v>237</v>
      </c>
      <c r="D5153" t="s">
        <v>627</v>
      </c>
      <c r="E5153" t="s">
        <v>1751</v>
      </c>
      <c r="F5153" t="s">
        <v>11059</v>
      </c>
      <c r="G5153" t="s">
        <v>11059</v>
      </c>
      <c r="H5153">
        <v>0.115</v>
      </c>
      <c r="I5153" t="s">
        <v>265</v>
      </c>
      <c r="J5153" t="s">
        <v>242</v>
      </c>
      <c r="K5153" t="s">
        <v>243</v>
      </c>
      <c r="L5153" t="s">
        <v>244</v>
      </c>
      <c r="M5153">
        <v>0</v>
      </c>
      <c r="N5153">
        <v>0.115</v>
      </c>
      <c r="O5153" t="s">
        <v>324</v>
      </c>
      <c r="P5153" t="s">
        <v>10598</v>
      </c>
      <c r="Q5153" t="s">
        <v>631</v>
      </c>
      <c r="R5153" t="s">
        <v>11060</v>
      </c>
      <c r="S5153" t="s">
        <v>270</v>
      </c>
      <c r="T5153" t="b">
        <v>1</v>
      </c>
    </row>
    <row r="5154" spans="1:20" x14ac:dyDescent="0.25">
      <c r="A5154" t="s">
        <v>236</v>
      </c>
      <c r="B5154" t="s">
        <v>236</v>
      </c>
      <c r="C5154" t="s">
        <v>237</v>
      </c>
      <c r="D5154" t="s">
        <v>552</v>
      </c>
      <c r="F5154" t="s">
        <v>11061</v>
      </c>
      <c r="G5154" t="s">
        <v>6500</v>
      </c>
      <c r="H5154">
        <v>921.6</v>
      </c>
      <c r="I5154" t="s">
        <v>492</v>
      </c>
      <c r="J5154" t="s">
        <v>242</v>
      </c>
      <c r="K5154" t="s">
        <v>243</v>
      </c>
      <c r="L5154" t="s">
        <v>244</v>
      </c>
      <c r="M5154">
        <v>0</v>
      </c>
      <c r="N5154">
        <v>921.6</v>
      </c>
      <c r="O5154" t="s">
        <v>255</v>
      </c>
      <c r="P5154" t="s">
        <v>11062</v>
      </c>
      <c r="Q5154" t="s">
        <v>556</v>
      </c>
      <c r="R5154" t="s">
        <v>11063</v>
      </c>
      <c r="S5154" t="s">
        <v>249</v>
      </c>
      <c r="T5154" t="b">
        <v>1</v>
      </c>
    </row>
    <row r="5155" spans="1:20" x14ac:dyDescent="0.25">
      <c r="A5155" t="s">
        <v>236</v>
      </c>
      <c r="B5155" t="s">
        <v>236</v>
      </c>
      <c r="C5155" t="s">
        <v>237</v>
      </c>
      <c r="D5155" t="s">
        <v>1733</v>
      </c>
      <c r="E5155" t="s">
        <v>1671</v>
      </c>
      <c r="F5155" t="s">
        <v>426</v>
      </c>
      <c r="G5155" t="s">
        <v>11064</v>
      </c>
      <c r="H5155">
        <v>0.08</v>
      </c>
      <c r="I5155" t="s">
        <v>1735</v>
      </c>
      <c r="J5155" t="s">
        <v>242</v>
      </c>
      <c r="K5155" t="s">
        <v>243</v>
      </c>
      <c r="L5155" t="s">
        <v>244</v>
      </c>
      <c r="M5155">
        <v>0</v>
      </c>
      <c r="N5155">
        <v>0.08</v>
      </c>
      <c r="O5155" t="s">
        <v>1736</v>
      </c>
      <c r="P5155" t="s">
        <v>11065</v>
      </c>
      <c r="Q5155" t="s">
        <v>1738</v>
      </c>
      <c r="R5155" t="s">
        <v>11066</v>
      </c>
      <c r="S5155" t="s">
        <v>249</v>
      </c>
      <c r="T5155" t="b">
        <v>1</v>
      </c>
    </row>
    <row r="5156" spans="1:20" x14ac:dyDescent="0.25">
      <c r="A5156" t="s">
        <v>259</v>
      </c>
      <c r="B5156" t="s">
        <v>260</v>
      </c>
      <c r="C5156" t="s">
        <v>237</v>
      </c>
      <c r="D5156" t="s">
        <v>2468</v>
      </c>
      <c r="E5156" t="s">
        <v>5910</v>
      </c>
      <c r="F5156" t="s">
        <v>7499</v>
      </c>
      <c r="G5156" t="s">
        <v>7500</v>
      </c>
      <c r="H5156">
        <v>0.91947400000000001</v>
      </c>
      <c r="I5156" t="s">
        <v>265</v>
      </c>
      <c r="J5156" t="s">
        <v>242</v>
      </c>
      <c r="K5156" t="s">
        <v>243</v>
      </c>
      <c r="L5156" t="s">
        <v>244</v>
      </c>
      <c r="M5156">
        <v>0</v>
      </c>
      <c r="N5156">
        <v>0.91947400000000001</v>
      </c>
      <c r="O5156" t="s">
        <v>372</v>
      </c>
      <c r="P5156" t="s">
        <v>11067</v>
      </c>
      <c r="Q5156" t="s">
        <v>2473</v>
      </c>
      <c r="R5156" t="s">
        <v>11068</v>
      </c>
      <c r="S5156" t="s">
        <v>270</v>
      </c>
      <c r="T5156" t="b">
        <v>1</v>
      </c>
    </row>
    <row r="5157" spans="1:20" x14ac:dyDescent="0.25">
      <c r="A5157" t="s">
        <v>259</v>
      </c>
      <c r="B5157" t="s">
        <v>260</v>
      </c>
      <c r="C5157" t="s">
        <v>294</v>
      </c>
      <c r="D5157" t="s">
        <v>2468</v>
      </c>
      <c r="E5157" t="s">
        <v>5910</v>
      </c>
      <c r="F5157" t="s">
        <v>7499</v>
      </c>
      <c r="G5157" t="s">
        <v>7500</v>
      </c>
      <c r="H5157">
        <v>0.54003400000000001</v>
      </c>
      <c r="I5157" t="s">
        <v>265</v>
      </c>
      <c r="J5157" t="s">
        <v>242</v>
      </c>
      <c r="K5157" t="s">
        <v>243</v>
      </c>
      <c r="L5157" t="s">
        <v>244</v>
      </c>
      <c r="M5157">
        <v>0</v>
      </c>
      <c r="N5157">
        <v>0.54003400000000001</v>
      </c>
      <c r="O5157" t="s">
        <v>372</v>
      </c>
      <c r="P5157" t="s">
        <v>11067</v>
      </c>
      <c r="Q5157" t="s">
        <v>2473</v>
      </c>
      <c r="R5157" t="s">
        <v>11068</v>
      </c>
      <c r="S5157" t="s">
        <v>270</v>
      </c>
      <c r="T5157" t="b">
        <v>1</v>
      </c>
    </row>
    <row r="5158" spans="1:20" x14ac:dyDescent="0.25">
      <c r="A5158" t="s">
        <v>259</v>
      </c>
      <c r="B5158" t="s">
        <v>260</v>
      </c>
      <c r="C5158" t="s">
        <v>237</v>
      </c>
      <c r="D5158" t="s">
        <v>369</v>
      </c>
      <c r="E5158" t="s">
        <v>1787</v>
      </c>
      <c r="F5158" t="s">
        <v>11069</v>
      </c>
      <c r="G5158" t="s">
        <v>11069</v>
      </c>
      <c r="H5158">
        <v>1.008</v>
      </c>
      <c r="I5158" t="s">
        <v>265</v>
      </c>
      <c r="J5158" t="s">
        <v>242</v>
      </c>
      <c r="K5158" t="s">
        <v>243</v>
      </c>
      <c r="L5158" t="s">
        <v>244</v>
      </c>
      <c r="M5158">
        <v>0</v>
      </c>
      <c r="N5158">
        <v>1.008</v>
      </c>
      <c r="O5158" t="s">
        <v>324</v>
      </c>
      <c r="P5158" t="s">
        <v>11070</v>
      </c>
      <c r="Q5158" t="s">
        <v>374</v>
      </c>
      <c r="R5158" t="s">
        <v>11071</v>
      </c>
      <c r="S5158" t="s">
        <v>270</v>
      </c>
      <c r="T5158" t="b">
        <v>1</v>
      </c>
    </row>
    <row r="5159" spans="1:20" x14ac:dyDescent="0.25">
      <c r="A5159" t="s">
        <v>259</v>
      </c>
      <c r="B5159" t="s">
        <v>260</v>
      </c>
      <c r="C5159" t="s">
        <v>336</v>
      </c>
      <c r="D5159" t="s">
        <v>369</v>
      </c>
      <c r="E5159" t="s">
        <v>1787</v>
      </c>
      <c r="F5159" t="s">
        <v>11069</v>
      </c>
      <c r="G5159" t="s">
        <v>11069</v>
      </c>
      <c r="H5159">
        <v>5192</v>
      </c>
      <c r="I5159" t="s">
        <v>265</v>
      </c>
      <c r="J5159" t="s">
        <v>242</v>
      </c>
      <c r="K5159" t="s">
        <v>243</v>
      </c>
      <c r="L5159" t="s">
        <v>244</v>
      </c>
      <c r="M5159">
        <v>0</v>
      </c>
      <c r="N5159">
        <v>5192</v>
      </c>
      <c r="O5159" t="s">
        <v>324</v>
      </c>
      <c r="P5159" t="s">
        <v>11070</v>
      </c>
      <c r="Q5159" t="s">
        <v>374</v>
      </c>
      <c r="R5159" t="s">
        <v>11072</v>
      </c>
      <c r="S5159" t="s">
        <v>270</v>
      </c>
      <c r="T5159" t="b">
        <v>1</v>
      </c>
    </row>
    <row r="5160" spans="1:20" x14ac:dyDescent="0.25">
      <c r="A5160" t="s">
        <v>259</v>
      </c>
      <c r="B5160" t="s">
        <v>260</v>
      </c>
      <c r="C5160" t="s">
        <v>336</v>
      </c>
      <c r="D5160" t="s">
        <v>369</v>
      </c>
      <c r="E5160" t="s">
        <v>1787</v>
      </c>
      <c r="F5160" t="s">
        <v>11069</v>
      </c>
      <c r="G5160" t="s">
        <v>11069</v>
      </c>
      <c r="H5160">
        <v>9960</v>
      </c>
      <c r="I5160" t="s">
        <v>265</v>
      </c>
      <c r="J5160" t="s">
        <v>242</v>
      </c>
      <c r="K5160" t="s">
        <v>243</v>
      </c>
      <c r="L5160" t="s">
        <v>244</v>
      </c>
      <c r="M5160">
        <v>0</v>
      </c>
      <c r="N5160">
        <v>9960</v>
      </c>
      <c r="O5160" t="s">
        <v>324</v>
      </c>
      <c r="P5160" t="s">
        <v>11070</v>
      </c>
      <c r="Q5160" t="s">
        <v>374</v>
      </c>
      <c r="R5160" t="s">
        <v>11073</v>
      </c>
      <c r="S5160" t="s">
        <v>270</v>
      </c>
      <c r="T5160" t="b">
        <v>1</v>
      </c>
    </row>
    <row r="5161" spans="1:20" x14ac:dyDescent="0.25">
      <c r="A5161" t="s">
        <v>259</v>
      </c>
      <c r="B5161" t="s">
        <v>260</v>
      </c>
      <c r="C5161" t="s">
        <v>237</v>
      </c>
      <c r="D5161" t="s">
        <v>1268</v>
      </c>
      <c r="E5161" t="s">
        <v>7261</v>
      </c>
      <c r="F5161" t="s">
        <v>7638</v>
      </c>
      <c r="G5161" t="s">
        <v>7639</v>
      </c>
      <c r="H5161">
        <v>0.17799999999999999</v>
      </c>
      <c r="I5161" t="s">
        <v>265</v>
      </c>
      <c r="J5161" t="s">
        <v>242</v>
      </c>
      <c r="K5161" t="s">
        <v>243</v>
      </c>
      <c r="L5161" t="s">
        <v>244</v>
      </c>
      <c r="M5161">
        <v>0</v>
      </c>
      <c r="N5161">
        <v>0.17799999999999999</v>
      </c>
      <c r="O5161" t="s">
        <v>446</v>
      </c>
      <c r="P5161" t="s">
        <v>11074</v>
      </c>
      <c r="Q5161" t="s">
        <v>1273</v>
      </c>
      <c r="R5161" t="s">
        <v>11075</v>
      </c>
      <c r="S5161" t="s">
        <v>270</v>
      </c>
      <c r="T5161" t="b">
        <v>1</v>
      </c>
    </row>
    <row r="5162" spans="1:20" x14ac:dyDescent="0.25">
      <c r="A5162" t="s">
        <v>259</v>
      </c>
      <c r="B5162" t="s">
        <v>260</v>
      </c>
      <c r="C5162" t="s">
        <v>294</v>
      </c>
      <c r="D5162" t="s">
        <v>1268</v>
      </c>
      <c r="E5162" t="s">
        <v>7261</v>
      </c>
      <c r="F5162" t="s">
        <v>7638</v>
      </c>
      <c r="G5162" t="s">
        <v>7639</v>
      </c>
      <c r="H5162">
        <v>8.5999999999999993E-2</v>
      </c>
      <c r="I5162" t="s">
        <v>265</v>
      </c>
      <c r="J5162" t="s">
        <v>242</v>
      </c>
      <c r="K5162" t="s">
        <v>243</v>
      </c>
      <c r="L5162" t="s">
        <v>244</v>
      </c>
      <c r="M5162">
        <v>0</v>
      </c>
      <c r="N5162">
        <v>8.5999999999999993E-2</v>
      </c>
      <c r="O5162" t="s">
        <v>446</v>
      </c>
      <c r="P5162" t="s">
        <v>11074</v>
      </c>
      <c r="Q5162" t="s">
        <v>1273</v>
      </c>
      <c r="R5162" t="s">
        <v>11075</v>
      </c>
      <c r="S5162" t="s">
        <v>270</v>
      </c>
      <c r="T5162" t="b">
        <v>1</v>
      </c>
    </row>
    <row r="5163" spans="1:20" x14ac:dyDescent="0.25">
      <c r="A5163" t="s">
        <v>259</v>
      </c>
      <c r="B5163" t="s">
        <v>260</v>
      </c>
      <c r="C5163" t="s">
        <v>237</v>
      </c>
      <c r="D5163" t="s">
        <v>2011</v>
      </c>
      <c r="E5163" t="s">
        <v>3942</v>
      </c>
      <c r="F5163" t="s">
        <v>3942</v>
      </c>
      <c r="G5163" t="s">
        <v>9478</v>
      </c>
      <c r="H5163">
        <v>4.2560000000000002</v>
      </c>
      <c r="I5163" t="s">
        <v>265</v>
      </c>
      <c r="J5163" t="s">
        <v>242</v>
      </c>
      <c r="K5163" t="s">
        <v>243</v>
      </c>
      <c r="L5163" t="s">
        <v>244</v>
      </c>
      <c r="M5163">
        <v>0</v>
      </c>
      <c r="N5163">
        <v>4.2560000000000002</v>
      </c>
      <c r="O5163" t="s">
        <v>518</v>
      </c>
      <c r="P5163" t="s">
        <v>11076</v>
      </c>
      <c r="Q5163" t="s">
        <v>2016</v>
      </c>
      <c r="R5163" t="s">
        <v>11077</v>
      </c>
      <c r="S5163" t="s">
        <v>270</v>
      </c>
      <c r="T5163" t="b">
        <v>1</v>
      </c>
    </row>
    <row r="5164" spans="1:20" x14ac:dyDescent="0.25">
      <c r="A5164" t="s">
        <v>259</v>
      </c>
      <c r="B5164" t="s">
        <v>260</v>
      </c>
      <c r="C5164" t="s">
        <v>294</v>
      </c>
      <c r="D5164" t="s">
        <v>2011</v>
      </c>
      <c r="E5164" t="s">
        <v>3942</v>
      </c>
      <c r="F5164" t="s">
        <v>3942</v>
      </c>
      <c r="G5164" t="s">
        <v>9478</v>
      </c>
      <c r="H5164">
        <v>2.7839999999999998</v>
      </c>
      <c r="I5164" t="s">
        <v>265</v>
      </c>
      <c r="J5164" t="s">
        <v>242</v>
      </c>
      <c r="K5164" t="s">
        <v>243</v>
      </c>
      <c r="L5164" t="s">
        <v>244</v>
      </c>
      <c r="M5164">
        <v>0</v>
      </c>
      <c r="N5164">
        <v>2.7839999999999998</v>
      </c>
      <c r="O5164" t="s">
        <v>518</v>
      </c>
      <c r="P5164" t="s">
        <v>11076</v>
      </c>
      <c r="Q5164" t="s">
        <v>2016</v>
      </c>
      <c r="R5164" t="s">
        <v>11077</v>
      </c>
      <c r="S5164" t="s">
        <v>270</v>
      </c>
      <c r="T5164" t="b">
        <v>1</v>
      </c>
    </row>
    <row r="5165" spans="1:20" x14ac:dyDescent="0.25">
      <c r="A5165" t="s">
        <v>259</v>
      </c>
      <c r="B5165" t="s">
        <v>260</v>
      </c>
      <c r="C5165" t="s">
        <v>237</v>
      </c>
      <c r="D5165" t="s">
        <v>328</v>
      </c>
      <c r="E5165" t="s">
        <v>2481</v>
      </c>
      <c r="F5165" t="s">
        <v>4381</v>
      </c>
      <c r="G5165" t="s">
        <v>4381</v>
      </c>
      <c r="H5165">
        <v>0.36199999999999999</v>
      </c>
      <c r="I5165" t="s">
        <v>265</v>
      </c>
      <c r="J5165" t="s">
        <v>242</v>
      </c>
      <c r="K5165" t="s">
        <v>243</v>
      </c>
      <c r="L5165" t="s">
        <v>244</v>
      </c>
      <c r="M5165">
        <v>0</v>
      </c>
      <c r="N5165">
        <v>0.36199999999999999</v>
      </c>
      <c r="O5165" t="s">
        <v>331</v>
      </c>
      <c r="P5165" t="s">
        <v>11078</v>
      </c>
      <c r="Q5165" t="s">
        <v>333</v>
      </c>
      <c r="R5165" t="s">
        <v>11079</v>
      </c>
      <c r="S5165" t="s">
        <v>270</v>
      </c>
      <c r="T5165" t="b">
        <v>1</v>
      </c>
    </row>
    <row r="5166" spans="1:20" x14ac:dyDescent="0.25">
      <c r="A5166" t="s">
        <v>259</v>
      </c>
      <c r="B5166" t="s">
        <v>260</v>
      </c>
      <c r="C5166" t="s">
        <v>237</v>
      </c>
      <c r="D5166" t="s">
        <v>1442</v>
      </c>
      <c r="E5166" t="s">
        <v>1857</v>
      </c>
      <c r="F5166" t="s">
        <v>10901</v>
      </c>
      <c r="G5166" t="s">
        <v>10901</v>
      </c>
      <c r="H5166">
        <v>0.24099999999999999</v>
      </c>
      <c r="I5166" t="s">
        <v>265</v>
      </c>
      <c r="J5166" t="s">
        <v>242</v>
      </c>
      <c r="K5166" t="s">
        <v>243</v>
      </c>
      <c r="L5166" t="s">
        <v>244</v>
      </c>
      <c r="M5166">
        <v>0</v>
      </c>
      <c r="N5166">
        <v>0.24099999999999999</v>
      </c>
      <c r="O5166" t="s">
        <v>446</v>
      </c>
      <c r="P5166" t="s">
        <v>11080</v>
      </c>
      <c r="Q5166" t="s">
        <v>1446</v>
      </c>
      <c r="R5166" t="s">
        <v>11081</v>
      </c>
      <c r="S5166" t="s">
        <v>270</v>
      </c>
      <c r="T5166" t="b">
        <v>1</v>
      </c>
    </row>
    <row r="5167" spans="1:20" x14ac:dyDescent="0.25">
      <c r="A5167" t="s">
        <v>259</v>
      </c>
      <c r="B5167" t="s">
        <v>382</v>
      </c>
      <c r="C5167" t="s">
        <v>237</v>
      </c>
      <c r="D5167" t="s">
        <v>3015</v>
      </c>
      <c r="E5167" t="s">
        <v>7143</v>
      </c>
      <c r="F5167" t="s">
        <v>11082</v>
      </c>
      <c r="G5167" t="s">
        <v>11082</v>
      </c>
      <c r="H5167">
        <v>0.79400000000000004</v>
      </c>
      <c r="I5167" t="s">
        <v>265</v>
      </c>
      <c r="J5167" t="s">
        <v>242</v>
      </c>
      <c r="K5167" t="s">
        <v>243</v>
      </c>
      <c r="L5167" t="s">
        <v>244</v>
      </c>
      <c r="M5167">
        <v>0</v>
      </c>
      <c r="N5167">
        <v>0.79400000000000004</v>
      </c>
      <c r="O5167" t="s">
        <v>324</v>
      </c>
      <c r="P5167" t="s">
        <v>11083</v>
      </c>
      <c r="Q5167" t="s">
        <v>3019</v>
      </c>
      <c r="R5167" t="s">
        <v>11084</v>
      </c>
      <c r="S5167" t="s">
        <v>390</v>
      </c>
      <c r="T5167" t="b">
        <v>1</v>
      </c>
    </row>
    <row r="5168" spans="1:20" x14ac:dyDescent="0.25">
      <c r="A5168" t="s">
        <v>259</v>
      </c>
      <c r="B5168" t="s">
        <v>382</v>
      </c>
      <c r="C5168" t="s">
        <v>294</v>
      </c>
      <c r="D5168" t="s">
        <v>3015</v>
      </c>
      <c r="E5168" t="s">
        <v>7143</v>
      </c>
      <c r="F5168" t="s">
        <v>11082</v>
      </c>
      <c r="G5168" t="s">
        <v>11082</v>
      </c>
      <c r="H5168">
        <v>0.25</v>
      </c>
      <c r="I5168" t="s">
        <v>265</v>
      </c>
      <c r="J5168" t="s">
        <v>242</v>
      </c>
      <c r="K5168" t="s">
        <v>243</v>
      </c>
      <c r="L5168" t="s">
        <v>244</v>
      </c>
      <c r="M5168">
        <v>0</v>
      </c>
      <c r="N5168">
        <v>0.25</v>
      </c>
      <c r="O5168" t="s">
        <v>324</v>
      </c>
      <c r="P5168" t="s">
        <v>11083</v>
      </c>
      <c r="Q5168" t="s">
        <v>3019</v>
      </c>
      <c r="R5168" t="s">
        <v>11084</v>
      </c>
      <c r="S5168" t="s">
        <v>390</v>
      </c>
      <c r="T5168" t="b">
        <v>1</v>
      </c>
    </row>
    <row r="5169" spans="1:20" x14ac:dyDescent="0.25">
      <c r="A5169" t="s">
        <v>259</v>
      </c>
      <c r="B5169" t="s">
        <v>260</v>
      </c>
      <c r="C5169" t="s">
        <v>237</v>
      </c>
      <c r="D5169" t="s">
        <v>328</v>
      </c>
      <c r="E5169" t="s">
        <v>2407</v>
      </c>
      <c r="F5169" t="s">
        <v>11085</v>
      </c>
      <c r="G5169" t="s">
        <v>11085</v>
      </c>
      <c r="H5169">
        <v>1.3919999999999999</v>
      </c>
      <c r="I5169" t="s">
        <v>265</v>
      </c>
      <c r="J5169" t="s">
        <v>242</v>
      </c>
      <c r="K5169" t="s">
        <v>243</v>
      </c>
      <c r="L5169" t="s">
        <v>244</v>
      </c>
      <c r="M5169">
        <v>0</v>
      </c>
      <c r="N5169">
        <v>1.3919999999999999</v>
      </c>
      <c r="O5169" t="s">
        <v>283</v>
      </c>
      <c r="P5169" t="s">
        <v>11086</v>
      </c>
      <c r="Q5169" t="s">
        <v>333</v>
      </c>
      <c r="R5169" t="s">
        <v>11087</v>
      </c>
      <c r="S5169" t="s">
        <v>270</v>
      </c>
      <c r="T5169" t="b">
        <v>1</v>
      </c>
    </row>
    <row r="5170" spans="1:20" x14ac:dyDescent="0.25">
      <c r="A5170" t="s">
        <v>259</v>
      </c>
      <c r="B5170" t="s">
        <v>260</v>
      </c>
      <c r="C5170" t="s">
        <v>237</v>
      </c>
      <c r="D5170" t="s">
        <v>2506</v>
      </c>
      <c r="E5170" t="s">
        <v>2507</v>
      </c>
      <c r="F5170" t="s">
        <v>11088</v>
      </c>
      <c r="G5170" t="s">
        <v>11088</v>
      </c>
      <c r="H5170">
        <v>8.3350999999999995E-2</v>
      </c>
      <c r="I5170" t="s">
        <v>265</v>
      </c>
      <c r="J5170" t="s">
        <v>242</v>
      </c>
      <c r="K5170" t="s">
        <v>243</v>
      </c>
      <c r="L5170" t="s">
        <v>244</v>
      </c>
      <c r="M5170">
        <v>0</v>
      </c>
      <c r="N5170">
        <v>8.3350999999999995E-2</v>
      </c>
      <c r="O5170" t="s">
        <v>372</v>
      </c>
      <c r="P5170" t="s">
        <v>11089</v>
      </c>
      <c r="Q5170" t="s">
        <v>2510</v>
      </c>
      <c r="R5170" t="s">
        <v>11090</v>
      </c>
      <c r="S5170" t="s">
        <v>270</v>
      </c>
      <c r="T5170" t="b">
        <v>1</v>
      </c>
    </row>
    <row r="5171" spans="1:20" x14ac:dyDescent="0.25">
      <c r="A5171" t="s">
        <v>259</v>
      </c>
      <c r="B5171" t="s">
        <v>260</v>
      </c>
      <c r="C5171" t="s">
        <v>294</v>
      </c>
      <c r="D5171" t="s">
        <v>2506</v>
      </c>
      <c r="E5171" t="s">
        <v>2507</v>
      </c>
      <c r="F5171" t="s">
        <v>11088</v>
      </c>
      <c r="G5171" t="s">
        <v>11088</v>
      </c>
      <c r="H5171">
        <v>3.2998E-2</v>
      </c>
      <c r="I5171" t="s">
        <v>265</v>
      </c>
      <c r="J5171" t="s">
        <v>242</v>
      </c>
      <c r="K5171" t="s">
        <v>243</v>
      </c>
      <c r="L5171" t="s">
        <v>244</v>
      </c>
      <c r="M5171">
        <v>0</v>
      </c>
      <c r="N5171">
        <v>3.2998E-2</v>
      </c>
      <c r="O5171" t="s">
        <v>372</v>
      </c>
      <c r="P5171" t="s">
        <v>11089</v>
      </c>
      <c r="Q5171" t="s">
        <v>2510</v>
      </c>
      <c r="R5171" t="s">
        <v>11090</v>
      </c>
      <c r="S5171" t="s">
        <v>270</v>
      </c>
      <c r="T5171" t="b">
        <v>1</v>
      </c>
    </row>
    <row r="5172" spans="1:20" x14ac:dyDescent="0.25">
      <c r="A5172" t="s">
        <v>259</v>
      </c>
      <c r="B5172" t="s">
        <v>260</v>
      </c>
      <c r="C5172" t="s">
        <v>237</v>
      </c>
      <c r="D5172" t="s">
        <v>306</v>
      </c>
      <c r="E5172" t="s">
        <v>307</v>
      </c>
      <c r="F5172" t="s">
        <v>6163</v>
      </c>
      <c r="G5172" t="s">
        <v>6164</v>
      </c>
      <c r="H5172">
        <v>3.024</v>
      </c>
      <c r="I5172" t="s">
        <v>265</v>
      </c>
      <c r="J5172" t="s">
        <v>242</v>
      </c>
      <c r="K5172" t="s">
        <v>243</v>
      </c>
      <c r="L5172" t="s">
        <v>244</v>
      </c>
      <c r="M5172">
        <v>0</v>
      </c>
      <c r="N5172">
        <v>3.024</v>
      </c>
      <c r="O5172" t="s">
        <v>324</v>
      </c>
      <c r="P5172" t="s">
        <v>3218</v>
      </c>
      <c r="Q5172" t="s">
        <v>312</v>
      </c>
      <c r="R5172" t="s">
        <v>11091</v>
      </c>
      <c r="S5172" t="s">
        <v>270</v>
      </c>
      <c r="T5172" t="b">
        <v>1</v>
      </c>
    </row>
    <row r="5173" spans="1:20" x14ac:dyDescent="0.25">
      <c r="A5173" t="s">
        <v>259</v>
      </c>
      <c r="B5173" t="s">
        <v>260</v>
      </c>
      <c r="C5173" t="s">
        <v>336</v>
      </c>
      <c r="D5173" t="s">
        <v>306</v>
      </c>
      <c r="E5173" t="s">
        <v>307</v>
      </c>
      <c r="F5173" t="s">
        <v>6163</v>
      </c>
      <c r="G5173" t="s">
        <v>6164</v>
      </c>
      <c r="H5173">
        <v>15576</v>
      </c>
      <c r="I5173" t="s">
        <v>265</v>
      </c>
      <c r="J5173" t="s">
        <v>242</v>
      </c>
      <c r="K5173" t="s">
        <v>243</v>
      </c>
      <c r="L5173" t="s">
        <v>244</v>
      </c>
      <c r="M5173">
        <v>0</v>
      </c>
      <c r="N5173">
        <v>15576</v>
      </c>
      <c r="O5173" t="s">
        <v>1866</v>
      </c>
      <c r="P5173" t="s">
        <v>3218</v>
      </c>
      <c r="Q5173" t="s">
        <v>312</v>
      </c>
      <c r="R5173" t="s">
        <v>11092</v>
      </c>
      <c r="S5173" t="s">
        <v>270</v>
      </c>
      <c r="T5173" t="b">
        <v>1</v>
      </c>
    </row>
    <row r="5174" spans="1:20" x14ac:dyDescent="0.25">
      <c r="A5174" t="s">
        <v>259</v>
      </c>
      <c r="B5174" t="s">
        <v>260</v>
      </c>
      <c r="C5174" t="s">
        <v>336</v>
      </c>
      <c r="D5174" t="s">
        <v>306</v>
      </c>
      <c r="E5174" t="s">
        <v>307</v>
      </c>
      <c r="F5174" t="s">
        <v>6163</v>
      </c>
      <c r="G5174" t="s">
        <v>6164</v>
      </c>
      <c r="H5174">
        <v>29881</v>
      </c>
      <c r="I5174" t="s">
        <v>265</v>
      </c>
      <c r="J5174" t="s">
        <v>242</v>
      </c>
      <c r="K5174" t="s">
        <v>243</v>
      </c>
      <c r="L5174" t="s">
        <v>244</v>
      </c>
      <c r="M5174">
        <v>0</v>
      </c>
      <c r="N5174">
        <v>29881</v>
      </c>
      <c r="O5174" t="s">
        <v>324</v>
      </c>
      <c r="P5174" t="s">
        <v>3218</v>
      </c>
      <c r="Q5174" t="s">
        <v>312</v>
      </c>
      <c r="R5174" t="s">
        <v>11093</v>
      </c>
      <c r="S5174" t="s">
        <v>270</v>
      </c>
      <c r="T5174" t="b">
        <v>1</v>
      </c>
    </row>
    <row r="5175" spans="1:20" x14ac:dyDescent="0.25">
      <c r="A5175" t="s">
        <v>236</v>
      </c>
      <c r="B5175" t="s">
        <v>236</v>
      </c>
      <c r="C5175" t="s">
        <v>237</v>
      </c>
      <c r="D5175" t="s">
        <v>392</v>
      </c>
      <c r="E5175" t="s">
        <v>251</v>
      </c>
      <c r="F5175" t="s">
        <v>479</v>
      </c>
      <c r="G5175" t="s">
        <v>1218</v>
      </c>
      <c r="H5175">
        <v>4.0000000000000001E-3</v>
      </c>
      <c r="I5175" t="s">
        <v>254</v>
      </c>
      <c r="J5175" t="s">
        <v>242</v>
      </c>
      <c r="K5175" t="s">
        <v>243</v>
      </c>
      <c r="L5175" t="s">
        <v>244</v>
      </c>
      <c r="M5175">
        <v>0</v>
      </c>
      <c r="N5175">
        <v>4.0000000000000001E-3</v>
      </c>
      <c r="O5175" t="s">
        <v>255</v>
      </c>
      <c r="P5175" t="s">
        <v>11094</v>
      </c>
      <c r="Q5175" t="s">
        <v>397</v>
      </c>
      <c r="R5175" t="s">
        <v>4631</v>
      </c>
      <c r="S5175" t="s">
        <v>249</v>
      </c>
      <c r="T5175" t="b">
        <v>1</v>
      </c>
    </row>
    <row r="5176" spans="1:20" x14ac:dyDescent="0.25">
      <c r="A5176" t="s">
        <v>259</v>
      </c>
      <c r="B5176" t="s">
        <v>1086</v>
      </c>
      <c r="C5176" t="s">
        <v>237</v>
      </c>
      <c r="D5176" t="s">
        <v>1087</v>
      </c>
      <c r="E5176" t="s">
        <v>11095</v>
      </c>
      <c r="F5176" t="s">
        <v>11096</v>
      </c>
      <c r="G5176" t="s">
        <v>11097</v>
      </c>
      <c r="H5176">
        <v>458.05</v>
      </c>
      <c r="I5176" t="s">
        <v>265</v>
      </c>
      <c r="J5176" t="s">
        <v>242</v>
      </c>
      <c r="K5176" t="s">
        <v>243</v>
      </c>
      <c r="L5176" t="s">
        <v>244</v>
      </c>
      <c r="M5176">
        <v>0</v>
      </c>
      <c r="N5176">
        <v>458.05</v>
      </c>
      <c r="O5176" t="s">
        <v>590</v>
      </c>
      <c r="P5176" t="s">
        <v>11098</v>
      </c>
      <c r="Q5176" t="s">
        <v>1092</v>
      </c>
      <c r="R5176" t="s">
        <v>11099</v>
      </c>
      <c r="S5176" t="s">
        <v>1094</v>
      </c>
      <c r="T5176" t="b">
        <v>1</v>
      </c>
    </row>
    <row r="5177" spans="1:20" x14ac:dyDescent="0.25">
      <c r="A5177" t="s">
        <v>259</v>
      </c>
      <c r="B5177" t="s">
        <v>1086</v>
      </c>
      <c r="C5177" t="s">
        <v>336</v>
      </c>
      <c r="D5177" t="s">
        <v>1087</v>
      </c>
      <c r="E5177" t="s">
        <v>11095</v>
      </c>
      <c r="F5177" t="s">
        <v>11096</v>
      </c>
      <c r="G5177" t="s">
        <v>11097</v>
      </c>
      <c r="H5177">
        <v>1605013</v>
      </c>
      <c r="I5177" t="s">
        <v>265</v>
      </c>
      <c r="J5177" t="s">
        <v>242</v>
      </c>
      <c r="K5177" t="s">
        <v>243</v>
      </c>
      <c r="L5177" t="s">
        <v>244</v>
      </c>
      <c r="M5177">
        <v>0</v>
      </c>
      <c r="N5177">
        <v>1605013</v>
      </c>
      <c r="O5177" t="s">
        <v>590</v>
      </c>
      <c r="P5177" t="s">
        <v>11098</v>
      </c>
      <c r="Q5177" t="s">
        <v>1092</v>
      </c>
      <c r="R5177" t="s">
        <v>11100</v>
      </c>
      <c r="S5177" t="s">
        <v>1094</v>
      </c>
      <c r="T5177" t="b">
        <v>1</v>
      </c>
    </row>
    <row r="5178" spans="1:20" x14ac:dyDescent="0.25">
      <c r="A5178" t="s">
        <v>259</v>
      </c>
      <c r="B5178" t="s">
        <v>1086</v>
      </c>
      <c r="C5178" t="s">
        <v>336</v>
      </c>
      <c r="D5178" t="s">
        <v>1087</v>
      </c>
      <c r="E5178" t="s">
        <v>11095</v>
      </c>
      <c r="F5178" t="s">
        <v>11096</v>
      </c>
      <c r="G5178" t="s">
        <v>11097</v>
      </c>
      <c r="H5178">
        <v>2407520</v>
      </c>
      <c r="I5178" t="s">
        <v>265</v>
      </c>
      <c r="J5178" t="s">
        <v>242</v>
      </c>
      <c r="K5178" t="s">
        <v>243</v>
      </c>
      <c r="L5178" t="s">
        <v>244</v>
      </c>
      <c r="M5178">
        <v>0</v>
      </c>
      <c r="N5178">
        <v>2407520</v>
      </c>
      <c r="O5178" t="s">
        <v>590</v>
      </c>
      <c r="P5178" t="s">
        <v>11098</v>
      </c>
      <c r="Q5178" t="s">
        <v>1092</v>
      </c>
      <c r="R5178" t="s">
        <v>11101</v>
      </c>
      <c r="S5178" t="s">
        <v>1094</v>
      </c>
      <c r="T5178" t="b">
        <v>1</v>
      </c>
    </row>
    <row r="5179" spans="1:20" x14ac:dyDescent="0.25">
      <c r="A5179" t="s">
        <v>259</v>
      </c>
      <c r="B5179" t="s">
        <v>260</v>
      </c>
      <c r="C5179" t="s">
        <v>237</v>
      </c>
      <c r="D5179" t="s">
        <v>3572</v>
      </c>
      <c r="E5179" t="s">
        <v>5023</v>
      </c>
      <c r="F5179" t="s">
        <v>11102</v>
      </c>
      <c r="G5179" t="s">
        <v>11102</v>
      </c>
      <c r="H5179">
        <v>1.2030000000000001</v>
      </c>
      <c r="I5179" t="s">
        <v>265</v>
      </c>
      <c r="J5179" t="s">
        <v>242</v>
      </c>
      <c r="K5179" t="s">
        <v>243</v>
      </c>
      <c r="L5179" t="s">
        <v>244</v>
      </c>
      <c r="M5179">
        <v>0</v>
      </c>
      <c r="N5179">
        <v>1.2030000000000001</v>
      </c>
      <c r="O5179" t="s">
        <v>952</v>
      </c>
      <c r="P5179" t="s">
        <v>8531</v>
      </c>
      <c r="Q5179" t="s">
        <v>3576</v>
      </c>
      <c r="R5179" t="s">
        <v>11103</v>
      </c>
      <c r="S5179" t="s">
        <v>270</v>
      </c>
      <c r="T5179" t="b">
        <v>0</v>
      </c>
    </row>
    <row r="5180" spans="1:20" x14ac:dyDescent="0.25">
      <c r="A5180" t="s">
        <v>259</v>
      </c>
      <c r="B5180" t="s">
        <v>260</v>
      </c>
      <c r="C5180" t="s">
        <v>294</v>
      </c>
      <c r="D5180" t="s">
        <v>3572</v>
      </c>
      <c r="E5180" t="s">
        <v>5023</v>
      </c>
      <c r="F5180" t="s">
        <v>11102</v>
      </c>
      <c r="G5180" t="s">
        <v>11102</v>
      </c>
      <c r="H5180">
        <v>0.307</v>
      </c>
      <c r="I5180" t="s">
        <v>265</v>
      </c>
      <c r="J5180" t="s">
        <v>242</v>
      </c>
      <c r="K5180" t="s">
        <v>243</v>
      </c>
      <c r="L5180" t="s">
        <v>244</v>
      </c>
      <c r="M5180">
        <v>0</v>
      </c>
      <c r="N5180">
        <v>0.307</v>
      </c>
      <c r="O5180" t="s">
        <v>952</v>
      </c>
      <c r="P5180" t="s">
        <v>8531</v>
      </c>
      <c r="Q5180" t="s">
        <v>3576</v>
      </c>
      <c r="R5180" t="s">
        <v>11103</v>
      </c>
      <c r="S5180" t="s">
        <v>270</v>
      </c>
      <c r="T5180" t="b">
        <v>0</v>
      </c>
    </row>
    <row r="5181" spans="1:20" x14ac:dyDescent="0.25">
      <c r="A5181" t="s">
        <v>236</v>
      </c>
      <c r="B5181" t="s">
        <v>236</v>
      </c>
      <c r="C5181" t="s">
        <v>237</v>
      </c>
      <c r="D5181" t="s">
        <v>566</v>
      </c>
      <c r="E5181" t="s">
        <v>251</v>
      </c>
      <c r="F5181" t="s">
        <v>773</v>
      </c>
      <c r="G5181" t="s">
        <v>4998</v>
      </c>
      <c r="H5181">
        <v>3.5000000000000003E-2</v>
      </c>
      <c r="I5181" t="s">
        <v>561</v>
      </c>
      <c r="J5181" t="s">
        <v>242</v>
      </c>
      <c r="K5181" t="s">
        <v>243</v>
      </c>
      <c r="L5181" t="s">
        <v>244</v>
      </c>
      <c r="M5181">
        <v>0</v>
      </c>
      <c r="N5181">
        <v>3.5000000000000003E-2</v>
      </c>
      <c r="O5181" t="s">
        <v>255</v>
      </c>
      <c r="P5181" t="s">
        <v>11104</v>
      </c>
      <c r="Q5181" t="s">
        <v>571</v>
      </c>
      <c r="R5181" t="s">
        <v>776</v>
      </c>
      <c r="S5181" t="s">
        <v>249</v>
      </c>
      <c r="T5181" t="b">
        <v>1</v>
      </c>
    </row>
    <row r="5182" spans="1:20" x14ac:dyDescent="0.25">
      <c r="A5182" t="s">
        <v>259</v>
      </c>
      <c r="B5182" t="s">
        <v>260</v>
      </c>
      <c r="C5182" t="s">
        <v>237</v>
      </c>
      <c r="D5182" t="s">
        <v>1711</v>
      </c>
      <c r="E5182" t="s">
        <v>3803</v>
      </c>
      <c r="F5182" t="s">
        <v>10601</v>
      </c>
      <c r="G5182" t="s">
        <v>10602</v>
      </c>
      <c r="H5182">
        <v>0.48458899999999999</v>
      </c>
      <c r="I5182" t="s">
        <v>265</v>
      </c>
      <c r="J5182" t="s">
        <v>242</v>
      </c>
      <c r="K5182" t="s">
        <v>243</v>
      </c>
      <c r="L5182" t="s">
        <v>244</v>
      </c>
      <c r="M5182">
        <v>0</v>
      </c>
      <c r="N5182">
        <v>0.48458899999999999</v>
      </c>
      <c r="O5182" t="s">
        <v>372</v>
      </c>
      <c r="P5182" t="s">
        <v>11105</v>
      </c>
      <c r="Q5182" t="s">
        <v>1716</v>
      </c>
      <c r="R5182" t="s">
        <v>11106</v>
      </c>
      <c r="S5182" t="s">
        <v>270</v>
      </c>
      <c r="T5182" t="b">
        <v>1</v>
      </c>
    </row>
    <row r="5183" spans="1:20" x14ac:dyDescent="0.25">
      <c r="A5183" t="s">
        <v>259</v>
      </c>
      <c r="B5183" t="s">
        <v>260</v>
      </c>
      <c r="C5183" t="s">
        <v>294</v>
      </c>
      <c r="D5183" t="s">
        <v>1711</v>
      </c>
      <c r="E5183" t="s">
        <v>3803</v>
      </c>
      <c r="F5183" t="s">
        <v>10601</v>
      </c>
      <c r="G5183" t="s">
        <v>10602</v>
      </c>
      <c r="H5183">
        <v>0.17341400000000001</v>
      </c>
      <c r="I5183" t="s">
        <v>265</v>
      </c>
      <c r="J5183" t="s">
        <v>242</v>
      </c>
      <c r="K5183" t="s">
        <v>243</v>
      </c>
      <c r="L5183" t="s">
        <v>244</v>
      </c>
      <c r="M5183">
        <v>0</v>
      </c>
      <c r="N5183">
        <v>0.17341400000000001</v>
      </c>
      <c r="O5183" t="s">
        <v>372</v>
      </c>
      <c r="P5183" t="s">
        <v>11105</v>
      </c>
      <c r="Q5183" t="s">
        <v>1716</v>
      </c>
      <c r="R5183" t="s">
        <v>11106</v>
      </c>
      <c r="S5183" t="s">
        <v>270</v>
      </c>
      <c r="T5183" t="b">
        <v>1</v>
      </c>
    </row>
    <row r="5184" spans="1:20" x14ac:dyDescent="0.25">
      <c r="A5184" t="s">
        <v>259</v>
      </c>
      <c r="B5184" t="s">
        <v>260</v>
      </c>
      <c r="C5184" t="s">
        <v>237</v>
      </c>
      <c r="D5184" t="s">
        <v>1838</v>
      </c>
      <c r="E5184" t="s">
        <v>2525</v>
      </c>
      <c r="F5184" t="s">
        <v>2526</v>
      </c>
      <c r="G5184" t="s">
        <v>2526</v>
      </c>
      <c r="H5184">
        <v>0.48399999999999999</v>
      </c>
      <c r="I5184" t="s">
        <v>265</v>
      </c>
      <c r="J5184" t="s">
        <v>242</v>
      </c>
      <c r="K5184" t="s">
        <v>243</v>
      </c>
      <c r="L5184" t="s">
        <v>244</v>
      </c>
      <c r="M5184">
        <v>0</v>
      </c>
      <c r="N5184">
        <v>0.48399999999999999</v>
      </c>
      <c r="O5184" t="s">
        <v>952</v>
      </c>
      <c r="P5184" t="s">
        <v>11107</v>
      </c>
      <c r="Q5184" t="s">
        <v>1842</v>
      </c>
      <c r="R5184" t="s">
        <v>11108</v>
      </c>
      <c r="S5184" t="s">
        <v>270</v>
      </c>
      <c r="T5184" t="b">
        <v>1</v>
      </c>
    </row>
    <row r="5185" spans="1:20" x14ac:dyDescent="0.25">
      <c r="A5185" t="s">
        <v>259</v>
      </c>
      <c r="B5185" t="s">
        <v>260</v>
      </c>
      <c r="C5185" t="s">
        <v>237</v>
      </c>
      <c r="D5185" t="s">
        <v>328</v>
      </c>
      <c r="E5185" t="s">
        <v>3410</v>
      </c>
      <c r="F5185" t="s">
        <v>3411</v>
      </c>
      <c r="G5185" t="s">
        <v>3411</v>
      </c>
      <c r="H5185">
        <v>1.8080000000000001</v>
      </c>
      <c r="I5185" t="s">
        <v>265</v>
      </c>
      <c r="J5185" t="s">
        <v>242</v>
      </c>
      <c r="K5185" t="s">
        <v>243</v>
      </c>
      <c r="L5185" t="s">
        <v>244</v>
      </c>
      <c r="M5185">
        <v>0</v>
      </c>
      <c r="N5185">
        <v>1.8080000000000001</v>
      </c>
      <c r="O5185" t="s">
        <v>331</v>
      </c>
      <c r="P5185" t="s">
        <v>11109</v>
      </c>
      <c r="Q5185" t="s">
        <v>333</v>
      </c>
      <c r="R5185" t="s">
        <v>11110</v>
      </c>
      <c r="S5185" t="s">
        <v>270</v>
      </c>
      <c r="T5185" t="b">
        <v>1</v>
      </c>
    </row>
    <row r="5186" spans="1:20" x14ac:dyDescent="0.25">
      <c r="A5186" t="s">
        <v>259</v>
      </c>
      <c r="B5186" t="s">
        <v>260</v>
      </c>
      <c r="C5186" t="s">
        <v>336</v>
      </c>
      <c r="D5186" t="s">
        <v>328</v>
      </c>
      <c r="E5186" t="s">
        <v>3410</v>
      </c>
      <c r="F5186" t="s">
        <v>3411</v>
      </c>
      <c r="G5186" t="s">
        <v>3411</v>
      </c>
      <c r="H5186">
        <v>9344</v>
      </c>
      <c r="I5186" t="s">
        <v>265</v>
      </c>
      <c r="J5186" t="s">
        <v>242</v>
      </c>
      <c r="K5186" t="s">
        <v>243</v>
      </c>
      <c r="L5186" t="s">
        <v>244</v>
      </c>
      <c r="M5186">
        <v>0</v>
      </c>
      <c r="N5186">
        <v>9344</v>
      </c>
      <c r="O5186" t="s">
        <v>324</v>
      </c>
      <c r="P5186" t="s">
        <v>11109</v>
      </c>
      <c r="Q5186" t="s">
        <v>333</v>
      </c>
      <c r="R5186" t="s">
        <v>11111</v>
      </c>
      <c r="S5186" t="s">
        <v>270</v>
      </c>
      <c r="T5186" t="b">
        <v>1</v>
      </c>
    </row>
    <row r="5187" spans="1:20" x14ac:dyDescent="0.25">
      <c r="A5187" t="s">
        <v>259</v>
      </c>
      <c r="B5187" t="s">
        <v>260</v>
      </c>
      <c r="C5187" t="s">
        <v>336</v>
      </c>
      <c r="D5187" t="s">
        <v>328</v>
      </c>
      <c r="E5187" t="s">
        <v>3410</v>
      </c>
      <c r="F5187" t="s">
        <v>3411</v>
      </c>
      <c r="G5187" t="s">
        <v>3411</v>
      </c>
      <c r="H5187">
        <v>18055</v>
      </c>
      <c r="I5187" t="s">
        <v>265</v>
      </c>
      <c r="J5187" t="s">
        <v>242</v>
      </c>
      <c r="K5187" t="s">
        <v>243</v>
      </c>
      <c r="L5187" t="s">
        <v>244</v>
      </c>
      <c r="M5187">
        <v>0</v>
      </c>
      <c r="N5187">
        <v>18055</v>
      </c>
      <c r="O5187" t="s">
        <v>324</v>
      </c>
      <c r="P5187" t="s">
        <v>11109</v>
      </c>
      <c r="Q5187" t="s">
        <v>333</v>
      </c>
      <c r="R5187" t="s">
        <v>11112</v>
      </c>
      <c r="S5187" t="s">
        <v>270</v>
      </c>
      <c r="T5187" t="b">
        <v>1</v>
      </c>
    </row>
    <row r="5188" spans="1:20" x14ac:dyDescent="0.25">
      <c r="A5188" t="s">
        <v>236</v>
      </c>
      <c r="B5188" t="s">
        <v>236</v>
      </c>
      <c r="C5188" t="s">
        <v>237</v>
      </c>
      <c r="D5188" t="s">
        <v>552</v>
      </c>
      <c r="F5188" t="s">
        <v>10367</v>
      </c>
      <c r="G5188" t="s">
        <v>10088</v>
      </c>
      <c r="H5188">
        <v>0</v>
      </c>
      <c r="I5188" t="s">
        <v>254</v>
      </c>
      <c r="J5188" t="s">
        <v>242</v>
      </c>
      <c r="K5188" t="s">
        <v>243</v>
      </c>
      <c r="L5188" t="s">
        <v>244</v>
      </c>
      <c r="M5188">
        <v>0</v>
      </c>
      <c r="N5188">
        <v>0</v>
      </c>
      <c r="O5188" t="s">
        <v>952</v>
      </c>
      <c r="P5188" t="s">
        <v>10089</v>
      </c>
      <c r="Q5188" t="s">
        <v>556</v>
      </c>
      <c r="R5188" t="s">
        <v>10370</v>
      </c>
      <c r="S5188" t="s">
        <v>249</v>
      </c>
      <c r="T5188" t="b">
        <v>0</v>
      </c>
    </row>
    <row r="5189" spans="1:20" x14ac:dyDescent="0.25">
      <c r="A5189" t="s">
        <v>236</v>
      </c>
      <c r="B5189" t="s">
        <v>236</v>
      </c>
      <c r="C5189" t="s">
        <v>237</v>
      </c>
      <c r="D5189" t="s">
        <v>238</v>
      </c>
      <c r="F5189" t="s">
        <v>484</v>
      </c>
      <c r="G5189" t="s">
        <v>303</v>
      </c>
      <c r="H5189">
        <v>0.01</v>
      </c>
      <c r="I5189" t="s">
        <v>254</v>
      </c>
      <c r="J5189" t="s">
        <v>242</v>
      </c>
      <c r="K5189" t="s">
        <v>243</v>
      </c>
      <c r="L5189" t="s">
        <v>244</v>
      </c>
      <c r="M5189">
        <v>0</v>
      </c>
      <c r="N5189">
        <v>0.01</v>
      </c>
      <c r="O5189" t="s">
        <v>245</v>
      </c>
      <c r="P5189" t="s">
        <v>304</v>
      </c>
      <c r="Q5189" t="s">
        <v>247</v>
      </c>
      <c r="R5189" t="s">
        <v>4619</v>
      </c>
      <c r="S5189" t="s">
        <v>249</v>
      </c>
      <c r="T5189" t="b">
        <v>0</v>
      </c>
    </row>
    <row r="5190" spans="1:20" x14ac:dyDescent="0.25">
      <c r="A5190" t="s">
        <v>259</v>
      </c>
      <c r="B5190" t="s">
        <v>260</v>
      </c>
      <c r="C5190" t="s">
        <v>237</v>
      </c>
      <c r="D5190" t="s">
        <v>2727</v>
      </c>
      <c r="E5190" t="s">
        <v>2728</v>
      </c>
      <c r="F5190" t="s">
        <v>8844</v>
      </c>
      <c r="G5190" t="s">
        <v>8844</v>
      </c>
      <c r="H5190">
        <v>2.72</v>
      </c>
      <c r="I5190" t="s">
        <v>265</v>
      </c>
      <c r="J5190" t="s">
        <v>242</v>
      </c>
      <c r="K5190" t="s">
        <v>243</v>
      </c>
      <c r="L5190" t="s">
        <v>244</v>
      </c>
      <c r="M5190">
        <v>0</v>
      </c>
      <c r="N5190">
        <v>2.72</v>
      </c>
      <c r="O5190" t="s">
        <v>576</v>
      </c>
      <c r="P5190" t="s">
        <v>11113</v>
      </c>
      <c r="Q5190" t="s">
        <v>2731</v>
      </c>
      <c r="R5190" t="s">
        <v>11114</v>
      </c>
      <c r="S5190" t="s">
        <v>270</v>
      </c>
      <c r="T5190" t="b">
        <v>1</v>
      </c>
    </row>
    <row r="5191" spans="1:20" x14ac:dyDescent="0.25">
      <c r="A5191" t="s">
        <v>259</v>
      </c>
      <c r="B5191" t="s">
        <v>260</v>
      </c>
      <c r="C5191" t="s">
        <v>336</v>
      </c>
      <c r="D5191" t="s">
        <v>2727</v>
      </c>
      <c r="E5191" t="s">
        <v>2728</v>
      </c>
      <c r="F5191" t="s">
        <v>8844</v>
      </c>
      <c r="G5191" t="s">
        <v>8844</v>
      </c>
      <c r="H5191">
        <v>14058</v>
      </c>
      <c r="I5191" t="s">
        <v>265</v>
      </c>
      <c r="J5191" t="s">
        <v>242</v>
      </c>
      <c r="K5191" t="s">
        <v>243</v>
      </c>
      <c r="L5191" t="s">
        <v>244</v>
      </c>
      <c r="M5191">
        <v>0</v>
      </c>
      <c r="N5191">
        <v>14058</v>
      </c>
      <c r="O5191" t="s">
        <v>576</v>
      </c>
      <c r="P5191" t="s">
        <v>11113</v>
      </c>
      <c r="Q5191" t="s">
        <v>2731</v>
      </c>
      <c r="R5191" t="s">
        <v>11115</v>
      </c>
      <c r="S5191" t="s">
        <v>270</v>
      </c>
      <c r="T5191" t="b">
        <v>1</v>
      </c>
    </row>
    <row r="5192" spans="1:20" x14ac:dyDescent="0.25">
      <c r="A5192" t="s">
        <v>259</v>
      </c>
      <c r="B5192" t="s">
        <v>260</v>
      </c>
      <c r="C5192" t="s">
        <v>336</v>
      </c>
      <c r="D5192" t="s">
        <v>2727</v>
      </c>
      <c r="E5192" t="s">
        <v>2728</v>
      </c>
      <c r="F5192" t="s">
        <v>8844</v>
      </c>
      <c r="G5192" t="s">
        <v>8844</v>
      </c>
      <c r="H5192">
        <v>27163</v>
      </c>
      <c r="I5192" t="s">
        <v>265</v>
      </c>
      <c r="J5192" t="s">
        <v>242</v>
      </c>
      <c r="K5192" t="s">
        <v>243</v>
      </c>
      <c r="L5192" t="s">
        <v>244</v>
      </c>
      <c r="M5192">
        <v>0</v>
      </c>
      <c r="N5192">
        <v>27163</v>
      </c>
      <c r="O5192" t="s">
        <v>576</v>
      </c>
      <c r="P5192" t="s">
        <v>11113</v>
      </c>
      <c r="Q5192" t="s">
        <v>2731</v>
      </c>
      <c r="R5192" t="s">
        <v>11116</v>
      </c>
      <c r="S5192" t="s">
        <v>270</v>
      </c>
      <c r="T5192" t="b">
        <v>1</v>
      </c>
    </row>
    <row r="5193" spans="1:20" x14ac:dyDescent="0.25">
      <c r="A5193" t="s">
        <v>259</v>
      </c>
      <c r="B5193" t="s">
        <v>260</v>
      </c>
      <c r="C5193" t="s">
        <v>237</v>
      </c>
      <c r="D5193" t="s">
        <v>3256</v>
      </c>
      <c r="E5193" t="s">
        <v>8998</v>
      </c>
      <c r="F5193" t="s">
        <v>8999</v>
      </c>
      <c r="G5193" t="s">
        <v>9000</v>
      </c>
      <c r="H5193">
        <v>2.935718</v>
      </c>
      <c r="I5193" t="s">
        <v>265</v>
      </c>
      <c r="J5193" t="s">
        <v>242</v>
      </c>
      <c r="K5193" t="s">
        <v>243</v>
      </c>
      <c r="L5193" t="s">
        <v>244</v>
      </c>
      <c r="M5193">
        <v>0</v>
      </c>
      <c r="N5193">
        <v>2.935718</v>
      </c>
      <c r="O5193" t="s">
        <v>372</v>
      </c>
      <c r="P5193" t="s">
        <v>11117</v>
      </c>
      <c r="Q5193" t="s">
        <v>3260</v>
      </c>
      <c r="R5193" t="s">
        <v>11118</v>
      </c>
      <c r="S5193" t="s">
        <v>270</v>
      </c>
      <c r="T5193" t="b">
        <v>1</v>
      </c>
    </row>
    <row r="5194" spans="1:20" x14ac:dyDescent="0.25">
      <c r="A5194" t="s">
        <v>259</v>
      </c>
      <c r="B5194" t="s">
        <v>260</v>
      </c>
      <c r="C5194" t="s">
        <v>294</v>
      </c>
      <c r="D5194" t="s">
        <v>3256</v>
      </c>
      <c r="E5194" t="s">
        <v>8998</v>
      </c>
      <c r="F5194" t="s">
        <v>8999</v>
      </c>
      <c r="G5194" t="s">
        <v>9000</v>
      </c>
      <c r="H5194">
        <v>1.4183809999999999</v>
      </c>
      <c r="I5194" t="s">
        <v>265</v>
      </c>
      <c r="J5194" t="s">
        <v>242</v>
      </c>
      <c r="K5194" t="s">
        <v>243</v>
      </c>
      <c r="L5194" t="s">
        <v>244</v>
      </c>
      <c r="M5194">
        <v>0</v>
      </c>
      <c r="N5194">
        <v>1.4183809999999999</v>
      </c>
      <c r="O5194" t="s">
        <v>372</v>
      </c>
      <c r="P5194" t="s">
        <v>11117</v>
      </c>
      <c r="Q5194" t="s">
        <v>3260</v>
      </c>
      <c r="R5194" t="s">
        <v>11118</v>
      </c>
      <c r="S5194" t="s">
        <v>270</v>
      </c>
      <c r="T5194" t="b">
        <v>1</v>
      </c>
    </row>
    <row r="5195" spans="1:20" x14ac:dyDescent="0.25">
      <c r="A5195" t="s">
        <v>259</v>
      </c>
      <c r="B5195" t="s">
        <v>260</v>
      </c>
      <c r="C5195" t="s">
        <v>237</v>
      </c>
      <c r="D5195" t="s">
        <v>328</v>
      </c>
      <c r="E5195" t="s">
        <v>870</v>
      </c>
      <c r="F5195" t="s">
        <v>11119</v>
      </c>
      <c r="G5195" t="s">
        <v>11119</v>
      </c>
      <c r="H5195">
        <v>1.085</v>
      </c>
      <c r="I5195" t="s">
        <v>265</v>
      </c>
      <c r="J5195" t="s">
        <v>242</v>
      </c>
      <c r="K5195" t="s">
        <v>243</v>
      </c>
      <c r="L5195" t="s">
        <v>244</v>
      </c>
      <c r="M5195">
        <v>0</v>
      </c>
      <c r="N5195">
        <v>1.085</v>
      </c>
      <c r="O5195" t="s">
        <v>331</v>
      </c>
      <c r="P5195" t="s">
        <v>11120</v>
      </c>
      <c r="Q5195" t="s">
        <v>333</v>
      </c>
      <c r="R5195" t="s">
        <v>11121</v>
      </c>
      <c r="S5195" t="s">
        <v>270</v>
      </c>
      <c r="T5195" t="b">
        <v>1</v>
      </c>
    </row>
    <row r="5196" spans="1:20" x14ac:dyDescent="0.25">
      <c r="A5196" t="s">
        <v>236</v>
      </c>
      <c r="B5196" t="s">
        <v>236</v>
      </c>
      <c r="C5196" t="s">
        <v>237</v>
      </c>
      <c r="D5196" t="s">
        <v>2924</v>
      </c>
      <c r="F5196" t="s">
        <v>559</v>
      </c>
      <c r="G5196" t="s">
        <v>4017</v>
      </c>
      <c r="H5196">
        <v>3.0300000000000001E-2</v>
      </c>
      <c r="I5196" t="s">
        <v>254</v>
      </c>
      <c r="J5196" t="s">
        <v>242</v>
      </c>
      <c r="K5196" t="s">
        <v>243</v>
      </c>
      <c r="L5196" t="s">
        <v>244</v>
      </c>
      <c r="M5196">
        <v>0</v>
      </c>
      <c r="N5196">
        <v>3.0300000000000001E-2</v>
      </c>
      <c r="O5196" t="s">
        <v>1910</v>
      </c>
      <c r="P5196" t="s">
        <v>11122</v>
      </c>
      <c r="Q5196" t="s">
        <v>2927</v>
      </c>
      <c r="R5196" t="s">
        <v>5051</v>
      </c>
      <c r="S5196" t="s">
        <v>249</v>
      </c>
      <c r="T5196" t="b">
        <v>1</v>
      </c>
    </row>
    <row r="5197" spans="1:20" x14ac:dyDescent="0.25">
      <c r="A5197" t="s">
        <v>259</v>
      </c>
      <c r="B5197" t="s">
        <v>260</v>
      </c>
      <c r="C5197" t="s">
        <v>237</v>
      </c>
      <c r="D5197" t="s">
        <v>1938</v>
      </c>
      <c r="E5197" t="s">
        <v>678</v>
      </c>
      <c r="F5197" t="s">
        <v>9194</v>
      </c>
      <c r="G5197" t="s">
        <v>9194</v>
      </c>
      <c r="H5197">
        <v>2.52E-2</v>
      </c>
      <c r="I5197" t="s">
        <v>265</v>
      </c>
      <c r="J5197" t="s">
        <v>242</v>
      </c>
      <c r="K5197" t="s">
        <v>243</v>
      </c>
      <c r="L5197" t="s">
        <v>244</v>
      </c>
      <c r="M5197">
        <v>0</v>
      </c>
      <c r="N5197">
        <v>2.52E-2</v>
      </c>
      <c r="O5197" t="s">
        <v>324</v>
      </c>
      <c r="P5197" t="s">
        <v>11123</v>
      </c>
      <c r="Q5197" t="s">
        <v>1942</v>
      </c>
      <c r="R5197" t="s">
        <v>11124</v>
      </c>
      <c r="S5197" t="s">
        <v>270</v>
      </c>
      <c r="T5197" t="b">
        <v>0</v>
      </c>
    </row>
    <row r="5198" spans="1:20" x14ac:dyDescent="0.25">
      <c r="A5198" t="s">
        <v>259</v>
      </c>
      <c r="B5198" t="s">
        <v>260</v>
      </c>
      <c r="C5198" t="s">
        <v>237</v>
      </c>
      <c r="D5198" t="s">
        <v>656</v>
      </c>
      <c r="E5198" t="s">
        <v>2222</v>
      </c>
      <c r="F5198" t="s">
        <v>11125</v>
      </c>
      <c r="G5198" t="s">
        <v>11126</v>
      </c>
      <c r="H5198">
        <v>0.23799999999999999</v>
      </c>
      <c r="I5198" t="s">
        <v>265</v>
      </c>
      <c r="J5198" t="s">
        <v>242</v>
      </c>
      <c r="K5198" t="s">
        <v>243</v>
      </c>
      <c r="L5198" t="s">
        <v>244</v>
      </c>
      <c r="M5198">
        <v>0</v>
      </c>
      <c r="N5198">
        <v>0.23799999999999999</v>
      </c>
      <c r="O5198" t="s">
        <v>660</v>
      </c>
      <c r="P5198" t="s">
        <v>11127</v>
      </c>
      <c r="Q5198" t="s">
        <v>662</v>
      </c>
      <c r="R5198" t="s">
        <v>11128</v>
      </c>
      <c r="S5198" t="s">
        <v>270</v>
      </c>
      <c r="T5198" t="b">
        <v>1</v>
      </c>
    </row>
    <row r="5199" spans="1:20" x14ac:dyDescent="0.25">
      <c r="A5199" t="s">
        <v>259</v>
      </c>
      <c r="B5199" t="s">
        <v>271</v>
      </c>
      <c r="C5199" t="s">
        <v>237</v>
      </c>
      <c r="D5199" t="s">
        <v>3157</v>
      </c>
      <c r="E5199" t="s">
        <v>11129</v>
      </c>
      <c r="F5199" t="s">
        <v>11130</v>
      </c>
      <c r="G5199" t="s">
        <v>11131</v>
      </c>
      <c r="H5199">
        <v>1.4298770000000001</v>
      </c>
      <c r="I5199" t="s">
        <v>265</v>
      </c>
      <c r="J5199" t="s">
        <v>242</v>
      </c>
      <c r="K5199" t="s">
        <v>243</v>
      </c>
      <c r="L5199" t="s">
        <v>244</v>
      </c>
      <c r="M5199">
        <v>0</v>
      </c>
      <c r="N5199">
        <v>1.4298770000000001</v>
      </c>
      <c r="O5199" t="s">
        <v>5652</v>
      </c>
      <c r="P5199" t="s">
        <v>11132</v>
      </c>
      <c r="Q5199" t="s">
        <v>3161</v>
      </c>
      <c r="R5199" t="s">
        <v>11133</v>
      </c>
      <c r="S5199" t="s">
        <v>279</v>
      </c>
      <c r="T5199" t="b">
        <v>1</v>
      </c>
    </row>
    <row r="5200" spans="1:20" x14ac:dyDescent="0.25">
      <c r="A5200" t="s">
        <v>259</v>
      </c>
      <c r="B5200" t="s">
        <v>271</v>
      </c>
      <c r="C5200" t="s">
        <v>336</v>
      </c>
      <c r="D5200" t="s">
        <v>3157</v>
      </c>
      <c r="E5200" t="s">
        <v>11129</v>
      </c>
      <c r="F5200" t="s">
        <v>11130</v>
      </c>
      <c r="G5200" t="s">
        <v>11131</v>
      </c>
      <c r="H5200">
        <v>22547</v>
      </c>
      <c r="I5200" t="s">
        <v>265</v>
      </c>
      <c r="J5200" t="s">
        <v>242</v>
      </c>
      <c r="K5200" t="s">
        <v>243</v>
      </c>
      <c r="L5200" t="s">
        <v>244</v>
      </c>
      <c r="M5200">
        <v>0</v>
      </c>
      <c r="N5200">
        <v>22547</v>
      </c>
      <c r="O5200" t="s">
        <v>428</v>
      </c>
      <c r="P5200" t="s">
        <v>11132</v>
      </c>
      <c r="Q5200" t="s">
        <v>3161</v>
      </c>
      <c r="R5200" t="s">
        <v>11134</v>
      </c>
      <c r="S5200" t="s">
        <v>279</v>
      </c>
      <c r="T5200" t="b">
        <v>1</v>
      </c>
    </row>
    <row r="5201" spans="1:20" x14ac:dyDescent="0.25">
      <c r="A5201" t="s">
        <v>236</v>
      </c>
      <c r="B5201" t="s">
        <v>236</v>
      </c>
      <c r="C5201" t="s">
        <v>237</v>
      </c>
      <c r="D5201" t="s">
        <v>250</v>
      </c>
      <c r="F5201" t="s">
        <v>925</v>
      </c>
      <c r="G5201" t="s">
        <v>8616</v>
      </c>
      <c r="H5201">
        <v>0.13</v>
      </c>
      <c r="I5201" t="s">
        <v>254</v>
      </c>
      <c r="J5201" t="s">
        <v>242</v>
      </c>
      <c r="K5201" t="s">
        <v>243</v>
      </c>
      <c r="L5201" t="s">
        <v>244</v>
      </c>
      <c r="M5201">
        <v>0</v>
      </c>
      <c r="N5201">
        <v>0.13</v>
      </c>
      <c r="O5201" t="s">
        <v>546</v>
      </c>
      <c r="P5201" t="s">
        <v>8617</v>
      </c>
      <c r="Q5201" t="s">
        <v>257</v>
      </c>
      <c r="R5201" t="s">
        <v>5150</v>
      </c>
      <c r="S5201" t="s">
        <v>249</v>
      </c>
      <c r="T5201" t="b">
        <v>1</v>
      </c>
    </row>
    <row r="5202" spans="1:20" x14ac:dyDescent="0.25">
      <c r="A5202" t="s">
        <v>259</v>
      </c>
      <c r="B5202" t="s">
        <v>260</v>
      </c>
      <c r="C5202" t="s">
        <v>237</v>
      </c>
      <c r="D5202" t="s">
        <v>1410</v>
      </c>
      <c r="E5202" t="s">
        <v>5845</v>
      </c>
      <c r="F5202" t="s">
        <v>7735</v>
      </c>
      <c r="G5202" t="s">
        <v>7736</v>
      </c>
      <c r="H5202">
        <v>8.7044999999999997E-2</v>
      </c>
      <c r="I5202" t="s">
        <v>265</v>
      </c>
      <c r="J5202" t="s">
        <v>242</v>
      </c>
      <c r="K5202" t="s">
        <v>243</v>
      </c>
      <c r="L5202" t="s">
        <v>244</v>
      </c>
      <c r="M5202">
        <v>0</v>
      </c>
      <c r="N5202">
        <v>8.7044999999999997E-2</v>
      </c>
      <c r="O5202" t="s">
        <v>372</v>
      </c>
      <c r="P5202" t="s">
        <v>11135</v>
      </c>
      <c r="Q5202" t="s">
        <v>1415</v>
      </c>
      <c r="R5202" t="s">
        <v>11136</v>
      </c>
      <c r="S5202" t="s">
        <v>270</v>
      </c>
      <c r="T5202" t="b">
        <v>1</v>
      </c>
    </row>
    <row r="5203" spans="1:20" x14ac:dyDescent="0.25">
      <c r="A5203" t="s">
        <v>259</v>
      </c>
      <c r="B5203" t="s">
        <v>260</v>
      </c>
      <c r="C5203" t="s">
        <v>294</v>
      </c>
      <c r="D5203" t="s">
        <v>1410</v>
      </c>
      <c r="E5203" t="s">
        <v>5845</v>
      </c>
      <c r="F5203" t="s">
        <v>7735</v>
      </c>
      <c r="G5203" t="s">
        <v>7736</v>
      </c>
      <c r="H5203">
        <v>4.6100000000000002E-2</v>
      </c>
      <c r="I5203" t="s">
        <v>265</v>
      </c>
      <c r="J5203" t="s">
        <v>242</v>
      </c>
      <c r="K5203" t="s">
        <v>243</v>
      </c>
      <c r="L5203" t="s">
        <v>244</v>
      </c>
      <c r="M5203">
        <v>0</v>
      </c>
      <c r="N5203">
        <v>4.6100000000000002E-2</v>
      </c>
      <c r="O5203" t="s">
        <v>290</v>
      </c>
      <c r="P5203" t="s">
        <v>11135</v>
      </c>
      <c r="Q5203" t="s">
        <v>1415</v>
      </c>
      <c r="R5203" t="s">
        <v>11136</v>
      </c>
      <c r="S5203" t="s">
        <v>270</v>
      </c>
      <c r="T5203" t="b">
        <v>1</v>
      </c>
    </row>
    <row r="5204" spans="1:20" x14ac:dyDescent="0.25">
      <c r="A5204" t="s">
        <v>259</v>
      </c>
      <c r="B5204" t="s">
        <v>260</v>
      </c>
      <c r="C5204" t="s">
        <v>237</v>
      </c>
      <c r="D5204" t="s">
        <v>4562</v>
      </c>
      <c r="E5204" t="s">
        <v>7575</v>
      </c>
      <c r="F5204" t="s">
        <v>7575</v>
      </c>
      <c r="G5204" t="s">
        <v>9692</v>
      </c>
      <c r="H5204">
        <v>0.154</v>
      </c>
      <c r="I5204" t="s">
        <v>265</v>
      </c>
      <c r="J5204" t="s">
        <v>242</v>
      </c>
      <c r="K5204" t="s">
        <v>243</v>
      </c>
      <c r="L5204" t="s">
        <v>244</v>
      </c>
      <c r="M5204">
        <v>0</v>
      </c>
      <c r="N5204">
        <v>0.154</v>
      </c>
      <c r="O5204" t="s">
        <v>2901</v>
      </c>
      <c r="P5204" t="s">
        <v>11137</v>
      </c>
      <c r="Q5204" t="s">
        <v>4564</v>
      </c>
      <c r="R5204" t="s">
        <v>11138</v>
      </c>
      <c r="S5204" t="s">
        <v>270</v>
      </c>
      <c r="T5204" t="b">
        <v>1</v>
      </c>
    </row>
    <row r="5205" spans="1:20" x14ac:dyDescent="0.25">
      <c r="A5205" t="s">
        <v>259</v>
      </c>
      <c r="B5205" t="s">
        <v>260</v>
      </c>
      <c r="C5205" t="s">
        <v>336</v>
      </c>
      <c r="D5205" t="s">
        <v>4562</v>
      </c>
      <c r="E5205" t="s">
        <v>7575</v>
      </c>
      <c r="F5205" t="s">
        <v>7575</v>
      </c>
      <c r="G5205" t="s">
        <v>9692</v>
      </c>
      <c r="H5205">
        <v>794</v>
      </c>
      <c r="I5205" t="s">
        <v>265</v>
      </c>
      <c r="J5205" t="s">
        <v>242</v>
      </c>
      <c r="K5205" t="s">
        <v>243</v>
      </c>
      <c r="L5205" t="s">
        <v>244</v>
      </c>
      <c r="M5205">
        <v>0</v>
      </c>
      <c r="N5205">
        <v>794</v>
      </c>
      <c r="O5205" t="s">
        <v>2901</v>
      </c>
      <c r="P5205" t="s">
        <v>11137</v>
      </c>
      <c r="Q5205" t="s">
        <v>4564</v>
      </c>
      <c r="R5205" t="s">
        <v>11139</v>
      </c>
      <c r="S5205" t="s">
        <v>270</v>
      </c>
      <c r="T5205" t="b">
        <v>1</v>
      </c>
    </row>
    <row r="5206" spans="1:20" x14ac:dyDescent="0.25">
      <c r="A5206" t="s">
        <v>259</v>
      </c>
      <c r="B5206" t="s">
        <v>260</v>
      </c>
      <c r="C5206" t="s">
        <v>336</v>
      </c>
      <c r="D5206" t="s">
        <v>4562</v>
      </c>
      <c r="E5206" t="s">
        <v>7575</v>
      </c>
      <c r="F5206" t="s">
        <v>7575</v>
      </c>
      <c r="G5206" t="s">
        <v>9692</v>
      </c>
      <c r="H5206">
        <v>1534</v>
      </c>
      <c r="I5206" t="s">
        <v>265</v>
      </c>
      <c r="J5206" t="s">
        <v>242</v>
      </c>
      <c r="K5206" t="s">
        <v>243</v>
      </c>
      <c r="L5206" t="s">
        <v>244</v>
      </c>
      <c r="M5206">
        <v>0</v>
      </c>
      <c r="N5206">
        <v>1534</v>
      </c>
      <c r="O5206" t="s">
        <v>2901</v>
      </c>
      <c r="P5206" t="s">
        <v>11137</v>
      </c>
      <c r="Q5206" t="s">
        <v>4564</v>
      </c>
      <c r="R5206" t="s">
        <v>11140</v>
      </c>
      <c r="S5206" t="s">
        <v>270</v>
      </c>
      <c r="T5206" t="b">
        <v>1</v>
      </c>
    </row>
    <row r="5207" spans="1:20" x14ac:dyDescent="0.25">
      <c r="A5207" t="s">
        <v>259</v>
      </c>
      <c r="B5207" t="s">
        <v>260</v>
      </c>
      <c r="C5207" t="s">
        <v>237</v>
      </c>
      <c r="D5207" t="s">
        <v>2086</v>
      </c>
      <c r="E5207" t="s">
        <v>1874</v>
      </c>
      <c r="F5207" t="s">
        <v>3509</v>
      </c>
      <c r="G5207" t="s">
        <v>3510</v>
      </c>
      <c r="H5207">
        <v>0.30080000000000001</v>
      </c>
      <c r="I5207" t="s">
        <v>265</v>
      </c>
      <c r="J5207" t="s">
        <v>242</v>
      </c>
      <c r="K5207" t="s">
        <v>243</v>
      </c>
      <c r="L5207" t="s">
        <v>244</v>
      </c>
      <c r="M5207">
        <v>0</v>
      </c>
      <c r="N5207">
        <v>0.30080000000000001</v>
      </c>
      <c r="O5207" t="s">
        <v>446</v>
      </c>
      <c r="P5207" t="s">
        <v>11141</v>
      </c>
      <c r="Q5207" t="s">
        <v>2091</v>
      </c>
      <c r="R5207" t="s">
        <v>11142</v>
      </c>
      <c r="S5207" t="s">
        <v>270</v>
      </c>
      <c r="T5207" t="b">
        <v>1</v>
      </c>
    </row>
    <row r="5208" spans="1:20" x14ac:dyDescent="0.25">
      <c r="A5208" t="s">
        <v>259</v>
      </c>
      <c r="B5208" t="s">
        <v>260</v>
      </c>
      <c r="C5208" t="s">
        <v>294</v>
      </c>
      <c r="D5208" t="s">
        <v>2086</v>
      </c>
      <c r="E5208" t="s">
        <v>1874</v>
      </c>
      <c r="F5208" t="s">
        <v>3509</v>
      </c>
      <c r="G5208" t="s">
        <v>3510</v>
      </c>
      <c r="H5208">
        <v>0.15359999999999999</v>
      </c>
      <c r="I5208" t="s">
        <v>265</v>
      </c>
      <c r="J5208" t="s">
        <v>242</v>
      </c>
      <c r="K5208" t="s">
        <v>243</v>
      </c>
      <c r="L5208" t="s">
        <v>244</v>
      </c>
      <c r="M5208">
        <v>0</v>
      </c>
      <c r="N5208">
        <v>0.15359999999999999</v>
      </c>
      <c r="O5208" t="s">
        <v>310</v>
      </c>
      <c r="P5208" t="s">
        <v>11141</v>
      </c>
      <c r="Q5208" t="s">
        <v>2091</v>
      </c>
      <c r="R5208" t="s">
        <v>11142</v>
      </c>
      <c r="S5208" t="s">
        <v>270</v>
      </c>
      <c r="T5208" t="b">
        <v>1</v>
      </c>
    </row>
    <row r="5209" spans="1:20" x14ac:dyDescent="0.25">
      <c r="A5209" t="s">
        <v>259</v>
      </c>
      <c r="B5209" t="s">
        <v>260</v>
      </c>
      <c r="C5209" t="s">
        <v>237</v>
      </c>
      <c r="D5209" t="s">
        <v>1832</v>
      </c>
      <c r="E5209" t="s">
        <v>1773</v>
      </c>
      <c r="F5209" t="s">
        <v>11143</v>
      </c>
      <c r="G5209" t="s">
        <v>11144</v>
      </c>
      <c r="H5209">
        <v>3.8159999999999998</v>
      </c>
      <c r="I5209" t="s">
        <v>265</v>
      </c>
      <c r="J5209" t="s">
        <v>242</v>
      </c>
      <c r="K5209" t="s">
        <v>243</v>
      </c>
      <c r="L5209" t="s">
        <v>244</v>
      </c>
      <c r="M5209">
        <v>0</v>
      </c>
      <c r="N5209">
        <v>3.8159999999999998</v>
      </c>
      <c r="O5209" t="s">
        <v>518</v>
      </c>
      <c r="P5209" t="s">
        <v>11145</v>
      </c>
      <c r="Q5209" t="s">
        <v>1836</v>
      </c>
      <c r="R5209" t="s">
        <v>11146</v>
      </c>
      <c r="S5209" t="s">
        <v>270</v>
      </c>
      <c r="T5209" t="b">
        <v>1</v>
      </c>
    </row>
    <row r="5210" spans="1:20" x14ac:dyDescent="0.25">
      <c r="A5210" t="s">
        <v>259</v>
      </c>
      <c r="B5210" t="s">
        <v>260</v>
      </c>
      <c r="C5210" t="s">
        <v>294</v>
      </c>
      <c r="D5210" t="s">
        <v>1832</v>
      </c>
      <c r="E5210" t="s">
        <v>1773</v>
      </c>
      <c r="F5210" t="s">
        <v>11143</v>
      </c>
      <c r="G5210" t="s">
        <v>11144</v>
      </c>
      <c r="H5210">
        <v>2.7120000000000002</v>
      </c>
      <c r="I5210" t="s">
        <v>265</v>
      </c>
      <c r="J5210" t="s">
        <v>242</v>
      </c>
      <c r="K5210" t="s">
        <v>243</v>
      </c>
      <c r="L5210" t="s">
        <v>244</v>
      </c>
      <c r="M5210">
        <v>0</v>
      </c>
      <c r="N5210">
        <v>2.7120000000000002</v>
      </c>
      <c r="O5210" t="s">
        <v>518</v>
      </c>
      <c r="P5210" t="s">
        <v>11145</v>
      </c>
      <c r="Q5210" t="s">
        <v>1836</v>
      </c>
      <c r="R5210" t="s">
        <v>11146</v>
      </c>
      <c r="S5210" t="s">
        <v>270</v>
      </c>
      <c r="T5210" t="b">
        <v>1</v>
      </c>
    </row>
    <row r="5211" spans="1:20" x14ac:dyDescent="0.25">
      <c r="A5211" t="s">
        <v>259</v>
      </c>
      <c r="B5211" t="s">
        <v>260</v>
      </c>
      <c r="C5211" t="s">
        <v>237</v>
      </c>
      <c r="D5211" t="s">
        <v>746</v>
      </c>
      <c r="E5211" t="s">
        <v>900</v>
      </c>
      <c r="F5211" t="s">
        <v>8603</v>
      </c>
      <c r="G5211" t="s">
        <v>11147</v>
      </c>
      <c r="H5211">
        <v>1.542</v>
      </c>
      <c r="I5211" t="s">
        <v>265</v>
      </c>
      <c r="J5211" t="s">
        <v>242</v>
      </c>
      <c r="K5211" t="s">
        <v>243</v>
      </c>
      <c r="L5211" t="s">
        <v>244</v>
      </c>
      <c r="M5211">
        <v>0</v>
      </c>
      <c r="N5211">
        <v>1.542</v>
      </c>
      <c r="O5211" t="s">
        <v>2659</v>
      </c>
      <c r="P5211" t="s">
        <v>8599</v>
      </c>
      <c r="Q5211" t="s">
        <v>751</v>
      </c>
      <c r="R5211" t="s">
        <v>11148</v>
      </c>
      <c r="S5211" t="s">
        <v>270</v>
      </c>
      <c r="T5211" t="b">
        <v>1</v>
      </c>
    </row>
    <row r="5212" spans="1:20" x14ac:dyDescent="0.25">
      <c r="A5212" t="s">
        <v>259</v>
      </c>
      <c r="B5212" t="s">
        <v>260</v>
      </c>
      <c r="C5212" t="s">
        <v>336</v>
      </c>
      <c r="D5212" t="s">
        <v>746</v>
      </c>
      <c r="E5212" t="s">
        <v>900</v>
      </c>
      <c r="F5212" t="s">
        <v>8603</v>
      </c>
      <c r="G5212" t="s">
        <v>11147</v>
      </c>
      <c r="H5212">
        <v>8139</v>
      </c>
      <c r="I5212" t="s">
        <v>265</v>
      </c>
      <c r="J5212" t="s">
        <v>242</v>
      </c>
      <c r="K5212" t="s">
        <v>243</v>
      </c>
      <c r="L5212" t="s">
        <v>244</v>
      </c>
      <c r="M5212">
        <v>0</v>
      </c>
      <c r="N5212">
        <v>8139</v>
      </c>
      <c r="O5212" t="s">
        <v>1212</v>
      </c>
      <c r="P5212" t="s">
        <v>8599</v>
      </c>
      <c r="Q5212" t="s">
        <v>751</v>
      </c>
      <c r="R5212" t="s">
        <v>11149</v>
      </c>
      <c r="S5212" t="s">
        <v>270</v>
      </c>
      <c r="T5212" t="b">
        <v>1</v>
      </c>
    </row>
    <row r="5213" spans="1:20" x14ac:dyDescent="0.25">
      <c r="A5213" t="s">
        <v>259</v>
      </c>
      <c r="B5213" t="s">
        <v>260</v>
      </c>
      <c r="C5213" t="s">
        <v>336</v>
      </c>
      <c r="D5213" t="s">
        <v>746</v>
      </c>
      <c r="E5213" t="s">
        <v>900</v>
      </c>
      <c r="F5213" t="s">
        <v>8603</v>
      </c>
      <c r="G5213" t="s">
        <v>11147</v>
      </c>
      <c r="H5213">
        <v>15674</v>
      </c>
      <c r="I5213" t="s">
        <v>265</v>
      </c>
      <c r="J5213" t="s">
        <v>242</v>
      </c>
      <c r="K5213" t="s">
        <v>243</v>
      </c>
      <c r="L5213" t="s">
        <v>244</v>
      </c>
      <c r="M5213">
        <v>0</v>
      </c>
      <c r="N5213">
        <v>15674</v>
      </c>
      <c r="O5213" t="s">
        <v>1212</v>
      </c>
      <c r="P5213" t="s">
        <v>8599</v>
      </c>
      <c r="Q5213" t="s">
        <v>751</v>
      </c>
      <c r="R5213" t="s">
        <v>11150</v>
      </c>
      <c r="S5213" t="s">
        <v>270</v>
      </c>
      <c r="T5213" t="b">
        <v>1</v>
      </c>
    </row>
    <row r="5214" spans="1:20" x14ac:dyDescent="0.25">
      <c r="A5214" t="s">
        <v>259</v>
      </c>
      <c r="B5214" t="s">
        <v>260</v>
      </c>
      <c r="C5214" t="s">
        <v>237</v>
      </c>
      <c r="D5214" t="s">
        <v>2696</v>
      </c>
      <c r="E5214" t="s">
        <v>5181</v>
      </c>
      <c r="F5214" t="s">
        <v>11151</v>
      </c>
      <c r="G5214" t="s">
        <v>11151</v>
      </c>
      <c r="H5214">
        <v>0.20200000000000001</v>
      </c>
      <c r="I5214" t="s">
        <v>265</v>
      </c>
      <c r="J5214" t="s">
        <v>242</v>
      </c>
      <c r="K5214" t="s">
        <v>243</v>
      </c>
      <c r="L5214" t="s">
        <v>244</v>
      </c>
      <c r="M5214">
        <v>0</v>
      </c>
      <c r="N5214">
        <v>0.20200000000000001</v>
      </c>
      <c r="O5214" t="s">
        <v>324</v>
      </c>
      <c r="P5214" t="s">
        <v>11152</v>
      </c>
      <c r="Q5214" t="s">
        <v>2700</v>
      </c>
      <c r="R5214" t="s">
        <v>11153</v>
      </c>
      <c r="S5214" t="s">
        <v>270</v>
      </c>
      <c r="T5214" t="b">
        <v>1</v>
      </c>
    </row>
    <row r="5215" spans="1:20" x14ac:dyDescent="0.25">
      <c r="A5215" t="s">
        <v>259</v>
      </c>
      <c r="B5215" t="s">
        <v>260</v>
      </c>
      <c r="C5215" t="s">
        <v>237</v>
      </c>
      <c r="D5215" t="s">
        <v>917</v>
      </c>
      <c r="E5215" t="s">
        <v>10261</v>
      </c>
      <c r="F5215" t="s">
        <v>11154</v>
      </c>
      <c r="G5215" t="s">
        <v>11155</v>
      </c>
      <c r="H5215">
        <v>7.8E-2</v>
      </c>
      <c r="I5215" t="s">
        <v>265</v>
      </c>
      <c r="J5215" t="s">
        <v>242</v>
      </c>
      <c r="K5215" t="s">
        <v>243</v>
      </c>
      <c r="L5215" t="s">
        <v>244</v>
      </c>
      <c r="M5215">
        <v>0</v>
      </c>
      <c r="N5215">
        <v>7.8E-2</v>
      </c>
      <c r="O5215" t="s">
        <v>331</v>
      </c>
      <c r="P5215" t="s">
        <v>11156</v>
      </c>
      <c r="Q5215" t="s">
        <v>922</v>
      </c>
      <c r="R5215" t="s">
        <v>11157</v>
      </c>
      <c r="S5215" t="s">
        <v>270</v>
      </c>
      <c r="T5215" t="b">
        <v>1</v>
      </c>
    </row>
    <row r="5216" spans="1:20" x14ac:dyDescent="0.25">
      <c r="A5216" t="s">
        <v>259</v>
      </c>
      <c r="B5216" t="s">
        <v>260</v>
      </c>
      <c r="C5216" t="s">
        <v>294</v>
      </c>
      <c r="D5216" t="s">
        <v>917</v>
      </c>
      <c r="E5216" t="s">
        <v>10261</v>
      </c>
      <c r="F5216" t="s">
        <v>11154</v>
      </c>
      <c r="G5216" t="s">
        <v>11155</v>
      </c>
      <c r="H5216">
        <v>2.06E-2</v>
      </c>
      <c r="I5216" t="s">
        <v>265</v>
      </c>
      <c r="J5216" t="s">
        <v>242</v>
      </c>
      <c r="K5216" t="s">
        <v>243</v>
      </c>
      <c r="L5216" t="s">
        <v>244</v>
      </c>
      <c r="M5216">
        <v>0</v>
      </c>
      <c r="N5216">
        <v>2.06E-2</v>
      </c>
      <c r="O5216" t="s">
        <v>331</v>
      </c>
      <c r="P5216" t="s">
        <v>11156</v>
      </c>
      <c r="Q5216" t="s">
        <v>922</v>
      </c>
      <c r="R5216" t="s">
        <v>11157</v>
      </c>
      <c r="S5216" t="s">
        <v>270</v>
      </c>
      <c r="T5216" t="b">
        <v>1</v>
      </c>
    </row>
    <row r="5217" spans="1:20" x14ac:dyDescent="0.25">
      <c r="A5217" t="s">
        <v>259</v>
      </c>
      <c r="B5217" t="s">
        <v>260</v>
      </c>
      <c r="C5217" t="s">
        <v>237</v>
      </c>
      <c r="D5217" t="s">
        <v>2534</v>
      </c>
      <c r="E5217" t="s">
        <v>6552</v>
      </c>
      <c r="F5217" t="s">
        <v>11158</v>
      </c>
      <c r="G5217" t="s">
        <v>11158</v>
      </c>
      <c r="H5217">
        <v>0.28299999999999997</v>
      </c>
      <c r="I5217" t="s">
        <v>265</v>
      </c>
      <c r="J5217" t="s">
        <v>242</v>
      </c>
      <c r="K5217" t="s">
        <v>243</v>
      </c>
      <c r="L5217" t="s">
        <v>244</v>
      </c>
      <c r="M5217">
        <v>0</v>
      </c>
      <c r="N5217">
        <v>0.28299999999999997</v>
      </c>
      <c r="O5217" t="s">
        <v>576</v>
      </c>
      <c r="P5217" t="s">
        <v>11159</v>
      </c>
      <c r="Q5217" t="s">
        <v>2538</v>
      </c>
      <c r="R5217" t="s">
        <v>11160</v>
      </c>
      <c r="S5217" t="s">
        <v>270</v>
      </c>
      <c r="T5217" t="b">
        <v>1</v>
      </c>
    </row>
    <row r="5218" spans="1:20" x14ac:dyDescent="0.25">
      <c r="A5218" t="s">
        <v>259</v>
      </c>
      <c r="B5218" t="s">
        <v>260</v>
      </c>
      <c r="C5218" t="s">
        <v>294</v>
      </c>
      <c r="D5218" t="s">
        <v>2534</v>
      </c>
      <c r="E5218" t="s">
        <v>6552</v>
      </c>
      <c r="F5218" t="s">
        <v>11158</v>
      </c>
      <c r="G5218" t="s">
        <v>11158</v>
      </c>
      <c r="H5218">
        <v>6.8000000000000005E-2</v>
      </c>
      <c r="I5218" t="s">
        <v>265</v>
      </c>
      <c r="J5218" t="s">
        <v>242</v>
      </c>
      <c r="K5218" t="s">
        <v>243</v>
      </c>
      <c r="L5218" t="s">
        <v>244</v>
      </c>
      <c r="M5218">
        <v>0</v>
      </c>
      <c r="N5218">
        <v>6.8000000000000005E-2</v>
      </c>
      <c r="O5218" t="s">
        <v>576</v>
      </c>
      <c r="P5218" t="s">
        <v>11159</v>
      </c>
      <c r="Q5218" t="s">
        <v>2538</v>
      </c>
      <c r="R5218" t="s">
        <v>11160</v>
      </c>
      <c r="S5218" t="s">
        <v>270</v>
      </c>
      <c r="T5218" t="b">
        <v>1</v>
      </c>
    </row>
    <row r="5219" spans="1:20" x14ac:dyDescent="0.25">
      <c r="A5219" t="s">
        <v>259</v>
      </c>
      <c r="B5219" t="s">
        <v>260</v>
      </c>
      <c r="C5219" t="s">
        <v>237</v>
      </c>
      <c r="D5219" t="s">
        <v>4111</v>
      </c>
      <c r="E5219" t="s">
        <v>1010</v>
      </c>
      <c r="F5219" t="s">
        <v>1011</v>
      </c>
      <c r="G5219" t="s">
        <v>1011</v>
      </c>
      <c r="H5219">
        <v>3.1680000000000001</v>
      </c>
      <c r="I5219" t="s">
        <v>265</v>
      </c>
      <c r="J5219" t="s">
        <v>242</v>
      </c>
      <c r="K5219" t="s">
        <v>243</v>
      </c>
      <c r="L5219" t="s">
        <v>244</v>
      </c>
      <c r="M5219">
        <v>0</v>
      </c>
      <c r="N5219">
        <v>3.1680000000000001</v>
      </c>
      <c r="O5219" t="s">
        <v>927</v>
      </c>
      <c r="P5219" t="s">
        <v>11161</v>
      </c>
      <c r="Q5219" t="s">
        <v>4114</v>
      </c>
      <c r="R5219" t="s">
        <v>11162</v>
      </c>
      <c r="S5219" t="s">
        <v>270</v>
      </c>
      <c r="T5219" t="b">
        <v>1</v>
      </c>
    </row>
    <row r="5220" spans="1:20" x14ac:dyDescent="0.25">
      <c r="A5220" t="s">
        <v>259</v>
      </c>
      <c r="B5220" t="s">
        <v>260</v>
      </c>
      <c r="C5220" t="s">
        <v>336</v>
      </c>
      <c r="D5220" t="s">
        <v>4111</v>
      </c>
      <c r="E5220" t="s">
        <v>1010</v>
      </c>
      <c r="F5220" t="s">
        <v>1011</v>
      </c>
      <c r="G5220" t="s">
        <v>1011</v>
      </c>
      <c r="H5220">
        <v>23589</v>
      </c>
      <c r="I5220" t="s">
        <v>265</v>
      </c>
      <c r="J5220" t="s">
        <v>242</v>
      </c>
      <c r="K5220" t="s">
        <v>243</v>
      </c>
      <c r="L5220" t="s">
        <v>244</v>
      </c>
      <c r="M5220">
        <v>0</v>
      </c>
      <c r="N5220">
        <v>23589</v>
      </c>
      <c r="O5220" t="s">
        <v>927</v>
      </c>
      <c r="P5220" t="s">
        <v>11161</v>
      </c>
      <c r="Q5220" t="s">
        <v>4114</v>
      </c>
      <c r="R5220" t="s">
        <v>11163</v>
      </c>
      <c r="S5220" t="s">
        <v>270</v>
      </c>
      <c r="T5220" t="b">
        <v>1</v>
      </c>
    </row>
    <row r="5221" spans="1:20" x14ac:dyDescent="0.25">
      <c r="A5221" t="s">
        <v>259</v>
      </c>
      <c r="B5221" t="s">
        <v>260</v>
      </c>
      <c r="C5221" t="s">
        <v>336</v>
      </c>
      <c r="D5221" t="s">
        <v>4111</v>
      </c>
      <c r="E5221" t="s">
        <v>1010</v>
      </c>
      <c r="F5221" t="s">
        <v>1011</v>
      </c>
      <c r="G5221" t="s">
        <v>1011</v>
      </c>
      <c r="H5221">
        <v>58279</v>
      </c>
      <c r="I5221" t="s">
        <v>265</v>
      </c>
      <c r="J5221" t="s">
        <v>242</v>
      </c>
      <c r="K5221" t="s">
        <v>243</v>
      </c>
      <c r="L5221" t="s">
        <v>244</v>
      </c>
      <c r="M5221">
        <v>0</v>
      </c>
      <c r="N5221">
        <v>58279</v>
      </c>
      <c r="O5221" t="s">
        <v>927</v>
      </c>
      <c r="P5221" t="s">
        <v>11161</v>
      </c>
      <c r="Q5221" t="s">
        <v>4114</v>
      </c>
      <c r="R5221" t="s">
        <v>11164</v>
      </c>
      <c r="S5221" t="s">
        <v>270</v>
      </c>
      <c r="T5221" t="b">
        <v>1</v>
      </c>
    </row>
    <row r="5222" spans="1:20" x14ac:dyDescent="0.25">
      <c r="A5222" t="s">
        <v>236</v>
      </c>
      <c r="B5222" t="s">
        <v>236</v>
      </c>
      <c r="C5222" t="s">
        <v>237</v>
      </c>
      <c r="D5222" t="s">
        <v>11051</v>
      </c>
      <c r="F5222" t="s">
        <v>11052</v>
      </c>
      <c r="G5222" t="s">
        <v>11165</v>
      </c>
      <c r="H5222">
        <v>6.0000000000000001E-3</v>
      </c>
      <c r="I5222" t="s">
        <v>8280</v>
      </c>
      <c r="J5222" t="s">
        <v>242</v>
      </c>
      <c r="K5222" t="s">
        <v>243</v>
      </c>
      <c r="L5222" t="s">
        <v>244</v>
      </c>
      <c r="M5222">
        <v>0</v>
      </c>
      <c r="N5222">
        <v>6.0000000000000001E-3</v>
      </c>
      <c r="O5222" t="s">
        <v>1140</v>
      </c>
      <c r="P5222" t="s">
        <v>11166</v>
      </c>
      <c r="Q5222" t="s">
        <v>11055</v>
      </c>
      <c r="R5222" t="s">
        <v>11056</v>
      </c>
      <c r="S5222" t="s">
        <v>249</v>
      </c>
      <c r="T5222" t="b">
        <v>1</v>
      </c>
    </row>
    <row r="5223" spans="1:20" x14ac:dyDescent="0.25">
      <c r="A5223" t="s">
        <v>259</v>
      </c>
      <c r="B5223" t="s">
        <v>260</v>
      </c>
      <c r="C5223" t="s">
        <v>237</v>
      </c>
      <c r="D5223" t="s">
        <v>369</v>
      </c>
      <c r="E5223" t="s">
        <v>7456</v>
      </c>
      <c r="F5223" t="s">
        <v>11167</v>
      </c>
      <c r="G5223" t="s">
        <v>11167</v>
      </c>
      <c r="H5223">
        <v>0.1008</v>
      </c>
      <c r="I5223" t="s">
        <v>265</v>
      </c>
      <c r="J5223" t="s">
        <v>242</v>
      </c>
      <c r="K5223" t="s">
        <v>243</v>
      </c>
      <c r="L5223" t="s">
        <v>244</v>
      </c>
      <c r="M5223">
        <v>0</v>
      </c>
      <c r="N5223">
        <v>0.1008</v>
      </c>
      <c r="O5223" t="s">
        <v>372</v>
      </c>
      <c r="P5223" t="s">
        <v>11168</v>
      </c>
      <c r="Q5223" t="s">
        <v>374</v>
      </c>
      <c r="R5223" t="s">
        <v>11169</v>
      </c>
      <c r="S5223" t="s">
        <v>270</v>
      </c>
      <c r="T5223" t="b">
        <v>1</v>
      </c>
    </row>
    <row r="5224" spans="1:20" x14ac:dyDescent="0.25">
      <c r="A5224" t="s">
        <v>259</v>
      </c>
      <c r="B5224" t="s">
        <v>260</v>
      </c>
      <c r="C5224" t="s">
        <v>237</v>
      </c>
      <c r="D5224" t="s">
        <v>1838</v>
      </c>
      <c r="E5224" t="s">
        <v>4139</v>
      </c>
      <c r="F5224" t="s">
        <v>10333</v>
      </c>
      <c r="G5224" t="s">
        <v>10333</v>
      </c>
      <c r="H5224">
        <v>1.2110000000000001</v>
      </c>
      <c r="I5224" t="s">
        <v>265</v>
      </c>
      <c r="J5224" t="s">
        <v>242</v>
      </c>
      <c r="K5224" t="s">
        <v>243</v>
      </c>
      <c r="L5224" t="s">
        <v>244</v>
      </c>
      <c r="M5224">
        <v>0</v>
      </c>
      <c r="N5224">
        <v>1.2110000000000001</v>
      </c>
      <c r="O5224" t="s">
        <v>793</v>
      </c>
      <c r="P5224" t="s">
        <v>11170</v>
      </c>
      <c r="Q5224" t="s">
        <v>1842</v>
      </c>
      <c r="R5224" t="s">
        <v>11171</v>
      </c>
      <c r="S5224" t="s">
        <v>270</v>
      </c>
      <c r="T5224" t="b">
        <v>1</v>
      </c>
    </row>
    <row r="5225" spans="1:20" x14ac:dyDescent="0.25">
      <c r="A5225" t="s">
        <v>236</v>
      </c>
      <c r="B5225" t="s">
        <v>236</v>
      </c>
      <c r="C5225" t="s">
        <v>237</v>
      </c>
      <c r="D5225" t="s">
        <v>566</v>
      </c>
      <c r="E5225" t="s">
        <v>251</v>
      </c>
      <c r="F5225" t="s">
        <v>773</v>
      </c>
      <c r="G5225" t="s">
        <v>11172</v>
      </c>
      <c r="H5225">
        <v>6.9000000000000006E-2</v>
      </c>
      <c r="I5225" t="s">
        <v>759</v>
      </c>
      <c r="J5225" t="s">
        <v>242</v>
      </c>
      <c r="K5225" t="s">
        <v>243</v>
      </c>
      <c r="L5225" t="s">
        <v>244</v>
      </c>
      <c r="M5225">
        <v>0</v>
      </c>
      <c r="N5225">
        <v>6.9000000000000006E-2</v>
      </c>
      <c r="O5225" t="s">
        <v>255</v>
      </c>
      <c r="P5225" t="s">
        <v>11173</v>
      </c>
      <c r="Q5225" t="s">
        <v>571</v>
      </c>
      <c r="R5225" t="s">
        <v>776</v>
      </c>
      <c r="S5225" t="s">
        <v>249</v>
      </c>
      <c r="T5225" t="b">
        <v>1</v>
      </c>
    </row>
    <row r="5226" spans="1:20" x14ac:dyDescent="0.25">
      <c r="A5226" t="s">
        <v>259</v>
      </c>
      <c r="B5226" t="s">
        <v>260</v>
      </c>
      <c r="C5226" t="s">
        <v>237</v>
      </c>
      <c r="D5226" t="s">
        <v>1015</v>
      </c>
      <c r="E5226" t="s">
        <v>8104</v>
      </c>
      <c r="F5226" t="s">
        <v>11174</v>
      </c>
      <c r="G5226" t="s">
        <v>11174</v>
      </c>
      <c r="H5226">
        <v>0.154</v>
      </c>
      <c r="I5226" t="s">
        <v>265</v>
      </c>
      <c r="J5226" t="s">
        <v>242</v>
      </c>
      <c r="K5226" t="s">
        <v>243</v>
      </c>
      <c r="L5226" t="s">
        <v>244</v>
      </c>
      <c r="M5226">
        <v>0</v>
      </c>
      <c r="N5226">
        <v>0.154</v>
      </c>
      <c r="O5226" t="s">
        <v>952</v>
      </c>
      <c r="P5226" t="s">
        <v>11175</v>
      </c>
      <c r="Q5226" t="s">
        <v>1019</v>
      </c>
      <c r="R5226" t="s">
        <v>11176</v>
      </c>
      <c r="S5226" t="s">
        <v>270</v>
      </c>
      <c r="T5226" t="b">
        <v>0</v>
      </c>
    </row>
    <row r="5227" spans="1:20" x14ac:dyDescent="0.25">
      <c r="A5227" t="s">
        <v>259</v>
      </c>
      <c r="B5227" t="s">
        <v>260</v>
      </c>
      <c r="C5227" t="s">
        <v>237</v>
      </c>
      <c r="D5227" t="s">
        <v>891</v>
      </c>
      <c r="E5227" t="s">
        <v>5441</v>
      </c>
      <c r="F5227" t="s">
        <v>5441</v>
      </c>
      <c r="G5227" t="s">
        <v>9518</v>
      </c>
      <c r="H5227">
        <v>0.45200000000000001</v>
      </c>
      <c r="I5227" t="s">
        <v>265</v>
      </c>
      <c r="J5227" t="s">
        <v>242</v>
      </c>
      <c r="K5227" t="s">
        <v>243</v>
      </c>
      <c r="L5227" t="s">
        <v>244</v>
      </c>
      <c r="M5227">
        <v>0</v>
      </c>
      <c r="N5227">
        <v>0.45200000000000001</v>
      </c>
      <c r="O5227" t="s">
        <v>324</v>
      </c>
      <c r="P5227" t="s">
        <v>11177</v>
      </c>
      <c r="Q5227" t="s">
        <v>895</v>
      </c>
      <c r="R5227" t="s">
        <v>11178</v>
      </c>
      <c r="S5227" t="s">
        <v>270</v>
      </c>
      <c r="T5227" t="b">
        <v>1</v>
      </c>
    </row>
    <row r="5228" spans="1:20" x14ac:dyDescent="0.25">
      <c r="A5228" t="s">
        <v>259</v>
      </c>
      <c r="B5228" t="s">
        <v>260</v>
      </c>
      <c r="C5228" t="s">
        <v>336</v>
      </c>
      <c r="D5228" t="s">
        <v>891</v>
      </c>
      <c r="E5228" t="s">
        <v>5441</v>
      </c>
      <c r="F5228" t="s">
        <v>5441</v>
      </c>
      <c r="G5228" t="s">
        <v>9518</v>
      </c>
      <c r="H5228">
        <v>2336</v>
      </c>
      <c r="I5228" t="s">
        <v>265</v>
      </c>
      <c r="J5228" t="s">
        <v>242</v>
      </c>
      <c r="K5228" t="s">
        <v>243</v>
      </c>
      <c r="L5228" t="s">
        <v>244</v>
      </c>
      <c r="M5228">
        <v>0</v>
      </c>
      <c r="N5228">
        <v>2336</v>
      </c>
      <c r="O5228" t="s">
        <v>324</v>
      </c>
      <c r="P5228" t="s">
        <v>11177</v>
      </c>
      <c r="Q5228" t="s">
        <v>895</v>
      </c>
      <c r="R5228" t="s">
        <v>11179</v>
      </c>
      <c r="S5228" t="s">
        <v>270</v>
      </c>
      <c r="T5228" t="b">
        <v>1</v>
      </c>
    </row>
    <row r="5229" spans="1:20" x14ac:dyDescent="0.25">
      <c r="A5229" t="s">
        <v>259</v>
      </c>
      <c r="B5229" t="s">
        <v>260</v>
      </c>
      <c r="C5229" t="s">
        <v>336</v>
      </c>
      <c r="D5229" t="s">
        <v>891</v>
      </c>
      <c r="E5229" t="s">
        <v>5441</v>
      </c>
      <c r="F5229" t="s">
        <v>5441</v>
      </c>
      <c r="G5229" t="s">
        <v>9518</v>
      </c>
      <c r="H5229">
        <v>4514</v>
      </c>
      <c r="I5229" t="s">
        <v>265</v>
      </c>
      <c r="J5229" t="s">
        <v>242</v>
      </c>
      <c r="K5229" t="s">
        <v>243</v>
      </c>
      <c r="L5229" t="s">
        <v>244</v>
      </c>
      <c r="M5229">
        <v>0</v>
      </c>
      <c r="N5229">
        <v>4514</v>
      </c>
      <c r="O5229" t="s">
        <v>324</v>
      </c>
      <c r="P5229" t="s">
        <v>11177</v>
      </c>
      <c r="Q5229" t="s">
        <v>895</v>
      </c>
      <c r="R5229" t="s">
        <v>11180</v>
      </c>
      <c r="S5229" t="s">
        <v>270</v>
      </c>
      <c r="T5229" t="b">
        <v>1</v>
      </c>
    </row>
    <row r="5230" spans="1:20" x14ac:dyDescent="0.25">
      <c r="A5230" t="s">
        <v>236</v>
      </c>
      <c r="B5230" t="s">
        <v>236</v>
      </c>
      <c r="C5230" t="s">
        <v>237</v>
      </c>
      <c r="D5230" t="s">
        <v>558</v>
      </c>
      <c r="F5230" t="s">
        <v>559</v>
      </c>
      <c r="G5230" t="s">
        <v>11181</v>
      </c>
      <c r="H5230">
        <v>0.17</v>
      </c>
      <c r="I5230" t="s">
        <v>341</v>
      </c>
      <c r="J5230" t="s">
        <v>242</v>
      </c>
      <c r="K5230" t="s">
        <v>243</v>
      </c>
      <c r="L5230" t="s">
        <v>244</v>
      </c>
      <c r="M5230">
        <v>0</v>
      </c>
      <c r="N5230">
        <v>0.17</v>
      </c>
      <c r="O5230" t="s">
        <v>2286</v>
      </c>
      <c r="P5230" t="s">
        <v>11182</v>
      </c>
      <c r="Q5230" t="s">
        <v>564</v>
      </c>
      <c r="R5230" t="s">
        <v>565</v>
      </c>
      <c r="S5230" t="s">
        <v>249</v>
      </c>
      <c r="T5230" t="b">
        <v>1</v>
      </c>
    </row>
    <row r="5231" spans="1:20" x14ac:dyDescent="0.25">
      <c r="A5231" t="s">
        <v>259</v>
      </c>
      <c r="B5231" t="s">
        <v>260</v>
      </c>
      <c r="C5231" t="s">
        <v>237</v>
      </c>
      <c r="D5231" t="s">
        <v>943</v>
      </c>
      <c r="E5231" t="s">
        <v>5714</v>
      </c>
      <c r="F5231" t="s">
        <v>6937</v>
      </c>
      <c r="G5231" t="s">
        <v>6937</v>
      </c>
      <c r="H5231">
        <v>0.69799999999999995</v>
      </c>
      <c r="I5231" t="s">
        <v>265</v>
      </c>
      <c r="J5231" t="s">
        <v>242</v>
      </c>
      <c r="K5231" t="s">
        <v>243</v>
      </c>
      <c r="L5231" t="s">
        <v>244</v>
      </c>
      <c r="M5231">
        <v>0</v>
      </c>
      <c r="N5231">
        <v>0.69799999999999995</v>
      </c>
      <c r="O5231" t="s">
        <v>324</v>
      </c>
      <c r="P5231" t="s">
        <v>11183</v>
      </c>
      <c r="Q5231" t="s">
        <v>947</v>
      </c>
      <c r="R5231" t="s">
        <v>11184</v>
      </c>
      <c r="S5231" t="s">
        <v>270</v>
      </c>
      <c r="T5231" t="b">
        <v>0</v>
      </c>
    </row>
    <row r="5232" spans="1:20" x14ac:dyDescent="0.25">
      <c r="A5232" t="s">
        <v>259</v>
      </c>
      <c r="B5232" t="s">
        <v>260</v>
      </c>
      <c r="C5232" t="s">
        <v>294</v>
      </c>
      <c r="D5232" t="s">
        <v>943</v>
      </c>
      <c r="E5232" t="s">
        <v>5714</v>
      </c>
      <c r="F5232" t="s">
        <v>6937</v>
      </c>
      <c r="G5232" t="s">
        <v>6937</v>
      </c>
      <c r="H5232">
        <v>0.20200000000000001</v>
      </c>
      <c r="I5232" t="s">
        <v>265</v>
      </c>
      <c r="J5232" t="s">
        <v>242</v>
      </c>
      <c r="K5232" t="s">
        <v>243</v>
      </c>
      <c r="L5232" t="s">
        <v>244</v>
      </c>
      <c r="M5232">
        <v>0</v>
      </c>
      <c r="N5232">
        <v>0.20200000000000001</v>
      </c>
      <c r="O5232" t="s">
        <v>324</v>
      </c>
      <c r="P5232" t="s">
        <v>11183</v>
      </c>
      <c r="Q5232" t="s">
        <v>947</v>
      </c>
      <c r="R5232" t="s">
        <v>11184</v>
      </c>
      <c r="S5232" t="s">
        <v>270</v>
      </c>
      <c r="T5232" t="b">
        <v>0</v>
      </c>
    </row>
    <row r="5233" spans="1:20" x14ac:dyDescent="0.25">
      <c r="A5233" t="s">
        <v>259</v>
      </c>
      <c r="B5233" t="s">
        <v>260</v>
      </c>
      <c r="C5233" t="s">
        <v>237</v>
      </c>
      <c r="D5233" t="s">
        <v>2354</v>
      </c>
      <c r="E5233" t="s">
        <v>11185</v>
      </c>
      <c r="F5233" t="s">
        <v>11185</v>
      </c>
      <c r="G5233" t="s">
        <v>11186</v>
      </c>
      <c r="H5233">
        <v>7.9359999999999999</v>
      </c>
      <c r="I5233" t="s">
        <v>265</v>
      </c>
      <c r="J5233" t="s">
        <v>242</v>
      </c>
      <c r="K5233" t="s">
        <v>243</v>
      </c>
      <c r="L5233" t="s">
        <v>244</v>
      </c>
      <c r="M5233">
        <v>0</v>
      </c>
      <c r="N5233">
        <v>7.9359999999999999</v>
      </c>
      <c r="O5233" t="s">
        <v>518</v>
      </c>
      <c r="P5233" t="s">
        <v>11187</v>
      </c>
      <c r="Q5233" t="s">
        <v>2359</v>
      </c>
      <c r="R5233" t="s">
        <v>11188</v>
      </c>
      <c r="S5233" t="s">
        <v>270</v>
      </c>
      <c r="T5233" t="b">
        <v>1</v>
      </c>
    </row>
    <row r="5234" spans="1:20" x14ac:dyDescent="0.25">
      <c r="A5234" t="s">
        <v>259</v>
      </c>
      <c r="B5234" t="s">
        <v>260</v>
      </c>
      <c r="C5234" t="s">
        <v>294</v>
      </c>
      <c r="D5234" t="s">
        <v>2354</v>
      </c>
      <c r="E5234" t="s">
        <v>11185</v>
      </c>
      <c r="F5234" t="s">
        <v>11185</v>
      </c>
      <c r="G5234" t="s">
        <v>11186</v>
      </c>
      <c r="H5234">
        <v>4.992</v>
      </c>
      <c r="I5234" t="s">
        <v>265</v>
      </c>
      <c r="J5234" t="s">
        <v>242</v>
      </c>
      <c r="K5234" t="s">
        <v>243</v>
      </c>
      <c r="L5234" t="s">
        <v>244</v>
      </c>
      <c r="M5234">
        <v>0</v>
      </c>
      <c r="N5234">
        <v>4.992</v>
      </c>
      <c r="O5234" t="s">
        <v>518</v>
      </c>
      <c r="P5234" t="s">
        <v>11187</v>
      </c>
      <c r="Q5234" t="s">
        <v>2359</v>
      </c>
      <c r="R5234" t="s">
        <v>11188</v>
      </c>
      <c r="S5234" t="s">
        <v>270</v>
      </c>
      <c r="T5234" t="b">
        <v>1</v>
      </c>
    </row>
    <row r="5235" spans="1:20" x14ac:dyDescent="0.25">
      <c r="A5235" t="s">
        <v>259</v>
      </c>
      <c r="B5235" t="s">
        <v>260</v>
      </c>
      <c r="C5235" t="s">
        <v>237</v>
      </c>
      <c r="D5235" t="s">
        <v>399</v>
      </c>
      <c r="E5235" t="s">
        <v>400</v>
      </c>
      <c r="F5235" t="s">
        <v>400</v>
      </c>
      <c r="G5235" t="s">
        <v>11189</v>
      </c>
      <c r="H5235">
        <v>5.4240000000000004</v>
      </c>
      <c r="I5235" t="s">
        <v>265</v>
      </c>
      <c r="J5235" t="s">
        <v>242</v>
      </c>
      <c r="K5235" t="s">
        <v>243</v>
      </c>
      <c r="L5235" t="s">
        <v>244</v>
      </c>
      <c r="M5235">
        <v>0</v>
      </c>
      <c r="N5235">
        <v>5.4240000000000004</v>
      </c>
      <c r="O5235" t="s">
        <v>266</v>
      </c>
      <c r="P5235" s="18" t="s">
        <v>11190</v>
      </c>
      <c r="Q5235" t="s">
        <v>404</v>
      </c>
      <c r="R5235" t="s">
        <v>11191</v>
      </c>
      <c r="S5235" t="s">
        <v>270</v>
      </c>
      <c r="T5235" t="b">
        <v>1</v>
      </c>
    </row>
    <row r="5236" spans="1:20" x14ac:dyDescent="0.25">
      <c r="A5236" t="s">
        <v>259</v>
      </c>
      <c r="B5236" t="s">
        <v>260</v>
      </c>
      <c r="C5236" t="s">
        <v>336</v>
      </c>
      <c r="D5236" t="s">
        <v>399</v>
      </c>
      <c r="E5236" t="s">
        <v>400</v>
      </c>
      <c r="F5236" t="s">
        <v>400</v>
      </c>
      <c r="G5236" t="s">
        <v>11189</v>
      </c>
      <c r="H5236">
        <v>38011</v>
      </c>
      <c r="I5236" t="s">
        <v>265</v>
      </c>
      <c r="J5236" t="s">
        <v>242</v>
      </c>
      <c r="K5236" t="s">
        <v>243</v>
      </c>
      <c r="L5236" t="s">
        <v>244</v>
      </c>
      <c r="M5236">
        <v>0</v>
      </c>
      <c r="N5236">
        <v>38011</v>
      </c>
      <c r="O5236" t="s">
        <v>266</v>
      </c>
      <c r="P5236" s="18" t="s">
        <v>11190</v>
      </c>
      <c r="Q5236" t="s">
        <v>404</v>
      </c>
      <c r="R5236" t="s">
        <v>11192</v>
      </c>
      <c r="S5236" t="s">
        <v>270</v>
      </c>
      <c r="T5236" t="b">
        <v>1</v>
      </c>
    </row>
    <row r="5237" spans="1:20" x14ac:dyDescent="0.25">
      <c r="A5237" t="s">
        <v>259</v>
      </c>
      <c r="B5237" t="s">
        <v>260</v>
      </c>
      <c r="C5237" t="s">
        <v>336</v>
      </c>
      <c r="D5237" t="s">
        <v>399</v>
      </c>
      <c r="E5237" t="s">
        <v>400</v>
      </c>
      <c r="F5237" t="s">
        <v>400</v>
      </c>
      <c r="G5237" t="s">
        <v>11189</v>
      </c>
      <c r="H5237">
        <v>85526</v>
      </c>
      <c r="I5237" t="s">
        <v>265</v>
      </c>
      <c r="J5237" t="s">
        <v>242</v>
      </c>
      <c r="K5237" t="s">
        <v>243</v>
      </c>
      <c r="L5237" t="s">
        <v>244</v>
      </c>
      <c r="M5237">
        <v>0</v>
      </c>
      <c r="N5237">
        <v>85526</v>
      </c>
      <c r="O5237" t="s">
        <v>266</v>
      </c>
      <c r="P5237" s="18" t="s">
        <v>11190</v>
      </c>
      <c r="Q5237" t="s">
        <v>404</v>
      </c>
      <c r="R5237" t="s">
        <v>11193</v>
      </c>
      <c r="S5237" t="s">
        <v>270</v>
      </c>
      <c r="T5237" t="b">
        <v>1</v>
      </c>
    </row>
    <row r="5238" spans="1:20" x14ac:dyDescent="0.25">
      <c r="A5238" t="s">
        <v>259</v>
      </c>
      <c r="B5238" t="s">
        <v>260</v>
      </c>
      <c r="C5238" t="s">
        <v>237</v>
      </c>
      <c r="D5238" t="s">
        <v>1953</v>
      </c>
      <c r="E5238" t="s">
        <v>3410</v>
      </c>
      <c r="F5238" t="s">
        <v>3411</v>
      </c>
      <c r="G5238" t="s">
        <v>3411</v>
      </c>
      <c r="H5238">
        <v>3.28</v>
      </c>
      <c r="I5238" t="s">
        <v>265</v>
      </c>
      <c r="J5238" t="s">
        <v>242</v>
      </c>
      <c r="K5238" t="s">
        <v>243</v>
      </c>
      <c r="L5238" t="s">
        <v>244</v>
      </c>
      <c r="M5238">
        <v>0</v>
      </c>
      <c r="N5238">
        <v>3.28</v>
      </c>
      <c r="O5238" t="s">
        <v>331</v>
      </c>
      <c r="P5238" t="s">
        <v>11194</v>
      </c>
      <c r="Q5238" t="s">
        <v>1957</v>
      </c>
      <c r="R5238" t="s">
        <v>11195</v>
      </c>
      <c r="S5238" t="s">
        <v>270</v>
      </c>
      <c r="T5238" t="b">
        <v>1</v>
      </c>
    </row>
    <row r="5239" spans="1:20" x14ac:dyDescent="0.25">
      <c r="A5239" t="s">
        <v>259</v>
      </c>
      <c r="B5239" t="s">
        <v>260</v>
      </c>
      <c r="C5239" t="s">
        <v>294</v>
      </c>
      <c r="D5239" t="s">
        <v>1953</v>
      </c>
      <c r="E5239" t="s">
        <v>3410</v>
      </c>
      <c r="F5239" t="s">
        <v>3411</v>
      </c>
      <c r="G5239" t="s">
        <v>3411</v>
      </c>
      <c r="H5239">
        <v>1.8080000000000001</v>
      </c>
      <c r="I5239" t="s">
        <v>265</v>
      </c>
      <c r="J5239" t="s">
        <v>242</v>
      </c>
      <c r="K5239" t="s">
        <v>243</v>
      </c>
      <c r="L5239" t="s">
        <v>244</v>
      </c>
      <c r="M5239">
        <v>0</v>
      </c>
      <c r="N5239">
        <v>1.8080000000000001</v>
      </c>
      <c r="O5239" t="s">
        <v>331</v>
      </c>
      <c r="P5239" t="s">
        <v>11194</v>
      </c>
      <c r="Q5239" t="s">
        <v>1957</v>
      </c>
      <c r="R5239" t="s">
        <v>11195</v>
      </c>
      <c r="S5239" t="s">
        <v>270</v>
      </c>
      <c r="T5239" t="b">
        <v>1</v>
      </c>
    </row>
    <row r="5240" spans="1:20" x14ac:dyDescent="0.25">
      <c r="A5240" t="s">
        <v>259</v>
      </c>
      <c r="B5240" t="s">
        <v>260</v>
      </c>
      <c r="C5240" t="s">
        <v>237</v>
      </c>
      <c r="D5240" t="s">
        <v>4562</v>
      </c>
      <c r="E5240" t="s">
        <v>1804</v>
      </c>
      <c r="F5240" t="s">
        <v>1804</v>
      </c>
      <c r="G5240" t="s">
        <v>4680</v>
      </c>
      <c r="H5240">
        <v>2.4580000000000002</v>
      </c>
      <c r="I5240" t="s">
        <v>265</v>
      </c>
      <c r="J5240" t="s">
        <v>242</v>
      </c>
      <c r="K5240" t="s">
        <v>243</v>
      </c>
      <c r="L5240" t="s">
        <v>244</v>
      </c>
      <c r="M5240">
        <v>0</v>
      </c>
      <c r="N5240">
        <v>2.4580000000000002</v>
      </c>
      <c r="O5240" t="s">
        <v>2901</v>
      </c>
      <c r="P5240" t="s">
        <v>11196</v>
      </c>
      <c r="Q5240" t="s">
        <v>4564</v>
      </c>
      <c r="R5240" t="s">
        <v>11197</v>
      </c>
      <c r="S5240" t="s">
        <v>270</v>
      </c>
      <c r="T5240" t="b">
        <v>1</v>
      </c>
    </row>
    <row r="5241" spans="1:20" x14ac:dyDescent="0.25">
      <c r="A5241" t="s">
        <v>259</v>
      </c>
      <c r="B5241" t="s">
        <v>260</v>
      </c>
      <c r="C5241" t="s">
        <v>336</v>
      </c>
      <c r="D5241" t="s">
        <v>4562</v>
      </c>
      <c r="E5241" t="s">
        <v>1804</v>
      </c>
      <c r="F5241" t="s">
        <v>1804</v>
      </c>
      <c r="G5241" t="s">
        <v>4680</v>
      </c>
      <c r="H5241">
        <v>12702</v>
      </c>
      <c r="I5241" t="s">
        <v>265</v>
      </c>
      <c r="J5241" t="s">
        <v>242</v>
      </c>
      <c r="K5241" t="s">
        <v>243</v>
      </c>
      <c r="L5241" t="s">
        <v>244</v>
      </c>
      <c r="M5241">
        <v>0</v>
      </c>
      <c r="N5241">
        <v>12702</v>
      </c>
      <c r="O5241" t="s">
        <v>2901</v>
      </c>
      <c r="P5241" t="s">
        <v>11196</v>
      </c>
      <c r="Q5241" t="s">
        <v>4564</v>
      </c>
      <c r="R5241" t="s">
        <v>11198</v>
      </c>
      <c r="S5241" t="s">
        <v>270</v>
      </c>
      <c r="T5241" t="b">
        <v>1</v>
      </c>
    </row>
    <row r="5242" spans="1:20" x14ac:dyDescent="0.25">
      <c r="A5242" t="s">
        <v>259</v>
      </c>
      <c r="B5242" t="s">
        <v>260</v>
      </c>
      <c r="C5242" t="s">
        <v>336</v>
      </c>
      <c r="D5242" t="s">
        <v>4562</v>
      </c>
      <c r="E5242" t="s">
        <v>1804</v>
      </c>
      <c r="F5242" t="s">
        <v>1804</v>
      </c>
      <c r="G5242" t="s">
        <v>4680</v>
      </c>
      <c r="H5242">
        <v>24543</v>
      </c>
      <c r="I5242" t="s">
        <v>265</v>
      </c>
      <c r="J5242" t="s">
        <v>242</v>
      </c>
      <c r="K5242" t="s">
        <v>243</v>
      </c>
      <c r="L5242" t="s">
        <v>244</v>
      </c>
      <c r="M5242">
        <v>0</v>
      </c>
      <c r="N5242">
        <v>24543</v>
      </c>
      <c r="O5242" t="s">
        <v>2901</v>
      </c>
      <c r="P5242" t="s">
        <v>11196</v>
      </c>
      <c r="Q5242" t="s">
        <v>4564</v>
      </c>
      <c r="R5242" t="s">
        <v>11199</v>
      </c>
      <c r="S5242" t="s">
        <v>270</v>
      </c>
      <c r="T5242" t="b">
        <v>1</v>
      </c>
    </row>
    <row r="5243" spans="1:20" x14ac:dyDescent="0.25">
      <c r="A5243" t="s">
        <v>236</v>
      </c>
      <c r="B5243" t="s">
        <v>236</v>
      </c>
      <c r="C5243" t="s">
        <v>237</v>
      </c>
      <c r="D5243" t="s">
        <v>566</v>
      </c>
      <c r="F5243" t="s">
        <v>239</v>
      </c>
      <c r="G5243" t="s">
        <v>8093</v>
      </c>
      <c r="H5243">
        <v>4.2500000000000003E-2</v>
      </c>
      <c r="I5243" t="s">
        <v>241</v>
      </c>
      <c r="J5243" t="s">
        <v>242</v>
      </c>
      <c r="K5243" t="s">
        <v>243</v>
      </c>
      <c r="L5243" t="s">
        <v>244</v>
      </c>
      <c r="M5243">
        <v>0</v>
      </c>
      <c r="N5243">
        <v>4.2500000000000003E-2</v>
      </c>
      <c r="O5243" t="s">
        <v>316</v>
      </c>
      <c r="P5243" t="s">
        <v>11200</v>
      </c>
      <c r="Q5243" t="s">
        <v>571</v>
      </c>
      <c r="R5243" t="s">
        <v>6483</v>
      </c>
      <c r="S5243" t="s">
        <v>249</v>
      </c>
      <c r="T5243" t="b">
        <v>1</v>
      </c>
    </row>
    <row r="5244" spans="1:20" x14ac:dyDescent="0.25">
      <c r="A5244" t="s">
        <v>259</v>
      </c>
      <c r="B5244" t="s">
        <v>260</v>
      </c>
      <c r="C5244" t="s">
        <v>237</v>
      </c>
      <c r="D5244" t="s">
        <v>3572</v>
      </c>
      <c r="E5244" t="s">
        <v>5023</v>
      </c>
      <c r="F5244" t="s">
        <v>6107</v>
      </c>
      <c r="G5244" t="s">
        <v>6107</v>
      </c>
      <c r="H5244">
        <v>3.008</v>
      </c>
      <c r="I5244" t="s">
        <v>265</v>
      </c>
      <c r="J5244" t="s">
        <v>242</v>
      </c>
      <c r="K5244" t="s">
        <v>243</v>
      </c>
      <c r="L5244" t="s">
        <v>244</v>
      </c>
      <c r="M5244">
        <v>0</v>
      </c>
      <c r="N5244">
        <v>3.008</v>
      </c>
      <c r="O5244" t="s">
        <v>652</v>
      </c>
      <c r="P5244" t="s">
        <v>10534</v>
      </c>
      <c r="Q5244" t="s">
        <v>3576</v>
      </c>
      <c r="R5244" t="s">
        <v>11201</v>
      </c>
      <c r="S5244" t="s">
        <v>270</v>
      </c>
      <c r="T5244" t="b">
        <v>0</v>
      </c>
    </row>
    <row r="5245" spans="1:20" x14ac:dyDescent="0.25">
      <c r="A5245" t="s">
        <v>259</v>
      </c>
      <c r="B5245" t="s">
        <v>260</v>
      </c>
      <c r="C5245" t="s">
        <v>294</v>
      </c>
      <c r="D5245" t="s">
        <v>3572</v>
      </c>
      <c r="E5245" t="s">
        <v>5023</v>
      </c>
      <c r="F5245" t="s">
        <v>6107</v>
      </c>
      <c r="G5245" t="s">
        <v>6107</v>
      </c>
      <c r="H5245">
        <v>1.536</v>
      </c>
      <c r="I5245" t="s">
        <v>265</v>
      </c>
      <c r="J5245" t="s">
        <v>242</v>
      </c>
      <c r="K5245" t="s">
        <v>243</v>
      </c>
      <c r="L5245" t="s">
        <v>244</v>
      </c>
      <c r="M5245">
        <v>0</v>
      </c>
      <c r="N5245">
        <v>1.536</v>
      </c>
      <c r="O5245" t="s">
        <v>652</v>
      </c>
      <c r="P5245" t="s">
        <v>10534</v>
      </c>
      <c r="Q5245" t="s">
        <v>3576</v>
      </c>
      <c r="R5245" t="s">
        <v>11201</v>
      </c>
      <c r="S5245" t="s">
        <v>270</v>
      </c>
      <c r="T5245" t="b">
        <v>0</v>
      </c>
    </row>
    <row r="5246" spans="1:20" x14ac:dyDescent="0.25">
      <c r="A5246" t="s">
        <v>236</v>
      </c>
      <c r="B5246" t="s">
        <v>236</v>
      </c>
      <c r="C5246" t="s">
        <v>237</v>
      </c>
      <c r="D5246" t="s">
        <v>813</v>
      </c>
      <c r="F5246" t="s">
        <v>1819</v>
      </c>
      <c r="G5246" t="s">
        <v>10468</v>
      </c>
      <c r="H5246">
        <v>0</v>
      </c>
      <c r="I5246" t="s">
        <v>254</v>
      </c>
      <c r="J5246" t="s">
        <v>242</v>
      </c>
      <c r="K5246" t="s">
        <v>243</v>
      </c>
      <c r="L5246" t="s">
        <v>244</v>
      </c>
      <c r="M5246">
        <v>0</v>
      </c>
      <c r="N5246">
        <v>0</v>
      </c>
      <c r="O5246" t="s">
        <v>1390</v>
      </c>
      <c r="P5246" t="s">
        <v>11202</v>
      </c>
      <c r="Q5246" t="s">
        <v>816</v>
      </c>
      <c r="R5246" t="s">
        <v>2548</v>
      </c>
      <c r="S5246" t="s">
        <v>249</v>
      </c>
      <c r="T5246" t="b">
        <v>0</v>
      </c>
    </row>
    <row r="5247" spans="1:20" x14ac:dyDescent="0.25">
      <c r="A5247" t="s">
        <v>259</v>
      </c>
      <c r="B5247" t="s">
        <v>260</v>
      </c>
      <c r="C5247" t="s">
        <v>237</v>
      </c>
      <c r="D5247" t="s">
        <v>2245</v>
      </c>
      <c r="E5247" t="s">
        <v>7848</v>
      </c>
      <c r="F5247" t="s">
        <v>8386</v>
      </c>
      <c r="G5247" t="s">
        <v>8386</v>
      </c>
      <c r="H5247">
        <v>0.36</v>
      </c>
      <c r="I5247" t="s">
        <v>265</v>
      </c>
      <c r="J5247" t="s">
        <v>242</v>
      </c>
      <c r="K5247" t="s">
        <v>243</v>
      </c>
      <c r="L5247" t="s">
        <v>244</v>
      </c>
      <c r="M5247">
        <v>0</v>
      </c>
      <c r="N5247">
        <v>0.36</v>
      </c>
      <c r="O5247" t="s">
        <v>990</v>
      </c>
      <c r="P5247" t="s">
        <v>11203</v>
      </c>
      <c r="Q5247" t="s">
        <v>2249</v>
      </c>
      <c r="R5247" t="s">
        <v>11204</v>
      </c>
      <c r="S5247" t="s">
        <v>270</v>
      </c>
      <c r="T5247" t="b">
        <v>1</v>
      </c>
    </row>
    <row r="5248" spans="1:20" x14ac:dyDescent="0.25">
      <c r="A5248" t="s">
        <v>259</v>
      </c>
      <c r="B5248" t="s">
        <v>260</v>
      </c>
      <c r="C5248" t="s">
        <v>294</v>
      </c>
      <c r="D5248" t="s">
        <v>2245</v>
      </c>
      <c r="E5248" t="s">
        <v>7848</v>
      </c>
      <c r="F5248" t="s">
        <v>8386</v>
      </c>
      <c r="G5248" t="s">
        <v>8386</v>
      </c>
      <c r="H5248">
        <v>0.24</v>
      </c>
      <c r="I5248" t="s">
        <v>265</v>
      </c>
      <c r="J5248" t="s">
        <v>242</v>
      </c>
      <c r="K5248" t="s">
        <v>243</v>
      </c>
      <c r="L5248" t="s">
        <v>244</v>
      </c>
      <c r="M5248">
        <v>0</v>
      </c>
      <c r="N5248">
        <v>0.24</v>
      </c>
      <c r="O5248" t="s">
        <v>990</v>
      </c>
      <c r="P5248" t="s">
        <v>11203</v>
      </c>
      <c r="Q5248" t="s">
        <v>2249</v>
      </c>
      <c r="R5248" t="s">
        <v>11204</v>
      </c>
      <c r="S5248" t="s">
        <v>270</v>
      </c>
      <c r="T5248" t="b">
        <v>1</v>
      </c>
    </row>
    <row r="5249" spans="1:20" x14ac:dyDescent="0.25">
      <c r="A5249" t="s">
        <v>236</v>
      </c>
      <c r="B5249" t="s">
        <v>236</v>
      </c>
      <c r="C5249" t="s">
        <v>237</v>
      </c>
      <c r="D5249" t="s">
        <v>4909</v>
      </c>
      <c r="F5249" t="s">
        <v>1819</v>
      </c>
      <c r="G5249" t="s">
        <v>4594</v>
      </c>
      <c r="H5249">
        <v>3.6000000000000002E-4</v>
      </c>
      <c r="I5249" t="s">
        <v>254</v>
      </c>
      <c r="J5249" t="s">
        <v>242</v>
      </c>
      <c r="K5249" t="s">
        <v>243</v>
      </c>
      <c r="L5249" t="s">
        <v>244</v>
      </c>
      <c r="M5249">
        <v>0</v>
      </c>
      <c r="N5249">
        <v>3.6000000000000002E-4</v>
      </c>
      <c r="O5249" t="s">
        <v>365</v>
      </c>
      <c r="P5249" t="s">
        <v>6277</v>
      </c>
      <c r="Q5249" t="s">
        <v>4912</v>
      </c>
      <c r="R5249" t="s">
        <v>8157</v>
      </c>
      <c r="S5249" t="s">
        <v>249</v>
      </c>
      <c r="T5249" t="b">
        <v>0</v>
      </c>
    </row>
    <row r="5250" spans="1:20" x14ac:dyDescent="0.25">
      <c r="A5250" t="s">
        <v>259</v>
      </c>
      <c r="B5250" t="s">
        <v>260</v>
      </c>
      <c r="C5250" t="s">
        <v>237</v>
      </c>
      <c r="D5250" t="s">
        <v>1015</v>
      </c>
      <c r="E5250" t="s">
        <v>9104</v>
      </c>
      <c r="F5250" t="s">
        <v>9105</v>
      </c>
      <c r="G5250" t="s">
        <v>9105</v>
      </c>
      <c r="H5250">
        <v>7.6999999999999999E-2</v>
      </c>
      <c r="I5250" t="s">
        <v>265</v>
      </c>
      <c r="J5250" t="s">
        <v>242</v>
      </c>
      <c r="K5250" t="s">
        <v>243</v>
      </c>
      <c r="L5250" t="s">
        <v>244</v>
      </c>
      <c r="M5250">
        <v>0</v>
      </c>
      <c r="N5250">
        <v>7.6999999999999999E-2</v>
      </c>
      <c r="O5250" t="s">
        <v>952</v>
      </c>
      <c r="P5250" t="s">
        <v>11205</v>
      </c>
      <c r="Q5250" t="s">
        <v>1019</v>
      </c>
      <c r="R5250" t="s">
        <v>11206</v>
      </c>
      <c r="S5250" t="s">
        <v>270</v>
      </c>
      <c r="T5250" t="b">
        <v>0</v>
      </c>
    </row>
    <row r="5251" spans="1:20" x14ac:dyDescent="0.25">
      <c r="A5251" t="s">
        <v>259</v>
      </c>
      <c r="B5251" t="s">
        <v>260</v>
      </c>
      <c r="C5251" t="s">
        <v>237</v>
      </c>
      <c r="D5251" t="s">
        <v>1621</v>
      </c>
      <c r="E5251" t="s">
        <v>3003</v>
      </c>
      <c r="F5251" t="s">
        <v>7132</v>
      </c>
      <c r="G5251" t="s">
        <v>7132</v>
      </c>
      <c r="H5251">
        <v>0.66300000000000003</v>
      </c>
      <c r="I5251" t="s">
        <v>265</v>
      </c>
      <c r="J5251" t="s">
        <v>242</v>
      </c>
      <c r="K5251" t="s">
        <v>243</v>
      </c>
      <c r="L5251" t="s">
        <v>244</v>
      </c>
      <c r="M5251">
        <v>0</v>
      </c>
      <c r="N5251">
        <v>0.66300000000000003</v>
      </c>
      <c r="O5251" t="s">
        <v>446</v>
      </c>
      <c r="P5251" t="s">
        <v>11207</v>
      </c>
      <c r="Q5251" t="s">
        <v>1625</v>
      </c>
      <c r="R5251" t="s">
        <v>11208</v>
      </c>
      <c r="S5251" t="s">
        <v>270</v>
      </c>
      <c r="T5251" t="b">
        <v>1</v>
      </c>
    </row>
    <row r="5252" spans="1:20" x14ac:dyDescent="0.25">
      <c r="A5252" t="s">
        <v>259</v>
      </c>
      <c r="B5252" t="s">
        <v>260</v>
      </c>
      <c r="C5252" t="s">
        <v>294</v>
      </c>
      <c r="D5252" t="s">
        <v>1621</v>
      </c>
      <c r="E5252" t="s">
        <v>3003</v>
      </c>
      <c r="F5252" t="s">
        <v>7132</v>
      </c>
      <c r="G5252" t="s">
        <v>7132</v>
      </c>
      <c r="H5252">
        <v>0.58899999999999997</v>
      </c>
      <c r="I5252" t="s">
        <v>265</v>
      </c>
      <c r="J5252" t="s">
        <v>242</v>
      </c>
      <c r="K5252" t="s">
        <v>243</v>
      </c>
      <c r="L5252" t="s">
        <v>244</v>
      </c>
      <c r="M5252">
        <v>0</v>
      </c>
      <c r="N5252">
        <v>0.58899999999999997</v>
      </c>
      <c r="O5252" t="s">
        <v>446</v>
      </c>
      <c r="P5252" t="s">
        <v>11207</v>
      </c>
      <c r="Q5252" t="s">
        <v>1625</v>
      </c>
      <c r="R5252" t="s">
        <v>11208</v>
      </c>
      <c r="S5252" t="s">
        <v>270</v>
      </c>
      <c r="T5252" t="b">
        <v>1</v>
      </c>
    </row>
    <row r="5253" spans="1:20" x14ac:dyDescent="0.25">
      <c r="A5253" t="s">
        <v>259</v>
      </c>
      <c r="B5253" t="s">
        <v>260</v>
      </c>
      <c r="C5253" t="s">
        <v>237</v>
      </c>
      <c r="D5253" t="s">
        <v>406</v>
      </c>
      <c r="E5253" t="s">
        <v>348</v>
      </c>
      <c r="F5253" t="s">
        <v>349</v>
      </c>
      <c r="G5253" t="s">
        <v>349</v>
      </c>
      <c r="H5253">
        <v>2.1069</v>
      </c>
      <c r="I5253" t="s">
        <v>265</v>
      </c>
      <c r="J5253" t="s">
        <v>242</v>
      </c>
      <c r="K5253" t="s">
        <v>243</v>
      </c>
      <c r="L5253" t="s">
        <v>244</v>
      </c>
      <c r="M5253">
        <v>0</v>
      </c>
      <c r="N5253">
        <v>2.1069</v>
      </c>
      <c r="O5253" t="s">
        <v>350</v>
      </c>
      <c r="P5253" t="s">
        <v>3605</v>
      </c>
      <c r="Q5253" t="s">
        <v>410</v>
      </c>
      <c r="R5253" t="s">
        <v>11209</v>
      </c>
      <c r="S5253" t="s">
        <v>270</v>
      </c>
      <c r="T5253" t="b">
        <v>1</v>
      </c>
    </row>
    <row r="5254" spans="1:20" x14ac:dyDescent="0.25">
      <c r="A5254" t="s">
        <v>259</v>
      </c>
      <c r="B5254" t="s">
        <v>260</v>
      </c>
      <c r="C5254" t="s">
        <v>294</v>
      </c>
      <c r="D5254" t="s">
        <v>406</v>
      </c>
      <c r="E5254" t="s">
        <v>348</v>
      </c>
      <c r="F5254" t="s">
        <v>349</v>
      </c>
      <c r="G5254" t="s">
        <v>349</v>
      </c>
      <c r="H5254">
        <v>1.5365</v>
      </c>
      <c r="I5254" t="s">
        <v>265</v>
      </c>
      <c r="J5254" t="s">
        <v>242</v>
      </c>
      <c r="K5254" t="s">
        <v>243</v>
      </c>
      <c r="L5254" t="s">
        <v>244</v>
      </c>
      <c r="M5254">
        <v>0</v>
      </c>
      <c r="N5254">
        <v>1.5365</v>
      </c>
      <c r="O5254" t="s">
        <v>350</v>
      </c>
      <c r="P5254" t="s">
        <v>3605</v>
      </c>
      <c r="Q5254" t="s">
        <v>410</v>
      </c>
      <c r="R5254" t="s">
        <v>11209</v>
      </c>
      <c r="S5254" t="s">
        <v>270</v>
      </c>
      <c r="T5254" t="b">
        <v>1</v>
      </c>
    </row>
    <row r="5255" spans="1:20" x14ac:dyDescent="0.25">
      <c r="A5255" t="s">
        <v>259</v>
      </c>
      <c r="B5255" t="s">
        <v>260</v>
      </c>
      <c r="C5255" t="s">
        <v>237</v>
      </c>
      <c r="D5255" t="s">
        <v>4076</v>
      </c>
      <c r="E5255" t="s">
        <v>7240</v>
      </c>
      <c r="F5255" t="s">
        <v>11210</v>
      </c>
      <c r="G5255" t="s">
        <v>11211</v>
      </c>
      <c r="H5255">
        <v>2.4872230000000002</v>
      </c>
      <c r="I5255" t="s">
        <v>265</v>
      </c>
      <c r="J5255" t="s">
        <v>242</v>
      </c>
      <c r="K5255" t="s">
        <v>243</v>
      </c>
      <c r="L5255" t="s">
        <v>244</v>
      </c>
      <c r="M5255">
        <v>0</v>
      </c>
      <c r="N5255">
        <v>2.4872230000000002</v>
      </c>
      <c r="O5255" t="s">
        <v>372</v>
      </c>
      <c r="P5255" t="s">
        <v>11212</v>
      </c>
      <c r="Q5255" t="s">
        <v>4081</v>
      </c>
      <c r="R5255" t="s">
        <v>11213</v>
      </c>
      <c r="S5255" t="s">
        <v>270</v>
      </c>
      <c r="T5255" t="b">
        <v>1</v>
      </c>
    </row>
    <row r="5256" spans="1:20" x14ac:dyDescent="0.25">
      <c r="A5256" t="s">
        <v>259</v>
      </c>
      <c r="B5256" t="s">
        <v>260</v>
      </c>
      <c r="C5256" t="s">
        <v>294</v>
      </c>
      <c r="D5256" t="s">
        <v>4076</v>
      </c>
      <c r="E5256" t="s">
        <v>7240</v>
      </c>
      <c r="F5256" t="s">
        <v>11210</v>
      </c>
      <c r="G5256" t="s">
        <v>11211</v>
      </c>
      <c r="H5256">
        <v>1.161402</v>
      </c>
      <c r="I5256" t="s">
        <v>265</v>
      </c>
      <c r="J5256" t="s">
        <v>242</v>
      </c>
      <c r="K5256" t="s">
        <v>243</v>
      </c>
      <c r="L5256" t="s">
        <v>244</v>
      </c>
      <c r="M5256">
        <v>0</v>
      </c>
      <c r="N5256">
        <v>1.161402</v>
      </c>
      <c r="O5256" t="s">
        <v>372</v>
      </c>
      <c r="P5256" t="s">
        <v>11212</v>
      </c>
      <c r="Q5256" t="s">
        <v>4081</v>
      </c>
      <c r="R5256" t="s">
        <v>11213</v>
      </c>
      <c r="S5256" t="s">
        <v>270</v>
      </c>
      <c r="T5256" t="b">
        <v>1</v>
      </c>
    </row>
    <row r="5257" spans="1:20" x14ac:dyDescent="0.25">
      <c r="A5257" t="s">
        <v>259</v>
      </c>
      <c r="B5257" t="s">
        <v>260</v>
      </c>
      <c r="C5257" t="s">
        <v>237</v>
      </c>
      <c r="D5257" t="s">
        <v>502</v>
      </c>
      <c r="E5257" t="s">
        <v>3787</v>
      </c>
      <c r="F5257" t="s">
        <v>11214</v>
      </c>
      <c r="G5257" t="s">
        <v>11215</v>
      </c>
      <c r="H5257">
        <v>1.62</v>
      </c>
      <c r="I5257" t="s">
        <v>265</v>
      </c>
      <c r="J5257" t="s">
        <v>242</v>
      </c>
      <c r="K5257" t="s">
        <v>243</v>
      </c>
      <c r="L5257" t="s">
        <v>244</v>
      </c>
      <c r="M5257">
        <v>0</v>
      </c>
      <c r="N5257">
        <v>1.62</v>
      </c>
      <c r="O5257" t="s">
        <v>310</v>
      </c>
      <c r="P5257" t="s">
        <v>11216</v>
      </c>
      <c r="Q5257" t="s">
        <v>507</v>
      </c>
      <c r="R5257" t="s">
        <v>11217</v>
      </c>
      <c r="S5257" t="s">
        <v>270</v>
      </c>
      <c r="T5257" t="b">
        <v>1</v>
      </c>
    </row>
    <row r="5258" spans="1:20" x14ac:dyDescent="0.25">
      <c r="A5258" t="s">
        <v>259</v>
      </c>
      <c r="B5258" t="s">
        <v>260</v>
      </c>
      <c r="C5258" t="s">
        <v>294</v>
      </c>
      <c r="D5258" t="s">
        <v>502</v>
      </c>
      <c r="E5258" t="s">
        <v>3787</v>
      </c>
      <c r="F5258" t="s">
        <v>11214</v>
      </c>
      <c r="G5258" t="s">
        <v>11215</v>
      </c>
      <c r="H5258">
        <v>0.36899999999999999</v>
      </c>
      <c r="I5258" t="s">
        <v>265</v>
      </c>
      <c r="J5258" t="s">
        <v>242</v>
      </c>
      <c r="K5258" t="s">
        <v>243</v>
      </c>
      <c r="L5258" t="s">
        <v>244</v>
      </c>
      <c r="M5258">
        <v>0</v>
      </c>
      <c r="N5258">
        <v>0.36899999999999999</v>
      </c>
      <c r="O5258" t="s">
        <v>310</v>
      </c>
      <c r="P5258" t="s">
        <v>11216</v>
      </c>
      <c r="Q5258" t="s">
        <v>507</v>
      </c>
      <c r="R5258" t="s">
        <v>11217</v>
      </c>
      <c r="S5258" t="s">
        <v>270</v>
      </c>
      <c r="T5258" t="b">
        <v>1</v>
      </c>
    </row>
    <row r="5259" spans="1:20" x14ac:dyDescent="0.25">
      <c r="A5259" t="s">
        <v>236</v>
      </c>
      <c r="B5259" t="s">
        <v>3272</v>
      </c>
      <c r="C5259" t="s">
        <v>237</v>
      </c>
      <c r="D5259" t="s">
        <v>3272</v>
      </c>
      <c r="F5259" t="s">
        <v>8630</v>
      </c>
      <c r="G5259" t="s">
        <v>11218</v>
      </c>
      <c r="H5259">
        <v>15</v>
      </c>
      <c r="I5259" t="s">
        <v>11219</v>
      </c>
      <c r="J5259" t="s">
        <v>242</v>
      </c>
      <c r="K5259" t="s">
        <v>243</v>
      </c>
      <c r="L5259" t="s">
        <v>244</v>
      </c>
      <c r="M5259">
        <v>0</v>
      </c>
      <c r="N5259">
        <v>15</v>
      </c>
      <c r="O5259" t="s">
        <v>1083</v>
      </c>
      <c r="P5259" t="s">
        <v>11220</v>
      </c>
      <c r="Q5259" t="s">
        <v>8633</v>
      </c>
      <c r="R5259" t="s">
        <v>8634</v>
      </c>
      <c r="S5259" t="s">
        <v>3278</v>
      </c>
      <c r="T5259" t="b">
        <v>0</v>
      </c>
    </row>
    <row r="5260" spans="1:20" x14ac:dyDescent="0.25">
      <c r="A5260" t="s">
        <v>259</v>
      </c>
      <c r="B5260" t="s">
        <v>260</v>
      </c>
      <c r="C5260" t="s">
        <v>237</v>
      </c>
      <c r="D5260" t="s">
        <v>406</v>
      </c>
      <c r="E5260" t="s">
        <v>1613</v>
      </c>
      <c r="F5260" t="s">
        <v>8824</v>
      </c>
      <c r="G5260" t="s">
        <v>8824</v>
      </c>
      <c r="H5260">
        <v>14.641</v>
      </c>
      <c r="I5260" t="s">
        <v>265</v>
      </c>
      <c r="J5260" t="s">
        <v>242</v>
      </c>
      <c r="K5260" t="s">
        <v>243</v>
      </c>
      <c r="L5260" t="s">
        <v>244</v>
      </c>
      <c r="M5260">
        <v>0</v>
      </c>
      <c r="N5260">
        <v>14.641</v>
      </c>
      <c r="O5260" t="s">
        <v>952</v>
      </c>
      <c r="P5260" t="s">
        <v>3308</v>
      </c>
      <c r="Q5260" t="s">
        <v>410</v>
      </c>
      <c r="R5260" t="s">
        <v>11221</v>
      </c>
      <c r="S5260" t="s">
        <v>270</v>
      </c>
      <c r="T5260" t="b">
        <v>0</v>
      </c>
    </row>
    <row r="5261" spans="1:20" x14ac:dyDescent="0.25">
      <c r="A5261" t="s">
        <v>259</v>
      </c>
      <c r="B5261" t="s">
        <v>260</v>
      </c>
      <c r="C5261" t="s">
        <v>294</v>
      </c>
      <c r="D5261" t="s">
        <v>406</v>
      </c>
      <c r="E5261" t="s">
        <v>1613</v>
      </c>
      <c r="F5261" t="s">
        <v>8824</v>
      </c>
      <c r="G5261" t="s">
        <v>8824</v>
      </c>
      <c r="H5261">
        <v>10.337</v>
      </c>
      <c r="I5261" t="s">
        <v>265</v>
      </c>
      <c r="J5261" t="s">
        <v>242</v>
      </c>
      <c r="K5261" t="s">
        <v>243</v>
      </c>
      <c r="L5261" t="s">
        <v>244</v>
      </c>
      <c r="M5261">
        <v>0</v>
      </c>
      <c r="N5261">
        <v>10.337</v>
      </c>
      <c r="O5261" t="s">
        <v>721</v>
      </c>
      <c r="P5261" t="s">
        <v>3308</v>
      </c>
      <c r="Q5261" t="s">
        <v>410</v>
      </c>
      <c r="R5261" t="s">
        <v>11221</v>
      </c>
      <c r="S5261" t="s">
        <v>270</v>
      </c>
      <c r="T5261" t="b">
        <v>0</v>
      </c>
    </row>
    <row r="5262" spans="1:20" x14ac:dyDescent="0.25">
      <c r="A5262" t="s">
        <v>259</v>
      </c>
      <c r="B5262" t="s">
        <v>260</v>
      </c>
      <c r="C5262" t="s">
        <v>237</v>
      </c>
      <c r="D5262" t="s">
        <v>917</v>
      </c>
      <c r="E5262" t="s">
        <v>3035</v>
      </c>
      <c r="F5262" t="s">
        <v>3035</v>
      </c>
      <c r="G5262" t="s">
        <v>3036</v>
      </c>
      <c r="H5262">
        <v>3.12</v>
      </c>
      <c r="I5262" t="s">
        <v>265</v>
      </c>
      <c r="J5262" t="s">
        <v>242</v>
      </c>
      <c r="K5262" t="s">
        <v>243</v>
      </c>
      <c r="L5262" t="s">
        <v>244</v>
      </c>
      <c r="M5262">
        <v>0</v>
      </c>
      <c r="N5262">
        <v>3.12</v>
      </c>
      <c r="O5262" t="s">
        <v>331</v>
      </c>
      <c r="P5262" t="s">
        <v>11222</v>
      </c>
      <c r="Q5262" t="s">
        <v>922</v>
      </c>
      <c r="R5262" t="s">
        <v>11223</v>
      </c>
      <c r="S5262" t="s">
        <v>270</v>
      </c>
      <c r="T5262" t="b">
        <v>1</v>
      </c>
    </row>
    <row r="5263" spans="1:20" x14ac:dyDescent="0.25">
      <c r="A5263" t="s">
        <v>259</v>
      </c>
      <c r="B5263" t="s">
        <v>260</v>
      </c>
      <c r="C5263" t="s">
        <v>294</v>
      </c>
      <c r="D5263" t="s">
        <v>917</v>
      </c>
      <c r="E5263" t="s">
        <v>3035</v>
      </c>
      <c r="F5263" t="s">
        <v>3035</v>
      </c>
      <c r="G5263" t="s">
        <v>3036</v>
      </c>
      <c r="H5263">
        <v>1.6479999999999999</v>
      </c>
      <c r="I5263" t="s">
        <v>265</v>
      </c>
      <c r="J5263" t="s">
        <v>242</v>
      </c>
      <c r="K5263" t="s">
        <v>243</v>
      </c>
      <c r="L5263" t="s">
        <v>244</v>
      </c>
      <c r="M5263">
        <v>0</v>
      </c>
      <c r="N5263">
        <v>1.6479999999999999</v>
      </c>
      <c r="O5263" t="s">
        <v>331</v>
      </c>
      <c r="P5263" t="s">
        <v>11222</v>
      </c>
      <c r="Q5263" t="s">
        <v>922</v>
      </c>
      <c r="R5263" t="s">
        <v>11223</v>
      </c>
      <c r="S5263" t="s">
        <v>270</v>
      </c>
      <c r="T5263" t="b">
        <v>1</v>
      </c>
    </row>
    <row r="5264" spans="1:20" x14ac:dyDescent="0.25">
      <c r="A5264" t="s">
        <v>259</v>
      </c>
      <c r="B5264" t="s">
        <v>260</v>
      </c>
      <c r="C5264" t="s">
        <v>237</v>
      </c>
      <c r="D5264" t="s">
        <v>463</v>
      </c>
      <c r="E5264" t="s">
        <v>1992</v>
      </c>
      <c r="F5264" t="s">
        <v>11224</v>
      </c>
      <c r="G5264" t="s">
        <v>11225</v>
      </c>
      <c r="H5264">
        <v>2.3039999999999998</v>
      </c>
      <c r="I5264" t="s">
        <v>265</v>
      </c>
      <c r="J5264" t="s">
        <v>242</v>
      </c>
      <c r="K5264" t="s">
        <v>243</v>
      </c>
      <c r="L5264" t="s">
        <v>244</v>
      </c>
      <c r="M5264">
        <v>0</v>
      </c>
      <c r="N5264">
        <v>2.3039999999999998</v>
      </c>
      <c r="O5264" t="s">
        <v>324</v>
      </c>
      <c r="P5264" t="s">
        <v>10200</v>
      </c>
      <c r="Q5264" t="s">
        <v>468</v>
      </c>
      <c r="R5264" t="s">
        <v>11226</v>
      </c>
      <c r="S5264" t="s">
        <v>270</v>
      </c>
      <c r="T5264" t="b">
        <v>1</v>
      </c>
    </row>
    <row r="5265" spans="1:20" x14ac:dyDescent="0.25">
      <c r="A5265" t="s">
        <v>259</v>
      </c>
      <c r="B5265" t="s">
        <v>260</v>
      </c>
      <c r="C5265" t="s">
        <v>336</v>
      </c>
      <c r="D5265" t="s">
        <v>463</v>
      </c>
      <c r="E5265" t="s">
        <v>1992</v>
      </c>
      <c r="F5265" t="s">
        <v>11224</v>
      </c>
      <c r="G5265" t="s">
        <v>11225</v>
      </c>
      <c r="H5265">
        <v>11868</v>
      </c>
      <c r="I5265" t="s">
        <v>265</v>
      </c>
      <c r="J5265" t="s">
        <v>242</v>
      </c>
      <c r="K5265" t="s">
        <v>243</v>
      </c>
      <c r="L5265" t="s">
        <v>244</v>
      </c>
      <c r="M5265">
        <v>0</v>
      </c>
      <c r="N5265">
        <v>11868</v>
      </c>
      <c r="O5265" t="s">
        <v>324</v>
      </c>
      <c r="P5265" t="s">
        <v>10200</v>
      </c>
      <c r="Q5265" t="s">
        <v>468</v>
      </c>
      <c r="R5265" t="s">
        <v>11227</v>
      </c>
      <c r="S5265" t="s">
        <v>270</v>
      </c>
      <c r="T5265" t="b">
        <v>1</v>
      </c>
    </row>
    <row r="5266" spans="1:20" x14ac:dyDescent="0.25">
      <c r="A5266" t="s">
        <v>259</v>
      </c>
      <c r="B5266" t="s">
        <v>260</v>
      </c>
      <c r="C5266" t="s">
        <v>336</v>
      </c>
      <c r="D5266" t="s">
        <v>463</v>
      </c>
      <c r="E5266" t="s">
        <v>1992</v>
      </c>
      <c r="F5266" t="s">
        <v>11224</v>
      </c>
      <c r="G5266" t="s">
        <v>11225</v>
      </c>
      <c r="H5266">
        <v>22766</v>
      </c>
      <c r="I5266" t="s">
        <v>265</v>
      </c>
      <c r="J5266" t="s">
        <v>242</v>
      </c>
      <c r="K5266" t="s">
        <v>243</v>
      </c>
      <c r="L5266" t="s">
        <v>244</v>
      </c>
      <c r="M5266">
        <v>0</v>
      </c>
      <c r="N5266">
        <v>22766</v>
      </c>
      <c r="O5266" t="s">
        <v>324</v>
      </c>
      <c r="P5266" t="s">
        <v>10200</v>
      </c>
      <c r="Q5266" t="s">
        <v>468</v>
      </c>
      <c r="R5266" t="s">
        <v>11228</v>
      </c>
      <c r="S5266" t="s">
        <v>270</v>
      </c>
      <c r="T5266" t="b">
        <v>1</v>
      </c>
    </row>
    <row r="5267" spans="1:20" x14ac:dyDescent="0.25">
      <c r="A5267" t="s">
        <v>259</v>
      </c>
      <c r="B5267" t="s">
        <v>260</v>
      </c>
      <c r="C5267" t="s">
        <v>237</v>
      </c>
      <c r="D5267" t="s">
        <v>3010</v>
      </c>
      <c r="E5267" t="s">
        <v>3285</v>
      </c>
      <c r="F5267" t="s">
        <v>7805</v>
      </c>
      <c r="G5267" t="s">
        <v>7805</v>
      </c>
      <c r="H5267">
        <v>0.13700000000000001</v>
      </c>
      <c r="I5267" t="s">
        <v>265</v>
      </c>
      <c r="J5267" t="s">
        <v>242</v>
      </c>
      <c r="K5267" t="s">
        <v>243</v>
      </c>
      <c r="L5267" t="s">
        <v>244</v>
      </c>
      <c r="M5267">
        <v>0</v>
      </c>
      <c r="N5267">
        <v>0.13700000000000001</v>
      </c>
      <c r="O5267" t="s">
        <v>266</v>
      </c>
      <c r="P5267" t="s">
        <v>11229</v>
      </c>
      <c r="Q5267" t="s">
        <v>3013</v>
      </c>
      <c r="R5267" t="s">
        <v>11230</v>
      </c>
      <c r="S5267" t="s">
        <v>270</v>
      </c>
      <c r="T5267" t="b">
        <v>1</v>
      </c>
    </row>
    <row r="5268" spans="1:20" x14ac:dyDescent="0.25">
      <c r="A5268" t="s">
        <v>259</v>
      </c>
      <c r="B5268" t="s">
        <v>260</v>
      </c>
      <c r="C5268" t="s">
        <v>294</v>
      </c>
      <c r="D5268" t="s">
        <v>3010</v>
      </c>
      <c r="E5268" t="s">
        <v>3285</v>
      </c>
      <c r="F5268" t="s">
        <v>7805</v>
      </c>
      <c r="G5268" t="s">
        <v>7805</v>
      </c>
      <c r="H5268">
        <v>0.11899999999999999</v>
      </c>
      <c r="I5268" t="s">
        <v>265</v>
      </c>
      <c r="J5268" t="s">
        <v>242</v>
      </c>
      <c r="K5268" t="s">
        <v>243</v>
      </c>
      <c r="L5268" t="s">
        <v>244</v>
      </c>
      <c r="M5268">
        <v>0</v>
      </c>
      <c r="N5268">
        <v>0.11899999999999999</v>
      </c>
      <c r="O5268" t="s">
        <v>266</v>
      </c>
      <c r="P5268" t="s">
        <v>11229</v>
      </c>
      <c r="Q5268" t="s">
        <v>3013</v>
      </c>
      <c r="R5268" t="s">
        <v>11230</v>
      </c>
      <c r="S5268" t="s">
        <v>270</v>
      </c>
      <c r="T5268" t="b">
        <v>1</v>
      </c>
    </row>
    <row r="5269" spans="1:20" x14ac:dyDescent="0.25">
      <c r="A5269" t="s">
        <v>236</v>
      </c>
      <c r="B5269" t="s">
        <v>236</v>
      </c>
      <c r="C5269" t="s">
        <v>237</v>
      </c>
      <c r="D5269" t="s">
        <v>566</v>
      </c>
      <c r="E5269" t="s">
        <v>251</v>
      </c>
      <c r="F5269" t="s">
        <v>773</v>
      </c>
      <c r="G5269" t="s">
        <v>3299</v>
      </c>
      <c r="H5269">
        <v>1.01E-2</v>
      </c>
      <c r="I5269" t="s">
        <v>341</v>
      </c>
      <c r="J5269" t="s">
        <v>242</v>
      </c>
      <c r="K5269" t="s">
        <v>243</v>
      </c>
      <c r="L5269" t="s">
        <v>244</v>
      </c>
      <c r="M5269">
        <v>0</v>
      </c>
      <c r="N5269">
        <v>1.01E-2</v>
      </c>
      <c r="O5269" t="s">
        <v>255</v>
      </c>
      <c r="P5269" t="s">
        <v>11231</v>
      </c>
      <c r="Q5269" t="s">
        <v>571</v>
      </c>
      <c r="R5269" t="s">
        <v>776</v>
      </c>
      <c r="S5269" t="s">
        <v>249</v>
      </c>
      <c r="T5269" t="b">
        <v>1</v>
      </c>
    </row>
    <row r="5270" spans="1:20" x14ac:dyDescent="0.25">
      <c r="A5270" t="s">
        <v>259</v>
      </c>
      <c r="B5270" t="s">
        <v>260</v>
      </c>
      <c r="C5270" t="s">
        <v>237</v>
      </c>
      <c r="D5270" t="s">
        <v>5235</v>
      </c>
      <c r="E5270" t="s">
        <v>574</v>
      </c>
      <c r="F5270" t="s">
        <v>11232</v>
      </c>
      <c r="G5270" t="s">
        <v>11232</v>
      </c>
      <c r="H5270">
        <v>1.6879999999999999</v>
      </c>
      <c r="I5270" t="s">
        <v>265</v>
      </c>
      <c r="J5270" t="s">
        <v>242</v>
      </c>
      <c r="K5270" t="s">
        <v>243</v>
      </c>
      <c r="L5270" t="s">
        <v>244</v>
      </c>
      <c r="M5270">
        <v>0</v>
      </c>
      <c r="N5270">
        <v>1.6879999999999999</v>
      </c>
      <c r="O5270" t="s">
        <v>5008</v>
      </c>
      <c r="P5270" t="s">
        <v>11233</v>
      </c>
      <c r="Q5270" t="s">
        <v>5239</v>
      </c>
      <c r="R5270" t="s">
        <v>11234</v>
      </c>
      <c r="S5270" t="s">
        <v>270</v>
      </c>
      <c r="T5270" t="b">
        <v>1</v>
      </c>
    </row>
    <row r="5271" spans="1:20" x14ac:dyDescent="0.25">
      <c r="A5271" t="s">
        <v>259</v>
      </c>
      <c r="B5271" t="s">
        <v>260</v>
      </c>
      <c r="C5271" t="s">
        <v>294</v>
      </c>
      <c r="D5271" t="s">
        <v>5235</v>
      </c>
      <c r="E5271" t="s">
        <v>574</v>
      </c>
      <c r="F5271" t="s">
        <v>11232</v>
      </c>
      <c r="G5271" t="s">
        <v>11232</v>
      </c>
      <c r="H5271">
        <v>0.66</v>
      </c>
      <c r="I5271" t="s">
        <v>265</v>
      </c>
      <c r="J5271" t="s">
        <v>242</v>
      </c>
      <c r="K5271" t="s">
        <v>243</v>
      </c>
      <c r="L5271" t="s">
        <v>244</v>
      </c>
      <c r="M5271">
        <v>0</v>
      </c>
      <c r="N5271">
        <v>0.66</v>
      </c>
      <c r="O5271" t="s">
        <v>5008</v>
      </c>
      <c r="P5271" t="s">
        <v>11233</v>
      </c>
      <c r="Q5271" t="s">
        <v>5239</v>
      </c>
      <c r="R5271" t="s">
        <v>11234</v>
      </c>
      <c r="S5271" t="s">
        <v>270</v>
      </c>
      <c r="T5271" t="b">
        <v>1</v>
      </c>
    </row>
    <row r="5272" spans="1:20" x14ac:dyDescent="0.25">
      <c r="A5272" t="s">
        <v>259</v>
      </c>
      <c r="B5272" t="s">
        <v>260</v>
      </c>
      <c r="C5272" t="s">
        <v>237</v>
      </c>
      <c r="D5272" t="s">
        <v>891</v>
      </c>
      <c r="E5272" t="s">
        <v>6522</v>
      </c>
      <c r="F5272" t="s">
        <v>6522</v>
      </c>
      <c r="G5272" t="s">
        <v>9689</v>
      </c>
      <c r="H5272">
        <v>3.6160000000000001</v>
      </c>
      <c r="I5272" t="s">
        <v>265</v>
      </c>
      <c r="J5272" t="s">
        <v>242</v>
      </c>
      <c r="K5272" t="s">
        <v>243</v>
      </c>
      <c r="L5272" t="s">
        <v>244</v>
      </c>
      <c r="M5272">
        <v>0</v>
      </c>
      <c r="N5272">
        <v>3.6160000000000001</v>
      </c>
      <c r="O5272" t="s">
        <v>324</v>
      </c>
      <c r="P5272" t="s">
        <v>11235</v>
      </c>
      <c r="Q5272" t="s">
        <v>895</v>
      </c>
      <c r="R5272" t="s">
        <v>11236</v>
      </c>
      <c r="S5272" t="s">
        <v>270</v>
      </c>
      <c r="T5272" t="b">
        <v>1</v>
      </c>
    </row>
    <row r="5273" spans="1:20" x14ac:dyDescent="0.25">
      <c r="A5273" t="s">
        <v>259</v>
      </c>
      <c r="B5273" t="s">
        <v>260</v>
      </c>
      <c r="C5273" t="s">
        <v>336</v>
      </c>
      <c r="D5273" t="s">
        <v>891</v>
      </c>
      <c r="E5273" t="s">
        <v>6522</v>
      </c>
      <c r="F5273" t="s">
        <v>6522</v>
      </c>
      <c r="G5273" t="s">
        <v>9689</v>
      </c>
      <c r="H5273">
        <v>18689</v>
      </c>
      <c r="I5273" t="s">
        <v>265</v>
      </c>
      <c r="J5273" t="s">
        <v>242</v>
      </c>
      <c r="K5273" t="s">
        <v>243</v>
      </c>
      <c r="L5273" t="s">
        <v>244</v>
      </c>
      <c r="M5273">
        <v>0</v>
      </c>
      <c r="N5273">
        <v>18689</v>
      </c>
      <c r="O5273" t="s">
        <v>324</v>
      </c>
      <c r="P5273" t="s">
        <v>11235</v>
      </c>
      <c r="Q5273" t="s">
        <v>895</v>
      </c>
      <c r="R5273" t="s">
        <v>11237</v>
      </c>
      <c r="S5273" t="s">
        <v>270</v>
      </c>
      <c r="T5273" t="b">
        <v>1</v>
      </c>
    </row>
    <row r="5274" spans="1:20" x14ac:dyDescent="0.25">
      <c r="A5274" t="s">
        <v>259</v>
      </c>
      <c r="B5274" t="s">
        <v>260</v>
      </c>
      <c r="C5274" t="s">
        <v>336</v>
      </c>
      <c r="D5274" t="s">
        <v>891</v>
      </c>
      <c r="E5274" t="s">
        <v>6522</v>
      </c>
      <c r="F5274" t="s">
        <v>6522</v>
      </c>
      <c r="G5274" t="s">
        <v>9689</v>
      </c>
      <c r="H5274">
        <v>36111</v>
      </c>
      <c r="I5274" t="s">
        <v>265</v>
      </c>
      <c r="J5274" t="s">
        <v>242</v>
      </c>
      <c r="K5274" t="s">
        <v>243</v>
      </c>
      <c r="L5274" t="s">
        <v>244</v>
      </c>
      <c r="M5274">
        <v>0</v>
      </c>
      <c r="N5274">
        <v>36111</v>
      </c>
      <c r="O5274" t="s">
        <v>324</v>
      </c>
      <c r="P5274" t="s">
        <v>11235</v>
      </c>
      <c r="Q5274" t="s">
        <v>895</v>
      </c>
      <c r="R5274" t="s">
        <v>11238</v>
      </c>
      <c r="S5274" t="s">
        <v>270</v>
      </c>
      <c r="T5274" t="b">
        <v>1</v>
      </c>
    </row>
    <row r="5275" spans="1:20" x14ac:dyDescent="0.25">
      <c r="A5275" t="s">
        <v>236</v>
      </c>
      <c r="B5275" t="s">
        <v>236</v>
      </c>
      <c r="C5275" t="s">
        <v>237</v>
      </c>
      <c r="D5275" t="s">
        <v>566</v>
      </c>
      <c r="F5275" t="s">
        <v>484</v>
      </c>
      <c r="G5275" t="s">
        <v>2719</v>
      </c>
      <c r="H5275">
        <v>2E-3</v>
      </c>
      <c r="I5275" t="s">
        <v>241</v>
      </c>
      <c r="J5275" t="s">
        <v>242</v>
      </c>
      <c r="K5275" t="s">
        <v>243</v>
      </c>
      <c r="L5275" t="s">
        <v>244</v>
      </c>
      <c r="M5275">
        <v>0</v>
      </c>
      <c r="N5275">
        <v>2E-3</v>
      </c>
      <c r="O5275" t="s">
        <v>2720</v>
      </c>
      <c r="P5275" t="s">
        <v>2721</v>
      </c>
      <c r="Q5275" t="s">
        <v>571</v>
      </c>
      <c r="R5275" t="s">
        <v>626</v>
      </c>
      <c r="S5275" t="s">
        <v>249</v>
      </c>
      <c r="T5275" t="b">
        <v>0</v>
      </c>
    </row>
    <row r="5276" spans="1:20" x14ac:dyDescent="0.25">
      <c r="A5276" t="s">
        <v>236</v>
      </c>
      <c r="B5276" t="s">
        <v>236</v>
      </c>
      <c r="C5276" t="s">
        <v>237</v>
      </c>
      <c r="D5276" t="s">
        <v>566</v>
      </c>
      <c r="F5276" t="s">
        <v>757</v>
      </c>
      <c r="G5276" t="s">
        <v>1526</v>
      </c>
      <c r="H5276">
        <v>5.1999999999999998E-3</v>
      </c>
      <c r="I5276" t="s">
        <v>254</v>
      </c>
      <c r="J5276" t="s">
        <v>242</v>
      </c>
      <c r="K5276" t="s">
        <v>243</v>
      </c>
      <c r="L5276" t="s">
        <v>244</v>
      </c>
      <c r="M5276">
        <v>0</v>
      </c>
      <c r="N5276">
        <v>5.1999999999999998E-3</v>
      </c>
      <c r="O5276" t="s">
        <v>569</v>
      </c>
      <c r="P5276" t="s">
        <v>1527</v>
      </c>
      <c r="Q5276" t="s">
        <v>571</v>
      </c>
      <c r="R5276" t="s">
        <v>1660</v>
      </c>
      <c r="S5276" t="s">
        <v>249</v>
      </c>
      <c r="T5276" t="b">
        <v>0</v>
      </c>
    </row>
    <row r="5277" spans="1:20" x14ac:dyDescent="0.25">
      <c r="A5277" t="s">
        <v>236</v>
      </c>
      <c r="B5277" t="s">
        <v>236</v>
      </c>
      <c r="C5277" t="s">
        <v>237</v>
      </c>
      <c r="D5277" t="s">
        <v>566</v>
      </c>
      <c r="E5277" t="s">
        <v>251</v>
      </c>
      <c r="F5277" t="s">
        <v>773</v>
      </c>
      <c r="G5277" t="s">
        <v>2905</v>
      </c>
      <c r="H5277">
        <v>5.1999999999999998E-3</v>
      </c>
      <c r="I5277" t="s">
        <v>254</v>
      </c>
      <c r="J5277" t="s">
        <v>242</v>
      </c>
      <c r="K5277" t="s">
        <v>243</v>
      </c>
      <c r="L5277" t="s">
        <v>244</v>
      </c>
      <c r="M5277">
        <v>0</v>
      </c>
      <c r="N5277">
        <v>5.1999999999999998E-3</v>
      </c>
      <c r="O5277" t="s">
        <v>255</v>
      </c>
      <c r="P5277" t="s">
        <v>11239</v>
      </c>
      <c r="Q5277" t="s">
        <v>571</v>
      </c>
      <c r="R5277" t="s">
        <v>776</v>
      </c>
      <c r="S5277" t="s">
        <v>249</v>
      </c>
      <c r="T5277" t="b">
        <v>1</v>
      </c>
    </row>
    <row r="5278" spans="1:20" x14ac:dyDescent="0.25">
      <c r="A5278" t="s">
        <v>259</v>
      </c>
      <c r="B5278" t="s">
        <v>260</v>
      </c>
      <c r="C5278" t="s">
        <v>237</v>
      </c>
      <c r="D5278" t="s">
        <v>369</v>
      </c>
      <c r="E5278" t="s">
        <v>11240</v>
      </c>
      <c r="F5278" t="s">
        <v>11241</v>
      </c>
      <c r="G5278" t="s">
        <v>11241</v>
      </c>
      <c r="H5278">
        <v>2.52E-2</v>
      </c>
      <c r="I5278" t="s">
        <v>265</v>
      </c>
      <c r="J5278" t="s">
        <v>242</v>
      </c>
      <c r="K5278" t="s">
        <v>243</v>
      </c>
      <c r="L5278" t="s">
        <v>244</v>
      </c>
      <c r="M5278">
        <v>0</v>
      </c>
      <c r="N5278">
        <v>2.52E-2</v>
      </c>
      <c r="O5278" t="s">
        <v>372</v>
      </c>
      <c r="P5278" t="s">
        <v>11242</v>
      </c>
      <c r="Q5278" t="s">
        <v>374</v>
      </c>
      <c r="R5278" t="s">
        <v>11243</v>
      </c>
      <c r="S5278" t="s">
        <v>270</v>
      </c>
      <c r="T5278" t="b">
        <v>1</v>
      </c>
    </row>
    <row r="5279" spans="1:20" x14ac:dyDescent="0.25">
      <c r="A5279" t="s">
        <v>259</v>
      </c>
      <c r="B5279" t="s">
        <v>260</v>
      </c>
      <c r="C5279" t="s">
        <v>237</v>
      </c>
      <c r="D5279" t="s">
        <v>875</v>
      </c>
      <c r="E5279" t="s">
        <v>931</v>
      </c>
      <c r="F5279" t="s">
        <v>11244</v>
      </c>
      <c r="G5279" t="s">
        <v>11244</v>
      </c>
      <c r="H5279">
        <v>9.4030000000000005</v>
      </c>
      <c r="I5279" t="s">
        <v>265</v>
      </c>
      <c r="J5279" t="s">
        <v>242</v>
      </c>
      <c r="K5279" t="s">
        <v>243</v>
      </c>
      <c r="L5279" t="s">
        <v>244</v>
      </c>
      <c r="M5279">
        <v>0</v>
      </c>
      <c r="N5279">
        <v>9.4030000000000005</v>
      </c>
      <c r="O5279" t="s">
        <v>283</v>
      </c>
      <c r="P5279" t="s">
        <v>11245</v>
      </c>
      <c r="Q5279" t="s">
        <v>879</v>
      </c>
      <c r="R5279" t="s">
        <v>11246</v>
      </c>
      <c r="S5279" t="s">
        <v>270</v>
      </c>
      <c r="T5279" t="b">
        <v>1</v>
      </c>
    </row>
    <row r="5280" spans="1:20" x14ac:dyDescent="0.25">
      <c r="A5280" t="s">
        <v>259</v>
      </c>
      <c r="B5280" t="s">
        <v>260</v>
      </c>
      <c r="C5280" t="s">
        <v>294</v>
      </c>
      <c r="D5280" t="s">
        <v>875</v>
      </c>
      <c r="E5280" t="s">
        <v>931</v>
      </c>
      <c r="F5280" t="s">
        <v>11244</v>
      </c>
      <c r="G5280" t="s">
        <v>11244</v>
      </c>
      <c r="H5280">
        <v>6.4589999999999996</v>
      </c>
      <c r="I5280" t="s">
        <v>265</v>
      </c>
      <c r="J5280" t="s">
        <v>242</v>
      </c>
      <c r="K5280" t="s">
        <v>243</v>
      </c>
      <c r="L5280" t="s">
        <v>244</v>
      </c>
      <c r="M5280">
        <v>0</v>
      </c>
      <c r="N5280">
        <v>6.4589999999999996</v>
      </c>
      <c r="O5280" t="s">
        <v>283</v>
      </c>
      <c r="P5280" t="s">
        <v>11245</v>
      </c>
      <c r="Q5280" t="s">
        <v>879</v>
      </c>
      <c r="R5280" t="s">
        <v>11246</v>
      </c>
      <c r="S5280" t="s">
        <v>270</v>
      </c>
      <c r="T5280" t="b">
        <v>1</v>
      </c>
    </row>
    <row r="5281" spans="1:20" x14ac:dyDescent="0.25">
      <c r="A5281" t="s">
        <v>259</v>
      </c>
      <c r="B5281" t="s">
        <v>260</v>
      </c>
      <c r="C5281" t="s">
        <v>237</v>
      </c>
      <c r="D5281" t="s">
        <v>4822</v>
      </c>
      <c r="E5281" t="s">
        <v>2381</v>
      </c>
      <c r="F5281" t="s">
        <v>11247</v>
      </c>
      <c r="G5281" t="s">
        <v>11248</v>
      </c>
      <c r="H5281">
        <v>7.3335999999999998E-2</v>
      </c>
      <c r="I5281" t="s">
        <v>265</v>
      </c>
      <c r="J5281" t="s">
        <v>242</v>
      </c>
      <c r="K5281" t="s">
        <v>243</v>
      </c>
      <c r="L5281" t="s">
        <v>244</v>
      </c>
      <c r="M5281">
        <v>0</v>
      </c>
      <c r="N5281">
        <v>7.3335999999999998E-2</v>
      </c>
      <c r="O5281" t="s">
        <v>372</v>
      </c>
      <c r="P5281" t="s">
        <v>11249</v>
      </c>
      <c r="Q5281" t="s">
        <v>4824</v>
      </c>
      <c r="R5281" t="s">
        <v>11250</v>
      </c>
      <c r="S5281" t="s">
        <v>270</v>
      </c>
      <c r="T5281" t="b">
        <v>1</v>
      </c>
    </row>
    <row r="5282" spans="1:20" x14ac:dyDescent="0.25">
      <c r="A5282" t="s">
        <v>259</v>
      </c>
      <c r="B5282" t="s">
        <v>260</v>
      </c>
      <c r="C5282" t="s">
        <v>294</v>
      </c>
      <c r="D5282" t="s">
        <v>4822</v>
      </c>
      <c r="E5282" t="s">
        <v>2381</v>
      </c>
      <c r="F5282" t="s">
        <v>11247</v>
      </c>
      <c r="G5282" t="s">
        <v>11248</v>
      </c>
      <c r="H5282">
        <v>3.44E-2</v>
      </c>
      <c r="I5282" t="s">
        <v>265</v>
      </c>
      <c r="J5282" t="s">
        <v>242</v>
      </c>
      <c r="K5282" t="s">
        <v>243</v>
      </c>
      <c r="L5282" t="s">
        <v>244</v>
      </c>
      <c r="M5282">
        <v>0</v>
      </c>
      <c r="N5282">
        <v>3.44E-2</v>
      </c>
      <c r="O5282" t="s">
        <v>1258</v>
      </c>
      <c r="P5282" t="s">
        <v>11249</v>
      </c>
      <c r="Q5282" t="s">
        <v>4824</v>
      </c>
      <c r="R5282" t="s">
        <v>11250</v>
      </c>
      <c r="S5282" t="s">
        <v>270</v>
      </c>
      <c r="T5282" t="b">
        <v>1</v>
      </c>
    </row>
    <row r="5283" spans="1:20" x14ac:dyDescent="0.25">
      <c r="A5283" t="s">
        <v>259</v>
      </c>
      <c r="B5283" t="s">
        <v>260</v>
      </c>
      <c r="C5283" t="s">
        <v>237</v>
      </c>
      <c r="D5283" t="s">
        <v>2193</v>
      </c>
      <c r="E5283" t="s">
        <v>7376</v>
      </c>
      <c r="F5283" t="s">
        <v>7376</v>
      </c>
      <c r="G5283" t="s">
        <v>7377</v>
      </c>
      <c r="H5283">
        <v>3.8559999999999999</v>
      </c>
      <c r="I5283" t="s">
        <v>265</v>
      </c>
      <c r="J5283" t="s">
        <v>242</v>
      </c>
      <c r="K5283" t="s">
        <v>243</v>
      </c>
      <c r="L5283" t="s">
        <v>244</v>
      </c>
      <c r="M5283">
        <v>0</v>
      </c>
      <c r="N5283">
        <v>3.8559999999999999</v>
      </c>
      <c r="O5283" t="s">
        <v>660</v>
      </c>
      <c r="P5283" t="s">
        <v>11251</v>
      </c>
      <c r="Q5283" t="s">
        <v>2197</v>
      </c>
      <c r="R5283" t="s">
        <v>11252</v>
      </c>
      <c r="S5283" t="s">
        <v>270</v>
      </c>
      <c r="T5283" t="b">
        <v>1</v>
      </c>
    </row>
    <row r="5284" spans="1:20" x14ac:dyDescent="0.25">
      <c r="A5284" t="s">
        <v>259</v>
      </c>
      <c r="B5284" t="s">
        <v>260</v>
      </c>
      <c r="C5284" t="s">
        <v>294</v>
      </c>
      <c r="D5284" t="s">
        <v>2193</v>
      </c>
      <c r="E5284" t="s">
        <v>7376</v>
      </c>
      <c r="F5284" t="s">
        <v>7376</v>
      </c>
      <c r="G5284" t="s">
        <v>7377</v>
      </c>
      <c r="H5284">
        <v>2.3839999999999999</v>
      </c>
      <c r="I5284" t="s">
        <v>265</v>
      </c>
      <c r="J5284" t="s">
        <v>242</v>
      </c>
      <c r="K5284" t="s">
        <v>243</v>
      </c>
      <c r="L5284" t="s">
        <v>244</v>
      </c>
      <c r="M5284">
        <v>0</v>
      </c>
      <c r="N5284">
        <v>2.3839999999999999</v>
      </c>
      <c r="O5284" t="s">
        <v>660</v>
      </c>
      <c r="P5284" t="s">
        <v>11251</v>
      </c>
      <c r="Q5284" t="s">
        <v>2197</v>
      </c>
      <c r="R5284" t="s">
        <v>11252</v>
      </c>
      <c r="S5284" t="s">
        <v>270</v>
      </c>
      <c r="T5284" t="b">
        <v>1</v>
      </c>
    </row>
    <row r="5285" spans="1:20" x14ac:dyDescent="0.25">
      <c r="A5285" t="s">
        <v>236</v>
      </c>
      <c r="B5285" t="s">
        <v>236</v>
      </c>
      <c r="C5285" t="s">
        <v>237</v>
      </c>
      <c r="D5285" t="s">
        <v>1198</v>
      </c>
      <c r="F5285" t="s">
        <v>1819</v>
      </c>
      <c r="G5285" t="s">
        <v>3773</v>
      </c>
      <c r="H5285">
        <v>5.0000000000000001E-4</v>
      </c>
      <c r="I5285" t="s">
        <v>254</v>
      </c>
      <c r="J5285" t="s">
        <v>242</v>
      </c>
      <c r="K5285" t="s">
        <v>243</v>
      </c>
      <c r="L5285" t="s">
        <v>244</v>
      </c>
      <c r="M5285">
        <v>0</v>
      </c>
      <c r="N5285">
        <v>5.0000000000000001E-4</v>
      </c>
      <c r="O5285" t="s">
        <v>358</v>
      </c>
      <c r="P5285" t="s">
        <v>3774</v>
      </c>
      <c r="Q5285" t="s">
        <v>1201</v>
      </c>
      <c r="R5285" t="s">
        <v>4446</v>
      </c>
      <c r="S5285" t="s">
        <v>249</v>
      </c>
      <c r="T5285" t="b">
        <v>0</v>
      </c>
    </row>
    <row r="5286" spans="1:20" x14ac:dyDescent="0.25">
      <c r="A5286" t="s">
        <v>259</v>
      </c>
      <c r="B5286" t="s">
        <v>260</v>
      </c>
      <c r="C5286" t="s">
        <v>237</v>
      </c>
      <c r="D5286" t="s">
        <v>917</v>
      </c>
      <c r="E5286" t="s">
        <v>1174</v>
      </c>
      <c r="F5286" t="s">
        <v>1174</v>
      </c>
      <c r="G5286" t="s">
        <v>1175</v>
      </c>
      <c r="H5286">
        <v>0.78</v>
      </c>
      <c r="I5286" t="s">
        <v>265</v>
      </c>
      <c r="J5286" t="s">
        <v>242</v>
      </c>
      <c r="K5286" t="s">
        <v>243</v>
      </c>
      <c r="L5286" t="s">
        <v>244</v>
      </c>
      <c r="M5286">
        <v>0</v>
      </c>
      <c r="N5286">
        <v>0.78</v>
      </c>
      <c r="O5286" t="s">
        <v>331</v>
      </c>
      <c r="P5286" t="s">
        <v>11253</v>
      </c>
      <c r="Q5286" t="s">
        <v>922</v>
      </c>
      <c r="R5286" t="s">
        <v>11254</v>
      </c>
      <c r="S5286" t="s">
        <v>270</v>
      </c>
      <c r="T5286" t="b">
        <v>1</v>
      </c>
    </row>
    <row r="5287" spans="1:20" x14ac:dyDescent="0.25">
      <c r="A5287" t="s">
        <v>259</v>
      </c>
      <c r="B5287" t="s">
        <v>260</v>
      </c>
      <c r="C5287" t="s">
        <v>294</v>
      </c>
      <c r="D5287" t="s">
        <v>917</v>
      </c>
      <c r="E5287" t="s">
        <v>1174</v>
      </c>
      <c r="F5287" t="s">
        <v>1174</v>
      </c>
      <c r="G5287" t="s">
        <v>1175</v>
      </c>
      <c r="H5287">
        <v>0.41199999999999998</v>
      </c>
      <c r="I5287" t="s">
        <v>265</v>
      </c>
      <c r="J5287" t="s">
        <v>242</v>
      </c>
      <c r="K5287" t="s">
        <v>243</v>
      </c>
      <c r="L5287" t="s">
        <v>244</v>
      </c>
      <c r="M5287">
        <v>0</v>
      </c>
      <c r="N5287">
        <v>0.41199999999999998</v>
      </c>
      <c r="O5287" t="s">
        <v>331</v>
      </c>
      <c r="P5287" t="s">
        <v>11253</v>
      </c>
      <c r="Q5287" t="s">
        <v>922</v>
      </c>
      <c r="R5287" t="s">
        <v>11254</v>
      </c>
      <c r="S5287" t="s">
        <v>270</v>
      </c>
      <c r="T5287" t="b">
        <v>1</v>
      </c>
    </row>
    <row r="5288" spans="1:20" x14ac:dyDescent="0.25">
      <c r="A5288" t="s">
        <v>259</v>
      </c>
      <c r="B5288" t="s">
        <v>260</v>
      </c>
      <c r="C5288" t="s">
        <v>237</v>
      </c>
      <c r="D5288" t="s">
        <v>3635</v>
      </c>
      <c r="E5288" t="s">
        <v>5841</v>
      </c>
      <c r="F5288" t="s">
        <v>11255</v>
      </c>
      <c r="G5288" t="s">
        <v>11255</v>
      </c>
      <c r="H5288">
        <v>0.41399999999999998</v>
      </c>
      <c r="I5288" t="s">
        <v>265</v>
      </c>
      <c r="J5288" t="s">
        <v>242</v>
      </c>
      <c r="K5288" t="s">
        <v>243</v>
      </c>
      <c r="L5288" t="s">
        <v>244</v>
      </c>
      <c r="M5288">
        <v>0</v>
      </c>
      <c r="N5288">
        <v>0.41399999999999998</v>
      </c>
      <c r="O5288" t="s">
        <v>3638</v>
      </c>
      <c r="P5288" t="s">
        <v>11256</v>
      </c>
      <c r="Q5288" t="s">
        <v>3640</v>
      </c>
      <c r="R5288" t="s">
        <v>11257</v>
      </c>
      <c r="S5288" t="s">
        <v>270</v>
      </c>
      <c r="T5288" t="b">
        <v>1</v>
      </c>
    </row>
    <row r="5289" spans="1:20" x14ac:dyDescent="0.25">
      <c r="A5289" t="s">
        <v>259</v>
      </c>
      <c r="B5289" t="s">
        <v>260</v>
      </c>
      <c r="C5289" t="s">
        <v>237</v>
      </c>
      <c r="D5289" t="s">
        <v>524</v>
      </c>
      <c r="E5289" t="s">
        <v>5885</v>
      </c>
      <c r="F5289" t="s">
        <v>6405</v>
      </c>
      <c r="G5289" t="s">
        <v>6406</v>
      </c>
      <c r="H5289">
        <v>0.21</v>
      </c>
      <c r="I5289" t="s">
        <v>265</v>
      </c>
      <c r="J5289" t="s">
        <v>242</v>
      </c>
      <c r="K5289" t="s">
        <v>243</v>
      </c>
      <c r="L5289" t="s">
        <v>244</v>
      </c>
      <c r="M5289">
        <v>0</v>
      </c>
      <c r="N5289">
        <v>0.21</v>
      </c>
      <c r="O5289" t="s">
        <v>266</v>
      </c>
      <c r="P5289" t="s">
        <v>11258</v>
      </c>
      <c r="Q5289" t="s">
        <v>528</v>
      </c>
      <c r="R5289" t="s">
        <v>11259</v>
      </c>
      <c r="S5289" t="s">
        <v>270</v>
      </c>
      <c r="T5289" t="b">
        <v>1</v>
      </c>
    </row>
    <row r="5290" spans="1:20" x14ac:dyDescent="0.25">
      <c r="A5290" t="s">
        <v>259</v>
      </c>
      <c r="B5290" t="s">
        <v>260</v>
      </c>
      <c r="C5290" t="s">
        <v>237</v>
      </c>
      <c r="D5290" t="s">
        <v>328</v>
      </c>
      <c r="E5290" t="s">
        <v>1062</v>
      </c>
      <c r="F5290" t="s">
        <v>1063</v>
      </c>
      <c r="G5290" t="s">
        <v>1063</v>
      </c>
      <c r="H5290">
        <v>0.90400000000000003</v>
      </c>
      <c r="I5290" t="s">
        <v>265</v>
      </c>
      <c r="J5290" t="s">
        <v>242</v>
      </c>
      <c r="K5290" t="s">
        <v>243</v>
      </c>
      <c r="L5290" t="s">
        <v>244</v>
      </c>
      <c r="M5290">
        <v>0</v>
      </c>
      <c r="N5290">
        <v>0.90400000000000003</v>
      </c>
      <c r="O5290" t="s">
        <v>331</v>
      </c>
      <c r="P5290" t="s">
        <v>11260</v>
      </c>
      <c r="Q5290" t="s">
        <v>333</v>
      </c>
      <c r="R5290" t="s">
        <v>11261</v>
      </c>
      <c r="S5290" t="s">
        <v>270</v>
      </c>
      <c r="T5290" t="b">
        <v>1</v>
      </c>
    </row>
    <row r="5291" spans="1:20" x14ac:dyDescent="0.25">
      <c r="A5291" t="s">
        <v>259</v>
      </c>
      <c r="B5291" t="s">
        <v>260</v>
      </c>
      <c r="C5291" t="s">
        <v>336</v>
      </c>
      <c r="D5291" t="s">
        <v>328</v>
      </c>
      <c r="E5291" t="s">
        <v>1062</v>
      </c>
      <c r="F5291" t="s">
        <v>1063</v>
      </c>
      <c r="G5291" t="s">
        <v>1063</v>
      </c>
      <c r="H5291">
        <v>4672</v>
      </c>
      <c r="I5291" t="s">
        <v>265</v>
      </c>
      <c r="J5291" t="s">
        <v>242</v>
      </c>
      <c r="K5291" t="s">
        <v>243</v>
      </c>
      <c r="L5291" t="s">
        <v>244</v>
      </c>
      <c r="M5291">
        <v>0</v>
      </c>
      <c r="N5291">
        <v>4672</v>
      </c>
      <c r="O5291" t="s">
        <v>324</v>
      </c>
      <c r="P5291" t="s">
        <v>11260</v>
      </c>
      <c r="Q5291" t="s">
        <v>333</v>
      </c>
      <c r="R5291" t="s">
        <v>11262</v>
      </c>
      <c r="S5291" t="s">
        <v>270</v>
      </c>
      <c r="T5291" t="b">
        <v>1</v>
      </c>
    </row>
    <row r="5292" spans="1:20" x14ac:dyDescent="0.25">
      <c r="A5292" t="s">
        <v>259</v>
      </c>
      <c r="B5292" t="s">
        <v>260</v>
      </c>
      <c r="C5292" t="s">
        <v>336</v>
      </c>
      <c r="D5292" t="s">
        <v>328</v>
      </c>
      <c r="E5292" t="s">
        <v>1062</v>
      </c>
      <c r="F5292" t="s">
        <v>1063</v>
      </c>
      <c r="G5292" t="s">
        <v>1063</v>
      </c>
      <c r="H5292">
        <v>9028</v>
      </c>
      <c r="I5292" t="s">
        <v>265</v>
      </c>
      <c r="J5292" t="s">
        <v>242</v>
      </c>
      <c r="K5292" t="s">
        <v>243</v>
      </c>
      <c r="L5292" t="s">
        <v>244</v>
      </c>
      <c r="M5292">
        <v>0</v>
      </c>
      <c r="N5292">
        <v>9028</v>
      </c>
      <c r="O5292" t="s">
        <v>324</v>
      </c>
      <c r="P5292" t="s">
        <v>11260</v>
      </c>
      <c r="Q5292" t="s">
        <v>333</v>
      </c>
      <c r="R5292" t="s">
        <v>11263</v>
      </c>
      <c r="S5292" t="s">
        <v>270</v>
      </c>
      <c r="T5292" t="b">
        <v>1</v>
      </c>
    </row>
    <row r="5293" spans="1:20" x14ac:dyDescent="0.25">
      <c r="A5293" t="s">
        <v>259</v>
      </c>
      <c r="B5293" t="s">
        <v>1261</v>
      </c>
      <c r="C5293" t="s">
        <v>237</v>
      </c>
      <c r="D5293" t="s">
        <v>1261</v>
      </c>
      <c r="F5293" t="s">
        <v>1262</v>
      </c>
      <c r="G5293" t="s">
        <v>11264</v>
      </c>
      <c r="H5293">
        <v>5.7077000000000003E-2</v>
      </c>
      <c r="I5293" t="s">
        <v>265</v>
      </c>
      <c r="J5293" t="s">
        <v>242</v>
      </c>
      <c r="K5293" t="s">
        <v>243</v>
      </c>
      <c r="L5293" t="s">
        <v>244</v>
      </c>
      <c r="M5293">
        <v>0</v>
      </c>
      <c r="N5293">
        <v>5.7077000000000003E-2</v>
      </c>
      <c r="O5293" t="s">
        <v>298</v>
      </c>
      <c r="P5293" t="s">
        <v>11265</v>
      </c>
      <c r="Q5293" t="s">
        <v>1265</v>
      </c>
      <c r="R5293" t="s">
        <v>1266</v>
      </c>
      <c r="S5293" t="s">
        <v>1267</v>
      </c>
      <c r="T5293" t="b">
        <v>1</v>
      </c>
    </row>
    <row r="5294" spans="1:20" x14ac:dyDescent="0.25">
      <c r="A5294" t="s">
        <v>259</v>
      </c>
      <c r="B5294" t="s">
        <v>260</v>
      </c>
      <c r="C5294" t="s">
        <v>237</v>
      </c>
      <c r="D5294" t="s">
        <v>443</v>
      </c>
      <c r="E5294" t="s">
        <v>9925</v>
      </c>
      <c r="F5294" t="s">
        <v>11266</v>
      </c>
      <c r="G5294" t="s">
        <v>11266</v>
      </c>
      <c r="H5294">
        <v>1.1279999999999999</v>
      </c>
      <c r="I5294" t="s">
        <v>265</v>
      </c>
      <c r="J5294" t="s">
        <v>242</v>
      </c>
      <c r="K5294" t="s">
        <v>243</v>
      </c>
      <c r="L5294" t="s">
        <v>244</v>
      </c>
      <c r="M5294">
        <v>0</v>
      </c>
      <c r="N5294">
        <v>1.1279999999999999</v>
      </c>
      <c r="O5294" t="s">
        <v>446</v>
      </c>
      <c r="P5294" t="s">
        <v>11267</v>
      </c>
      <c r="Q5294" t="s">
        <v>448</v>
      </c>
      <c r="R5294" t="s">
        <v>11268</v>
      </c>
      <c r="S5294" t="s">
        <v>270</v>
      </c>
      <c r="T5294" t="b">
        <v>1</v>
      </c>
    </row>
    <row r="5295" spans="1:20" x14ac:dyDescent="0.25">
      <c r="A5295" t="s">
        <v>259</v>
      </c>
      <c r="B5295" t="s">
        <v>260</v>
      </c>
      <c r="C5295" t="s">
        <v>294</v>
      </c>
      <c r="D5295" t="s">
        <v>443</v>
      </c>
      <c r="E5295" t="s">
        <v>9925</v>
      </c>
      <c r="F5295" t="s">
        <v>11266</v>
      </c>
      <c r="G5295" t="s">
        <v>11266</v>
      </c>
      <c r="H5295">
        <v>0.57599999999999996</v>
      </c>
      <c r="I5295" t="s">
        <v>265</v>
      </c>
      <c r="J5295" t="s">
        <v>242</v>
      </c>
      <c r="K5295" t="s">
        <v>243</v>
      </c>
      <c r="L5295" t="s">
        <v>244</v>
      </c>
      <c r="M5295">
        <v>0</v>
      </c>
      <c r="N5295">
        <v>0.57599999999999996</v>
      </c>
      <c r="O5295" t="s">
        <v>446</v>
      </c>
      <c r="P5295" t="s">
        <v>11267</v>
      </c>
      <c r="Q5295" t="s">
        <v>448</v>
      </c>
      <c r="R5295" t="s">
        <v>11268</v>
      </c>
      <c r="S5295" t="s">
        <v>270</v>
      </c>
      <c r="T5295" t="b">
        <v>1</v>
      </c>
    </row>
    <row r="5296" spans="1:20" x14ac:dyDescent="0.25">
      <c r="A5296" t="s">
        <v>259</v>
      </c>
      <c r="B5296" t="s">
        <v>260</v>
      </c>
      <c r="C5296" t="s">
        <v>237</v>
      </c>
      <c r="D5296" t="s">
        <v>1155</v>
      </c>
      <c r="E5296" t="s">
        <v>5278</v>
      </c>
      <c r="F5296" t="s">
        <v>11269</v>
      </c>
      <c r="G5296" t="s">
        <v>11269</v>
      </c>
      <c r="H5296">
        <v>2.016</v>
      </c>
      <c r="I5296" t="s">
        <v>265</v>
      </c>
      <c r="J5296" t="s">
        <v>242</v>
      </c>
      <c r="K5296" t="s">
        <v>243</v>
      </c>
      <c r="L5296" t="s">
        <v>244</v>
      </c>
      <c r="M5296">
        <v>0</v>
      </c>
      <c r="N5296">
        <v>2.016</v>
      </c>
      <c r="O5296" t="s">
        <v>2600</v>
      </c>
      <c r="P5296" t="s">
        <v>6751</v>
      </c>
      <c r="Q5296" t="s">
        <v>1159</v>
      </c>
      <c r="R5296" t="s">
        <v>11270</v>
      </c>
      <c r="S5296" t="s">
        <v>270</v>
      </c>
      <c r="T5296" t="b">
        <v>0</v>
      </c>
    </row>
    <row r="5297" spans="1:20" x14ac:dyDescent="0.25">
      <c r="A5297" t="s">
        <v>259</v>
      </c>
      <c r="B5297" t="s">
        <v>260</v>
      </c>
      <c r="C5297" t="s">
        <v>294</v>
      </c>
      <c r="D5297" t="s">
        <v>1155</v>
      </c>
      <c r="E5297" t="s">
        <v>5278</v>
      </c>
      <c r="F5297" t="s">
        <v>11269</v>
      </c>
      <c r="G5297" t="s">
        <v>11269</v>
      </c>
      <c r="H5297">
        <v>1.17</v>
      </c>
      <c r="I5297" t="s">
        <v>265</v>
      </c>
      <c r="J5297" t="s">
        <v>242</v>
      </c>
      <c r="K5297" t="s">
        <v>243</v>
      </c>
      <c r="L5297" t="s">
        <v>244</v>
      </c>
      <c r="M5297">
        <v>0</v>
      </c>
      <c r="N5297">
        <v>1.17</v>
      </c>
      <c r="O5297" t="s">
        <v>1364</v>
      </c>
      <c r="P5297" t="s">
        <v>6751</v>
      </c>
      <c r="Q5297" t="s">
        <v>1159</v>
      </c>
      <c r="R5297" t="s">
        <v>11270</v>
      </c>
      <c r="S5297" t="s">
        <v>270</v>
      </c>
      <c r="T5297" t="b">
        <v>0</v>
      </c>
    </row>
    <row r="5298" spans="1:20" x14ac:dyDescent="0.25">
      <c r="A5298" t="s">
        <v>259</v>
      </c>
      <c r="B5298" t="s">
        <v>260</v>
      </c>
      <c r="C5298" t="s">
        <v>237</v>
      </c>
      <c r="D5298" t="s">
        <v>956</v>
      </c>
      <c r="E5298" t="s">
        <v>7843</v>
      </c>
      <c r="F5298" t="s">
        <v>10297</v>
      </c>
      <c r="G5298" t="s">
        <v>10297</v>
      </c>
      <c r="H5298">
        <v>0.378</v>
      </c>
      <c r="I5298" t="s">
        <v>265</v>
      </c>
      <c r="J5298" t="s">
        <v>242</v>
      </c>
      <c r="K5298" t="s">
        <v>243</v>
      </c>
      <c r="L5298" t="s">
        <v>244</v>
      </c>
      <c r="M5298">
        <v>0</v>
      </c>
      <c r="N5298">
        <v>0.378</v>
      </c>
      <c r="O5298" t="s">
        <v>324</v>
      </c>
      <c r="P5298" t="s">
        <v>11271</v>
      </c>
      <c r="Q5298" t="s">
        <v>960</v>
      </c>
      <c r="R5298" t="s">
        <v>11272</v>
      </c>
      <c r="S5298" t="s">
        <v>270</v>
      </c>
      <c r="T5298" t="b">
        <v>1</v>
      </c>
    </row>
    <row r="5299" spans="1:20" x14ac:dyDescent="0.25">
      <c r="A5299" t="s">
        <v>259</v>
      </c>
      <c r="B5299" t="s">
        <v>260</v>
      </c>
      <c r="C5299" t="s">
        <v>294</v>
      </c>
      <c r="D5299" t="s">
        <v>956</v>
      </c>
      <c r="E5299" t="s">
        <v>7843</v>
      </c>
      <c r="F5299" t="s">
        <v>10297</v>
      </c>
      <c r="G5299" t="s">
        <v>10297</v>
      </c>
      <c r="H5299">
        <v>0.115</v>
      </c>
      <c r="I5299" t="s">
        <v>265</v>
      </c>
      <c r="J5299" t="s">
        <v>242</v>
      </c>
      <c r="K5299" t="s">
        <v>243</v>
      </c>
      <c r="L5299" t="s">
        <v>244</v>
      </c>
      <c r="M5299">
        <v>0</v>
      </c>
      <c r="N5299">
        <v>0.115</v>
      </c>
      <c r="O5299" t="s">
        <v>324</v>
      </c>
      <c r="P5299" t="s">
        <v>11271</v>
      </c>
      <c r="Q5299" t="s">
        <v>960</v>
      </c>
      <c r="R5299" t="s">
        <v>11272</v>
      </c>
      <c r="S5299" t="s">
        <v>270</v>
      </c>
      <c r="T5299" t="b">
        <v>1</v>
      </c>
    </row>
    <row r="5300" spans="1:20" x14ac:dyDescent="0.25">
      <c r="A5300" t="s">
        <v>259</v>
      </c>
      <c r="B5300" t="s">
        <v>260</v>
      </c>
      <c r="C5300" t="s">
        <v>237</v>
      </c>
      <c r="D5300" t="s">
        <v>496</v>
      </c>
      <c r="E5300" t="s">
        <v>3863</v>
      </c>
      <c r="F5300" t="s">
        <v>3864</v>
      </c>
      <c r="G5300" t="s">
        <v>3864</v>
      </c>
      <c r="H5300">
        <v>6.7500000000000004E-2</v>
      </c>
      <c r="I5300" t="s">
        <v>265</v>
      </c>
      <c r="J5300" t="s">
        <v>242</v>
      </c>
      <c r="K5300" t="s">
        <v>243</v>
      </c>
      <c r="L5300" t="s">
        <v>244</v>
      </c>
      <c r="M5300">
        <v>0</v>
      </c>
      <c r="N5300">
        <v>6.7500000000000004E-2</v>
      </c>
      <c r="O5300" t="s">
        <v>446</v>
      </c>
      <c r="P5300" t="s">
        <v>11273</v>
      </c>
      <c r="Q5300" t="s">
        <v>500</v>
      </c>
      <c r="R5300" t="s">
        <v>11274</v>
      </c>
      <c r="S5300" t="s">
        <v>270</v>
      </c>
      <c r="T5300" t="b">
        <v>1</v>
      </c>
    </row>
    <row r="5301" spans="1:20" x14ac:dyDescent="0.25">
      <c r="A5301" t="s">
        <v>236</v>
      </c>
      <c r="B5301" t="s">
        <v>236</v>
      </c>
      <c r="C5301" t="s">
        <v>237</v>
      </c>
      <c r="D5301" t="s">
        <v>552</v>
      </c>
      <c r="F5301" t="s">
        <v>11275</v>
      </c>
      <c r="G5301" t="s">
        <v>11276</v>
      </c>
      <c r="H5301">
        <v>0.91</v>
      </c>
      <c r="I5301" t="s">
        <v>492</v>
      </c>
      <c r="J5301" t="s">
        <v>242</v>
      </c>
      <c r="K5301" t="s">
        <v>243</v>
      </c>
      <c r="L5301" t="s">
        <v>244</v>
      </c>
      <c r="M5301">
        <v>0</v>
      </c>
      <c r="N5301">
        <v>0.91</v>
      </c>
      <c r="O5301" t="s">
        <v>590</v>
      </c>
      <c r="P5301" t="s">
        <v>11277</v>
      </c>
      <c r="Q5301" t="s">
        <v>556</v>
      </c>
      <c r="R5301" t="s">
        <v>11278</v>
      </c>
      <c r="S5301" t="s">
        <v>249</v>
      </c>
      <c r="T5301" t="b">
        <v>1</v>
      </c>
    </row>
    <row r="5302" spans="1:20" x14ac:dyDescent="0.25">
      <c r="A5302" t="s">
        <v>236</v>
      </c>
      <c r="B5302" t="s">
        <v>3272</v>
      </c>
      <c r="C5302" t="s">
        <v>237</v>
      </c>
      <c r="D5302" t="s">
        <v>7969</v>
      </c>
      <c r="F5302" t="s">
        <v>1368</v>
      </c>
      <c r="G5302" t="s">
        <v>11279</v>
      </c>
      <c r="H5302">
        <v>100</v>
      </c>
      <c r="I5302" t="s">
        <v>11219</v>
      </c>
      <c r="J5302" t="s">
        <v>242</v>
      </c>
      <c r="K5302" t="s">
        <v>243</v>
      </c>
      <c r="L5302" t="s">
        <v>244</v>
      </c>
      <c r="M5302">
        <v>0</v>
      </c>
      <c r="N5302">
        <v>100</v>
      </c>
      <c r="O5302" t="s">
        <v>2934</v>
      </c>
      <c r="P5302" t="s">
        <v>11280</v>
      </c>
      <c r="Q5302" t="s">
        <v>7973</v>
      </c>
      <c r="R5302" t="s">
        <v>7974</v>
      </c>
      <c r="S5302" t="s">
        <v>3278</v>
      </c>
      <c r="T5302" t="b">
        <v>0</v>
      </c>
    </row>
    <row r="5303" spans="1:20" x14ac:dyDescent="0.25">
      <c r="A5303" t="s">
        <v>259</v>
      </c>
      <c r="B5303" t="s">
        <v>260</v>
      </c>
      <c r="C5303" t="s">
        <v>237</v>
      </c>
      <c r="D5303" t="s">
        <v>949</v>
      </c>
      <c r="E5303" t="s">
        <v>2082</v>
      </c>
      <c r="F5303" t="s">
        <v>9200</v>
      </c>
      <c r="G5303" t="s">
        <v>9200</v>
      </c>
      <c r="H5303">
        <v>0.21110000000000001</v>
      </c>
      <c r="I5303" t="s">
        <v>265</v>
      </c>
      <c r="J5303" t="s">
        <v>242</v>
      </c>
      <c r="K5303" t="s">
        <v>243</v>
      </c>
      <c r="L5303" t="s">
        <v>244</v>
      </c>
      <c r="M5303">
        <v>0</v>
      </c>
      <c r="N5303">
        <v>0.21110000000000001</v>
      </c>
      <c r="O5303" t="s">
        <v>372</v>
      </c>
      <c r="P5303" t="s">
        <v>11281</v>
      </c>
      <c r="Q5303" t="s">
        <v>954</v>
      </c>
      <c r="R5303" t="s">
        <v>11282</v>
      </c>
      <c r="S5303" t="s">
        <v>270</v>
      </c>
      <c r="T5303" t="b">
        <v>1</v>
      </c>
    </row>
    <row r="5304" spans="1:20" x14ac:dyDescent="0.25">
      <c r="A5304" t="s">
        <v>259</v>
      </c>
      <c r="B5304" t="s">
        <v>260</v>
      </c>
      <c r="C5304" t="s">
        <v>294</v>
      </c>
      <c r="D5304" t="s">
        <v>949</v>
      </c>
      <c r="E5304" t="s">
        <v>2082</v>
      </c>
      <c r="F5304" t="s">
        <v>9200</v>
      </c>
      <c r="G5304" t="s">
        <v>9200</v>
      </c>
      <c r="H5304">
        <v>0.1542</v>
      </c>
      <c r="I5304" t="s">
        <v>265</v>
      </c>
      <c r="J5304" t="s">
        <v>242</v>
      </c>
      <c r="K5304" t="s">
        <v>243</v>
      </c>
      <c r="L5304" t="s">
        <v>244</v>
      </c>
      <c r="M5304">
        <v>0</v>
      </c>
      <c r="N5304">
        <v>0.1542</v>
      </c>
      <c r="O5304" t="s">
        <v>446</v>
      </c>
      <c r="P5304" t="s">
        <v>11281</v>
      </c>
      <c r="Q5304" t="s">
        <v>954</v>
      </c>
      <c r="R5304" t="s">
        <v>11282</v>
      </c>
      <c r="S5304" t="s">
        <v>270</v>
      </c>
      <c r="T5304" t="b">
        <v>1</v>
      </c>
    </row>
    <row r="5305" spans="1:20" x14ac:dyDescent="0.25">
      <c r="A5305" t="s">
        <v>236</v>
      </c>
      <c r="B5305" t="s">
        <v>236</v>
      </c>
      <c r="C5305" t="s">
        <v>237</v>
      </c>
      <c r="D5305" t="s">
        <v>362</v>
      </c>
      <c r="F5305" t="s">
        <v>4721</v>
      </c>
      <c r="G5305" t="s">
        <v>11283</v>
      </c>
      <c r="H5305">
        <v>0.09</v>
      </c>
      <c r="I5305" t="s">
        <v>254</v>
      </c>
      <c r="J5305" t="s">
        <v>242</v>
      </c>
      <c r="K5305" t="s">
        <v>243</v>
      </c>
      <c r="L5305" t="s">
        <v>244</v>
      </c>
      <c r="M5305">
        <v>0</v>
      </c>
      <c r="N5305">
        <v>0.09</v>
      </c>
      <c r="O5305" t="s">
        <v>927</v>
      </c>
      <c r="P5305" t="s">
        <v>11284</v>
      </c>
      <c r="Q5305" t="s">
        <v>367</v>
      </c>
      <c r="R5305" t="s">
        <v>4724</v>
      </c>
      <c r="S5305" t="s">
        <v>249</v>
      </c>
      <c r="T5305" t="b">
        <v>0</v>
      </c>
    </row>
    <row r="5306" spans="1:20" x14ac:dyDescent="0.25">
      <c r="A5306" t="s">
        <v>236</v>
      </c>
      <c r="B5306" t="s">
        <v>236</v>
      </c>
      <c r="C5306" t="s">
        <v>237</v>
      </c>
      <c r="D5306" t="s">
        <v>314</v>
      </c>
      <c r="F5306" t="s">
        <v>672</v>
      </c>
      <c r="G5306" t="s">
        <v>689</v>
      </c>
      <c r="H5306">
        <v>0.11749999999999999</v>
      </c>
      <c r="I5306" t="s">
        <v>254</v>
      </c>
      <c r="J5306" t="s">
        <v>242</v>
      </c>
      <c r="K5306" t="s">
        <v>243</v>
      </c>
      <c r="L5306" t="s">
        <v>244</v>
      </c>
      <c r="M5306">
        <v>0</v>
      </c>
      <c r="N5306">
        <v>0.11749999999999999</v>
      </c>
      <c r="O5306" t="s">
        <v>690</v>
      </c>
      <c r="P5306" t="s">
        <v>11285</v>
      </c>
      <c r="Q5306" t="s">
        <v>318</v>
      </c>
      <c r="R5306" t="s">
        <v>10776</v>
      </c>
      <c r="S5306" t="s">
        <v>249</v>
      </c>
      <c r="T5306" t="b">
        <v>1</v>
      </c>
    </row>
    <row r="5307" spans="1:20" x14ac:dyDescent="0.25">
      <c r="A5307" t="s">
        <v>259</v>
      </c>
      <c r="B5307" t="s">
        <v>260</v>
      </c>
      <c r="C5307" t="s">
        <v>237</v>
      </c>
      <c r="D5307" t="s">
        <v>715</v>
      </c>
      <c r="E5307" t="s">
        <v>525</v>
      </c>
      <c r="F5307" t="s">
        <v>7367</v>
      </c>
      <c r="G5307" t="s">
        <v>7368</v>
      </c>
      <c r="H5307">
        <v>2.141</v>
      </c>
      <c r="I5307" t="s">
        <v>265</v>
      </c>
      <c r="J5307" t="s">
        <v>242</v>
      </c>
      <c r="K5307" t="s">
        <v>243</v>
      </c>
      <c r="L5307" t="s">
        <v>244</v>
      </c>
      <c r="M5307">
        <v>0</v>
      </c>
      <c r="N5307">
        <v>2.141</v>
      </c>
      <c r="O5307" t="s">
        <v>266</v>
      </c>
      <c r="P5307" t="s">
        <v>11286</v>
      </c>
      <c r="Q5307" t="s">
        <v>717</v>
      </c>
      <c r="R5307" t="s">
        <v>11287</v>
      </c>
      <c r="S5307" t="s">
        <v>270</v>
      </c>
      <c r="T5307" t="b">
        <v>1</v>
      </c>
    </row>
    <row r="5308" spans="1:20" x14ac:dyDescent="0.25">
      <c r="A5308" t="s">
        <v>259</v>
      </c>
      <c r="B5308" t="s">
        <v>260</v>
      </c>
      <c r="C5308" t="s">
        <v>294</v>
      </c>
      <c r="D5308" t="s">
        <v>715</v>
      </c>
      <c r="E5308" t="s">
        <v>525</v>
      </c>
      <c r="F5308" t="s">
        <v>7367</v>
      </c>
      <c r="G5308" t="s">
        <v>7368</v>
      </c>
      <c r="H5308">
        <v>0.629</v>
      </c>
      <c r="I5308" t="s">
        <v>265</v>
      </c>
      <c r="J5308" t="s">
        <v>242</v>
      </c>
      <c r="K5308" t="s">
        <v>243</v>
      </c>
      <c r="L5308" t="s">
        <v>244</v>
      </c>
      <c r="M5308">
        <v>0</v>
      </c>
      <c r="N5308">
        <v>0.629</v>
      </c>
      <c r="O5308" t="s">
        <v>266</v>
      </c>
      <c r="P5308" t="s">
        <v>11286</v>
      </c>
      <c r="Q5308" t="s">
        <v>717</v>
      </c>
      <c r="R5308" t="s">
        <v>11287</v>
      </c>
      <c r="S5308" t="s">
        <v>270</v>
      </c>
      <c r="T5308" t="b">
        <v>1</v>
      </c>
    </row>
    <row r="5309" spans="1:20" x14ac:dyDescent="0.25">
      <c r="A5309" t="s">
        <v>259</v>
      </c>
      <c r="B5309" t="s">
        <v>260</v>
      </c>
      <c r="C5309" t="s">
        <v>237</v>
      </c>
      <c r="D5309" t="s">
        <v>1711</v>
      </c>
      <c r="E5309" t="s">
        <v>4219</v>
      </c>
      <c r="F5309" t="s">
        <v>11288</v>
      </c>
      <c r="G5309" t="s">
        <v>11289</v>
      </c>
      <c r="H5309">
        <v>0.121147</v>
      </c>
      <c r="I5309" t="s">
        <v>265</v>
      </c>
      <c r="J5309" t="s">
        <v>242</v>
      </c>
      <c r="K5309" t="s">
        <v>243</v>
      </c>
      <c r="L5309" t="s">
        <v>244</v>
      </c>
      <c r="M5309">
        <v>0</v>
      </c>
      <c r="N5309">
        <v>0.121147</v>
      </c>
      <c r="O5309" t="s">
        <v>372</v>
      </c>
      <c r="P5309" t="s">
        <v>11290</v>
      </c>
      <c r="Q5309" t="s">
        <v>1716</v>
      </c>
      <c r="R5309" t="s">
        <v>11291</v>
      </c>
      <c r="S5309" t="s">
        <v>270</v>
      </c>
      <c r="T5309" t="b">
        <v>1</v>
      </c>
    </row>
    <row r="5310" spans="1:20" x14ac:dyDescent="0.25">
      <c r="A5310" t="s">
        <v>259</v>
      </c>
      <c r="B5310" t="s">
        <v>260</v>
      </c>
      <c r="C5310" t="s">
        <v>294</v>
      </c>
      <c r="D5310" t="s">
        <v>1711</v>
      </c>
      <c r="E5310" t="s">
        <v>4219</v>
      </c>
      <c r="F5310" t="s">
        <v>11288</v>
      </c>
      <c r="G5310" t="s">
        <v>11289</v>
      </c>
      <c r="H5310">
        <v>4.3353999999999997E-2</v>
      </c>
      <c r="I5310" t="s">
        <v>265</v>
      </c>
      <c r="J5310" t="s">
        <v>242</v>
      </c>
      <c r="K5310" t="s">
        <v>243</v>
      </c>
      <c r="L5310" t="s">
        <v>244</v>
      </c>
      <c r="M5310">
        <v>0</v>
      </c>
      <c r="N5310">
        <v>4.3353999999999997E-2</v>
      </c>
      <c r="O5310" t="s">
        <v>372</v>
      </c>
      <c r="P5310" t="s">
        <v>11290</v>
      </c>
      <c r="Q5310" t="s">
        <v>1716</v>
      </c>
      <c r="R5310" t="s">
        <v>11291</v>
      </c>
      <c r="S5310" t="s">
        <v>270</v>
      </c>
      <c r="T5310" t="b">
        <v>1</v>
      </c>
    </row>
    <row r="5311" spans="1:20" x14ac:dyDescent="0.25">
      <c r="A5311" t="s">
        <v>259</v>
      </c>
      <c r="B5311" t="s">
        <v>260</v>
      </c>
      <c r="C5311" t="s">
        <v>237</v>
      </c>
      <c r="D5311" t="s">
        <v>1582</v>
      </c>
      <c r="E5311" t="s">
        <v>9505</v>
      </c>
      <c r="F5311" t="s">
        <v>11292</v>
      </c>
      <c r="G5311" t="s">
        <v>11293</v>
      </c>
      <c r="H5311">
        <v>0.755</v>
      </c>
      <c r="I5311" t="s">
        <v>265</v>
      </c>
      <c r="J5311" t="s">
        <v>242</v>
      </c>
      <c r="K5311" t="s">
        <v>243</v>
      </c>
      <c r="L5311" t="s">
        <v>244</v>
      </c>
      <c r="M5311">
        <v>0</v>
      </c>
      <c r="N5311">
        <v>0.755</v>
      </c>
      <c r="O5311" t="s">
        <v>324</v>
      </c>
      <c r="P5311" t="s">
        <v>11294</v>
      </c>
      <c r="Q5311" t="s">
        <v>1586</v>
      </c>
      <c r="R5311" t="s">
        <v>11295</v>
      </c>
      <c r="S5311" t="s">
        <v>270</v>
      </c>
      <c r="T5311" t="b">
        <v>1</v>
      </c>
    </row>
    <row r="5312" spans="1:20" x14ac:dyDescent="0.25">
      <c r="A5312" t="s">
        <v>259</v>
      </c>
      <c r="B5312" t="s">
        <v>260</v>
      </c>
      <c r="C5312" t="s">
        <v>294</v>
      </c>
      <c r="D5312" t="s">
        <v>1582</v>
      </c>
      <c r="E5312" t="s">
        <v>9505</v>
      </c>
      <c r="F5312" t="s">
        <v>11292</v>
      </c>
      <c r="G5312" t="s">
        <v>11293</v>
      </c>
      <c r="H5312">
        <v>0.23</v>
      </c>
      <c r="I5312" t="s">
        <v>265</v>
      </c>
      <c r="J5312" t="s">
        <v>242</v>
      </c>
      <c r="K5312" t="s">
        <v>243</v>
      </c>
      <c r="L5312" t="s">
        <v>244</v>
      </c>
      <c r="M5312">
        <v>0</v>
      </c>
      <c r="N5312">
        <v>0.23</v>
      </c>
      <c r="O5312" t="s">
        <v>324</v>
      </c>
      <c r="P5312" t="s">
        <v>11294</v>
      </c>
      <c r="Q5312" t="s">
        <v>1586</v>
      </c>
      <c r="R5312" t="s">
        <v>11295</v>
      </c>
      <c r="S5312" t="s">
        <v>270</v>
      </c>
      <c r="T5312" t="b">
        <v>1</v>
      </c>
    </row>
    <row r="5313" spans="1:20" x14ac:dyDescent="0.25">
      <c r="A5313" t="s">
        <v>259</v>
      </c>
      <c r="B5313" t="s">
        <v>260</v>
      </c>
      <c r="C5313" t="s">
        <v>237</v>
      </c>
      <c r="D5313" t="s">
        <v>306</v>
      </c>
      <c r="E5313" t="s">
        <v>9006</v>
      </c>
      <c r="F5313" t="s">
        <v>11296</v>
      </c>
      <c r="G5313" t="s">
        <v>11297</v>
      </c>
      <c r="H5313">
        <v>0.4032</v>
      </c>
      <c r="I5313" t="s">
        <v>265</v>
      </c>
      <c r="J5313" t="s">
        <v>242</v>
      </c>
      <c r="K5313" t="s">
        <v>243</v>
      </c>
      <c r="L5313" t="s">
        <v>244</v>
      </c>
      <c r="M5313">
        <v>0</v>
      </c>
      <c r="N5313">
        <v>0.4032</v>
      </c>
      <c r="O5313" t="s">
        <v>310</v>
      </c>
      <c r="P5313" t="s">
        <v>11298</v>
      </c>
      <c r="Q5313" t="s">
        <v>312</v>
      </c>
      <c r="R5313" t="s">
        <v>11299</v>
      </c>
      <c r="S5313" t="s">
        <v>270</v>
      </c>
      <c r="T5313" t="b">
        <v>1</v>
      </c>
    </row>
    <row r="5314" spans="1:20" x14ac:dyDescent="0.25">
      <c r="A5314" t="s">
        <v>259</v>
      </c>
      <c r="B5314" t="s">
        <v>260</v>
      </c>
      <c r="C5314" t="s">
        <v>237</v>
      </c>
      <c r="D5314" t="s">
        <v>899</v>
      </c>
      <c r="E5314" t="s">
        <v>3839</v>
      </c>
      <c r="F5314" t="s">
        <v>11300</v>
      </c>
      <c r="G5314" t="s">
        <v>11301</v>
      </c>
      <c r="H5314">
        <v>0.112</v>
      </c>
      <c r="I5314" t="s">
        <v>265</v>
      </c>
      <c r="J5314" t="s">
        <v>242</v>
      </c>
      <c r="K5314" t="s">
        <v>243</v>
      </c>
      <c r="L5314" t="s">
        <v>244</v>
      </c>
      <c r="M5314">
        <v>0</v>
      </c>
      <c r="N5314">
        <v>0.112</v>
      </c>
      <c r="O5314" t="s">
        <v>372</v>
      </c>
      <c r="P5314" t="s">
        <v>11302</v>
      </c>
      <c r="Q5314" t="s">
        <v>904</v>
      </c>
      <c r="R5314" t="s">
        <v>11303</v>
      </c>
      <c r="S5314" t="s">
        <v>270</v>
      </c>
      <c r="T5314" t="b">
        <v>1</v>
      </c>
    </row>
    <row r="5315" spans="1:20" x14ac:dyDescent="0.25">
      <c r="A5315" t="s">
        <v>259</v>
      </c>
      <c r="B5315" t="s">
        <v>260</v>
      </c>
      <c r="C5315" t="s">
        <v>294</v>
      </c>
      <c r="D5315" t="s">
        <v>899</v>
      </c>
      <c r="E5315" t="s">
        <v>3839</v>
      </c>
      <c r="F5315" t="s">
        <v>11300</v>
      </c>
      <c r="G5315" t="s">
        <v>11301</v>
      </c>
      <c r="H5315">
        <v>6.1600000000000002E-2</v>
      </c>
      <c r="I5315" t="s">
        <v>265</v>
      </c>
      <c r="J5315" t="s">
        <v>242</v>
      </c>
      <c r="K5315" t="s">
        <v>243</v>
      </c>
      <c r="L5315" t="s">
        <v>244</v>
      </c>
      <c r="M5315">
        <v>0</v>
      </c>
      <c r="N5315">
        <v>6.1600000000000002E-2</v>
      </c>
      <c r="O5315" t="s">
        <v>446</v>
      </c>
      <c r="P5315" t="s">
        <v>11302</v>
      </c>
      <c r="Q5315" t="s">
        <v>904</v>
      </c>
      <c r="R5315" t="s">
        <v>11303</v>
      </c>
      <c r="S5315" t="s">
        <v>270</v>
      </c>
      <c r="T5315" t="b">
        <v>1</v>
      </c>
    </row>
    <row r="5316" spans="1:20" x14ac:dyDescent="0.25">
      <c r="A5316" t="s">
        <v>236</v>
      </c>
      <c r="B5316" t="s">
        <v>236</v>
      </c>
      <c r="C5316" t="s">
        <v>237</v>
      </c>
      <c r="D5316" t="s">
        <v>4909</v>
      </c>
      <c r="F5316" t="s">
        <v>600</v>
      </c>
      <c r="G5316" t="s">
        <v>1066</v>
      </c>
      <c r="H5316">
        <v>3.6000000000000002E-4</v>
      </c>
      <c r="I5316" t="s">
        <v>254</v>
      </c>
      <c r="J5316" t="s">
        <v>242</v>
      </c>
      <c r="K5316" t="s">
        <v>243</v>
      </c>
      <c r="L5316" t="s">
        <v>244</v>
      </c>
      <c r="M5316">
        <v>0</v>
      </c>
      <c r="N5316">
        <v>3.6000000000000002E-4</v>
      </c>
      <c r="O5316" t="s">
        <v>365</v>
      </c>
      <c r="P5316" s="18" t="s">
        <v>11304</v>
      </c>
      <c r="Q5316" t="s">
        <v>4912</v>
      </c>
      <c r="R5316" t="s">
        <v>6127</v>
      </c>
      <c r="S5316" t="s">
        <v>249</v>
      </c>
      <c r="T5316" t="b">
        <v>0</v>
      </c>
    </row>
    <row r="5317" spans="1:20" x14ac:dyDescent="0.25">
      <c r="A5317" t="s">
        <v>236</v>
      </c>
      <c r="B5317" t="s">
        <v>236</v>
      </c>
      <c r="C5317" t="s">
        <v>237</v>
      </c>
      <c r="D5317" t="s">
        <v>250</v>
      </c>
      <c r="E5317" t="s">
        <v>251</v>
      </c>
      <c r="F5317" t="s">
        <v>1520</v>
      </c>
      <c r="G5317" t="s">
        <v>6825</v>
      </c>
      <c r="H5317">
        <v>0.13</v>
      </c>
      <c r="I5317" t="s">
        <v>254</v>
      </c>
      <c r="J5317" t="s">
        <v>242</v>
      </c>
      <c r="K5317" t="s">
        <v>243</v>
      </c>
      <c r="L5317" t="s">
        <v>244</v>
      </c>
      <c r="M5317">
        <v>0</v>
      </c>
      <c r="N5317">
        <v>0.13</v>
      </c>
      <c r="O5317" t="s">
        <v>255</v>
      </c>
      <c r="P5317" t="s">
        <v>11305</v>
      </c>
      <c r="Q5317" t="s">
        <v>257</v>
      </c>
      <c r="R5317" t="s">
        <v>1523</v>
      </c>
      <c r="S5317" t="s">
        <v>249</v>
      </c>
      <c r="T5317" t="b">
        <v>1</v>
      </c>
    </row>
    <row r="5318" spans="1:20" x14ac:dyDescent="0.25">
      <c r="A5318" t="s">
        <v>259</v>
      </c>
      <c r="B5318" t="s">
        <v>260</v>
      </c>
      <c r="C5318" t="s">
        <v>237</v>
      </c>
      <c r="D5318" t="s">
        <v>943</v>
      </c>
      <c r="E5318" t="s">
        <v>3468</v>
      </c>
      <c r="F5318" t="s">
        <v>5249</v>
      </c>
      <c r="G5318" t="s">
        <v>5249</v>
      </c>
      <c r="H5318">
        <v>0.69799999999999995</v>
      </c>
      <c r="I5318" t="s">
        <v>265</v>
      </c>
      <c r="J5318" t="s">
        <v>242</v>
      </c>
      <c r="K5318" t="s">
        <v>243</v>
      </c>
      <c r="L5318" t="s">
        <v>244</v>
      </c>
      <c r="M5318">
        <v>0</v>
      </c>
      <c r="N5318">
        <v>0.69799999999999995</v>
      </c>
      <c r="O5318" t="s">
        <v>324</v>
      </c>
      <c r="P5318" t="s">
        <v>11183</v>
      </c>
      <c r="Q5318" t="s">
        <v>947</v>
      </c>
      <c r="R5318" t="s">
        <v>11306</v>
      </c>
      <c r="S5318" t="s">
        <v>270</v>
      </c>
      <c r="T5318" t="b">
        <v>1</v>
      </c>
    </row>
    <row r="5319" spans="1:20" x14ac:dyDescent="0.25">
      <c r="A5319" t="s">
        <v>259</v>
      </c>
      <c r="B5319" t="s">
        <v>260</v>
      </c>
      <c r="C5319" t="s">
        <v>294</v>
      </c>
      <c r="D5319" t="s">
        <v>943</v>
      </c>
      <c r="E5319" t="s">
        <v>3468</v>
      </c>
      <c r="F5319" t="s">
        <v>5249</v>
      </c>
      <c r="G5319" t="s">
        <v>5249</v>
      </c>
      <c r="H5319">
        <v>0.20200000000000001</v>
      </c>
      <c r="I5319" t="s">
        <v>265</v>
      </c>
      <c r="J5319" t="s">
        <v>242</v>
      </c>
      <c r="K5319" t="s">
        <v>243</v>
      </c>
      <c r="L5319" t="s">
        <v>244</v>
      </c>
      <c r="M5319">
        <v>0</v>
      </c>
      <c r="N5319">
        <v>0.20200000000000001</v>
      </c>
      <c r="O5319" t="s">
        <v>324</v>
      </c>
      <c r="P5319" t="s">
        <v>11183</v>
      </c>
      <c r="Q5319" t="s">
        <v>947</v>
      </c>
      <c r="R5319" t="s">
        <v>11306</v>
      </c>
      <c r="S5319" t="s">
        <v>270</v>
      </c>
      <c r="T5319" t="b">
        <v>1</v>
      </c>
    </row>
    <row r="5320" spans="1:20" x14ac:dyDescent="0.25">
      <c r="A5320" t="s">
        <v>236</v>
      </c>
      <c r="B5320" t="s">
        <v>615</v>
      </c>
      <c r="C5320" t="s">
        <v>237</v>
      </c>
      <c r="D5320" t="s">
        <v>615</v>
      </c>
      <c r="F5320" t="s">
        <v>7996</v>
      </c>
      <c r="G5320" t="s">
        <v>11307</v>
      </c>
      <c r="H5320">
        <v>0.14000000000000001</v>
      </c>
      <c r="I5320" t="s">
        <v>618</v>
      </c>
      <c r="J5320" t="s">
        <v>242</v>
      </c>
      <c r="K5320" t="s">
        <v>243</v>
      </c>
      <c r="L5320" t="s">
        <v>244</v>
      </c>
      <c r="M5320">
        <v>0</v>
      </c>
      <c r="N5320">
        <v>0.14000000000000001</v>
      </c>
      <c r="O5320" t="s">
        <v>432</v>
      </c>
      <c r="P5320" t="s">
        <v>11308</v>
      </c>
      <c r="Q5320" t="s">
        <v>621</v>
      </c>
      <c r="R5320" t="s">
        <v>7999</v>
      </c>
      <c r="S5320" t="s">
        <v>623</v>
      </c>
      <c r="T5320" t="b">
        <v>1</v>
      </c>
    </row>
    <row r="5321" spans="1:20" x14ac:dyDescent="0.25">
      <c r="A5321" t="s">
        <v>259</v>
      </c>
      <c r="B5321" t="s">
        <v>260</v>
      </c>
      <c r="C5321" t="s">
        <v>237</v>
      </c>
      <c r="D5321" t="s">
        <v>3010</v>
      </c>
      <c r="E5321" t="s">
        <v>1480</v>
      </c>
      <c r="F5321" t="s">
        <v>10780</v>
      </c>
      <c r="G5321" t="s">
        <v>10780</v>
      </c>
      <c r="H5321">
        <v>1.7100000000000001E-2</v>
      </c>
      <c r="I5321" t="s">
        <v>265</v>
      </c>
      <c r="J5321" t="s">
        <v>242</v>
      </c>
      <c r="K5321" t="s">
        <v>243</v>
      </c>
      <c r="L5321" t="s">
        <v>244</v>
      </c>
      <c r="M5321">
        <v>0</v>
      </c>
      <c r="N5321">
        <v>1.7100000000000001E-2</v>
      </c>
      <c r="O5321" t="s">
        <v>446</v>
      </c>
      <c r="P5321" t="s">
        <v>11309</v>
      </c>
      <c r="Q5321" t="s">
        <v>3013</v>
      </c>
      <c r="R5321" t="s">
        <v>11310</v>
      </c>
      <c r="S5321" t="s">
        <v>270</v>
      </c>
      <c r="T5321" t="b">
        <v>1</v>
      </c>
    </row>
    <row r="5322" spans="1:20" x14ac:dyDescent="0.25">
      <c r="A5322" t="s">
        <v>259</v>
      </c>
      <c r="B5322" t="s">
        <v>260</v>
      </c>
      <c r="C5322" t="s">
        <v>294</v>
      </c>
      <c r="D5322" t="s">
        <v>3010</v>
      </c>
      <c r="E5322" t="s">
        <v>1480</v>
      </c>
      <c r="F5322" t="s">
        <v>10780</v>
      </c>
      <c r="G5322" t="s">
        <v>10780</v>
      </c>
      <c r="H5322">
        <v>6.7200000000000003E-3</v>
      </c>
      <c r="I5322" t="s">
        <v>265</v>
      </c>
      <c r="J5322" t="s">
        <v>242</v>
      </c>
      <c r="K5322" t="s">
        <v>243</v>
      </c>
      <c r="L5322" t="s">
        <v>244</v>
      </c>
      <c r="M5322">
        <v>0</v>
      </c>
      <c r="N5322">
        <v>6.7200000000000003E-3</v>
      </c>
      <c r="O5322" t="s">
        <v>446</v>
      </c>
      <c r="P5322" t="s">
        <v>11309</v>
      </c>
      <c r="Q5322" t="s">
        <v>3013</v>
      </c>
      <c r="R5322" t="s">
        <v>11310</v>
      </c>
      <c r="S5322" t="s">
        <v>270</v>
      </c>
      <c r="T5322" t="b">
        <v>1</v>
      </c>
    </row>
    <row r="5323" spans="1:20" x14ac:dyDescent="0.25">
      <c r="A5323" t="s">
        <v>236</v>
      </c>
      <c r="B5323" t="s">
        <v>236</v>
      </c>
      <c r="C5323" t="s">
        <v>237</v>
      </c>
      <c r="D5323" t="s">
        <v>813</v>
      </c>
      <c r="F5323" t="s">
        <v>1819</v>
      </c>
      <c r="G5323" t="s">
        <v>357</v>
      </c>
      <c r="H5323">
        <v>3.6000000000000002E-4</v>
      </c>
      <c r="I5323" t="s">
        <v>254</v>
      </c>
      <c r="J5323" t="s">
        <v>242</v>
      </c>
      <c r="K5323" t="s">
        <v>243</v>
      </c>
      <c r="L5323" t="s">
        <v>244</v>
      </c>
      <c r="M5323">
        <v>0</v>
      </c>
      <c r="N5323">
        <v>3.6000000000000002E-4</v>
      </c>
      <c r="O5323" t="s">
        <v>358</v>
      </c>
      <c r="P5323" t="s">
        <v>11311</v>
      </c>
      <c r="Q5323" t="s">
        <v>816</v>
      </c>
      <c r="R5323" t="s">
        <v>2548</v>
      </c>
      <c r="S5323" t="s">
        <v>249</v>
      </c>
      <c r="T5323" t="b">
        <v>0</v>
      </c>
    </row>
    <row r="5324" spans="1:20" x14ac:dyDescent="0.25">
      <c r="A5324" t="s">
        <v>259</v>
      </c>
      <c r="B5324" t="s">
        <v>260</v>
      </c>
      <c r="C5324" t="s">
        <v>237</v>
      </c>
      <c r="D5324" t="s">
        <v>728</v>
      </c>
      <c r="E5324" t="s">
        <v>4198</v>
      </c>
      <c r="F5324" t="s">
        <v>6661</v>
      </c>
      <c r="G5324" t="s">
        <v>6661</v>
      </c>
      <c r="H5324">
        <v>0.188</v>
      </c>
      <c r="I5324" t="s">
        <v>265</v>
      </c>
      <c r="J5324" t="s">
        <v>242</v>
      </c>
      <c r="K5324" t="s">
        <v>243</v>
      </c>
      <c r="L5324" t="s">
        <v>244</v>
      </c>
      <c r="M5324">
        <v>0</v>
      </c>
      <c r="N5324">
        <v>0.188</v>
      </c>
      <c r="O5324" t="s">
        <v>324</v>
      </c>
      <c r="P5324" t="s">
        <v>4979</v>
      </c>
      <c r="Q5324" t="s">
        <v>732</v>
      </c>
      <c r="R5324" t="s">
        <v>11312</v>
      </c>
      <c r="S5324" t="s">
        <v>270</v>
      </c>
      <c r="T5324" t="b">
        <v>0</v>
      </c>
    </row>
    <row r="5325" spans="1:20" x14ac:dyDescent="0.25">
      <c r="A5325" t="s">
        <v>259</v>
      </c>
      <c r="B5325" t="s">
        <v>260</v>
      </c>
      <c r="C5325" t="s">
        <v>294</v>
      </c>
      <c r="D5325" t="s">
        <v>728</v>
      </c>
      <c r="E5325" t="s">
        <v>4198</v>
      </c>
      <c r="F5325" t="s">
        <v>6661</v>
      </c>
      <c r="G5325" t="s">
        <v>6661</v>
      </c>
      <c r="H5325">
        <v>9.6000000000000002E-2</v>
      </c>
      <c r="I5325" t="s">
        <v>265</v>
      </c>
      <c r="J5325" t="s">
        <v>242</v>
      </c>
      <c r="K5325" t="s">
        <v>243</v>
      </c>
      <c r="L5325" t="s">
        <v>244</v>
      </c>
      <c r="M5325">
        <v>0</v>
      </c>
      <c r="N5325">
        <v>9.6000000000000002E-2</v>
      </c>
      <c r="O5325" t="s">
        <v>324</v>
      </c>
      <c r="P5325" t="s">
        <v>4979</v>
      </c>
      <c r="Q5325" t="s">
        <v>732</v>
      </c>
      <c r="R5325" t="s">
        <v>11312</v>
      </c>
      <c r="S5325" t="s">
        <v>270</v>
      </c>
      <c r="T5325" t="b">
        <v>0</v>
      </c>
    </row>
    <row r="5326" spans="1:20" x14ac:dyDescent="0.25">
      <c r="A5326" t="s">
        <v>259</v>
      </c>
      <c r="B5326" t="s">
        <v>260</v>
      </c>
      <c r="C5326" t="s">
        <v>237</v>
      </c>
      <c r="D5326" t="s">
        <v>2292</v>
      </c>
      <c r="E5326" t="s">
        <v>11313</v>
      </c>
      <c r="F5326" t="s">
        <v>11313</v>
      </c>
      <c r="G5326" t="s">
        <v>11314</v>
      </c>
      <c r="H5326">
        <v>0.82399999999999995</v>
      </c>
      <c r="I5326" t="s">
        <v>265</v>
      </c>
      <c r="J5326" t="s">
        <v>242</v>
      </c>
      <c r="K5326" t="s">
        <v>243</v>
      </c>
      <c r="L5326" t="s">
        <v>244</v>
      </c>
      <c r="M5326">
        <v>0</v>
      </c>
      <c r="N5326">
        <v>0.82399999999999995</v>
      </c>
      <c r="O5326" t="s">
        <v>266</v>
      </c>
      <c r="P5326" t="s">
        <v>11315</v>
      </c>
      <c r="Q5326" t="s">
        <v>2297</v>
      </c>
      <c r="R5326" t="s">
        <v>11316</v>
      </c>
      <c r="S5326" t="s">
        <v>270</v>
      </c>
      <c r="T5326" t="b">
        <v>1</v>
      </c>
    </row>
    <row r="5327" spans="1:20" x14ac:dyDescent="0.25">
      <c r="A5327" t="s">
        <v>259</v>
      </c>
      <c r="B5327" t="s">
        <v>260</v>
      </c>
      <c r="C5327" t="s">
        <v>336</v>
      </c>
      <c r="D5327" t="s">
        <v>2292</v>
      </c>
      <c r="E5327" t="s">
        <v>11313</v>
      </c>
      <c r="F5327" t="s">
        <v>11313</v>
      </c>
      <c r="G5327" t="s">
        <v>11314</v>
      </c>
      <c r="H5327">
        <v>5775</v>
      </c>
      <c r="I5327" t="s">
        <v>265</v>
      </c>
      <c r="J5327" t="s">
        <v>242</v>
      </c>
      <c r="K5327" t="s">
        <v>243</v>
      </c>
      <c r="L5327" t="s">
        <v>244</v>
      </c>
      <c r="M5327">
        <v>0</v>
      </c>
      <c r="N5327">
        <v>5775</v>
      </c>
      <c r="O5327" t="s">
        <v>266</v>
      </c>
      <c r="P5327" t="s">
        <v>11315</v>
      </c>
      <c r="Q5327" t="s">
        <v>2297</v>
      </c>
      <c r="R5327" t="s">
        <v>11317</v>
      </c>
      <c r="S5327" t="s">
        <v>270</v>
      </c>
      <c r="T5327" t="b">
        <v>1</v>
      </c>
    </row>
    <row r="5328" spans="1:20" x14ac:dyDescent="0.25">
      <c r="A5328" t="s">
        <v>259</v>
      </c>
      <c r="B5328" t="s">
        <v>260</v>
      </c>
      <c r="C5328" t="s">
        <v>336</v>
      </c>
      <c r="D5328" t="s">
        <v>2292</v>
      </c>
      <c r="E5328" t="s">
        <v>11313</v>
      </c>
      <c r="F5328" t="s">
        <v>11313</v>
      </c>
      <c r="G5328" t="s">
        <v>11314</v>
      </c>
      <c r="H5328">
        <v>12993</v>
      </c>
      <c r="I5328" t="s">
        <v>265</v>
      </c>
      <c r="J5328" t="s">
        <v>242</v>
      </c>
      <c r="K5328" t="s">
        <v>243</v>
      </c>
      <c r="L5328" t="s">
        <v>244</v>
      </c>
      <c r="M5328">
        <v>0</v>
      </c>
      <c r="N5328">
        <v>12993</v>
      </c>
      <c r="O5328" t="s">
        <v>266</v>
      </c>
      <c r="P5328" t="s">
        <v>11315</v>
      </c>
      <c r="Q5328" t="s">
        <v>2297</v>
      </c>
      <c r="R5328" t="s">
        <v>11318</v>
      </c>
      <c r="S5328" t="s">
        <v>270</v>
      </c>
      <c r="T5328" t="b">
        <v>1</v>
      </c>
    </row>
    <row r="5329" spans="1:20" x14ac:dyDescent="0.25">
      <c r="A5329" t="s">
        <v>236</v>
      </c>
      <c r="B5329" t="s">
        <v>236</v>
      </c>
      <c r="C5329" t="s">
        <v>237</v>
      </c>
      <c r="D5329" t="s">
        <v>566</v>
      </c>
      <c r="F5329" t="s">
        <v>567</v>
      </c>
      <c r="G5329" t="s">
        <v>1053</v>
      </c>
      <c r="H5329">
        <v>0</v>
      </c>
      <c r="I5329" t="s">
        <v>254</v>
      </c>
      <c r="J5329" t="s">
        <v>242</v>
      </c>
      <c r="K5329" t="s">
        <v>243</v>
      </c>
      <c r="L5329" t="s">
        <v>244</v>
      </c>
      <c r="M5329">
        <v>0</v>
      </c>
      <c r="N5329">
        <v>0</v>
      </c>
      <c r="O5329" t="s">
        <v>4331</v>
      </c>
      <c r="P5329" t="s">
        <v>4332</v>
      </c>
      <c r="Q5329" t="s">
        <v>571</v>
      </c>
      <c r="R5329" t="s">
        <v>572</v>
      </c>
      <c r="S5329" t="s">
        <v>249</v>
      </c>
      <c r="T5329" t="b">
        <v>0</v>
      </c>
    </row>
    <row r="5330" spans="1:20" x14ac:dyDescent="0.25">
      <c r="A5330" t="s">
        <v>259</v>
      </c>
      <c r="B5330" t="s">
        <v>260</v>
      </c>
      <c r="C5330" t="s">
        <v>237</v>
      </c>
      <c r="D5330" t="s">
        <v>802</v>
      </c>
      <c r="E5330" t="s">
        <v>9524</v>
      </c>
      <c r="F5330" t="s">
        <v>9525</v>
      </c>
      <c r="G5330" t="s">
        <v>9526</v>
      </c>
      <c r="H5330">
        <v>1.3120000000000001</v>
      </c>
      <c r="I5330" t="s">
        <v>265</v>
      </c>
      <c r="J5330" t="s">
        <v>242</v>
      </c>
      <c r="K5330" t="s">
        <v>243</v>
      </c>
      <c r="L5330" t="s">
        <v>244</v>
      </c>
      <c r="M5330">
        <v>0</v>
      </c>
      <c r="N5330">
        <v>1.3120000000000001</v>
      </c>
      <c r="O5330" t="s">
        <v>324</v>
      </c>
      <c r="P5330" t="s">
        <v>11319</v>
      </c>
      <c r="Q5330" t="s">
        <v>806</v>
      </c>
      <c r="R5330" t="s">
        <v>11320</v>
      </c>
      <c r="S5330" t="s">
        <v>270</v>
      </c>
      <c r="T5330" t="b">
        <v>1</v>
      </c>
    </row>
    <row r="5331" spans="1:20" x14ac:dyDescent="0.25">
      <c r="A5331" t="s">
        <v>259</v>
      </c>
      <c r="B5331" t="s">
        <v>260</v>
      </c>
      <c r="C5331" t="s">
        <v>294</v>
      </c>
      <c r="D5331" t="s">
        <v>802</v>
      </c>
      <c r="E5331" t="s">
        <v>9524</v>
      </c>
      <c r="F5331" t="s">
        <v>9525</v>
      </c>
      <c r="G5331" t="s">
        <v>9526</v>
      </c>
      <c r="H5331">
        <v>0.36199999999999999</v>
      </c>
      <c r="I5331" t="s">
        <v>265</v>
      </c>
      <c r="J5331" t="s">
        <v>242</v>
      </c>
      <c r="K5331" t="s">
        <v>243</v>
      </c>
      <c r="L5331" t="s">
        <v>244</v>
      </c>
      <c r="M5331">
        <v>0</v>
      </c>
      <c r="N5331">
        <v>0.36199999999999999</v>
      </c>
      <c r="O5331" t="s">
        <v>324</v>
      </c>
      <c r="P5331" t="s">
        <v>11319</v>
      </c>
      <c r="Q5331" t="s">
        <v>806</v>
      </c>
      <c r="R5331" t="s">
        <v>11320</v>
      </c>
      <c r="S5331" t="s">
        <v>270</v>
      </c>
      <c r="T5331" t="b">
        <v>1</v>
      </c>
    </row>
    <row r="5332" spans="1:20" x14ac:dyDescent="0.25">
      <c r="A5332" t="s">
        <v>259</v>
      </c>
      <c r="B5332" t="s">
        <v>260</v>
      </c>
      <c r="C5332" t="s">
        <v>237</v>
      </c>
      <c r="D5332" t="s">
        <v>956</v>
      </c>
      <c r="E5332" t="s">
        <v>1181</v>
      </c>
      <c r="F5332" t="s">
        <v>11321</v>
      </c>
      <c r="G5332" t="s">
        <v>11321</v>
      </c>
      <c r="H5332">
        <v>0.30434600000000001</v>
      </c>
      <c r="I5332" t="s">
        <v>265</v>
      </c>
      <c r="J5332" t="s">
        <v>242</v>
      </c>
      <c r="K5332" t="s">
        <v>243</v>
      </c>
      <c r="L5332" t="s">
        <v>244</v>
      </c>
      <c r="M5332">
        <v>0</v>
      </c>
      <c r="N5332">
        <v>0.30434600000000001</v>
      </c>
      <c r="O5332" t="s">
        <v>372</v>
      </c>
      <c r="P5332" t="s">
        <v>11322</v>
      </c>
      <c r="Q5332" t="s">
        <v>960</v>
      </c>
      <c r="R5332" t="s">
        <v>11323</v>
      </c>
      <c r="S5332" t="s">
        <v>270</v>
      </c>
      <c r="T5332" t="b">
        <v>1</v>
      </c>
    </row>
    <row r="5333" spans="1:20" x14ac:dyDescent="0.25">
      <c r="A5333" t="s">
        <v>259</v>
      </c>
      <c r="B5333" t="s">
        <v>260</v>
      </c>
      <c r="C5333" t="s">
        <v>294</v>
      </c>
      <c r="D5333" t="s">
        <v>956</v>
      </c>
      <c r="E5333" t="s">
        <v>1181</v>
      </c>
      <c r="F5333" t="s">
        <v>11321</v>
      </c>
      <c r="G5333" t="s">
        <v>11321</v>
      </c>
      <c r="H5333">
        <v>0.1152</v>
      </c>
      <c r="I5333" t="s">
        <v>265</v>
      </c>
      <c r="J5333" t="s">
        <v>242</v>
      </c>
      <c r="K5333" t="s">
        <v>243</v>
      </c>
      <c r="L5333" t="s">
        <v>244</v>
      </c>
      <c r="M5333">
        <v>0</v>
      </c>
      <c r="N5333">
        <v>0.1152</v>
      </c>
      <c r="O5333" t="s">
        <v>372</v>
      </c>
      <c r="P5333" t="s">
        <v>11322</v>
      </c>
      <c r="Q5333" t="s">
        <v>960</v>
      </c>
      <c r="R5333" t="s">
        <v>11323</v>
      </c>
      <c r="S5333" t="s">
        <v>270</v>
      </c>
      <c r="T5333" t="b">
        <v>1</v>
      </c>
    </row>
    <row r="5334" spans="1:20" x14ac:dyDescent="0.25">
      <c r="A5334" t="s">
        <v>236</v>
      </c>
      <c r="B5334" t="s">
        <v>236</v>
      </c>
      <c r="C5334" t="s">
        <v>237</v>
      </c>
      <c r="D5334" t="s">
        <v>314</v>
      </c>
      <c r="E5334" t="s">
        <v>251</v>
      </c>
      <c r="F5334" t="s">
        <v>773</v>
      </c>
      <c r="G5334" t="s">
        <v>10796</v>
      </c>
      <c r="H5334">
        <v>1.01E-2</v>
      </c>
      <c r="I5334" t="s">
        <v>241</v>
      </c>
      <c r="J5334" t="s">
        <v>242</v>
      </c>
      <c r="K5334" t="s">
        <v>243</v>
      </c>
      <c r="L5334" t="s">
        <v>244</v>
      </c>
      <c r="M5334">
        <v>0</v>
      </c>
      <c r="N5334">
        <v>1.01E-2</v>
      </c>
      <c r="O5334" t="s">
        <v>255</v>
      </c>
      <c r="P5334" t="s">
        <v>11324</v>
      </c>
      <c r="Q5334" t="s">
        <v>318</v>
      </c>
      <c r="R5334" t="s">
        <v>1488</v>
      </c>
      <c r="S5334" t="s">
        <v>249</v>
      </c>
      <c r="T5334" t="b">
        <v>1</v>
      </c>
    </row>
    <row r="5335" spans="1:20" x14ac:dyDescent="0.25">
      <c r="A5335" t="s">
        <v>259</v>
      </c>
      <c r="B5335" t="s">
        <v>260</v>
      </c>
      <c r="C5335" t="s">
        <v>237</v>
      </c>
      <c r="D5335" t="s">
        <v>875</v>
      </c>
      <c r="E5335" t="s">
        <v>9915</v>
      </c>
      <c r="F5335" t="s">
        <v>11325</v>
      </c>
      <c r="G5335" t="s">
        <v>11325</v>
      </c>
      <c r="H5335">
        <v>5.96068</v>
      </c>
      <c r="I5335" t="s">
        <v>265</v>
      </c>
      <c r="J5335" t="s">
        <v>242</v>
      </c>
      <c r="K5335" t="s">
        <v>243</v>
      </c>
      <c r="L5335" t="s">
        <v>244</v>
      </c>
      <c r="M5335">
        <v>0</v>
      </c>
      <c r="N5335">
        <v>5.96068</v>
      </c>
      <c r="O5335" t="s">
        <v>372</v>
      </c>
      <c r="P5335" t="s">
        <v>11326</v>
      </c>
      <c r="Q5335" t="s">
        <v>879</v>
      </c>
      <c r="R5335" t="s">
        <v>11327</v>
      </c>
      <c r="S5335" t="s">
        <v>270</v>
      </c>
      <c r="T5335" t="b">
        <v>1</v>
      </c>
    </row>
    <row r="5336" spans="1:20" x14ac:dyDescent="0.25">
      <c r="A5336" t="s">
        <v>259</v>
      </c>
      <c r="B5336" t="s">
        <v>260</v>
      </c>
      <c r="C5336" t="s">
        <v>294</v>
      </c>
      <c r="D5336" t="s">
        <v>875</v>
      </c>
      <c r="E5336" t="s">
        <v>9915</v>
      </c>
      <c r="F5336" t="s">
        <v>11325</v>
      </c>
      <c r="G5336" t="s">
        <v>11325</v>
      </c>
      <c r="H5336">
        <v>4.4619999999999997</v>
      </c>
      <c r="I5336" t="s">
        <v>265</v>
      </c>
      <c r="J5336" t="s">
        <v>242</v>
      </c>
      <c r="K5336" t="s">
        <v>243</v>
      </c>
      <c r="L5336" t="s">
        <v>244</v>
      </c>
      <c r="M5336">
        <v>0</v>
      </c>
      <c r="N5336">
        <v>4.4619999999999997</v>
      </c>
      <c r="O5336" t="s">
        <v>298</v>
      </c>
      <c r="P5336" t="s">
        <v>11326</v>
      </c>
      <c r="Q5336" t="s">
        <v>879</v>
      </c>
      <c r="R5336" t="s">
        <v>11327</v>
      </c>
      <c r="S5336" t="s">
        <v>270</v>
      </c>
      <c r="T5336" t="b">
        <v>1</v>
      </c>
    </row>
    <row r="5337" spans="1:20" x14ac:dyDescent="0.25">
      <c r="A5337" t="s">
        <v>259</v>
      </c>
      <c r="B5337" t="s">
        <v>260</v>
      </c>
      <c r="C5337" t="s">
        <v>237</v>
      </c>
      <c r="D5337" t="s">
        <v>943</v>
      </c>
      <c r="E5337" t="s">
        <v>3108</v>
      </c>
      <c r="F5337" t="s">
        <v>7642</v>
      </c>
      <c r="G5337" t="s">
        <v>7642</v>
      </c>
      <c r="H5337">
        <v>0.34899999999999998</v>
      </c>
      <c r="I5337" t="s">
        <v>265</v>
      </c>
      <c r="J5337" t="s">
        <v>242</v>
      </c>
      <c r="K5337" t="s">
        <v>243</v>
      </c>
      <c r="L5337" t="s">
        <v>244</v>
      </c>
      <c r="M5337">
        <v>0</v>
      </c>
      <c r="N5337">
        <v>0.34899999999999998</v>
      </c>
      <c r="O5337" t="s">
        <v>324</v>
      </c>
      <c r="P5337" t="s">
        <v>11328</v>
      </c>
      <c r="Q5337" t="s">
        <v>947</v>
      </c>
      <c r="R5337" t="s">
        <v>11329</v>
      </c>
      <c r="S5337" t="s">
        <v>270</v>
      </c>
      <c r="T5337" t="b">
        <v>0</v>
      </c>
    </row>
    <row r="5338" spans="1:20" x14ac:dyDescent="0.25">
      <c r="A5338" t="s">
        <v>259</v>
      </c>
      <c r="B5338" t="s">
        <v>260</v>
      </c>
      <c r="C5338" t="s">
        <v>294</v>
      </c>
      <c r="D5338" t="s">
        <v>943</v>
      </c>
      <c r="E5338" t="s">
        <v>3108</v>
      </c>
      <c r="F5338" t="s">
        <v>7642</v>
      </c>
      <c r="G5338" t="s">
        <v>7642</v>
      </c>
      <c r="H5338">
        <v>0.10100000000000001</v>
      </c>
      <c r="I5338" t="s">
        <v>265</v>
      </c>
      <c r="J5338" t="s">
        <v>242</v>
      </c>
      <c r="K5338" t="s">
        <v>243</v>
      </c>
      <c r="L5338" t="s">
        <v>244</v>
      </c>
      <c r="M5338">
        <v>0</v>
      </c>
      <c r="N5338">
        <v>0.10100000000000001</v>
      </c>
      <c r="O5338" t="s">
        <v>324</v>
      </c>
      <c r="P5338" t="s">
        <v>11328</v>
      </c>
      <c r="Q5338" t="s">
        <v>947</v>
      </c>
      <c r="R5338" t="s">
        <v>11329</v>
      </c>
      <c r="S5338" t="s">
        <v>270</v>
      </c>
      <c r="T5338" t="b">
        <v>0</v>
      </c>
    </row>
    <row r="5339" spans="1:20" x14ac:dyDescent="0.25">
      <c r="A5339" t="s">
        <v>259</v>
      </c>
      <c r="B5339" t="s">
        <v>260</v>
      </c>
      <c r="C5339" t="s">
        <v>237</v>
      </c>
      <c r="D5339" t="s">
        <v>369</v>
      </c>
      <c r="E5339" t="s">
        <v>6362</v>
      </c>
      <c r="F5339" t="s">
        <v>11330</v>
      </c>
      <c r="G5339" t="s">
        <v>11330</v>
      </c>
      <c r="H5339">
        <v>4.032</v>
      </c>
      <c r="I5339" t="s">
        <v>265</v>
      </c>
      <c r="J5339" t="s">
        <v>242</v>
      </c>
      <c r="K5339" t="s">
        <v>243</v>
      </c>
      <c r="L5339" t="s">
        <v>244</v>
      </c>
      <c r="M5339">
        <v>0</v>
      </c>
      <c r="N5339">
        <v>4.032</v>
      </c>
      <c r="O5339" t="s">
        <v>324</v>
      </c>
      <c r="P5339" t="s">
        <v>11331</v>
      </c>
      <c r="Q5339" t="s">
        <v>374</v>
      </c>
      <c r="R5339" t="s">
        <v>11332</v>
      </c>
      <c r="S5339" t="s">
        <v>270</v>
      </c>
      <c r="T5339" t="b">
        <v>1</v>
      </c>
    </row>
    <row r="5340" spans="1:20" x14ac:dyDescent="0.25">
      <c r="A5340" t="s">
        <v>259</v>
      </c>
      <c r="B5340" t="s">
        <v>260</v>
      </c>
      <c r="C5340" t="s">
        <v>336</v>
      </c>
      <c r="D5340" t="s">
        <v>369</v>
      </c>
      <c r="E5340" t="s">
        <v>6362</v>
      </c>
      <c r="F5340" t="s">
        <v>11330</v>
      </c>
      <c r="G5340" t="s">
        <v>11330</v>
      </c>
      <c r="H5340">
        <v>20768</v>
      </c>
      <c r="I5340" t="s">
        <v>265</v>
      </c>
      <c r="J5340" t="s">
        <v>242</v>
      </c>
      <c r="K5340" t="s">
        <v>243</v>
      </c>
      <c r="L5340" t="s">
        <v>244</v>
      </c>
      <c r="M5340">
        <v>0</v>
      </c>
      <c r="N5340">
        <v>20768</v>
      </c>
      <c r="O5340" t="s">
        <v>324</v>
      </c>
      <c r="P5340" t="s">
        <v>11331</v>
      </c>
      <c r="Q5340" t="s">
        <v>374</v>
      </c>
      <c r="R5340" t="s">
        <v>11333</v>
      </c>
      <c r="S5340" t="s">
        <v>270</v>
      </c>
      <c r="T5340" t="b">
        <v>1</v>
      </c>
    </row>
    <row r="5341" spans="1:20" x14ac:dyDescent="0.25">
      <c r="A5341" t="s">
        <v>259</v>
      </c>
      <c r="B5341" t="s">
        <v>260</v>
      </c>
      <c r="C5341" t="s">
        <v>336</v>
      </c>
      <c r="D5341" t="s">
        <v>369</v>
      </c>
      <c r="E5341" t="s">
        <v>6362</v>
      </c>
      <c r="F5341" t="s">
        <v>11330</v>
      </c>
      <c r="G5341" t="s">
        <v>11330</v>
      </c>
      <c r="H5341">
        <v>39841</v>
      </c>
      <c r="I5341" t="s">
        <v>265</v>
      </c>
      <c r="J5341" t="s">
        <v>242</v>
      </c>
      <c r="K5341" t="s">
        <v>243</v>
      </c>
      <c r="L5341" t="s">
        <v>244</v>
      </c>
      <c r="M5341">
        <v>0</v>
      </c>
      <c r="N5341">
        <v>39841</v>
      </c>
      <c r="O5341" t="s">
        <v>324</v>
      </c>
      <c r="P5341" t="s">
        <v>11331</v>
      </c>
      <c r="Q5341" t="s">
        <v>374</v>
      </c>
      <c r="R5341" t="s">
        <v>11334</v>
      </c>
      <c r="S5341" t="s">
        <v>270</v>
      </c>
      <c r="T5341" t="b">
        <v>1</v>
      </c>
    </row>
    <row r="5342" spans="1:20" x14ac:dyDescent="0.25">
      <c r="A5342" t="s">
        <v>236</v>
      </c>
      <c r="B5342" t="s">
        <v>236</v>
      </c>
      <c r="C5342" t="s">
        <v>336</v>
      </c>
      <c r="D5342" t="s">
        <v>3096</v>
      </c>
      <c r="E5342" t="s">
        <v>11335</v>
      </c>
      <c r="F5342" t="s">
        <v>11336</v>
      </c>
      <c r="G5342" t="s">
        <v>11337</v>
      </c>
      <c r="H5342">
        <v>300983</v>
      </c>
      <c r="I5342" t="s">
        <v>341</v>
      </c>
      <c r="J5342" t="s">
        <v>242</v>
      </c>
      <c r="K5342" t="s">
        <v>243</v>
      </c>
      <c r="L5342" t="s">
        <v>244</v>
      </c>
      <c r="M5342">
        <v>0</v>
      </c>
      <c r="N5342">
        <v>300983</v>
      </c>
      <c r="O5342" t="s">
        <v>1762</v>
      </c>
      <c r="P5342" t="s">
        <v>2726</v>
      </c>
      <c r="Q5342" t="s">
        <v>3101</v>
      </c>
      <c r="R5342" t="s">
        <v>11338</v>
      </c>
      <c r="S5342" t="s">
        <v>249</v>
      </c>
      <c r="T5342" t="b">
        <v>0</v>
      </c>
    </row>
    <row r="5343" spans="1:20" x14ac:dyDescent="0.25">
      <c r="A5343" t="s">
        <v>236</v>
      </c>
      <c r="B5343" t="s">
        <v>236</v>
      </c>
      <c r="C5343" t="s">
        <v>336</v>
      </c>
      <c r="D5343" t="s">
        <v>3096</v>
      </c>
      <c r="E5343" t="s">
        <v>11335</v>
      </c>
      <c r="F5343" t="s">
        <v>11336</v>
      </c>
      <c r="G5343" t="s">
        <v>11337</v>
      </c>
      <c r="H5343">
        <v>835229</v>
      </c>
      <c r="I5343" t="s">
        <v>341</v>
      </c>
      <c r="J5343" t="s">
        <v>242</v>
      </c>
      <c r="K5343" t="s">
        <v>243</v>
      </c>
      <c r="L5343" t="s">
        <v>244</v>
      </c>
      <c r="M5343">
        <v>0</v>
      </c>
      <c r="N5343">
        <v>835229</v>
      </c>
      <c r="O5343" t="s">
        <v>1762</v>
      </c>
      <c r="P5343" t="s">
        <v>2726</v>
      </c>
      <c r="Q5343" t="s">
        <v>3101</v>
      </c>
      <c r="R5343" t="s">
        <v>11339</v>
      </c>
      <c r="S5343" t="s">
        <v>249</v>
      </c>
      <c r="T5343" t="b">
        <v>0</v>
      </c>
    </row>
    <row r="5344" spans="1:20" x14ac:dyDescent="0.25">
      <c r="A5344" t="s">
        <v>259</v>
      </c>
      <c r="B5344" t="s">
        <v>260</v>
      </c>
      <c r="C5344" t="s">
        <v>237</v>
      </c>
      <c r="D5344" t="s">
        <v>949</v>
      </c>
      <c r="E5344" t="s">
        <v>9104</v>
      </c>
      <c r="F5344" t="s">
        <v>10103</v>
      </c>
      <c r="G5344" t="s">
        <v>10103</v>
      </c>
      <c r="H5344">
        <v>5.28E-2</v>
      </c>
      <c r="I5344" t="s">
        <v>265</v>
      </c>
      <c r="J5344" t="s">
        <v>242</v>
      </c>
      <c r="K5344" t="s">
        <v>243</v>
      </c>
      <c r="L5344" t="s">
        <v>244</v>
      </c>
      <c r="M5344">
        <v>0</v>
      </c>
      <c r="N5344">
        <v>5.28E-2</v>
      </c>
      <c r="O5344" t="s">
        <v>372</v>
      </c>
      <c r="P5344" t="s">
        <v>11340</v>
      </c>
      <c r="Q5344" t="s">
        <v>954</v>
      </c>
      <c r="R5344" t="s">
        <v>11341</v>
      </c>
      <c r="S5344" t="s">
        <v>270</v>
      </c>
      <c r="T5344" t="b">
        <v>1</v>
      </c>
    </row>
    <row r="5345" spans="1:20" x14ac:dyDescent="0.25">
      <c r="A5345" t="s">
        <v>259</v>
      </c>
      <c r="B5345" t="s">
        <v>260</v>
      </c>
      <c r="C5345" t="s">
        <v>294</v>
      </c>
      <c r="D5345" t="s">
        <v>949</v>
      </c>
      <c r="E5345" t="s">
        <v>9104</v>
      </c>
      <c r="F5345" t="s">
        <v>10103</v>
      </c>
      <c r="G5345" t="s">
        <v>10103</v>
      </c>
      <c r="H5345">
        <v>3.8600000000000002E-2</v>
      </c>
      <c r="I5345" t="s">
        <v>265</v>
      </c>
      <c r="J5345" t="s">
        <v>242</v>
      </c>
      <c r="K5345" t="s">
        <v>243</v>
      </c>
      <c r="L5345" t="s">
        <v>244</v>
      </c>
      <c r="M5345">
        <v>0</v>
      </c>
      <c r="N5345">
        <v>3.8600000000000002E-2</v>
      </c>
      <c r="O5345" t="s">
        <v>446</v>
      </c>
      <c r="P5345" t="s">
        <v>11340</v>
      </c>
      <c r="Q5345" t="s">
        <v>954</v>
      </c>
      <c r="R5345" t="s">
        <v>11341</v>
      </c>
      <c r="S5345" t="s">
        <v>270</v>
      </c>
      <c r="T5345" t="b">
        <v>1</v>
      </c>
    </row>
    <row r="5346" spans="1:20" x14ac:dyDescent="0.25">
      <c r="A5346" t="s">
        <v>259</v>
      </c>
      <c r="B5346" t="s">
        <v>260</v>
      </c>
      <c r="C5346" t="s">
        <v>237</v>
      </c>
      <c r="D5346" t="s">
        <v>734</v>
      </c>
      <c r="E5346" t="s">
        <v>7744</v>
      </c>
      <c r="F5346" t="s">
        <v>7745</v>
      </c>
      <c r="G5346" t="s">
        <v>7745</v>
      </c>
      <c r="H5346">
        <v>0.14702999999999999</v>
      </c>
      <c r="I5346" t="s">
        <v>265</v>
      </c>
      <c r="J5346" t="s">
        <v>242</v>
      </c>
      <c r="K5346" t="s">
        <v>243</v>
      </c>
      <c r="L5346" t="s">
        <v>244</v>
      </c>
      <c r="M5346">
        <v>0</v>
      </c>
      <c r="N5346">
        <v>0.14702999999999999</v>
      </c>
      <c r="O5346" t="s">
        <v>372</v>
      </c>
      <c r="P5346" t="s">
        <v>11342</v>
      </c>
      <c r="Q5346" t="s">
        <v>738</v>
      </c>
      <c r="R5346" t="s">
        <v>11343</v>
      </c>
      <c r="S5346" t="s">
        <v>270</v>
      </c>
      <c r="T5346" t="b">
        <v>1</v>
      </c>
    </row>
    <row r="5347" spans="1:20" x14ac:dyDescent="0.25">
      <c r="A5347" t="s">
        <v>236</v>
      </c>
      <c r="B5347" t="s">
        <v>236</v>
      </c>
      <c r="C5347" t="s">
        <v>237</v>
      </c>
      <c r="D5347" t="s">
        <v>250</v>
      </c>
      <c r="F5347" t="s">
        <v>2718</v>
      </c>
      <c r="G5347" t="s">
        <v>9854</v>
      </c>
      <c r="H5347">
        <v>0.4</v>
      </c>
      <c r="I5347" t="s">
        <v>254</v>
      </c>
      <c r="J5347" t="s">
        <v>242</v>
      </c>
      <c r="K5347" t="s">
        <v>243</v>
      </c>
      <c r="L5347" t="s">
        <v>244</v>
      </c>
      <c r="M5347">
        <v>0</v>
      </c>
      <c r="N5347">
        <v>0.4</v>
      </c>
      <c r="O5347" t="s">
        <v>546</v>
      </c>
      <c r="P5347" t="s">
        <v>11344</v>
      </c>
      <c r="Q5347" t="s">
        <v>257</v>
      </c>
      <c r="R5347" t="s">
        <v>4089</v>
      </c>
      <c r="S5347" t="s">
        <v>249</v>
      </c>
      <c r="T5347" t="b">
        <v>1</v>
      </c>
    </row>
    <row r="5348" spans="1:20" x14ac:dyDescent="0.25">
      <c r="A5348" t="s">
        <v>259</v>
      </c>
      <c r="B5348" t="s">
        <v>260</v>
      </c>
      <c r="C5348" t="s">
        <v>237</v>
      </c>
      <c r="D5348" t="s">
        <v>1236</v>
      </c>
      <c r="E5348" t="s">
        <v>4340</v>
      </c>
      <c r="F5348" t="s">
        <v>11345</v>
      </c>
      <c r="G5348" t="s">
        <v>11345</v>
      </c>
      <c r="H5348">
        <v>5.6800000000000003E-2</v>
      </c>
      <c r="I5348" t="s">
        <v>265</v>
      </c>
      <c r="J5348" t="s">
        <v>242</v>
      </c>
      <c r="K5348" t="s">
        <v>243</v>
      </c>
      <c r="L5348" t="s">
        <v>244</v>
      </c>
      <c r="M5348">
        <v>0</v>
      </c>
      <c r="N5348">
        <v>5.6800000000000003E-2</v>
      </c>
      <c r="O5348" t="s">
        <v>446</v>
      </c>
      <c r="P5348" t="s">
        <v>11346</v>
      </c>
      <c r="Q5348" t="s">
        <v>1240</v>
      </c>
      <c r="R5348" t="s">
        <v>11347</v>
      </c>
      <c r="S5348" t="s">
        <v>270</v>
      </c>
      <c r="T5348" t="b">
        <v>1</v>
      </c>
    </row>
    <row r="5349" spans="1:20" x14ac:dyDescent="0.25">
      <c r="A5349" t="s">
        <v>259</v>
      </c>
      <c r="B5349" t="s">
        <v>260</v>
      </c>
      <c r="C5349" t="s">
        <v>294</v>
      </c>
      <c r="D5349" t="s">
        <v>1236</v>
      </c>
      <c r="E5349" t="s">
        <v>4340</v>
      </c>
      <c r="F5349" t="s">
        <v>11345</v>
      </c>
      <c r="G5349" t="s">
        <v>11345</v>
      </c>
      <c r="H5349">
        <v>3.8399999999999997E-2</v>
      </c>
      <c r="I5349" t="s">
        <v>265</v>
      </c>
      <c r="J5349" t="s">
        <v>242</v>
      </c>
      <c r="K5349" t="s">
        <v>243</v>
      </c>
      <c r="L5349" t="s">
        <v>244</v>
      </c>
      <c r="M5349">
        <v>0</v>
      </c>
      <c r="N5349">
        <v>3.8399999999999997E-2</v>
      </c>
      <c r="O5349" t="s">
        <v>1122</v>
      </c>
      <c r="P5349" t="s">
        <v>11346</v>
      </c>
      <c r="Q5349" t="s">
        <v>1240</v>
      </c>
      <c r="R5349" t="s">
        <v>11347</v>
      </c>
      <c r="S5349" t="s">
        <v>270</v>
      </c>
      <c r="T5349" t="b">
        <v>1</v>
      </c>
    </row>
    <row r="5350" spans="1:20" x14ac:dyDescent="0.25">
      <c r="A5350" t="s">
        <v>259</v>
      </c>
      <c r="B5350" t="s">
        <v>260</v>
      </c>
      <c r="C5350" t="s">
        <v>237</v>
      </c>
      <c r="D5350" t="s">
        <v>2206</v>
      </c>
      <c r="E5350" t="s">
        <v>729</v>
      </c>
      <c r="F5350" t="s">
        <v>11348</v>
      </c>
      <c r="G5350" t="s">
        <v>11348</v>
      </c>
      <c r="H5350">
        <v>0.307</v>
      </c>
      <c r="I5350" t="s">
        <v>265</v>
      </c>
      <c r="J5350" t="s">
        <v>242</v>
      </c>
      <c r="K5350" t="s">
        <v>243</v>
      </c>
      <c r="L5350" t="s">
        <v>244</v>
      </c>
      <c r="M5350">
        <v>0</v>
      </c>
      <c r="N5350">
        <v>0.307</v>
      </c>
      <c r="O5350" t="s">
        <v>324</v>
      </c>
      <c r="P5350" t="s">
        <v>8259</v>
      </c>
      <c r="Q5350" t="s">
        <v>2210</v>
      </c>
      <c r="R5350" t="s">
        <v>11349</v>
      </c>
      <c r="S5350" t="s">
        <v>270</v>
      </c>
      <c r="T5350" t="b">
        <v>0</v>
      </c>
    </row>
    <row r="5351" spans="1:20" x14ac:dyDescent="0.25">
      <c r="A5351" t="s">
        <v>259</v>
      </c>
      <c r="B5351" t="s">
        <v>260</v>
      </c>
      <c r="C5351" t="s">
        <v>237</v>
      </c>
      <c r="D5351" t="s">
        <v>443</v>
      </c>
      <c r="E5351" t="s">
        <v>2860</v>
      </c>
      <c r="F5351" t="s">
        <v>11350</v>
      </c>
      <c r="G5351" t="s">
        <v>11350</v>
      </c>
      <c r="H5351">
        <v>0.60199999999999998</v>
      </c>
      <c r="I5351" t="s">
        <v>265</v>
      </c>
      <c r="J5351" t="s">
        <v>242</v>
      </c>
      <c r="K5351" t="s">
        <v>243</v>
      </c>
      <c r="L5351" t="s">
        <v>244</v>
      </c>
      <c r="M5351">
        <v>0</v>
      </c>
      <c r="N5351">
        <v>0.60199999999999998</v>
      </c>
      <c r="O5351" t="s">
        <v>576</v>
      </c>
      <c r="P5351" t="s">
        <v>11351</v>
      </c>
      <c r="Q5351" t="s">
        <v>448</v>
      </c>
      <c r="R5351" t="s">
        <v>11352</v>
      </c>
      <c r="S5351" t="s">
        <v>270</v>
      </c>
      <c r="T5351" t="b">
        <v>1</v>
      </c>
    </row>
    <row r="5352" spans="1:20" x14ac:dyDescent="0.25">
      <c r="A5352" t="s">
        <v>259</v>
      </c>
      <c r="B5352" t="s">
        <v>260</v>
      </c>
      <c r="C5352" t="s">
        <v>294</v>
      </c>
      <c r="D5352" t="s">
        <v>443</v>
      </c>
      <c r="E5352" t="s">
        <v>2860</v>
      </c>
      <c r="F5352" t="s">
        <v>11350</v>
      </c>
      <c r="G5352" t="s">
        <v>11350</v>
      </c>
      <c r="H5352">
        <v>0.154</v>
      </c>
      <c r="I5352" t="s">
        <v>265</v>
      </c>
      <c r="J5352" t="s">
        <v>242</v>
      </c>
      <c r="K5352" t="s">
        <v>243</v>
      </c>
      <c r="L5352" t="s">
        <v>244</v>
      </c>
      <c r="M5352">
        <v>0</v>
      </c>
      <c r="N5352">
        <v>0.154</v>
      </c>
      <c r="O5352" t="s">
        <v>576</v>
      </c>
      <c r="P5352" t="s">
        <v>11351</v>
      </c>
      <c r="Q5352" t="s">
        <v>448</v>
      </c>
      <c r="R5352" t="s">
        <v>11352</v>
      </c>
      <c r="S5352" t="s">
        <v>270</v>
      </c>
      <c r="T5352" t="b">
        <v>1</v>
      </c>
    </row>
    <row r="5353" spans="1:20" x14ac:dyDescent="0.25">
      <c r="A5353" t="s">
        <v>259</v>
      </c>
      <c r="B5353" t="s">
        <v>260</v>
      </c>
      <c r="C5353" t="s">
        <v>237</v>
      </c>
      <c r="D5353" t="s">
        <v>470</v>
      </c>
      <c r="E5353" t="s">
        <v>5245</v>
      </c>
      <c r="F5353" t="s">
        <v>5246</v>
      </c>
      <c r="G5353" t="s">
        <v>5246</v>
      </c>
      <c r="H5353">
        <v>3.1642999999999999</v>
      </c>
      <c r="I5353" t="s">
        <v>265</v>
      </c>
      <c r="J5353" t="s">
        <v>242</v>
      </c>
      <c r="K5353" t="s">
        <v>243</v>
      </c>
      <c r="L5353" t="s">
        <v>244</v>
      </c>
      <c r="M5353">
        <v>0</v>
      </c>
      <c r="N5353">
        <v>3.1642999999999999</v>
      </c>
      <c r="O5353" t="s">
        <v>298</v>
      </c>
      <c r="P5353" t="s">
        <v>11353</v>
      </c>
      <c r="Q5353" t="s">
        <v>474</v>
      </c>
      <c r="R5353" t="s">
        <v>11354</v>
      </c>
      <c r="S5353" t="s">
        <v>270</v>
      </c>
      <c r="T5353" t="b">
        <v>1</v>
      </c>
    </row>
    <row r="5354" spans="1:20" x14ac:dyDescent="0.25">
      <c r="A5354" t="s">
        <v>259</v>
      </c>
      <c r="B5354" t="s">
        <v>260</v>
      </c>
      <c r="C5354" t="s">
        <v>237</v>
      </c>
      <c r="D5354" t="s">
        <v>450</v>
      </c>
      <c r="E5354" t="s">
        <v>5155</v>
      </c>
      <c r="F5354" t="s">
        <v>5480</v>
      </c>
      <c r="G5354" t="s">
        <v>5480</v>
      </c>
      <c r="H5354">
        <v>4.282</v>
      </c>
      <c r="I5354" t="s">
        <v>265</v>
      </c>
      <c r="J5354" t="s">
        <v>242</v>
      </c>
      <c r="K5354" t="s">
        <v>243</v>
      </c>
      <c r="L5354" t="s">
        <v>244</v>
      </c>
      <c r="M5354">
        <v>0</v>
      </c>
      <c r="N5354">
        <v>4.282</v>
      </c>
      <c r="O5354" t="s">
        <v>331</v>
      </c>
      <c r="P5354" t="s">
        <v>11355</v>
      </c>
      <c r="Q5354" t="s">
        <v>453</v>
      </c>
      <c r="R5354" t="s">
        <v>11356</v>
      </c>
      <c r="S5354" t="s">
        <v>270</v>
      </c>
      <c r="T5354" t="b">
        <v>1</v>
      </c>
    </row>
    <row r="5355" spans="1:20" x14ac:dyDescent="0.25">
      <c r="A5355" t="s">
        <v>259</v>
      </c>
      <c r="B5355" t="s">
        <v>260</v>
      </c>
      <c r="C5355" t="s">
        <v>294</v>
      </c>
      <c r="D5355" t="s">
        <v>450</v>
      </c>
      <c r="E5355" t="s">
        <v>5155</v>
      </c>
      <c r="F5355" t="s">
        <v>5480</v>
      </c>
      <c r="G5355" t="s">
        <v>5480</v>
      </c>
      <c r="H5355">
        <v>1.258</v>
      </c>
      <c r="I5355" t="s">
        <v>265</v>
      </c>
      <c r="J5355" t="s">
        <v>242</v>
      </c>
      <c r="K5355" t="s">
        <v>243</v>
      </c>
      <c r="L5355" t="s">
        <v>244</v>
      </c>
      <c r="M5355">
        <v>0</v>
      </c>
      <c r="N5355">
        <v>1.258</v>
      </c>
      <c r="O5355" t="s">
        <v>324</v>
      </c>
      <c r="P5355" t="s">
        <v>11355</v>
      </c>
      <c r="Q5355" t="s">
        <v>453</v>
      </c>
      <c r="R5355" t="s">
        <v>11356</v>
      </c>
      <c r="S5355" t="s">
        <v>270</v>
      </c>
      <c r="T5355" t="b">
        <v>1</v>
      </c>
    </row>
    <row r="5356" spans="1:20" x14ac:dyDescent="0.25">
      <c r="A5356" t="s">
        <v>259</v>
      </c>
      <c r="B5356" t="s">
        <v>271</v>
      </c>
      <c r="C5356" t="s">
        <v>237</v>
      </c>
      <c r="D5356" t="s">
        <v>4922</v>
      </c>
      <c r="F5356" t="s">
        <v>11357</v>
      </c>
      <c r="G5356" t="s">
        <v>11358</v>
      </c>
      <c r="H5356">
        <v>0.8</v>
      </c>
      <c r="I5356" t="s">
        <v>265</v>
      </c>
      <c r="J5356" t="s">
        <v>242</v>
      </c>
      <c r="K5356" t="s">
        <v>243</v>
      </c>
      <c r="L5356" t="s">
        <v>244</v>
      </c>
      <c r="M5356">
        <v>0</v>
      </c>
      <c r="N5356">
        <v>0.8</v>
      </c>
      <c r="O5356" t="s">
        <v>350</v>
      </c>
      <c r="P5356" t="s">
        <v>11359</v>
      </c>
      <c r="Q5356" t="s">
        <v>4926</v>
      </c>
      <c r="R5356" t="s">
        <v>11360</v>
      </c>
      <c r="S5356" t="s">
        <v>279</v>
      </c>
      <c r="T5356" t="b">
        <v>1</v>
      </c>
    </row>
    <row r="5357" spans="1:20" x14ac:dyDescent="0.25">
      <c r="A5357" t="s">
        <v>259</v>
      </c>
      <c r="B5357" t="s">
        <v>271</v>
      </c>
      <c r="C5357" t="s">
        <v>294</v>
      </c>
      <c r="D5357" t="s">
        <v>4922</v>
      </c>
      <c r="F5357" t="s">
        <v>11357</v>
      </c>
      <c r="G5357" t="s">
        <v>11358</v>
      </c>
      <c r="H5357">
        <v>0.29299999999999998</v>
      </c>
      <c r="I5357" t="s">
        <v>265</v>
      </c>
      <c r="J5357" t="s">
        <v>242</v>
      </c>
      <c r="K5357" t="s">
        <v>243</v>
      </c>
      <c r="L5357" t="s">
        <v>244</v>
      </c>
      <c r="M5357">
        <v>0</v>
      </c>
      <c r="N5357">
        <v>0.29299999999999998</v>
      </c>
      <c r="O5357" t="s">
        <v>881</v>
      </c>
      <c r="P5357" t="s">
        <v>11359</v>
      </c>
      <c r="Q5357" t="s">
        <v>4926</v>
      </c>
      <c r="R5357" t="s">
        <v>11360</v>
      </c>
      <c r="S5357" t="s">
        <v>279</v>
      </c>
      <c r="T5357" t="b">
        <v>1</v>
      </c>
    </row>
    <row r="5358" spans="1:20" x14ac:dyDescent="0.25">
      <c r="A5358" t="s">
        <v>236</v>
      </c>
      <c r="B5358" t="s">
        <v>236</v>
      </c>
      <c r="C5358" t="s">
        <v>237</v>
      </c>
      <c r="D5358" t="s">
        <v>314</v>
      </c>
      <c r="F5358" t="s">
        <v>567</v>
      </c>
      <c r="G5358" t="s">
        <v>1303</v>
      </c>
      <c r="H5358">
        <v>0.05</v>
      </c>
      <c r="I5358">
        <v>100</v>
      </c>
      <c r="J5358" t="s">
        <v>242</v>
      </c>
      <c r="K5358" t="s">
        <v>243</v>
      </c>
      <c r="L5358" t="s">
        <v>244</v>
      </c>
      <c r="M5358">
        <v>0</v>
      </c>
      <c r="N5358">
        <v>0.05</v>
      </c>
      <c r="O5358" t="s">
        <v>569</v>
      </c>
      <c r="P5358" t="s">
        <v>11361</v>
      </c>
      <c r="Q5358" t="s">
        <v>318</v>
      </c>
      <c r="R5358" t="s">
        <v>11362</v>
      </c>
      <c r="S5358" t="s">
        <v>249</v>
      </c>
      <c r="T5358" t="b">
        <v>1</v>
      </c>
    </row>
    <row r="5359" spans="1:20" x14ac:dyDescent="0.25">
      <c r="A5359" t="s">
        <v>236</v>
      </c>
      <c r="B5359" t="s">
        <v>236</v>
      </c>
      <c r="C5359" t="s">
        <v>237</v>
      </c>
      <c r="D5359" t="s">
        <v>509</v>
      </c>
      <c r="F5359" t="s">
        <v>600</v>
      </c>
      <c r="G5359" t="s">
        <v>601</v>
      </c>
      <c r="H5359">
        <v>4.4999999999999998E-2</v>
      </c>
      <c r="I5359" t="s">
        <v>341</v>
      </c>
      <c r="J5359" t="s">
        <v>242</v>
      </c>
      <c r="K5359" t="s">
        <v>243</v>
      </c>
      <c r="L5359" t="s">
        <v>244</v>
      </c>
      <c r="M5359">
        <v>0</v>
      </c>
      <c r="N5359">
        <v>4.4999999999999998E-2</v>
      </c>
      <c r="O5359" t="s">
        <v>486</v>
      </c>
      <c r="P5359" t="s">
        <v>11363</v>
      </c>
      <c r="Q5359" t="s">
        <v>512</v>
      </c>
      <c r="R5359" t="s">
        <v>1068</v>
      </c>
      <c r="S5359" t="s">
        <v>249</v>
      </c>
      <c r="T5359" t="b">
        <v>0</v>
      </c>
    </row>
    <row r="5360" spans="1:20" x14ac:dyDescent="0.25">
      <c r="A5360" t="s">
        <v>259</v>
      </c>
      <c r="B5360" t="s">
        <v>260</v>
      </c>
      <c r="C5360" t="s">
        <v>237</v>
      </c>
      <c r="D5360" t="s">
        <v>1703</v>
      </c>
      <c r="E5360" t="s">
        <v>1704</v>
      </c>
      <c r="F5360" t="s">
        <v>11364</v>
      </c>
      <c r="G5360" t="s">
        <v>11364</v>
      </c>
      <c r="H5360">
        <v>0.94399999999999995</v>
      </c>
      <c r="I5360" t="s">
        <v>265</v>
      </c>
      <c r="J5360" t="s">
        <v>242</v>
      </c>
      <c r="K5360" t="s">
        <v>243</v>
      </c>
      <c r="L5360" t="s">
        <v>244</v>
      </c>
      <c r="M5360">
        <v>0</v>
      </c>
      <c r="N5360">
        <v>0.94399999999999995</v>
      </c>
      <c r="O5360" t="s">
        <v>324</v>
      </c>
      <c r="P5360" t="s">
        <v>11365</v>
      </c>
      <c r="Q5360" t="s">
        <v>1707</v>
      </c>
      <c r="R5360" t="s">
        <v>11366</v>
      </c>
      <c r="S5360" t="s">
        <v>270</v>
      </c>
      <c r="T5360" t="b">
        <v>1</v>
      </c>
    </row>
    <row r="5361" spans="1:20" x14ac:dyDescent="0.25">
      <c r="A5361" t="s">
        <v>259</v>
      </c>
      <c r="B5361" t="s">
        <v>260</v>
      </c>
      <c r="C5361" t="s">
        <v>294</v>
      </c>
      <c r="D5361" t="s">
        <v>1703</v>
      </c>
      <c r="E5361" t="s">
        <v>1704</v>
      </c>
      <c r="F5361" t="s">
        <v>11364</v>
      </c>
      <c r="G5361" t="s">
        <v>11364</v>
      </c>
      <c r="H5361">
        <v>0.28799999999999998</v>
      </c>
      <c r="I5361" t="s">
        <v>265</v>
      </c>
      <c r="J5361" t="s">
        <v>242</v>
      </c>
      <c r="K5361" t="s">
        <v>243</v>
      </c>
      <c r="L5361" t="s">
        <v>244</v>
      </c>
      <c r="M5361">
        <v>0</v>
      </c>
      <c r="N5361">
        <v>0.28799999999999998</v>
      </c>
      <c r="O5361" t="s">
        <v>324</v>
      </c>
      <c r="P5361" t="s">
        <v>11365</v>
      </c>
      <c r="Q5361" t="s">
        <v>1707</v>
      </c>
      <c r="R5361" t="s">
        <v>11366</v>
      </c>
      <c r="S5361" t="s">
        <v>270</v>
      </c>
      <c r="T5361" t="b">
        <v>1</v>
      </c>
    </row>
    <row r="5362" spans="1:20" x14ac:dyDescent="0.25">
      <c r="A5362" t="s">
        <v>259</v>
      </c>
      <c r="B5362" t="s">
        <v>260</v>
      </c>
      <c r="C5362" t="s">
        <v>237</v>
      </c>
      <c r="D5362" t="s">
        <v>580</v>
      </c>
      <c r="E5362" t="s">
        <v>2530</v>
      </c>
      <c r="F5362" t="s">
        <v>11367</v>
      </c>
      <c r="G5362" t="s">
        <v>11367</v>
      </c>
      <c r="H5362">
        <v>0.192</v>
      </c>
      <c r="I5362" t="s">
        <v>265</v>
      </c>
      <c r="J5362" t="s">
        <v>242</v>
      </c>
      <c r="K5362" t="s">
        <v>243</v>
      </c>
      <c r="L5362" t="s">
        <v>244</v>
      </c>
      <c r="M5362">
        <v>0</v>
      </c>
      <c r="N5362">
        <v>0.192</v>
      </c>
      <c r="O5362" t="s">
        <v>324</v>
      </c>
      <c r="P5362" t="s">
        <v>11368</v>
      </c>
      <c r="Q5362" t="s">
        <v>584</v>
      </c>
      <c r="R5362" t="s">
        <v>11369</v>
      </c>
      <c r="S5362" t="s">
        <v>270</v>
      </c>
      <c r="T5362" t="b">
        <v>1</v>
      </c>
    </row>
    <row r="5363" spans="1:20" x14ac:dyDescent="0.25">
      <c r="A5363" t="s">
        <v>259</v>
      </c>
      <c r="B5363" t="s">
        <v>260</v>
      </c>
      <c r="C5363" t="s">
        <v>336</v>
      </c>
      <c r="D5363" t="s">
        <v>580</v>
      </c>
      <c r="E5363" t="s">
        <v>2530</v>
      </c>
      <c r="F5363" t="s">
        <v>11367</v>
      </c>
      <c r="G5363" t="s">
        <v>11367</v>
      </c>
      <c r="H5363">
        <v>989</v>
      </c>
      <c r="I5363" t="s">
        <v>265</v>
      </c>
      <c r="J5363" t="s">
        <v>242</v>
      </c>
      <c r="K5363" t="s">
        <v>243</v>
      </c>
      <c r="L5363" t="s">
        <v>244</v>
      </c>
      <c r="M5363">
        <v>0</v>
      </c>
      <c r="N5363">
        <v>989</v>
      </c>
      <c r="O5363" t="s">
        <v>324</v>
      </c>
      <c r="P5363" t="s">
        <v>11368</v>
      </c>
      <c r="Q5363" t="s">
        <v>584</v>
      </c>
      <c r="R5363" t="s">
        <v>11370</v>
      </c>
      <c r="S5363" t="s">
        <v>270</v>
      </c>
      <c r="T5363" t="b">
        <v>1</v>
      </c>
    </row>
    <row r="5364" spans="1:20" x14ac:dyDescent="0.25">
      <c r="A5364" t="s">
        <v>259</v>
      </c>
      <c r="B5364" t="s">
        <v>260</v>
      </c>
      <c r="C5364" t="s">
        <v>336</v>
      </c>
      <c r="D5364" t="s">
        <v>580</v>
      </c>
      <c r="E5364" t="s">
        <v>2530</v>
      </c>
      <c r="F5364" t="s">
        <v>11367</v>
      </c>
      <c r="G5364" t="s">
        <v>11367</v>
      </c>
      <c r="H5364">
        <v>1897</v>
      </c>
      <c r="I5364" t="s">
        <v>265</v>
      </c>
      <c r="J5364" t="s">
        <v>242</v>
      </c>
      <c r="K5364" t="s">
        <v>243</v>
      </c>
      <c r="L5364" t="s">
        <v>244</v>
      </c>
      <c r="M5364">
        <v>0</v>
      </c>
      <c r="N5364">
        <v>1897</v>
      </c>
      <c r="O5364" t="s">
        <v>324</v>
      </c>
      <c r="P5364" t="s">
        <v>11368</v>
      </c>
      <c r="Q5364" t="s">
        <v>584</v>
      </c>
      <c r="R5364" t="s">
        <v>11371</v>
      </c>
      <c r="S5364" t="s">
        <v>270</v>
      </c>
      <c r="T5364" t="b">
        <v>1</v>
      </c>
    </row>
    <row r="5365" spans="1:20" x14ac:dyDescent="0.25">
      <c r="A5365" t="s">
        <v>259</v>
      </c>
      <c r="B5365" t="s">
        <v>260</v>
      </c>
      <c r="C5365" t="s">
        <v>237</v>
      </c>
      <c r="D5365" t="s">
        <v>2206</v>
      </c>
      <c r="E5365" t="s">
        <v>3877</v>
      </c>
      <c r="F5365" t="s">
        <v>3878</v>
      </c>
      <c r="G5365" t="s">
        <v>3878</v>
      </c>
      <c r="H5365">
        <v>0.38400000000000001</v>
      </c>
      <c r="I5365" t="s">
        <v>265</v>
      </c>
      <c r="J5365" t="s">
        <v>242</v>
      </c>
      <c r="K5365" t="s">
        <v>243</v>
      </c>
      <c r="L5365" t="s">
        <v>244</v>
      </c>
      <c r="M5365">
        <v>0</v>
      </c>
      <c r="N5365">
        <v>0.38400000000000001</v>
      </c>
      <c r="O5365" t="s">
        <v>324</v>
      </c>
      <c r="P5365" t="s">
        <v>5811</v>
      </c>
      <c r="Q5365" t="s">
        <v>2210</v>
      </c>
      <c r="R5365" t="s">
        <v>11372</v>
      </c>
      <c r="S5365" t="s">
        <v>270</v>
      </c>
      <c r="T5365" t="b">
        <v>0</v>
      </c>
    </row>
    <row r="5366" spans="1:20" x14ac:dyDescent="0.25">
      <c r="A5366" t="s">
        <v>259</v>
      </c>
      <c r="B5366" t="s">
        <v>260</v>
      </c>
      <c r="C5366" t="s">
        <v>336</v>
      </c>
      <c r="D5366" t="s">
        <v>2206</v>
      </c>
      <c r="E5366" t="s">
        <v>3877</v>
      </c>
      <c r="F5366" t="s">
        <v>3878</v>
      </c>
      <c r="G5366" t="s">
        <v>3878</v>
      </c>
      <c r="H5366">
        <v>1978</v>
      </c>
      <c r="I5366" t="s">
        <v>265</v>
      </c>
      <c r="J5366" t="s">
        <v>242</v>
      </c>
      <c r="K5366" t="s">
        <v>243</v>
      </c>
      <c r="L5366" t="s">
        <v>244</v>
      </c>
      <c r="M5366">
        <v>0</v>
      </c>
      <c r="N5366">
        <v>1978</v>
      </c>
      <c r="O5366" t="s">
        <v>324</v>
      </c>
      <c r="P5366" t="s">
        <v>5811</v>
      </c>
      <c r="Q5366" t="s">
        <v>2210</v>
      </c>
      <c r="R5366" t="s">
        <v>11373</v>
      </c>
      <c r="S5366" t="s">
        <v>270</v>
      </c>
      <c r="T5366" t="b">
        <v>0</v>
      </c>
    </row>
    <row r="5367" spans="1:20" x14ac:dyDescent="0.25">
      <c r="A5367" t="s">
        <v>259</v>
      </c>
      <c r="B5367" t="s">
        <v>260</v>
      </c>
      <c r="C5367" t="s">
        <v>336</v>
      </c>
      <c r="D5367" t="s">
        <v>2206</v>
      </c>
      <c r="E5367" t="s">
        <v>3877</v>
      </c>
      <c r="F5367" t="s">
        <v>3878</v>
      </c>
      <c r="G5367" t="s">
        <v>3878</v>
      </c>
      <c r="H5367">
        <v>3794</v>
      </c>
      <c r="I5367" t="s">
        <v>265</v>
      </c>
      <c r="J5367" t="s">
        <v>242</v>
      </c>
      <c r="K5367" t="s">
        <v>243</v>
      </c>
      <c r="L5367" t="s">
        <v>244</v>
      </c>
      <c r="M5367">
        <v>0</v>
      </c>
      <c r="N5367">
        <v>3794</v>
      </c>
      <c r="O5367" t="s">
        <v>324</v>
      </c>
      <c r="P5367" t="s">
        <v>5811</v>
      </c>
      <c r="Q5367" t="s">
        <v>2210</v>
      </c>
      <c r="R5367" t="s">
        <v>11374</v>
      </c>
      <c r="S5367" t="s">
        <v>270</v>
      </c>
      <c r="T5367" t="b">
        <v>0</v>
      </c>
    </row>
    <row r="5368" spans="1:20" x14ac:dyDescent="0.25">
      <c r="A5368" t="s">
        <v>236</v>
      </c>
      <c r="B5368" t="s">
        <v>236</v>
      </c>
      <c r="C5368" t="s">
        <v>237</v>
      </c>
      <c r="D5368" t="s">
        <v>566</v>
      </c>
      <c r="F5368" t="s">
        <v>1596</v>
      </c>
      <c r="G5368" t="s">
        <v>1597</v>
      </c>
      <c r="H5368">
        <v>0.02</v>
      </c>
      <c r="I5368" t="s">
        <v>241</v>
      </c>
      <c r="J5368" t="s">
        <v>242</v>
      </c>
      <c r="K5368" t="s">
        <v>243</v>
      </c>
      <c r="L5368" t="s">
        <v>244</v>
      </c>
      <c r="M5368">
        <v>0</v>
      </c>
      <c r="N5368">
        <v>0.02</v>
      </c>
      <c r="O5368" t="s">
        <v>1782</v>
      </c>
      <c r="P5368" t="s">
        <v>9251</v>
      </c>
      <c r="Q5368" t="s">
        <v>571</v>
      </c>
      <c r="R5368" t="s">
        <v>3289</v>
      </c>
      <c r="S5368" t="s">
        <v>249</v>
      </c>
      <c r="T5368" t="b">
        <v>0</v>
      </c>
    </row>
    <row r="5369" spans="1:20" x14ac:dyDescent="0.25">
      <c r="A5369" t="s">
        <v>259</v>
      </c>
      <c r="B5369" t="s">
        <v>260</v>
      </c>
      <c r="C5369" t="s">
        <v>237</v>
      </c>
      <c r="D5369" t="s">
        <v>4798</v>
      </c>
      <c r="E5369" t="s">
        <v>5023</v>
      </c>
      <c r="F5369" t="s">
        <v>5024</v>
      </c>
      <c r="G5369" t="s">
        <v>5024</v>
      </c>
      <c r="H5369">
        <v>0.28723199999999999</v>
      </c>
      <c r="I5369" t="s">
        <v>265</v>
      </c>
      <c r="J5369" t="s">
        <v>242</v>
      </c>
      <c r="K5369" t="s">
        <v>243</v>
      </c>
      <c r="L5369" t="s">
        <v>244</v>
      </c>
      <c r="M5369">
        <v>0</v>
      </c>
      <c r="N5369">
        <v>0.28723199999999999</v>
      </c>
      <c r="O5369" t="s">
        <v>372</v>
      </c>
      <c r="P5369" t="s">
        <v>11375</v>
      </c>
      <c r="Q5369" t="s">
        <v>4800</v>
      </c>
      <c r="R5369" t="s">
        <v>11376</v>
      </c>
      <c r="S5369" t="s">
        <v>270</v>
      </c>
      <c r="T5369" t="b">
        <v>1</v>
      </c>
    </row>
    <row r="5370" spans="1:20" x14ac:dyDescent="0.25">
      <c r="A5370" t="s">
        <v>259</v>
      </c>
      <c r="B5370" t="s">
        <v>260</v>
      </c>
      <c r="C5370" t="s">
        <v>237</v>
      </c>
      <c r="D5370" t="s">
        <v>1025</v>
      </c>
      <c r="E5370" t="s">
        <v>4426</v>
      </c>
      <c r="F5370" t="s">
        <v>8797</v>
      </c>
      <c r="G5370" t="s">
        <v>8798</v>
      </c>
      <c r="H5370">
        <v>0.22700000000000001</v>
      </c>
      <c r="I5370" t="s">
        <v>265</v>
      </c>
      <c r="J5370" t="s">
        <v>242</v>
      </c>
      <c r="K5370" t="s">
        <v>243</v>
      </c>
      <c r="L5370" t="s">
        <v>244</v>
      </c>
      <c r="M5370">
        <v>0</v>
      </c>
      <c r="N5370">
        <v>0.22700000000000001</v>
      </c>
      <c r="O5370" t="s">
        <v>446</v>
      </c>
      <c r="P5370" t="s">
        <v>11377</v>
      </c>
      <c r="Q5370" t="s">
        <v>1029</v>
      </c>
      <c r="R5370" t="s">
        <v>11378</v>
      </c>
      <c r="S5370" t="s">
        <v>270</v>
      </c>
      <c r="T5370" t="b">
        <v>1</v>
      </c>
    </row>
    <row r="5371" spans="1:20" x14ac:dyDescent="0.25">
      <c r="A5371" t="s">
        <v>259</v>
      </c>
      <c r="B5371" t="s">
        <v>260</v>
      </c>
      <c r="C5371" t="s">
        <v>237</v>
      </c>
      <c r="D5371" t="s">
        <v>1535</v>
      </c>
      <c r="E5371" t="s">
        <v>10362</v>
      </c>
      <c r="F5371" t="s">
        <v>10662</v>
      </c>
      <c r="G5371" t="s">
        <v>10662</v>
      </c>
      <c r="H5371">
        <v>2.36</v>
      </c>
      <c r="I5371" t="s">
        <v>265</v>
      </c>
      <c r="J5371" t="s">
        <v>242</v>
      </c>
      <c r="K5371" t="s">
        <v>243</v>
      </c>
      <c r="L5371" t="s">
        <v>244</v>
      </c>
      <c r="M5371">
        <v>0</v>
      </c>
      <c r="N5371">
        <v>2.36</v>
      </c>
      <c r="O5371" t="s">
        <v>324</v>
      </c>
      <c r="P5371" t="s">
        <v>11379</v>
      </c>
      <c r="Q5371" t="s">
        <v>1539</v>
      </c>
      <c r="R5371" t="s">
        <v>11380</v>
      </c>
      <c r="S5371" t="s">
        <v>270</v>
      </c>
      <c r="T5371" t="b">
        <v>1</v>
      </c>
    </row>
    <row r="5372" spans="1:20" x14ac:dyDescent="0.25">
      <c r="A5372" t="s">
        <v>259</v>
      </c>
      <c r="B5372" t="s">
        <v>260</v>
      </c>
      <c r="C5372" t="s">
        <v>294</v>
      </c>
      <c r="D5372" t="s">
        <v>1535</v>
      </c>
      <c r="E5372" t="s">
        <v>10362</v>
      </c>
      <c r="F5372" t="s">
        <v>10662</v>
      </c>
      <c r="G5372" t="s">
        <v>10662</v>
      </c>
      <c r="H5372">
        <v>1.44</v>
      </c>
      <c r="I5372" t="s">
        <v>265</v>
      </c>
      <c r="J5372" t="s">
        <v>242</v>
      </c>
      <c r="K5372" t="s">
        <v>243</v>
      </c>
      <c r="L5372" t="s">
        <v>244</v>
      </c>
      <c r="M5372">
        <v>0</v>
      </c>
      <c r="N5372">
        <v>1.44</v>
      </c>
      <c r="O5372" t="s">
        <v>324</v>
      </c>
      <c r="P5372" t="s">
        <v>11379</v>
      </c>
      <c r="Q5372" t="s">
        <v>1539</v>
      </c>
      <c r="R5372" t="s">
        <v>11380</v>
      </c>
      <c r="S5372" t="s">
        <v>270</v>
      </c>
      <c r="T5372" t="b">
        <v>1</v>
      </c>
    </row>
    <row r="5373" spans="1:20" x14ac:dyDescent="0.25">
      <c r="A5373" t="s">
        <v>259</v>
      </c>
      <c r="B5373" t="s">
        <v>260</v>
      </c>
      <c r="C5373" t="s">
        <v>237</v>
      </c>
      <c r="D5373" t="s">
        <v>4934</v>
      </c>
      <c r="E5373" t="s">
        <v>10536</v>
      </c>
      <c r="F5373" t="s">
        <v>11381</v>
      </c>
      <c r="G5373" t="s">
        <v>11382</v>
      </c>
      <c r="H5373">
        <v>0.125</v>
      </c>
      <c r="I5373" t="s">
        <v>265</v>
      </c>
      <c r="J5373" t="s">
        <v>242</v>
      </c>
      <c r="K5373" t="s">
        <v>243</v>
      </c>
      <c r="L5373" t="s">
        <v>244</v>
      </c>
      <c r="M5373">
        <v>0</v>
      </c>
      <c r="N5373">
        <v>0.125</v>
      </c>
      <c r="O5373" t="s">
        <v>518</v>
      </c>
      <c r="P5373" t="s">
        <v>11383</v>
      </c>
      <c r="Q5373" t="s">
        <v>4939</v>
      </c>
      <c r="R5373" t="s">
        <v>11384</v>
      </c>
      <c r="S5373" t="s">
        <v>270</v>
      </c>
      <c r="T5373" t="b">
        <v>1</v>
      </c>
    </row>
    <row r="5374" spans="1:20" x14ac:dyDescent="0.25">
      <c r="A5374" t="s">
        <v>259</v>
      </c>
      <c r="B5374" t="s">
        <v>260</v>
      </c>
      <c r="C5374" t="s">
        <v>237</v>
      </c>
      <c r="D5374" t="s">
        <v>1442</v>
      </c>
      <c r="E5374" t="s">
        <v>7342</v>
      </c>
      <c r="F5374" t="s">
        <v>10834</v>
      </c>
      <c r="G5374" t="s">
        <v>10834</v>
      </c>
      <c r="H5374">
        <v>0.60199999999999998</v>
      </c>
      <c r="I5374" t="s">
        <v>265</v>
      </c>
      <c r="J5374" t="s">
        <v>242</v>
      </c>
      <c r="K5374" t="s">
        <v>243</v>
      </c>
      <c r="L5374" t="s">
        <v>244</v>
      </c>
      <c r="M5374">
        <v>0</v>
      </c>
      <c r="N5374">
        <v>0.60199999999999998</v>
      </c>
      <c r="O5374" t="s">
        <v>446</v>
      </c>
      <c r="P5374" t="s">
        <v>11385</v>
      </c>
      <c r="Q5374" t="s">
        <v>1446</v>
      </c>
      <c r="R5374" t="s">
        <v>11386</v>
      </c>
      <c r="S5374" t="s">
        <v>270</v>
      </c>
      <c r="T5374" t="b">
        <v>1</v>
      </c>
    </row>
    <row r="5375" spans="1:20" x14ac:dyDescent="0.25">
      <c r="A5375" t="s">
        <v>259</v>
      </c>
      <c r="B5375" t="s">
        <v>260</v>
      </c>
      <c r="C5375" t="s">
        <v>336</v>
      </c>
      <c r="D5375" t="s">
        <v>1442</v>
      </c>
      <c r="E5375" t="s">
        <v>7342</v>
      </c>
      <c r="F5375" t="s">
        <v>10834</v>
      </c>
      <c r="G5375" t="s">
        <v>10834</v>
      </c>
      <c r="H5375">
        <v>3109</v>
      </c>
      <c r="I5375" t="s">
        <v>265</v>
      </c>
      <c r="J5375" t="s">
        <v>242</v>
      </c>
      <c r="K5375" t="s">
        <v>243</v>
      </c>
      <c r="L5375" t="s">
        <v>244</v>
      </c>
      <c r="M5375">
        <v>0</v>
      </c>
      <c r="N5375">
        <v>3109</v>
      </c>
      <c r="O5375" t="s">
        <v>446</v>
      </c>
      <c r="P5375" t="s">
        <v>11385</v>
      </c>
      <c r="Q5375" t="s">
        <v>1446</v>
      </c>
      <c r="R5375" t="s">
        <v>11387</v>
      </c>
      <c r="S5375" t="s">
        <v>270</v>
      </c>
      <c r="T5375" t="b">
        <v>1</v>
      </c>
    </row>
    <row r="5376" spans="1:20" x14ac:dyDescent="0.25">
      <c r="A5376" t="s">
        <v>259</v>
      </c>
      <c r="B5376" t="s">
        <v>260</v>
      </c>
      <c r="C5376" t="s">
        <v>336</v>
      </c>
      <c r="D5376" t="s">
        <v>1442</v>
      </c>
      <c r="E5376" t="s">
        <v>7342</v>
      </c>
      <c r="F5376" t="s">
        <v>10834</v>
      </c>
      <c r="G5376" t="s">
        <v>10834</v>
      </c>
      <c r="H5376">
        <v>6008</v>
      </c>
      <c r="I5376" t="s">
        <v>265</v>
      </c>
      <c r="J5376" t="s">
        <v>242</v>
      </c>
      <c r="K5376" t="s">
        <v>243</v>
      </c>
      <c r="L5376" t="s">
        <v>244</v>
      </c>
      <c r="M5376">
        <v>0</v>
      </c>
      <c r="N5376">
        <v>6008</v>
      </c>
      <c r="O5376" t="s">
        <v>446</v>
      </c>
      <c r="P5376" t="s">
        <v>11385</v>
      </c>
      <c r="Q5376" t="s">
        <v>1446</v>
      </c>
      <c r="R5376" t="s">
        <v>11388</v>
      </c>
      <c r="S5376" t="s">
        <v>270</v>
      </c>
      <c r="T5376" t="b">
        <v>1</v>
      </c>
    </row>
    <row r="5377" spans="1:20" x14ac:dyDescent="0.25">
      <c r="A5377" t="s">
        <v>259</v>
      </c>
      <c r="B5377" t="s">
        <v>260</v>
      </c>
      <c r="C5377" t="s">
        <v>237</v>
      </c>
      <c r="D5377" t="s">
        <v>643</v>
      </c>
      <c r="E5377" t="s">
        <v>6411</v>
      </c>
      <c r="F5377" t="s">
        <v>11389</v>
      </c>
      <c r="G5377" t="s">
        <v>11389</v>
      </c>
      <c r="H5377">
        <v>0.10100000000000001</v>
      </c>
      <c r="I5377" t="s">
        <v>265</v>
      </c>
      <c r="J5377" t="s">
        <v>242</v>
      </c>
      <c r="K5377" t="s">
        <v>243</v>
      </c>
      <c r="L5377" t="s">
        <v>244</v>
      </c>
      <c r="M5377">
        <v>0</v>
      </c>
      <c r="N5377">
        <v>0.10100000000000001</v>
      </c>
      <c r="O5377" t="s">
        <v>324</v>
      </c>
      <c r="P5377" s="18" t="s">
        <v>1254</v>
      </c>
      <c r="Q5377" t="s">
        <v>647</v>
      </c>
      <c r="R5377" t="s">
        <v>11390</v>
      </c>
      <c r="S5377" t="s">
        <v>270</v>
      </c>
      <c r="T5377" t="b">
        <v>1</v>
      </c>
    </row>
    <row r="5378" spans="1:20" x14ac:dyDescent="0.25">
      <c r="A5378" t="s">
        <v>259</v>
      </c>
      <c r="B5378" t="s">
        <v>260</v>
      </c>
      <c r="C5378" t="s">
        <v>237</v>
      </c>
      <c r="D5378" t="s">
        <v>3010</v>
      </c>
      <c r="E5378" t="s">
        <v>3285</v>
      </c>
      <c r="F5378" t="s">
        <v>3286</v>
      </c>
      <c r="G5378" t="s">
        <v>3286</v>
      </c>
      <c r="H5378">
        <v>3.4250000000000003E-2</v>
      </c>
      <c r="I5378" t="s">
        <v>265</v>
      </c>
      <c r="J5378" t="s">
        <v>242</v>
      </c>
      <c r="K5378" t="s">
        <v>243</v>
      </c>
      <c r="L5378" t="s">
        <v>244</v>
      </c>
      <c r="M5378">
        <v>0</v>
      </c>
      <c r="N5378">
        <v>3.4250000000000003E-2</v>
      </c>
      <c r="O5378" t="s">
        <v>446</v>
      </c>
      <c r="P5378" t="s">
        <v>11391</v>
      </c>
      <c r="Q5378" t="s">
        <v>3013</v>
      </c>
      <c r="R5378" t="s">
        <v>11392</v>
      </c>
      <c r="S5378" t="s">
        <v>270</v>
      </c>
      <c r="T5378" t="b">
        <v>1</v>
      </c>
    </row>
    <row r="5379" spans="1:20" x14ac:dyDescent="0.25">
      <c r="A5379" t="s">
        <v>259</v>
      </c>
      <c r="B5379" t="s">
        <v>260</v>
      </c>
      <c r="C5379" t="s">
        <v>294</v>
      </c>
      <c r="D5379" t="s">
        <v>3010</v>
      </c>
      <c r="E5379" t="s">
        <v>3285</v>
      </c>
      <c r="F5379" t="s">
        <v>3286</v>
      </c>
      <c r="G5379" t="s">
        <v>3286</v>
      </c>
      <c r="H5379">
        <v>2.9749999999999999E-2</v>
      </c>
      <c r="I5379" t="s">
        <v>265</v>
      </c>
      <c r="J5379" t="s">
        <v>242</v>
      </c>
      <c r="K5379" t="s">
        <v>243</v>
      </c>
      <c r="L5379" t="s">
        <v>244</v>
      </c>
      <c r="M5379">
        <v>0</v>
      </c>
      <c r="N5379">
        <v>2.9749999999999999E-2</v>
      </c>
      <c r="O5379" t="s">
        <v>446</v>
      </c>
      <c r="P5379" t="s">
        <v>11391</v>
      </c>
      <c r="Q5379" t="s">
        <v>3013</v>
      </c>
      <c r="R5379" t="s">
        <v>11392</v>
      </c>
      <c r="S5379" t="s">
        <v>270</v>
      </c>
      <c r="T5379" t="b">
        <v>1</v>
      </c>
    </row>
    <row r="5380" spans="1:20" x14ac:dyDescent="0.25">
      <c r="A5380" t="s">
        <v>259</v>
      </c>
      <c r="B5380" t="s">
        <v>260</v>
      </c>
      <c r="C5380" t="s">
        <v>237</v>
      </c>
      <c r="D5380" t="s">
        <v>8144</v>
      </c>
      <c r="E5380" t="s">
        <v>10650</v>
      </c>
      <c r="F5380" t="s">
        <v>11393</v>
      </c>
      <c r="G5380" t="s">
        <v>11393</v>
      </c>
      <c r="H5380">
        <v>1.6919999999999999</v>
      </c>
      <c r="I5380" t="s">
        <v>265</v>
      </c>
      <c r="J5380" t="s">
        <v>242</v>
      </c>
      <c r="K5380" t="s">
        <v>243</v>
      </c>
      <c r="L5380" t="s">
        <v>244</v>
      </c>
      <c r="M5380">
        <v>0</v>
      </c>
      <c r="N5380">
        <v>1.6919999999999999</v>
      </c>
      <c r="O5380" t="s">
        <v>324</v>
      </c>
      <c r="P5380" t="s">
        <v>11394</v>
      </c>
      <c r="Q5380" t="s">
        <v>8146</v>
      </c>
      <c r="R5380" t="s">
        <v>11395</v>
      </c>
      <c r="S5380" t="s">
        <v>270</v>
      </c>
      <c r="T5380" t="b">
        <v>1</v>
      </c>
    </row>
    <row r="5381" spans="1:20" x14ac:dyDescent="0.25">
      <c r="A5381" t="s">
        <v>259</v>
      </c>
      <c r="B5381" t="s">
        <v>260</v>
      </c>
      <c r="C5381" t="s">
        <v>294</v>
      </c>
      <c r="D5381" t="s">
        <v>8144</v>
      </c>
      <c r="E5381" t="s">
        <v>10650</v>
      </c>
      <c r="F5381" t="s">
        <v>11393</v>
      </c>
      <c r="G5381" t="s">
        <v>11393</v>
      </c>
      <c r="H5381">
        <v>1.1399999999999999</v>
      </c>
      <c r="I5381" t="s">
        <v>265</v>
      </c>
      <c r="J5381" t="s">
        <v>242</v>
      </c>
      <c r="K5381" t="s">
        <v>243</v>
      </c>
      <c r="L5381" t="s">
        <v>244</v>
      </c>
      <c r="M5381">
        <v>0</v>
      </c>
      <c r="N5381">
        <v>1.1399999999999999</v>
      </c>
      <c r="O5381" t="s">
        <v>324</v>
      </c>
      <c r="P5381" t="s">
        <v>11394</v>
      </c>
      <c r="Q5381" t="s">
        <v>8146</v>
      </c>
      <c r="R5381" t="s">
        <v>11395</v>
      </c>
      <c r="S5381" t="s">
        <v>270</v>
      </c>
      <c r="T5381" t="b">
        <v>1</v>
      </c>
    </row>
    <row r="5382" spans="1:20" x14ac:dyDescent="0.25">
      <c r="A5382" t="s">
        <v>259</v>
      </c>
      <c r="B5382" t="s">
        <v>260</v>
      </c>
      <c r="C5382" t="s">
        <v>237</v>
      </c>
      <c r="D5382" t="s">
        <v>1501</v>
      </c>
      <c r="E5382" t="s">
        <v>4374</v>
      </c>
      <c r="F5382" t="s">
        <v>11396</v>
      </c>
      <c r="G5382" t="s">
        <v>11396</v>
      </c>
      <c r="H5382">
        <v>2.016</v>
      </c>
      <c r="I5382" t="s">
        <v>265</v>
      </c>
      <c r="J5382" t="s">
        <v>242</v>
      </c>
      <c r="K5382" t="s">
        <v>243</v>
      </c>
      <c r="L5382" t="s">
        <v>244</v>
      </c>
      <c r="M5382">
        <v>0</v>
      </c>
      <c r="N5382">
        <v>2.016</v>
      </c>
      <c r="O5382" t="s">
        <v>1309</v>
      </c>
      <c r="P5382" t="s">
        <v>3358</v>
      </c>
      <c r="Q5382" t="s">
        <v>1505</v>
      </c>
      <c r="R5382" t="s">
        <v>11397</v>
      </c>
      <c r="S5382" t="s">
        <v>270</v>
      </c>
      <c r="T5382" t="b">
        <v>0</v>
      </c>
    </row>
    <row r="5383" spans="1:20" x14ac:dyDescent="0.25">
      <c r="A5383" t="s">
        <v>259</v>
      </c>
      <c r="B5383" t="s">
        <v>260</v>
      </c>
      <c r="C5383" t="s">
        <v>336</v>
      </c>
      <c r="D5383" t="s">
        <v>1501</v>
      </c>
      <c r="E5383" t="s">
        <v>4374</v>
      </c>
      <c r="F5383" t="s">
        <v>11396</v>
      </c>
      <c r="G5383" t="s">
        <v>11396</v>
      </c>
      <c r="H5383">
        <v>10961</v>
      </c>
      <c r="I5383" t="s">
        <v>265</v>
      </c>
      <c r="J5383" t="s">
        <v>242</v>
      </c>
      <c r="K5383" t="s">
        <v>243</v>
      </c>
      <c r="L5383" t="s">
        <v>244</v>
      </c>
      <c r="M5383">
        <v>0</v>
      </c>
      <c r="N5383">
        <v>10961</v>
      </c>
      <c r="O5383" t="s">
        <v>1212</v>
      </c>
      <c r="P5383" t="s">
        <v>3358</v>
      </c>
      <c r="Q5383" t="s">
        <v>1505</v>
      </c>
      <c r="R5383" t="s">
        <v>11398</v>
      </c>
      <c r="S5383" t="s">
        <v>270</v>
      </c>
      <c r="T5383" t="b">
        <v>0</v>
      </c>
    </row>
    <row r="5384" spans="1:20" x14ac:dyDescent="0.25">
      <c r="A5384" t="s">
        <v>259</v>
      </c>
      <c r="B5384" t="s">
        <v>260</v>
      </c>
      <c r="C5384" t="s">
        <v>336</v>
      </c>
      <c r="D5384" t="s">
        <v>1501</v>
      </c>
      <c r="E5384" t="s">
        <v>4374</v>
      </c>
      <c r="F5384" t="s">
        <v>11396</v>
      </c>
      <c r="G5384" t="s">
        <v>11396</v>
      </c>
      <c r="H5384">
        <v>21027</v>
      </c>
      <c r="I5384" t="s">
        <v>265</v>
      </c>
      <c r="J5384" t="s">
        <v>242</v>
      </c>
      <c r="K5384" t="s">
        <v>243</v>
      </c>
      <c r="L5384" t="s">
        <v>244</v>
      </c>
      <c r="M5384">
        <v>0</v>
      </c>
      <c r="N5384">
        <v>21027</v>
      </c>
      <c r="O5384" t="s">
        <v>1212</v>
      </c>
      <c r="P5384" t="s">
        <v>3358</v>
      </c>
      <c r="Q5384" t="s">
        <v>1505</v>
      </c>
      <c r="R5384" t="s">
        <v>11399</v>
      </c>
      <c r="S5384" t="s">
        <v>270</v>
      </c>
      <c r="T5384" t="b">
        <v>0</v>
      </c>
    </row>
    <row r="5385" spans="1:20" x14ac:dyDescent="0.25">
      <c r="A5385" t="s">
        <v>236</v>
      </c>
      <c r="B5385" t="s">
        <v>236</v>
      </c>
      <c r="C5385" t="s">
        <v>237</v>
      </c>
      <c r="D5385" t="s">
        <v>314</v>
      </c>
      <c r="F5385" t="s">
        <v>567</v>
      </c>
      <c r="G5385" t="s">
        <v>3310</v>
      </c>
      <c r="H5385">
        <v>3.5E-4</v>
      </c>
      <c r="I5385" t="s">
        <v>241</v>
      </c>
      <c r="J5385" t="s">
        <v>242</v>
      </c>
      <c r="K5385" t="s">
        <v>243</v>
      </c>
      <c r="L5385" t="s">
        <v>244</v>
      </c>
      <c r="M5385">
        <v>0</v>
      </c>
      <c r="N5385">
        <v>3.5E-4</v>
      </c>
      <c r="O5385" t="s">
        <v>1407</v>
      </c>
      <c r="P5385" t="s">
        <v>3311</v>
      </c>
      <c r="Q5385" t="s">
        <v>318</v>
      </c>
      <c r="R5385" t="s">
        <v>11362</v>
      </c>
      <c r="S5385" t="s">
        <v>249</v>
      </c>
      <c r="T5385" t="b">
        <v>1</v>
      </c>
    </row>
    <row r="5386" spans="1:20" x14ac:dyDescent="0.25">
      <c r="A5386" t="s">
        <v>259</v>
      </c>
      <c r="B5386" t="s">
        <v>260</v>
      </c>
      <c r="C5386" t="s">
        <v>237</v>
      </c>
      <c r="D5386" t="s">
        <v>418</v>
      </c>
      <c r="E5386" t="s">
        <v>3828</v>
      </c>
      <c r="F5386" t="s">
        <v>3828</v>
      </c>
      <c r="G5386" t="s">
        <v>3829</v>
      </c>
      <c r="H5386">
        <v>1.0880000000000001</v>
      </c>
      <c r="I5386" t="s">
        <v>265</v>
      </c>
      <c r="J5386" t="s">
        <v>242</v>
      </c>
      <c r="K5386" t="s">
        <v>243</v>
      </c>
      <c r="L5386" t="s">
        <v>244</v>
      </c>
      <c r="M5386">
        <v>0</v>
      </c>
      <c r="N5386">
        <v>1.0880000000000001</v>
      </c>
      <c r="O5386" t="s">
        <v>2901</v>
      </c>
      <c r="P5386" t="s">
        <v>11400</v>
      </c>
      <c r="Q5386" t="s">
        <v>423</v>
      </c>
      <c r="R5386" t="s">
        <v>11401</v>
      </c>
      <c r="S5386" t="s">
        <v>270</v>
      </c>
      <c r="T5386" t="b">
        <v>1</v>
      </c>
    </row>
    <row r="5387" spans="1:20" x14ac:dyDescent="0.25">
      <c r="A5387" t="s">
        <v>259</v>
      </c>
      <c r="B5387" t="s">
        <v>260</v>
      </c>
      <c r="C5387" t="s">
        <v>336</v>
      </c>
      <c r="D5387" t="s">
        <v>418</v>
      </c>
      <c r="E5387" t="s">
        <v>3828</v>
      </c>
      <c r="F5387" t="s">
        <v>3828</v>
      </c>
      <c r="G5387" t="s">
        <v>3829</v>
      </c>
      <c r="H5387">
        <v>5623</v>
      </c>
      <c r="I5387" t="s">
        <v>265</v>
      </c>
      <c r="J5387" t="s">
        <v>242</v>
      </c>
      <c r="K5387" t="s">
        <v>243</v>
      </c>
      <c r="L5387" t="s">
        <v>244</v>
      </c>
      <c r="M5387">
        <v>0</v>
      </c>
      <c r="N5387">
        <v>5623</v>
      </c>
      <c r="O5387" t="s">
        <v>2901</v>
      </c>
      <c r="P5387" t="s">
        <v>11400</v>
      </c>
      <c r="Q5387" t="s">
        <v>423</v>
      </c>
      <c r="R5387" t="s">
        <v>11402</v>
      </c>
      <c r="S5387" t="s">
        <v>270</v>
      </c>
      <c r="T5387" t="b">
        <v>1</v>
      </c>
    </row>
    <row r="5388" spans="1:20" x14ac:dyDescent="0.25">
      <c r="A5388" t="s">
        <v>259</v>
      </c>
      <c r="B5388" t="s">
        <v>260</v>
      </c>
      <c r="C5388" t="s">
        <v>336</v>
      </c>
      <c r="D5388" t="s">
        <v>418</v>
      </c>
      <c r="E5388" t="s">
        <v>3828</v>
      </c>
      <c r="F5388" t="s">
        <v>3828</v>
      </c>
      <c r="G5388" t="s">
        <v>3829</v>
      </c>
      <c r="H5388">
        <v>10865</v>
      </c>
      <c r="I5388" t="s">
        <v>265</v>
      </c>
      <c r="J5388" t="s">
        <v>242</v>
      </c>
      <c r="K5388" t="s">
        <v>243</v>
      </c>
      <c r="L5388" t="s">
        <v>244</v>
      </c>
      <c r="M5388">
        <v>0</v>
      </c>
      <c r="N5388">
        <v>10865</v>
      </c>
      <c r="O5388" t="s">
        <v>2901</v>
      </c>
      <c r="P5388" t="s">
        <v>11400</v>
      </c>
      <c r="Q5388" t="s">
        <v>423</v>
      </c>
      <c r="R5388" t="s">
        <v>11403</v>
      </c>
      <c r="S5388" t="s">
        <v>270</v>
      </c>
      <c r="T5388" t="b">
        <v>1</v>
      </c>
    </row>
    <row r="5389" spans="1:20" x14ac:dyDescent="0.25">
      <c r="A5389" t="s">
        <v>236</v>
      </c>
      <c r="B5389" t="s">
        <v>236</v>
      </c>
      <c r="C5389" t="s">
        <v>237</v>
      </c>
      <c r="D5389" t="s">
        <v>362</v>
      </c>
      <c r="F5389" t="s">
        <v>1819</v>
      </c>
      <c r="G5389" t="s">
        <v>2254</v>
      </c>
      <c r="H5389">
        <v>3.6000000000000002E-4</v>
      </c>
      <c r="I5389" t="s">
        <v>254</v>
      </c>
      <c r="J5389" t="s">
        <v>242</v>
      </c>
      <c r="K5389" t="s">
        <v>243</v>
      </c>
      <c r="L5389" t="s">
        <v>244</v>
      </c>
      <c r="M5389">
        <v>0</v>
      </c>
      <c r="N5389">
        <v>3.6000000000000002E-4</v>
      </c>
      <c r="O5389" t="s">
        <v>365</v>
      </c>
      <c r="P5389" t="s">
        <v>2255</v>
      </c>
      <c r="Q5389" t="s">
        <v>367</v>
      </c>
      <c r="R5389" t="s">
        <v>1821</v>
      </c>
      <c r="S5389" t="s">
        <v>249</v>
      </c>
      <c r="T5389" t="b">
        <v>0</v>
      </c>
    </row>
    <row r="5390" spans="1:20" x14ac:dyDescent="0.25">
      <c r="A5390" t="s">
        <v>259</v>
      </c>
      <c r="B5390" t="s">
        <v>1086</v>
      </c>
      <c r="C5390" t="s">
        <v>237</v>
      </c>
      <c r="D5390" t="s">
        <v>1087</v>
      </c>
      <c r="E5390" t="s">
        <v>11404</v>
      </c>
      <c r="F5390" t="s">
        <v>11405</v>
      </c>
      <c r="G5390" t="s">
        <v>11406</v>
      </c>
      <c r="H5390">
        <v>205.15</v>
      </c>
      <c r="I5390" t="s">
        <v>265</v>
      </c>
      <c r="J5390" t="s">
        <v>242</v>
      </c>
      <c r="K5390" t="s">
        <v>243</v>
      </c>
      <c r="L5390" t="s">
        <v>244</v>
      </c>
      <c r="M5390">
        <v>0</v>
      </c>
      <c r="N5390">
        <v>205.15</v>
      </c>
      <c r="O5390" t="s">
        <v>590</v>
      </c>
      <c r="P5390" t="s">
        <v>11407</v>
      </c>
      <c r="Q5390" t="s">
        <v>1092</v>
      </c>
      <c r="R5390" t="s">
        <v>11408</v>
      </c>
      <c r="S5390" t="s">
        <v>1094</v>
      </c>
      <c r="T5390" t="b">
        <v>1</v>
      </c>
    </row>
    <row r="5391" spans="1:20" x14ac:dyDescent="0.25">
      <c r="A5391" t="s">
        <v>259</v>
      </c>
      <c r="B5391" t="s">
        <v>1086</v>
      </c>
      <c r="C5391" t="s">
        <v>336</v>
      </c>
      <c r="D5391" t="s">
        <v>1087</v>
      </c>
      <c r="E5391" t="s">
        <v>11404</v>
      </c>
      <c r="F5391" t="s">
        <v>11405</v>
      </c>
      <c r="G5391" t="s">
        <v>11406</v>
      </c>
      <c r="H5391">
        <v>718837</v>
      </c>
      <c r="I5391" t="s">
        <v>265</v>
      </c>
      <c r="J5391" t="s">
        <v>242</v>
      </c>
      <c r="K5391" t="s">
        <v>243</v>
      </c>
      <c r="L5391" t="s">
        <v>244</v>
      </c>
      <c r="M5391">
        <v>0</v>
      </c>
      <c r="N5391">
        <v>718837</v>
      </c>
      <c r="O5391" t="s">
        <v>590</v>
      </c>
      <c r="P5391" t="s">
        <v>11407</v>
      </c>
      <c r="Q5391" t="s">
        <v>1092</v>
      </c>
      <c r="R5391" t="s">
        <v>11409</v>
      </c>
      <c r="S5391" t="s">
        <v>1094</v>
      </c>
      <c r="T5391" t="b">
        <v>1</v>
      </c>
    </row>
    <row r="5392" spans="1:20" x14ac:dyDescent="0.25">
      <c r="A5392" t="s">
        <v>259</v>
      </c>
      <c r="B5392" t="s">
        <v>1086</v>
      </c>
      <c r="C5392" t="s">
        <v>336</v>
      </c>
      <c r="D5392" t="s">
        <v>1087</v>
      </c>
      <c r="E5392" t="s">
        <v>11404</v>
      </c>
      <c r="F5392" t="s">
        <v>11405</v>
      </c>
      <c r="G5392" t="s">
        <v>11406</v>
      </c>
      <c r="H5392">
        <v>1078256</v>
      </c>
      <c r="I5392" t="s">
        <v>265</v>
      </c>
      <c r="J5392" t="s">
        <v>242</v>
      </c>
      <c r="K5392" t="s">
        <v>243</v>
      </c>
      <c r="L5392" t="s">
        <v>244</v>
      </c>
      <c r="M5392">
        <v>0</v>
      </c>
      <c r="N5392">
        <v>1078256</v>
      </c>
      <c r="O5392" t="s">
        <v>590</v>
      </c>
      <c r="P5392" t="s">
        <v>11407</v>
      </c>
      <c r="Q5392" t="s">
        <v>1092</v>
      </c>
      <c r="R5392" t="s">
        <v>11410</v>
      </c>
      <c r="S5392" t="s">
        <v>1094</v>
      </c>
      <c r="T5392" t="b">
        <v>1</v>
      </c>
    </row>
    <row r="5393" spans="1:20" x14ac:dyDescent="0.25">
      <c r="A5393" t="s">
        <v>236</v>
      </c>
      <c r="B5393" t="s">
        <v>236</v>
      </c>
      <c r="C5393" t="s">
        <v>237</v>
      </c>
      <c r="D5393" t="s">
        <v>250</v>
      </c>
      <c r="E5393" t="s">
        <v>251</v>
      </c>
      <c r="F5393" t="s">
        <v>455</v>
      </c>
      <c r="G5393" t="s">
        <v>8804</v>
      </c>
      <c r="H5393">
        <v>0</v>
      </c>
      <c r="I5393" t="s">
        <v>241</v>
      </c>
      <c r="J5393" t="s">
        <v>242</v>
      </c>
      <c r="K5393" t="s">
        <v>243</v>
      </c>
      <c r="L5393" t="s">
        <v>244</v>
      </c>
      <c r="M5393">
        <v>0</v>
      </c>
      <c r="N5393">
        <v>0</v>
      </c>
      <c r="O5393" t="s">
        <v>255</v>
      </c>
      <c r="P5393" t="s">
        <v>11411</v>
      </c>
      <c r="Q5393" t="s">
        <v>257</v>
      </c>
      <c r="R5393" t="s">
        <v>1828</v>
      </c>
      <c r="S5393" t="s">
        <v>249</v>
      </c>
      <c r="T5393" t="b">
        <v>1</v>
      </c>
    </row>
    <row r="5394" spans="1:20" x14ac:dyDescent="0.25">
      <c r="A5394" t="s">
        <v>259</v>
      </c>
      <c r="B5394" t="s">
        <v>260</v>
      </c>
      <c r="C5394" t="s">
        <v>237</v>
      </c>
      <c r="D5394" t="s">
        <v>1142</v>
      </c>
      <c r="E5394" t="s">
        <v>1143</v>
      </c>
      <c r="F5394" t="s">
        <v>11412</v>
      </c>
      <c r="G5394" t="s">
        <v>11412</v>
      </c>
      <c r="H5394">
        <v>0.192</v>
      </c>
      <c r="I5394" t="s">
        <v>265</v>
      </c>
      <c r="J5394" t="s">
        <v>242</v>
      </c>
      <c r="K5394" t="s">
        <v>243</v>
      </c>
      <c r="L5394" t="s">
        <v>244</v>
      </c>
      <c r="M5394">
        <v>0</v>
      </c>
      <c r="N5394">
        <v>0.192</v>
      </c>
      <c r="O5394" t="s">
        <v>324</v>
      </c>
      <c r="P5394" t="s">
        <v>11413</v>
      </c>
      <c r="Q5394" t="s">
        <v>1146</v>
      </c>
      <c r="R5394" t="s">
        <v>11414</v>
      </c>
      <c r="S5394" t="s">
        <v>270</v>
      </c>
      <c r="T5394" t="b">
        <v>1</v>
      </c>
    </row>
    <row r="5395" spans="1:20" x14ac:dyDescent="0.25">
      <c r="A5395" t="s">
        <v>259</v>
      </c>
      <c r="B5395" t="s">
        <v>260</v>
      </c>
      <c r="C5395" t="s">
        <v>336</v>
      </c>
      <c r="D5395" t="s">
        <v>1142</v>
      </c>
      <c r="E5395" t="s">
        <v>1143</v>
      </c>
      <c r="F5395" t="s">
        <v>11412</v>
      </c>
      <c r="G5395" t="s">
        <v>11412</v>
      </c>
      <c r="H5395">
        <v>992</v>
      </c>
      <c r="I5395" t="s">
        <v>265</v>
      </c>
      <c r="J5395" t="s">
        <v>242</v>
      </c>
      <c r="K5395" t="s">
        <v>243</v>
      </c>
      <c r="L5395" t="s">
        <v>244</v>
      </c>
      <c r="M5395">
        <v>0</v>
      </c>
      <c r="N5395">
        <v>992</v>
      </c>
      <c r="O5395" t="s">
        <v>674</v>
      </c>
      <c r="P5395" t="s">
        <v>11413</v>
      </c>
      <c r="Q5395" t="s">
        <v>1146</v>
      </c>
      <c r="R5395" t="s">
        <v>11415</v>
      </c>
      <c r="S5395" t="s">
        <v>270</v>
      </c>
      <c r="T5395" t="b">
        <v>1</v>
      </c>
    </row>
    <row r="5396" spans="1:20" x14ac:dyDescent="0.25">
      <c r="A5396" t="s">
        <v>259</v>
      </c>
      <c r="B5396" t="s">
        <v>260</v>
      </c>
      <c r="C5396" t="s">
        <v>336</v>
      </c>
      <c r="D5396" t="s">
        <v>1142</v>
      </c>
      <c r="E5396" t="s">
        <v>1143</v>
      </c>
      <c r="F5396" t="s">
        <v>11412</v>
      </c>
      <c r="G5396" t="s">
        <v>11412</v>
      </c>
      <c r="H5396">
        <v>1917</v>
      </c>
      <c r="I5396" t="s">
        <v>265</v>
      </c>
      <c r="J5396" t="s">
        <v>242</v>
      </c>
      <c r="K5396" t="s">
        <v>243</v>
      </c>
      <c r="L5396" t="s">
        <v>244</v>
      </c>
      <c r="M5396">
        <v>0</v>
      </c>
      <c r="N5396">
        <v>1917</v>
      </c>
      <c r="O5396" t="s">
        <v>674</v>
      </c>
      <c r="P5396" t="s">
        <v>11413</v>
      </c>
      <c r="Q5396" t="s">
        <v>1146</v>
      </c>
      <c r="R5396" t="s">
        <v>11416</v>
      </c>
      <c r="S5396" t="s">
        <v>270</v>
      </c>
      <c r="T5396" t="b">
        <v>1</v>
      </c>
    </row>
    <row r="5397" spans="1:20" x14ac:dyDescent="0.25">
      <c r="A5397" t="s">
        <v>259</v>
      </c>
      <c r="B5397" t="s">
        <v>260</v>
      </c>
      <c r="C5397" t="s">
        <v>237</v>
      </c>
      <c r="D5397" t="s">
        <v>2420</v>
      </c>
      <c r="E5397" t="s">
        <v>6610</v>
      </c>
      <c r="F5397" t="s">
        <v>11417</v>
      </c>
      <c r="G5397" t="s">
        <v>11417</v>
      </c>
      <c r="H5397">
        <v>9.0999999999999998E-2</v>
      </c>
      <c r="I5397" t="s">
        <v>265</v>
      </c>
      <c r="J5397" t="s">
        <v>242</v>
      </c>
      <c r="K5397" t="s">
        <v>243</v>
      </c>
      <c r="L5397" t="s">
        <v>244</v>
      </c>
      <c r="M5397">
        <v>0</v>
      </c>
      <c r="N5397">
        <v>9.0999999999999998E-2</v>
      </c>
      <c r="O5397" t="s">
        <v>245</v>
      </c>
      <c r="P5397" t="s">
        <v>11418</v>
      </c>
      <c r="Q5397" t="s">
        <v>2424</v>
      </c>
      <c r="R5397" t="s">
        <v>11419</v>
      </c>
      <c r="S5397" t="s">
        <v>270</v>
      </c>
      <c r="T5397" t="b">
        <v>1</v>
      </c>
    </row>
    <row r="5398" spans="1:20" x14ac:dyDescent="0.25">
      <c r="A5398" t="s">
        <v>259</v>
      </c>
      <c r="B5398" t="s">
        <v>260</v>
      </c>
      <c r="C5398" t="s">
        <v>237</v>
      </c>
      <c r="D5398" t="s">
        <v>412</v>
      </c>
      <c r="E5398" t="s">
        <v>2304</v>
      </c>
      <c r="F5398" t="s">
        <v>11420</v>
      </c>
      <c r="G5398" t="s">
        <v>11420</v>
      </c>
      <c r="H5398">
        <v>4.282</v>
      </c>
      <c r="I5398" t="s">
        <v>265</v>
      </c>
      <c r="J5398" t="s">
        <v>242</v>
      </c>
      <c r="K5398" t="s">
        <v>243</v>
      </c>
      <c r="L5398" t="s">
        <v>244</v>
      </c>
      <c r="M5398">
        <v>0</v>
      </c>
      <c r="N5398">
        <v>4.282</v>
      </c>
      <c r="O5398" t="s">
        <v>372</v>
      </c>
      <c r="P5398" t="s">
        <v>11421</v>
      </c>
      <c r="Q5398" t="s">
        <v>416</v>
      </c>
      <c r="R5398" t="s">
        <v>11422</v>
      </c>
      <c r="S5398" t="s">
        <v>270</v>
      </c>
      <c r="T5398" t="b">
        <v>1</v>
      </c>
    </row>
    <row r="5399" spans="1:20" x14ac:dyDescent="0.25">
      <c r="A5399" t="s">
        <v>259</v>
      </c>
      <c r="B5399" t="s">
        <v>260</v>
      </c>
      <c r="C5399" t="s">
        <v>237</v>
      </c>
      <c r="D5399" t="s">
        <v>1588</v>
      </c>
      <c r="E5399" t="s">
        <v>2144</v>
      </c>
      <c r="F5399" t="s">
        <v>11423</v>
      </c>
      <c r="G5399" t="s">
        <v>11423</v>
      </c>
      <c r="H5399">
        <v>16.032</v>
      </c>
      <c r="I5399" t="s">
        <v>265</v>
      </c>
      <c r="J5399" t="s">
        <v>242</v>
      </c>
      <c r="K5399" t="s">
        <v>243</v>
      </c>
      <c r="L5399" t="s">
        <v>244</v>
      </c>
      <c r="M5399">
        <v>0</v>
      </c>
      <c r="N5399">
        <v>16.032</v>
      </c>
      <c r="O5399" t="s">
        <v>476</v>
      </c>
      <c r="P5399" t="s">
        <v>11424</v>
      </c>
      <c r="Q5399" t="s">
        <v>1592</v>
      </c>
      <c r="R5399" t="s">
        <v>11425</v>
      </c>
      <c r="S5399" t="s">
        <v>270</v>
      </c>
      <c r="T5399" t="b">
        <v>1</v>
      </c>
    </row>
    <row r="5400" spans="1:20" x14ac:dyDescent="0.25">
      <c r="A5400" t="s">
        <v>259</v>
      </c>
      <c r="B5400" t="s">
        <v>260</v>
      </c>
      <c r="C5400" t="s">
        <v>336</v>
      </c>
      <c r="D5400" t="s">
        <v>1588</v>
      </c>
      <c r="E5400" t="s">
        <v>2144</v>
      </c>
      <c r="F5400" t="s">
        <v>11423</v>
      </c>
      <c r="G5400" t="s">
        <v>11423</v>
      </c>
      <c r="H5400">
        <v>81679</v>
      </c>
      <c r="I5400" t="s">
        <v>265</v>
      </c>
      <c r="J5400" t="s">
        <v>242</v>
      </c>
      <c r="K5400" t="s">
        <v>243</v>
      </c>
      <c r="L5400" t="s">
        <v>244</v>
      </c>
      <c r="M5400">
        <v>0</v>
      </c>
      <c r="N5400">
        <v>81679</v>
      </c>
      <c r="O5400" t="s">
        <v>476</v>
      </c>
      <c r="P5400" t="s">
        <v>11424</v>
      </c>
      <c r="Q5400" t="s">
        <v>1592</v>
      </c>
      <c r="R5400" t="s">
        <v>11426</v>
      </c>
      <c r="S5400" t="s">
        <v>270</v>
      </c>
      <c r="T5400" t="b">
        <v>1</v>
      </c>
    </row>
    <row r="5401" spans="1:20" x14ac:dyDescent="0.25">
      <c r="A5401" t="s">
        <v>259</v>
      </c>
      <c r="B5401" t="s">
        <v>260</v>
      </c>
      <c r="C5401" t="s">
        <v>336</v>
      </c>
      <c r="D5401" t="s">
        <v>1588</v>
      </c>
      <c r="E5401" t="s">
        <v>2144</v>
      </c>
      <c r="F5401" t="s">
        <v>11423</v>
      </c>
      <c r="G5401" t="s">
        <v>11423</v>
      </c>
      <c r="H5401">
        <v>118306</v>
      </c>
      <c r="I5401" t="s">
        <v>265</v>
      </c>
      <c r="J5401" t="s">
        <v>242</v>
      </c>
      <c r="K5401" t="s">
        <v>243</v>
      </c>
      <c r="L5401" t="s">
        <v>244</v>
      </c>
      <c r="M5401">
        <v>0</v>
      </c>
      <c r="N5401">
        <v>118306</v>
      </c>
      <c r="O5401" t="s">
        <v>476</v>
      </c>
      <c r="P5401" t="s">
        <v>11424</v>
      </c>
      <c r="Q5401" t="s">
        <v>1592</v>
      </c>
      <c r="R5401" t="s">
        <v>11427</v>
      </c>
      <c r="S5401" t="s">
        <v>270</v>
      </c>
      <c r="T5401" t="b">
        <v>1</v>
      </c>
    </row>
    <row r="5402" spans="1:20" x14ac:dyDescent="0.25">
      <c r="A5402" t="s">
        <v>259</v>
      </c>
      <c r="B5402" t="s">
        <v>260</v>
      </c>
      <c r="C5402" t="s">
        <v>237</v>
      </c>
      <c r="D5402" t="s">
        <v>664</v>
      </c>
      <c r="E5402" t="s">
        <v>3016</v>
      </c>
      <c r="F5402" t="s">
        <v>6913</v>
      </c>
      <c r="G5402" t="s">
        <v>6913</v>
      </c>
      <c r="H5402">
        <v>6.24</v>
      </c>
      <c r="I5402" t="s">
        <v>265</v>
      </c>
      <c r="J5402" t="s">
        <v>242</v>
      </c>
      <c r="K5402" t="s">
        <v>243</v>
      </c>
      <c r="L5402" t="s">
        <v>244</v>
      </c>
      <c r="M5402">
        <v>0</v>
      </c>
      <c r="N5402">
        <v>6.24</v>
      </c>
      <c r="O5402" t="s">
        <v>324</v>
      </c>
      <c r="P5402" t="s">
        <v>11428</v>
      </c>
      <c r="Q5402" t="s">
        <v>668</v>
      </c>
      <c r="R5402" t="s">
        <v>11429</v>
      </c>
      <c r="S5402" t="s">
        <v>270</v>
      </c>
      <c r="T5402" t="b">
        <v>1</v>
      </c>
    </row>
    <row r="5403" spans="1:20" x14ac:dyDescent="0.25">
      <c r="A5403" t="s">
        <v>259</v>
      </c>
      <c r="B5403" t="s">
        <v>260</v>
      </c>
      <c r="C5403" t="s">
        <v>336</v>
      </c>
      <c r="D5403" t="s">
        <v>664</v>
      </c>
      <c r="E5403" t="s">
        <v>3016</v>
      </c>
      <c r="F5403" t="s">
        <v>6913</v>
      </c>
      <c r="G5403" t="s">
        <v>6913</v>
      </c>
      <c r="H5403">
        <v>34820</v>
      </c>
      <c r="I5403" t="s">
        <v>265</v>
      </c>
      <c r="J5403" t="s">
        <v>242</v>
      </c>
      <c r="K5403" t="s">
        <v>243</v>
      </c>
      <c r="L5403" t="s">
        <v>244</v>
      </c>
      <c r="M5403">
        <v>0</v>
      </c>
      <c r="N5403">
        <v>34820</v>
      </c>
      <c r="O5403" t="s">
        <v>11430</v>
      </c>
      <c r="P5403" t="s">
        <v>11428</v>
      </c>
      <c r="Q5403" t="s">
        <v>668</v>
      </c>
      <c r="R5403" t="s">
        <v>11431</v>
      </c>
      <c r="S5403" t="s">
        <v>270</v>
      </c>
      <c r="T5403" t="b">
        <v>1</v>
      </c>
    </row>
    <row r="5404" spans="1:20" x14ac:dyDescent="0.25">
      <c r="A5404" t="s">
        <v>259</v>
      </c>
      <c r="B5404" t="s">
        <v>260</v>
      </c>
      <c r="C5404" t="s">
        <v>336</v>
      </c>
      <c r="D5404" t="s">
        <v>664</v>
      </c>
      <c r="E5404" t="s">
        <v>3016</v>
      </c>
      <c r="F5404" t="s">
        <v>6913</v>
      </c>
      <c r="G5404" t="s">
        <v>6913</v>
      </c>
      <c r="H5404">
        <v>69360</v>
      </c>
      <c r="I5404" t="s">
        <v>265</v>
      </c>
      <c r="J5404" t="s">
        <v>242</v>
      </c>
      <c r="K5404" t="s">
        <v>243</v>
      </c>
      <c r="L5404" t="s">
        <v>244</v>
      </c>
      <c r="M5404">
        <v>0</v>
      </c>
      <c r="N5404">
        <v>69360</v>
      </c>
      <c r="O5404" t="s">
        <v>324</v>
      </c>
      <c r="P5404" t="s">
        <v>11428</v>
      </c>
      <c r="Q5404" t="s">
        <v>668</v>
      </c>
      <c r="R5404" t="s">
        <v>11432</v>
      </c>
      <c r="S5404" t="s">
        <v>270</v>
      </c>
      <c r="T5404" t="b">
        <v>1</v>
      </c>
    </row>
    <row r="5405" spans="1:20" x14ac:dyDescent="0.25">
      <c r="A5405" t="s">
        <v>259</v>
      </c>
      <c r="B5405" t="s">
        <v>10766</v>
      </c>
      <c r="C5405" t="s">
        <v>237</v>
      </c>
      <c r="D5405" t="s">
        <v>10767</v>
      </c>
      <c r="F5405" t="s">
        <v>1368</v>
      </c>
      <c r="G5405" t="s">
        <v>11433</v>
      </c>
      <c r="H5405">
        <v>3.2800729999999998</v>
      </c>
      <c r="I5405" t="s">
        <v>265</v>
      </c>
      <c r="J5405" t="s">
        <v>242</v>
      </c>
      <c r="K5405" t="s">
        <v>243</v>
      </c>
      <c r="L5405" t="s">
        <v>244</v>
      </c>
      <c r="M5405">
        <v>0</v>
      </c>
      <c r="N5405">
        <v>3.2800729999999998</v>
      </c>
      <c r="O5405" t="s">
        <v>1044</v>
      </c>
      <c r="P5405" t="s">
        <v>11434</v>
      </c>
      <c r="Q5405" t="s">
        <v>10772</v>
      </c>
      <c r="R5405" t="s">
        <v>10773</v>
      </c>
      <c r="S5405" t="s">
        <v>10774</v>
      </c>
      <c r="T5405" t="b">
        <v>1</v>
      </c>
    </row>
    <row r="5406" spans="1:20" x14ac:dyDescent="0.25">
      <c r="A5406" t="s">
        <v>236</v>
      </c>
      <c r="B5406" t="s">
        <v>335</v>
      </c>
      <c r="C5406" t="s">
        <v>237</v>
      </c>
      <c r="D5406" t="s">
        <v>335</v>
      </c>
      <c r="F5406" t="s">
        <v>11435</v>
      </c>
      <c r="G5406" t="s">
        <v>11436</v>
      </c>
      <c r="H5406">
        <v>10</v>
      </c>
      <c r="I5406" t="s">
        <v>492</v>
      </c>
      <c r="J5406" t="s">
        <v>242</v>
      </c>
      <c r="K5406" t="s">
        <v>243</v>
      </c>
      <c r="L5406" t="s">
        <v>244</v>
      </c>
      <c r="M5406">
        <v>0</v>
      </c>
      <c r="N5406">
        <v>10</v>
      </c>
      <c r="O5406" t="s">
        <v>324</v>
      </c>
      <c r="P5406" t="s">
        <v>11437</v>
      </c>
      <c r="Q5406" t="s">
        <v>494</v>
      </c>
      <c r="R5406" t="s">
        <v>11438</v>
      </c>
      <c r="S5406" t="s">
        <v>346</v>
      </c>
      <c r="T5406" t="b">
        <v>1</v>
      </c>
    </row>
    <row r="5407" spans="1:20" x14ac:dyDescent="0.25">
      <c r="A5407" t="s">
        <v>259</v>
      </c>
      <c r="B5407" t="s">
        <v>260</v>
      </c>
      <c r="C5407" t="s">
        <v>237</v>
      </c>
      <c r="D5407" t="s">
        <v>11439</v>
      </c>
      <c r="E5407" t="s">
        <v>11440</v>
      </c>
      <c r="F5407" t="s">
        <v>11441</v>
      </c>
      <c r="G5407" t="s">
        <v>11441</v>
      </c>
      <c r="H5407">
        <v>7.1760000000000002</v>
      </c>
      <c r="I5407" t="s">
        <v>265</v>
      </c>
      <c r="J5407" t="s">
        <v>242</v>
      </c>
      <c r="K5407" t="s">
        <v>243</v>
      </c>
      <c r="L5407" t="s">
        <v>244</v>
      </c>
      <c r="M5407">
        <v>0</v>
      </c>
      <c r="N5407">
        <v>7.1760000000000002</v>
      </c>
      <c r="O5407" t="s">
        <v>927</v>
      </c>
      <c r="P5407" t="s">
        <v>11442</v>
      </c>
      <c r="Q5407" t="s">
        <v>11443</v>
      </c>
      <c r="R5407" t="s">
        <v>11444</v>
      </c>
      <c r="S5407" t="s">
        <v>270</v>
      </c>
      <c r="T5407" t="b">
        <v>1</v>
      </c>
    </row>
    <row r="5408" spans="1:20" x14ac:dyDescent="0.25">
      <c r="A5408" t="s">
        <v>259</v>
      </c>
      <c r="B5408" t="s">
        <v>260</v>
      </c>
      <c r="C5408" t="s">
        <v>336</v>
      </c>
      <c r="D5408" t="s">
        <v>11439</v>
      </c>
      <c r="E5408" t="s">
        <v>11440</v>
      </c>
      <c r="F5408" t="s">
        <v>11441</v>
      </c>
      <c r="G5408" t="s">
        <v>11441</v>
      </c>
      <c r="H5408">
        <v>40234</v>
      </c>
      <c r="I5408" t="s">
        <v>265</v>
      </c>
      <c r="J5408" t="s">
        <v>242</v>
      </c>
      <c r="K5408" t="s">
        <v>243</v>
      </c>
      <c r="L5408" t="s">
        <v>244</v>
      </c>
      <c r="M5408">
        <v>0</v>
      </c>
      <c r="N5408">
        <v>40234</v>
      </c>
      <c r="O5408" t="s">
        <v>927</v>
      </c>
      <c r="P5408" t="s">
        <v>11442</v>
      </c>
      <c r="Q5408" t="s">
        <v>11443</v>
      </c>
      <c r="R5408" t="s">
        <v>11445</v>
      </c>
      <c r="S5408" t="s">
        <v>270</v>
      </c>
      <c r="T5408" t="b">
        <v>1</v>
      </c>
    </row>
    <row r="5409" spans="1:20" x14ac:dyDescent="0.25">
      <c r="A5409" t="s">
        <v>259</v>
      </c>
      <c r="B5409" t="s">
        <v>260</v>
      </c>
      <c r="C5409" t="s">
        <v>336</v>
      </c>
      <c r="D5409" t="s">
        <v>11439</v>
      </c>
      <c r="E5409" t="s">
        <v>11440</v>
      </c>
      <c r="F5409" t="s">
        <v>11441</v>
      </c>
      <c r="G5409" t="s">
        <v>11441</v>
      </c>
      <c r="H5409">
        <v>82982</v>
      </c>
      <c r="I5409" t="s">
        <v>265</v>
      </c>
      <c r="J5409" t="s">
        <v>242</v>
      </c>
      <c r="K5409" t="s">
        <v>243</v>
      </c>
      <c r="L5409" t="s">
        <v>244</v>
      </c>
      <c r="M5409">
        <v>0</v>
      </c>
      <c r="N5409">
        <v>82982</v>
      </c>
      <c r="O5409" t="s">
        <v>927</v>
      </c>
      <c r="P5409" t="s">
        <v>11442</v>
      </c>
      <c r="Q5409" t="s">
        <v>11443</v>
      </c>
      <c r="R5409" t="s">
        <v>11446</v>
      </c>
      <c r="S5409" t="s">
        <v>270</v>
      </c>
      <c r="T5409" t="b">
        <v>1</v>
      </c>
    </row>
    <row r="5410" spans="1:20" x14ac:dyDescent="0.25">
      <c r="A5410" t="s">
        <v>259</v>
      </c>
      <c r="B5410" t="s">
        <v>260</v>
      </c>
      <c r="C5410" t="s">
        <v>237</v>
      </c>
      <c r="D5410" t="s">
        <v>2443</v>
      </c>
      <c r="E5410" t="s">
        <v>2778</v>
      </c>
      <c r="F5410" t="s">
        <v>2778</v>
      </c>
      <c r="G5410" t="s">
        <v>11447</v>
      </c>
      <c r="H5410">
        <v>3.0720000000000001</v>
      </c>
      <c r="I5410" t="s">
        <v>265</v>
      </c>
      <c r="J5410" t="s">
        <v>242</v>
      </c>
      <c r="K5410" t="s">
        <v>243</v>
      </c>
      <c r="L5410" t="s">
        <v>244</v>
      </c>
      <c r="M5410">
        <v>0</v>
      </c>
      <c r="N5410">
        <v>3.0720000000000001</v>
      </c>
      <c r="O5410" t="s">
        <v>324</v>
      </c>
      <c r="P5410" t="s">
        <v>11448</v>
      </c>
      <c r="Q5410" t="s">
        <v>2448</v>
      </c>
      <c r="R5410" t="s">
        <v>11449</v>
      </c>
      <c r="S5410" t="s">
        <v>270</v>
      </c>
      <c r="T5410" t="b">
        <v>1</v>
      </c>
    </row>
    <row r="5411" spans="1:20" x14ac:dyDescent="0.25">
      <c r="A5411" t="s">
        <v>259</v>
      </c>
      <c r="B5411" t="s">
        <v>260</v>
      </c>
      <c r="C5411" t="s">
        <v>336</v>
      </c>
      <c r="D5411" t="s">
        <v>2443</v>
      </c>
      <c r="E5411" t="s">
        <v>2778</v>
      </c>
      <c r="F5411" t="s">
        <v>2778</v>
      </c>
      <c r="G5411" t="s">
        <v>11447</v>
      </c>
      <c r="H5411">
        <v>15877</v>
      </c>
      <c r="I5411" t="s">
        <v>265</v>
      </c>
      <c r="J5411" t="s">
        <v>242</v>
      </c>
      <c r="K5411" t="s">
        <v>243</v>
      </c>
      <c r="L5411" t="s">
        <v>244</v>
      </c>
      <c r="M5411">
        <v>0</v>
      </c>
      <c r="N5411">
        <v>15877</v>
      </c>
      <c r="O5411" t="s">
        <v>324</v>
      </c>
      <c r="P5411" t="s">
        <v>11448</v>
      </c>
      <c r="Q5411" t="s">
        <v>2448</v>
      </c>
      <c r="R5411" t="s">
        <v>11450</v>
      </c>
      <c r="S5411" t="s">
        <v>270</v>
      </c>
      <c r="T5411" t="b">
        <v>1</v>
      </c>
    </row>
    <row r="5412" spans="1:20" x14ac:dyDescent="0.25">
      <c r="A5412" t="s">
        <v>259</v>
      </c>
      <c r="B5412" t="s">
        <v>260</v>
      </c>
      <c r="C5412" t="s">
        <v>336</v>
      </c>
      <c r="D5412" t="s">
        <v>2443</v>
      </c>
      <c r="E5412" t="s">
        <v>2778</v>
      </c>
      <c r="F5412" t="s">
        <v>2778</v>
      </c>
      <c r="G5412" t="s">
        <v>11447</v>
      </c>
      <c r="H5412">
        <v>30678</v>
      </c>
      <c r="I5412" t="s">
        <v>265</v>
      </c>
      <c r="J5412" t="s">
        <v>242</v>
      </c>
      <c r="K5412" t="s">
        <v>243</v>
      </c>
      <c r="L5412" t="s">
        <v>244</v>
      </c>
      <c r="M5412">
        <v>0</v>
      </c>
      <c r="N5412">
        <v>30678</v>
      </c>
      <c r="O5412" t="s">
        <v>324</v>
      </c>
      <c r="P5412" t="s">
        <v>11448</v>
      </c>
      <c r="Q5412" t="s">
        <v>2448</v>
      </c>
      <c r="R5412" t="s">
        <v>11451</v>
      </c>
      <c r="S5412" t="s">
        <v>270</v>
      </c>
      <c r="T5412" t="b">
        <v>1</v>
      </c>
    </row>
    <row r="5413" spans="1:20" x14ac:dyDescent="0.25">
      <c r="A5413" t="s">
        <v>259</v>
      </c>
      <c r="B5413" t="s">
        <v>260</v>
      </c>
      <c r="C5413" t="s">
        <v>237</v>
      </c>
      <c r="D5413" t="s">
        <v>3347</v>
      </c>
      <c r="E5413" t="s">
        <v>1221</v>
      </c>
      <c r="F5413" t="s">
        <v>11452</v>
      </c>
      <c r="G5413" t="s">
        <v>11452</v>
      </c>
      <c r="H5413">
        <v>27.196999999999999</v>
      </c>
      <c r="I5413" t="s">
        <v>265</v>
      </c>
      <c r="J5413" t="s">
        <v>242</v>
      </c>
      <c r="K5413" t="s">
        <v>243</v>
      </c>
      <c r="L5413" t="s">
        <v>244</v>
      </c>
      <c r="M5413">
        <v>0</v>
      </c>
      <c r="N5413">
        <v>27.196999999999999</v>
      </c>
      <c r="O5413" t="s">
        <v>927</v>
      </c>
      <c r="P5413" t="s">
        <v>11453</v>
      </c>
      <c r="Q5413" t="s">
        <v>3350</v>
      </c>
      <c r="R5413" t="s">
        <v>11454</v>
      </c>
      <c r="S5413" t="s">
        <v>270</v>
      </c>
      <c r="T5413" t="b">
        <v>1</v>
      </c>
    </row>
    <row r="5414" spans="1:20" x14ac:dyDescent="0.25">
      <c r="A5414" t="s">
        <v>259</v>
      </c>
      <c r="B5414" t="s">
        <v>260</v>
      </c>
      <c r="C5414" t="s">
        <v>336</v>
      </c>
      <c r="D5414" t="s">
        <v>3347</v>
      </c>
      <c r="E5414" t="s">
        <v>1221</v>
      </c>
      <c r="F5414" t="s">
        <v>11452</v>
      </c>
      <c r="G5414" t="s">
        <v>11452</v>
      </c>
      <c r="H5414">
        <v>164936</v>
      </c>
      <c r="I5414" t="s">
        <v>265</v>
      </c>
      <c r="J5414" t="s">
        <v>242</v>
      </c>
      <c r="K5414" t="s">
        <v>243</v>
      </c>
      <c r="L5414" t="s">
        <v>244</v>
      </c>
      <c r="M5414">
        <v>0</v>
      </c>
      <c r="N5414">
        <v>164936</v>
      </c>
      <c r="O5414" t="s">
        <v>5008</v>
      </c>
      <c r="P5414" t="s">
        <v>11453</v>
      </c>
      <c r="Q5414" t="s">
        <v>3350</v>
      </c>
      <c r="R5414" t="s">
        <v>11455</v>
      </c>
      <c r="S5414" t="s">
        <v>270</v>
      </c>
      <c r="T5414" t="b">
        <v>1</v>
      </c>
    </row>
    <row r="5415" spans="1:20" x14ac:dyDescent="0.25">
      <c r="A5415" t="s">
        <v>259</v>
      </c>
      <c r="B5415" t="s">
        <v>260</v>
      </c>
      <c r="C5415" t="s">
        <v>336</v>
      </c>
      <c r="D5415" t="s">
        <v>3347</v>
      </c>
      <c r="E5415" t="s">
        <v>1221</v>
      </c>
      <c r="F5415" t="s">
        <v>11452</v>
      </c>
      <c r="G5415" t="s">
        <v>11452</v>
      </c>
      <c r="H5415">
        <v>285893</v>
      </c>
      <c r="I5415" t="s">
        <v>265</v>
      </c>
      <c r="J5415" t="s">
        <v>242</v>
      </c>
      <c r="K5415" t="s">
        <v>243</v>
      </c>
      <c r="L5415" t="s">
        <v>244</v>
      </c>
      <c r="M5415">
        <v>0</v>
      </c>
      <c r="N5415">
        <v>285893</v>
      </c>
      <c r="O5415" t="s">
        <v>5008</v>
      </c>
      <c r="P5415" t="s">
        <v>11453</v>
      </c>
      <c r="Q5415" t="s">
        <v>3350</v>
      </c>
      <c r="R5415" t="s">
        <v>11456</v>
      </c>
      <c r="S5415" t="s">
        <v>270</v>
      </c>
      <c r="T5415" t="b">
        <v>1</v>
      </c>
    </row>
    <row r="5416" spans="1:20" x14ac:dyDescent="0.25">
      <c r="A5416" t="s">
        <v>259</v>
      </c>
      <c r="B5416" t="s">
        <v>260</v>
      </c>
      <c r="C5416" t="s">
        <v>237</v>
      </c>
      <c r="D5416" t="s">
        <v>4798</v>
      </c>
      <c r="E5416" t="s">
        <v>4757</v>
      </c>
      <c r="F5416" t="s">
        <v>11457</v>
      </c>
      <c r="G5416" t="s">
        <v>11457</v>
      </c>
      <c r="H5416">
        <v>7.1807999999999997E-2</v>
      </c>
      <c r="I5416" t="s">
        <v>265</v>
      </c>
      <c r="J5416" t="s">
        <v>242</v>
      </c>
      <c r="K5416" t="s">
        <v>243</v>
      </c>
      <c r="L5416" t="s">
        <v>244</v>
      </c>
      <c r="M5416">
        <v>0</v>
      </c>
      <c r="N5416">
        <v>7.1807999999999997E-2</v>
      </c>
      <c r="O5416" t="s">
        <v>372</v>
      </c>
      <c r="P5416" t="s">
        <v>11458</v>
      </c>
      <c r="Q5416" t="s">
        <v>4800</v>
      </c>
      <c r="R5416" t="s">
        <v>11459</v>
      </c>
      <c r="S5416" t="s">
        <v>270</v>
      </c>
      <c r="T5416" t="b">
        <v>1</v>
      </c>
    </row>
    <row r="5417" spans="1:20" x14ac:dyDescent="0.25">
      <c r="A5417" t="s">
        <v>236</v>
      </c>
      <c r="B5417" t="s">
        <v>236</v>
      </c>
      <c r="C5417" t="s">
        <v>237</v>
      </c>
      <c r="D5417" t="s">
        <v>362</v>
      </c>
      <c r="F5417" t="s">
        <v>7657</v>
      </c>
      <c r="G5417" t="s">
        <v>11283</v>
      </c>
      <c r="H5417">
        <v>0.09</v>
      </c>
      <c r="I5417" t="s">
        <v>254</v>
      </c>
      <c r="J5417" t="s">
        <v>242</v>
      </c>
      <c r="K5417" t="s">
        <v>243</v>
      </c>
      <c r="L5417" t="s">
        <v>244</v>
      </c>
      <c r="M5417">
        <v>0</v>
      </c>
      <c r="N5417">
        <v>0.09</v>
      </c>
      <c r="O5417" t="s">
        <v>927</v>
      </c>
      <c r="P5417" t="s">
        <v>11284</v>
      </c>
      <c r="Q5417" t="s">
        <v>367</v>
      </c>
      <c r="R5417" t="s">
        <v>7660</v>
      </c>
      <c r="S5417" t="s">
        <v>249</v>
      </c>
      <c r="T5417" t="b">
        <v>0</v>
      </c>
    </row>
    <row r="5418" spans="1:20" x14ac:dyDescent="0.25">
      <c r="A5418" t="s">
        <v>259</v>
      </c>
      <c r="B5418" t="s">
        <v>260</v>
      </c>
      <c r="C5418" t="s">
        <v>237</v>
      </c>
      <c r="D5418" t="s">
        <v>369</v>
      </c>
      <c r="E5418" t="s">
        <v>370</v>
      </c>
      <c r="F5418" t="s">
        <v>11460</v>
      </c>
      <c r="G5418" t="s">
        <v>11460</v>
      </c>
      <c r="H5418">
        <v>2.016</v>
      </c>
      <c r="I5418" t="s">
        <v>265</v>
      </c>
      <c r="J5418" t="s">
        <v>242</v>
      </c>
      <c r="K5418" t="s">
        <v>243</v>
      </c>
      <c r="L5418" t="s">
        <v>244</v>
      </c>
      <c r="M5418">
        <v>0</v>
      </c>
      <c r="N5418">
        <v>2.016</v>
      </c>
      <c r="O5418" t="s">
        <v>324</v>
      </c>
      <c r="P5418" t="s">
        <v>11461</v>
      </c>
      <c r="Q5418" t="s">
        <v>374</v>
      </c>
      <c r="R5418" t="s">
        <v>11462</v>
      </c>
      <c r="S5418" t="s">
        <v>270</v>
      </c>
      <c r="T5418" t="b">
        <v>1</v>
      </c>
    </row>
    <row r="5419" spans="1:20" x14ac:dyDescent="0.25">
      <c r="A5419" t="s">
        <v>259</v>
      </c>
      <c r="B5419" t="s">
        <v>260</v>
      </c>
      <c r="C5419" t="s">
        <v>336</v>
      </c>
      <c r="D5419" t="s">
        <v>369</v>
      </c>
      <c r="E5419" t="s">
        <v>370</v>
      </c>
      <c r="F5419" t="s">
        <v>11460</v>
      </c>
      <c r="G5419" t="s">
        <v>11460</v>
      </c>
      <c r="H5419">
        <v>10384</v>
      </c>
      <c r="I5419" t="s">
        <v>265</v>
      </c>
      <c r="J5419" t="s">
        <v>242</v>
      </c>
      <c r="K5419" t="s">
        <v>243</v>
      </c>
      <c r="L5419" t="s">
        <v>244</v>
      </c>
      <c r="M5419">
        <v>0</v>
      </c>
      <c r="N5419">
        <v>10384</v>
      </c>
      <c r="O5419" t="s">
        <v>324</v>
      </c>
      <c r="P5419" t="s">
        <v>11461</v>
      </c>
      <c r="Q5419" t="s">
        <v>374</v>
      </c>
      <c r="R5419" t="s">
        <v>11463</v>
      </c>
      <c r="S5419" t="s">
        <v>270</v>
      </c>
      <c r="T5419" t="b">
        <v>1</v>
      </c>
    </row>
    <row r="5420" spans="1:20" x14ac:dyDescent="0.25">
      <c r="A5420" t="s">
        <v>259</v>
      </c>
      <c r="B5420" t="s">
        <v>260</v>
      </c>
      <c r="C5420" t="s">
        <v>336</v>
      </c>
      <c r="D5420" t="s">
        <v>369</v>
      </c>
      <c r="E5420" t="s">
        <v>370</v>
      </c>
      <c r="F5420" t="s">
        <v>11460</v>
      </c>
      <c r="G5420" t="s">
        <v>11460</v>
      </c>
      <c r="H5420">
        <v>19921</v>
      </c>
      <c r="I5420" t="s">
        <v>265</v>
      </c>
      <c r="J5420" t="s">
        <v>242</v>
      </c>
      <c r="K5420" t="s">
        <v>243</v>
      </c>
      <c r="L5420" t="s">
        <v>244</v>
      </c>
      <c r="M5420">
        <v>0</v>
      </c>
      <c r="N5420">
        <v>19921</v>
      </c>
      <c r="O5420" t="s">
        <v>324</v>
      </c>
      <c r="P5420" t="s">
        <v>11461</v>
      </c>
      <c r="Q5420" t="s">
        <v>374</v>
      </c>
      <c r="R5420" t="s">
        <v>11464</v>
      </c>
      <c r="S5420" t="s">
        <v>270</v>
      </c>
      <c r="T5420" t="b">
        <v>1</v>
      </c>
    </row>
    <row r="5421" spans="1:20" x14ac:dyDescent="0.25">
      <c r="A5421" t="s">
        <v>259</v>
      </c>
      <c r="B5421" t="s">
        <v>260</v>
      </c>
      <c r="C5421" t="s">
        <v>237</v>
      </c>
      <c r="D5421" t="s">
        <v>949</v>
      </c>
      <c r="E5421" t="s">
        <v>950</v>
      </c>
      <c r="F5421" t="s">
        <v>2844</v>
      </c>
      <c r="G5421" t="s">
        <v>2844</v>
      </c>
      <c r="H5421">
        <v>0.106</v>
      </c>
      <c r="I5421" t="s">
        <v>265</v>
      </c>
      <c r="J5421" t="s">
        <v>242</v>
      </c>
      <c r="K5421" t="s">
        <v>243</v>
      </c>
      <c r="L5421" t="s">
        <v>244</v>
      </c>
      <c r="M5421">
        <v>0</v>
      </c>
      <c r="N5421">
        <v>0.106</v>
      </c>
      <c r="O5421" t="s">
        <v>952</v>
      </c>
      <c r="P5421" t="s">
        <v>11465</v>
      </c>
      <c r="Q5421" t="s">
        <v>954</v>
      </c>
      <c r="R5421" t="s">
        <v>11466</v>
      </c>
      <c r="S5421" t="s">
        <v>270</v>
      </c>
      <c r="T5421" t="b">
        <v>0</v>
      </c>
    </row>
    <row r="5422" spans="1:20" x14ac:dyDescent="0.25">
      <c r="A5422" t="s">
        <v>259</v>
      </c>
      <c r="B5422" t="s">
        <v>260</v>
      </c>
      <c r="C5422" t="s">
        <v>294</v>
      </c>
      <c r="D5422" t="s">
        <v>949</v>
      </c>
      <c r="E5422" t="s">
        <v>950</v>
      </c>
      <c r="F5422" t="s">
        <v>2844</v>
      </c>
      <c r="G5422" t="s">
        <v>2844</v>
      </c>
      <c r="H5422">
        <v>3.8600000000000002E-2</v>
      </c>
      <c r="I5422" t="s">
        <v>265</v>
      </c>
      <c r="J5422" t="s">
        <v>242</v>
      </c>
      <c r="K5422" t="s">
        <v>243</v>
      </c>
      <c r="L5422" t="s">
        <v>244</v>
      </c>
      <c r="M5422">
        <v>0</v>
      </c>
      <c r="N5422">
        <v>3.8600000000000002E-2</v>
      </c>
      <c r="O5422" t="s">
        <v>1782</v>
      </c>
      <c r="P5422" t="s">
        <v>11465</v>
      </c>
      <c r="Q5422" t="s">
        <v>954</v>
      </c>
      <c r="R5422" t="s">
        <v>11466</v>
      </c>
      <c r="S5422" t="s">
        <v>270</v>
      </c>
      <c r="T5422" t="b">
        <v>0</v>
      </c>
    </row>
    <row r="5423" spans="1:20" x14ac:dyDescent="0.25">
      <c r="A5423" t="s">
        <v>259</v>
      </c>
      <c r="B5423" t="s">
        <v>260</v>
      </c>
      <c r="C5423" t="s">
        <v>237</v>
      </c>
      <c r="D5423" t="s">
        <v>11467</v>
      </c>
      <c r="E5423" t="s">
        <v>11468</v>
      </c>
      <c r="F5423" t="s">
        <v>11469</v>
      </c>
      <c r="G5423" t="s">
        <v>11469</v>
      </c>
      <c r="H5423">
        <v>6.8639999999999999</v>
      </c>
      <c r="I5423" t="s">
        <v>265</v>
      </c>
      <c r="J5423" t="s">
        <v>242</v>
      </c>
      <c r="K5423" t="s">
        <v>243</v>
      </c>
      <c r="L5423" t="s">
        <v>244</v>
      </c>
      <c r="M5423">
        <v>0</v>
      </c>
      <c r="N5423">
        <v>6.8639999999999999</v>
      </c>
      <c r="O5423" t="s">
        <v>324</v>
      </c>
      <c r="P5423" t="s">
        <v>11470</v>
      </c>
      <c r="Q5423" t="s">
        <v>11471</v>
      </c>
      <c r="R5423" t="s">
        <v>11472</v>
      </c>
      <c r="S5423" t="s">
        <v>270</v>
      </c>
      <c r="T5423" t="b">
        <v>1</v>
      </c>
    </row>
    <row r="5424" spans="1:20" x14ac:dyDescent="0.25">
      <c r="A5424" t="s">
        <v>259</v>
      </c>
      <c r="B5424" t="s">
        <v>260</v>
      </c>
      <c r="C5424" t="s">
        <v>336</v>
      </c>
      <c r="D5424" t="s">
        <v>11467</v>
      </c>
      <c r="E5424" t="s">
        <v>11468</v>
      </c>
      <c r="F5424" t="s">
        <v>11469</v>
      </c>
      <c r="G5424" t="s">
        <v>11469</v>
      </c>
      <c r="H5424">
        <v>38302</v>
      </c>
      <c r="I5424" t="s">
        <v>265</v>
      </c>
      <c r="J5424" t="s">
        <v>242</v>
      </c>
      <c r="K5424" t="s">
        <v>243</v>
      </c>
      <c r="L5424" t="s">
        <v>244</v>
      </c>
      <c r="M5424">
        <v>0</v>
      </c>
      <c r="N5424">
        <v>38302</v>
      </c>
      <c r="O5424" t="s">
        <v>546</v>
      </c>
      <c r="P5424" t="s">
        <v>11470</v>
      </c>
      <c r="Q5424" t="s">
        <v>11471</v>
      </c>
      <c r="R5424" t="s">
        <v>11473</v>
      </c>
      <c r="S5424" t="s">
        <v>270</v>
      </c>
      <c r="T5424" t="b">
        <v>1</v>
      </c>
    </row>
    <row r="5425" spans="1:20" x14ac:dyDescent="0.25">
      <c r="A5425" t="s">
        <v>259</v>
      </c>
      <c r="B5425" t="s">
        <v>260</v>
      </c>
      <c r="C5425" t="s">
        <v>336</v>
      </c>
      <c r="D5425" t="s">
        <v>11467</v>
      </c>
      <c r="E5425" t="s">
        <v>11468</v>
      </c>
      <c r="F5425" t="s">
        <v>11469</v>
      </c>
      <c r="G5425" t="s">
        <v>11469</v>
      </c>
      <c r="H5425">
        <v>76303</v>
      </c>
      <c r="I5425" t="s">
        <v>265</v>
      </c>
      <c r="J5425" t="s">
        <v>242</v>
      </c>
      <c r="K5425" t="s">
        <v>243</v>
      </c>
      <c r="L5425" t="s">
        <v>244</v>
      </c>
      <c r="M5425">
        <v>0</v>
      </c>
      <c r="N5425">
        <v>76303</v>
      </c>
      <c r="O5425" t="s">
        <v>546</v>
      </c>
      <c r="P5425" t="s">
        <v>11470</v>
      </c>
      <c r="Q5425" t="s">
        <v>11471</v>
      </c>
      <c r="R5425" t="s">
        <v>11474</v>
      </c>
      <c r="S5425" t="s">
        <v>270</v>
      </c>
      <c r="T5425" t="b">
        <v>1</v>
      </c>
    </row>
    <row r="5426" spans="1:20" x14ac:dyDescent="0.25">
      <c r="A5426" t="s">
        <v>259</v>
      </c>
      <c r="B5426" t="s">
        <v>260</v>
      </c>
      <c r="C5426" t="s">
        <v>237</v>
      </c>
      <c r="D5426" t="s">
        <v>2340</v>
      </c>
      <c r="E5426" t="s">
        <v>8912</v>
      </c>
      <c r="F5426" t="s">
        <v>8913</v>
      </c>
      <c r="G5426" t="s">
        <v>8914</v>
      </c>
      <c r="H5426">
        <v>9.0399999999999994E-3</v>
      </c>
      <c r="I5426" t="s">
        <v>265</v>
      </c>
      <c r="J5426" t="s">
        <v>242</v>
      </c>
      <c r="K5426" t="s">
        <v>243</v>
      </c>
      <c r="L5426" t="s">
        <v>244</v>
      </c>
      <c r="M5426">
        <v>0</v>
      </c>
      <c r="N5426">
        <v>9.0399999999999994E-3</v>
      </c>
      <c r="O5426" t="s">
        <v>290</v>
      </c>
      <c r="P5426" t="s">
        <v>11475</v>
      </c>
      <c r="Q5426" t="s">
        <v>2345</v>
      </c>
      <c r="R5426" t="s">
        <v>11476</v>
      </c>
      <c r="S5426" t="s">
        <v>270</v>
      </c>
      <c r="T5426" t="b">
        <v>1</v>
      </c>
    </row>
    <row r="5427" spans="1:20" x14ac:dyDescent="0.25">
      <c r="A5427" t="s">
        <v>259</v>
      </c>
      <c r="B5427" t="s">
        <v>260</v>
      </c>
      <c r="C5427" t="s">
        <v>237</v>
      </c>
      <c r="D5427" t="s">
        <v>1535</v>
      </c>
      <c r="E5427" t="s">
        <v>8002</v>
      </c>
      <c r="F5427" t="s">
        <v>11477</v>
      </c>
      <c r="G5427" t="s">
        <v>11477</v>
      </c>
      <c r="H5427">
        <v>5.6639999999999997</v>
      </c>
      <c r="I5427" t="s">
        <v>265</v>
      </c>
      <c r="J5427" t="s">
        <v>242</v>
      </c>
      <c r="K5427" t="s">
        <v>243</v>
      </c>
      <c r="L5427" t="s">
        <v>244</v>
      </c>
      <c r="M5427">
        <v>0</v>
      </c>
      <c r="N5427">
        <v>5.6639999999999997</v>
      </c>
      <c r="O5427" t="s">
        <v>324</v>
      </c>
      <c r="P5427" t="s">
        <v>11478</v>
      </c>
      <c r="Q5427" t="s">
        <v>1539</v>
      </c>
      <c r="R5427" t="s">
        <v>11479</v>
      </c>
      <c r="S5427" t="s">
        <v>270</v>
      </c>
      <c r="T5427" t="b">
        <v>1</v>
      </c>
    </row>
    <row r="5428" spans="1:20" x14ac:dyDescent="0.25">
      <c r="A5428" t="s">
        <v>259</v>
      </c>
      <c r="B5428" t="s">
        <v>260</v>
      </c>
      <c r="C5428" t="s">
        <v>294</v>
      </c>
      <c r="D5428" t="s">
        <v>1535</v>
      </c>
      <c r="E5428" t="s">
        <v>8002</v>
      </c>
      <c r="F5428" t="s">
        <v>11477</v>
      </c>
      <c r="G5428" t="s">
        <v>11477</v>
      </c>
      <c r="H5428">
        <v>3.456</v>
      </c>
      <c r="I5428" t="s">
        <v>265</v>
      </c>
      <c r="J5428" t="s">
        <v>242</v>
      </c>
      <c r="K5428" t="s">
        <v>243</v>
      </c>
      <c r="L5428" t="s">
        <v>244</v>
      </c>
      <c r="M5428">
        <v>0</v>
      </c>
      <c r="N5428">
        <v>3.456</v>
      </c>
      <c r="O5428" t="s">
        <v>324</v>
      </c>
      <c r="P5428" t="s">
        <v>11478</v>
      </c>
      <c r="Q5428" t="s">
        <v>1539</v>
      </c>
      <c r="R5428" t="s">
        <v>11479</v>
      </c>
      <c r="S5428" t="s">
        <v>270</v>
      </c>
      <c r="T5428" t="b">
        <v>1</v>
      </c>
    </row>
    <row r="5429" spans="1:20" x14ac:dyDescent="0.25">
      <c r="A5429" t="s">
        <v>259</v>
      </c>
      <c r="B5429" t="s">
        <v>260</v>
      </c>
      <c r="C5429" t="s">
        <v>237</v>
      </c>
      <c r="D5429" t="s">
        <v>328</v>
      </c>
      <c r="E5429" t="s">
        <v>5374</v>
      </c>
      <c r="F5429" t="s">
        <v>5409</v>
      </c>
      <c r="G5429" t="s">
        <v>5409</v>
      </c>
      <c r="H5429">
        <v>0.36159999999999998</v>
      </c>
      <c r="I5429" t="s">
        <v>265</v>
      </c>
      <c r="J5429" t="s">
        <v>242</v>
      </c>
      <c r="K5429" t="s">
        <v>243</v>
      </c>
      <c r="L5429" t="s">
        <v>244</v>
      </c>
      <c r="M5429">
        <v>0</v>
      </c>
      <c r="N5429">
        <v>0.36159999999999998</v>
      </c>
      <c r="O5429" t="s">
        <v>1258</v>
      </c>
      <c r="P5429" t="s">
        <v>11480</v>
      </c>
      <c r="Q5429" t="s">
        <v>333</v>
      </c>
      <c r="R5429" t="s">
        <v>11481</v>
      </c>
      <c r="S5429" t="s">
        <v>270</v>
      </c>
      <c r="T5429" t="b">
        <v>1</v>
      </c>
    </row>
    <row r="5430" spans="1:20" x14ac:dyDescent="0.25">
      <c r="A5430" t="s">
        <v>259</v>
      </c>
      <c r="B5430" t="s">
        <v>260</v>
      </c>
      <c r="C5430" t="s">
        <v>237</v>
      </c>
      <c r="D5430" t="s">
        <v>1442</v>
      </c>
      <c r="E5430" t="s">
        <v>2042</v>
      </c>
      <c r="F5430" t="s">
        <v>11482</v>
      </c>
      <c r="G5430" t="s">
        <v>11482</v>
      </c>
      <c r="H5430">
        <v>0.26624999999999999</v>
      </c>
      <c r="I5430" t="s">
        <v>265</v>
      </c>
      <c r="J5430" t="s">
        <v>242</v>
      </c>
      <c r="K5430" t="s">
        <v>243</v>
      </c>
      <c r="L5430" t="s">
        <v>244</v>
      </c>
      <c r="M5430">
        <v>0</v>
      </c>
      <c r="N5430">
        <v>0.26624999999999999</v>
      </c>
      <c r="O5430" t="s">
        <v>446</v>
      </c>
      <c r="P5430" t="s">
        <v>11483</v>
      </c>
      <c r="Q5430" t="s">
        <v>1446</v>
      </c>
      <c r="R5430" t="s">
        <v>11484</v>
      </c>
      <c r="S5430" t="s">
        <v>270</v>
      </c>
      <c r="T5430" t="b">
        <v>1</v>
      </c>
    </row>
    <row r="5431" spans="1:20" x14ac:dyDescent="0.25">
      <c r="A5431" t="s">
        <v>236</v>
      </c>
      <c r="B5431" t="s">
        <v>236</v>
      </c>
      <c r="C5431" t="s">
        <v>336</v>
      </c>
      <c r="D5431" t="s">
        <v>1295</v>
      </c>
      <c r="E5431" t="s">
        <v>11485</v>
      </c>
      <c r="F5431" t="s">
        <v>11486</v>
      </c>
      <c r="G5431" t="s">
        <v>11487</v>
      </c>
      <c r="H5431">
        <v>62013</v>
      </c>
      <c r="I5431" t="s">
        <v>341</v>
      </c>
      <c r="J5431" t="s">
        <v>242</v>
      </c>
      <c r="K5431" t="s">
        <v>243</v>
      </c>
      <c r="L5431" t="s">
        <v>244</v>
      </c>
      <c r="M5431">
        <v>0</v>
      </c>
      <c r="N5431">
        <v>62013</v>
      </c>
      <c r="O5431" t="s">
        <v>476</v>
      </c>
      <c r="P5431" t="s">
        <v>4320</v>
      </c>
      <c r="Q5431" t="s">
        <v>1300</v>
      </c>
      <c r="R5431" t="s">
        <v>11488</v>
      </c>
      <c r="S5431" t="s">
        <v>249</v>
      </c>
      <c r="T5431" t="b">
        <v>0</v>
      </c>
    </row>
    <row r="5432" spans="1:20" x14ac:dyDescent="0.25">
      <c r="A5432" t="s">
        <v>236</v>
      </c>
      <c r="B5432" t="s">
        <v>236</v>
      </c>
      <c r="C5432" t="s">
        <v>336</v>
      </c>
      <c r="D5432" t="s">
        <v>1295</v>
      </c>
      <c r="E5432" t="s">
        <v>11485</v>
      </c>
      <c r="F5432" t="s">
        <v>11486</v>
      </c>
      <c r="G5432" t="s">
        <v>11487</v>
      </c>
      <c r="H5432">
        <v>152646</v>
      </c>
      <c r="I5432" t="s">
        <v>341</v>
      </c>
      <c r="J5432" t="s">
        <v>242</v>
      </c>
      <c r="K5432" t="s">
        <v>243</v>
      </c>
      <c r="L5432" t="s">
        <v>244</v>
      </c>
      <c r="M5432">
        <v>0</v>
      </c>
      <c r="N5432">
        <v>152646</v>
      </c>
      <c r="O5432" t="s">
        <v>476</v>
      </c>
      <c r="P5432" t="s">
        <v>4320</v>
      </c>
      <c r="Q5432" t="s">
        <v>1300</v>
      </c>
      <c r="R5432" t="s">
        <v>11489</v>
      </c>
      <c r="S5432" t="s">
        <v>249</v>
      </c>
      <c r="T5432" t="b">
        <v>0</v>
      </c>
    </row>
    <row r="5433" spans="1:20" x14ac:dyDescent="0.25">
      <c r="A5433" t="s">
        <v>259</v>
      </c>
      <c r="B5433" t="s">
        <v>260</v>
      </c>
      <c r="C5433" t="s">
        <v>237</v>
      </c>
      <c r="D5433" t="s">
        <v>2506</v>
      </c>
      <c r="E5433" t="s">
        <v>735</v>
      </c>
      <c r="F5433" t="s">
        <v>8386</v>
      </c>
      <c r="G5433" t="s">
        <v>8386</v>
      </c>
      <c r="H5433">
        <v>0.29599999999999999</v>
      </c>
      <c r="I5433" t="s">
        <v>265</v>
      </c>
      <c r="J5433" t="s">
        <v>242</v>
      </c>
      <c r="K5433" t="s">
        <v>243</v>
      </c>
      <c r="L5433" t="s">
        <v>244</v>
      </c>
      <c r="M5433">
        <v>0</v>
      </c>
      <c r="N5433">
        <v>0.29599999999999999</v>
      </c>
      <c r="O5433" t="s">
        <v>990</v>
      </c>
      <c r="P5433" t="s">
        <v>11490</v>
      </c>
      <c r="Q5433" t="s">
        <v>2510</v>
      </c>
      <c r="R5433" t="s">
        <v>11491</v>
      </c>
      <c r="S5433" t="s">
        <v>270</v>
      </c>
      <c r="T5433" t="b">
        <v>1</v>
      </c>
    </row>
    <row r="5434" spans="1:20" x14ac:dyDescent="0.25">
      <c r="A5434" t="s">
        <v>259</v>
      </c>
      <c r="B5434" t="s">
        <v>260</v>
      </c>
      <c r="C5434" t="s">
        <v>294</v>
      </c>
      <c r="D5434" t="s">
        <v>2506</v>
      </c>
      <c r="E5434" t="s">
        <v>735</v>
      </c>
      <c r="F5434" t="s">
        <v>8386</v>
      </c>
      <c r="G5434" t="s">
        <v>8386</v>
      </c>
      <c r="H5434">
        <v>0.17599999999999999</v>
      </c>
      <c r="I5434" t="s">
        <v>265</v>
      </c>
      <c r="J5434" t="s">
        <v>242</v>
      </c>
      <c r="K5434" t="s">
        <v>243</v>
      </c>
      <c r="L5434" t="s">
        <v>244</v>
      </c>
      <c r="M5434">
        <v>0</v>
      </c>
      <c r="N5434">
        <v>0.17599999999999999</v>
      </c>
      <c r="O5434" t="s">
        <v>990</v>
      </c>
      <c r="P5434" t="s">
        <v>11490</v>
      </c>
      <c r="Q5434" t="s">
        <v>2510</v>
      </c>
      <c r="R5434" t="s">
        <v>11491</v>
      </c>
      <c r="S5434" t="s">
        <v>270</v>
      </c>
      <c r="T5434" t="b">
        <v>1</v>
      </c>
    </row>
    <row r="5435" spans="1:20" x14ac:dyDescent="0.25">
      <c r="A5435" t="s">
        <v>259</v>
      </c>
      <c r="B5435" t="s">
        <v>260</v>
      </c>
      <c r="C5435" t="s">
        <v>237</v>
      </c>
      <c r="D5435" t="s">
        <v>1489</v>
      </c>
      <c r="E5435" t="s">
        <v>8561</v>
      </c>
      <c r="F5435" t="s">
        <v>11492</v>
      </c>
      <c r="G5435" t="s">
        <v>11492</v>
      </c>
      <c r="H5435">
        <v>4.8000000000000001E-2</v>
      </c>
      <c r="I5435" t="s">
        <v>265</v>
      </c>
      <c r="J5435" t="s">
        <v>242</v>
      </c>
      <c r="K5435" t="s">
        <v>243</v>
      </c>
      <c r="L5435" t="s">
        <v>244</v>
      </c>
      <c r="M5435">
        <v>0</v>
      </c>
      <c r="N5435">
        <v>4.8000000000000001E-2</v>
      </c>
      <c r="O5435" t="s">
        <v>446</v>
      </c>
      <c r="P5435" t="s">
        <v>11493</v>
      </c>
      <c r="Q5435" t="s">
        <v>1493</v>
      </c>
      <c r="R5435" t="s">
        <v>11494</v>
      </c>
      <c r="S5435" t="s">
        <v>270</v>
      </c>
      <c r="T5435" t="b">
        <v>1</v>
      </c>
    </row>
    <row r="5436" spans="1:20" x14ac:dyDescent="0.25">
      <c r="A5436" t="s">
        <v>259</v>
      </c>
      <c r="B5436" t="s">
        <v>260</v>
      </c>
      <c r="C5436" t="s">
        <v>237</v>
      </c>
      <c r="D5436" t="s">
        <v>701</v>
      </c>
      <c r="E5436" t="s">
        <v>2177</v>
      </c>
      <c r="F5436" t="s">
        <v>11495</v>
      </c>
      <c r="G5436" t="s">
        <v>11496</v>
      </c>
      <c r="H5436">
        <v>0.41299999999999998</v>
      </c>
      <c r="I5436" t="s">
        <v>265</v>
      </c>
      <c r="J5436" t="s">
        <v>242</v>
      </c>
      <c r="K5436" t="s">
        <v>243</v>
      </c>
      <c r="L5436" t="s">
        <v>244</v>
      </c>
      <c r="M5436">
        <v>0</v>
      </c>
      <c r="N5436">
        <v>0.41299999999999998</v>
      </c>
      <c r="O5436" t="s">
        <v>266</v>
      </c>
      <c r="P5436" t="s">
        <v>11497</v>
      </c>
      <c r="Q5436" t="s">
        <v>705</v>
      </c>
      <c r="R5436" t="s">
        <v>11498</v>
      </c>
      <c r="S5436" t="s">
        <v>270</v>
      </c>
      <c r="T5436" t="b">
        <v>1</v>
      </c>
    </row>
    <row r="5437" spans="1:20" x14ac:dyDescent="0.25">
      <c r="A5437" t="s">
        <v>259</v>
      </c>
      <c r="B5437" t="s">
        <v>260</v>
      </c>
      <c r="C5437" t="s">
        <v>237</v>
      </c>
      <c r="D5437" t="s">
        <v>1187</v>
      </c>
      <c r="E5437" t="s">
        <v>3426</v>
      </c>
      <c r="F5437" t="s">
        <v>3426</v>
      </c>
      <c r="G5437" t="s">
        <v>10754</v>
      </c>
      <c r="H5437">
        <v>4.92</v>
      </c>
      <c r="I5437" t="s">
        <v>265</v>
      </c>
      <c r="J5437" t="s">
        <v>242</v>
      </c>
      <c r="K5437" t="s">
        <v>243</v>
      </c>
      <c r="L5437" t="s">
        <v>244</v>
      </c>
      <c r="M5437">
        <v>0</v>
      </c>
      <c r="N5437">
        <v>4.92</v>
      </c>
      <c r="O5437" t="s">
        <v>266</v>
      </c>
      <c r="P5437" t="s">
        <v>11499</v>
      </c>
      <c r="Q5437" t="s">
        <v>1192</v>
      </c>
      <c r="R5437" t="s">
        <v>11500</v>
      </c>
      <c r="S5437" t="s">
        <v>270</v>
      </c>
      <c r="T5437" t="b">
        <v>1</v>
      </c>
    </row>
    <row r="5438" spans="1:20" x14ac:dyDescent="0.25">
      <c r="A5438" t="s">
        <v>259</v>
      </c>
      <c r="B5438" t="s">
        <v>260</v>
      </c>
      <c r="C5438" t="s">
        <v>294</v>
      </c>
      <c r="D5438" t="s">
        <v>1187</v>
      </c>
      <c r="E5438" t="s">
        <v>3426</v>
      </c>
      <c r="F5438" t="s">
        <v>3426</v>
      </c>
      <c r="G5438" t="s">
        <v>10754</v>
      </c>
      <c r="H5438">
        <v>2.7120000000000002</v>
      </c>
      <c r="I5438" t="s">
        <v>265</v>
      </c>
      <c r="J5438" t="s">
        <v>242</v>
      </c>
      <c r="K5438" t="s">
        <v>243</v>
      </c>
      <c r="L5438" t="s">
        <v>244</v>
      </c>
      <c r="M5438">
        <v>0</v>
      </c>
      <c r="N5438">
        <v>2.7120000000000002</v>
      </c>
      <c r="O5438" t="s">
        <v>266</v>
      </c>
      <c r="P5438" t="s">
        <v>11499</v>
      </c>
      <c r="Q5438" t="s">
        <v>1192</v>
      </c>
      <c r="R5438" t="s">
        <v>11500</v>
      </c>
      <c r="S5438" t="s">
        <v>270</v>
      </c>
      <c r="T5438" t="b">
        <v>1</v>
      </c>
    </row>
    <row r="5439" spans="1:20" x14ac:dyDescent="0.25">
      <c r="A5439" t="s">
        <v>236</v>
      </c>
      <c r="B5439" t="s">
        <v>615</v>
      </c>
      <c r="C5439" t="s">
        <v>237</v>
      </c>
      <c r="D5439" t="s">
        <v>615</v>
      </c>
      <c r="F5439" t="s">
        <v>1671</v>
      </c>
      <c r="G5439" t="s">
        <v>11501</v>
      </c>
      <c r="H5439">
        <v>4.0299999999999998E-4</v>
      </c>
      <c r="I5439" t="s">
        <v>618</v>
      </c>
      <c r="J5439" t="s">
        <v>242</v>
      </c>
      <c r="K5439" t="s">
        <v>243</v>
      </c>
      <c r="L5439" t="s">
        <v>244</v>
      </c>
      <c r="M5439">
        <v>0</v>
      </c>
      <c r="N5439">
        <v>4.0299999999999998E-4</v>
      </c>
      <c r="O5439" t="s">
        <v>7129</v>
      </c>
      <c r="P5439" t="s">
        <v>11502</v>
      </c>
      <c r="Q5439" t="s">
        <v>621</v>
      </c>
      <c r="R5439" t="s">
        <v>11503</v>
      </c>
      <c r="S5439" t="s">
        <v>623</v>
      </c>
      <c r="T5439" t="b">
        <v>1</v>
      </c>
    </row>
    <row r="5440" spans="1:20" x14ac:dyDescent="0.25">
      <c r="A5440" t="s">
        <v>259</v>
      </c>
      <c r="B5440" t="s">
        <v>260</v>
      </c>
      <c r="C5440" t="s">
        <v>237</v>
      </c>
      <c r="D5440" t="s">
        <v>875</v>
      </c>
      <c r="E5440" t="s">
        <v>4397</v>
      </c>
      <c r="F5440" t="s">
        <v>11504</v>
      </c>
      <c r="G5440" t="s">
        <v>11504</v>
      </c>
      <c r="H5440">
        <v>47.314</v>
      </c>
      <c r="I5440" t="s">
        <v>265</v>
      </c>
      <c r="J5440" t="s">
        <v>242</v>
      </c>
      <c r="K5440" t="s">
        <v>243</v>
      </c>
      <c r="L5440" t="s">
        <v>244</v>
      </c>
      <c r="M5440">
        <v>0</v>
      </c>
      <c r="N5440">
        <v>47.314</v>
      </c>
      <c r="O5440" t="s">
        <v>283</v>
      </c>
      <c r="P5440" t="s">
        <v>11505</v>
      </c>
      <c r="Q5440" t="s">
        <v>879</v>
      </c>
      <c r="R5440" t="s">
        <v>11506</v>
      </c>
      <c r="S5440" t="s">
        <v>270</v>
      </c>
      <c r="T5440" t="b">
        <v>0</v>
      </c>
    </row>
    <row r="5441" spans="1:20" x14ac:dyDescent="0.25">
      <c r="A5441" t="s">
        <v>259</v>
      </c>
      <c r="B5441" t="s">
        <v>260</v>
      </c>
      <c r="C5441" t="s">
        <v>294</v>
      </c>
      <c r="D5441" t="s">
        <v>875</v>
      </c>
      <c r="E5441" t="s">
        <v>4397</v>
      </c>
      <c r="F5441" t="s">
        <v>11504</v>
      </c>
      <c r="G5441" t="s">
        <v>11504</v>
      </c>
      <c r="H5441">
        <v>19.829999999999998</v>
      </c>
      <c r="I5441" t="s">
        <v>265</v>
      </c>
      <c r="J5441" t="s">
        <v>242</v>
      </c>
      <c r="K5441" t="s">
        <v>243</v>
      </c>
      <c r="L5441" t="s">
        <v>244</v>
      </c>
      <c r="M5441">
        <v>0</v>
      </c>
      <c r="N5441">
        <v>19.829999999999998</v>
      </c>
      <c r="O5441" t="s">
        <v>283</v>
      </c>
      <c r="P5441" t="s">
        <v>11505</v>
      </c>
      <c r="Q5441" t="s">
        <v>879</v>
      </c>
      <c r="R5441" t="s">
        <v>11506</v>
      </c>
      <c r="S5441" t="s">
        <v>270</v>
      </c>
      <c r="T5441" t="b">
        <v>0</v>
      </c>
    </row>
    <row r="5442" spans="1:20" x14ac:dyDescent="0.25">
      <c r="A5442" t="s">
        <v>259</v>
      </c>
      <c r="B5442" t="s">
        <v>260</v>
      </c>
      <c r="C5442" t="s">
        <v>237</v>
      </c>
      <c r="D5442" t="s">
        <v>295</v>
      </c>
      <c r="E5442" t="s">
        <v>5896</v>
      </c>
      <c r="F5442" t="s">
        <v>11507</v>
      </c>
      <c r="G5442" t="s">
        <v>11507</v>
      </c>
      <c r="H5442">
        <v>0.33350000000000002</v>
      </c>
      <c r="I5442" t="s">
        <v>265</v>
      </c>
      <c r="J5442" t="s">
        <v>242</v>
      </c>
      <c r="K5442" t="s">
        <v>243</v>
      </c>
      <c r="L5442" t="s">
        <v>244</v>
      </c>
      <c r="M5442">
        <v>0</v>
      </c>
      <c r="N5442">
        <v>0.33350000000000002</v>
      </c>
      <c r="O5442" t="s">
        <v>298</v>
      </c>
      <c r="P5442" t="s">
        <v>11508</v>
      </c>
      <c r="Q5442" t="s">
        <v>300</v>
      </c>
      <c r="R5442" t="s">
        <v>11509</v>
      </c>
      <c r="S5442" t="s">
        <v>270</v>
      </c>
      <c r="T5442" t="b">
        <v>1</v>
      </c>
    </row>
    <row r="5443" spans="1:20" x14ac:dyDescent="0.25">
      <c r="A5443" t="s">
        <v>236</v>
      </c>
      <c r="B5443" t="s">
        <v>236</v>
      </c>
      <c r="C5443" t="s">
        <v>237</v>
      </c>
      <c r="D5443" t="s">
        <v>1111</v>
      </c>
      <c r="F5443" t="s">
        <v>2612</v>
      </c>
      <c r="G5443" t="s">
        <v>2613</v>
      </c>
      <c r="H5443">
        <v>0.13200000000000001</v>
      </c>
      <c r="I5443" t="s">
        <v>341</v>
      </c>
      <c r="J5443" t="s">
        <v>242</v>
      </c>
      <c r="K5443" t="s">
        <v>243</v>
      </c>
      <c r="L5443" t="s">
        <v>244</v>
      </c>
      <c r="M5443">
        <v>0</v>
      </c>
      <c r="N5443">
        <v>0.13200000000000001</v>
      </c>
      <c r="O5443" t="s">
        <v>1114</v>
      </c>
      <c r="P5443" t="s">
        <v>11510</v>
      </c>
      <c r="Q5443" t="s">
        <v>1116</v>
      </c>
      <c r="R5443" t="s">
        <v>11511</v>
      </c>
      <c r="S5443" t="s">
        <v>249</v>
      </c>
      <c r="T5443" t="b">
        <v>1</v>
      </c>
    </row>
    <row r="5444" spans="1:20" x14ac:dyDescent="0.25">
      <c r="A5444" t="s">
        <v>259</v>
      </c>
      <c r="B5444" t="s">
        <v>260</v>
      </c>
      <c r="C5444" t="s">
        <v>237</v>
      </c>
      <c r="D5444" t="s">
        <v>1982</v>
      </c>
      <c r="E5444" t="s">
        <v>4077</v>
      </c>
      <c r="F5444" t="s">
        <v>4078</v>
      </c>
      <c r="G5444" t="s">
        <v>4079</v>
      </c>
      <c r="H5444">
        <v>0.150834</v>
      </c>
      <c r="I5444" t="s">
        <v>265</v>
      </c>
      <c r="J5444" t="s">
        <v>242</v>
      </c>
      <c r="K5444" t="s">
        <v>243</v>
      </c>
      <c r="L5444" t="s">
        <v>244</v>
      </c>
      <c r="M5444">
        <v>0</v>
      </c>
      <c r="N5444">
        <v>0.150834</v>
      </c>
      <c r="O5444" t="s">
        <v>372</v>
      </c>
      <c r="P5444" t="s">
        <v>11512</v>
      </c>
      <c r="Q5444" t="s">
        <v>1987</v>
      </c>
      <c r="R5444" t="s">
        <v>11513</v>
      </c>
      <c r="S5444" t="s">
        <v>270</v>
      </c>
      <c r="T5444" t="b">
        <v>1</v>
      </c>
    </row>
    <row r="5445" spans="1:20" x14ac:dyDescent="0.25">
      <c r="A5445" t="s">
        <v>259</v>
      </c>
      <c r="B5445" t="s">
        <v>260</v>
      </c>
      <c r="C5445" t="s">
        <v>237</v>
      </c>
      <c r="D5445" t="s">
        <v>1220</v>
      </c>
      <c r="E5445" t="s">
        <v>3823</v>
      </c>
      <c r="F5445" t="s">
        <v>5137</v>
      </c>
      <c r="G5445" t="s">
        <v>5137</v>
      </c>
      <c r="H5445">
        <v>31.613</v>
      </c>
      <c r="I5445" t="s">
        <v>265</v>
      </c>
      <c r="J5445" t="s">
        <v>242</v>
      </c>
      <c r="K5445" t="s">
        <v>243</v>
      </c>
      <c r="L5445" t="s">
        <v>244</v>
      </c>
      <c r="M5445">
        <v>0</v>
      </c>
      <c r="N5445">
        <v>31.613</v>
      </c>
      <c r="O5445" t="s">
        <v>3825</v>
      </c>
      <c r="P5445" t="s">
        <v>11514</v>
      </c>
      <c r="Q5445" t="s">
        <v>1224</v>
      </c>
      <c r="R5445" t="s">
        <v>11515</v>
      </c>
      <c r="S5445" t="s">
        <v>270</v>
      </c>
      <c r="T5445" t="b">
        <v>1</v>
      </c>
    </row>
    <row r="5446" spans="1:20" x14ac:dyDescent="0.25">
      <c r="A5446" t="s">
        <v>259</v>
      </c>
      <c r="B5446" t="s">
        <v>260</v>
      </c>
      <c r="C5446" t="s">
        <v>294</v>
      </c>
      <c r="D5446" t="s">
        <v>1220</v>
      </c>
      <c r="E5446" t="s">
        <v>3823</v>
      </c>
      <c r="F5446" t="s">
        <v>5137</v>
      </c>
      <c r="G5446" t="s">
        <v>5137</v>
      </c>
      <c r="H5446">
        <v>27.196999999999999</v>
      </c>
      <c r="I5446" t="s">
        <v>265</v>
      </c>
      <c r="J5446" t="s">
        <v>242</v>
      </c>
      <c r="K5446" t="s">
        <v>243</v>
      </c>
      <c r="L5446" t="s">
        <v>244</v>
      </c>
      <c r="M5446">
        <v>0</v>
      </c>
      <c r="N5446">
        <v>27.196999999999999</v>
      </c>
      <c r="O5446" t="s">
        <v>3825</v>
      </c>
      <c r="P5446" t="s">
        <v>11514</v>
      </c>
      <c r="Q5446" t="s">
        <v>1224</v>
      </c>
      <c r="R5446" t="s">
        <v>11515</v>
      </c>
      <c r="S5446" t="s">
        <v>270</v>
      </c>
      <c r="T5446" t="b">
        <v>1</v>
      </c>
    </row>
    <row r="5447" spans="1:20" x14ac:dyDescent="0.25">
      <c r="A5447" t="s">
        <v>236</v>
      </c>
      <c r="B5447" t="s">
        <v>236</v>
      </c>
      <c r="C5447" t="s">
        <v>237</v>
      </c>
      <c r="D5447" t="s">
        <v>250</v>
      </c>
      <c r="E5447" t="s">
        <v>251</v>
      </c>
      <c r="F5447" t="s">
        <v>459</v>
      </c>
      <c r="G5447" t="s">
        <v>3290</v>
      </c>
      <c r="H5447">
        <v>0</v>
      </c>
      <c r="I5447" t="s">
        <v>254</v>
      </c>
      <c r="J5447" t="s">
        <v>242</v>
      </c>
      <c r="K5447" t="s">
        <v>243</v>
      </c>
      <c r="L5447" t="s">
        <v>244</v>
      </c>
      <c r="M5447">
        <v>0</v>
      </c>
      <c r="N5447">
        <v>0</v>
      </c>
      <c r="O5447" t="s">
        <v>255</v>
      </c>
      <c r="P5447" t="s">
        <v>11516</v>
      </c>
      <c r="Q5447" t="s">
        <v>257</v>
      </c>
      <c r="R5447" t="s">
        <v>2039</v>
      </c>
      <c r="S5447" t="s">
        <v>249</v>
      </c>
      <c r="T5447" t="b">
        <v>1</v>
      </c>
    </row>
    <row r="5448" spans="1:20" x14ac:dyDescent="0.25">
      <c r="A5448" t="s">
        <v>259</v>
      </c>
      <c r="B5448" t="s">
        <v>260</v>
      </c>
      <c r="C5448" t="s">
        <v>237</v>
      </c>
      <c r="D5448" t="s">
        <v>1938</v>
      </c>
      <c r="E5448" t="s">
        <v>5768</v>
      </c>
      <c r="F5448" t="s">
        <v>11517</v>
      </c>
      <c r="G5448" t="s">
        <v>11517</v>
      </c>
      <c r="H5448">
        <v>0.6048</v>
      </c>
      <c r="I5448" t="s">
        <v>265</v>
      </c>
      <c r="J5448" t="s">
        <v>242</v>
      </c>
      <c r="K5448" t="s">
        <v>243</v>
      </c>
      <c r="L5448" t="s">
        <v>244</v>
      </c>
      <c r="M5448">
        <v>0</v>
      </c>
      <c r="N5448">
        <v>0.6048</v>
      </c>
      <c r="O5448" t="s">
        <v>310</v>
      </c>
      <c r="P5448" t="s">
        <v>11518</v>
      </c>
      <c r="Q5448" t="s">
        <v>1942</v>
      </c>
      <c r="R5448" t="s">
        <v>11519</v>
      </c>
      <c r="S5448" t="s">
        <v>270</v>
      </c>
      <c r="T5448" t="b">
        <v>1</v>
      </c>
    </row>
    <row r="5449" spans="1:20" x14ac:dyDescent="0.25">
      <c r="A5449" t="s">
        <v>236</v>
      </c>
      <c r="B5449" t="s">
        <v>236</v>
      </c>
      <c r="C5449" t="s">
        <v>237</v>
      </c>
      <c r="D5449" t="s">
        <v>238</v>
      </c>
      <c r="F5449" t="s">
        <v>544</v>
      </c>
      <c r="G5449" t="s">
        <v>1914</v>
      </c>
      <c r="H5449">
        <v>0.1</v>
      </c>
      <c r="I5449" t="s">
        <v>254</v>
      </c>
      <c r="J5449" t="s">
        <v>242</v>
      </c>
      <c r="K5449" t="s">
        <v>243</v>
      </c>
      <c r="L5449" t="s">
        <v>244</v>
      </c>
      <c r="M5449">
        <v>0</v>
      </c>
      <c r="N5449">
        <v>0.1</v>
      </c>
      <c r="O5449" t="s">
        <v>245</v>
      </c>
      <c r="P5449" t="s">
        <v>1990</v>
      </c>
      <c r="Q5449" t="s">
        <v>247</v>
      </c>
      <c r="R5449" t="s">
        <v>7448</v>
      </c>
      <c r="S5449" t="s">
        <v>249</v>
      </c>
      <c r="T5449" t="b">
        <v>1</v>
      </c>
    </row>
    <row r="5450" spans="1:20" x14ac:dyDescent="0.25">
      <c r="A5450" t="s">
        <v>236</v>
      </c>
      <c r="B5450" t="s">
        <v>236</v>
      </c>
      <c r="C5450" t="s">
        <v>237</v>
      </c>
      <c r="D5450" t="s">
        <v>5084</v>
      </c>
      <c r="F5450" t="s">
        <v>1368</v>
      </c>
      <c r="G5450" t="s">
        <v>11520</v>
      </c>
      <c r="H5450">
        <v>5</v>
      </c>
      <c r="I5450" t="s">
        <v>492</v>
      </c>
      <c r="J5450" t="s">
        <v>242</v>
      </c>
      <c r="K5450" t="s">
        <v>243</v>
      </c>
      <c r="L5450" t="s">
        <v>244</v>
      </c>
      <c r="M5450">
        <v>0</v>
      </c>
      <c r="N5450">
        <v>5</v>
      </c>
      <c r="O5450" t="s">
        <v>1769</v>
      </c>
      <c r="P5450" t="s">
        <v>11521</v>
      </c>
      <c r="Q5450" t="s">
        <v>5088</v>
      </c>
      <c r="R5450" t="s">
        <v>5089</v>
      </c>
      <c r="S5450" t="s">
        <v>249</v>
      </c>
      <c r="T5450" t="b">
        <v>1</v>
      </c>
    </row>
    <row r="5451" spans="1:20" x14ac:dyDescent="0.25">
      <c r="A5451" t="s">
        <v>259</v>
      </c>
      <c r="B5451" t="s">
        <v>260</v>
      </c>
      <c r="C5451" t="s">
        <v>237</v>
      </c>
      <c r="D5451" t="s">
        <v>949</v>
      </c>
      <c r="E5451" t="s">
        <v>5258</v>
      </c>
      <c r="F5451" t="s">
        <v>11522</v>
      </c>
      <c r="G5451" t="s">
        <v>11522</v>
      </c>
      <c r="H5451">
        <v>0.56000000000000005</v>
      </c>
      <c r="I5451" t="s">
        <v>265</v>
      </c>
      <c r="J5451" t="s">
        <v>242</v>
      </c>
      <c r="K5451" t="s">
        <v>243</v>
      </c>
      <c r="L5451" t="s">
        <v>244</v>
      </c>
      <c r="M5451">
        <v>0</v>
      </c>
      <c r="N5451">
        <v>0.56000000000000005</v>
      </c>
      <c r="O5451" t="s">
        <v>2659</v>
      </c>
      <c r="P5451" t="s">
        <v>11523</v>
      </c>
      <c r="Q5451" t="s">
        <v>954</v>
      </c>
      <c r="R5451" t="s">
        <v>11524</v>
      </c>
      <c r="S5451" t="s">
        <v>270</v>
      </c>
      <c r="T5451" t="b">
        <v>0</v>
      </c>
    </row>
    <row r="5452" spans="1:20" x14ac:dyDescent="0.25">
      <c r="A5452" t="s">
        <v>259</v>
      </c>
      <c r="B5452" t="s">
        <v>260</v>
      </c>
      <c r="C5452" t="s">
        <v>294</v>
      </c>
      <c r="D5452" t="s">
        <v>949</v>
      </c>
      <c r="E5452" t="s">
        <v>5258</v>
      </c>
      <c r="F5452" t="s">
        <v>11522</v>
      </c>
      <c r="G5452" t="s">
        <v>11522</v>
      </c>
      <c r="H5452">
        <v>0.308</v>
      </c>
      <c r="I5452" t="s">
        <v>265</v>
      </c>
      <c r="J5452" t="s">
        <v>242</v>
      </c>
      <c r="K5452" t="s">
        <v>243</v>
      </c>
      <c r="L5452" t="s">
        <v>244</v>
      </c>
      <c r="M5452">
        <v>0</v>
      </c>
      <c r="N5452">
        <v>0.308</v>
      </c>
      <c r="O5452" t="s">
        <v>2659</v>
      </c>
      <c r="P5452" t="s">
        <v>11523</v>
      </c>
      <c r="Q5452" t="s">
        <v>954</v>
      </c>
      <c r="R5452" t="s">
        <v>11524</v>
      </c>
      <c r="S5452" t="s">
        <v>270</v>
      </c>
      <c r="T5452" t="b">
        <v>0</v>
      </c>
    </row>
    <row r="5453" spans="1:20" x14ac:dyDescent="0.25">
      <c r="A5453" t="s">
        <v>259</v>
      </c>
      <c r="B5453" t="s">
        <v>382</v>
      </c>
      <c r="C5453" t="s">
        <v>237</v>
      </c>
      <c r="D5453" t="s">
        <v>1792</v>
      </c>
      <c r="E5453" t="s">
        <v>1317</v>
      </c>
      <c r="F5453" t="s">
        <v>1318</v>
      </c>
      <c r="G5453" t="s">
        <v>1318</v>
      </c>
      <c r="H5453">
        <v>0.84399999999999997</v>
      </c>
      <c r="I5453" t="s">
        <v>265</v>
      </c>
      <c r="J5453" t="s">
        <v>242</v>
      </c>
      <c r="K5453" t="s">
        <v>243</v>
      </c>
      <c r="L5453" t="s">
        <v>244</v>
      </c>
      <c r="M5453">
        <v>0</v>
      </c>
      <c r="N5453">
        <v>0.84399999999999997</v>
      </c>
      <c r="O5453" t="s">
        <v>386</v>
      </c>
      <c r="P5453" t="s">
        <v>11525</v>
      </c>
      <c r="Q5453" t="s">
        <v>1796</v>
      </c>
      <c r="R5453" t="s">
        <v>11526</v>
      </c>
      <c r="S5453" t="s">
        <v>390</v>
      </c>
      <c r="T5453" t="b">
        <v>1</v>
      </c>
    </row>
    <row r="5454" spans="1:20" x14ac:dyDescent="0.25">
      <c r="A5454" t="s">
        <v>259</v>
      </c>
      <c r="B5454" t="s">
        <v>382</v>
      </c>
      <c r="C5454" t="s">
        <v>294</v>
      </c>
      <c r="D5454" t="s">
        <v>1792</v>
      </c>
      <c r="E5454" t="s">
        <v>1317</v>
      </c>
      <c r="F5454" t="s">
        <v>1318</v>
      </c>
      <c r="G5454" t="s">
        <v>1318</v>
      </c>
      <c r="H5454">
        <v>0.29599999999999999</v>
      </c>
      <c r="I5454" t="s">
        <v>265</v>
      </c>
      <c r="J5454" t="s">
        <v>242</v>
      </c>
      <c r="K5454" t="s">
        <v>243</v>
      </c>
      <c r="L5454" t="s">
        <v>244</v>
      </c>
      <c r="M5454">
        <v>0</v>
      </c>
      <c r="N5454">
        <v>0.29599999999999999</v>
      </c>
      <c r="O5454" t="s">
        <v>391</v>
      </c>
      <c r="P5454" t="s">
        <v>11525</v>
      </c>
      <c r="Q5454" t="s">
        <v>1796</v>
      </c>
      <c r="R5454" t="s">
        <v>11526</v>
      </c>
      <c r="S5454" t="s">
        <v>390</v>
      </c>
      <c r="T5454" t="b">
        <v>1</v>
      </c>
    </row>
    <row r="5455" spans="1:20" x14ac:dyDescent="0.25">
      <c r="A5455" t="s">
        <v>259</v>
      </c>
      <c r="B5455" t="s">
        <v>260</v>
      </c>
      <c r="C5455" t="s">
        <v>237</v>
      </c>
      <c r="D5455" t="s">
        <v>1025</v>
      </c>
      <c r="E5455" t="s">
        <v>1473</v>
      </c>
      <c r="F5455" t="s">
        <v>1473</v>
      </c>
      <c r="G5455" t="s">
        <v>7354</v>
      </c>
      <c r="H5455">
        <v>6.52</v>
      </c>
      <c r="I5455" t="s">
        <v>265</v>
      </c>
      <c r="J5455" t="s">
        <v>242</v>
      </c>
      <c r="K5455" t="s">
        <v>243</v>
      </c>
      <c r="L5455" t="s">
        <v>244</v>
      </c>
      <c r="M5455">
        <v>0</v>
      </c>
      <c r="N5455">
        <v>6.52</v>
      </c>
      <c r="O5455" t="s">
        <v>660</v>
      </c>
      <c r="P5455" t="s">
        <v>11527</v>
      </c>
      <c r="Q5455" t="s">
        <v>1029</v>
      </c>
      <c r="R5455" t="s">
        <v>11528</v>
      </c>
      <c r="S5455" t="s">
        <v>270</v>
      </c>
      <c r="T5455" t="b">
        <v>1</v>
      </c>
    </row>
    <row r="5456" spans="1:20" x14ac:dyDescent="0.25">
      <c r="A5456" t="s">
        <v>259</v>
      </c>
      <c r="B5456" t="s">
        <v>260</v>
      </c>
      <c r="C5456" t="s">
        <v>336</v>
      </c>
      <c r="D5456" t="s">
        <v>1025</v>
      </c>
      <c r="E5456" t="s">
        <v>1473</v>
      </c>
      <c r="F5456" t="s">
        <v>1473</v>
      </c>
      <c r="G5456" t="s">
        <v>7354</v>
      </c>
      <c r="H5456">
        <v>36554</v>
      </c>
      <c r="I5456" t="s">
        <v>265</v>
      </c>
      <c r="J5456" t="s">
        <v>242</v>
      </c>
      <c r="K5456" t="s">
        <v>243</v>
      </c>
      <c r="L5456" t="s">
        <v>244</v>
      </c>
      <c r="M5456">
        <v>0</v>
      </c>
      <c r="N5456">
        <v>36554</v>
      </c>
      <c r="O5456" t="s">
        <v>660</v>
      </c>
      <c r="P5456" t="s">
        <v>11527</v>
      </c>
      <c r="Q5456" t="s">
        <v>1029</v>
      </c>
      <c r="R5456" t="s">
        <v>11529</v>
      </c>
      <c r="S5456" t="s">
        <v>270</v>
      </c>
      <c r="T5456" t="b">
        <v>1</v>
      </c>
    </row>
    <row r="5457" spans="1:20" x14ac:dyDescent="0.25">
      <c r="A5457" t="s">
        <v>259</v>
      </c>
      <c r="B5457" t="s">
        <v>260</v>
      </c>
      <c r="C5457" t="s">
        <v>336</v>
      </c>
      <c r="D5457" t="s">
        <v>1025</v>
      </c>
      <c r="E5457" t="s">
        <v>1473</v>
      </c>
      <c r="F5457" t="s">
        <v>1473</v>
      </c>
      <c r="G5457" t="s">
        <v>7354</v>
      </c>
      <c r="H5457">
        <v>75392</v>
      </c>
      <c r="I5457" t="s">
        <v>265</v>
      </c>
      <c r="J5457" t="s">
        <v>242</v>
      </c>
      <c r="K5457" t="s">
        <v>243</v>
      </c>
      <c r="L5457" t="s">
        <v>244</v>
      </c>
      <c r="M5457">
        <v>0</v>
      </c>
      <c r="N5457">
        <v>75392</v>
      </c>
      <c r="O5457" t="s">
        <v>660</v>
      </c>
      <c r="P5457" t="s">
        <v>11527</v>
      </c>
      <c r="Q5457" t="s">
        <v>1029</v>
      </c>
      <c r="R5457" t="s">
        <v>11530</v>
      </c>
      <c r="S5457" t="s">
        <v>270</v>
      </c>
      <c r="T5457" t="b">
        <v>1</v>
      </c>
    </row>
    <row r="5458" spans="1:20" x14ac:dyDescent="0.25">
      <c r="A5458" t="s">
        <v>259</v>
      </c>
      <c r="B5458" t="s">
        <v>260</v>
      </c>
      <c r="C5458" t="s">
        <v>237</v>
      </c>
      <c r="D5458" t="s">
        <v>1305</v>
      </c>
      <c r="E5458" t="s">
        <v>5993</v>
      </c>
      <c r="F5458" t="s">
        <v>6968</v>
      </c>
      <c r="G5458" t="s">
        <v>6969</v>
      </c>
      <c r="H5458">
        <v>0.10100000000000001</v>
      </c>
      <c r="I5458" t="s">
        <v>265</v>
      </c>
      <c r="J5458" t="s">
        <v>242</v>
      </c>
      <c r="K5458" t="s">
        <v>243</v>
      </c>
      <c r="L5458" t="s">
        <v>244</v>
      </c>
      <c r="M5458">
        <v>0</v>
      </c>
      <c r="N5458">
        <v>0.10100000000000001</v>
      </c>
      <c r="O5458" t="s">
        <v>1309</v>
      </c>
      <c r="P5458" t="s">
        <v>9904</v>
      </c>
      <c r="Q5458" t="s">
        <v>1311</v>
      </c>
      <c r="R5458" t="s">
        <v>11531</v>
      </c>
      <c r="S5458" t="s">
        <v>270</v>
      </c>
      <c r="T5458" t="b">
        <v>1</v>
      </c>
    </row>
    <row r="5459" spans="1:20" x14ac:dyDescent="0.25">
      <c r="A5459" t="s">
        <v>259</v>
      </c>
      <c r="B5459" t="s">
        <v>382</v>
      </c>
      <c r="C5459" t="s">
        <v>237</v>
      </c>
      <c r="D5459" t="s">
        <v>2188</v>
      </c>
      <c r="F5459" t="s">
        <v>7140</v>
      </c>
      <c r="G5459" t="s">
        <v>7140</v>
      </c>
      <c r="H5459">
        <v>0.13</v>
      </c>
      <c r="I5459" t="s">
        <v>265</v>
      </c>
      <c r="J5459" t="s">
        <v>242</v>
      </c>
      <c r="K5459" t="s">
        <v>243</v>
      </c>
      <c r="L5459" t="s">
        <v>244</v>
      </c>
      <c r="M5459">
        <v>0</v>
      </c>
      <c r="N5459">
        <v>0.13</v>
      </c>
      <c r="O5459" t="s">
        <v>324</v>
      </c>
      <c r="P5459" t="s">
        <v>11532</v>
      </c>
      <c r="Q5459" t="s">
        <v>2191</v>
      </c>
      <c r="R5459" t="s">
        <v>11533</v>
      </c>
      <c r="S5459" t="s">
        <v>390</v>
      </c>
      <c r="T5459" t="b">
        <v>1</v>
      </c>
    </row>
    <row r="5460" spans="1:20" x14ac:dyDescent="0.25">
      <c r="A5460" t="s">
        <v>259</v>
      </c>
      <c r="B5460" t="s">
        <v>382</v>
      </c>
      <c r="C5460" t="s">
        <v>294</v>
      </c>
      <c r="D5460" t="s">
        <v>2188</v>
      </c>
      <c r="F5460" t="s">
        <v>7140</v>
      </c>
      <c r="G5460" t="s">
        <v>7140</v>
      </c>
      <c r="H5460">
        <v>3.3799999999999997E-2</v>
      </c>
      <c r="I5460" t="s">
        <v>265</v>
      </c>
      <c r="J5460" t="s">
        <v>242</v>
      </c>
      <c r="K5460" t="s">
        <v>243</v>
      </c>
      <c r="L5460" t="s">
        <v>244</v>
      </c>
      <c r="M5460">
        <v>0</v>
      </c>
      <c r="N5460">
        <v>3.3799999999999997E-2</v>
      </c>
      <c r="O5460" t="s">
        <v>324</v>
      </c>
      <c r="P5460" t="s">
        <v>11532</v>
      </c>
      <c r="Q5460" t="s">
        <v>2191</v>
      </c>
      <c r="R5460" t="s">
        <v>11533</v>
      </c>
      <c r="S5460" t="s">
        <v>390</v>
      </c>
      <c r="T5460" t="b">
        <v>1</v>
      </c>
    </row>
    <row r="5461" spans="1:20" x14ac:dyDescent="0.25">
      <c r="A5461" t="s">
        <v>259</v>
      </c>
      <c r="B5461" t="s">
        <v>260</v>
      </c>
      <c r="C5461" t="s">
        <v>237</v>
      </c>
      <c r="D5461" t="s">
        <v>320</v>
      </c>
      <c r="E5461" t="s">
        <v>3431</v>
      </c>
      <c r="F5461" t="s">
        <v>3431</v>
      </c>
      <c r="G5461" t="s">
        <v>11534</v>
      </c>
      <c r="H5461">
        <v>1.26</v>
      </c>
      <c r="I5461" t="s">
        <v>265</v>
      </c>
      <c r="J5461" t="s">
        <v>242</v>
      </c>
      <c r="K5461" t="s">
        <v>243</v>
      </c>
      <c r="L5461" t="s">
        <v>244</v>
      </c>
      <c r="M5461">
        <v>0</v>
      </c>
      <c r="N5461">
        <v>1.26</v>
      </c>
      <c r="O5461" t="s">
        <v>324</v>
      </c>
      <c r="P5461" t="s">
        <v>11535</v>
      </c>
      <c r="Q5461" t="s">
        <v>326</v>
      </c>
      <c r="R5461" t="s">
        <v>11536</v>
      </c>
      <c r="S5461" t="s">
        <v>270</v>
      </c>
      <c r="T5461" t="b">
        <v>1</v>
      </c>
    </row>
    <row r="5462" spans="1:20" x14ac:dyDescent="0.25">
      <c r="A5462" t="s">
        <v>259</v>
      </c>
      <c r="B5462" t="s">
        <v>260</v>
      </c>
      <c r="C5462" t="s">
        <v>336</v>
      </c>
      <c r="D5462" t="s">
        <v>320</v>
      </c>
      <c r="E5462" t="s">
        <v>3431</v>
      </c>
      <c r="F5462" t="s">
        <v>3431</v>
      </c>
      <c r="G5462" t="s">
        <v>11534</v>
      </c>
      <c r="H5462">
        <v>6512</v>
      </c>
      <c r="I5462" t="s">
        <v>265</v>
      </c>
      <c r="J5462" t="s">
        <v>242</v>
      </c>
      <c r="K5462" t="s">
        <v>243</v>
      </c>
      <c r="L5462" t="s">
        <v>244</v>
      </c>
      <c r="M5462">
        <v>0</v>
      </c>
      <c r="N5462">
        <v>6512</v>
      </c>
      <c r="O5462" t="s">
        <v>324</v>
      </c>
      <c r="P5462" t="s">
        <v>11535</v>
      </c>
      <c r="Q5462" t="s">
        <v>326</v>
      </c>
      <c r="R5462" t="s">
        <v>11537</v>
      </c>
      <c r="S5462" t="s">
        <v>270</v>
      </c>
      <c r="T5462" t="b">
        <v>1</v>
      </c>
    </row>
    <row r="5463" spans="1:20" x14ac:dyDescent="0.25">
      <c r="A5463" t="s">
        <v>259</v>
      </c>
      <c r="B5463" t="s">
        <v>260</v>
      </c>
      <c r="C5463" t="s">
        <v>336</v>
      </c>
      <c r="D5463" t="s">
        <v>320</v>
      </c>
      <c r="E5463" t="s">
        <v>3431</v>
      </c>
      <c r="F5463" t="s">
        <v>3431</v>
      </c>
      <c r="G5463" t="s">
        <v>11534</v>
      </c>
      <c r="H5463">
        <v>12583</v>
      </c>
      <c r="I5463" t="s">
        <v>265</v>
      </c>
      <c r="J5463" t="s">
        <v>242</v>
      </c>
      <c r="K5463" t="s">
        <v>243</v>
      </c>
      <c r="L5463" t="s">
        <v>244</v>
      </c>
      <c r="M5463">
        <v>0</v>
      </c>
      <c r="N5463">
        <v>12583</v>
      </c>
      <c r="O5463" t="s">
        <v>324</v>
      </c>
      <c r="P5463" t="s">
        <v>11535</v>
      </c>
      <c r="Q5463" t="s">
        <v>326</v>
      </c>
      <c r="R5463" t="s">
        <v>11538</v>
      </c>
      <c r="S5463" t="s">
        <v>270</v>
      </c>
      <c r="T5463" t="b">
        <v>1</v>
      </c>
    </row>
    <row r="5464" spans="1:20" x14ac:dyDescent="0.25">
      <c r="A5464" t="s">
        <v>259</v>
      </c>
      <c r="B5464" t="s">
        <v>260</v>
      </c>
      <c r="C5464" t="s">
        <v>237</v>
      </c>
      <c r="D5464" t="s">
        <v>2534</v>
      </c>
      <c r="E5464" t="s">
        <v>6552</v>
      </c>
      <c r="F5464" t="s">
        <v>9210</v>
      </c>
      <c r="G5464" t="s">
        <v>9210</v>
      </c>
      <c r="H5464">
        <v>0.70799999999999996</v>
      </c>
      <c r="I5464" t="s">
        <v>265</v>
      </c>
      <c r="J5464" t="s">
        <v>242</v>
      </c>
      <c r="K5464" t="s">
        <v>243</v>
      </c>
      <c r="L5464" t="s">
        <v>244</v>
      </c>
      <c r="M5464">
        <v>0</v>
      </c>
      <c r="N5464">
        <v>0.70799999999999996</v>
      </c>
      <c r="O5464" t="s">
        <v>576</v>
      </c>
      <c r="P5464" t="s">
        <v>11539</v>
      </c>
      <c r="Q5464" t="s">
        <v>2538</v>
      </c>
      <c r="R5464" t="s">
        <v>11540</v>
      </c>
      <c r="S5464" t="s">
        <v>270</v>
      </c>
      <c r="T5464" t="b">
        <v>1</v>
      </c>
    </row>
    <row r="5465" spans="1:20" x14ac:dyDescent="0.25">
      <c r="A5465" t="s">
        <v>259</v>
      </c>
      <c r="B5465" t="s">
        <v>260</v>
      </c>
      <c r="C5465" t="s">
        <v>294</v>
      </c>
      <c r="D5465" t="s">
        <v>2534</v>
      </c>
      <c r="E5465" t="s">
        <v>6552</v>
      </c>
      <c r="F5465" t="s">
        <v>9210</v>
      </c>
      <c r="G5465" t="s">
        <v>9210</v>
      </c>
      <c r="H5465">
        <v>0.34</v>
      </c>
      <c r="I5465" t="s">
        <v>265</v>
      </c>
      <c r="J5465" t="s">
        <v>242</v>
      </c>
      <c r="K5465" t="s">
        <v>243</v>
      </c>
      <c r="L5465" t="s">
        <v>244</v>
      </c>
      <c r="M5465">
        <v>0</v>
      </c>
      <c r="N5465">
        <v>0.34</v>
      </c>
      <c r="O5465" t="s">
        <v>576</v>
      </c>
      <c r="P5465" t="s">
        <v>11539</v>
      </c>
      <c r="Q5465" t="s">
        <v>2538</v>
      </c>
      <c r="R5465" t="s">
        <v>11540</v>
      </c>
      <c r="S5465" t="s">
        <v>270</v>
      </c>
      <c r="T5465" t="b">
        <v>1</v>
      </c>
    </row>
    <row r="5466" spans="1:20" x14ac:dyDescent="0.25">
      <c r="A5466" t="s">
        <v>236</v>
      </c>
      <c r="B5466" t="s">
        <v>236</v>
      </c>
      <c r="C5466" t="s">
        <v>237</v>
      </c>
      <c r="D5466" t="s">
        <v>238</v>
      </c>
      <c r="F5466" t="s">
        <v>544</v>
      </c>
      <c r="G5466" t="s">
        <v>758</v>
      </c>
      <c r="H5466">
        <v>6.9000000000000006E-2</v>
      </c>
      <c r="I5466" t="s">
        <v>759</v>
      </c>
      <c r="J5466" t="s">
        <v>242</v>
      </c>
      <c r="K5466" t="s">
        <v>243</v>
      </c>
      <c r="L5466" t="s">
        <v>244</v>
      </c>
      <c r="M5466">
        <v>0</v>
      </c>
      <c r="N5466">
        <v>6.9000000000000006E-2</v>
      </c>
      <c r="O5466" t="s">
        <v>619</v>
      </c>
      <c r="P5466" t="s">
        <v>760</v>
      </c>
      <c r="Q5466" t="s">
        <v>247</v>
      </c>
      <c r="R5466" t="s">
        <v>7448</v>
      </c>
      <c r="S5466" t="s">
        <v>249</v>
      </c>
      <c r="T5466" t="b">
        <v>1</v>
      </c>
    </row>
    <row r="5467" spans="1:20" x14ac:dyDescent="0.25">
      <c r="A5467" t="s">
        <v>259</v>
      </c>
      <c r="B5467" t="s">
        <v>260</v>
      </c>
      <c r="C5467" t="s">
        <v>237</v>
      </c>
      <c r="D5467" t="s">
        <v>1187</v>
      </c>
      <c r="E5467" t="s">
        <v>1188</v>
      </c>
      <c r="F5467" t="s">
        <v>1188</v>
      </c>
      <c r="G5467" t="s">
        <v>4550</v>
      </c>
      <c r="H5467">
        <v>2.0499999999999998</v>
      </c>
      <c r="I5467" t="s">
        <v>265</v>
      </c>
      <c r="J5467" t="s">
        <v>242</v>
      </c>
      <c r="K5467" t="s">
        <v>243</v>
      </c>
      <c r="L5467" t="s">
        <v>244</v>
      </c>
      <c r="M5467">
        <v>0</v>
      </c>
      <c r="N5467">
        <v>2.0499999999999998</v>
      </c>
      <c r="O5467" t="s">
        <v>266</v>
      </c>
      <c r="P5467" t="s">
        <v>11541</v>
      </c>
      <c r="Q5467" t="s">
        <v>1192</v>
      </c>
      <c r="R5467" t="s">
        <v>11542</v>
      </c>
      <c r="S5467" t="s">
        <v>270</v>
      </c>
      <c r="T5467" t="b">
        <v>1</v>
      </c>
    </row>
    <row r="5468" spans="1:20" x14ac:dyDescent="0.25">
      <c r="A5468" t="s">
        <v>259</v>
      </c>
      <c r="B5468" t="s">
        <v>260</v>
      </c>
      <c r="C5468" t="s">
        <v>294</v>
      </c>
      <c r="D5468" t="s">
        <v>1187</v>
      </c>
      <c r="E5468" t="s">
        <v>1188</v>
      </c>
      <c r="F5468" t="s">
        <v>1188</v>
      </c>
      <c r="G5468" t="s">
        <v>4550</v>
      </c>
      <c r="H5468">
        <v>1.1299999999999999</v>
      </c>
      <c r="I5468" t="s">
        <v>265</v>
      </c>
      <c r="J5468" t="s">
        <v>242</v>
      </c>
      <c r="K5468" t="s">
        <v>243</v>
      </c>
      <c r="L5468" t="s">
        <v>244</v>
      </c>
      <c r="M5468">
        <v>0</v>
      </c>
      <c r="N5468">
        <v>1.1299999999999999</v>
      </c>
      <c r="O5468" t="s">
        <v>266</v>
      </c>
      <c r="P5468" t="s">
        <v>11541</v>
      </c>
      <c r="Q5468" t="s">
        <v>1192</v>
      </c>
      <c r="R5468" t="s">
        <v>11542</v>
      </c>
      <c r="S5468" t="s">
        <v>270</v>
      </c>
      <c r="T5468" t="b">
        <v>1</v>
      </c>
    </row>
    <row r="5469" spans="1:20" x14ac:dyDescent="0.25">
      <c r="A5469" t="s">
        <v>259</v>
      </c>
      <c r="B5469" t="s">
        <v>260</v>
      </c>
      <c r="C5469" t="s">
        <v>237</v>
      </c>
      <c r="D5469" t="s">
        <v>1652</v>
      </c>
      <c r="E5469" t="s">
        <v>1034</v>
      </c>
      <c r="F5469" t="s">
        <v>8696</v>
      </c>
      <c r="G5469" t="s">
        <v>8696</v>
      </c>
      <c r="H5469">
        <v>2.2599999999999999E-2</v>
      </c>
      <c r="I5469" t="s">
        <v>265</v>
      </c>
      <c r="J5469" t="s">
        <v>242</v>
      </c>
      <c r="K5469" t="s">
        <v>243</v>
      </c>
      <c r="L5469" t="s">
        <v>244</v>
      </c>
      <c r="M5469">
        <v>0</v>
      </c>
      <c r="N5469">
        <v>2.2599999999999999E-2</v>
      </c>
      <c r="O5469" t="s">
        <v>372</v>
      </c>
      <c r="P5469" t="s">
        <v>11543</v>
      </c>
      <c r="Q5469" t="s">
        <v>1656</v>
      </c>
      <c r="R5469" t="s">
        <v>11544</v>
      </c>
      <c r="S5469" t="s">
        <v>270</v>
      </c>
      <c r="T5469" t="b">
        <v>1</v>
      </c>
    </row>
    <row r="5470" spans="1:20" x14ac:dyDescent="0.25">
      <c r="A5470" t="s">
        <v>236</v>
      </c>
      <c r="B5470" t="s">
        <v>236</v>
      </c>
      <c r="C5470" t="s">
        <v>237</v>
      </c>
      <c r="D5470" t="s">
        <v>1111</v>
      </c>
      <c r="F5470" t="s">
        <v>9875</v>
      </c>
      <c r="G5470" t="s">
        <v>9876</v>
      </c>
      <c r="H5470">
        <v>0.19800000000000001</v>
      </c>
      <c r="I5470" t="s">
        <v>341</v>
      </c>
      <c r="J5470" t="s">
        <v>242</v>
      </c>
      <c r="K5470" t="s">
        <v>243</v>
      </c>
      <c r="L5470" t="s">
        <v>244</v>
      </c>
      <c r="M5470">
        <v>0</v>
      </c>
      <c r="N5470">
        <v>0.19800000000000001</v>
      </c>
      <c r="O5470" t="s">
        <v>432</v>
      </c>
      <c r="P5470" t="s">
        <v>11545</v>
      </c>
      <c r="Q5470" t="s">
        <v>1116</v>
      </c>
      <c r="R5470" t="s">
        <v>11546</v>
      </c>
      <c r="S5470" t="s">
        <v>249</v>
      </c>
      <c r="T5470" t="b">
        <v>1</v>
      </c>
    </row>
    <row r="5471" spans="1:20" x14ac:dyDescent="0.25">
      <c r="A5471" t="s">
        <v>259</v>
      </c>
      <c r="B5471" t="s">
        <v>260</v>
      </c>
      <c r="C5471" t="s">
        <v>237</v>
      </c>
      <c r="D5471" t="s">
        <v>956</v>
      </c>
      <c r="E5471" t="s">
        <v>8555</v>
      </c>
      <c r="F5471" t="s">
        <v>11547</v>
      </c>
      <c r="G5471" t="s">
        <v>11547</v>
      </c>
      <c r="H5471">
        <v>1.51</v>
      </c>
      <c r="I5471" t="s">
        <v>265</v>
      </c>
      <c r="J5471" t="s">
        <v>242</v>
      </c>
      <c r="K5471" t="s">
        <v>243</v>
      </c>
      <c r="L5471" t="s">
        <v>244</v>
      </c>
      <c r="M5471">
        <v>0</v>
      </c>
      <c r="N5471">
        <v>1.51</v>
      </c>
      <c r="O5471" t="s">
        <v>324</v>
      </c>
      <c r="P5471" t="s">
        <v>11548</v>
      </c>
      <c r="Q5471" t="s">
        <v>960</v>
      </c>
      <c r="R5471" t="s">
        <v>11549</v>
      </c>
      <c r="S5471" t="s">
        <v>270</v>
      </c>
      <c r="T5471" t="b">
        <v>1</v>
      </c>
    </row>
    <row r="5472" spans="1:20" x14ac:dyDescent="0.25">
      <c r="A5472" t="s">
        <v>259</v>
      </c>
      <c r="B5472" t="s">
        <v>260</v>
      </c>
      <c r="C5472" t="s">
        <v>294</v>
      </c>
      <c r="D5472" t="s">
        <v>956</v>
      </c>
      <c r="E5472" t="s">
        <v>8555</v>
      </c>
      <c r="F5472" t="s">
        <v>11547</v>
      </c>
      <c r="G5472" t="s">
        <v>11547</v>
      </c>
      <c r="H5472">
        <v>0.46100000000000002</v>
      </c>
      <c r="I5472" t="s">
        <v>265</v>
      </c>
      <c r="J5472" t="s">
        <v>242</v>
      </c>
      <c r="K5472" t="s">
        <v>243</v>
      </c>
      <c r="L5472" t="s">
        <v>244</v>
      </c>
      <c r="M5472">
        <v>0</v>
      </c>
      <c r="N5472">
        <v>0.46100000000000002</v>
      </c>
      <c r="O5472" t="s">
        <v>324</v>
      </c>
      <c r="P5472" t="s">
        <v>11548</v>
      </c>
      <c r="Q5472" t="s">
        <v>960</v>
      </c>
      <c r="R5472" t="s">
        <v>11549</v>
      </c>
      <c r="S5472" t="s">
        <v>270</v>
      </c>
      <c r="T5472" t="b">
        <v>1</v>
      </c>
    </row>
    <row r="5473" spans="1:20" x14ac:dyDescent="0.25">
      <c r="A5473" t="s">
        <v>259</v>
      </c>
      <c r="B5473" t="s">
        <v>271</v>
      </c>
      <c r="C5473" t="s">
        <v>237</v>
      </c>
      <c r="D5473" t="s">
        <v>11550</v>
      </c>
      <c r="E5473" t="s">
        <v>11551</v>
      </c>
      <c r="F5473" t="s">
        <v>11552</v>
      </c>
      <c r="G5473" t="s">
        <v>11553</v>
      </c>
      <c r="H5473">
        <v>1.488</v>
      </c>
      <c r="I5473" t="s">
        <v>265</v>
      </c>
      <c r="J5473" t="s">
        <v>242</v>
      </c>
      <c r="K5473" t="s">
        <v>243</v>
      </c>
      <c r="L5473" t="s">
        <v>244</v>
      </c>
      <c r="M5473">
        <v>0</v>
      </c>
      <c r="N5473">
        <v>1.488</v>
      </c>
      <c r="O5473" t="s">
        <v>562</v>
      </c>
      <c r="P5473" t="s">
        <v>11554</v>
      </c>
      <c r="Q5473" t="s">
        <v>11555</v>
      </c>
      <c r="R5473" t="s">
        <v>11556</v>
      </c>
      <c r="S5473" t="s">
        <v>279</v>
      </c>
      <c r="T5473" t="b">
        <v>1</v>
      </c>
    </row>
    <row r="5474" spans="1:20" x14ac:dyDescent="0.25">
      <c r="A5474" t="s">
        <v>259</v>
      </c>
      <c r="B5474" t="s">
        <v>271</v>
      </c>
      <c r="C5474" t="s">
        <v>294</v>
      </c>
      <c r="D5474" t="s">
        <v>11550</v>
      </c>
      <c r="E5474" t="s">
        <v>11551</v>
      </c>
      <c r="F5474" t="s">
        <v>11552</v>
      </c>
      <c r="G5474" t="s">
        <v>11553</v>
      </c>
      <c r="H5474">
        <v>1.0848</v>
      </c>
      <c r="I5474" t="s">
        <v>265</v>
      </c>
      <c r="J5474" t="s">
        <v>242</v>
      </c>
      <c r="K5474" t="s">
        <v>243</v>
      </c>
      <c r="L5474" t="s">
        <v>244</v>
      </c>
      <c r="M5474">
        <v>0</v>
      </c>
      <c r="N5474">
        <v>1.0848</v>
      </c>
      <c r="O5474" t="s">
        <v>562</v>
      </c>
      <c r="P5474" t="s">
        <v>11554</v>
      </c>
      <c r="Q5474" t="s">
        <v>11555</v>
      </c>
      <c r="R5474" t="s">
        <v>11556</v>
      </c>
      <c r="S5474" t="s">
        <v>279</v>
      </c>
      <c r="T5474" t="b">
        <v>1</v>
      </c>
    </row>
    <row r="5475" spans="1:20" x14ac:dyDescent="0.25">
      <c r="A5475" t="s">
        <v>259</v>
      </c>
      <c r="B5475" t="s">
        <v>271</v>
      </c>
      <c r="C5475" t="s">
        <v>336</v>
      </c>
      <c r="D5475" t="s">
        <v>11550</v>
      </c>
      <c r="E5475" t="s">
        <v>11551</v>
      </c>
      <c r="F5475" t="s">
        <v>11552</v>
      </c>
      <c r="G5475" t="s">
        <v>11553</v>
      </c>
      <c r="H5475">
        <v>8473</v>
      </c>
      <c r="I5475" t="s">
        <v>265</v>
      </c>
      <c r="J5475" t="s">
        <v>242</v>
      </c>
      <c r="K5475" t="s">
        <v>243</v>
      </c>
      <c r="L5475" t="s">
        <v>244</v>
      </c>
      <c r="M5475">
        <v>0</v>
      </c>
      <c r="N5475">
        <v>8473</v>
      </c>
      <c r="O5475" t="s">
        <v>562</v>
      </c>
      <c r="P5475" t="s">
        <v>11554</v>
      </c>
      <c r="Q5475" t="s">
        <v>11555</v>
      </c>
      <c r="R5475" t="s">
        <v>11557</v>
      </c>
      <c r="S5475" t="s">
        <v>279</v>
      </c>
      <c r="T5475" t="b">
        <v>1</v>
      </c>
    </row>
    <row r="5476" spans="1:20" x14ac:dyDescent="0.25">
      <c r="A5476" t="s">
        <v>259</v>
      </c>
      <c r="B5476" t="s">
        <v>271</v>
      </c>
      <c r="C5476" t="s">
        <v>336</v>
      </c>
      <c r="D5476" t="s">
        <v>11550</v>
      </c>
      <c r="E5476" t="s">
        <v>11551</v>
      </c>
      <c r="F5476" t="s">
        <v>11552</v>
      </c>
      <c r="G5476" t="s">
        <v>11553</v>
      </c>
      <c r="H5476">
        <v>17597</v>
      </c>
      <c r="I5476" t="s">
        <v>265</v>
      </c>
      <c r="J5476" t="s">
        <v>242</v>
      </c>
      <c r="K5476" t="s">
        <v>243</v>
      </c>
      <c r="L5476" t="s">
        <v>244</v>
      </c>
      <c r="M5476">
        <v>0</v>
      </c>
      <c r="N5476">
        <v>17597</v>
      </c>
      <c r="O5476" t="s">
        <v>562</v>
      </c>
      <c r="P5476" t="s">
        <v>11554</v>
      </c>
      <c r="Q5476" t="s">
        <v>11555</v>
      </c>
      <c r="R5476" t="s">
        <v>11558</v>
      </c>
      <c r="S5476" t="s">
        <v>279</v>
      </c>
      <c r="T5476" t="b">
        <v>1</v>
      </c>
    </row>
    <row r="5477" spans="1:20" x14ac:dyDescent="0.25">
      <c r="A5477" t="s">
        <v>236</v>
      </c>
      <c r="B5477" t="s">
        <v>236</v>
      </c>
      <c r="C5477" t="s">
        <v>237</v>
      </c>
      <c r="D5477" t="s">
        <v>1198</v>
      </c>
      <c r="F5477" t="s">
        <v>356</v>
      </c>
      <c r="G5477" t="s">
        <v>2391</v>
      </c>
      <c r="H5477">
        <v>5.0000000000000001E-4</v>
      </c>
      <c r="I5477" t="s">
        <v>254</v>
      </c>
      <c r="J5477" t="s">
        <v>242</v>
      </c>
      <c r="K5477" t="s">
        <v>243</v>
      </c>
      <c r="L5477" t="s">
        <v>244</v>
      </c>
      <c r="M5477">
        <v>0</v>
      </c>
      <c r="N5477">
        <v>5.0000000000000001E-4</v>
      </c>
      <c r="O5477" t="s">
        <v>358</v>
      </c>
      <c r="P5477" t="s">
        <v>4445</v>
      </c>
      <c r="Q5477" t="s">
        <v>1201</v>
      </c>
      <c r="R5477" t="s">
        <v>1202</v>
      </c>
      <c r="S5477" t="s">
        <v>249</v>
      </c>
      <c r="T5477" t="b">
        <v>0</v>
      </c>
    </row>
    <row r="5478" spans="1:20" x14ac:dyDescent="0.25">
      <c r="A5478" t="s">
        <v>259</v>
      </c>
      <c r="B5478" t="s">
        <v>260</v>
      </c>
      <c r="C5478" t="s">
        <v>237</v>
      </c>
      <c r="D5478" t="s">
        <v>1501</v>
      </c>
      <c r="E5478" t="s">
        <v>10806</v>
      </c>
      <c r="F5478" t="s">
        <v>11559</v>
      </c>
      <c r="G5478" t="s">
        <v>11559</v>
      </c>
      <c r="H5478">
        <v>0.504</v>
      </c>
      <c r="I5478" t="s">
        <v>265</v>
      </c>
      <c r="J5478" t="s">
        <v>242</v>
      </c>
      <c r="K5478" t="s">
        <v>243</v>
      </c>
      <c r="L5478" t="s">
        <v>244</v>
      </c>
      <c r="M5478">
        <v>0</v>
      </c>
      <c r="N5478">
        <v>0.504</v>
      </c>
      <c r="O5478" t="s">
        <v>1309</v>
      </c>
      <c r="P5478" t="s">
        <v>5996</v>
      </c>
      <c r="Q5478" t="s">
        <v>1505</v>
      </c>
      <c r="R5478" t="s">
        <v>11560</v>
      </c>
      <c r="S5478" t="s">
        <v>270</v>
      </c>
      <c r="T5478" t="b">
        <v>0</v>
      </c>
    </row>
    <row r="5479" spans="1:20" x14ac:dyDescent="0.25">
      <c r="A5479" t="s">
        <v>259</v>
      </c>
      <c r="B5479" t="s">
        <v>260</v>
      </c>
      <c r="C5479" t="s">
        <v>336</v>
      </c>
      <c r="D5479" t="s">
        <v>1501</v>
      </c>
      <c r="E5479" t="s">
        <v>10806</v>
      </c>
      <c r="F5479" t="s">
        <v>11559</v>
      </c>
      <c r="G5479" t="s">
        <v>11559</v>
      </c>
      <c r="H5479">
        <v>2740</v>
      </c>
      <c r="I5479" t="s">
        <v>265</v>
      </c>
      <c r="J5479" t="s">
        <v>242</v>
      </c>
      <c r="K5479" t="s">
        <v>243</v>
      </c>
      <c r="L5479" t="s">
        <v>244</v>
      </c>
      <c r="M5479">
        <v>0</v>
      </c>
      <c r="N5479">
        <v>2740</v>
      </c>
      <c r="O5479" t="s">
        <v>1212</v>
      </c>
      <c r="P5479" t="s">
        <v>5996</v>
      </c>
      <c r="Q5479" t="s">
        <v>1505</v>
      </c>
      <c r="R5479" t="s">
        <v>11561</v>
      </c>
      <c r="S5479" t="s">
        <v>270</v>
      </c>
      <c r="T5479" t="b">
        <v>0</v>
      </c>
    </row>
    <row r="5480" spans="1:20" x14ac:dyDescent="0.25">
      <c r="A5480" t="s">
        <v>259</v>
      </c>
      <c r="B5480" t="s">
        <v>260</v>
      </c>
      <c r="C5480" t="s">
        <v>336</v>
      </c>
      <c r="D5480" t="s">
        <v>1501</v>
      </c>
      <c r="E5480" t="s">
        <v>10806</v>
      </c>
      <c r="F5480" t="s">
        <v>11559</v>
      </c>
      <c r="G5480" t="s">
        <v>11559</v>
      </c>
      <c r="H5480">
        <v>5257</v>
      </c>
      <c r="I5480" t="s">
        <v>265</v>
      </c>
      <c r="J5480" t="s">
        <v>242</v>
      </c>
      <c r="K5480" t="s">
        <v>243</v>
      </c>
      <c r="L5480" t="s">
        <v>244</v>
      </c>
      <c r="M5480">
        <v>0</v>
      </c>
      <c r="N5480">
        <v>5257</v>
      </c>
      <c r="O5480" t="s">
        <v>1212</v>
      </c>
      <c r="P5480" t="s">
        <v>5996</v>
      </c>
      <c r="Q5480" t="s">
        <v>1505</v>
      </c>
      <c r="R5480" t="s">
        <v>11562</v>
      </c>
      <c r="S5480" t="s">
        <v>270</v>
      </c>
      <c r="T5480" t="b">
        <v>0</v>
      </c>
    </row>
    <row r="5481" spans="1:20" x14ac:dyDescent="0.25">
      <c r="A5481" t="s">
        <v>259</v>
      </c>
      <c r="B5481" t="s">
        <v>260</v>
      </c>
      <c r="C5481" t="s">
        <v>237</v>
      </c>
      <c r="D5481" t="s">
        <v>406</v>
      </c>
      <c r="E5481" t="s">
        <v>3145</v>
      </c>
      <c r="F5481" t="s">
        <v>3146</v>
      </c>
      <c r="G5481" t="s">
        <v>3146</v>
      </c>
      <c r="H5481">
        <v>4.2138</v>
      </c>
      <c r="I5481" t="s">
        <v>265</v>
      </c>
      <c r="J5481" t="s">
        <v>242</v>
      </c>
      <c r="K5481" t="s">
        <v>243</v>
      </c>
      <c r="L5481" t="s">
        <v>244</v>
      </c>
      <c r="M5481">
        <v>0</v>
      </c>
      <c r="N5481">
        <v>4.2138</v>
      </c>
      <c r="O5481" t="s">
        <v>350</v>
      </c>
      <c r="P5481" t="s">
        <v>3001</v>
      </c>
      <c r="Q5481" t="s">
        <v>410</v>
      </c>
      <c r="R5481" t="s">
        <v>11563</v>
      </c>
      <c r="S5481" t="s">
        <v>270</v>
      </c>
      <c r="T5481" t="b">
        <v>1</v>
      </c>
    </row>
    <row r="5482" spans="1:20" x14ac:dyDescent="0.25">
      <c r="A5482" t="s">
        <v>259</v>
      </c>
      <c r="B5482" t="s">
        <v>260</v>
      </c>
      <c r="C5482" t="s">
        <v>294</v>
      </c>
      <c r="D5482" t="s">
        <v>406</v>
      </c>
      <c r="E5482" t="s">
        <v>3145</v>
      </c>
      <c r="F5482" t="s">
        <v>3146</v>
      </c>
      <c r="G5482" t="s">
        <v>3146</v>
      </c>
      <c r="H5482">
        <v>3.073</v>
      </c>
      <c r="I5482" t="s">
        <v>265</v>
      </c>
      <c r="J5482" t="s">
        <v>242</v>
      </c>
      <c r="K5482" t="s">
        <v>243</v>
      </c>
      <c r="L5482" t="s">
        <v>244</v>
      </c>
      <c r="M5482">
        <v>0</v>
      </c>
      <c r="N5482">
        <v>3.073</v>
      </c>
      <c r="O5482" t="s">
        <v>350</v>
      </c>
      <c r="P5482" t="s">
        <v>3001</v>
      </c>
      <c r="Q5482" t="s">
        <v>410</v>
      </c>
      <c r="R5482" t="s">
        <v>11563</v>
      </c>
      <c r="S5482" t="s">
        <v>270</v>
      </c>
      <c r="T5482" t="b">
        <v>1</v>
      </c>
    </row>
    <row r="5483" spans="1:20" x14ac:dyDescent="0.25">
      <c r="A5483" t="s">
        <v>259</v>
      </c>
      <c r="B5483" t="s">
        <v>382</v>
      </c>
      <c r="C5483" t="s">
        <v>237</v>
      </c>
      <c r="D5483" t="s">
        <v>2188</v>
      </c>
      <c r="F5483" t="s">
        <v>2673</v>
      </c>
      <c r="G5483" t="s">
        <v>2673</v>
      </c>
      <c r="H5483">
        <v>2.0840000000000001</v>
      </c>
      <c r="I5483" t="s">
        <v>265</v>
      </c>
      <c r="J5483" t="s">
        <v>242</v>
      </c>
      <c r="K5483" t="s">
        <v>243</v>
      </c>
      <c r="L5483" t="s">
        <v>244</v>
      </c>
      <c r="M5483">
        <v>0</v>
      </c>
      <c r="N5483">
        <v>2.0840000000000001</v>
      </c>
      <c r="O5483" t="s">
        <v>324</v>
      </c>
      <c r="P5483" t="s">
        <v>11564</v>
      </c>
      <c r="Q5483" t="s">
        <v>2191</v>
      </c>
      <c r="R5483" t="s">
        <v>11565</v>
      </c>
      <c r="S5483" t="s">
        <v>390</v>
      </c>
      <c r="T5483" t="b">
        <v>1</v>
      </c>
    </row>
    <row r="5484" spans="1:20" x14ac:dyDescent="0.25">
      <c r="A5484" t="s">
        <v>259</v>
      </c>
      <c r="B5484" t="s">
        <v>382</v>
      </c>
      <c r="C5484" t="s">
        <v>294</v>
      </c>
      <c r="D5484" t="s">
        <v>2188</v>
      </c>
      <c r="F5484" t="s">
        <v>2673</v>
      </c>
      <c r="G5484" t="s">
        <v>2673</v>
      </c>
      <c r="H5484">
        <v>0.54100000000000004</v>
      </c>
      <c r="I5484" t="s">
        <v>265</v>
      </c>
      <c r="J5484" t="s">
        <v>242</v>
      </c>
      <c r="K5484" t="s">
        <v>243</v>
      </c>
      <c r="L5484" t="s">
        <v>244</v>
      </c>
      <c r="M5484">
        <v>0</v>
      </c>
      <c r="N5484">
        <v>0.54100000000000004</v>
      </c>
      <c r="O5484" t="s">
        <v>324</v>
      </c>
      <c r="P5484" t="s">
        <v>11564</v>
      </c>
      <c r="Q5484" t="s">
        <v>2191</v>
      </c>
      <c r="R5484" t="s">
        <v>11565</v>
      </c>
      <c r="S5484" t="s">
        <v>390</v>
      </c>
      <c r="T5484" t="b">
        <v>1</v>
      </c>
    </row>
    <row r="5485" spans="1:20" x14ac:dyDescent="0.25">
      <c r="A5485" t="s">
        <v>259</v>
      </c>
      <c r="B5485" t="s">
        <v>260</v>
      </c>
      <c r="C5485" t="s">
        <v>237</v>
      </c>
      <c r="D5485" t="s">
        <v>3368</v>
      </c>
      <c r="E5485" t="s">
        <v>3416</v>
      </c>
      <c r="F5485" t="s">
        <v>10567</v>
      </c>
      <c r="G5485" t="s">
        <v>10568</v>
      </c>
      <c r="H5485">
        <v>0.18479999999999999</v>
      </c>
      <c r="I5485" t="s">
        <v>265</v>
      </c>
      <c r="J5485" t="s">
        <v>242</v>
      </c>
      <c r="K5485" t="s">
        <v>243</v>
      </c>
      <c r="L5485" t="s">
        <v>244</v>
      </c>
      <c r="M5485">
        <v>0</v>
      </c>
      <c r="N5485">
        <v>0.18479999999999999</v>
      </c>
      <c r="O5485" t="s">
        <v>290</v>
      </c>
      <c r="P5485" t="s">
        <v>11566</v>
      </c>
      <c r="Q5485" t="s">
        <v>3373</v>
      </c>
      <c r="R5485" t="s">
        <v>11567</v>
      </c>
      <c r="S5485" t="s">
        <v>270</v>
      </c>
      <c r="T5485" t="b">
        <v>1</v>
      </c>
    </row>
    <row r="5486" spans="1:20" x14ac:dyDescent="0.25">
      <c r="A5486" t="s">
        <v>259</v>
      </c>
      <c r="B5486" t="s">
        <v>260</v>
      </c>
      <c r="C5486" t="s">
        <v>237</v>
      </c>
      <c r="D5486" t="s">
        <v>956</v>
      </c>
      <c r="E5486" t="s">
        <v>1194</v>
      </c>
      <c r="F5486" t="s">
        <v>11568</v>
      </c>
      <c r="G5486" t="s">
        <v>11568</v>
      </c>
      <c r="H5486">
        <v>0.23599999999999999</v>
      </c>
      <c r="I5486" t="s">
        <v>265</v>
      </c>
      <c r="J5486" t="s">
        <v>242</v>
      </c>
      <c r="K5486" t="s">
        <v>243</v>
      </c>
      <c r="L5486" t="s">
        <v>244</v>
      </c>
      <c r="M5486">
        <v>0</v>
      </c>
      <c r="N5486">
        <v>0.23599999999999999</v>
      </c>
      <c r="O5486" t="s">
        <v>324</v>
      </c>
      <c r="P5486" t="s">
        <v>11569</v>
      </c>
      <c r="Q5486" t="s">
        <v>960</v>
      </c>
      <c r="R5486" t="s">
        <v>11570</v>
      </c>
      <c r="S5486" t="s">
        <v>270</v>
      </c>
      <c r="T5486" t="b">
        <v>1</v>
      </c>
    </row>
    <row r="5487" spans="1:20" x14ac:dyDescent="0.25">
      <c r="A5487" t="s">
        <v>259</v>
      </c>
      <c r="B5487" t="s">
        <v>260</v>
      </c>
      <c r="C5487" t="s">
        <v>294</v>
      </c>
      <c r="D5487" t="s">
        <v>956</v>
      </c>
      <c r="E5487" t="s">
        <v>1194</v>
      </c>
      <c r="F5487" t="s">
        <v>11568</v>
      </c>
      <c r="G5487" t="s">
        <v>11568</v>
      </c>
      <c r="H5487">
        <v>0.14399999999999999</v>
      </c>
      <c r="I5487" t="s">
        <v>265</v>
      </c>
      <c r="J5487" t="s">
        <v>242</v>
      </c>
      <c r="K5487" t="s">
        <v>243</v>
      </c>
      <c r="L5487" t="s">
        <v>244</v>
      </c>
      <c r="M5487">
        <v>0</v>
      </c>
      <c r="N5487">
        <v>0.14399999999999999</v>
      </c>
      <c r="O5487" t="s">
        <v>324</v>
      </c>
      <c r="P5487" t="s">
        <v>11569</v>
      </c>
      <c r="Q5487" t="s">
        <v>960</v>
      </c>
      <c r="R5487" t="s">
        <v>11570</v>
      </c>
      <c r="S5487" t="s">
        <v>270</v>
      </c>
      <c r="T5487" t="b">
        <v>1</v>
      </c>
    </row>
    <row r="5488" spans="1:20" x14ac:dyDescent="0.25">
      <c r="A5488" t="s">
        <v>259</v>
      </c>
      <c r="B5488" t="s">
        <v>260</v>
      </c>
      <c r="C5488" t="s">
        <v>237</v>
      </c>
      <c r="D5488" t="s">
        <v>1489</v>
      </c>
      <c r="E5488" t="s">
        <v>3252</v>
      </c>
      <c r="F5488" t="s">
        <v>6050</v>
      </c>
      <c r="G5488" t="s">
        <v>6050</v>
      </c>
      <c r="H5488">
        <v>2.4E-2</v>
      </c>
      <c r="I5488" t="s">
        <v>265</v>
      </c>
      <c r="J5488" t="s">
        <v>242</v>
      </c>
      <c r="K5488" t="s">
        <v>243</v>
      </c>
      <c r="L5488" t="s">
        <v>244</v>
      </c>
      <c r="M5488">
        <v>0</v>
      </c>
      <c r="N5488">
        <v>2.4E-2</v>
      </c>
      <c r="O5488" t="s">
        <v>446</v>
      </c>
      <c r="P5488" t="s">
        <v>11571</v>
      </c>
      <c r="Q5488" t="s">
        <v>1493</v>
      </c>
      <c r="R5488" t="s">
        <v>11572</v>
      </c>
      <c r="S5488" t="s">
        <v>270</v>
      </c>
      <c r="T5488" t="b">
        <v>1</v>
      </c>
    </row>
    <row r="5489" spans="1:20" x14ac:dyDescent="0.25">
      <c r="A5489" t="s">
        <v>259</v>
      </c>
      <c r="B5489" t="s">
        <v>260</v>
      </c>
      <c r="C5489" t="s">
        <v>237</v>
      </c>
      <c r="D5489" t="s">
        <v>1953</v>
      </c>
      <c r="E5489" t="s">
        <v>5778</v>
      </c>
      <c r="F5489" t="s">
        <v>6153</v>
      </c>
      <c r="G5489" t="s">
        <v>6153</v>
      </c>
      <c r="H5489">
        <v>10.382</v>
      </c>
      <c r="I5489" t="s">
        <v>265</v>
      </c>
      <c r="J5489" t="s">
        <v>242</v>
      </c>
      <c r="K5489" t="s">
        <v>243</v>
      </c>
      <c r="L5489" t="s">
        <v>244</v>
      </c>
      <c r="M5489">
        <v>0</v>
      </c>
      <c r="N5489">
        <v>10.382</v>
      </c>
      <c r="O5489" t="s">
        <v>331</v>
      </c>
      <c r="P5489" t="s">
        <v>11573</v>
      </c>
      <c r="Q5489" t="s">
        <v>1957</v>
      </c>
      <c r="R5489" t="s">
        <v>11574</v>
      </c>
      <c r="S5489" t="s">
        <v>270</v>
      </c>
      <c r="T5489" t="b">
        <v>1</v>
      </c>
    </row>
    <row r="5490" spans="1:20" x14ac:dyDescent="0.25">
      <c r="A5490" t="s">
        <v>259</v>
      </c>
      <c r="B5490" t="s">
        <v>260</v>
      </c>
      <c r="C5490" t="s">
        <v>294</v>
      </c>
      <c r="D5490" t="s">
        <v>1953</v>
      </c>
      <c r="E5490" t="s">
        <v>5778</v>
      </c>
      <c r="F5490" t="s">
        <v>6153</v>
      </c>
      <c r="G5490" t="s">
        <v>6153</v>
      </c>
      <c r="H5490">
        <v>5.9660000000000002</v>
      </c>
      <c r="I5490" t="s">
        <v>265</v>
      </c>
      <c r="J5490" t="s">
        <v>242</v>
      </c>
      <c r="K5490" t="s">
        <v>243</v>
      </c>
      <c r="L5490" t="s">
        <v>244</v>
      </c>
      <c r="M5490">
        <v>0</v>
      </c>
      <c r="N5490">
        <v>5.9660000000000002</v>
      </c>
      <c r="O5490" t="s">
        <v>331</v>
      </c>
      <c r="P5490" t="s">
        <v>11573</v>
      </c>
      <c r="Q5490" t="s">
        <v>1957</v>
      </c>
      <c r="R5490" t="s">
        <v>11574</v>
      </c>
      <c r="S5490" t="s">
        <v>270</v>
      </c>
      <c r="T5490" t="b">
        <v>1</v>
      </c>
    </row>
    <row r="5491" spans="1:20" x14ac:dyDescent="0.25">
      <c r="A5491" t="s">
        <v>236</v>
      </c>
      <c r="B5491" t="s">
        <v>236</v>
      </c>
      <c r="C5491" t="s">
        <v>237</v>
      </c>
      <c r="D5491" t="s">
        <v>1111</v>
      </c>
      <c r="F5491" t="s">
        <v>4574</v>
      </c>
      <c r="G5491" t="s">
        <v>4575</v>
      </c>
      <c r="H5491">
        <v>57.018213000000003</v>
      </c>
      <c r="I5491" t="s">
        <v>492</v>
      </c>
      <c r="J5491" t="s">
        <v>242</v>
      </c>
      <c r="K5491" t="s">
        <v>243</v>
      </c>
      <c r="L5491" t="s">
        <v>244</v>
      </c>
      <c r="M5491">
        <v>0</v>
      </c>
      <c r="N5491">
        <v>57.018213000000003</v>
      </c>
      <c r="O5491" t="s">
        <v>432</v>
      </c>
      <c r="P5491" t="s">
        <v>11575</v>
      </c>
      <c r="Q5491" t="s">
        <v>1116</v>
      </c>
      <c r="R5491" t="s">
        <v>11576</v>
      </c>
      <c r="S5491" t="s">
        <v>249</v>
      </c>
      <c r="T5491" t="b">
        <v>1</v>
      </c>
    </row>
    <row r="5492" spans="1:20" x14ac:dyDescent="0.25">
      <c r="A5492" t="s">
        <v>236</v>
      </c>
      <c r="B5492" t="s">
        <v>236</v>
      </c>
      <c r="C5492" t="s">
        <v>237</v>
      </c>
      <c r="D5492" t="s">
        <v>566</v>
      </c>
      <c r="E5492" t="s">
        <v>251</v>
      </c>
      <c r="F5492" t="s">
        <v>459</v>
      </c>
      <c r="G5492" t="s">
        <v>460</v>
      </c>
      <c r="H5492">
        <v>0</v>
      </c>
      <c r="I5492" t="s">
        <v>241</v>
      </c>
      <c r="J5492" t="s">
        <v>242</v>
      </c>
      <c r="K5492" t="s">
        <v>243</v>
      </c>
      <c r="L5492" t="s">
        <v>244</v>
      </c>
      <c r="M5492">
        <v>0</v>
      </c>
      <c r="N5492">
        <v>0</v>
      </c>
      <c r="O5492" t="s">
        <v>255</v>
      </c>
      <c r="P5492" t="s">
        <v>11577</v>
      </c>
      <c r="Q5492" t="s">
        <v>571</v>
      </c>
      <c r="R5492" t="s">
        <v>1814</v>
      </c>
      <c r="S5492" t="s">
        <v>249</v>
      </c>
      <c r="T5492" t="b">
        <v>1</v>
      </c>
    </row>
    <row r="5493" spans="1:20" x14ac:dyDescent="0.25">
      <c r="A5493" t="s">
        <v>259</v>
      </c>
      <c r="B5493" t="s">
        <v>260</v>
      </c>
      <c r="C5493" t="s">
        <v>237</v>
      </c>
      <c r="D5493" t="s">
        <v>2193</v>
      </c>
      <c r="E5493" t="s">
        <v>2172</v>
      </c>
      <c r="F5493" t="s">
        <v>2172</v>
      </c>
      <c r="G5493" t="s">
        <v>9864</v>
      </c>
      <c r="H5493">
        <v>0.96399999999999997</v>
      </c>
      <c r="I5493" t="s">
        <v>265</v>
      </c>
      <c r="J5493" t="s">
        <v>242</v>
      </c>
      <c r="K5493" t="s">
        <v>243</v>
      </c>
      <c r="L5493" t="s">
        <v>244</v>
      </c>
      <c r="M5493">
        <v>0</v>
      </c>
      <c r="N5493">
        <v>0.96399999999999997</v>
      </c>
      <c r="O5493" t="s">
        <v>660</v>
      </c>
      <c r="P5493" t="s">
        <v>11578</v>
      </c>
      <c r="Q5493" t="s">
        <v>2197</v>
      </c>
      <c r="R5493" t="s">
        <v>11579</v>
      </c>
      <c r="S5493" t="s">
        <v>270</v>
      </c>
      <c r="T5493" t="b">
        <v>1</v>
      </c>
    </row>
    <row r="5494" spans="1:20" x14ac:dyDescent="0.25">
      <c r="A5494" t="s">
        <v>259</v>
      </c>
      <c r="B5494" t="s">
        <v>260</v>
      </c>
      <c r="C5494" t="s">
        <v>294</v>
      </c>
      <c r="D5494" t="s">
        <v>2193</v>
      </c>
      <c r="E5494" t="s">
        <v>2172</v>
      </c>
      <c r="F5494" t="s">
        <v>2172</v>
      </c>
      <c r="G5494" t="s">
        <v>9864</v>
      </c>
      <c r="H5494">
        <v>0.59599999999999997</v>
      </c>
      <c r="I5494" t="s">
        <v>265</v>
      </c>
      <c r="J5494" t="s">
        <v>242</v>
      </c>
      <c r="K5494" t="s">
        <v>243</v>
      </c>
      <c r="L5494" t="s">
        <v>244</v>
      </c>
      <c r="M5494">
        <v>0</v>
      </c>
      <c r="N5494">
        <v>0.59599999999999997</v>
      </c>
      <c r="O5494" t="s">
        <v>660</v>
      </c>
      <c r="P5494" t="s">
        <v>11578</v>
      </c>
      <c r="Q5494" t="s">
        <v>2197</v>
      </c>
      <c r="R5494" t="s">
        <v>11579</v>
      </c>
      <c r="S5494" t="s">
        <v>270</v>
      </c>
      <c r="T5494" t="b">
        <v>1</v>
      </c>
    </row>
    <row r="5495" spans="1:20" x14ac:dyDescent="0.25">
      <c r="A5495" t="s">
        <v>259</v>
      </c>
      <c r="B5495" t="s">
        <v>260</v>
      </c>
      <c r="C5495" t="s">
        <v>237</v>
      </c>
      <c r="D5495" t="s">
        <v>1173</v>
      </c>
      <c r="E5495" t="s">
        <v>918</v>
      </c>
      <c r="F5495" t="s">
        <v>919</v>
      </c>
      <c r="G5495" t="s">
        <v>920</v>
      </c>
      <c r="H5495">
        <v>0.98899999999999999</v>
      </c>
      <c r="I5495" t="s">
        <v>265</v>
      </c>
      <c r="J5495" t="s">
        <v>242</v>
      </c>
      <c r="K5495" t="s">
        <v>243</v>
      </c>
      <c r="L5495" t="s">
        <v>244</v>
      </c>
      <c r="M5495">
        <v>0</v>
      </c>
      <c r="N5495">
        <v>0.98899999999999999</v>
      </c>
      <c r="O5495" t="s">
        <v>331</v>
      </c>
      <c r="P5495" t="s">
        <v>11580</v>
      </c>
      <c r="Q5495" t="s">
        <v>1177</v>
      </c>
      <c r="R5495" t="s">
        <v>11581</v>
      </c>
      <c r="S5495" t="s">
        <v>270</v>
      </c>
      <c r="T5495" t="b">
        <v>1</v>
      </c>
    </row>
    <row r="5496" spans="1:20" x14ac:dyDescent="0.25">
      <c r="A5496" t="s">
        <v>236</v>
      </c>
      <c r="B5496" t="s">
        <v>236</v>
      </c>
      <c r="C5496" t="s">
        <v>237</v>
      </c>
      <c r="D5496" t="s">
        <v>566</v>
      </c>
      <c r="F5496" t="s">
        <v>544</v>
      </c>
      <c r="G5496" t="s">
        <v>3752</v>
      </c>
      <c r="H5496">
        <v>5.1999999999999998E-3</v>
      </c>
      <c r="I5496" t="s">
        <v>254</v>
      </c>
      <c r="J5496" t="s">
        <v>242</v>
      </c>
      <c r="K5496" t="s">
        <v>243</v>
      </c>
      <c r="L5496" t="s">
        <v>244</v>
      </c>
      <c r="M5496">
        <v>0</v>
      </c>
      <c r="N5496">
        <v>5.1999999999999998E-3</v>
      </c>
      <c r="O5496" t="s">
        <v>569</v>
      </c>
      <c r="P5496" t="s">
        <v>11582</v>
      </c>
      <c r="Q5496" t="s">
        <v>571</v>
      </c>
      <c r="R5496" t="s">
        <v>4333</v>
      </c>
      <c r="S5496" t="s">
        <v>249</v>
      </c>
      <c r="T5496" t="b">
        <v>0</v>
      </c>
    </row>
    <row r="5497" spans="1:20" x14ac:dyDescent="0.25">
      <c r="A5497" t="s">
        <v>259</v>
      </c>
      <c r="B5497" t="s">
        <v>260</v>
      </c>
      <c r="C5497" t="s">
        <v>237</v>
      </c>
      <c r="D5497" t="s">
        <v>2311</v>
      </c>
      <c r="E5497" t="s">
        <v>5680</v>
      </c>
      <c r="F5497" t="s">
        <v>5680</v>
      </c>
      <c r="G5497" t="s">
        <v>5681</v>
      </c>
      <c r="H5497">
        <v>2.7120000000000002</v>
      </c>
      <c r="I5497" t="s">
        <v>265</v>
      </c>
      <c r="J5497" t="s">
        <v>242</v>
      </c>
      <c r="K5497" t="s">
        <v>243</v>
      </c>
      <c r="L5497" t="s">
        <v>244</v>
      </c>
      <c r="M5497">
        <v>0</v>
      </c>
      <c r="N5497">
        <v>2.7120000000000002</v>
      </c>
      <c r="O5497" t="s">
        <v>324</v>
      </c>
      <c r="P5497" t="s">
        <v>11583</v>
      </c>
      <c r="Q5497" t="s">
        <v>2316</v>
      </c>
      <c r="R5497" t="s">
        <v>11584</v>
      </c>
      <c r="S5497" t="s">
        <v>270</v>
      </c>
      <c r="T5497" t="b">
        <v>1</v>
      </c>
    </row>
    <row r="5498" spans="1:20" x14ac:dyDescent="0.25">
      <c r="A5498" t="s">
        <v>259</v>
      </c>
      <c r="B5498" t="s">
        <v>260</v>
      </c>
      <c r="C5498" t="s">
        <v>336</v>
      </c>
      <c r="D5498" t="s">
        <v>2311</v>
      </c>
      <c r="E5498" t="s">
        <v>5680</v>
      </c>
      <c r="F5498" t="s">
        <v>5680</v>
      </c>
      <c r="G5498" t="s">
        <v>5681</v>
      </c>
      <c r="H5498">
        <v>14017</v>
      </c>
      <c r="I5498" t="s">
        <v>265</v>
      </c>
      <c r="J5498" t="s">
        <v>242</v>
      </c>
      <c r="K5498" t="s">
        <v>243</v>
      </c>
      <c r="L5498" t="s">
        <v>244</v>
      </c>
      <c r="M5498">
        <v>0</v>
      </c>
      <c r="N5498">
        <v>14017</v>
      </c>
      <c r="O5498" t="s">
        <v>324</v>
      </c>
      <c r="P5498" t="s">
        <v>11583</v>
      </c>
      <c r="Q5498" t="s">
        <v>2316</v>
      </c>
      <c r="R5498" t="s">
        <v>11585</v>
      </c>
      <c r="S5498" t="s">
        <v>270</v>
      </c>
      <c r="T5498" t="b">
        <v>1</v>
      </c>
    </row>
    <row r="5499" spans="1:20" x14ac:dyDescent="0.25">
      <c r="A5499" t="s">
        <v>259</v>
      </c>
      <c r="B5499" t="s">
        <v>260</v>
      </c>
      <c r="C5499" t="s">
        <v>336</v>
      </c>
      <c r="D5499" t="s">
        <v>2311</v>
      </c>
      <c r="E5499" t="s">
        <v>5680</v>
      </c>
      <c r="F5499" t="s">
        <v>5680</v>
      </c>
      <c r="G5499" t="s">
        <v>5681</v>
      </c>
      <c r="H5499">
        <v>27083</v>
      </c>
      <c r="I5499" t="s">
        <v>265</v>
      </c>
      <c r="J5499" t="s">
        <v>242</v>
      </c>
      <c r="K5499" t="s">
        <v>243</v>
      </c>
      <c r="L5499" t="s">
        <v>244</v>
      </c>
      <c r="M5499">
        <v>0</v>
      </c>
      <c r="N5499">
        <v>27083</v>
      </c>
      <c r="O5499" t="s">
        <v>324</v>
      </c>
      <c r="P5499" t="s">
        <v>11583</v>
      </c>
      <c r="Q5499" t="s">
        <v>2316</v>
      </c>
      <c r="R5499" t="s">
        <v>11586</v>
      </c>
      <c r="S5499" t="s">
        <v>270</v>
      </c>
      <c r="T5499" t="b">
        <v>1</v>
      </c>
    </row>
    <row r="5500" spans="1:20" x14ac:dyDescent="0.25">
      <c r="A5500" t="s">
        <v>259</v>
      </c>
      <c r="B5500" t="s">
        <v>260</v>
      </c>
      <c r="C5500" t="s">
        <v>237</v>
      </c>
      <c r="D5500" t="s">
        <v>2468</v>
      </c>
      <c r="E5500" t="s">
        <v>2393</v>
      </c>
      <c r="F5500" t="s">
        <v>2393</v>
      </c>
      <c r="G5500" t="s">
        <v>8894</v>
      </c>
      <c r="H5500">
        <v>3.5680000000000001</v>
      </c>
      <c r="I5500" t="s">
        <v>265</v>
      </c>
      <c r="J5500" t="s">
        <v>242</v>
      </c>
      <c r="K5500" t="s">
        <v>243</v>
      </c>
      <c r="L5500" t="s">
        <v>244</v>
      </c>
      <c r="M5500">
        <v>0</v>
      </c>
      <c r="N5500">
        <v>3.5680000000000001</v>
      </c>
      <c r="O5500" t="s">
        <v>266</v>
      </c>
      <c r="P5500" t="s">
        <v>11587</v>
      </c>
      <c r="Q5500" t="s">
        <v>2473</v>
      </c>
      <c r="R5500" t="s">
        <v>11588</v>
      </c>
      <c r="S5500" t="s">
        <v>270</v>
      </c>
      <c r="T5500" t="b">
        <v>1</v>
      </c>
    </row>
    <row r="5501" spans="1:20" x14ac:dyDescent="0.25">
      <c r="A5501" t="s">
        <v>259</v>
      </c>
      <c r="B5501" t="s">
        <v>260</v>
      </c>
      <c r="C5501" t="s">
        <v>294</v>
      </c>
      <c r="D5501" t="s">
        <v>2468</v>
      </c>
      <c r="E5501" t="s">
        <v>2393</v>
      </c>
      <c r="F5501" t="s">
        <v>2393</v>
      </c>
      <c r="G5501" t="s">
        <v>8894</v>
      </c>
      <c r="H5501">
        <v>2.0960000000000001</v>
      </c>
      <c r="I5501" t="s">
        <v>265</v>
      </c>
      <c r="J5501" t="s">
        <v>242</v>
      </c>
      <c r="K5501" t="s">
        <v>243</v>
      </c>
      <c r="L5501" t="s">
        <v>244</v>
      </c>
      <c r="M5501">
        <v>0</v>
      </c>
      <c r="N5501">
        <v>2.0960000000000001</v>
      </c>
      <c r="O5501" t="s">
        <v>266</v>
      </c>
      <c r="P5501" t="s">
        <v>11587</v>
      </c>
      <c r="Q5501" t="s">
        <v>2473</v>
      </c>
      <c r="R5501" t="s">
        <v>11588</v>
      </c>
      <c r="S5501" t="s">
        <v>270</v>
      </c>
      <c r="T5501" t="b">
        <v>1</v>
      </c>
    </row>
    <row r="5502" spans="1:20" x14ac:dyDescent="0.25">
      <c r="A5502" t="s">
        <v>259</v>
      </c>
      <c r="B5502" t="s">
        <v>260</v>
      </c>
      <c r="C5502" t="s">
        <v>237</v>
      </c>
      <c r="D5502" t="s">
        <v>1033</v>
      </c>
      <c r="E5502" t="s">
        <v>3301</v>
      </c>
      <c r="F5502" t="s">
        <v>5070</v>
      </c>
      <c r="G5502" t="s">
        <v>5070</v>
      </c>
      <c r="H5502">
        <v>0.26436799999999999</v>
      </c>
      <c r="I5502" t="s">
        <v>265</v>
      </c>
      <c r="J5502" t="s">
        <v>242</v>
      </c>
      <c r="K5502" t="s">
        <v>243</v>
      </c>
      <c r="L5502" t="s">
        <v>244</v>
      </c>
      <c r="M5502">
        <v>0</v>
      </c>
      <c r="N5502">
        <v>0.26436799999999999</v>
      </c>
      <c r="O5502" t="s">
        <v>372</v>
      </c>
      <c r="P5502" t="s">
        <v>11589</v>
      </c>
      <c r="Q5502" t="s">
        <v>1037</v>
      </c>
      <c r="R5502" t="s">
        <v>11590</v>
      </c>
      <c r="S5502" t="s">
        <v>270</v>
      </c>
      <c r="T5502" t="b">
        <v>1</v>
      </c>
    </row>
    <row r="5503" spans="1:20" x14ac:dyDescent="0.25">
      <c r="A5503" t="s">
        <v>259</v>
      </c>
      <c r="B5503" t="s">
        <v>260</v>
      </c>
      <c r="C5503" t="s">
        <v>294</v>
      </c>
      <c r="D5503" t="s">
        <v>1033</v>
      </c>
      <c r="E5503" t="s">
        <v>3301</v>
      </c>
      <c r="F5503" t="s">
        <v>5070</v>
      </c>
      <c r="G5503" t="s">
        <v>5070</v>
      </c>
      <c r="H5503">
        <v>9.0399999999999994E-2</v>
      </c>
      <c r="I5503" t="s">
        <v>265</v>
      </c>
      <c r="J5503" t="s">
        <v>242</v>
      </c>
      <c r="K5503" t="s">
        <v>243</v>
      </c>
      <c r="L5503" t="s">
        <v>244</v>
      </c>
      <c r="M5503">
        <v>0</v>
      </c>
      <c r="N5503">
        <v>9.0399999999999994E-2</v>
      </c>
      <c r="O5503" t="s">
        <v>372</v>
      </c>
      <c r="P5503" t="s">
        <v>11589</v>
      </c>
      <c r="Q5503" t="s">
        <v>1037</v>
      </c>
      <c r="R5503" t="s">
        <v>11590</v>
      </c>
      <c r="S5503" t="s">
        <v>270</v>
      </c>
      <c r="T5503" t="b">
        <v>1</v>
      </c>
    </row>
    <row r="5504" spans="1:20" x14ac:dyDescent="0.25">
      <c r="A5504" t="s">
        <v>259</v>
      </c>
      <c r="B5504" t="s">
        <v>260</v>
      </c>
      <c r="C5504" t="s">
        <v>237</v>
      </c>
      <c r="D5504" t="s">
        <v>2311</v>
      </c>
      <c r="E5504" t="s">
        <v>5970</v>
      </c>
      <c r="F5504" t="s">
        <v>5970</v>
      </c>
      <c r="G5504" t="s">
        <v>11591</v>
      </c>
      <c r="H5504">
        <v>0.113</v>
      </c>
      <c r="I5504" t="s">
        <v>265</v>
      </c>
      <c r="J5504" t="s">
        <v>242</v>
      </c>
      <c r="K5504" t="s">
        <v>243</v>
      </c>
      <c r="L5504" t="s">
        <v>244</v>
      </c>
      <c r="M5504">
        <v>0</v>
      </c>
      <c r="N5504">
        <v>0.113</v>
      </c>
      <c r="O5504" t="s">
        <v>324</v>
      </c>
      <c r="P5504" t="s">
        <v>11592</v>
      </c>
      <c r="Q5504" t="s">
        <v>2316</v>
      </c>
      <c r="R5504" t="s">
        <v>11593</v>
      </c>
      <c r="S5504" t="s">
        <v>270</v>
      </c>
      <c r="T5504" t="b">
        <v>1</v>
      </c>
    </row>
    <row r="5505" spans="1:20" x14ac:dyDescent="0.25">
      <c r="A5505" t="s">
        <v>259</v>
      </c>
      <c r="B5505" t="s">
        <v>260</v>
      </c>
      <c r="C5505" t="s">
        <v>336</v>
      </c>
      <c r="D5505" t="s">
        <v>2311</v>
      </c>
      <c r="E5505" t="s">
        <v>5970</v>
      </c>
      <c r="F5505" t="s">
        <v>5970</v>
      </c>
      <c r="G5505" t="s">
        <v>11591</v>
      </c>
      <c r="H5505">
        <v>584</v>
      </c>
      <c r="I5505" t="s">
        <v>265</v>
      </c>
      <c r="J5505" t="s">
        <v>242</v>
      </c>
      <c r="K5505" t="s">
        <v>243</v>
      </c>
      <c r="L5505" t="s">
        <v>244</v>
      </c>
      <c r="M5505">
        <v>0</v>
      </c>
      <c r="N5505">
        <v>584</v>
      </c>
      <c r="O5505" t="s">
        <v>324</v>
      </c>
      <c r="P5505" t="s">
        <v>11592</v>
      </c>
      <c r="Q5505" t="s">
        <v>2316</v>
      </c>
      <c r="R5505" t="s">
        <v>11594</v>
      </c>
      <c r="S5505" t="s">
        <v>270</v>
      </c>
      <c r="T5505" t="b">
        <v>1</v>
      </c>
    </row>
    <row r="5506" spans="1:20" x14ac:dyDescent="0.25">
      <c r="A5506" t="s">
        <v>259</v>
      </c>
      <c r="B5506" t="s">
        <v>260</v>
      </c>
      <c r="C5506" t="s">
        <v>336</v>
      </c>
      <c r="D5506" t="s">
        <v>2311</v>
      </c>
      <c r="E5506" t="s">
        <v>5970</v>
      </c>
      <c r="F5506" t="s">
        <v>5970</v>
      </c>
      <c r="G5506" t="s">
        <v>11591</v>
      </c>
      <c r="H5506">
        <v>1128</v>
      </c>
      <c r="I5506" t="s">
        <v>265</v>
      </c>
      <c r="J5506" t="s">
        <v>242</v>
      </c>
      <c r="K5506" t="s">
        <v>243</v>
      </c>
      <c r="L5506" t="s">
        <v>244</v>
      </c>
      <c r="M5506">
        <v>0</v>
      </c>
      <c r="N5506">
        <v>1128</v>
      </c>
      <c r="O5506" t="s">
        <v>324</v>
      </c>
      <c r="P5506" t="s">
        <v>11592</v>
      </c>
      <c r="Q5506" t="s">
        <v>2316</v>
      </c>
      <c r="R5506" t="s">
        <v>11595</v>
      </c>
      <c r="S5506" t="s">
        <v>270</v>
      </c>
      <c r="T5506" t="b">
        <v>1</v>
      </c>
    </row>
    <row r="5507" spans="1:20" x14ac:dyDescent="0.25">
      <c r="A5507" t="s">
        <v>236</v>
      </c>
      <c r="B5507" t="s">
        <v>236</v>
      </c>
      <c r="C5507" t="s">
        <v>237</v>
      </c>
      <c r="D5507" t="s">
        <v>314</v>
      </c>
      <c r="F5507" t="s">
        <v>239</v>
      </c>
      <c r="G5507" t="s">
        <v>2719</v>
      </c>
      <c r="H5507">
        <v>1E-3</v>
      </c>
      <c r="I5507" t="s">
        <v>241</v>
      </c>
      <c r="J5507" t="s">
        <v>242</v>
      </c>
      <c r="K5507" t="s">
        <v>243</v>
      </c>
      <c r="L5507" t="s">
        <v>244</v>
      </c>
      <c r="M5507">
        <v>0</v>
      </c>
      <c r="N5507">
        <v>1E-3</v>
      </c>
      <c r="O5507" t="s">
        <v>1407</v>
      </c>
      <c r="P5507" t="s">
        <v>8316</v>
      </c>
      <c r="Q5507" t="s">
        <v>318</v>
      </c>
      <c r="R5507" t="s">
        <v>2654</v>
      </c>
      <c r="S5507" t="s">
        <v>249</v>
      </c>
      <c r="T5507" t="b">
        <v>0</v>
      </c>
    </row>
    <row r="5508" spans="1:20" x14ac:dyDescent="0.25">
      <c r="A5508" t="s">
        <v>259</v>
      </c>
      <c r="B5508" t="s">
        <v>260</v>
      </c>
      <c r="C5508" t="s">
        <v>237</v>
      </c>
      <c r="D5508" t="s">
        <v>1938</v>
      </c>
      <c r="E5508" t="s">
        <v>6797</v>
      </c>
      <c r="F5508" t="s">
        <v>11596</v>
      </c>
      <c r="G5508" t="s">
        <v>11596</v>
      </c>
      <c r="H5508">
        <v>0.4032</v>
      </c>
      <c r="I5508" t="s">
        <v>265</v>
      </c>
      <c r="J5508" t="s">
        <v>242</v>
      </c>
      <c r="K5508" t="s">
        <v>243</v>
      </c>
      <c r="L5508" t="s">
        <v>244</v>
      </c>
      <c r="M5508">
        <v>0</v>
      </c>
      <c r="N5508">
        <v>0.4032</v>
      </c>
      <c r="O5508" t="s">
        <v>310</v>
      </c>
      <c r="P5508" t="s">
        <v>11597</v>
      </c>
      <c r="Q5508" t="s">
        <v>1942</v>
      </c>
      <c r="R5508" t="s">
        <v>11598</v>
      </c>
      <c r="S5508" t="s">
        <v>270</v>
      </c>
      <c r="T5508" t="b">
        <v>1</v>
      </c>
    </row>
    <row r="5509" spans="1:20" x14ac:dyDescent="0.25">
      <c r="A5509" t="s">
        <v>259</v>
      </c>
      <c r="B5509" t="s">
        <v>260</v>
      </c>
      <c r="C5509" t="s">
        <v>237</v>
      </c>
      <c r="D5509" t="s">
        <v>7120</v>
      </c>
      <c r="E5509" t="s">
        <v>4917</v>
      </c>
      <c r="F5509" t="s">
        <v>11599</v>
      </c>
      <c r="G5509" t="s">
        <v>11599</v>
      </c>
      <c r="H5509">
        <v>2.3039999999999998</v>
      </c>
      <c r="I5509" t="s">
        <v>265</v>
      </c>
      <c r="J5509" t="s">
        <v>242</v>
      </c>
      <c r="K5509" t="s">
        <v>243</v>
      </c>
      <c r="L5509" t="s">
        <v>244</v>
      </c>
      <c r="M5509">
        <v>0</v>
      </c>
      <c r="N5509">
        <v>2.3039999999999998</v>
      </c>
      <c r="O5509" t="s">
        <v>569</v>
      </c>
      <c r="P5509" t="s">
        <v>11600</v>
      </c>
      <c r="Q5509" t="s">
        <v>7122</v>
      </c>
      <c r="R5509" t="s">
        <v>11601</v>
      </c>
      <c r="S5509" t="s">
        <v>270</v>
      </c>
      <c r="T5509" t="b">
        <v>1</v>
      </c>
    </row>
    <row r="5510" spans="1:20" x14ac:dyDescent="0.25">
      <c r="A5510" t="s">
        <v>259</v>
      </c>
      <c r="B5510" t="s">
        <v>260</v>
      </c>
      <c r="C5510" t="s">
        <v>294</v>
      </c>
      <c r="D5510" t="s">
        <v>7120</v>
      </c>
      <c r="E5510" t="s">
        <v>4917</v>
      </c>
      <c r="F5510" t="s">
        <v>11599</v>
      </c>
      <c r="G5510" t="s">
        <v>11599</v>
      </c>
      <c r="H5510">
        <v>0.91200000000000003</v>
      </c>
      <c r="I5510" t="s">
        <v>265</v>
      </c>
      <c r="J5510" t="s">
        <v>242</v>
      </c>
      <c r="K5510" t="s">
        <v>243</v>
      </c>
      <c r="L5510" t="s">
        <v>244</v>
      </c>
      <c r="M5510">
        <v>0</v>
      </c>
      <c r="N5510">
        <v>0.91200000000000003</v>
      </c>
      <c r="O5510" t="s">
        <v>1336</v>
      </c>
      <c r="P5510" t="s">
        <v>11600</v>
      </c>
      <c r="Q5510" t="s">
        <v>7122</v>
      </c>
      <c r="R5510" t="s">
        <v>11601</v>
      </c>
      <c r="S5510" t="s">
        <v>270</v>
      </c>
      <c r="T5510" t="b">
        <v>1</v>
      </c>
    </row>
    <row r="5511" spans="1:20" x14ac:dyDescent="0.25">
      <c r="A5511" t="s">
        <v>259</v>
      </c>
      <c r="B5511" t="s">
        <v>260</v>
      </c>
      <c r="C5511" t="s">
        <v>237</v>
      </c>
      <c r="D5511" t="s">
        <v>1495</v>
      </c>
      <c r="E5511" t="s">
        <v>6793</v>
      </c>
      <c r="F5511" t="s">
        <v>11602</v>
      </c>
      <c r="G5511" t="s">
        <v>11602</v>
      </c>
      <c r="H5511">
        <v>7.2</v>
      </c>
      <c r="I5511" t="s">
        <v>265</v>
      </c>
      <c r="J5511" t="s">
        <v>242</v>
      </c>
      <c r="K5511" t="s">
        <v>243</v>
      </c>
      <c r="L5511" t="s">
        <v>244</v>
      </c>
      <c r="M5511">
        <v>0</v>
      </c>
      <c r="N5511">
        <v>7.2</v>
      </c>
      <c r="O5511" t="s">
        <v>290</v>
      </c>
      <c r="P5511" t="s">
        <v>11603</v>
      </c>
      <c r="Q5511" t="s">
        <v>1499</v>
      </c>
      <c r="R5511" t="s">
        <v>11604</v>
      </c>
      <c r="S5511" t="s">
        <v>270</v>
      </c>
      <c r="T5511" t="b">
        <v>1</v>
      </c>
    </row>
    <row r="5512" spans="1:20" x14ac:dyDescent="0.25">
      <c r="A5512" t="s">
        <v>259</v>
      </c>
      <c r="B5512" t="s">
        <v>260</v>
      </c>
      <c r="C5512" t="s">
        <v>336</v>
      </c>
      <c r="D5512" t="s">
        <v>1495</v>
      </c>
      <c r="E5512" t="s">
        <v>6793</v>
      </c>
      <c r="F5512" t="s">
        <v>11602</v>
      </c>
      <c r="G5512" t="s">
        <v>11602</v>
      </c>
      <c r="H5512">
        <v>47305</v>
      </c>
      <c r="I5512" t="s">
        <v>265</v>
      </c>
      <c r="J5512" t="s">
        <v>242</v>
      </c>
      <c r="K5512" t="s">
        <v>243</v>
      </c>
      <c r="L5512" t="s">
        <v>244</v>
      </c>
      <c r="M5512">
        <v>0</v>
      </c>
      <c r="N5512">
        <v>47305</v>
      </c>
      <c r="O5512" t="s">
        <v>290</v>
      </c>
      <c r="P5512" t="s">
        <v>11603</v>
      </c>
      <c r="Q5512" t="s">
        <v>1499</v>
      </c>
      <c r="R5512" t="s">
        <v>11605</v>
      </c>
      <c r="S5512" t="s">
        <v>270</v>
      </c>
      <c r="T5512" t="b">
        <v>1</v>
      </c>
    </row>
    <row r="5513" spans="1:20" x14ac:dyDescent="0.25">
      <c r="A5513" t="s">
        <v>259</v>
      </c>
      <c r="B5513" t="s">
        <v>260</v>
      </c>
      <c r="C5513" t="s">
        <v>336</v>
      </c>
      <c r="D5513" t="s">
        <v>1495</v>
      </c>
      <c r="E5513" t="s">
        <v>6793</v>
      </c>
      <c r="F5513" t="s">
        <v>11602</v>
      </c>
      <c r="G5513" t="s">
        <v>11602</v>
      </c>
      <c r="H5513">
        <v>94610</v>
      </c>
      <c r="I5513" t="s">
        <v>265</v>
      </c>
      <c r="J5513" t="s">
        <v>242</v>
      </c>
      <c r="K5513" t="s">
        <v>243</v>
      </c>
      <c r="L5513" t="s">
        <v>244</v>
      </c>
      <c r="M5513">
        <v>0</v>
      </c>
      <c r="N5513">
        <v>94610</v>
      </c>
      <c r="O5513" t="s">
        <v>290</v>
      </c>
      <c r="P5513" t="s">
        <v>11603</v>
      </c>
      <c r="Q5513" t="s">
        <v>1499</v>
      </c>
      <c r="R5513" t="s">
        <v>11606</v>
      </c>
      <c r="S5513" t="s">
        <v>270</v>
      </c>
      <c r="T5513" t="b">
        <v>1</v>
      </c>
    </row>
    <row r="5514" spans="1:20" x14ac:dyDescent="0.25">
      <c r="A5514" t="s">
        <v>259</v>
      </c>
      <c r="B5514" t="s">
        <v>260</v>
      </c>
      <c r="C5514" t="s">
        <v>336</v>
      </c>
      <c r="D5514" t="s">
        <v>1495</v>
      </c>
      <c r="E5514" t="s">
        <v>6793</v>
      </c>
      <c r="F5514" t="s">
        <v>11602</v>
      </c>
      <c r="G5514" t="s">
        <v>11602</v>
      </c>
      <c r="H5514">
        <v>105112</v>
      </c>
      <c r="I5514" t="s">
        <v>265</v>
      </c>
      <c r="J5514" t="s">
        <v>242</v>
      </c>
      <c r="K5514" t="s">
        <v>243</v>
      </c>
      <c r="L5514" t="s">
        <v>244</v>
      </c>
      <c r="M5514">
        <v>0</v>
      </c>
      <c r="N5514">
        <v>105112</v>
      </c>
      <c r="O5514" t="s">
        <v>290</v>
      </c>
      <c r="P5514" t="s">
        <v>11603</v>
      </c>
      <c r="Q5514" t="s">
        <v>1499</v>
      </c>
      <c r="R5514" t="s">
        <v>11607</v>
      </c>
      <c r="S5514" t="s">
        <v>270</v>
      </c>
      <c r="T5514" t="b">
        <v>1</v>
      </c>
    </row>
    <row r="5515" spans="1:20" x14ac:dyDescent="0.25">
      <c r="A5515" t="s">
        <v>259</v>
      </c>
      <c r="B5515" t="s">
        <v>260</v>
      </c>
      <c r="C5515" t="s">
        <v>237</v>
      </c>
      <c r="D5515" t="s">
        <v>1982</v>
      </c>
      <c r="E5515" t="s">
        <v>7257</v>
      </c>
      <c r="F5515" t="s">
        <v>11608</v>
      </c>
      <c r="G5515" t="s">
        <v>11609</v>
      </c>
      <c r="H5515">
        <v>0.60333800000000004</v>
      </c>
      <c r="I5515" t="s">
        <v>265</v>
      </c>
      <c r="J5515" t="s">
        <v>242</v>
      </c>
      <c r="K5515" t="s">
        <v>243</v>
      </c>
      <c r="L5515" t="s">
        <v>244</v>
      </c>
      <c r="M5515">
        <v>0</v>
      </c>
      <c r="N5515">
        <v>0.60333800000000004</v>
      </c>
      <c r="O5515" t="s">
        <v>372</v>
      </c>
      <c r="P5515" t="s">
        <v>11610</v>
      </c>
      <c r="Q5515" t="s">
        <v>1987</v>
      </c>
      <c r="R5515" t="s">
        <v>11611</v>
      </c>
      <c r="S5515" t="s">
        <v>270</v>
      </c>
      <c r="T5515" t="b">
        <v>1</v>
      </c>
    </row>
    <row r="5516" spans="1:20" x14ac:dyDescent="0.25">
      <c r="A5516" t="s">
        <v>259</v>
      </c>
      <c r="B5516" t="s">
        <v>260</v>
      </c>
      <c r="C5516" t="s">
        <v>237</v>
      </c>
      <c r="D5516" t="s">
        <v>4076</v>
      </c>
      <c r="E5516" t="s">
        <v>1983</v>
      </c>
      <c r="F5516" t="s">
        <v>4516</v>
      </c>
      <c r="G5516" t="s">
        <v>4517</v>
      </c>
      <c r="H5516">
        <v>0.16689999999999999</v>
      </c>
      <c r="I5516" t="s">
        <v>265</v>
      </c>
      <c r="J5516" t="s">
        <v>242</v>
      </c>
      <c r="K5516" t="s">
        <v>243</v>
      </c>
      <c r="L5516" t="s">
        <v>244</v>
      </c>
      <c r="M5516">
        <v>0</v>
      </c>
      <c r="N5516">
        <v>0.16689999999999999</v>
      </c>
      <c r="O5516" t="s">
        <v>372</v>
      </c>
      <c r="P5516" t="s">
        <v>11612</v>
      </c>
      <c r="Q5516" t="s">
        <v>4081</v>
      </c>
      <c r="R5516" t="s">
        <v>11613</v>
      </c>
      <c r="S5516" t="s">
        <v>270</v>
      </c>
      <c r="T5516" t="b">
        <v>1</v>
      </c>
    </row>
    <row r="5517" spans="1:20" x14ac:dyDescent="0.25">
      <c r="A5517" t="s">
        <v>259</v>
      </c>
      <c r="B5517" t="s">
        <v>260</v>
      </c>
      <c r="C5517" t="s">
        <v>294</v>
      </c>
      <c r="D5517" t="s">
        <v>4076</v>
      </c>
      <c r="E5517" t="s">
        <v>1983</v>
      </c>
      <c r="F5517" t="s">
        <v>4516</v>
      </c>
      <c r="G5517" t="s">
        <v>4517</v>
      </c>
      <c r="H5517">
        <v>7.5416999999999998E-2</v>
      </c>
      <c r="I5517" t="s">
        <v>265</v>
      </c>
      <c r="J5517" t="s">
        <v>242</v>
      </c>
      <c r="K5517" t="s">
        <v>243</v>
      </c>
      <c r="L5517" t="s">
        <v>244</v>
      </c>
      <c r="M5517">
        <v>0</v>
      </c>
      <c r="N5517">
        <v>7.5416999999999998E-2</v>
      </c>
      <c r="O5517" t="s">
        <v>372</v>
      </c>
      <c r="P5517" t="s">
        <v>11612</v>
      </c>
      <c r="Q5517" t="s">
        <v>4081</v>
      </c>
      <c r="R5517" t="s">
        <v>11613</v>
      </c>
      <c r="S5517" t="s">
        <v>270</v>
      </c>
      <c r="T5517" t="b">
        <v>1</v>
      </c>
    </row>
    <row r="5518" spans="1:20" x14ac:dyDescent="0.25">
      <c r="A5518" t="s">
        <v>236</v>
      </c>
      <c r="B5518" t="s">
        <v>236</v>
      </c>
      <c r="C5518" t="s">
        <v>237</v>
      </c>
      <c r="D5518" t="s">
        <v>250</v>
      </c>
      <c r="F5518" t="s">
        <v>757</v>
      </c>
      <c r="G5518" t="s">
        <v>1053</v>
      </c>
      <c r="H5518">
        <v>0</v>
      </c>
      <c r="I5518" t="s">
        <v>254</v>
      </c>
      <c r="J5518" t="s">
        <v>242</v>
      </c>
      <c r="K5518" t="s">
        <v>243</v>
      </c>
      <c r="L5518" t="s">
        <v>244</v>
      </c>
      <c r="M5518">
        <v>0</v>
      </c>
      <c r="N5518">
        <v>0</v>
      </c>
      <c r="O5518" t="s">
        <v>432</v>
      </c>
      <c r="P5518" t="s">
        <v>3991</v>
      </c>
      <c r="Q5518" t="s">
        <v>257</v>
      </c>
      <c r="R5518" t="s">
        <v>2545</v>
      </c>
      <c r="S5518" t="s">
        <v>249</v>
      </c>
      <c r="T5518" t="b">
        <v>0</v>
      </c>
    </row>
    <row r="5519" spans="1:20" x14ac:dyDescent="0.25">
      <c r="A5519" t="s">
        <v>236</v>
      </c>
      <c r="B5519" t="s">
        <v>236</v>
      </c>
      <c r="C5519" t="s">
        <v>237</v>
      </c>
      <c r="D5519" t="s">
        <v>238</v>
      </c>
      <c r="E5519" t="s">
        <v>251</v>
      </c>
      <c r="F5519" t="s">
        <v>252</v>
      </c>
      <c r="G5519" t="s">
        <v>6576</v>
      </c>
      <c r="H5519">
        <v>4.0000000000000001E-3</v>
      </c>
      <c r="I5519" t="s">
        <v>254</v>
      </c>
      <c r="J5519" t="s">
        <v>242</v>
      </c>
      <c r="K5519" t="s">
        <v>243</v>
      </c>
      <c r="L5519" t="s">
        <v>244</v>
      </c>
      <c r="M5519">
        <v>0</v>
      </c>
      <c r="N5519">
        <v>4.0000000000000001E-3</v>
      </c>
      <c r="O5519" t="s">
        <v>255</v>
      </c>
      <c r="P5519" t="s">
        <v>11614</v>
      </c>
      <c r="Q5519" t="s">
        <v>247</v>
      </c>
      <c r="R5519" t="s">
        <v>1612</v>
      </c>
      <c r="S5519" t="s">
        <v>249</v>
      </c>
      <c r="T5519" t="b">
        <v>1</v>
      </c>
    </row>
    <row r="5520" spans="1:20" x14ac:dyDescent="0.25">
      <c r="A5520" t="s">
        <v>259</v>
      </c>
      <c r="B5520" t="s">
        <v>260</v>
      </c>
      <c r="C5520" t="s">
        <v>237</v>
      </c>
      <c r="D5520" t="s">
        <v>287</v>
      </c>
      <c r="E5520" t="s">
        <v>4083</v>
      </c>
      <c r="F5520" t="s">
        <v>4084</v>
      </c>
      <c r="G5520" t="s">
        <v>4084</v>
      </c>
      <c r="H5520">
        <v>6.6943999999999999</v>
      </c>
      <c r="I5520" t="s">
        <v>265</v>
      </c>
      <c r="J5520" t="s">
        <v>242</v>
      </c>
      <c r="K5520" t="s">
        <v>243</v>
      </c>
      <c r="L5520" t="s">
        <v>244</v>
      </c>
      <c r="M5520">
        <v>0</v>
      </c>
      <c r="N5520">
        <v>6.6943999999999999</v>
      </c>
      <c r="O5520" t="s">
        <v>290</v>
      </c>
      <c r="P5520" t="s">
        <v>11615</v>
      </c>
      <c r="Q5520" t="s">
        <v>292</v>
      </c>
      <c r="R5520" t="s">
        <v>11616</v>
      </c>
      <c r="S5520" t="s">
        <v>270</v>
      </c>
      <c r="T5520" t="b">
        <v>1</v>
      </c>
    </row>
    <row r="5521" spans="1:20" x14ac:dyDescent="0.25">
      <c r="A5521" t="s">
        <v>259</v>
      </c>
      <c r="B5521" t="s">
        <v>260</v>
      </c>
      <c r="C5521" t="s">
        <v>294</v>
      </c>
      <c r="D5521" t="s">
        <v>287</v>
      </c>
      <c r="E5521" t="s">
        <v>4083</v>
      </c>
      <c r="F5521" t="s">
        <v>4084</v>
      </c>
      <c r="G5521" t="s">
        <v>4084</v>
      </c>
      <c r="H5521">
        <v>3.456</v>
      </c>
      <c r="I5521" t="s">
        <v>265</v>
      </c>
      <c r="J5521" t="s">
        <v>242</v>
      </c>
      <c r="K5521" t="s">
        <v>243</v>
      </c>
      <c r="L5521" t="s">
        <v>244</v>
      </c>
      <c r="M5521">
        <v>0</v>
      </c>
      <c r="N5521">
        <v>3.456</v>
      </c>
      <c r="O5521" t="s">
        <v>290</v>
      </c>
      <c r="P5521" t="s">
        <v>11615</v>
      </c>
      <c r="Q5521" t="s">
        <v>292</v>
      </c>
      <c r="R5521" t="s">
        <v>11616</v>
      </c>
      <c r="S5521" t="s">
        <v>270</v>
      </c>
      <c r="T5521" t="b">
        <v>1</v>
      </c>
    </row>
    <row r="5522" spans="1:20" x14ac:dyDescent="0.25">
      <c r="A5522" t="s">
        <v>259</v>
      </c>
      <c r="B5522" t="s">
        <v>260</v>
      </c>
      <c r="C5522" t="s">
        <v>237</v>
      </c>
      <c r="D5522" t="s">
        <v>2193</v>
      </c>
      <c r="E5522" t="s">
        <v>3482</v>
      </c>
      <c r="F5522" t="s">
        <v>11617</v>
      </c>
      <c r="G5522" t="s">
        <v>11618</v>
      </c>
      <c r="H5522">
        <v>5.7320000000000002</v>
      </c>
      <c r="I5522" t="s">
        <v>265</v>
      </c>
      <c r="J5522" t="s">
        <v>242</v>
      </c>
      <c r="K5522" t="s">
        <v>243</v>
      </c>
      <c r="L5522" t="s">
        <v>244</v>
      </c>
      <c r="M5522">
        <v>0</v>
      </c>
      <c r="N5522">
        <v>5.7320000000000002</v>
      </c>
      <c r="O5522" t="s">
        <v>2901</v>
      </c>
      <c r="P5522" t="s">
        <v>11619</v>
      </c>
      <c r="Q5522" t="s">
        <v>2197</v>
      </c>
      <c r="R5522" t="s">
        <v>11620</v>
      </c>
      <c r="S5522" t="s">
        <v>270</v>
      </c>
      <c r="T5522" t="b">
        <v>1</v>
      </c>
    </row>
    <row r="5523" spans="1:20" x14ac:dyDescent="0.25">
      <c r="A5523" t="s">
        <v>259</v>
      </c>
      <c r="B5523" t="s">
        <v>260</v>
      </c>
      <c r="C5523" t="s">
        <v>294</v>
      </c>
      <c r="D5523" t="s">
        <v>2193</v>
      </c>
      <c r="E5523" t="s">
        <v>3482</v>
      </c>
      <c r="F5523" t="s">
        <v>11617</v>
      </c>
      <c r="G5523" t="s">
        <v>11618</v>
      </c>
      <c r="H5523">
        <v>1.8360000000000001</v>
      </c>
      <c r="I5523" t="s">
        <v>265</v>
      </c>
      <c r="J5523" t="s">
        <v>242</v>
      </c>
      <c r="K5523" t="s">
        <v>243</v>
      </c>
      <c r="L5523" t="s">
        <v>244</v>
      </c>
      <c r="M5523">
        <v>0</v>
      </c>
      <c r="N5523">
        <v>1.8360000000000001</v>
      </c>
      <c r="O5523" t="s">
        <v>2901</v>
      </c>
      <c r="P5523" t="s">
        <v>11619</v>
      </c>
      <c r="Q5523" t="s">
        <v>2197</v>
      </c>
      <c r="R5523" t="s">
        <v>11620</v>
      </c>
      <c r="S5523" t="s">
        <v>270</v>
      </c>
      <c r="T5523" t="b">
        <v>1</v>
      </c>
    </row>
    <row r="5524" spans="1:20" x14ac:dyDescent="0.25">
      <c r="A5524" t="s">
        <v>259</v>
      </c>
      <c r="B5524" t="s">
        <v>260</v>
      </c>
      <c r="C5524" t="s">
        <v>237</v>
      </c>
      <c r="D5524" t="s">
        <v>2245</v>
      </c>
      <c r="E5524" t="s">
        <v>7848</v>
      </c>
      <c r="F5524" t="s">
        <v>5212</v>
      </c>
      <c r="G5524" t="s">
        <v>5212</v>
      </c>
      <c r="H5524">
        <v>0.22561200000000001</v>
      </c>
      <c r="I5524" t="s">
        <v>265</v>
      </c>
      <c r="J5524" t="s">
        <v>242</v>
      </c>
      <c r="K5524" t="s">
        <v>243</v>
      </c>
      <c r="L5524" t="s">
        <v>244</v>
      </c>
      <c r="M5524">
        <v>0</v>
      </c>
      <c r="N5524">
        <v>0.22561200000000001</v>
      </c>
      <c r="O5524" t="s">
        <v>372</v>
      </c>
      <c r="P5524" t="s">
        <v>11621</v>
      </c>
      <c r="Q5524" t="s">
        <v>2249</v>
      </c>
      <c r="R5524" t="s">
        <v>11622</v>
      </c>
      <c r="S5524" t="s">
        <v>270</v>
      </c>
      <c r="T5524" t="b">
        <v>1</v>
      </c>
    </row>
    <row r="5525" spans="1:20" x14ac:dyDescent="0.25">
      <c r="A5525" t="s">
        <v>259</v>
      </c>
      <c r="B5525" t="s">
        <v>260</v>
      </c>
      <c r="C5525" t="s">
        <v>294</v>
      </c>
      <c r="D5525" t="s">
        <v>2245</v>
      </c>
      <c r="E5525" t="s">
        <v>7848</v>
      </c>
      <c r="F5525" t="s">
        <v>5212</v>
      </c>
      <c r="G5525" t="s">
        <v>5212</v>
      </c>
      <c r="H5525">
        <v>0.100248</v>
      </c>
      <c r="I5525" t="s">
        <v>265</v>
      </c>
      <c r="J5525" t="s">
        <v>242</v>
      </c>
      <c r="K5525" t="s">
        <v>243</v>
      </c>
      <c r="L5525" t="s">
        <v>244</v>
      </c>
      <c r="M5525">
        <v>0</v>
      </c>
      <c r="N5525">
        <v>0.100248</v>
      </c>
      <c r="O5525" t="s">
        <v>372</v>
      </c>
      <c r="P5525" t="s">
        <v>11621</v>
      </c>
      <c r="Q5525" t="s">
        <v>2249</v>
      </c>
      <c r="R5525" t="s">
        <v>11622</v>
      </c>
      <c r="S5525" t="s">
        <v>270</v>
      </c>
      <c r="T5525" t="b">
        <v>1</v>
      </c>
    </row>
    <row r="5526" spans="1:20" x14ac:dyDescent="0.25">
      <c r="A5526" t="s">
        <v>259</v>
      </c>
      <c r="B5526" t="s">
        <v>260</v>
      </c>
      <c r="C5526" t="s">
        <v>237</v>
      </c>
      <c r="D5526" t="s">
        <v>2468</v>
      </c>
      <c r="E5526" t="s">
        <v>4596</v>
      </c>
      <c r="F5526" t="s">
        <v>10010</v>
      </c>
      <c r="G5526" t="s">
        <v>10011</v>
      </c>
      <c r="H5526">
        <v>0.22986799999999999</v>
      </c>
      <c r="I5526" t="s">
        <v>265</v>
      </c>
      <c r="J5526" t="s">
        <v>242</v>
      </c>
      <c r="K5526" t="s">
        <v>243</v>
      </c>
      <c r="L5526" t="s">
        <v>244</v>
      </c>
      <c r="M5526">
        <v>0</v>
      </c>
      <c r="N5526">
        <v>0.22986799999999999</v>
      </c>
      <c r="O5526" t="s">
        <v>372</v>
      </c>
      <c r="P5526" t="s">
        <v>11623</v>
      </c>
      <c r="Q5526" t="s">
        <v>2473</v>
      </c>
      <c r="R5526" t="s">
        <v>11624</v>
      </c>
      <c r="S5526" t="s">
        <v>270</v>
      </c>
      <c r="T5526" t="b">
        <v>1</v>
      </c>
    </row>
    <row r="5527" spans="1:20" x14ac:dyDescent="0.25">
      <c r="A5527" t="s">
        <v>259</v>
      </c>
      <c r="B5527" t="s">
        <v>260</v>
      </c>
      <c r="C5527" t="s">
        <v>294</v>
      </c>
      <c r="D5527" t="s">
        <v>2468</v>
      </c>
      <c r="E5527" t="s">
        <v>4596</v>
      </c>
      <c r="F5527" t="s">
        <v>10010</v>
      </c>
      <c r="G5527" t="s">
        <v>10011</v>
      </c>
      <c r="H5527">
        <v>0.13500899999999999</v>
      </c>
      <c r="I5527" t="s">
        <v>265</v>
      </c>
      <c r="J5527" t="s">
        <v>242</v>
      </c>
      <c r="K5527" t="s">
        <v>243</v>
      </c>
      <c r="L5527" t="s">
        <v>244</v>
      </c>
      <c r="M5527">
        <v>0</v>
      </c>
      <c r="N5527">
        <v>0.13500899999999999</v>
      </c>
      <c r="O5527" t="s">
        <v>372</v>
      </c>
      <c r="P5527" t="s">
        <v>11623</v>
      </c>
      <c r="Q5527" t="s">
        <v>2473</v>
      </c>
      <c r="R5527" t="s">
        <v>11624</v>
      </c>
      <c r="S5527" t="s">
        <v>270</v>
      </c>
      <c r="T5527" t="b">
        <v>1</v>
      </c>
    </row>
    <row r="5528" spans="1:20" x14ac:dyDescent="0.25">
      <c r="A5528" t="s">
        <v>259</v>
      </c>
      <c r="B5528" t="s">
        <v>260</v>
      </c>
      <c r="C5528" t="s">
        <v>237</v>
      </c>
      <c r="D5528" t="s">
        <v>943</v>
      </c>
      <c r="E5528" t="s">
        <v>644</v>
      </c>
      <c r="F5528" t="s">
        <v>645</v>
      </c>
      <c r="G5528" t="s">
        <v>645</v>
      </c>
      <c r="H5528">
        <v>7.0239999999999997E-2</v>
      </c>
      <c r="I5528" t="s">
        <v>265</v>
      </c>
      <c r="J5528" t="s">
        <v>242</v>
      </c>
      <c r="K5528" t="s">
        <v>243</v>
      </c>
      <c r="L5528" t="s">
        <v>244</v>
      </c>
      <c r="M5528">
        <v>0</v>
      </c>
      <c r="N5528">
        <v>7.0239999999999997E-2</v>
      </c>
      <c r="O5528" t="s">
        <v>372</v>
      </c>
      <c r="P5528" t="s">
        <v>11625</v>
      </c>
      <c r="Q5528" t="s">
        <v>947</v>
      </c>
      <c r="R5528" t="s">
        <v>11626</v>
      </c>
      <c r="S5528" t="s">
        <v>270</v>
      </c>
      <c r="T5528" t="b">
        <v>1</v>
      </c>
    </row>
    <row r="5529" spans="1:20" x14ac:dyDescent="0.25">
      <c r="A5529" t="s">
        <v>259</v>
      </c>
      <c r="B5529" t="s">
        <v>260</v>
      </c>
      <c r="C5529" t="s">
        <v>294</v>
      </c>
      <c r="D5529" t="s">
        <v>943</v>
      </c>
      <c r="E5529" t="s">
        <v>644</v>
      </c>
      <c r="F5529" t="s">
        <v>645</v>
      </c>
      <c r="G5529" t="s">
        <v>645</v>
      </c>
      <c r="H5529">
        <v>2.8451000000000001E-2</v>
      </c>
      <c r="I5529" t="s">
        <v>265</v>
      </c>
      <c r="J5529" t="s">
        <v>242</v>
      </c>
      <c r="K5529" t="s">
        <v>243</v>
      </c>
      <c r="L5529" t="s">
        <v>244</v>
      </c>
      <c r="M5529">
        <v>0</v>
      </c>
      <c r="N5529">
        <v>2.8451000000000001E-2</v>
      </c>
      <c r="O5529" t="s">
        <v>372</v>
      </c>
      <c r="P5529" t="s">
        <v>11625</v>
      </c>
      <c r="Q5529" t="s">
        <v>947</v>
      </c>
      <c r="R5529" t="s">
        <v>11626</v>
      </c>
      <c r="S5529" t="s">
        <v>270</v>
      </c>
      <c r="T5529" t="b">
        <v>1</v>
      </c>
    </row>
    <row r="5530" spans="1:20" x14ac:dyDescent="0.25">
      <c r="A5530" t="s">
        <v>236</v>
      </c>
      <c r="B5530" t="s">
        <v>236</v>
      </c>
      <c r="C5530" t="s">
        <v>237</v>
      </c>
      <c r="D5530" t="s">
        <v>566</v>
      </c>
      <c r="E5530" t="s">
        <v>251</v>
      </c>
      <c r="F5530" t="s">
        <v>455</v>
      </c>
      <c r="G5530" t="s">
        <v>6312</v>
      </c>
      <c r="H5530">
        <v>0.01</v>
      </c>
      <c r="I5530" t="s">
        <v>241</v>
      </c>
      <c r="J5530" t="s">
        <v>242</v>
      </c>
      <c r="K5530" t="s">
        <v>243</v>
      </c>
      <c r="L5530" t="s">
        <v>244</v>
      </c>
      <c r="M5530">
        <v>0</v>
      </c>
      <c r="N5530">
        <v>0.01</v>
      </c>
      <c r="O5530" t="s">
        <v>255</v>
      </c>
      <c r="P5530" t="s">
        <v>11627</v>
      </c>
      <c r="Q5530" t="s">
        <v>571</v>
      </c>
      <c r="R5530" t="s">
        <v>2785</v>
      </c>
      <c r="S5530" t="s">
        <v>249</v>
      </c>
      <c r="T5530" t="b">
        <v>1</v>
      </c>
    </row>
    <row r="5531" spans="1:20" x14ac:dyDescent="0.25">
      <c r="A5531" t="s">
        <v>259</v>
      </c>
      <c r="B5531" t="s">
        <v>260</v>
      </c>
      <c r="C5531" t="s">
        <v>237</v>
      </c>
      <c r="D5531" t="s">
        <v>5303</v>
      </c>
      <c r="E5531" t="s">
        <v>2668</v>
      </c>
      <c r="F5531" t="s">
        <v>2669</v>
      </c>
      <c r="G5531" t="s">
        <v>9203</v>
      </c>
      <c r="H5531">
        <v>3.0720000000000001</v>
      </c>
      <c r="I5531" t="s">
        <v>265</v>
      </c>
      <c r="J5531" t="s">
        <v>242</v>
      </c>
      <c r="K5531" t="s">
        <v>243</v>
      </c>
      <c r="L5531" t="s">
        <v>244</v>
      </c>
      <c r="M5531">
        <v>0</v>
      </c>
      <c r="N5531">
        <v>3.0720000000000001</v>
      </c>
      <c r="O5531" t="s">
        <v>652</v>
      </c>
      <c r="P5531" t="s">
        <v>6086</v>
      </c>
      <c r="Q5531" t="s">
        <v>5307</v>
      </c>
      <c r="R5531" t="s">
        <v>11628</v>
      </c>
      <c r="S5531" t="s">
        <v>270</v>
      </c>
      <c r="T5531" t="b">
        <v>1</v>
      </c>
    </row>
    <row r="5532" spans="1:20" x14ac:dyDescent="0.25">
      <c r="A5532" t="s">
        <v>259</v>
      </c>
      <c r="B5532" t="s">
        <v>260</v>
      </c>
      <c r="C5532" t="s">
        <v>336</v>
      </c>
      <c r="D5532" t="s">
        <v>5303</v>
      </c>
      <c r="E5532" t="s">
        <v>2668</v>
      </c>
      <c r="F5532" t="s">
        <v>2669</v>
      </c>
      <c r="G5532" t="s">
        <v>9203</v>
      </c>
      <c r="H5532">
        <v>16048</v>
      </c>
      <c r="I5532" t="s">
        <v>265</v>
      </c>
      <c r="J5532" t="s">
        <v>242</v>
      </c>
      <c r="K5532" t="s">
        <v>243</v>
      </c>
      <c r="L5532" t="s">
        <v>244</v>
      </c>
      <c r="M5532">
        <v>0</v>
      </c>
      <c r="N5532">
        <v>16048</v>
      </c>
      <c r="O5532" t="s">
        <v>652</v>
      </c>
      <c r="P5532" t="s">
        <v>6086</v>
      </c>
      <c r="Q5532" t="s">
        <v>5307</v>
      </c>
      <c r="R5532" t="s">
        <v>11629</v>
      </c>
      <c r="S5532" t="s">
        <v>270</v>
      </c>
      <c r="T5532" t="b">
        <v>1</v>
      </c>
    </row>
    <row r="5533" spans="1:20" x14ac:dyDescent="0.25">
      <c r="A5533" t="s">
        <v>259</v>
      </c>
      <c r="B5533" t="s">
        <v>260</v>
      </c>
      <c r="C5533" t="s">
        <v>336</v>
      </c>
      <c r="D5533" t="s">
        <v>5303</v>
      </c>
      <c r="E5533" t="s">
        <v>2668</v>
      </c>
      <c r="F5533" t="s">
        <v>2669</v>
      </c>
      <c r="G5533" t="s">
        <v>9203</v>
      </c>
      <c r="H5533">
        <v>30988</v>
      </c>
      <c r="I5533" t="s">
        <v>265</v>
      </c>
      <c r="J5533" t="s">
        <v>242</v>
      </c>
      <c r="K5533" t="s">
        <v>243</v>
      </c>
      <c r="L5533" t="s">
        <v>244</v>
      </c>
      <c r="M5533">
        <v>0</v>
      </c>
      <c r="N5533">
        <v>30988</v>
      </c>
      <c r="O5533" t="s">
        <v>652</v>
      </c>
      <c r="P5533" t="s">
        <v>6086</v>
      </c>
      <c r="Q5533" t="s">
        <v>5307</v>
      </c>
      <c r="R5533" t="s">
        <v>11630</v>
      </c>
      <c r="S5533" t="s">
        <v>270</v>
      </c>
      <c r="T5533" t="b">
        <v>1</v>
      </c>
    </row>
    <row r="5534" spans="1:20" x14ac:dyDescent="0.25">
      <c r="A5534" t="s">
        <v>236</v>
      </c>
      <c r="B5534" t="s">
        <v>236</v>
      </c>
      <c r="C5534" t="s">
        <v>336</v>
      </c>
      <c r="D5534" t="s">
        <v>3096</v>
      </c>
      <c r="E5534" t="s">
        <v>11631</v>
      </c>
      <c r="F5534" t="s">
        <v>11632</v>
      </c>
      <c r="G5534" t="s">
        <v>11633</v>
      </c>
      <c r="H5534">
        <v>2420952</v>
      </c>
      <c r="I5534" t="s">
        <v>341</v>
      </c>
      <c r="J5534" t="s">
        <v>242</v>
      </c>
      <c r="K5534" t="s">
        <v>243</v>
      </c>
      <c r="L5534" t="s">
        <v>244</v>
      </c>
      <c r="M5534">
        <v>0</v>
      </c>
      <c r="N5534">
        <v>2420952</v>
      </c>
      <c r="O5534" t="s">
        <v>1762</v>
      </c>
      <c r="P5534" t="s">
        <v>7929</v>
      </c>
      <c r="Q5534" t="s">
        <v>3101</v>
      </c>
      <c r="R5534" t="s">
        <v>11634</v>
      </c>
      <c r="S5534" t="s">
        <v>249</v>
      </c>
      <c r="T5534" t="b">
        <v>0</v>
      </c>
    </row>
    <row r="5535" spans="1:20" x14ac:dyDescent="0.25">
      <c r="A5535" t="s">
        <v>236</v>
      </c>
      <c r="B5535" t="s">
        <v>236</v>
      </c>
      <c r="C5535" t="s">
        <v>336</v>
      </c>
      <c r="D5535" t="s">
        <v>3096</v>
      </c>
      <c r="E5535" t="s">
        <v>11631</v>
      </c>
      <c r="F5535" t="s">
        <v>11632</v>
      </c>
      <c r="G5535" t="s">
        <v>11633</v>
      </c>
      <c r="H5535">
        <v>5790656</v>
      </c>
      <c r="I5535" t="s">
        <v>341</v>
      </c>
      <c r="J5535" t="s">
        <v>242</v>
      </c>
      <c r="K5535" t="s">
        <v>243</v>
      </c>
      <c r="L5535" t="s">
        <v>244</v>
      </c>
      <c r="M5535">
        <v>0</v>
      </c>
      <c r="N5535">
        <v>5790656</v>
      </c>
      <c r="O5535" t="s">
        <v>1762</v>
      </c>
      <c r="P5535" t="s">
        <v>7929</v>
      </c>
      <c r="Q5535" t="s">
        <v>3101</v>
      </c>
      <c r="R5535" t="s">
        <v>11635</v>
      </c>
      <c r="S5535" t="s">
        <v>249</v>
      </c>
      <c r="T5535" t="b">
        <v>0</v>
      </c>
    </row>
    <row r="5536" spans="1:20" x14ac:dyDescent="0.25">
      <c r="A5536" t="s">
        <v>259</v>
      </c>
      <c r="B5536" t="s">
        <v>260</v>
      </c>
      <c r="C5536" t="s">
        <v>237</v>
      </c>
      <c r="D5536" t="s">
        <v>2274</v>
      </c>
      <c r="E5536" t="s">
        <v>7082</v>
      </c>
      <c r="F5536" t="s">
        <v>7083</v>
      </c>
      <c r="G5536" t="s">
        <v>7083</v>
      </c>
      <c r="H5536">
        <v>0.15</v>
      </c>
      <c r="I5536" t="s">
        <v>265</v>
      </c>
      <c r="J5536" t="s">
        <v>242</v>
      </c>
      <c r="K5536" t="s">
        <v>243</v>
      </c>
      <c r="L5536" t="s">
        <v>244</v>
      </c>
      <c r="M5536">
        <v>0</v>
      </c>
      <c r="N5536">
        <v>0.15</v>
      </c>
      <c r="O5536" t="s">
        <v>324</v>
      </c>
      <c r="P5536" t="s">
        <v>11636</v>
      </c>
      <c r="Q5536" t="s">
        <v>2278</v>
      </c>
      <c r="R5536" t="s">
        <v>11637</v>
      </c>
      <c r="S5536" t="s">
        <v>270</v>
      </c>
      <c r="T5536" t="b">
        <v>1</v>
      </c>
    </row>
    <row r="5537" spans="1:20" x14ac:dyDescent="0.25">
      <c r="A5537" t="s">
        <v>259</v>
      </c>
      <c r="B5537" t="s">
        <v>1086</v>
      </c>
      <c r="C5537" t="s">
        <v>237</v>
      </c>
      <c r="D5537" t="s">
        <v>6211</v>
      </c>
      <c r="F5537" t="s">
        <v>11638</v>
      </c>
      <c r="G5537" t="s">
        <v>11638</v>
      </c>
      <c r="H5537">
        <v>0</v>
      </c>
      <c r="I5537" t="s">
        <v>265</v>
      </c>
      <c r="J5537" t="s">
        <v>242</v>
      </c>
      <c r="K5537" t="s">
        <v>243</v>
      </c>
      <c r="L5537" t="s">
        <v>244</v>
      </c>
      <c r="M5537">
        <v>0</v>
      </c>
      <c r="N5537">
        <v>0</v>
      </c>
      <c r="O5537" t="s">
        <v>266</v>
      </c>
      <c r="P5537" t="s">
        <v>11639</v>
      </c>
      <c r="Q5537" t="s">
        <v>6215</v>
      </c>
      <c r="R5537" t="s">
        <v>11640</v>
      </c>
      <c r="S5537" t="s">
        <v>1094</v>
      </c>
      <c r="T5537" t="b">
        <v>1</v>
      </c>
    </row>
    <row r="5538" spans="1:20" x14ac:dyDescent="0.25">
      <c r="A5538" t="s">
        <v>259</v>
      </c>
      <c r="B5538" t="s">
        <v>260</v>
      </c>
      <c r="C5538" t="s">
        <v>237</v>
      </c>
      <c r="D5538" t="s">
        <v>1428</v>
      </c>
      <c r="E5538" t="s">
        <v>5339</v>
      </c>
      <c r="F5538" t="s">
        <v>11641</v>
      </c>
      <c r="G5538" t="s">
        <v>11641</v>
      </c>
      <c r="H5538">
        <v>4.6434000000000003E-2</v>
      </c>
      <c r="I5538" t="s">
        <v>265</v>
      </c>
      <c r="J5538" t="s">
        <v>242</v>
      </c>
      <c r="K5538" t="s">
        <v>243</v>
      </c>
      <c r="L5538" t="s">
        <v>244</v>
      </c>
      <c r="M5538">
        <v>0</v>
      </c>
      <c r="N5538">
        <v>4.6434000000000003E-2</v>
      </c>
      <c r="O5538" t="s">
        <v>372</v>
      </c>
      <c r="P5538" t="s">
        <v>11642</v>
      </c>
      <c r="Q5538" t="s">
        <v>1432</v>
      </c>
      <c r="R5538" t="s">
        <v>11643</v>
      </c>
      <c r="S5538" t="s">
        <v>270</v>
      </c>
      <c r="T5538" t="b">
        <v>1</v>
      </c>
    </row>
    <row r="5539" spans="1:20" x14ac:dyDescent="0.25">
      <c r="A5539" t="s">
        <v>259</v>
      </c>
      <c r="B5539" t="s">
        <v>260</v>
      </c>
      <c r="C5539" t="s">
        <v>294</v>
      </c>
      <c r="D5539" t="s">
        <v>1428</v>
      </c>
      <c r="E5539" t="s">
        <v>5339</v>
      </c>
      <c r="F5539" t="s">
        <v>11641</v>
      </c>
      <c r="G5539" t="s">
        <v>11641</v>
      </c>
      <c r="H5539">
        <v>2.3562E-2</v>
      </c>
      <c r="I5539" t="s">
        <v>265</v>
      </c>
      <c r="J5539" t="s">
        <v>242</v>
      </c>
      <c r="K5539" t="s">
        <v>243</v>
      </c>
      <c r="L5539" t="s">
        <v>244</v>
      </c>
      <c r="M5539">
        <v>0</v>
      </c>
      <c r="N5539">
        <v>2.3562E-2</v>
      </c>
      <c r="O5539" t="s">
        <v>372</v>
      </c>
      <c r="P5539" t="s">
        <v>11642</v>
      </c>
      <c r="Q5539" t="s">
        <v>1432</v>
      </c>
      <c r="R5539" t="s">
        <v>11643</v>
      </c>
      <c r="S5539" t="s">
        <v>270</v>
      </c>
      <c r="T5539" t="b">
        <v>1</v>
      </c>
    </row>
    <row r="5540" spans="1:20" x14ac:dyDescent="0.25">
      <c r="A5540" t="s">
        <v>259</v>
      </c>
      <c r="B5540" t="s">
        <v>260</v>
      </c>
      <c r="C5540" t="s">
        <v>237</v>
      </c>
      <c r="D5540" t="s">
        <v>369</v>
      </c>
      <c r="E5540" t="s">
        <v>1232</v>
      </c>
      <c r="F5540" t="s">
        <v>11644</v>
      </c>
      <c r="G5540" t="s">
        <v>11644</v>
      </c>
      <c r="H5540">
        <v>5.04</v>
      </c>
      <c r="I5540" t="s">
        <v>265</v>
      </c>
      <c r="J5540" t="s">
        <v>242</v>
      </c>
      <c r="K5540" t="s">
        <v>243</v>
      </c>
      <c r="L5540" t="s">
        <v>244</v>
      </c>
      <c r="M5540">
        <v>0</v>
      </c>
      <c r="N5540">
        <v>5.04</v>
      </c>
      <c r="O5540" t="s">
        <v>324</v>
      </c>
      <c r="P5540" t="s">
        <v>11645</v>
      </c>
      <c r="Q5540" t="s">
        <v>374</v>
      </c>
      <c r="R5540" t="s">
        <v>11646</v>
      </c>
      <c r="S5540" t="s">
        <v>270</v>
      </c>
      <c r="T5540" t="b">
        <v>1</v>
      </c>
    </row>
    <row r="5541" spans="1:20" x14ac:dyDescent="0.25">
      <c r="A5541" t="s">
        <v>259</v>
      </c>
      <c r="B5541" t="s">
        <v>260</v>
      </c>
      <c r="C5541" t="s">
        <v>336</v>
      </c>
      <c r="D5541" t="s">
        <v>369</v>
      </c>
      <c r="E5541" t="s">
        <v>1232</v>
      </c>
      <c r="F5541" t="s">
        <v>11644</v>
      </c>
      <c r="G5541" t="s">
        <v>11644</v>
      </c>
      <c r="H5541">
        <v>25960</v>
      </c>
      <c r="I5541" t="s">
        <v>265</v>
      </c>
      <c r="J5541" t="s">
        <v>242</v>
      </c>
      <c r="K5541" t="s">
        <v>243</v>
      </c>
      <c r="L5541" t="s">
        <v>244</v>
      </c>
      <c r="M5541">
        <v>0</v>
      </c>
      <c r="N5541">
        <v>25960</v>
      </c>
      <c r="O5541" t="s">
        <v>324</v>
      </c>
      <c r="P5541" t="s">
        <v>11645</v>
      </c>
      <c r="Q5541" t="s">
        <v>374</v>
      </c>
      <c r="R5541" t="s">
        <v>11647</v>
      </c>
      <c r="S5541" t="s">
        <v>270</v>
      </c>
      <c r="T5541" t="b">
        <v>1</v>
      </c>
    </row>
    <row r="5542" spans="1:20" x14ac:dyDescent="0.25">
      <c r="A5542" t="s">
        <v>259</v>
      </c>
      <c r="B5542" t="s">
        <v>260</v>
      </c>
      <c r="C5542" t="s">
        <v>336</v>
      </c>
      <c r="D5542" t="s">
        <v>369</v>
      </c>
      <c r="E5542" t="s">
        <v>1232</v>
      </c>
      <c r="F5542" t="s">
        <v>11644</v>
      </c>
      <c r="G5542" t="s">
        <v>11644</v>
      </c>
      <c r="H5542">
        <v>49800</v>
      </c>
      <c r="I5542" t="s">
        <v>265</v>
      </c>
      <c r="J5542" t="s">
        <v>242</v>
      </c>
      <c r="K5542" t="s">
        <v>243</v>
      </c>
      <c r="L5542" t="s">
        <v>244</v>
      </c>
      <c r="M5542">
        <v>0</v>
      </c>
      <c r="N5542">
        <v>49800</v>
      </c>
      <c r="O5542" t="s">
        <v>324</v>
      </c>
      <c r="P5542" t="s">
        <v>11645</v>
      </c>
      <c r="Q5542" t="s">
        <v>374</v>
      </c>
      <c r="R5542" t="s">
        <v>11648</v>
      </c>
      <c r="S5542" t="s">
        <v>270</v>
      </c>
      <c r="T5542" t="b">
        <v>1</v>
      </c>
    </row>
    <row r="5543" spans="1:20" x14ac:dyDescent="0.25">
      <c r="A5543" t="s">
        <v>259</v>
      </c>
      <c r="B5543" t="s">
        <v>260</v>
      </c>
      <c r="C5543" t="s">
        <v>237</v>
      </c>
      <c r="D5543" t="s">
        <v>5261</v>
      </c>
      <c r="E5543" t="s">
        <v>1338</v>
      </c>
      <c r="F5543" t="s">
        <v>1470</v>
      </c>
      <c r="G5543" t="s">
        <v>1470</v>
      </c>
      <c r="H5543">
        <v>0.25154399999999999</v>
      </c>
      <c r="I5543" t="s">
        <v>265</v>
      </c>
      <c r="J5543" t="s">
        <v>242</v>
      </c>
      <c r="K5543" t="s">
        <v>243</v>
      </c>
      <c r="L5543" t="s">
        <v>244</v>
      </c>
      <c r="M5543">
        <v>0</v>
      </c>
      <c r="N5543">
        <v>0.25154399999999999</v>
      </c>
      <c r="O5543" t="s">
        <v>266</v>
      </c>
      <c r="P5543" t="s">
        <v>11649</v>
      </c>
      <c r="Q5543" t="s">
        <v>5264</v>
      </c>
      <c r="R5543" t="s">
        <v>11650</v>
      </c>
      <c r="S5543" t="s">
        <v>270</v>
      </c>
      <c r="T5543" t="b">
        <v>1</v>
      </c>
    </row>
    <row r="5544" spans="1:20" x14ac:dyDescent="0.25">
      <c r="A5544" t="s">
        <v>259</v>
      </c>
      <c r="B5544" t="s">
        <v>260</v>
      </c>
      <c r="C5544" t="s">
        <v>294</v>
      </c>
      <c r="D5544" t="s">
        <v>5261</v>
      </c>
      <c r="E5544" t="s">
        <v>1338</v>
      </c>
      <c r="F5544" t="s">
        <v>1470</v>
      </c>
      <c r="G5544" t="s">
        <v>1470</v>
      </c>
      <c r="H5544">
        <v>0.20699999999999999</v>
      </c>
      <c r="I5544" t="s">
        <v>265</v>
      </c>
      <c r="J5544" t="s">
        <v>242</v>
      </c>
      <c r="K5544" t="s">
        <v>243</v>
      </c>
      <c r="L5544" t="s">
        <v>244</v>
      </c>
      <c r="M5544">
        <v>0</v>
      </c>
      <c r="N5544">
        <v>0.20699999999999999</v>
      </c>
      <c r="O5544" t="s">
        <v>576</v>
      </c>
      <c r="P5544" t="s">
        <v>11649</v>
      </c>
      <c r="Q5544" t="s">
        <v>5264</v>
      </c>
      <c r="R5544" t="s">
        <v>11650</v>
      </c>
      <c r="S5544" t="s">
        <v>270</v>
      </c>
      <c r="T5544" t="b">
        <v>1</v>
      </c>
    </row>
    <row r="5545" spans="1:20" x14ac:dyDescent="0.25">
      <c r="A5545" t="s">
        <v>236</v>
      </c>
      <c r="B5545" t="s">
        <v>236</v>
      </c>
      <c r="C5545" t="s">
        <v>237</v>
      </c>
      <c r="D5545" t="s">
        <v>314</v>
      </c>
      <c r="E5545" t="s">
        <v>251</v>
      </c>
      <c r="F5545" t="s">
        <v>252</v>
      </c>
      <c r="G5545" t="s">
        <v>1610</v>
      </c>
      <c r="H5545">
        <v>0.03</v>
      </c>
      <c r="I5545" t="s">
        <v>241</v>
      </c>
      <c r="J5545" t="s">
        <v>242</v>
      </c>
      <c r="K5545" t="s">
        <v>243</v>
      </c>
      <c r="L5545" t="s">
        <v>244</v>
      </c>
      <c r="M5545">
        <v>0</v>
      </c>
      <c r="N5545">
        <v>0.03</v>
      </c>
      <c r="O5545" t="s">
        <v>255</v>
      </c>
      <c r="P5545" t="s">
        <v>11651</v>
      </c>
      <c r="Q5545" t="s">
        <v>318</v>
      </c>
      <c r="R5545" t="s">
        <v>3196</v>
      </c>
      <c r="S5545" t="s">
        <v>249</v>
      </c>
      <c r="T5545" t="b">
        <v>1</v>
      </c>
    </row>
    <row r="5546" spans="1:20" x14ac:dyDescent="0.25">
      <c r="A5546" t="s">
        <v>259</v>
      </c>
      <c r="B5546" t="s">
        <v>1086</v>
      </c>
      <c r="C5546" t="s">
        <v>237</v>
      </c>
      <c r="D5546" t="s">
        <v>1087</v>
      </c>
      <c r="E5546" t="s">
        <v>11652</v>
      </c>
      <c r="F5546" t="s">
        <v>11653</v>
      </c>
      <c r="G5546" t="s">
        <v>11654</v>
      </c>
      <c r="H5546">
        <v>185.34</v>
      </c>
      <c r="I5546" t="s">
        <v>265</v>
      </c>
      <c r="J5546" t="s">
        <v>242</v>
      </c>
      <c r="K5546" t="s">
        <v>243</v>
      </c>
      <c r="L5546" t="s">
        <v>244</v>
      </c>
      <c r="M5546">
        <v>0</v>
      </c>
      <c r="N5546">
        <v>185.34</v>
      </c>
      <c r="O5546" t="s">
        <v>486</v>
      </c>
      <c r="P5546" t="s">
        <v>11655</v>
      </c>
      <c r="Q5546" t="s">
        <v>1092</v>
      </c>
      <c r="R5546" t="s">
        <v>11656</v>
      </c>
      <c r="S5546" t="s">
        <v>1094</v>
      </c>
      <c r="T5546" t="b">
        <v>1</v>
      </c>
    </row>
    <row r="5547" spans="1:20" x14ac:dyDescent="0.25">
      <c r="A5547" t="s">
        <v>259</v>
      </c>
      <c r="B5547" t="s">
        <v>1086</v>
      </c>
      <c r="C5547" t="s">
        <v>336</v>
      </c>
      <c r="D5547" t="s">
        <v>1087</v>
      </c>
      <c r="E5547" t="s">
        <v>11652</v>
      </c>
      <c r="F5547" t="s">
        <v>11653</v>
      </c>
      <c r="G5547" t="s">
        <v>11654</v>
      </c>
      <c r="H5547">
        <v>974151</v>
      </c>
      <c r="I5547" t="s">
        <v>265</v>
      </c>
      <c r="J5547" t="s">
        <v>242</v>
      </c>
      <c r="K5547" t="s">
        <v>243</v>
      </c>
      <c r="L5547" t="s">
        <v>244</v>
      </c>
      <c r="M5547">
        <v>0</v>
      </c>
      <c r="N5547">
        <v>974151</v>
      </c>
      <c r="O5547" t="s">
        <v>546</v>
      </c>
      <c r="P5547" t="s">
        <v>11655</v>
      </c>
      <c r="Q5547" t="s">
        <v>1092</v>
      </c>
      <c r="R5547" t="s">
        <v>11657</v>
      </c>
      <c r="S5547" t="s">
        <v>1094</v>
      </c>
      <c r="T5547" t="b">
        <v>1</v>
      </c>
    </row>
    <row r="5548" spans="1:20" x14ac:dyDescent="0.25">
      <c r="A5548" t="s">
        <v>259</v>
      </c>
      <c r="B5548" t="s">
        <v>260</v>
      </c>
      <c r="C5548" t="s">
        <v>237</v>
      </c>
      <c r="D5548" t="s">
        <v>1047</v>
      </c>
      <c r="E5548" t="s">
        <v>2598</v>
      </c>
      <c r="F5548" t="s">
        <v>3708</v>
      </c>
      <c r="G5548" t="s">
        <v>3708</v>
      </c>
      <c r="H5548">
        <v>0.28799999999999998</v>
      </c>
      <c r="I5548" t="s">
        <v>265</v>
      </c>
      <c r="J5548" t="s">
        <v>242</v>
      </c>
      <c r="K5548" t="s">
        <v>243</v>
      </c>
      <c r="L5548" t="s">
        <v>244</v>
      </c>
      <c r="M5548">
        <v>0</v>
      </c>
      <c r="N5548">
        <v>0.28799999999999998</v>
      </c>
      <c r="O5548" t="s">
        <v>386</v>
      </c>
      <c r="P5548" t="s">
        <v>11658</v>
      </c>
      <c r="Q5548" t="s">
        <v>1051</v>
      </c>
      <c r="R5548" t="s">
        <v>11659</v>
      </c>
      <c r="S5548" t="s">
        <v>270</v>
      </c>
      <c r="T5548" t="b">
        <v>1</v>
      </c>
    </row>
    <row r="5549" spans="1:20" x14ac:dyDescent="0.25">
      <c r="A5549" t="s">
        <v>259</v>
      </c>
      <c r="B5549" t="s">
        <v>260</v>
      </c>
      <c r="C5549" t="s">
        <v>294</v>
      </c>
      <c r="D5549" t="s">
        <v>1047</v>
      </c>
      <c r="E5549" t="s">
        <v>2598</v>
      </c>
      <c r="F5549" t="s">
        <v>3708</v>
      </c>
      <c r="G5549" t="s">
        <v>3708</v>
      </c>
      <c r="H5549">
        <v>9.5000000000000001E-2</v>
      </c>
      <c r="I5549" t="s">
        <v>265</v>
      </c>
      <c r="J5549" t="s">
        <v>242</v>
      </c>
      <c r="K5549" t="s">
        <v>243</v>
      </c>
      <c r="L5549" t="s">
        <v>244</v>
      </c>
      <c r="M5549">
        <v>0</v>
      </c>
      <c r="N5549">
        <v>9.5000000000000001E-2</v>
      </c>
      <c r="O5549" t="s">
        <v>1336</v>
      </c>
      <c r="P5549" t="s">
        <v>11658</v>
      </c>
      <c r="Q5549" t="s">
        <v>1051</v>
      </c>
      <c r="R5549" t="s">
        <v>11659</v>
      </c>
      <c r="S5549" t="s">
        <v>270</v>
      </c>
      <c r="T5549" t="b">
        <v>1</v>
      </c>
    </row>
    <row r="5550" spans="1:20" x14ac:dyDescent="0.25">
      <c r="A5550" t="s">
        <v>259</v>
      </c>
      <c r="B5550" t="s">
        <v>260</v>
      </c>
      <c r="C5550" t="s">
        <v>237</v>
      </c>
      <c r="D5550" t="s">
        <v>4238</v>
      </c>
      <c r="E5550" t="s">
        <v>8810</v>
      </c>
      <c r="F5550" t="s">
        <v>10907</v>
      </c>
      <c r="G5550" t="s">
        <v>10907</v>
      </c>
      <c r="H5550">
        <v>0.124226</v>
      </c>
      <c r="I5550" t="s">
        <v>265</v>
      </c>
      <c r="J5550" t="s">
        <v>242</v>
      </c>
      <c r="K5550" t="s">
        <v>243</v>
      </c>
      <c r="L5550" t="s">
        <v>244</v>
      </c>
      <c r="M5550">
        <v>0</v>
      </c>
      <c r="N5550">
        <v>0.124226</v>
      </c>
      <c r="O5550" t="s">
        <v>372</v>
      </c>
      <c r="P5550" t="s">
        <v>11660</v>
      </c>
      <c r="Q5550" t="s">
        <v>4242</v>
      </c>
      <c r="R5550" t="s">
        <v>11661</v>
      </c>
      <c r="S5550" t="s">
        <v>270</v>
      </c>
      <c r="T5550" t="b">
        <v>1</v>
      </c>
    </row>
    <row r="5551" spans="1:20" x14ac:dyDescent="0.25">
      <c r="A5551" t="s">
        <v>259</v>
      </c>
      <c r="B5551" t="s">
        <v>260</v>
      </c>
      <c r="C5551" t="s">
        <v>294</v>
      </c>
      <c r="D5551" t="s">
        <v>4238</v>
      </c>
      <c r="E5551" t="s">
        <v>8810</v>
      </c>
      <c r="F5551" t="s">
        <v>10907</v>
      </c>
      <c r="G5551" t="s">
        <v>10907</v>
      </c>
      <c r="H5551">
        <v>0.10296</v>
      </c>
      <c r="I5551" t="s">
        <v>265</v>
      </c>
      <c r="J5551" t="s">
        <v>242</v>
      </c>
      <c r="K5551" t="s">
        <v>243</v>
      </c>
      <c r="L5551" t="s">
        <v>244</v>
      </c>
      <c r="M5551">
        <v>0</v>
      </c>
      <c r="N5551">
        <v>0.10296</v>
      </c>
      <c r="O5551" t="s">
        <v>372</v>
      </c>
      <c r="P5551" t="s">
        <v>11660</v>
      </c>
      <c r="Q5551" t="s">
        <v>4242</v>
      </c>
      <c r="R5551" t="s">
        <v>11661</v>
      </c>
      <c r="S5551" t="s">
        <v>270</v>
      </c>
      <c r="T5551" t="b">
        <v>1</v>
      </c>
    </row>
    <row r="5552" spans="1:20" x14ac:dyDescent="0.25">
      <c r="A5552" t="s">
        <v>259</v>
      </c>
      <c r="B5552" t="s">
        <v>271</v>
      </c>
      <c r="C5552" t="s">
        <v>237</v>
      </c>
      <c r="D5552" t="s">
        <v>2761</v>
      </c>
      <c r="E5552" t="s">
        <v>11662</v>
      </c>
      <c r="F5552" t="s">
        <v>11663</v>
      </c>
      <c r="G5552" t="s">
        <v>11663</v>
      </c>
      <c r="H5552">
        <v>0.13700000000000001</v>
      </c>
      <c r="I5552" t="s">
        <v>265</v>
      </c>
      <c r="J5552" t="s">
        <v>242</v>
      </c>
      <c r="K5552" t="s">
        <v>243</v>
      </c>
      <c r="L5552" t="s">
        <v>244</v>
      </c>
      <c r="M5552">
        <v>0</v>
      </c>
      <c r="N5552">
        <v>0.13700000000000001</v>
      </c>
      <c r="O5552" t="s">
        <v>2765</v>
      </c>
      <c r="P5552" t="s">
        <v>11664</v>
      </c>
      <c r="Q5552" t="s">
        <v>2767</v>
      </c>
      <c r="R5552" t="s">
        <v>11665</v>
      </c>
      <c r="S5552" t="s">
        <v>279</v>
      </c>
      <c r="T5552" t="b">
        <v>1</v>
      </c>
    </row>
    <row r="5553" spans="1:20" x14ac:dyDescent="0.25">
      <c r="A5553" t="s">
        <v>259</v>
      </c>
      <c r="B5553" t="s">
        <v>271</v>
      </c>
      <c r="C5553" t="s">
        <v>336</v>
      </c>
      <c r="D5553" t="s">
        <v>2761</v>
      </c>
      <c r="E5553" t="s">
        <v>11662</v>
      </c>
      <c r="F5553" t="s">
        <v>11663</v>
      </c>
      <c r="G5553" t="s">
        <v>11663</v>
      </c>
      <c r="H5553">
        <v>780</v>
      </c>
      <c r="I5553" t="s">
        <v>265</v>
      </c>
      <c r="J5553" t="s">
        <v>242</v>
      </c>
      <c r="K5553" t="s">
        <v>243</v>
      </c>
      <c r="L5553" t="s">
        <v>244</v>
      </c>
      <c r="M5553">
        <v>0</v>
      </c>
      <c r="N5553">
        <v>780</v>
      </c>
      <c r="O5553" t="s">
        <v>2765</v>
      </c>
      <c r="P5553" t="s">
        <v>11664</v>
      </c>
      <c r="Q5553" t="s">
        <v>2767</v>
      </c>
      <c r="R5553" t="s">
        <v>11666</v>
      </c>
      <c r="S5553" t="s">
        <v>279</v>
      </c>
      <c r="T5553" t="b">
        <v>1</v>
      </c>
    </row>
    <row r="5554" spans="1:20" x14ac:dyDescent="0.25">
      <c r="A5554" t="s">
        <v>259</v>
      </c>
      <c r="B5554" t="s">
        <v>271</v>
      </c>
      <c r="C5554" t="s">
        <v>336</v>
      </c>
      <c r="D5554" t="s">
        <v>2761</v>
      </c>
      <c r="E5554" t="s">
        <v>11662</v>
      </c>
      <c r="F5554" t="s">
        <v>11663</v>
      </c>
      <c r="G5554" t="s">
        <v>11663</v>
      </c>
      <c r="H5554">
        <v>1620</v>
      </c>
      <c r="I5554" t="s">
        <v>265</v>
      </c>
      <c r="J5554" t="s">
        <v>242</v>
      </c>
      <c r="K5554" t="s">
        <v>243</v>
      </c>
      <c r="L5554" t="s">
        <v>244</v>
      </c>
      <c r="M5554">
        <v>0</v>
      </c>
      <c r="N5554">
        <v>1620</v>
      </c>
      <c r="O5554" t="s">
        <v>2765</v>
      </c>
      <c r="P5554" t="s">
        <v>11664</v>
      </c>
      <c r="Q5554" t="s">
        <v>2767</v>
      </c>
      <c r="R5554" t="s">
        <v>11667</v>
      </c>
      <c r="S5554" t="s">
        <v>279</v>
      </c>
      <c r="T5554" t="b">
        <v>1</v>
      </c>
    </row>
    <row r="5555" spans="1:20" x14ac:dyDescent="0.25">
      <c r="A5555" t="s">
        <v>259</v>
      </c>
      <c r="B5555" t="s">
        <v>260</v>
      </c>
      <c r="C5555" t="s">
        <v>237</v>
      </c>
      <c r="D5555" t="s">
        <v>4065</v>
      </c>
      <c r="E5555" t="s">
        <v>6827</v>
      </c>
      <c r="F5555" t="s">
        <v>9324</v>
      </c>
      <c r="G5555" t="s">
        <v>9324</v>
      </c>
      <c r="H5555">
        <v>0.69099999999999995</v>
      </c>
      <c r="I5555" t="s">
        <v>265</v>
      </c>
      <c r="J5555" t="s">
        <v>242</v>
      </c>
      <c r="K5555" t="s">
        <v>243</v>
      </c>
      <c r="L5555" t="s">
        <v>244</v>
      </c>
      <c r="M5555">
        <v>0</v>
      </c>
      <c r="N5555">
        <v>0.69099999999999995</v>
      </c>
      <c r="O5555" t="s">
        <v>324</v>
      </c>
      <c r="P5555" t="s">
        <v>11668</v>
      </c>
      <c r="Q5555" t="s">
        <v>4069</v>
      </c>
      <c r="R5555" t="s">
        <v>11669</v>
      </c>
      <c r="S5555" t="s">
        <v>270</v>
      </c>
      <c r="T5555" t="b">
        <v>1</v>
      </c>
    </row>
    <row r="5556" spans="1:20" x14ac:dyDescent="0.25">
      <c r="A5556" t="s">
        <v>236</v>
      </c>
      <c r="B5556" t="s">
        <v>236</v>
      </c>
      <c r="C5556" t="s">
        <v>237</v>
      </c>
      <c r="D5556" t="s">
        <v>509</v>
      </c>
      <c r="F5556" t="s">
        <v>600</v>
      </c>
      <c r="G5556" t="s">
        <v>3773</v>
      </c>
      <c r="H5556">
        <v>3.6000000000000002E-4</v>
      </c>
      <c r="I5556" t="s">
        <v>254</v>
      </c>
      <c r="J5556" t="s">
        <v>242</v>
      </c>
      <c r="K5556" t="s">
        <v>243</v>
      </c>
      <c r="L5556" t="s">
        <v>244</v>
      </c>
      <c r="M5556">
        <v>0</v>
      </c>
      <c r="N5556">
        <v>3.6000000000000002E-4</v>
      </c>
      <c r="O5556" t="s">
        <v>365</v>
      </c>
      <c r="P5556" t="s">
        <v>4638</v>
      </c>
      <c r="Q5556" t="s">
        <v>512</v>
      </c>
      <c r="R5556" t="s">
        <v>1068</v>
      </c>
      <c r="S5556" t="s">
        <v>249</v>
      </c>
      <c r="T5556" t="b">
        <v>0</v>
      </c>
    </row>
    <row r="5557" spans="1:20" x14ac:dyDescent="0.25">
      <c r="A5557" t="s">
        <v>259</v>
      </c>
      <c r="B5557" t="s">
        <v>260</v>
      </c>
      <c r="C5557" t="s">
        <v>237</v>
      </c>
      <c r="D5557" t="s">
        <v>1953</v>
      </c>
      <c r="E5557" t="s">
        <v>4190</v>
      </c>
      <c r="F5557" t="s">
        <v>11670</v>
      </c>
      <c r="G5557" t="s">
        <v>11670</v>
      </c>
      <c r="H5557">
        <v>1.01352</v>
      </c>
      <c r="I5557" t="s">
        <v>265</v>
      </c>
      <c r="J5557" t="s">
        <v>242</v>
      </c>
      <c r="K5557" t="s">
        <v>243</v>
      </c>
      <c r="L5557" t="s">
        <v>244</v>
      </c>
      <c r="M5557">
        <v>0</v>
      </c>
      <c r="N5557">
        <v>1.01352</v>
      </c>
      <c r="O5557" t="s">
        <v>372</v>
      </c>
      <c r="P5557" t="s">
        <v>11671</v>
      </c>
      <c r="Q5557" t="s">
        <v>1957</v>
      </c>
      <c r="R5557" t="s">
        <v>11672</v>
      </c>
      <c r="S5557" t="s">
        <v>270</v>
      </c>
      <c r="T5557" t="b">
        <v>1</v>
      </c>
    </row>
    <row r="5558" spans="1:20" x14ac:dyDescent="0.25">
      <c r="A5558" t="s">
        <v>259</v>
      </c>
      <c r="B5558" t="s">
        <v>260</v>
      </c>
      <c r="C5558" t="s">
        <v>294</v>
      </c>
      <c r="D5558" t="s">
        <v>1953</v>
      </c>
      <c r="E5558" t="s">
        <v>4190</v>
      </c>
      <c r="F5558" t="s">
        <v>11670</v>
      </c>
      <c r="G5558" t="s">
        <v>11670</v>
      </c>
      <c r="H5558">
        <v>0.54239999999999999</v>
      </c>
      <c r="I5558" t="s">
        <v>265</v>
      </c>
      <c r="J5558" t="s">
        <v>242</v>
      </c>
      <c r="K5558" t="s">
        <v>243</v>
      </c>
      <c r="L5558" t="s">
        <v>244</v>
      </c>
      <c r="M5558">
        <v>0</v>
      </c>
      <c r="N5558">
        <v>0.54239999999999999</v>
      </c>
      <c r="O5558" t="s">
        <v>1258</v>
      </c>
      <c r="P5558" t="s">
        <v>11671</v>
      </c>
      <c r="Q5558" t="s">
        <v>1957</v>
      </c>
      <c r="R5558" t="s">
        <v>11672</v>
      </c>
      <c r="S5558" t="s">
        <v>270</v>
      </c>
      <c r="T5558" t="b">
        <v>1</v>
      </c>
    </row>
    <row r="5559" spans="1:20" x14ac:dyDescent="0.25">
      <c r="A5559" t="s">
        <v>259</v>
      </c>
      <c r="B5559" t="s">
        <v>260</v>
      </c>
      <c r="C5559" t="s">
        <v>237</v>
      </c>
      <c r="D5559" t="s">
        <v>1316</v>
      </c>
      <c r="E5559" t="s">
        <v>4468</v>
      </c>
      <c r="F5559" t="s">
        <v>2241</v>
      </c>
      <c r="G5559" t="s">
        <v>11673</v>
      </c>
      <c r="H5559">
        <v>0.74099999999999999</v>
      </c>
      <c r="I5559" t="s">
        <v>265</v>
      </c>
      <c r="J5559" t="s">
        <v>242</v>
      </c>
      <c r="K5559" t="s">
        <v>243</v>
      </c>
      <c r="L5559" t="s">
        <v>244</v>
      </c>
      <c r="M5559">
        <v>0</v>
      </c>
      <c r="N5559">
        <v>0.74099999999999999</v>
      </c>
      <c r="O5559" t="s">
        <v>1364</v>
      </c>
      <c r="P5559" t="s">
        <v>11674</v>
      </c>
      <c r="Q5559" t="s">
        <v>1321</v>
      </c>
      <c r="R5559" t="s">
        <v>11675</v>
      </c>
      <c r="S5559" t="s">
        <v>270</v>
      </c>
      <c r="T5559" t="b">
        <v>1</v>
      </c>
    </row>
    <row r="5560" spans="1:20" x14ac:dyDescent="0.25">
      <c r="A5560" t="s">
        <v>259</v>
      </c>
      <c r="B5560" t="s">
        <v>260</v>
      </c>
      <c r="C5560" t="s">
        <v>336</v>
      </c>
      <c r="D5560" t="s">
        <v>1316</v>
      </c>
      <c r="E5560" t="s">
        <v>4468</v>
      </c>
      <c r="F5560" t="s">
        <v>2241</v>
      </c>
      <c r="G5560" t="s">
        <v>11673</v>
      </c>
      <c r="H5560">
        <v>3090</v>
      </c>
      <c r="I5560" t="s">
        <v>265</v>
      </c>
      <c r="J5560" t="s">
        <v>242</v>
      </c>
      <c r="K5560" t="s">
        <v>243</v>
      </c>
      <c r="L5560" t="s">
        <v>244</v>
      </c>
      <c r="M5560">
        <v>0</v>
      </c>
      <c r="N5560">
        <v>3090</v>
      </c>
      <c r="O5560" t="s">
        <v>1212</v>
      </c>
      <c r="P5560" t="s">
        <v>11674</v>
      </c>
      <c r="Q5560" t="s">
        <v>1321</v>
      </c>
      <c r="R5560" t="s">
        <v>11676</v>
      </c>
      <c r="S5560" t="s">
        <v>270</v>
      </c>
      <c r="T5560" t="b">
        <v>1</v>
      </c>
    </row>
    <row r="5561" spans="1:20" x14ac:dyDescent="0.25">
      <c r="A5561" t="s">
        <v>259</v>
      </c>
      <c r="B5561" t="s">
        <v>260</v>
      </c>
      <c r="C5561" t="s">
        <v>336</v>
      </c>
      <c r="D5561" t="s">
        <v>1316</v>
      </c>
      <c r="E5561" t="s">
        <v>4468</v>
      </c>
      <c r="F5561" t="s">
        <v>2241</v>
      </c>
      <c r="G5561" t="s">
        <v>11673</v>
      </c>
      <c r="H5561">
        <v>6130</v>
      </c>
      <c r="I5561" t="s">
        <v>265</v>
      </c>
      <c r="J5561" t="s">
        <v>242</v>
      </c>
      <c r="K5561" t="s">
        <v>243</v>
      </c>
      <c r="L5561" t="s">
        <v>244</v>
      </c>
      <c r="M5561">
        <v>0</v>
      </c>
      <c r="N5561">
        <v>6130</v>
      </c>
      <c r="O5561" t="s">
        <v>1212</v>
      </c>
      <c r="P5561" t="s">
        <v>11674</v>
      </c>
      <c r="Q5561" t="s">
        <v>1321</v>
      </c>
      <c r="R5561" t="s">
        <v>11677</v>
      </c>
      <c r="S5561" t="s">
        <v>270</v>
      </c>
      <c r="T5561" t="b">
        <v>1</v>
      </c>
    </row>
    <row r="5562" spans="1:20" x14ac:dyDescent="0.25">
      <c r="A5562" t="s">
        <v>259</v>
      </c>
      <c r="B5562" t="s">
        <v>260</v>
      </c>
      <c r="C5562" t="s">
        <v>237</v>
      </c>
      <c r="D5562" t="s">
        <v>987</v>
      </c>
      <c r="E5562" t="s">
        <v>3891</v>
      </c>
      <c r="F5562" t="s">
        <v>5815</v>
      </c>
      <c r="G5562" t="s">
        <v>5815</v>
      </c>
      <c r="H5562">
        <v>0.1</v>
      </c>
      <c r="I5562" t="s">
        <v>265</v>
      </c>
      <c r="J5562" t="s">
        <v>242</v>
      </c>
      <c r="K5562" t="s">
        <v>243</v>
      </c>
      <c r="L5562" t="s">
        <v>244</v>
      </c>
      <c r="M5562">
        <v>0</v>
      </c>
      <c r="N5562">
        <v>0.1</v>
      </c>
      <c r="O5562" t="s">
        <v>711</v>
      </c>
      <c r="P5562" t="s">
        <v>11678</v>
      </c>
      <c r="Q5562" t="s">
        <v>992</v>
      </c>
      <c r="R5562" t="s">
        <v>11679</v>
      </c>
      <c r="S5562" t="s">
        <v>270</v>
      </c>
      <c r="T5562" t="b">
        <v>1</v>
      </c>
    </row>
    <row r="5563" spans="1:20" x14ac:dyDescent="0.25">
      <c r="A5563" t="s">
        <v>259</v>
      </c>
      <c r="B5563" t="s">
        <v>260</v>
      </c>
      <c r="C5563" t="s">
        <v>237</v>
      </c>
      <c r="D5563" t="s">
        <v>1535</v>
      </c>
      <c r="E5563" t="s">
        <v>1815</v>
      </c>
      <c r="F5563" t="s">
        <v>11680</v>
      </c>
      <c r="G5563" t="s">
        <v>11680</v>
      </c>
      <c r="H5563">
        <v>0.47199999999999998</v>
      </c>
      <c r="I5563" t="s">
        <v>265</v>
      </c>
      <c r="J5563" t="s">
        <v>242</v>
      </c>
      <c r="K5563" t="s">
        <v>243</v>
      </c>
      <c r="L5563" t="s">
        <v>244</v>
      </c>
      <c r="M5563">
        <v>0</v>
      </c>
      <c r="N5563">
        <v>0.47199999999999998</v>
      </c>
      <c r="O5563" t="s">
        <v>324</v>
      </c>
      <c r="P5563" t="s">
        <v>6209</v>
      </c>
      <c r="Q5563" t="s">
        <v>1539</v>
      </c>
      <c r="R5563" t="s">
        <v>11681</v>
      </c>
      <c r="S5563" t="s">
        <v>270</v>
      </c>
      <c r="T5563" t="b">
        <v>0</v>
      </c>
    </row>
    <row r="5564" spans="1:20" x14ac:dyDescent="0.25">
      <c r="A5564" t="s">
        <v>259</v>
      </c>
      <c r="B5564" t="s">
        <v>260</v>
      </c>
      <c r="C5564" t="s">
        <v>294</v>
      </c>
      <c r="D5564" t="s">
        <v>1535</v>
      </c>
      <c r="E5564" t="s">
        <v>1815</v>
      </c>
      <c r="F5564" t="s">
        <v>11680</v>
      </c>
      <c r="G5564" t="s">
        <v>11680</v>
      </c>
      <c r="H5564">
        <v>0.28799999999999998</v>
      </c>
      <c r="I5564" t="s">
        <v>265</v>
      </c>
      <c r="J5564" t="s">
        <v>242</v>
      </c>
      <c r="K5564" t="s">
        <v>243</v>
      </c>
      <c r="L5564" t="s">
        <v>244</v>
      </c>
      <c r="M5564">
        <v>0</v>
      </c>
      <c r="N5564">
        <v>0.28799999999999998</v>
      </c>
      <c r="O5564" t="s">
        <v>324</v>
      </c>
      <c r="P5564" t="s">
        <v>6209</v>
      </c>
      <c r="Q5564" t="s">
        <v>1539</v>
      </c>
      <c r="R5564" t="s">
        <v>11681</v>
      </c>
      <c r="S5564" t="s">
        <v>270</v>
      </c>
      <c r="T5564" t="b">
        <v>0</v>
      </c>
    </row>
    <row r="5565" spans="1:20" x14ac:dyDescent="0.25">
      <c r="A5565" t="s">
        <v>259</v>
      </c>
      <c r="B5565" t="s">
        <v>260</v>
      </c>
      <c r="C5565" t="s">
        <v>237</v>
      </c>
      <c r="D5565" t="s">
        <v>677</v>
      </c>
      <c r="E5565" t="s">
        <v>2634</v>
      </c>
      <c r="F5565" t="s">
        <v>11682</v>
      </c>
      <c r="G5565" t="s">
        <v>11682</v>
      </c>
      <c r="H5565">
        <v>0.3488</v>
      </c>
      <c r="I5565" t="s">
        <v>265</v>
      </c>
      <c r="J5565" t="s">
        <v>242</v>
      </c>
      <c r="K5565" t="s">
        <v>243</v>
      </c>
      <c r="L5565" t="s">
        <v>244</v>
      </c>
      <c r="M5565">
        <v>0</v>
      </c>
      <c r="N5565">
        <v>0.3488</v>
      </c>
      <c r="O5565" t="s">
        <v>446</v>
      </c>
      <c r="P5565" t="s">
        <v>11683</v>
      </c>
      <c r="Q5565" t="s">
        <v>681</v>
      </c>
      <c r="R5565" t="s">
        <v>11684</v>
      </c>
      <c r="S5565" t="s">
        <v>270</v>
      </c>
      <c r="T5565" t="b">
        <v>1</v>
      </c>
    </row>
    <row r="5566" spans="1:20" x14ac:dyDescent="0.25">
      <c r="A5566" t="s">
        <v>259</v>
      </c>
      <c r="B5566" t="s">
        <v>260</v>
      </c>
      <c r="C5566" t="s">
        <v>294</v>
      </c>
      <c r="D5566" t="s">
        <v>677</v>
      </c>
      <c r="E5566" t="s">
        <v>2634</v>
      </c>
      <c r="F5566" t="s">
        <v>11682</v>
      </c>
      <c r="G5566" t="s">
        <v>11682</v>
      </c>
      <c r="H5566">
        <v>0.2016</v>
      </c>
      <c r="I5566" t="s">
        <v>265</v>
      </c>
      <c r="J5566" t="s">
        <v>242</v>
      </c>
      <c r="K5566" t="s">
        <v>243</v>
      </c>
      <c r="L5566" t="s">
        <v>244</v>
      </c>
      <c r="M5566">
        <v>0</v>
      </c>
      <c r="N5566">
        <v>0.2016</v>
      </c>
      <c r="O5566" t="s">
        <v>310</v>
      </c>
      <c r="P5566" t="s">
        <v>11683</v>
      </c>
      <c r="Q5566" t="s">
        <v>681</v>
      </c>
      <c r="R5566" t="s">
        <v>11684</v>
      </c>
      <c r="S5566" t="s">
        <v>270</v>
      </c>
      <c r="T5566" t="b">
        <v>1</v>
      </c>
    </row>
    <row r="5567" spans="1:20" x14ac:dyDescent="0.25">
      <c r="A5567" t="s">
        <v>236</v>
      </c>
      <c r="B5567" t="s">
        <v>236</v>
      </c>
      <c r="C5567" t="s">
        <v>237</v>
      </c>
      <c r="D5567" t="s">
        <v>314</v>
      </c>
      <c r="F5567" t="s">
        <v>672</v>
      </c>
      <c r="G5567" t="s">
        <v>3752</v>
      </c>
      <c r="H5567">
        <v>4.0000000000000001E-3</v>
      </c>
      <c r="I5567" t="s">
        <v>254</v>
      </c>
      <c r="J5567" t="s">
        <v>242</v>
      </c>
      <c r="K5567" t="s">
        <v>243</v>
      </c>
      <c r="L5567" t="s">
        <v>244</v>
      </c>
      <c r="M5567">
        <v>0</v>
      </c>
      <c r="N5567">
        <v>4.0000000000000001E-3</v>
      </c>
      <c r="O5567" t="s">
        <v>569</v>
      </c>
      <c r="P5567" t="s">
        <v>6689</v>
      </c>
      <c r="Q5567" t="s">
        <v>318</v>
      </c>
      <c r="R5567" t="s">
        <v>10776</v>
      </c>
      <c r="S5567" t="s">
        <v>249</v>
      </c>
      <c r="T5567" t="b">
        <v>0</v>
      </c>
    </row>
    <row r="5568" spans="1:20" x14ac:dyDescent="0.25">
      <c r="A5568" t="s">
        <v>259</v>
      </c>
      <c r="B5568" t="s">
        <v>260</v>
      </c>
      <c r="C5568" t="s">
        <v>237</v>
      </c>
      <c r="D5568" t="s">
        <v>443</v>
      </c>
      <c r="E5568" t="s">
        <v>8561</v>
      </c>
      <c r="F5568" t="s">
        <v>11492</v>
      </c>
      <c r="G5568" t="s">
        <v>11492</v>
      </c>
      <c r="H5568">
        <v>9.4E-2</v>
      </c>
      <c r="I5568" t="s">
        <v>265</v>
      </c>
      <c r="J5568" t="s">
        <v>242</v>
      </c>
      <c r="K5568" t="s">
        <v>243</v>
      </c>
      <c r="L5568" t="s">
        <v>244</v>
      </c>
      <c r="M5568">
        <v>0</v>
      </c>
      <c r="N5568">
        <v>9.4E-2</v>
      </c>
      <c r="O5568" t="s">
        <v>446</v>
      </c>
      <c r="P5568" t="s">
        <v>11685</v>
      </c>
      <c r="Q5568" t="s">
        <v>448</v>
      </c>
      <c r="R5568" t="s">
        <v>11686</v>
      </c>
      <c r="S5568" t="s">
        <v>270</v>
      </c>
      <c r="T5568" t="b">
        <v>1</v>
      </c>
    </row>
    <row r="5569" spans="1:20" x14ac:dyDescent="0.25">
      <c r="A5569" t="s">
        <v>259</v>
      </c>
      <c r="B5569" t="s">
        <v>260</v>
      </c>
      <c r="C5569" t="s">
        <v>294</v>
      </c>
      <c r="D5569" t="s">
        <v>443</v>
      </c>
      <c r="E5569" t="s">
        <v>8561</v>
      </c>
      <c r="F5569" t="s">
        <v>11492</v>
      </c>
      <c r="G5569" t="s">
        <v>11492</v>
      </c>
      <c r="H5569">
        <v>4.8000000000000001E-2</v>
      </c>
      <c r="I5569" t="s">
        <v>265</v>
      </c>
      <c r="J5569" t="s">
        <v>242</v>
      </c>
      <c r="K5569" t="s">
        <v>243</v>
      </c>
      <c r="L5569" t="s">
        <v>244</v>
      </c>
      <c r="M5569">
        <v>0</v>
      </c>
      <c r="N5569">
        <v>4.8000000000000001E-2</v>
      </c>
      <c r="O5569" t="s">
        <v>446</v>
      </c>
      <c r="P5569" t="s">
        <v>11685</v>
      </c>
      <c r="Q5569" t="s">
        <v>448</v>
      </c>
      <c r="R5569" t="s">
        <v>11686</v>
      </c>
      <c r="S5569" t="s">
        <v>270</v>
      </c>
      <c r="T5569" t="b">
        <v>1</v>
      </c>
    </row>
    <row r="5570" spans="1:20" x14ac:dyDescent="0.25">
      <c r="A5570" t="s">
        <v>259</v>
      </c>
      <c r="B5570" t="s">
        <v>271</v>
      </c>
      <c r="C5570" t="s">
        <v>237</v>
      </c>
      <c r="D5570" t="s">
        <v>3157</v>
      </c>
      <c r="F5570" t="s">
        <v>4985</v>
      </c>
      <c r="G5570" t="s">
        <v>4986</v>
      </c>
      <c r="H5570">
        <v>0.6</v>
      </c>
      <c r="I5570" t="s">
        <v>265</v>
      </c>
      <c r="J5570" t="s">
        <v>242</v>
      </c>
      <c r="K5570" t="s">
        <v>243</v>
      </c>
      <c r="L5570" t="s">
        <v>244</v>
      </c>
      <c r="M5570">
        <v>0</v>
      </c>
      <c r="N5570">
        <v>0.6</v>
      </c>
      <c r="O5570" t="s">
        <v>5652</v>
      </c>
      <c r="P5570" t="s">
        <v>11687</v>
      </c>
      <c r="Q5570" t="s">
        <v>3161</v>
      </c>
      <c r="R5570" t="s">
        <v>11688</v>
      </c>
      <c r="S5570" t="s">
        <v>279</v>
      </c>
      <c r="T5570" t="b">
        <v>1</v>
      </c>
    </row>
    <row r="5571" spans="1:20" x14ac:dyDescent="0.25">
      <c r="A5571" t="s">
        <v>259</v>
      </c>
      <c r="B5571" t="s">
        <v>260</v>
      </c>
      <c r="C5571" t="s">
        <v>237</v>
      </c>
      <c r="D5571" t="s">
        <v>3163</v>
      </c>
      <c r="E5571" t="s">
        <v>11689</v>
      </c>
      <c r="F5571" t="s">
        <v>11690</v>
      </c>
      <c r="G5571" t="s">
        <v>11690</v>
      </c>
      <c r="H5571">
        <v>0.52100000000000002</v>
      </c>
      <c r="I5571" t="s">
        <v>265</v>
      </c>
      <c r="J5571" t="s">
        <v>242</v>
      </c>
      <c r="K5571" t="s">
        <v>243</v>
      </c>
      <c r="L5571" t="s">
        <v>244</v>
      </c>
      <c r="M5571">
        <v>0</v>
      </c>
      <c r="N5571">
        <v>0.52100000000000002</v>
      </c>
      <c r="O5571" t="s">
        <v>324</v>
      </c>
      <c r="P5571" t="s">
        <v>11691</v>
      </c>
      <c r="Q5571" t="s">
        <v>3167</v>
      </c>
      <c r="R5571" t="s">
        <v>11692</v>
      </c>
      <c r="S5571" t="s">
        <v>270</v>
      </c>
      <c r="T5571" t="b">
        <v>1</v>
      </c>
    </row>
    <row r="5572" spans="1:20" x14ac:dyDescent="0.25">
      <c r="A5572" t="s">
        <v>259</v>
      </c>
      <c r="B5572" t="s">
        <v>260</v>
      </c>
      <c r="C5572" t="s">
        <v>294</v>
      </c>
      <c r="D5572" t="s">
        <v>3163</v>
      </c>
      <c r="E5572" t="s">
        <v>11689</v>
      </c>
      <c r="F5572" t="s">
        <v>11690</v>
      </c>
      <c r="G5572" t="s">
        <v>11690</v>
      </c>
      <c r="H5572">
        <v>0.13500000000000001</v>
      </c>
      <c r="I5572" t="s">
        <v>265</v>
      </c>
      <c r="J5572" t="s">
        <v>242</v>
      </c>
      <c r="K5572" t="s">
        <v>243</v>
      </c>
      <c r="L5572" t="s">
        <v>244</v>
      </c>
      <c r="M5572">
        <v>0</v>
      </c>
      <c r="N5572">
        <v>0.13500000000000001</v>
      </c>
      <c r="O5572" t="s">
        <v>324</v>
      </c>
      <c r="P5572" t="s">
        <v>11691</v>
      </c>
      <c r="Q5572" t="s">
        <v>3167</v>
      </c>
      <c r="R5572" t="s">
        <v>11692</v>
      </c>
      <c r="S5572" t="s">
        <v>270</v>
      </c>
      <c r="T5572" t="b">
        <v>1</v>
      </c>
    </row>
    <row r="5573" spans="1:20" x14ac:dyDescent="0.25">
      <c r="A5573" t="s">
        <v>259</v>
      </c>
      <c r="B5573" t="s">
        <v>260</v>
      </c>
      <c r="C5573" t="s">
        <v>237</v>
      </c>
      <c r="D5573" t="s">
        <v>8364</v>
      </c>
      <c r="E5573" t="s">
        <v>11693</v>
      </c>
      <c r="F5573" t="s">
        <v>11694</v>
      </c>
      <c r="G5573" t="s">
        <v>11694</v>
      </c>
      <c r="H5573">
        <v>0.73</v>
      </c>
      <c r="I5573" t="s">
        <v>265</v>
      </c>
      <c r="J5573" t="s">
        <v>242</v>
      </c>
      <c r="K5573" t="s">
        <v>243</v>
      </c>
      <c r="L5573" t="s">
        <v>244</v>
      </c>
      <c r="M5573">
        <v>0</v>
      </c>
      <c r="N5573">
        <v>0.73</v>
      </c>
      <c r="O5573" t="s">
        <v>324</v>
      </c>
      <c r="P5573" t="s">
        <v>11695</v>
      </c>
      <c r="Q5573" t="s">
        <v>8366</v>
      </c>
      <c r="R5573" t="s">
        <v>11696</v>
      </c>
      <c r="S5573" t="s">
        <v>270</v>
      </c>
      <c r="T5573" t="b">
        <v>1</v>
      </c>
    </row>
    <row r="5574" spans="1:20" x14ac:dyDescent="0.25">
      <c r="A5574" t="s">
        <v>259</v>
      </c>
      <c r="B5574" t="s">
        <v>260</v>
      </c>
      <c r="C5574" t="s">
        <v>294</v>
      </c>
      <c r="D5574" t="s">
        <v>8364</v>
      </c>
      <c r="E5574" t="s">
        <v>11693</v>
      </c>
      <c r="F5574" t="s">
        <v>11694</v>
      </c>
      <c r="G5574" t="s">
        <v>11694</v>
      </c>
      <c r="H5574">
        <v>0.66600000000000004</v>
      </c>
      <c r="I5574" t="s">
        <v>265</v>
      </c>
      <c r="J5574" t="s">
        <v>242</v>
      </c>
      <c r="K5574" t="s">
        <v>243</v>
      </c>
      <c r="L5574" t="s">
        <v>244</v>
      </c>
      <c r="M5574">
        <v>0</v>
      </c>
      <c r="N5574">
        <v>0.66600000000000004</v>
      </c>
      <c r="O5574" t="s">
        <v>324</v>
      </c>
      <c r="P5574" t="s">
        <v>11695</v>
      </c>
      <c r="Q5574" t="s">
        <v>8366</v>
      </c>
      <c r="R5574" t="s">
        <v>11696</v>
      </c>
      <c r="S5574" t="s">
        <v>270</v>
      </c>
      <c r="T5574" t="b">
        <v>1</v>
      </c>
    </row>
    <row r="5575" spans="1:20" x14ac:dyDescent="0.25">
      <c r="A5575" t="s">
        <v>259</v>
      </c>
      <c r="B5575" t="s">
        <v>260</v>
      </c>
      <c r="C5575" t="s">
        <v>237</v>
      </c>
      <c r="D5575" t="s">
        <v>2897</v>
      </c>
      <c r="E5575" t="s">
        <v>10047</v>
      </c>
      <c r="F5575" t="s">
        <v>11697</v>
      </c>
      <c r="G5575" t="s">
        <v>11698</v>
      </c>
      <c r="H5575">
        <v>4.0300000000000002E-2</v>
      </c>
      <c r="I5575" t="s">
        <v>265</v>
      </c>
      <c r="J5575" t="s">
        <v>242</v>
      </c>
      <c r="K5575" t="s">
        <v>243</v>
      </c>
      <c r="L5575" t="s">
        <v>244</v>
      </c>
      <c r="M5575">
        <v>0</v>
      </c>
      <c r="N5575">
        <v>4.0300000000000002E-2</v>
      </c>
      <c r="O5575" t="s">
        <v>290</v>
      </c>
      <c r="P5575" t="s">
        <v>11699</v>
      </c>
      <c r="Q5575" t="s">
        <v>2903</v>
      </c>
      <c r="R5575" t="s">
        <v>11700</v>
      </c>
      <c r="S5575" t="s">
        <v>270</v>
      </c>
      <c r="T5575" t="b">
        <v>1</v>
      </c>
    </row>
    <row r="5576" spans="1:20" x14ac:dyDescent="0.25">
      <c r="A5576" t="s">
        <v>259</v>
      </c>
      <c r="B5576" t="s">
        <v>260</v>
      </c>
      <c r="C5576" t="s">
        <v>237</v>
      </c>
      <c r="D5576" t="s">
        <v>1884</v>
      </c>
      <c r="E5576" t="s">
        <v>6007</v>
      </c>
      <c r="F5576" t="s">
        <v>6007</v>
      </c>
      <c r="G5576" t="s">
        <v>11701</v>
      </c>
      <c r="H5576">
        <v>0.16</v>
      </c>
      <c r="I5576" t="s">
        <v>265</v>
      </c>
      <c r="J5576" t="s">
        <v>242</v>
      </c>
      <c r="K5576" t="s">
        <v>243</v>
      </c>
      <c r="L5576" t="s">
        <v>244</v>
      </c>
      <c r="M5576">
        <v>0</v>
      </c>
      <c r="N5576">
        <v>0.16</v>
      </c>
      <c r="O5576" t="s">
        <v>310</v>
      </c>
      <c r="P5576" t="s">
        <v>11702</v>
      </c>
      <c r="Q5576" t="s">
        <v>1888</v>
      </c>
      <c r="R5576" t="s">
        <v>11703</v>
      </c>
      <c r="S5576" t="s">
        <v>270</v>
      </c>
      <c r="T5576" t="b">
        <v>1</v>
      </c>
    </row>
    <row r="5577" spans="1:20" x14ac:dyDescent="0.25">
      <c r="A5577" t="s">
        <v>259</v>
      </c>
      <c r="B5577" t="s">
        <v>260</v>
      </c>
      <c r="C5577" t="s">
        <v>294</v>
      </c>
      <c r="D5577" t="s">
        <v>1884</v>
      </c>
      <c r="E5577" t="s">
        <v>6007</v>
      </c>
      <c r="F5577" t="s">
        <v>6007</v>
      </c>
      <c r="G5577" t="s">
        <v>11701</v>
      </c>
      <c r="H5577">
        <v>6.8000000000000005E-2</v>
      </c>
      <c r="I5577" t="s">
        <v>265</v>
      </c>
      <c r="J5577" t="s">
        <v>242</v>
      </c>
      <c r="K5577" t="s">
        <v>243</v>
      </c>
      <c r="L5577" t="s">
        <v>244</v>
      </c>
      <c r="M5577">
        <v>0</v>
      </c>
      <c r="N5577">
        <v>6.8000000000000005E-2</v>
      </c>
      <c r="O5577" t="s">
        <v>310</v>
      </c>
      <c r="P5577" t="s">
        <v>11702</v>
      </c>
      <c r="Q5577" t="s">
        <v>1888</v>
      </c>
      <c r="R5577" t="s">
        <v>11703</v>
      </c>
      <c r="S5577" t="s">
        <v>270</v>
      </c>
      <c r="T5577" t="b">
        <v>1</v>
      </c>
    </row>
    <row r="5578" spans="1:20" x14ac:dyDescent="0.25">
      <c r="A5578" t="s">
        <v>259</v>
      </c>
      <c r="B5578" t="s">
        <v>260</v>
      </c>
      <c r="C5578" t="s">
        <v>237</v>
      </c>
      <c r="D5578" t="s">
        <v>1535</v>
      </c>
      <c r="E5578" t="s">
        <v>2064</v>
      </c>
      <c r="F5578" t="s">
        <v>11704</v>
      </c>
      <c r="G5578" t="s">
        <v>11704</v>
      </c>
      <c r="H5578">
        <v>7.5519999999999996</v>
      </c>
      <c r="I5578" t="s">
        <v>265</v>
      </c>
      <c r="J5578" t="s">
        <v>242</v>
      </c>
      <c r="K5578" t="s">
        <v>243</v>
      </c>
      <c r="L5578" t="s">
        <v>244</v>
      </c>
      <c r="M5578">
        <v>0</v>
      </c>
      <c r="N5578">
        <v>7.5519999999999996</v>
      </c>
      <c r="O5578" t="s">
        <v>324</v>
      </c>
      <c r="P5578" t="s">
        <v>8927</v>
      </c>
      <c r="Q5578" t="s">
        <v>1539</v>
      </c>
      <c r="R5578" t="s">
        <v>11705</v>
      </c>
      <c r="S5578" t="s">
        <v>270</v>
      </c>
      <c r="T5578" t="b">
        <v>0</v>
      </c>
    </row>
    <row r="5579" spans="1:20" x14ac:dyDescent="0.25">
      <c r="A5579" t="s">
        <v>259</v>
      </c>
      <c r="B5579" t="s">
        <v>260</v>
      </c>
      <c r="C5579" t="s">
        <v>294</v>
      </c>
      <c r="D5579" t="s">
        <v>1535</v>
      </c>
      <c r="E5579" t="s">
        <v>2064</v>
      </c>
      <c r="F5579" t="s">
        <v>11704</v>
      </c>
      <c r="G5579" t="s">
        <v>11704</v>
      </c>
      <c r="H5579">
        <v>4.6079999999999997</v>
      </c>
      <c r="I5579" t="s">
        <v>265</v>
      </c>
      <c r="J5579" t="s">
        <v>242</v>
      </c>
      <c r="K5579" t="s">
        <v>243</v>
      </c>
      <c r="L5579" t="s">
        <v>244</v>
      </c>
      <c r="M5579">
        <v>0</v>
      </c>
      <c r="N5579">
        <v>4.6079999999999997</v>
      </c>
      <c r="O5579" t="s">
        <v>324</v>
      </c>
      <c r="P5579" t="s">
        <v>8927</v>
      </c>
      <c r="Q5579" t="s">
        <v>1539</v>
      </c>
      <c r="R5579" t="s">
        <v>11705</v>
      </c>
      <c r="S5579" t="s">
        <v>270</v>
      </c>
      <c r="T5579" t="b">
        <v>0</v>
      </c>
    </row>
    <row r="5580" spans="1:20" x14ac:dyDescent="0.25">
      <c r="A5580" t="s">
        <v>259</v>
      </c>
      <c r="B5580" t="s">
        <v>260</v>
      </c>
      <c r="C5580" t="s">
        <v>237</v>
      </c>
      <c r="D5580" t="s">
        <v>1621</v>
      </c>
      <c r="E5580" t="s">
        <v>4309</v>
      </c>
      <c r="F5580" t="s">
        <v>11706</v>
      </c>
      <c r="G5580" t="s">
        <v>11706</v>
      </c>
      <c r="H5580">
        <v>2.3099999999999999E-2</v>
      </c>
      <c r="I5580" t="s">
        <v>265</v>
      </c>
      <c r="J5580" t="s">
        <v>242</v>
      </c>
      <c r="K5580" t="s">
        <v>243</v>
      </c>
      <c r="L5580" t="s">
        <v>244</v>
      </c>
      <c r="M5580">
        <v>0</v>
      </c>
      <c r="N5580">
        <v>2.3099999999999999E-2</v>
      </c>
      <c r="O5580" t="s">
        <v>446</v>
      </c>
      <c r="P5580" t="s">
        <v>11707</v>
      </c>
      <c r="Q5580" t="s">
        <v>1625</v>
      </c>
      <c r="R5580" t="s">
        <v>11708</v>
      </c>
      <c r="S5580" t="s">
        <v>270</v>
      </c>
      <c r="T5580" t="b">
        <v>1</v>
      </c>
    </row>
    <row r="5581" spans="1:20" x14ac:dyDescent="0.25">
      <c r="A5581" t="s">
        <v>259</v>
      </c>
      <c r="B5581" t="s">
        <v>260</v>
      </c>
      <c r="C5581" t="s">
        <v>294</v>
      </c>
      <c r="D5581" t="s">
        <v>1621</v>
      </c>
      <c r="E5581" t="s">
        <v>4309</v>
      </c>
      <c r="F5581" t="s">
        <v>11706</v>
      </c>
      <c r="G5581" t="s">
        <v>11706</v>
      </c>
      <c r="H5581">
        <v>2.0799999999999999E-2</v>
      </c>
      <c r="I5581" t="s">
        <v>265</v>
      </c>
      <c r="J5581" t="s">
        <v>242</v>
      </c>
      <c r="K5581" t="s">
        <v>243</v>
      </c>
      <c r="L5581" t="s">
        <v>244</v>
      </c>
      <c r="M5581">
        <v>0</v>
      </c>
      <c r="N5581">
        <v>2.0799999999999999E-2</v>
      </c>
      <c r="O5581" t="s">
        <v>446</v>
      </c>
      <c r="P5581" t="s">
        <v>11707</v>
      </c>
      <c r="Q5581" t="s">
        <v>1625</v>
      </c>
      <c r="R5581" t="s">
        <v>11708</v>
      </c>
      <c r="S5581" t="s">
        <v>270</v>
      </c>
      <c r="T5581" t="b">
        <v>1</v>
      </c>
    </row>
    <row r="5582" spans="1:20" x14ac:dyDescent="0.25">
      <c r="A5582" t="s">
        <v>259</v>
      </c>
      <c r="B5582" t="s">
        <v>260</v>
      </c>
      <c r="C5582" t="s">
        <v>237</v>
      </c>
      <c r="D5582" t="s">
        <v>3445</v>
      </c>
      <c r="E5582" t="s">
        <v>10789</v>
      </c>
      <c r="F5582" t="s">
        <v>11709</v>
      </c>
      <c r="G5582" t="s">
        <v>11709</v>
      </c>
      <c r="H5582">
        <v>0.71</v>
      </c>
      <c r="I5582" t="s">
        <v>265</v>
      </c>
      <c r="J5582" t="s">
        <v>242</v>
      </c>
      <c r="K5582" t="s">
        <v>243</v>
      </c>
      <c r="L5582" t="s">
        <v>244</v>
      </c>
      <c r="M5582">
        <v>0</v>
      </c>
      <c r="N5582">
        <v>0.71</v>
      </c>
      <c r="O5582" t="s">
        <v>324</v>
      </c>
      <c r="P5582" t="s">
        <v>11710</v>
      </c>
      <c r="Q5582" t="s">
        <v>3448</v>
      </c>
      <c r="R5582" t="s">
        <v>11711</v>
      </c>
      <c r="S5582" t="s">
        <v>270</v>
      </c>
      <c r="T5582" t="b">
        <v>1</v>
      </c>
    </row>
    <row r="5583" spans="1:20" x14ac:dyDescent="0.25">
      <c r="A5583" t="s">
        <v>259</v>
      </c>
      <c r="B5583" t="s">
        <v>260</v>
      </c>
      <c r="C5583" t="s">
        <v>294</v>
      </c>
      <c r="D5583" t="s">
        <v>3445</v>
      </c>
      <c r="E5583" t="s">
        <v>10789</v>
      </c>
      <c r="F5583" t="s">
        <v>11709</v>
      </c>
      <c r="G5583" t="s">
        <v>11709</v>
      </c>
      <c r="H5583">
        <v>0.52600000000000002</v>
      </c>
      <c r="I5583" t="s">
        <v>265</v>
      </c>
      <c r="J5583" t="s">
        <v>242</v>
      </c>
      <c r="K5583" t="s">
        <v>243</v>
      </c>
      <c r="L5583" t="s">
        <v>244</v>
      </c>
      <c r="M5583">
        <v>0</v>
      </c>
      <c r="N5583">
        <v>0.52600000000000002</v>
      </c>
      <c r="O5583" t="s">
        <v>324</v>
      </c>
      <c r="P5583" t="s">
        <v>11710</v>
      </c>
      <c r="Q5583" t="s">
        <v>3448</v>
      </c>
      <c r="R5583" t="s">
        <v>11711</v>
      </c>
      <c r="S5583" t="s">
        <v>270</v>
      </c>
      <c r="T5583" t="b">
        <v>1</v>
      </c>
    </row>
    <row r="5584" spans="1:20" x14ac:dyDescent="0.25">
      <c r="A5584" t="s">
        <v>259</v>
      </c>
      <c r="B5584" t="s">
        <v>260</v>
      </c>
      <c r="C5584" t="s">
        <v>237</v>
      </c>
      <c r="D5584" t="s">
        <v>3026</v>
      </c>
      <c r="E5584" t="s">
        <v>3027</v>
      </c>
      <c r="F5584" t="s">
        <v>11712</v>
      </c>
      <c r="G5584" t="s">
        <v>11712</v>
      </c>
      <c r="H5584">
        <v>0.33360000000000001</v>
      </c>
      <c r="I5584" t="s">
        <v>265</v>
      </c>
      <c r="J5584" t="s">
        <v>242</v>
      </c>
      <c r="K5584" t="s">
        <v>243</v>
      </c>
      <c r="L5584" t="s">
        <v>244</v>
      </c>
      <c r="M5584">
        <v>0</v>
      </c>
      <c r="N5584">
        <v>0.33360000000000001</v>
      </c>
      <c r="O5584" t="s">
        <v>446</v>
      </c>
      <c r="P5584" t="s">
        <v>11713</v>
      </c>
      <c r="Q5584" t="s">
        <v>3030</v>
      </c>
      <c r="R5584" t="s">
        <v>11714</v>
      </c>
      <c r="S5584" t="s">
        <v>270</v>
      </c>
      <c r="T5584" t="b">
        <v>1</v>
      </c>
    </row>
    <row r="5585" spans="1:20" x14ac:dyDescent="0.25">
      <c r="A5585" t="s">
        <v>259</v>
      </c>
      <c r="B5585" t="s">
        <v>260</v>
      </c>
      <c r="C5585" t="s">
        <v>294</v>
      </c>
      <c r="D5585" t="s">
        <v>3026</v>
      </c>
      <c r="E5585" t="s">
        <v>3027</v>
      </c>
      <c r="F5585" t="s">
        <v>11712</v>
      </c>
      <c r="G5585" t="s">
        <v>11712</v>
      </c>
      <c r="H5585">
        <v>0.18640000000000001</v>
      </c>
      <c r="I5585" t="s">
        <v>265</v>
      </c>
      <c r="J5585" t="s">
        <v>242</v>
      </c>
      <c r="K5585" t="s">
        <v>243</v>
      </c>
      <c r="L5585" t="s">
        <v>244</v>
      </c>
      <c r="M5585">
        <v>0</v>
      </c>
      <c r="N5585">
        <v>0.18640000000000001</v>
      </c>
      <c r="O5585" t="s">
        <v>562</v>
      </c>
      <c r="P5585" t="s">
        <v>11713</v>
      </c>
      <c r="Q5585" t="s">
        <v>3030</v>
      </c>
      <c r="R5585" t="s">
        <v>11714</v>
      </c>
      <c r="S5585" t="s">
        <v>270</v>
      </c>
      <c r="T5585" t="b">
        <v>1</v>
      </c>
    </row>
    <row r="5586" spans="1:20" x14ac:dyDescent="0.25">
      <c r="A5586" t="s">
        <v>236</v>
      </c>
      <c r="B5586" t="s">
        <v>236</v>
      </c>
      <c r="C5586" t="s">
        <v>237</v>
      </c>
      <c r="D5586" t="s">
        <v>924</v>
      </c>
      <c r="E5586" t="s">
        <v>10571</v>
      </c>
      <c r="F5586" t="s">
        <v>11715</v>
      </c>
      <c r="G5586" t="s">
        <v>10573</v>
      </c>
      <c r="H5586">
        <v>0.3</v>
      </c>
      <c r="I5586">
        <v>1</v>
      </c>
      <c r="J5586" t="s">
        <v>242</v>
      </c>
      <c r="K5586" t="s">
        <v>243</v>
      </c>
      <c r="L5586" t="s">
        <v>244</v>
      </c>
      <c r="M5586">
        <v>0</v>
      </c>
      <c r="N5586">
        <v>0.3</v>
      </c>
      <c r="O5586" t="s">
        <v>562</v>
      </c>
      <c r="P5586" t="s">
        <v>11716</v>
      </c>
      <c r="Q5586" t="s">
        <v>929</v>
      </c>
      <c r="R5586" t="s">
        <v>11717</v>
      </c>
      <c r="S5586" t="s">
        <v>249</v>
      </c>
      <c r="T5586" t="b">
        <v>1</v>
      </c>
    </row>
    <row r="5587" spans="1:20" x14ac:dyDescent="0.25">
      <c r="A5587" t="s">
        <v>259</v>
      </c>
      <c r="B5587" t="s">
        <v>260</v>
      </c>
      <c r="C5587" t="s">
        <v>237</v>
      </c>
      <c r="D5587" t="s">
        <v>746</v>
      </c>
      <c r="E5587" t="s">
        <v>1207</v>
      </c>
      <c r="F5587" t="s">
        <v>5131</v>
      </c>
      <c r="G5587" t="s">
        <v>5132</v>
      </c>
      <c r="H5587">
        <v>1.9300000000000001E-2</v>
      </c>
      <c r="I5587" t="s">
        <v>265</v>
      </c>
      <c r="J5587" t="s">
        <v>242</v>
      </c>
      <c r="K5587" t="s">
        <v>243</v>
      </c>
      <c r="L5587" t="s">
        <v>244</v>
      </c>
      <c r="M5587">
        <v>0</v>
      </c>
      <c r="N5587">
        <v>1.9300000000000001E-2</v>
      </c>
      <c r="O5587" t="s">
        <v>446</v>
      </c>
      <c r="P5587" s="18" t="s">
        <v>11718</v>
      </c>
      <c r="Q5587" t="s">
        <v>751</v>
      </c>
      <c r="R5587" t="s">
        <v>11719</v>
      </c>
      <c r="S5587" t="s">
        <v>270</v>
      </c>
      <c r="T5587" t="b">
        <v>1</v>
      </c>
    </row>
    <row r="5588" spans="1:20" x14ac:dyDescent="0.25">
      <c r="A5588" t="s">
        <v>259</v>
      </c>
      <c r="B5588" t="s">
        <v>260</v>
      </c>
      <c r="C5588" t="s">
        <v>237</v>
      </c>
      <c r="D5588" t="s">
        <v>734</v>
      </c>
      <c r="E5588" t="s">
        <v>7744</v>
      </c>
      <c r="F5588" t="s">
        <v>7460</v>
      </c>
      <c r="G5588" t="s">
        <v>7460</v>
      </c>
      <c r="H5588">
        <v>0.35199999999999998</v>
      </c>
      <c r="I5588" t="s">
        <v>265</v>
      </c>
      <c r="J5588" t="s">
        <v>242</v>
      </c>
      <c r="K5588" t="s">
        <v>243</v>
      </c>
      <c r="L5588" t="s">
        <v>244</v>
      </c>
      <c r="M5588">
        <v>0</v>
      </c>
      <c r="N5588">
        <v>0.35199999999999998</v>
      </c>
      <c r="O5588" t="s">
        <v>990</v>
      </c>
      <c r="P5588" s="18" t="s">
        <v>11720</v>
      </c>
      <c r="Q5588" t="s">
        <v>738</v>
      </c>
      <c r="R5588" t="s">
        <v>11721</v>
      </c>
      <c r="S5588" t="s">
        <v>270</v>
      </c>
      <c r="T5588" t="b">
        <v>1</v>
      </c>
    </row>
    <row r="5589" spans="1:20" x14ac:dyDescent="0.25">
      <c r="A5589" t="s">
        <v>259</v>
      </c>
      <c r="B5589" t="s">
        <v>260</v>
      </c>
      <c r="C5589" t="s">
        <v>237</v>
      </c>
      <c r="D5589" t="s">
        <v>2245</v>
      </c>
      <c r="E5589" t="s">
        <v>5500</v>
      </c>
      <c r="F5589" t="s">
        <v>11722</v>
      </c>
      <c r="G5589" t="s">
        <v>11722</v>
      </c>
      <c r="H5589">
        <v>0.20681099999999999</v>
      </c>
      <c r="I5589" t="s">
        <v>265</v>
      </c>
      <c r="J5589" t="s">
        <v>242</v>
      </c>
      <c r="K5589" t="s">
        <v>243</v>
      </c>
      <c r="L5589" t="s">
        <v>244</v>
      </c>
      <c r="M5589">
        <v>0</v>
      </c>
      <c r="N5589">
        <v>0.20681099999999999</v>
      </c>
      <c r="O5589" t="s">
        <v>372</v>
      </c>
      <c r="P5589" t="s">
        <v>11723</v>
      </c>
      <c r="Q5589" t="s">
        <v>2249</v>
      </c>
      <c r="R5589" t="s">
        <v>11724</v>
      </c>
      <c r="S5589" t="s">
        <v>270</v>
      </c>
      <c r="T5589" t="b">
        <v>1</v>
      </c>
    </row>
    <row r="5590" spans="1:20" x14ac:dyDescent="0.25">
      <c r="A5590" t="s">
        <v>259</v>
      </c>
      <c r="B5590" t="s">
        <v>260</v>
      </c>
      <c r="C5590" t="s">
        <v>294</v>
      </c>
      <c r="D5590" t="s">
        <v>2245</v>
      </c>
      <c r="E5590" t="s">
        <v>5500</v>
      </c>
      <c r="F5590" t="s">
        <v>11722</v>
      </c>
      <c r="G5590" t="s">
        <v>11722</v>
      </c>
      <c r="H5590">
        <v>0.104425</v>
      </c>
      <c r="I5590" t="s">
        <v>265</v>
      </c>
      <c r="J5590" t="s">
        <v>242</v>
      </c>
      <c r="K5590" t="s">
        <v>243</v>
      </c>
      <c r="L5590" t="s">
        <v>244</v>
      </c>
      <c r="M5590">
        <v>0</v>
      </c>
      <c r="N5590">
        <v>0.104425</v>
      </c>
      <c r="O5590" t="s">
        <v>372</v>
      </c>
      <c r="P5590" t="s">
        <v>11723</v>
      </c>
      <c r="Q5590" t="s">
        <v>2249</v>
      </c>
      <c r="R5590" t="s">
        <v>11724</v>
      </c>
      <c r="S5590" t="s">
        <v>270</v>
      </c>
      <c r="T5590" t="b">
        <v>1</v>
      </c>
    </row>
    <row r="5591" spans="1:20" x14ac:dyDescent="0.25">
      <c r="A5591" t="s">
        <v>236</v>
      </c>
      <c r="B5591" t="s">
        <v>236</v>
      </c>
      <c r="C5591" t="s">
        <v>237</v>
      </c>
      <c r="D5591" t="s">
        <v>250</v>
      </c>
      <c r="F5591" t="s">
        <v>1562</v>
      </c>
      <c r="G5591" t="s">
        <v>1053</v>
      </c>
      <c r="H5591">
        <v>0</v>
      </c>
      <c r="I5591" t="s">
        <v>254</v>
      </c>
      <c r="J5591" t="s">
        <v>242</v>
      </c>
      <c r="K5591" t="s">
        <v>243</v>
      </c>
      <c r="L5591" t="s">
        <v>244</v>
      </c>
      <c r="M5591">
        <v>0</v>
      </c>
      <c r="N5591">
        <v>0</v>
      </c>
      <c r="O5591" t="s">
        <v>432</v>
      </c>
      <c r="P5591" t="s">
        <v>11725</v>
      </c>
      <c r="Q5591" t="s">
        <v>257</v>
      </c>
      <c r="R5591" t="s">
        <v>6361</v>
      </c>
      <c r="S5591" t="s">
        <v>249</v>
      </c>
      <c r="T5591" t="b">
        <v>1</v>
      </c>
    </row>
    <row r="5592" spans="1:20" x14ac:dyDescent="0.25">
      <c r="A5592" t="s">
        <v>259</v>
      </c>
      <c r="B5592" t="s">
        <v>260</v>
      </c>
      <c r="C5592" t="s">
        <v>237</v>
      </c>
      <c r="D5592" t="s">
        <v>450</v>
      </c>
      <c r="E5592" t="s">
        <v>1256</v>
      </c>
      <c r="F5592" t="s">
        <v>1257</v>
      </c>
      <c r="G5592" t="s">
        <v>1257</v>
      </c>
      <c r="H5592">
        <v>0.183752</v>
      </c>
      <c r="I5592" t="s">
        <v>265</v>
      </c>
      <c r="J5592" t="s">
        <v>242</v>
      </c>
      <c r="K5592" t="s">
        <v>243</v>
      </c>
      <c r="L5592" t="s">
        <v>244</v>
      </c>
      <c r="M5592">
        <v>0</v>
      </c>
      <c r="N5592">
        <v>0.183752</v>
      </c>
      <c r="O5592" t="s">
        <v>372</v>
      </c>
      <c r="P5592" t="s">
        <v>11726</v>
      </c>
      <c r="Q5592" t="s">
        <v>453</v>
      </c>
      <c r="R5592" t="s">
        <v>11727</v>
      </c>
      <c r="S5592" t="s">
        <v>270</v>
      </c>
      <c r="T5592" t="b">
        <v>1</v>
      </c>
    </row>
    <row r="5593" spans="1:20" x14ac:dyDescent="0.25">
      <c r="A5593" t="s">
        <v>259</v>
      </c>
      <c r="B5593" t="s">
        <v>260</v>
      </c>
      <c r="C5593" t="s">
        <v>294</v>
      </c>
      <c r="D5593" t="s">
        <v>450</v>
      </c>
      <c r="E5593" t="s">
        <v>1256</v>
      </c>
      <c r="F5593" t="s">
        <v>1257</v>
      </c>
      <c r="G5593" t="s">
        <v>1257</v>
      </c>
      <c r="H5593">
        <v>0.1048</v>
      </c>
      <c r="I5593" t="s">
        <v>265</v>
      </c>
      <c r="J5593" t="s">
        <v>242</v>
      </c>
      <c r="K5593" t="s">
        <v>243</v>
      </c>
      <c r="L5593" t="s">
        <v>244</v>
      </c>
      <c r="M5593">
        <v>0</v>
      </c>
      <c r="N5593">
        <v>0.1048</v>
      </c>
      <c r="O5593" t="s">
        <v>1258</v>
      </c>
      <c r="P5593" t="s">
        <v>11726</v>
      </c>
      <c r="Q5593" t="s">
        <v>453</v>
      </c>
      <c r="R5593" t="s">
        <v>11727</v>
      </c>
      <c r="S5593" t="s">
        <v>270</v>
      </c>
      <c r="T5593" t="b">
        <v>1</v>
      </c>
    </row>
    <row r="5594" spans="1:20" x14ac:dyDescent="0.25">
      <c r="A5594" t="s">
        <v>259</v>
      </c>
      <c r="B5594" t="s">
        <v>271</v>
      </c>
      <c r="C5594" t="s">
        <v>237</v>
      </c>
      <c r="D5594" t="s">
        <v>2761</v>
      </c>
      <c r="E5594" t="s">
        <v>8439</v>
      </c>
      <c r="F5594" t="s">
        <v>8439</v>
      </c>
      <c r="G5594" t="s">
        <v>8440</v>
      </c>
      <c r="H5594">
        <v>7.4340000000000002</v>
      </c>
      <c r="I5594" t="s">
        <v>265</v>
      </c>
      <c r="J5594" t="s">
        <v>242</v>
      </c>
      <c r="K5594" t="s">
        <v>243</v>
      </c>
      <c r="L5594" t="s">
        <v>244</v>
      </c>
      <c r="M5594">
        <v>0</v>
      </c>
      <c r="N5594">
        <v>7.4340000000000002</v>
      </c>
      <c r="O5594" t="s">
        <v>266</v>
      </c>
      <c r="P5594" s="18" t="s">
        <v>11728</v>
      </c>
      <c r="Q5594" t="s">
        <v>2767</v>
      </c>
      <c r="R5594" t="s">
        <v>11729</v>
      </c>
      <c r="S5594" t="s">
        <v>279</v>
      </c>
      <c r="T5594" t="b">
        <v>1</v>
      </c>
    </row>
    <row r="5595" spans="1:20" x14ac:dyDescent="0.25">
      <c r="A5595" t="s">
        <v>259</v>
      </c>
      <c r="B5595" t="s">
        <v>271</v>
      </c>
      <c r="C5595" t="s">
        <v>336</v>
      </c>
      <c r="D5595" t="s">
        <v>2761</v>
      </c>
      <c r="E5595" t="s">
        <v>8439</v>
      </c>
      <c r="F5595" t="s">
        <v>8439</v>
      </c>
      <c r="G5595" t="s">
        <v>8440</v>
      </c>
      <c r="H5595">
        <v>57</v>
      </c>
      <c r="I5595" t="s">
        <v>265</v>
      </c>
      <c r="J5595" t="s">
        <v>242</v>
      </c>
      <c r="K5595" t="s">
        <v>243</v>
      </c>
      <c r="L5595" t="s">
        <v>244</v>
      </c>
      <c r="M5595">
        <v>0</v>
      </c>
      <c r="N5595">
        <v>57</v>
      </c>
      <c r="O5595" t="s">
        <v>266</v>
      </c>
      <c r="P5595" s="18" t="s">
        <v>11728</v>
      </c>
      <c r="Q5595" t="s">
        <v>2767</v>
      </c>
      <c r="R5595" t="s">
        <v>11730</v>
      </c>
      <c r="S5595" t="s">
        <v>279</v>
      </c>
      <c r="T5595" t="b">
        <v>1</v>
      </c>
    </row>
    <row r="5596" spans="1:20" x14ac:dyDescent="0.25">
      <c r="A5596" t="s">
        <v>259</v>
      </c>
      <c r="B5596" t="s">
        <v>271</v>
      </c>
      <c r="C5596" t="s">
        <v>336</v>
      </c>
      <c r="D5596" t="s">
        <v>2761</v>
      </c>
      <c r="E5596" t="s">
        <v>8439</v>
      </c>
      <c r="F5596" t="s">
        <v>8439</v>
      </c>
      <c r="G5596" t="s">
        <v>8440</v>
      </c>
      <c r="H5596">
        <v>118</v>
      </c>
      <c r="I5596" t="s">
        <v>265</v>
      </c>
      <c r="J5596" t="s">
        <v>242</v>
      </c>
      <c r="K5596" t="s">
        <v>243</v>
      </c>
      <c r="L5596" t="s">
        <v>244</v>
      </c>
      <c r="M5596">
        <v>0</v>
      </c>
      <c r="N5596">
        <v>118</v>
      </c>
      <c r="O5596" t="s">
        <v>266</v>
      </c>
      <c r="P5596" s="18" t="s">
        <v>11728</v>
      </c>
      <c r="Q5596" t="s">
        <v>2767</v>
      </c>
      <c r="R5596" t="s">
        <v>11731</v>
      </c>
      <c r="S5596" t="s">
        <v>279</v>
      </c>
      <c r="T5596" t="b">
        <v>1</v>
      </c>
    </row>
    <row r="5597" spans="1:20" x14ac:dyDescent="0.25">
      <c r="A5597" t="s">
        <v>259</v>
      </c>
      <c r="B5597" t="s">
        <v>260</v>
      </c>
      <c r="C5597" t="s">
        <v>237</v>
      </c>
      <c r="D5597" t="s">
        <v>777</v>
      </c>
      <c r="E5597" t="s">
        <v>999</v>
      </c>
      <c r="F5597" t="s">
        <v>10336</v>
      </c>
      <c r="G5597" t="s">
        <v>10336</v>
      </c>
      <c r="H5597">
        <v>6.016</v>
      </c>
      <c r="I5597" t="s">
        <v>265</v>
      </c>
      <c r="J5597" t="s">
        <v>242</v>
      </c>
      <c r="K5597" t="s">
        <v>243</v>
      </c>
      <c r="L5597" t="s">
        <v>244</v>
      </c>
      <c r="M5597">
        <v>0</v>
      </c>
      <c r="N5597">
        <v>6.016</v>
      </c>
      <c r="O5597" t="s">
        <v>324</v>
      </c>
      <c r="P5597" t="s">
        <v>11732</v>
      </c>
      <c r="Q5597" t="s">
        <v>781</v>
      </c>
      <c r="R5597" t="s">
        <v>11733</v>
      </c>
      <c r="S5597" t="s">
        <v>270</v>
      </c>
      <c r="T5597" t="b">
        <v>1</v>
      </c>
    </row>
    <row r="5598" spans="1:20" x14ac:dyDescent="0.25">
      <c r="A5598" t="s">
        <v>259</v>
      </c>
      <c r="B5598" t="s">
        <v>260</v>
      </c>
      <c r="C5598" t="s">
        <v>294</v>
      </c>
      <c r="D5598" t="s">
        <v>777</v>
      </c>
      <c r="E5598" t="s">
        <v>999</v>
      </c>
      <c r="F5598" t="s">
        <v>10336</v>
      </c>
      <c r="G5598" t="s">
        <v>10336</v>
      </c>
      <c r="H5598">
        <v>3.0720000000000001</v>
      </c>
      <c r="I5598" t="s">
        <v>265</v>
      </c>
      <c r="J5598" t="s">
        <v>242</v>
      </c>
      <c r="K5598" t="s">
        <v>243</v>
      </c>
      <c r="L5598" t="s">
        <v>244</v>
      </c>
      <c r="M5598">
        <v>0</v>
      </c>
      <c r="N5598">
        <v>3.0720000000000001</v>
      </c>
      <c r="O5598" t="s">
        <v>324</v>
      </c>
      <c r="P5598" t="s">
        <v>11732</v>
      </c>
      <c r="Q5598" t="s">
        <v>781</v>
      </c>
      <c r="R5598" t="s">
        <v>11733</v>
      </c>
      <c r="S5598" t="s">
        <v>270</v>
      </c>
      <c r="T5598" t="b">
        <v>1</v>
      </c>
    </row>
    <row r="5599" spans="1:20" x14ac:dyDescent="0.25">
      <c r="A5599" t="s">
        <v>259</v>
      </c>
      <c r="B5599" t="s">
        <v>260</v>
      </c>
      <c r="C5599" t="s">
        <v>237</v>
      </c>
      <c r="D5599" t="s">
        <v>1173</v>
      </c>
      <c r="E5599" t="s">
        <v>4692</v>
      </c>
      <c r="F5599" t="s">
        <v>11734</v>
      </c>
      <c r="G5599" t="s">
        <v>11735</v>
      </c>
      <c r="H5599">
        <v>0.3296</v>
      </c>
      <c r="I5599" t="s">
        <v>265</v>
      </c>
      <c r="J5599" t="s">
        <v>242</v>
      </c>
      <c r="K5599" t="s">
        <v>243</v>
      </c>
      <c r="L5599" t="s">
        <v>244</v>
      </c>
      <c r="M5599">
        <v>0</v>
      </c>
      <c r="N5599">
        <v>0.3296</v>
      </c>
      <c r="O5599" t="s">
        <v>1258</v>
      </c>
      <c r="P5599" t="s">
        <v>11736</v>
      </c>
      <c r="Q5599" t="s">
        <v>1177</v>
      </c>
      <c r="R5599" t="s">
        <v>11737</v>
      </c>
      <c r="S5599" t="s">
        <v>270</v>
      </c>
      <c r="T5599" t="b">
        <v>1</v>
      </c>
    </row>
    <row r="5600" spans="1:20" x14ac:dyDescent="0.25">
      <c r="A5600" t="s">
        <v>259</v>
      </c>
      <c r="B5600" t="s">
        <v>382</v>
      </c>
      <c r="C5600" t="s">
        <v>237</v>
      </c>
      <c r="D5600" t="s">
        <v>2597</v>
      </c>
      <c r="E5600" t="s">
        <v>5644</v>
      </c>
      <c r="F5600" t="s">
        <v>6618</v>
      </c>
      <c r="G5600" t="s">
        <v>6618</v>
      </c>
      <c r="H5600">
        <v>0.36</v>
      </c>
      <c r="I5600" t="s">
        <v>265</v>
      </c>
      <c r="J5600" t="s">
        <v>242</v>
      </c>
      <c r="K5600" t="s">
        <v>243</v>
      </c>
      <c r="L5600" t="s">
        <v>244</v>
      </c>
      <c r="M5600">
        <v>0</v>
      </c>
      <c r="N5600">
        <v>0.36</v>
      </c>
      <c r="O5600" t="s">
        <v>2600</v>
      </c>
      <c r="P5600" t="s">
        <v>11738</v>
      </c>
      <c r="Q5600" t="s">
        <v>2602</v>
      </c>
      <c r="R5600" t="s">
        <v>11739</v>
      </c>
      <c r="S5600" t="s">
        <v>390</v>
      </c>
      <c r="T5600" t="b">
        <v>1</v>
      </c>
    </row>
    <row r="5601" spans="1:20" x14ac:dyDescent="0.25">
      <c r="A5601" t="s">
        <v>259</v>
      </c>
      <c r="B5601" t="s">
        <v>382</v>
      </c>
      <c r="C5601" t="s">
        <v>294</v>
      </c>
      <c r="D5601" t="s">
        <v>2597</v>
      </c>
      <c r="E5601" t="s">
        <v>5644</v>
      </c>
      <c r="F5601" t="s">
        <v>6618</v>
      </c>
      <c r="G5601" t="s">
        <v>6618</v>
      </c>
      <c r="H5601">
        <v>0.23799999999999999</v>
      </c>
      <c r="I5601" t="s">
        <v>265</v>
      </c>
      <c r="J5601" t="s">
        <v>242</v>
      </c>
      <c r="K5601" t="s">
        <v>243</v>
      </c>
      <c r="L5601" t="s">
        <v>244</v>
      </c>
      <c r="M5601">
        <v>0</v>
      </c>
      <c r="N5601">
        <v>0.23799999999999999</v>
      </c>
      <c r="O5601" t="s">
        <v>2600</v>
      </c>
      <c r="P5601" t="s">
        <v>11738</v>
      </c>
      <c r="Q5601" t="s">
        <v>2602</v>
      </c>
      <c r="R5601" t="s">
        <v>11739</v>
      </c>
      <c r="S5601" t="s">
        <v>390</v>
      </c>
      <c r="T5601" t="b">
        <v>1</v>
      </c>
    </row>
    <row r="5602" spans="1:20" x14ac:dyDescent="0.25">
      <c r="A5602" t="s">
        <v>259</v>
      </c>
      <c r="B5602" t="s">
        <v>260</v>
      </c>
      <c r="C5602" t="s">
        <v>237</v>
      </c>
      <c r="D5602" t="s">
        <v>1428</v>
      </c>
      <c r="E5602" t="s">
        <v>7936</v>
      </c>
      <c r="F5602" t="s">
        <v>10821</v>
      </c>
      <c r="G5602" t="s">
        <v>10821</v>
      </c>
      <c r="H5602">
        <v>9.2868000000000006E-2</v>
      </c>
      <c r="I5602" t="s">
        <v>265</v>
      </c>
      <c r="J5602" t="s">
        <v>242</v>
      </c>
      <c r="K5602" t="s">
        <v>243</v>
      </c>
      <c r="L5602" t="s">
        <v>244</v>
      </c>
      <c r="M5602">
        <v>0</v>
      </c>
      <c r="N5602">
        <v>9.2868000000000006E-2</v>
      </c>
      <c r="O5602" t="s">
        <v>372</v>
      </c>
      <c r="P5602" t="s">
        <v>11740</v>
      </c>
      <c r="Q5602" t="s">
        <v>1432</v>
      </c>
      <c r="R5602" t="s">
        <v>11741</v>
      </c>
      <c r="S5602" t="s">
        <v>270</v>
      </c>
      <c r="T5602" t="b">
        <v>1</v>
      </c>
    </row>
    <row r="5603" spans="1:20" x14ac:dyDescent="0.25">
      <c r="A5603" t="s">
        <v>259</v>
      </c>
      <c r="B5603" t="s">
        <v>260</v>
      </c>
      <c r="C5603" t="s">
        <v>294</v>
      </c>
      <c r="D5603" t="s">
        <v>1428</v>
      </c>
      <c r="E5603" t="s">
        <v>7936</v>
      </c>
      <c r="F5603" t="s">
        <v>10821</v>
      </c>
      <c r="G5603" t="s">
        <v>10821</v>
      </c>
      <c r="H5603">
        <v>4.7123999999999999E-2</v>
      </c>
      <c r="I5603" t="s">
        <v>265</v>
      </c>
      <c r="J5603" t="s">
        <v>242</v>
      </c>
      <c r="K5603" t="s">
        <v>243</v>
      </c>
      <c r="L5603" t="s">
        <v>244</v>
      </c>
      <c r="M5603">
        <v>0</v>
      </c>
      <c r="N5603">
        <v>4.7123999999999999E-2</v>
      </c>
      <c r="O5603" t="s">
        <v>372</v>
      </c>
      <c r="P5603" t="s">
        <v>11740</v>
      </c>
      <c r="Q5603" t="s">
        <v>1432</v>
      </c>
      <c r="R5603" t="s">
        <v>11741</v>
      </c>
      <c r="S5603" t="s">
        <v>270</v>
      </c>
      <c r="T5603" t="b">
        <v>1</v>
      </c>
    </row>
    <row r="5604" spans="1:20" x14ac:dyDescent="0.25">
      <c r="A5604" t="s">
        <v>236</v>
      </c>
      <c r="B5604" t="s">
        <v>236</v>
      </c>
      <c r="C5604" t="s">
        <v>237</v>
      </c>
      <c r="D5604" t="s">
        <v>3914</v>
      </c>
      <c r="F5604" t="s">
        <v>1368</v>
      </c>
      <c r="G5604" t="s">
        <v>11742</v>
      </c>
      <c r="H5604">
        <v>80</v>
      </c>
      <c r="I5604">
        <v>1</v>
      </c>
      <c r="J5604" t="s">
        <v>242</v>
      </c>
      <c r="K5604" t="s">
        <v>243</v>
      </c>
      <c r="L5604" t="s">
        <v>244</v>
      </c>
      <c r="M5604">
        <v>0</v>
      </c>
      <c r="N5604">
        <v>80</v>
      </c>
      <c r="O5604" t="s">
        <v>11743</v>
      </c>
      <c r="P5604" t="s">
        <v>11744</v>
      </c>
      <c r="Q5604" t="s">
        <v>3918</v>
      </c>
      <c r="R5604" t="s">
        <v>3919</v>
      </c>
      <c r="S5604" t="s">
        <v>249</v>
      </c>
      <c r="T5604" t="b">
        <v>0</v>
      </c>
    </row>
    <row r="5605" spans="1:20" x14ac:dyDescent="0.25">
      <c r="A5605" t="s">
        <v>259</v>
      </c>
      <c r="B5605" t="s">
        <v>260</v>
      </c>
      <c r="C5605" t="s">
        <v>237</v>
      </c>
      <c r="D5605" t="s">
        <v>949</v>
      </c>
      <c r="E5605" t="s">
        <v>5258</v>
      </c>
      <c r="F5605" t="s">
        <v>11745</v>
      </c>
      <c r="G5605" t="s">
        <v>11745</v>
      </c>
      <c r="H5605">
        <v>5.6000000000000001E-2</v>
      </c>
      <c r="I5605" t="s">
        <v>265</v>
      </c>
      <c r="J5605" t="s">
        <v>242</v>
      </c>
      <c r="K5605" t="s">
        <v>243</v>
      </c>
      <c r="L5605" t="s">
        <v>244</v>
      </c>
      <c r="M5605">
        <v>0</v>
      </c>
      <c r="N5605">
        <v>5.6000000000000001E-2</v>
      </c>
      <c r="O5605" t="s">
        <v>372</v>
      </c>
      <c r="P5605" t="s">
        <v>11746</v>
      </c>
      <c r="Q5605" t="s">
        <v>954</v>
      </c>
      <c r="R5605" t="s">
        <v>11747</v>
      </c>
      <c r="S5605" t="s">
        <v>270</v>
      </c>
      <c r="T5605" t="b">
        <v>1</v>
      </c>
    </row>
    <row r="5606" spans="1:20" x14ac:dyDescent="0.25">
      <c r="A5606" t="s">
        <v>259</v>
      </c>
      <c r="B5606" t="s">
        <v>260</v>
      </c>
      <c r="C5606" t="s">
        <v>294</v>
      </c>
      <c r="D5606" t="s">
        <v>949</v>
      </c>
      <c r="E5606" t="s">
        <v>5258</v>
      </c>
      <c r="F5606" t="s">
        <v>11745</v>
      </c>
      <c r="G5606" t="s">
        <v>11745</v>
      </c>
      <c r="H5606">
        <v>3.0800000000000001E-2</v>
      </c>
      <c r="I5606" t="s">
        <v>265</v>
      </c>
      <c r="J5606" t="s">
        <v>242</v>
      </c>
      <c r="K5606" t="s">
        <v>243</v>
      </c>
      <c r="L5606" t="s">
        <v>244</v>
      </c>
      <c r="M5606">
        <v>0</v>
      </c>
      <c r="N5606">
        <v>3.0800000000000001E-2</v>
      </c>
      <c r="O5606" t="s">
        <v>446</v>
      </c>
      <c r="P5606" t="s">
        <v>11746</v>
      </c>
      <c r="Q5606" t="s">
        <v>954</v>
      </c>
      <c r="R5606" t="s">
        <v>11747</v>
      </c>
      <c r="S5606" t="s">
        <v>270</v>
      </c>
      <c r="T5606" t="b">
        <v>1</v>
      </c>
    </row>
    <row r="5607" spans="1:20" x14ac:dyDescent="0.25">
      <c r="A5607" t="s">
        <v>259</v>
      </c>
      <c r="B5607" t="s">
        <v>260</v>
      </c>
      <c r="C5607" t="s">
        <v>237</v>
      </c>
      <c r="D5607" t="s">
        <v>320</v>
      </c>
      <c r="E5607" t="s">
        <v>9815</v>
      </c>
      <c r="F5607" t="s">
        <v>9815</v>
      </c>
      <c r="G5607" t="s">
        <v>9816</v>
      </c>
      <c r="H5607">
        <v>2.016</v>
      </c>
      <c r="I5607" t="s">
        <v>265</v>
      </c>
      <c r="J5607" t="s">
        <v>242</v>
      </c>
      <c r="K5607" t="s">
        <v>243</v>
      </c>
      <c r="L5607" t="s">
        <v>244</v>
      </c>
      <c r="M5607">
        <v>0</v>
      </c>
      <c r="N5607">
        <v>2.016</v>
      </c>
      <c r="O5607" t="s">
        <v>324</v>
      </c>
      <c r="P5607" t="s">
        <v>11748</v>
      </c>
      <c r="Q5607" t="s">
        <v>326</v>
      </c>
      <c r="R5607" t="s">
        <v>11749</v>
      </c>
      <c r="S5607" t="s">
        <v>270</v>
      </c>
      <c r="T5607" t="b">
        <v>1</v>
      </c>
    </row>
    <row r="5608" spans="1:20" x14ac:dyDescent="0.25">
      <c r="A5608" t="s">
        <v>259</v>
      </c>
      <c r="B5608" t="s">
        <v>260</v>
      </c>
      <c r="C5608" t="s">
        <v>336</v>
      </c>
      <c r="D5608" t="s">
        <v>320</v>
      </c>
      <c r="E5608" t="s">
        <v>9815</v>
      </c>
      <c r="F5608" t="s">
        <v>9815</v>
      </c>
      <c r="G5608" t="s">
        <v>9816</v>
      </c>
      <c r="H5608">
        <v>10419</v>
      </c>
      <c r="I5608" t="s">
        <v>265</v>
      </c>
      <c r="J5608" t="s">
        <v>242</v>
      </c>
      <c r="K5608" t="s">
        <v>243</v>
      </c>
      <c r="L5608" t="s">
        <v>244</v>
      </c>
      <c r="M5608">
        <v>0</v>
      </c>
      <c r="N5608">
        <v>10419</v>
      </c>
      <c r="O5608" t="s">
        <v>324</v>
      </c>
      <c r="P5608" t="s">
        <v>11748</v>
      </c>
      <c r="Q5608" t="s">
        <v>326</v>
      </c>
      <c r="R5608" t="s">
        <v>11750</v>
      </c>
      <c r="S5608" t="s">
        <v>270</v>
      </c>
      <c r="T5608" t="b">
        <v>1</v>
      </c>
    </row>
    <row r="5609" spans="1:20" x14ac:dyDescent="0.25">
      <c r="A5609" t="s">
        <v>259</v>
      </c>
      <c r="B5609" t="s">
        <v>260</v>
      </c>
      <c r="C5609" t="s">
        <v>336</v>
      </c>
      <c r="D5609" t="s">
        <v>320</v>
      </c>
      <c r="E5609" t="s">
        <v>9815</v>
      </c>
      <c r="F5609" t="s">
        <v>9815</v>
      </c>
      <c r="G5609" t="s">
        <v>9816</v>
      </c>
      <c r="H5609">
        <v>20133</v>
      </c>
      <c r="I5609" t="s">
        <v>265</v>
      </c>
      <c r="J5609" t="s">
        <v>242</v>
      </c>
      <c r="K5609" t="s">
        <v>243</v>
      </c>
      <c r="L5609" t="s">
        <v>244</v>
      </c>
      <c r="M5609">
        <v>0</v>
      </c>
      <c r="N5609">
        <v>20133</v>
      </c>
      <c r="O5609" t="s">
        <v>324</v>
      </c>
      <c r="P5609" t="s">
        <v>11748</v>
      </c>
      <c r="Q5609" t="s">
        <v>326</v>
      </c>
      <c r="R5609" t="s">
        <v>11751</v>
      </c>
      <c r="S5609" t="s">
        <v>270</v>
      </c>
      <c r="T5609" t="b">
        <v>1</v>
      </c>
    </row>
    <row r="5610" spans="1:20" x14ac:dyDescent="0.25">
      <c r="A5610" t="s">
        <v>259</v>
      </c>
      <c r="B5610" t="s">
        <v>260</v>
      </c>
      <c r="C5610" t="s">
        <v>237</v>
      </c>
      <c r="D5610" t="s">
        <v>1679</v>
      </c>
      <c r="E5610" t="s">
        <v>5680</v>
      </c>
      <c r="F5610" t="s">
        <v>11752</v>
      </c>
      <c r="G5610" t="s">
        <v>11753</v>
      </c>
      <c r="H5610">
        <v>0.79261199999999998</v>
      </c>
      <c r="I5610" t="s">
        <v>265</v>
      </c>
      <c r="J5610" t="s">
        <v>242</v>
      </c>
      <c r="K5610" t="s">
        <v>243</v>
      </c>
      <c r="L5610" t="s">
        <v>244</v>
      </c>
      <c r="M5610">
        <v>0</v>
      </c>
      <c r="N5610">
        <v>0.79261199999999998</v>
      </c>
      <c r="O5610" t="s">
        <v>372</v>
      </c>
      <c r="P5610" t="s">
        <v>11754</v>
      </c>
      <c r="Q5610" t="s">
        <v>1683</v>
      </c>
      <c r="R5610" t="s">
        <v>11755</v>
      </c>
      <c r="S5610" t="s">
        <v>270</v>
      </c>
      <c r="T5610" t="b">
        <v>1</v>
      </c>
    </row>
    <row r="5611" spans="1:20" x14ac:dyDescent="0.25">
      <c r="A5611" t="s">
        <v>259</v>
      </c>
      <c r="B5611" t="s">
        <v>260</v>
      </c>
      <c r="C5611" t="s">
        <v>294</v>
      </c>
      <c r="D5611" t="s">
        <v>1679</v>
      </c>
      <c r="E5611" t="s">
        <v>5680</v>
      </c>
      <c r="F5611" t="s">
        <v>11752</v>
      </c>
      <c r="G5611" t="s">
        <v>11753</v>
      </c>
      <c r="H5611">
        <v>0.30618499999999998</v>
      </c>
      <c r="I5611" t="s">
        <v>265</v>
      </c>
      <c r="J5611" t="s">
        <v>242</v>
      </c>
      <c r="K5611" t="s">
        <v>243</v>
      </c>
      <c r="L5611" t="s">
        <v>244</v>
      </c>
      <c r="M5611">
        <v>0</v>
      </c>
      <c r="N5611">
        <v>0.30618499999999998</v>
      </c>
      <c r="O5611" t="s">
        <v>372</v>
      </c>
      <c r="P5611" t="s">
        <v>11754</v>
      </c>
      <c r="Q5611" t="s">
        <v>1683</v>
      </c>
      <c r="R5611" t="s">
        <v>11755</v>
      </c>
      <c r="S5611" t="s">
        <v>270</v>
      </c>
      <c r="T5611" t="b">
        <v>1</v>
      </c>
    </row>
    <row r="5612" spans="1:20" x14ac:dyDescent="0.25">
      <c r="A5612" t="s">
        <v>259</v>
      </c>
      <c r="B5612" t="s">
        <v>260</v>
      </c>
      <c r="C5612" t="s">
        <v>237</v>
      </c>
      <c r="D5612" t="s">
        <v>450</v>
      </c>
      <c r="E5612" t="s">
        <v>5155</v>
      </c>
      <c r="F5612" t="s">
        <v>5156</v>
      </c>
      <c r="G5612" t="s">
        <v>5156</v>
      </c>
      <c r="H5612">
        <v>1.1025119999999999</v>
      </c>
      <c r="I5612" t="s">
        <v>265</v>
      </c>
      <c r="J5612" t="s">
        <v>242</v>
      </c>
      <c r="K5612" t="s">
        <v>243</v>
      </c>
      <c r="L5612" t="s">
        <v>244</v>
      </c>
      <c r="M5612">
        <v>0</v>
      </c>
      <c r="N5612">
        <v>1.1025119999999999</v>
      </c>
      <c r="O5612" t="s">
        <v>372</v>
      </c>
      <c r="P5612" t="s">
        <v>11756</v>
      </c>
      <c r="Q5612" t="s">
        <v>453</v>
      </c>
      <c r="R5612" t="s">
        <v>11757</v>
      </c>
      <c r="S5612" t="s">
        <v>270</v>
      </c>
      <c r="T5612" t="b">
        <v>1</v>
      </c>
    </row>
    <row r="5613" spans="1:20" x14ac:dyDescent="0.25">
      <c r="A5613" t="s">
        <v>259</v>
      </c>
      <c r="B5613" t="s">
        <v>260</v>
      </c>
      <c r="C5613" t="s">
        <v>294</v>
      </c>
      <c r="D5613" t="s">
        <v>450</v>
      </c>
      <c r="E5613" t="s">
        <v>5155</v>
      </c>
      <c r="F5613" t="s">
        <v>5156</v>
      </c>
      <c r="G5613" t="s">
        <v>5156</v>
      </c>
      <c r="H5613">
        <v>0.62880000000000003</v>
      </c>
      <c r="I5613" t="s">
        <v>265</v>
      </c>
      <c r="J5613" t="s">
        <v>242</v>
      </c>
      <c r="K5613" t="s">
        <v>243</v>
      </c>
      <c r="L5613" t="s">
        <v>244</v>
      </c>
      <c r="M5613">
        <v>0</v>
      </c>
      <c r="N5613">
        <v>0.62880000000000003</v>
      </c>
      <c r="O5613" t="s">
        <v>1258</v>
      </c>
      <c r="P5613" t="s">
        <v>11756</v>
      </c>
      <c r="Q5613" t="s">
        <v>453</v>
      </c>
      <c r="R5613" t="s">
        <v>11757</v>
      </c>
      <c r="S5613" t="s">
        <v>270</v>
      </c>
      <c r="T5613" t="b">
        <v>1</v>
      </c>
    </row>
    <row r="5614" spans="1:20" x14ac:dyDescent="0.25">
      <c r="A5614" t="s">
        <v>236</v>
      </c>
      <c r="B5614" t="s">
        <v>236</v>
      </c>
      <c r="C5614" t="s">
        <v>237</v>
      </c>
      <c r="D5614" t="s">
        <v>566</v>
      </c>
      <c r="F5614" t="s">
        <v>484</v>
      </c>
      <c r="G5614" t="s">
        <v>6911</v>
      </c>
      <c r="H5614">
        <v>3.3399999999999999E-2</v>
      </c>
      <c r="I5614" t="s">
        <v>241</v>
      </c>
      <c r="J5614" t="s">
        <v>242</v>
      </c>
      <c r="K5614" t="s">
        <v>243</v>
      </c>
      <c r="L5614" t="s">
        <v>244</v>
      </c>
      <c r="M5614">
        <v>0</v>
      </c>
      <c r="N5614">
        <v>3.3399999999999999E-2</v>
      </c>
      <c r="O5614" t="s">
        <v>316</v>
      </c>
      <c r="P5614" t="s">
        <v>11758</v>
      </c>
      <c r="Q5614" t="s">
        <v>571</v>
      </c>
      <c r="R5614" t="s">
        <v>626</v>
      </c>
      <c r="S5614" t="s">
        <v>249</v>
      </c>
      <c r="T5614" t="b">
        <v>1</v>
      </c>
    </row>
    <row r="5615" spans="1:20" x14ac:dyDescent="0.25">
      <c r="A5615" t="s">
        <v>259</v>
      </c>
      <c r="B5615" t="s">
        <v>260</v>
      </c>
      <c r="C5615" t="s">
        <v>237</v>
      </c>
      <c r="D5615" t="s">
        <v>1495</v>
      </c>
      <c r="E5615" t="s">
        <v>9094</v>
      </c>
      <c r="F5615" t="s">
        <v>9095</v>
      </c>
      <c r="G5615" t="s">
        <v>9095</v>
      </c>
      <c r="H5615">
        <v>7.2</v>
      </c>
      <c r="I5615" t="s">
        <v>265</v>
      </c>
      <c r="J5615" t="s">
        <v>242</v>
      </c>
      <c r="K5615" t="s">
        <v>243</v>
      </c>
      <c r="L5615" t="s">
        <v>244</v>
      </c>
      <c r="M5615">
        <v>0</v>
      </c>
      <c r="N5615">
        <v>7.2</v>
      </c>
      <c r="O5615" t="s">
        <v>290</v>
      </c>
      <c r="P5615" t="s">
        <v>11759</v>
      </c>
      <c r="Q5615" t="s">
        <v>1499</v>
      </c>
      <c r="R5615" t="s">
        <v>11760</v>
      </c>
      <c r="S5615" t="s">
        <v>270</v>
      </c>
      <c r="T5615" t="b">
        <v>1</v>
      </c>
    </row>
    <row r="5616" spans="1:20" x14ac:dyDescent="0.25">
      <c r="A5616" t="s">
        <v>259</v>
      </c>
      <c r="B5616" t="s">
        <v>260</v>
      </c>
      <c r="C5616" t="s">
        <v>336</v>
      </c>
      <c r="D5616" t="s">
        <v>1495</v>
      </c>
      <c r="E5616" t="s">
        <v>9094</v>
      </c>
      <c r="F5616" t="s">
        <v>9095</v>
      </c>
      <c r="G5616" t="s">
        <v>9095</v>
      </c>
      <c r="H5616">
        <v>47305</v>
      </c>
      <c r="I5616" t="s">
        <v>265</v>
      </c>
      <c r="J5616" t="s">
        <v>242</v>
      </c>
      <c r="K5616" t="s">
        <v>243</v>
      </c>
      <c r="L5616" t="s">
        <v>244</v>
      </c>
      <c r="M5616">
        <v>0</v>
      </c>
      <c r="N5616">
        <v>47305</v>
      </c>
      <c r="O5616" t="s">
        <v>290</v>
      </c>
      <c r="P5616" t="s">
        <v>11759</v>
      </c>
      <c r="Q5616" t="s">
        <v>1499</v>
      </c>
      <c r="R5616" t="s">
        <v>11761</v>
      </c>
      <c r="S5616" t="s">
        <v>270</v>
      </c>
      <c r="T5616" t="b">
        <v>1</v>
      </c>
    </row>
    <row r="5617" spans="1:20" x14ac:dyDescent="0.25">
      <c r="A5617" t="s">
        <v>259</v>
      </c>
      <c r="B5617" t="s">
        <v>260</v>
      </c>
      <c r="C5617" t="s">
        <v>336</v>
      </c>
      <c r="D5617" t="s">
        <v>1495</v>
      </c>
      <c r="E5617" t="s">
        <v>9094</v>
      </c>
      <c r="F5617" t="s">
        <v>9095</v>
      </c>
      <c r="G5617" t="s">
        <v>9095</v>
      </c>
      <c r="H5617">
        <v>94610</v>
      </c>
      <c r="I5617" t="s">
        <v>265</v>
      </c>
      <c r="J5617" t="s">
        <v>242</v>
      </c>
      <c r="K5617" t="s">
        <v>243</v>
      </c>
      <c r="L5617" t="s">
        <v>244</v>
      </c>
      <c r="M5617">
        <v>0</v>
      </c>
      <c r="N5617">
        <v>94610</v>
      </c>
      <c r="O5617" t="s">
        <v>290</v>
      </c>
      <c r="P5617" t="s">
        <v>11759</v>
      </c>
      <c r="Q5617" t="s">
        <v>1499</v>
      </c>
      <c r="R5617" t="s">
        <v>11762</v>
      </c>
      <c r="S5617" t="s">
        <v>270</v>
      </c>
      <c r="T5617" t="b">
        <v>1</v>
      </c>
    </row>
    <row r="5618" spans="1:20" x14ac:dyDescent="0.25">
      <c r="A5618" t="s">
        <v>259</v>
      </c>
      <c r="B5618" t="s">
        <v>260</v>
      </c>
      <c r="C5618" t="s">
        <v>336</v>
      </c>
      <c r="D5618" t="s">
        <v>1495</v>
      </c>
      <c r="E5618" t="s">
        <v>9094</v>
      </c>
      <c r="F5618" t="s">
        <v>9095</v>
      </c>
      <c r="G5618" t="s">
        <v>9095</v>
      </c>
      <c r="H5618">
        <v>105112</v>
      </c>
      <c r="I5618" t="s">
        <v>265</v>
      </c>
      <c r="J5618" t="s">
        <v>242</v>
      </c>
      <c r="K5618" t="s">
        <v>243</v>
      </c>
      <c r="L5618" t="s">
        <v>244</v>
      </c>
      <c r="M5618">
        <v>0</v>
      </c>
      <c r="N5618">
        <v>105112</v>
      </c>
      <c r="O5618" t="s">
        <v>290</v>
      </c>
      <c r="P5618" t="s">
        <v>11759</v>
      </c>
      <c r="Q5618" t="s">
        <v>1499</v>
      </c>
      <c r="R5618" t="s">
        <v>11763</v>
      </c>
      <c r="S5618" t="s">
        <v>270</v>
      </c>
      <c r="T5618" t="b">
        <v>1</v>
      </c>
    </row>
    <row r="5619" spans="1:20" x14ac:dyDescent="0.25">
      <c r="A5619" t="s">
        <v>236</v>
      </c>
      <c r="B5619" t="s">
        <v>236</v>
      </c>
      <c r="C5619" t="s">
        <v>237</v>
      </c>
      <c r="D5619" t="s">
        <v>4909</v>
      </c>
      <c r="F5619" t="s">
        <v>356</v>
      </c>
      <c r="G5619" t="s">
        <v>6146</v>
      </c>
      <c r="H5619">
        <v>3.6000000000000002E-4</v>
      </c>
      <c r="I5619" t="s">
        <v>254</v>
      </c>
      <c r="J5619" t="s">
        <v>242</v>
      </c>
      <c r="K5619" t="s">
        <v>243</v>
      </c>
      <c r="L5619" t="s">
        <v>244</v>
      </c>
      <c r="M5619">
        <v>0</v>
      </c>
      <c r="N5619">
        <v>3.6000000000000002E-4</v>
      </c>
      <c r="O5619" t="s">
        <v>365</v>
      </c>
      <c r="P5619" t="s">
        <v>6126</v>
      </c>
      <c r="Q5619" t="s">
        <v>4912</v>
      </c>
      <c r="R5619" t="s">
        <v>4913</v>
      </c>
      <c r="S5619" t="s">
        <v>249</v>
      </c>
      <c r="T5619" t="b">
        <v>0</v>
      </c>
    </row>
    <row r="5620" spans="1:20" x14ac:dyDescent="0.25">
      <c r="A5620" t="s">
        <v>259</v>
      </c>
      <c r="B5620" t="s">
        <v>260</v>
      </c>
      <c r="C5620" t="s">
        <v>237</v>
      </c>
      <c r="D5620" t="s">
        <v>418</v>
      </c>
      <c r="E5620" t="s">
        <v>3556</v>
      </c>
      <c r="F5620" t="s">
        <v>3557</v>
      </c>
      <c r="G5620" t="s">
        <v>3558</v>
      </c>
      <c r="H5620">
        <v>5.4399999999999997E-2</v>
      </c>
      <c r="I5620" t="s">
        <v>265</v>
      </c>
      <c r="J5620" t="s">
        <v>242</v>
      </c>
      <c r="K5620" t="s">
        <v>243</v>
      </c>
      <c r="L5620" t="s">
        <v>244</v>
      </c>
      <c r="M5620">
        <v>0</v>
      </c>
      <c r="N5620">
        <v>5.4399999999999997E-2</v>
      </c>
      <c r="O5620" t="s">
        <v>2901</v>
      </c>
      <c r="P5620" t="s">
        <v>11764</v>
      </c>
      <c r="Q5620" t="s">
        <v>423</v>
      </c>
      <c r="R5620" t="s">
        <v>11765</v>
      </c>
      <c r="S5620" t="s">
        <v>270</v>
      </c>
      <c r="T5620" t="b">
        <v>1</v>
      </c>
    </row>
    <row r="5621" spans="1:20" x14ac:dyDescent="0.25">
      <c r="A5621" t="s">
        <v>259</v>
      </c>
      <c r="B5621" t="s">
        <v>260</v>
      </c>
      <c r="C5621" t="s">
        <v>237</v>
      </c>
      <c r="D5621" t="s">
        <v>2836</v>
      </c>
      <c r="E5621" t="s">
        <v>6437</v>
      </c>
      <c r="F5621" t="s">
        <v>6438</v>
      </c>
      <c r="G5621" t="s">
        <v>6438</v>
      </c>
      <c r="H5621">
        <v>0.192</v>
      </c>
      <c r="I5621" t="s">
        <v>265</v>
      </c>
      <c r="J5621" t="s">
        <v>242</v>
      </c>
      <c r="K5621" t="s">
        <v>243</v>
      </c>
      <c r="L5621" t="s">
        <v>244</v>
      </c>
      <c r="M5621">
        <v>0</v>
      </c>
      <c r="N5621">
        <v>0.192</v>
      </c>
      <c r="O5621" t="s">
        <v>283</v>
      </c>
      <c r="P5621" t="s">
        <v>11766</v>
      </c>
      <c r="Q5621" t="s">
        <v>2838</v>
      </c>
      <c r="R5621" t="s">
        <v>11767</v>
      </c>
      <c r="S5621" t="s">
        <v>270</v>
      </c>
      <c r="T5621" t="b">
        <v>1</v>
      </c>
    </row>
    <row r="5622" spans="1:20" x14ac:dyDescent="0.25">
      <c r="A5622" t="s">
        <v>259</v>
      </c>
      <c r="B5622" t="s">
        <v>260</v>
      </c>
      <c r="C5622" t="s">
        <v>336</v>
      </c>
      <c r="D5622" t="s">
        <v>2836</v>
      </c>
      <c r="E5622" t="s">
        <v>6437</v>
      </c>
      <c r="F5622" t="s">
        <v>6438</v>
      </c>
      <c r="G5622" t="s">
        <v>6438</v>
      </c>
      <c r="H5622">
        <v>1346</v>
      </c>
      <c r="I5622" t="s">
        <v>265</v>
      </c>
      <c r="J5622" t="s">
        <v>242</v>
      </c>
      <c r="K5622" t="s">
        <v>243</v>
      </c>
      <c r="L5622" t="s">
        <v>244</v>
      </c>
      <c r="M5622">
        <v>0</v>
      </c>
      <c r="N5622">
        <v>1346</v>
      </c>
      <c r="O5622" t="s">
        <v>283</v>
      </c>
      <c r="P5622" t="s">
        <v>11766</v>
      </c>
      <c r="Q5622" t="s">
        <v>2838</v>
      </c>
      <c r="R5622" t="s">
        <v>11768</v>
      </c>
      <c r="S5622" t="s">
        <v>270</v>
      </c>
      <c r="T5622" t="b">
        <v>1</v>
      </c>
    </row>
    <row r="5623" spans="1:20" x14ac:dyDescent="0.25">
      <c r="A5623" t="s">
        <v>259</v>
      </c>
      <c r="B5623" t="s">
        <v>260</v>
      </c>
      <c r="C5623" t="s">
        <v>336</v>
      </c>
      <c r="D5623" t="s">
        <v>2836</v>
      </c>
      <c r="E5623" t="s">
        <v>6437</v>
      </c>
      <c r="F5623" t="s">
        <v>6438</v>
      </c>
      <c r="G5623" t="s">
        <v>6438</v>
      </c>
      <c r="H5623">
        <v>3784</v>
      </c>
      <c r="I5623" t="s">
        <v>265</v>
      </c>
      <c r="J5623" t="s">
        <v>242</v>
      </c>
      <c r="K5623" t="s">
        <v>243</v>
      </c>
      <c r="L5623" t="s">
        <v>244</v>
      </c>
      <c r="M5623">
        <v>0</v>
      </c>
      <c r="N5623">
        <v>3784</v>
      </c>
      <c r="O5623" t="s">
        <v>283</v>
      </c>
      <c r="P5623" t="s">
        <v>11766</v>
      </c>
      <c r="Q5623" t="s">
        <v>2838</v>
      </c>
      <c r="R5623" t="s">
        <v>11769</v>
      </c>
      <c r="S5623" t="s">
        <v>270</v>
      </c>
      <c r="T5623" t="b">
        <v>1</v>
      </c>
    </row>
    <row r="5624" spans="1:20" x14ac:dyDescent="0.25">
      <c r="A5624" t="s">
        <v>259</v>
      </c>
      <c r="B5624" t="s">
        <v>260</v>
      </c>
      <c r="C5624" t="s">
        <v>237</v>
      </c>
      <c r="D5624" t="s">
        <v>701</v>
      </c>
      <c r="E5624" t="s">
        <v>702</v>
      </c>
      <c r="F5624" t="s">
        <v>2218</v>
      </c>
      <c r="G5624" t="s">
        <v>2219</v>
      </c>
      <c r="H5624">
        <v>4.2999999999999997E-2</v>
      </c>
      <c r="I5624" t="s">
        <v>265</v>
      </c>
      <c r="J5624" t="s">
        <v>242</v>
      </c>
      <c r="K5624" t="s">
        <v>243</v>
      </c>
      <c r="L5624" t="s">
        <v>244</v>
      </c>
      <c r="M5624">
        <v>0</v>
      </c>
      <c r="N5624">
        <v>4.2999999999999997E-2</v>
      </c>
      <c r="O5624" t="s">
        <v>446</v>
      </c>
      <c r="P5624" t="s">
        <v>11770</v>
      </c>
      <c r="Q5624" t="s">
        <v>705</v>
      </c>
      <c r="R5624" t="s">
        <v>11771</v>
      </c>
      <c r="S5624" t="s">
        <v>270</v>
      </c>
      <c r="T5624" t="b">
        <v>1</v>
      </c>
    </row>
    <row r="5625" spans="1:20" x14ac:dyDescent="0.25">
      <c r="A5625" t="s">
        <v>259</v>
      </c>
      <c r="B5625" t="s">
        <v>260</v>
      </c>
      <c r="C5625" t="s">
        <v>237</v>
      </c>
      <c r="D5625" t="s">
        <v>1489</v>
      </c>
      <c r="E5625" t="s">
        <v>2860</v>
      </c>
      <c r="F5625" t="s">
        <v>11350</v>
      </c>
      <c r="G5625" t="s">
        <v>11350</v>
      </c>
      <c r="H5625">
        <v>0.154</v>
      </c>
      <c r="I5625" t="s">
        <v>265</v>
      </c>
      <c r="J5625" t="s">
        <v>242</v>
      </c>
      <c r="K5625" t="s">
        <v>243</v>
      </c>
      <c r="L5625" t="s">
        <v>244</v>
      </c>
      <c r="M5625">
        <v>0</v>
      </c>
      <c r="N5625">
        <v>0.154</v>
      </c>
      <c r="O5625" t="s">
        <v>576</v>
      </c>
      <c r="P5625" t="s">
        <v>11772</v>
      </c>
      <c r="Q5625" t="s">
        <v>1493</v>
      </c>
      <c r="R5625" t="s">
        <v>11773</v>
      </c>
      <c r="S5625" t="s">
        <v>270</v>
      </c>
      <c r="T5625" t="b">
        <v>1</v>
      </c>
    </row>
    <row r="5626" spans="1:20" x14ac:dyDescent="0.25">
      <c r="A5626" t="s">
        <v>259</v>
      </c>
      <c r="B5626" t="s">
        <v>260</v>
      </c>
      <c r="C5626" t="s">
        <v>237</v>
      </c>
      <c r="D5626" t="s">
        <v>2524</v>
      </c>
      <c r="E5626" t="s">
        <v>8899</v>
      </c>
      <c r="F5626" t="s">
        <v>8900</v>
      </c>
      <c r="G5626" t="s">
        <v>8900</v>
      </c>
      <c r="H5626">
        <v>0.74123499999999998</v>
      </c>
      <c r="I5626" t="s">
        <v>265</v>
      </c>
      <c r="J5626" t="s">
        <v>242</v>
      </c>
      <c r="K5626" t="s">
        <v>243</v>
      </c>
      <c r="L5626" t="s">
        <v>244</v>
      </c>
      <c r="M5626">
        <v>0</v>
      </c>
      <c r="N5626">
        <v>0.74123499999999998</v>
      </c>
      <c r="O5626" t="s">
        <v>266</v>
      </c>
      <c r="P5626" t="s">
        <v>11774</v>
      </c>
      <c r="Q5626" t="s">
        <v>2528</v>
      </c>
      <c r="R5626" t="s">
        <v>11775</v>
      </c>
      <c r="S5626" t="s">
        <v>270</v>
      </c>
      <c r="T5626" t="b">
        <v>1</v>
      </c>
    </row>
    <row r="5627" spans="1:20" x14ac:dyDescent="0.25">
      <c r="A5627" t="s">
        <v>259</v>
      </c>
      <c r="B5627" t="s">
        <v>260</v>
      </c>
      <c r="C5627" t="s">
        <v>294</v>
      </c>
      <c r="D5627" t="s">
        <v>2524</v>
      </c>
      <c r="E5627" t="s">
        <v>8899</v>
      </c>
      <c r="F5627" t="s">
        <v>8900</v>
      </c>
      <c r="G5627" t="s">
        <v>8900</v>
      </c>
      <c r="H5627">
        <v>0.26640000000000003</v>
      </c>
      <c r="I5627" t="s">
        <v>265</v>
      </c>
      <c r="J5627" t="s">
        <v>242</v>
      </c>
      <c r="K5627" t="s">
        <v>243</v>
      </c>
      <c r="L5627" t="s">
        <v>244</v>
      </c>
      <c r="M5627">
        <v>0</v>
      </c>
      <c r="N5627">
        <v>0.26640000000000003</v>
      </c>
      <c r="O5627" t="s">
        <v>1122</v>
      </c>
      <c r="P5627" t="s">
        <v>11774</v>
      </c>
      <c r="Q5627" t="s">
        <v>2528</v>
      </c>
      <c r="R5627" t="s">
        <v>11775</v>
      </c>
      <c r="S5627" t="s">
        <v>270</v>
      </c>
      <c r="T5627" t="b">
        <v>1</v>
      </c>
    </row>
    <row r="5628" spans="1:20" x14ac:dyDescent="0.25">
      <c r="A5628" t="s">
        <v>259</v>
      </c>
      <c r="B5628" t="s">
        <v>260</v>
      </c>
      <c r="C5628" t="s">
        <v>237</v>
      </c>
      <c r="D5628" t="s">
        <v>412</v>
      </c>
      <c r="E5628" t="s">
        <v>4990</v>
      </c>
      <c r="F5628" t="s">
        <v>8349</v>
      </c>
      <c r="G5628" t="s">
        <v>8349</v>
      </c>
      <c r="H5628">
        <v>2.8540000000000001</v>
      </c>
      <c r="I5628" t="s">
        <v>265</v>
      </c>
      <c r="J5628" t="s">
        <v>242</v>
      </c>
      <c r="K5628" t="s">
        <v>243</v>
      </c>
      <c r="L5628" t="s">
        <v>244</v>
      </c>
      <c r="M5628">
        <v>0</v>
      </c>
      <c r="N5628">
        <v>2.8540000000000001</v>
      </c>
      <c r="O5628" t="s">
        <v>372</v>
      </c>
      <c r="P5628" t="s">
        <v>11776</v>
      </c>
      <c r="Q5628" t="s">
        <v>416</v>
      </c>
      <c r="R5628" t="s">
        <v>11777</v>
      </c>
      <c r="S5628" t="s">
        <v>270</v>
      </c>
      <c r="T5628" t="b">
        <v>1</v>
      </c>
    </row>
    <row r="5629" spans="1:20" x14ac:dyDescent="0.25">
      <c r="A5629" t="s">
        <v>259</v>
      </c>
      <c r="B5629" t="s">
        <v>260</v>
      </c>
      <c r="C5629" t="s">
        <v>237</v>
      </c>
      <c r="D5629" t="s">
        <v>2566</v>
      </c>
      <c r="E5629" t="s">
        <v>1279</v>
      </c>
      <c r="F5629" t="s">
        <v>8652</v>
      </c>
      <c r="G5629" t="s">
        <v>8652</v>
      </c>
      <c r="H5629">
        <v>0.16400000000000001</v>
      </c>
      <c r="I5629" t="s">
        <v>265</v>
      </c>
      <c r="J5629" t="s">
        <v>242</v>
      </c>
      <c r="K5629" t="s">
        <v>243</v>
      </c>
      <c r="L5629" t="s">
        <v>244</v>
      </c>
      <c r="M5629">
        <v>0</v>
      </c>
      <c r="N5629">
        <v>0.16400000000000001</v>
      </c>
      <c r="O5629" t="s">
        <v>324</v>
      </c>
      <c r="P5629" t="s">
        <v>11778</v>
      </c>
      <c r="Q5629" t="s">
        <v>2570</v>
      </c>
      <c r="R5629" t="s">
        <v>11779</v>
      </c>
      <c r="S5629" t="s">
        <v>270</v>
      </c>
      <c r="T5629" t="b">
        <v>1</v>
      </c>
    </row>
    <row r="5630" spans="1:20" x14ac:dyDescent="0.25">
      <c r="A5630" t="s">
        <v>259</v>
      </c>
      <c r="B5630" t="s">
        <v>260</v>
      </c>
      <c r="C5630" t="s">
        <v>294</v>
      </c>
      <c r="D5630" t="s">
        <v>2566</v>
      </c>
      <c r="E5630" t="s">
        <v>1279</v>
      </c>
      <c r="F5630" t="s">
        <v>8652</v>
      </c>
      <c r="G5630" t="s">
        <v>8652</v>
      </c>
      <c r="H5630">
        <v>4.5199999999999997E-2</v>
      </c>
      <c r="I5630" t="s">
        <v>265</v>
      </c>
      <c r="J5630" t="s">
        <v>242</v>
      </c>
      <c r="K5630" t="s">
        <v>243</v>
      </c>
      <c r="L5630" t="s">
        <v>244</v>
      </c>
      <c r="M5630">
        <v>0</v>
      </c>
      <c r="N5630">
        <v>4.5199999999999997E-2</v>
      </c>
      <c r="O5630" t="s">
        <v>324</v>
      </c>
      <c r="P5630" t="s">
        <v>11778</v>
      </c>
      <c r="Q5630" t="s">
        <v>2570</v>
      </c>
      <c r="R5630" t="s">
        <v>11779</v>
      </c>
      <c r="S5630" t="s">
        <v>270</v>
      </c>
      <c r="T5630" t="b">
        <v>1</v>
      </c>
    </row>
    <row r="5631" spans="1:20" x14ac:dyDescent="0.25">
      <c r="A5631" t="s">
        <v>259</v>
      </c>
      <c r="B5631" t="s">
        <v>260</v>
      </c>
      <c r="C5631" t="s">
        <v>237</v>
      </c>
      <c r="D5631" t="s">
        <v>777</v>
      </c>
      <c r="E5631" t="s">
        <v>1226</v>
      </c>
      <c r="F5631" t="s">
        <v>4255</v>
      </c>
      <c r="G5631" t="s">
        <v>4255</v>
      </c>
      <c r="H5631">
        <v>3.0306E-2</v>
      </c>
      <c r="I5631" t="s">
        <v>265</v>
      </c>
      <c r="J5631" t="s">
        <v>242</v>
      </c>
      <c r="K5631" t="s">
        <v>243</v>
      </c>
      <c r="L5631" t="s">
        <v>244</v>
      </c>
      <c r="M5631">
        <v>0</v>
      </c>
      <c r="N5631">
        <v>3.0306E-2</v>
      </c>
      <c r="O5631" t="s">
        <v>372</v>
      </c>
      <c r="P5631" t="s">
        <v>11780</v>
      </c>
      <c r="Q5631" t="s">
        <v>781</v>
      </c>
      <c r="R5631" t="s">
        <v>11781</v>
      </c>
      <c r="S5631" t="s">
        <v>270</v>
      </c>
      <c r="T5631" t="b">
        <v>1</v>
      </c>
    </row>
    <row r="5632" spans="1:20" x14ac:dyDescent="0.25">
      <c r="A5632" t="s">
        <v>259</v>
      </c>
      <c r="B5632" t="s">
        <v>260</v>
      </c>
      <c r="C5632" t="s">
        <v>294</v>
      </c>
      <c r="D5632" t="s">
        <v>777</v>
      </c>
      <c r="E5632" t="s">
        <v>1226</v>
      </c>
      <c r="F5632" t="s">
        <v>4255</v>
      </c>
      <c r="G5632" t="s">
        <v>4255</v>
      </c>
      <c r="H5632">
        <v>9.5999999999999992E-3</v>
      </c>
      <c r="I5632" t="s">
        <v>265</v>
      </c>
      <c r="J5632" t="s">
        <v>242</v>
      </c>
      <c r="K5632" t="s">
        <v>243</v>
      </c>
      <c r="L5632" t="s">
        <v>244</v>
      </c>
      <c r="M5632">
        <v>0</v>
      </c>
      <c r="N5632">
        <v>9.5999999999999992E-3</v>
      </c>
      <c r="O5632" t="s">
        <v>372</v>
      </c>
      <c r="P5632" t="s">
        <v>11780</v>
      </c>
      <c r="Q5632" t="s">
        <v>781</v>
      </c>
      <c r="R5632" t="s">
        <v>11781</v>
      </c>
      <c r="S5632" t="s">
        <v>270</v>
      </c>
      <c r="T5632" t="b">
        <v>1</v>
      </c>
    </row>
    <row r="5633" spans="1:20" x14ac:dyDescent="0.25">
      <c r="A5633" t="s">
        <v>259</v>
      </c>
      <c r="B5633" t="s">
        <v>260</v>
      </c>
      <c r="C5633" t="s">
        <v>237</v>
      </c>
      <c r="D5633" t="s">
        <v>580</v>
      </c>
      <c r="E5633" t="s">
        <v>2367</v>
      </c>
      <c r="F5633" t="s">
        <v>4677</v>
      </c>
      <c r="G5633" t="s">
        <v>4677</v>
      </c>
      <c r="H5633">
        <v>1.536</v>
      </c>
      <c r="I5633" t="s">
        <v>265</v>
      </c>
      <c r="J5633" t="s">
        <v>242</v>
      </c>
      <c r="K5633" t="s">
        <v>243</v>
      </c>
      <c r="L5633" t="s">
        <v>244</v>
      </c>
      <c r="M5633">
        <v>0</v>
      </c>
      <c r="N5633">
        <v>1.536</v>
      </c>
      <c r="O5633" t="s">
        <v>324</v>
      </c>
      <c r="P5633" t="s">
        <v>11782</v>
      </c>
      <c r="Q5633" t="s">
        <v>584</v>
      </c>
      <c r="R5633" t="s">
        <v>11783</v>
      </c>
      <c r="S5633" t="s">
        <v>270</v>
      </c>
      <c r="T5633" t="b">
        <v>1</v>
      </c>
    </row>
    <row r="5634" spans="1:20" x14ac:dyDescent="0.25">
      <c r="A5634" t="s">
        <v>259</v>
      </c>
      <c r="B5634" t="s">
        <v>260</v>
      </c>
      <c r="C5634" t="s">
        <v>336</v>
      </c>
      <c r="D5634" t="s">
        <v>580</v>
      </c>
      <c r="E5634" t="s">
        <v>2367</v>
      </c>
      <c r="F5634" t="s">
        <v>4677</v>
      </c>
      <c r="G5634" t="s">
        <v>4677</v>
      </c>
      <c r="H5634">
        <v>7912</v>
      </c>
      <c r="I5634" t="s">
        <v>265</v>
      </c>
      <c r="J5634" t="s">
        <v>242</v>
      </c>
      <c r="K5634" t="s">
        <v>243</v>
      </c>
      <c r="L5634" t="s">
        <v>244</v>
      </c>
      <c r="M5634">
        <v>0</v>
      </c>
      <c r="N5634">
        <v>7912</v>
      </c>
      <c r="O5634" t="s">
        <v>324</v>
      </c>
      <c r="P5634" t="s">
        <v>11782</v>
      </c>
      <c r="Q5634" t="s">
        <v>584</v>
      </c>
      <c r="R5634" t="s">
        <v>11784</v>
      </c>
      <c r="S5634" t="s">
        <v>270</v>
      </c>
      <c r="T5634" t="b">
        <v>1</v>
      </c>
    </row>
    <row r="5635" spans="1:20" x14ac:dyDescent="0.25">
      <c r="A5635" t="s">
        <v>259</v>
      </c>
      <c r="B5635" t="s">
        <v>260</v>
      </c>
      <c r="C5635" t="s">
        <v>336</v>
      </c>
      <c r="D5635" t="s">
        <v>580</v>
      </c>
      <c r="E5635" t="s">
        <v>2367</v>
      </c>
      <c r="F5635" t="s">
        <v>4677</v>
      </c>
      <c r="G5635" t="s">
        <v>4677</v>
      </c>
      <c r="H5635">
        <v>15178</v>
      </c>
      <c r="I5635" t="s">
        <v>265</v>
      </c>
      <c r="J5635" t="s">
        <v>242</v>
      </c>
      <c r="K5635" t="s">
        <v>243</v>
      </c>
      <c r="L5635" t="s">
        <v>244</v>
      </c>
      <c r="M5635">
        <v>0</v>
      </c>
      <c r="N5635">
        <v>15178</v>
      </c>
      <c r="O5635" t="s">
        <v>324</v>
      </c>
      <c r="P5635" t="s">
        <v>11782</v>
      </c>
      <c r="Q5635" t="s">
        <v>584</v>
      </c>
      <c r="R5635" t="s">
        <v>11785</v>
      </c>
      <c r="S5635" t="s">
        <v>270</v>
      </c>
      <c r="T5635" t="b">
        <v>1</v>
      </c>
    </row>
    <row r="5636" spans="1:20" x14ac:dyDescent="0.25">
      <c r="A5636" t="s">
        <v>259</v>
      </c>
      <c r="B5636" t="s">
        <v>260</v>
      </c>
      <c r="C5636" t="s">
        <v>237</v>
      </c>
      <c r="D5636" t="s">
        <v>1442</v>
      </c>
      <c r="E5636" t="s">
        <v>1344</v>
      </c>
      <c r="F5636" t="s">
        <v>1345</v>
      </c>
      <c r="G5636" t="s">
        <v>1345</v>
      </c>
      <c r="H5636">
        <v>2.3500000000000001E-3</v>
      </c>
      <c r="I5636" t="s">
        <v>265</v>
      </c>
      <c r="J5636" t="s">
        <v>242</v>
      </c>
      <c r="K5636" t="s">
        <v>243</v>
      </c>
      <c r="L5636" t="s">
        <v>244</v>
      </c>
      <c r="M5636">
        <v>0</v>
      </c>
      <c r="N5636">
        <v>2.3500000000000001E-3</v>
      </c>
      <c r="O5636" t="s">
        <v>446</v>
      </c>
      <c r="P5636" t="s">
        <v>11786</v>
      </c>
      <c r="Q5636" t="s">
        <v>1446</v>
      </c>
      <c r="R5636" t="s">
        <v>11787</v>
      </c>
      <c r="S5636" t="s">
        <v>270</v>
      </c>
      <c r="T5636" t="b">
        <v>1</v>
      </c>
    </row>
    <row r="5637" spans="1:20" x14ac:dyDescent="0.25">
      <c r="A5637" t="s">
        <v>259</v>
      </c>
      <c r="B5637" t="s">
        <v>260</v>
      </c>
      <c r="C5637" t="s">
        <v>237</v>
      </c>
      <c r="D5637" t="s">
        <v>1305</v>
      </c>
      <c r="E5637" t="s">
        <v>2981</v>
      </c>
      <c r="F5637" t="s">
        <v>3055</v>
      </c>
      <c r="G5637" t="s">
        <v>3056</v>
      </c>
      <c r="H5637">
        <v>0.67862299999999998</v>
      </c>
      <c r="I5637" t="s">
        <v>265</v>
      </c>
      <c r="J5637" t="s">
        <v>242</v>
      </c>
      <c r="K5637" t="s">
        <v>243</v>
      </c>
      <c r="L5637" t="s">
        <v>244</v>
      </c>
      <c r="M5637">
        <v>0</v>
      </c>
      <c r="N5637">
        <v>0.67862299999999998</v>
      </c>
      <c r="O5637" t="s">
        <v>372</v>
      </c>
      <c r="P5637" t="s">
        <v>11788</v>
      </c>
      <c r="Q5637" t="s">
        <v>1311</v>
      </c>
      <c r="R5637" t="s">
        <v>11789</v>
      </c>
      <c r="S5637" t="s">
        <v>270</v>
      </c>
      <c r="T5637" t="b">
        <v>1</v>
      </c>
    </row>
    <row r="5638" spans="1:20" x14ac:dyDescent="0.25">
      <c r="A5638" t="s">
        <v>236</v>
      </c>
      <c r="B5638" t="s">
        <v>236</v>
      </c>
      <c r="C5638" t="s">
        <v>237</v>
      </c>
      <c r="D5638" t="s">
        <v>566</v>
      </c>
      <c r="E5638" t="s">
        <v>251</v>
      </c>
      <c r="F5638" t="s">
        <v>479</v>
      </c>
      <c r="G5638" t="s">
        <v>11790</v>
      </c>
      <c r="H5638">
        <v>3.5999999999999999E-3</v>
      </c>
      <c r="I5638" t="s">
        <v>241</v>
      </c>
      <c r="J5638" t="s">
        <v>242</v>
      </c>
      <c r="K5638" t="s">
        <v>243</v>
      </c>
      <c r="L5638" t="s">
        <v>244</v>
      </c>
      <c r="M5638">
        <v>0</v>
      </c>
      <c r="N5638">
        <v>3.5999999999999999E-3</v>
      </c>
      <c r="O5638" t="s">
        <v>255</v>
      </c>
      <c r="P5638" t="s">
        <v>11791</v>
      </c>
      <c r="Q5638" t="s">
        <v>571</v>
      </c>
      <c r="R5638" t="s">
        <v>3571</v>
      </c>
      <c r="S5638" t="s">
        <v>249</v>
      </c>
      <c r="T5638" t="b">
        <v>1</v>
      </c>
    </row>
    <row r="5639" spans="1:20" x14ac:dyDescent="0.25">
      <c r="A5639" t="s">
        <v>259</v>
      </c>
      <c r="B5639" t="s">
        <v>260</v>
      </c>
      <c r="C5639" t="s">
        <v>237</v>
      </c>
      <c r="D5639" t="s">
        <v>1838</v>
      </c>
      <c r="E5639" t="s">
        <v>7390</v>
      </c>
      <c r="F5639" t="s">
        <v>8327</v>
      </c>
      <c r="G5639" t="s">
        <v>8327</v>
      </c>
      <c r="H5639">
        <v>1.988</v>
      </c>
      <c r="I5639" t="s">
        <v>265</v>
      </c>
      <c r="J5639" t="s">
        <v>242</v>
      </c>
      <c r="K5639" t="s">
        <v>243</v>
      </c>
      <c r="L5639" t="s">
        <v>244</v>
      </c>
      <c r="M5639">
        <v>0</v>
      </c>
      <c r="N5639">
        <v>1.988</v>
      </c>
      <c r="O5639" t="s">
        <v>952</v>
      </c>
      <c r="P5639" t="s">
        <v>11792</v>
      </c>
      <c r="Q5639" t="s">
        <v>1842</v>
      </c>
      <c r="R5639" t="s">
        <v>11793</v>
      </c>
      <c r="S5639" t="s">
        <v>270</v>
      </c>
      <c r="T5639" t="b">
        <v>1</v>
      </c>
    </row>
    <row r="5640" spans="1:20" x14ac:dyDescent="0.25">
      <c r="A5640" t="s">
        <v>259</v>
      </c>
      <c r="B5640" t="s">
        <v>271</v>
      </c>
      <c r="C5640" t="s">
        <v>237</v>
      </c>
      <c r="D5640" t="s">
        <v>11550</v>
      </c>
      <c r="E5640" t="s">
        <v>11794</v>
      </c>
      <c r="F5640" t="s">
        <v>4293</v>
      </c>
      <c r="G5640" t="s">
        <v>4294</v>
      </c>
      <c r="H5640">
        <v>0.372</v>
      </c>
      <c r="I5640" t="s">
        <v>265</v>
      </c>
      <c r="J5640" t="s">
        <v>242</v>
      </c>
      <c r="K5640" t="s">
        <v>243</v>
      </c>
      <c r="L5640" t="s">
        <v>244</v>
      </c>
      <c r="M5640">
        <v>0</v>
      </c>
      <c r="N5640">
        <v>0.372</v>
      </c>
      <c r="O5640" t="s">
        <v>562</v>
      </c>
      <c r="P5640" t="s">
        <v>11795</v>
      </c>
      <c r="Q5640" t="s">
        <v>11555</v>
      </c>
      <c r="R5640" t="s">
        <v>11796</v>
      </c>
      <c r="S5640" t="s">
        <v>279</v>
      </c>
      <c r="T5640" t="b">
        <v>1</v>
      </c>
    </row>
    <row r="5641" spans="1:20" x14ac:dyDescent="0.25">
      <c r="A5641" t="s">
        <v>259</v>
      </c>
      <c r="B5641" t="s">
        <v>271</v>
      </c>
      <c r="C5641" t="s">
        <v>294</v>
      </c>
      <c r="D5641" t="s">
        <v>11550</v>
      </c>
      <c r="E5641" t="s">
        <v>11794</v>
      </c>
      <c r="F5641" t="s">
        <v>4293</v>
      </c>
      <c r="G5641" t="s">
        <v>4294</v>
      </c>
      <c r="H5641">
        <v>0.2712</v>
      </c>
      <c r="I5641" t="s">
        <v>265</v>
      </c>
      <c r="J5641" t="s">
        <v>242</v>
      </c>
      <c r="K5641" t="s">
        <v>243</v>
      </c>
      <c r="L5641" t="s">
        <v>244</v>
      </c>
      <c r="M5641">
        <v>0</v>
      </c>
      <c r="N5641">
        <v>0.2712</v>
      </c>
      <c r="O5641" t="s">
        <v>562</v>
      </c>
      <c r="P5641" t="s">
        <v>11795</v>
      </c>
      <c r="Q5641" t="s">
        <v>11555</v>
      </c>
      <c r="R5641" t="s">
        <v>11796</v>
      </c>
      <c r="S5641" t="s">
        <v>279</v>
      </c>
      <c r="T5641" t="b">
        <v>1</v>
      </c>
    </row>
    <row r="5642" spans="1:20" x14ac:dyDescent="0.25">
      <c r="A5642" t="s">
        <v>259</v>
      </c>
      <c r="B5642" t="s">
        <v>271</v>
      </c>
      <c r="C5642" t="s">
        <v>336</v>
      </c>
      <c r="D5642" t="s">
        <v>11550</v>
      </c>
      <c r="E5642" t="s">
        <v>11794</v>
      </c>
      <c r="F5642" t="s">
        <v>4293</v>
      </c>
      <c r="G5642" t="s">
        <v>4294</v>
      </c>
      <c r="H5642">
        <v>2118</v>
      </c>
      <c r="I5642" t="s">
        <v>265</v>
      </c>
      <c r="J5642" t="s">
        <v>242</v>
      </c>
      <c r="K5642" t="s">
        <v>243</v>
      </c>
      <c r="L5642" t="s">
        <v>244</v>
      </c>
      <c r="M5642">
        <v>0</v>
      </c>
      <c r="N5642">
        <v>2118</v>
      </c>
      <c r="O5642" t="s">
        <v>562</v>
      </c>
      <c r="P5642" t="s">
        <v>11795</v>
      </c>
      <c r="Q5642" t="s">
        <v>11555</v>
      </c>
      <c r="R5642" t="s">
        <v>11797</v>
      </c>
      <c r="S5642" t="s">
        <v>279</v>
      </c>
      <c r="T5642" t="b">
        <v>1</v>
      </c>
    </row>
    <row r="5643" spans="1:20" x14ac:dyDescent="0.25">
      <c r="A5643" t="s">
        <v>259</v>
      </c>
      <c r="B5643" t="s">
        <v>271</v>
      </c>
      <c r="C5643" t="s">
        <v>336</v>
      </c>
      <c r="D5643" t="s">
        <v>11550</v>
      </c>
      <c r="E5643" t="s">
        <v>11794</v>
      </c>
      <c r="F5643" t="s">
        <v>4293</v>
      </c>
      <c r="G5643" t="s">
        <v>4294</v>
      </c>
      <c r="H5643">
        <v>4399</v>
      </c>
      <c r="I5643" t="s">
        <v>265</v>
      </c>
      <c r="J5643" t="s">
        <v>242</v>
      </c>
      <c r="K5643" t="s">
        <v>243</v>
      </c>
      <c r="L5643" t="s">
        <v>244</v>
      </c>
      <c r="M5643">
        <v>0</v>
      </c>
      <c r="N5643">
        <v>4399</v>
      </c>
      <c r="O5643" t="s">
        <v>562</v>
      </c>
      <c r="P5643" t="s">
        <v>11795</v>
      </c>
      <c r="Q5643" t="s">
        <v>11555</v>
      </c>
      <c r="R5643" t="s">
        <v>11798</v>
      </c>
      <c r="S5643" t="s">
        <v>279</v>
      </c>
      <c r="T5643" t="b">
        <v>1</v>
      </c>
    </row>
    <row r="5644" spans="1:20" x14ac:dyDescent="0.25">
      <c r="A5644" t="s">
        <v>259</v>
      </c>
      <c r="B5644" t="s">
        <v>260</v>
      </c>
      <c r="C5644" t="s">
        <v>237</v>
      </c>
      <c r="D5644" t="s">
        <v>683</v>
      </c>
      <c r="E5644" t="s">
        <v>2235</v>
      </c>
      <c r="F5644" t="s">
        <v>11799</v>
      </c>
      <c r="G5644" t="s">
        <v>11799</v>
      </c>
      <c r="H5644">
        <v>13.284000000000001</v>
      </c>
      <c r="I5644" t="s">
        <v>265</v>
      </c>
      <c r="J5644" t="s">
        <v>242</v>
      </c>
      <c r="K5644" t="s">
        <v>243</v>
      </c>
      <c r="L5644" t="s">
        <v>244</v>
      </c>
      <c r="M5644">
        <v>0</v>
      </c>
      <c r="N5644">
        <v>13.284000000000001</v>
      </c>
      <c r="O5644" t="s">
        <v>476</v>
      </c>
      <c r="P5644" t="s">
        <v>11800</v>
      </c>
      <c r="Q5644" t="s">
        <v>687</v>
      </c>
      <c r="R5644" t="s">
        <v>11801</v>
      </c>
      <c r="S5644" t="s">
        <v>270</v>
      </c>
      <c r="T5644" t="b">
        <v>1</v>
      </c>
    </row>
    <row r="5645" spans="1:20" x14ac:dyDescent="0.25">
      <c r="A5645" t="s">
        <v>259</v>
      </c>
      <c r="B5645" t="s">
        <v>260</v>
      </c>
      <c r="C5645" t="s">
        <v>294</v>
      </c>
      <c r="D5645" t="s">
        <v>683</v>
      </c>
      <c r="E5645" t="s">
        <v>2235</v>
      </c>
      <c r="F5645" t="s">
        <v>11799</v>
      </c>
      <c r="G5645" t="s">
        <v>11799</v>
      </c>
      <c r="H5645">
        <v>10.34</v>
      </c>
      <c r="I5645" t="s">
        <v>265</v>
      </c>
      <c r="J5645" t="s">
        <v>242</v>
      </c>
      <c r="K5645" t="s">
        <v>243</v>
      </c>
      <c r="L5645" t="s">
        <v>244</v>
      </c>
      <c r="M5645">
        <v>0</v>
      </c>
      <c r="N5645">
        <v>10.34</v>
      </c>
      <c r="O5645" t="s">
        <v>476</v>
      </c>
      <c r="P5645" t="s">
        <v>11800</v>
      </c>
      <c r="Q5645" t="s">
        <v>687</v>
      </c>
      <c r="R5645" t="s">
        <v>11801</v>
      </c>
      <c r="S5645" t="s">
        <v>270</v>
      </c>
      <c r="T5645" t="b">
        <v>1</v>
      </c>
    </row>
    <row r="5646" spans="1:20" x14ac:dyDescent="0.25">
      <c r="A5646" t="s">
        <v>259</v>
      </c>
      <c r="B5646" t="s">
        <v>260</v>
      </c>
      <c r="C5646" t="s">
        <v>237</v>
      </c>
      <c r="D5646" t="s">
        <v>280</v>
      </c>
      <c r="E5646" t="s">
        <v>8849</v>
      </c>
      <c r="F5646" t="s">
        <v>10044</v>
      </c>
      <c r="G5646" t="s">
        <v>10044</v>
      </c>
      <c r="H5646">
        <v>0.26200000000000001</v>
      </c>
      <c r="I5646" t="s">
        <v>265</v>
      </c>
      <c r="J5646" t="s">
        <v>242</v>
      </c>
      <c r="K5646" t="s">
        <v>243</v>
      </c>
      <c r="L5646" t="s">
        <v>244</v>
      </c>
      <c r="M5646">
        <v>0</v>
      </c>
      <c r="N5646">
        <v>0.26200000000000001</v>
      </c>
      <c r="O5646" t="s">
        <v>331</v>
      </c>
      <c r="P5646" t="s">
        <v>11802</v>
      </c>
      <c r="Q5646" t="s">
        <v>285</v>
      </c>
      <c r="R5646" t="s">
        <v>11803</v>
      </c>
      <c r="S5646" t="s">
        <v>270</v>
      </c>
      <c r="T5646" t="b">
        <v>1</v>
      </c>
    </row>
    <row r="5647" spans="1:20" x14ac:dyDescent="0.25">
      <c r="A5647" t="s">
        <v>259</v>
      </c>
      <c r="B5647" t="s">
        <v>260</v>
      </c>
      <c r="C5647" t="s">
        <v>237</v>
      </c>
      <c r="D5647" t="s">
        <v>838</v>
      </c>
      <c r="E5647" t="s">
        <v>2794</v>
      </c>
      <c r="F5647" t="s">
        <v>2795</v>
      </c>
      <c r="G5647" t="s">
        <v>2795</v>
      </c>
      <c r="H5647">
        <v>1.0911999999999999</v>
      </c>
      <c r="I5647" t="s">
        <v>265</v>
      </c>
      <c r="J5647" t="s">
        <v>242</v>
      </c>
      <c r="K5647" t="s">
        <v>243</v>
      </c>
      <c r="L5647" t="s">
        <v>244</v>
      </c>
      <c r="M5647">
        <v>0</v>
      </c>
      <c r="N5647">
        <v>1.0911999999999999</v>
      </c>
      <c r="O5647" t="s">
        <v>298</v>
      </c>
      <c r="P5647" t="s">
        <v>11804</v>
      </c>
      <c r="Q5647" t="s">
        <v>840</v>
      </c>
      <c r="R5647" t="s">
        <v>11805</v>
      </c>
      <c r="S5647" t="s">
        <v>270</v>
      </c>
      <c r="T5647" t="b">
        <v>1</v>
      </c>
    </row>
    <row r="5648" spans="1:20" x14ac:dyDescent="0.25">
      <c r="A5648" t="s">
        <v>259</v>
      </c>
      <c r="B5648" t="s">
        <v>260</v>
      </c>
      <c r="C5648" t="s">
        <v>294</v>
      </c>
      <c r="D5648" t="s">
        <v>838</v>
      </c>
      <c r="E5648" t="s">
        <v>2794</v>
      </c>
      <c r="F5648" t="s">
        <v>2795</v>
      </c>
      <c r="G5648" t="s">
        <v>2795</v>
      </c>
      <c r="H5648">
        <v>0.68640000000000001</v>
      </c>
      <c r="I5648" t="s">
        <v>265</v>
      </c>
      <c r="J5648" t="s">
        <v>242</v>
      </c>
      <c r="K5648" t="s">
        <v>243</v>
      </c>
      <c r="L5648" t="s">
        <v>244</v>
      </c>
      <c r="M5648">
        <v>0</v>
      </c>
      <c r="N5648">
        <v>0.68640000000000001</v>
      </c>
      <c r="O5648" t="s">
        <v>298</v>
      </c>
      <c r="P5648" t="s">
        <v>11804</v>
      </c>
      <c r="Q5648" t="s">
        <v>840</v>
      </c>
      <c r="R5648" t="s">
        <v>11805</v>
      </c>
      <c r="S5648" t="s">
        <v>270</v>
      </c>
      <c r="T5648" t="b">
        <v>1</v>
      </c>
    </row>
    <row r="5649" spans="1:20" x14ac:dyDescent="0.25">
      <c r="A5649" t="s">
        <v>259</v>
      </c>
      <c r="B5649" t="s">
        <v>260</v>
      </c>
      <c r="C5649" t="s">
        <v>237</v>
      </c>
      <c r="D5649" t="s">
        <v>802</v>
      </c>
      <c r="E5649" t="s">
        <v>1057</v>
      </c>
      <c r="F5649" t="s">
        <v>11806</v>
      </c>
      <c r="G5649" t="s">
        <v>11807</v>
      </c>
      <c r="H5649">
        <v>1.968</v>
      </c>
      <c r="I5649" t="s">
        <v>265</v>
      </c>
      <c r="J5649" t="s">
        <v>242</v>
      </c>
      <c r="K5649" t="s">
        <v>243</v>
      </c>
      <c r="L5649" t="s">
        <v>244</v>
      </c>
      <c r="M5649">
        <v>0</v>
      </c>
      <c r="N5649">
        <v>1.968</v>
      </c>
      <c r="O5649" t="s">
        <v>324</v>
      </c>
      <c r="P5649" t="s">
        <v>11808</v>
      </c>
      <c r="Q5649" t="s">
        <v>806</v>
      </c>
      <c r="R5649" t="s">
        <v>11809</v>
      </c>
      <c r="S5649" t="s">
        <v>270</v>
      </c>
      <c r="T5649" t="b">
        <v>1</v>
      </c>
    </row>
    <row r="5650" spans="1:20" x14ac:dyDescent="0.25">
      <c r="A5650" t="s">
        <v>259</v>
      </c>
      <c r="B5650" t="s">
        <v>260</v>
      </c>
      <c r="C5650" t="s">
        <v>294</v>
      </c>
      <c r="D5650" t="s">
        <v>802</v>
      </c>
      <c r="E5650" t="s">
        <v>1057</v>
      </c>
      <c r="F5650" t="s">
        <v>11806</v>
      </c>
      <c r="G5650" t="s">
        <v>11807</v>
      </c>
      <c r="H5650">
        <v>0.54200000000000004</v>
      </c>
      <c r="I5650" t="s">
        <v>265</v>
      </c>
      <c r="J5650" t="s">
        <v>242</v>
      </c>
      <c r="K5650" t="s">
        <v>243</v>
      </c>
      <c r="L5650" t="s">
        <v>244</v>
      </c>
      <c r="M5650">
        <v>0</v>
      </c>
      <c r="N5650">
        <v>0.54200000000000004</v>
      </c>
      <c r="O5650" t="s">
        <v>324</v>
      </c>
      <c r="P5650" t="s">
        <v>11808</v>
      </c>
      <c r="Q5650" t="s">
        <v>806</v>
      </c>
      <c r="R5650" t="s">
        <v>11809</v>
      </c>
      <c r="S5650" t="s">
        <v>270</v>
      </c>
      <c r="T5650" t="b">
        <v>1</v>
      </c>
    </row>
    <row r="5651" spans="1:20" x14ac:dyDescent="0.25">
      <c r="A5651" t="s">
        <v>259</v>
      </c>
      <c r="B5651" t="s">
        <v>260</v>
      </c>
      <c r="C5651" t="s">
        <v>237</v>
      </c>
      <c r="D5651" t="s">
        <v>740</v>
      </c>
      <c r="E5651" t="s">
        <v>741</v>
      </c>
      <c r="F5651" t="s">
        <v>11810</v>
      </c>
      <c r="G5651" t="s">
        <v>11811</v>
      </c>
      <c r="H5651">
        <v>1.214</v>
      </c>
      <c r="I5651" t="s">
        <v>265</v>
      </c>
      <c r="J5651" t="s">
        <v>242</v>
      </c>
      <c r="K5651" t="s">
        <v>243</v>
      </c>
      <c r="L5651" t="s">
        <v>244</v>
      </c>
      <c r="M5651">
        <v>0</v>
      </c>
      <c r="N5651">
        <v>1.214</v>
      </c>
      <c r="O5651" t="s">
        <v>446</v>
      </c>
      <c r="P5651" t="s">
        <v>11812</v>
      </c>
      <c r="Q5651" t="s">
        <v>744</v>
      </c>
      <c r="R5651" t="s">
        <v>11813</v>
      </c>
      <c r="S5651" t="s">
        <v>270</v>
      </c>
      <c r="T5651" t="b">
        <v>1</v>
      </c>
    </row>
    <row r="5652" spans="1:20" x14ac:dyDescent="0.25">
      <c r="A5652" t="s">
        <v>259</v>
      </c>
      <c r="B5652" t="s">
        <v>260</v>
      </c>
      <c r="C5652" t="s">
        <v>294</v>
      </c>
      <c r="D5652" t="s">
        <v>740</v>
      </c>
      <c r="E5652" t="s">
        <v>741</v>
      </c>
      <c r="F5652" t="s">
        <v>11810</v>
      </c>
      <c r="G5652" t="s">
        <v>11811</v>
      </c>
      <c r="H5652">
        <v>0.8</v>
      </c>
      <c r="I5652" t="s">
        <v>265</v>
      </c>
      <c r="J5652" t="s">
        <v>242</v>
      </c>
      <c r="K5652" t="s">
        <v>243</v>
      </c>
      <c r="L5652" t="s">
        <v>244</v>
      </c>
      <c r="M5652">
        <v>0</v>
      </c>
      <c r="N5652">
        <v>0.8</v>
      </c>
      <c r="O5652" t="s">
        <v>446</v>
      </c>
      <c r="P5652" t="s">
        <v>11812</v>
      </c>
      <c r="Q5652" t="s">
        <v>744</v>
      </c>
      <c r="R5652" t="s">
        <v>11813</v>
      </c>
      <c r="S5652" t="s">
        <v>270</v>
      </c>
      <c r="T5652" t="b">
        <v>1</v>
      </c>
    </row>
    <row r="5653" spans="1:20" x14ac:dyDescent="0.25">
      <c r="A5653" t="s">
        <v>259</v>
      </c>
      <c r="B5653" t="s">
        <v>260</v>
      </c>
      <c r="C5653" t="s">
        <v>237</v>
      </c>
      <c r="D5653" t="s">
        <v>295</v>
      </c>
      <c r="E5653" t="s">
        <v>9306</v>
      </c>
      <c r="F5653" t="s">
        <v>11814</v>
      </c>
      <c r="G5653" t="s">
        <v>11814</v>
      </c>
      <c r="H5653">
        <v>1.2292000000000001</v>
      </c>
      <c r="I5653" t="s">
        <v>265</v>
      </c>
      <c r="J5653" t="s">
        <v>242</v>
      </c>
      <c r="K5653" t="s">
        <v>243</v>
      </c>
      <c r="L5653" t="s">
        <v>244</v>
      </c>
      <c r="M5653">
        <v>0</v>
      </c>
      <c r="N5653">
        <v>1.2292000000000001</v>
      </c>
      <c r="O5653" t="s">
        <v>350</v>
      </c>
      <c r="P5653" t="s">
        <v>6768</v>
      </c>
      <c r="Q5653" t="s">
        <v>300</v>
      </c>
      <c r="R5653" t="s">
        <v>11815</v>
      </c>
      <c r="S5653" t="s">
        <v>270</v>
      </c>
      <c r="T5653" t="b">
        <v>1</v>
      </c>
    </row>
    <row r="5654" spans="1:20" x14ac:dyDescent="0.25">
      <c r="A5654" t="s">
        <v>259</v>
      </c>
      <c r="B5654" t="s">
        <v>260</v>
      </c>
      <c r="C5654" t="s">
        <v>237</v>
      </c>
      <c r="D5654" t="s">
        <v>701</v>
      </c>
      <c r="E5654" t="s">
        <v>2177</v>
      </c>
      <c r="F5654" t="s">
        <v>2177</v>
      </c>
      <c r="G5654" t="s">
        <v>2178</v>
      </c>
      <c r="H5654">
        <v>2.0640000000000001</v>
      </c>
      <c r="I5654" t="s">
        <v>265</v>
      </c>
      <c r="J5654" t="s">
        <v>242</v>
      </c>
      <c r="K5654" t="s">
        <v>243</v>
      </c>
      <c r="L5654" t="s">
        <v>244</v>
      </c>
      <c r="M5654">
        <v>0</v>
      </c>
      <c r="N5654">
        <v>2.0640000000000001</v>
      </c>
      <c r="O5654" t="s">
        <v>266</v>
      </c>
      <c r="P5654" t="s">
        <v>11816</v>
      </c>
      <c r="Q5654" t="s">
        <v>705</v>
      </c>
      <c r="R5654" t="s">
        <v>11817</v>
      </c>
      <c r="S5654" t="s">
        <v>270</v>
      </c>
      <c r="T5654" t="b">
        <v>1</v>
      </c>
    </row>
    <row r="5655" spans="1:20" x14ac:dyDescent="0.25">
      <c r="A5655" t="s">
        <v>236</v>
      </c>
      <c r="B5655" t="s">
        <v>236</v>
      </c>
      <c r="C5655" t="s">
        <v>237</v>
      </c>
      <c r="D5655" t="s">
        <v>250</v>
      </c>
      <c r="E5655" t="s">
        <v>251</v>
      </c>
      <c r="F5655" t="s">
        <v>455</v>
      </c>
      <c r="G5655" t="s">
        <v>7214</v>
      </c>
      <c r="H5655">
        <v>0.03</v>
      </c>
      <c r="I5655" t="s">
        <v>759</v>
      </c>
      <c r="J5655" t="s">
        <v>242</v>
      </c>
      <c r="K5655" t="s">
        <v>243</v>
      </c>
      <c r="L5655" t="s">
        <v>244</v>
      </c>
      <c r="M5655">
        <v>0</v>
      </c>
      <c r="N5655">
        <v>0.03</v>
      </c>
      <c r="O5655" t="s">
        <v>255</v>
      </c>
      <c r="P5655" t="s">
        <v>11818</v>
      </c>
      <c r="Q5655" t="s">
        <v>257</v>
      </c>
      <c r="R5655" t="s">
        <v>1828</v>
      </c>
      <c r="S5655" t="s">
        <v>249</v>
      </c>
      <c r="T5655" t="b">
        <v>1</v>
      </c>
    </row>
    <row r="5656" spans="1:20" x14ac:dyDescent="0.25">
      <c r="A5656" t="s">
        <v>259</v>
      </c>
      <c r="B5656" t="s">
        <v>260</v>
      </c>
      <c r="C5656" t="s">
        <v>237</v>
      </c>
      <c r="D5656" t="s">
        <v>5261</v>
      </c>
      <c r="E5656" t="s">
        <v>6533</v>
      </c>
      <c r="F5656" t="s">
        <v>9770</v>
      </c>
      <c r="G5656" t="s">
        <v>9770</v>
      </c>
      <c r="H5656">
        <v>1.006175</v>
      </c>
      <c r="I5656" t="s">
        <v>265</v>
      </c>
      <c r="J5656" t="s">
        <v>242</v>
      </c>
      <c r="K5656" t="s">
        <v>243</v>
      </c>
      <c r="L5656" t="s">
        <v>244</v>
      </c>
      <c r="M5656">
        <v>0</v>
      </c>
      <c r="N5656">
        <v>1.006175</v>
      </c>
      <c r="O5656" t="s">
        <v>266</v>
      </c>
      <c r="P5656" t="s">
        <v>11819</v>
      </c>
      <c r="Q5656" t="s">
        <v>5264</v>
      </c>
      <c r="R5656" t="s">
        <v>11820</v>
      </c>
      <c r="S5656" t="s">
        <v>270</v>
      </c>
      <c r="T5656" t="b">
        <v>1</v>
      </c>
    </row>
    <row r="5657" spans="1:20" x14ac:dyDescent="0.25">
      <c r="A5657" t="s">
        <v>259</v>
      </c>
      <c r="B5657" t="s">
        <v>260</v>
      </c>
      <c r="C5657" t="s">
        <v>294</v>
      </c>
      <c r="D5657" t="s">
        <v>5261</v>
      </c>
      <c r="E5657" t="s">
        <v>6533</v>
      </c>
      <c r="F5657" t="s">
        <v>9770</v>
      </c>
      <c r="G5657" t="s">
        <v>9770</v>
      </c>
      <c r="H5657">
        <v>0.82799999999999996</v>
      </c>
      <c r="I5657" t="s">
        <v>265</v>
      </c>
      <c r="J5657" t="s">
        <v>242</v>
      </c>
      <c r="K5657" t="s">
        <v>243</v>
      </c>
      <c r="L5657" t="s">
        <v>244</v>
      </c>
      <c r="M5657">
        <v>0</v>
      </c>
      <c r="N5657">
        <v>0.82799999999999996</v>
      </c>
      <c r="O5657" t="s">
        <v>576</v>
      </c>
      <c r="P5657" t="s">
        <v>11819</v>
      </c>
      <c r="Q5657" t="s">
        <v>5264</v>
      </c>
      <c r="R5657" t="s">
        <v>11820</v>
      </c>
      <c r="S5657" t="s">
        <v>270</v>
      </c>
      <c r="T5657" t="b">
        <v>1</v>
      </c>
    </row>
    <row r="5658" spans="1:20" x14ac:dyDescent="0.25">
      <c r="A5658" t="s">
        <v>259</v>
      </c>
      <c r="B5658" t="s">
        <v>260</v>
      </c>
      <c r="C5658" t="s">
        <v>237</v>
      </c>
      <c r="D5658" t="s">
        <v>1535</v>
      </c>
      <c r="E5658" t="s">
        <v>3796</v>
      </c>
      <c r="F5658" t="s">
        <v>11821</v>
      </c>
      <c r="G5658" t="s">
        <v>11821</v>
      </c>
      <c r="H5658">
        <v>1.8879999999999999</v>
      </c>
      <c r="I5658" t="s">
        <v>265</v>
      </c>
      <c r="J5658" t="s">
        <v>242</v>
      </c>
      <c r="K5658" t="s">
        <v>243</v>
      </c>
      <c r="L5658" t="s">
        <v>244</v>
      </c>
      <c r="M5658">
        <v>0</v>
      </c>
      <c r="N5658">
        <v>1.8879999999999999</v>
      </c>
      <c r="O5658" t="s">
        <v>324</v>
      </c>
      <c r="P5658" t="s">
        <v>8948</v>
      </c>
      <c r="Q5658" t="s">
        <v>1539</v>
      </c>
      <c r="R5658" t="s">
        <v>11822</v>
      </c>
      <c r="S5658" t="s">
        <v>270</v>
      </c>
      <c r="T5658" t="b">
        <v>0</v>
      </c>
    </row>
    <row r="5659" spans="1:20" x14ac:dyDescent="0.25">
      <c r="A5659" t="s">
        <v>259</v>
      </c>
      <c r="B5659" t="s">
        <v>260</v>
      </c>
      <c r="C5659" t="s">
        <v>294</v>
      </c>
      <c r="D5659" t="s">
        <v>1535</v>
      </c>
      <c r="E5659" t="s">
        <v>3796</v>
      </c>
      <c r="F5659" t="s">
        <v>11821</v>
      </c>
      <c r="G5659" t="s">
        <v>11821</v>
      </c>
      <c r="H5659">
        <v>1.1519999999999999</v>
      </c>
      <c r="I5659" t="s">
        <v>265</v>
      </c>
      <c r="J5659" t="s">
        <v>242</v>
      </c>
      <c r="K5659" t="s">
        <v>243</v>
      </c>
      <c r="L5659" t="s">
        <v>244</v>
      </c>
      <c r="M5659">
        <v>0</v>
      </c>
      <c r="N5659">
        <v>1.1519999999999999</v>
      </c>
      <c r="O5659" t="s">
        <v>324</v>
      </c>
      <c r="P5659" t="s">
        <v>8948</v>
      </c>
      <c r="Q5659" t="s">
        <v>1539</v>
      </c>
      <c r="R5659" t="s">
        <v>11822</v>
      </c>
      <c r="S5659" t="s">
        <v>270</v>
      </c>
      <c r="T5659" t="b">
        <v>0</v>
      </c>
    </row>
    <row r="5660" spans="1:20" x14ac:dyDescent="0.25">
      <c r="A5660" t="s">
        <v>259</v>
      </c>
      <c r="B5660" t="s">
        <v>260</v>
      </c>
      <c r="C5660" t="s">
        <v>237</v>
      </c>
      <c r="D5660" t="s">
        <v>656</v>
      </c>
      <c r="E5660" t="s">
        <v>7376</v>
      </c>
      <c r="F5660" t="s">
        <v>11823</v>
      </c>
      <c r="G5660" t="s">
        <v>11824</v>
      </c>
      <c r="H5660">
        <v>0.47699999999999998</v>
      </c>
      <c r="I5660" t="s">
        <v>265</v>
      </c>
      <c r="J5660" t="s">
        <v>242</v>
      </c>
      <c r="K5660" t="s">
        <v>243</v>
      </c>
      <c r="L5660" t="s">
        <v>244</v>
      </c>
      <c r="M5660">
        <v>0</v>
      </c>
      <c r="N5660">
        <v>0.47699999999999998</v>
      </c>
      <c r="O5660" t="s">
        <v>660</v>
      </c>
      <c r="P5660" t="s">
        <v>11825</v>
      </c>
      <c r="Q5660" t="s">
        <v>662</v>
      </c>
      <c r="R5660" t="s">
        <v>11826</v>
      </c>
      <c r="S5660" t="s">
        <v>270</v>
      </c>
      <c r="T5660" t="b">
        <v>1</v>
      </c>
    </row>
    <row r="5661" spans="1:20" x14ac:dyDescent="0.25">
      <c r="A5661" t="s">
        <v>259</v>
      </c>
      <c r="B5661" t="s">
        <v>260</v>
      </c>
      <c r="C5661" t="s">
        <v>237</v>
      </c>
      <c r="D5661" t="s">
        <v>969</v>
      </c>
      <c r="E5661" t="s">
        <v>6919</v>
      </c>
      <c r="F5661" t="s">
        <v>8273</v>
      </c>
      <c r="G5661" t="s">
        <v>8273</v>
      </c>
      <c r="H5661">
        <v>0.40600000000000003</v>
      </c>
      <c r="I5661" t="s">
        <v>265</v>
      </c>
      <c r="J5661" t="s">
        <v>242</v>
      </c>
      <c r="K5661" t="s">
        <v>243</v>
      </c>
      <c r="L5661" t="s">
        <v>244</v>
      </c>
      <c r="M5661">
        <v>0</v>
      </c>
      <c r="N5661">
        <v>0.40600000000000003</v>
      </c>
      <c r="O5661" t="s">
        <v>324</v>
      </c>
      <c r="P5661" t="s">
        <v>11827</v>
      </c>
      <c r="Q5661" t="s">
        <v>973</v>
      </c>
      <c r="R5661" t="s">
        <v>11828</v>
      </c>
      <c r="S5661" t="s">
        <v>270</v>
      </c>
      <c r="T5661" t="b">
        <v>1</v>
      </c>
    </row>
    <row r="5662" spans="1:20" x14ac:dyDescent="0.25">
      <c r="A5662" t="s">
        <v>259</v>
      </c>
      <c r="B5662" t="s">
        <v>260</v>
      </c>
      <c r="C5662" t="s">
        <v>237</v>
      </c>
      <c r="D5662" t="s">
        <v>2380</v>
      </c>
      <c r="E5662" t="s">
        <v>3703</v>
      </c>
      <c r="F5662" t="s">
        <v>11829</v>
      </c>
      <c r="G5662" t="s">
        <v>11830</v>
      </c>
      <c r="H5662">
        <v>8.6E-3</v>
      </c>
      <c r="I5662" t="s">
        <v>265</v>
      </c>
      <c r="J5662" t="s">
        <v>242</v>
      </c>
      <c r="K5662" t="s">
        <v>243</v>
      </c>
      <c r="L5662" t="s">
        <v>244</v>
      </c>
      <c r="M5662">
        <v>0</v>
      </c>
      <c r="N5662">
        <v>8.6E-3</v>
      </c>
      <c r="O5662" t="s">
        <v>1258</v>
      </c>
      <c r="P5662" t="s">
        <v>11831</v>
      </c>
      <c r="Q5662" t="s">
        <v>2384</v>
      </c>
      <c r="R5662" t="s">
        <v>11832</v>
      </c>
      <c r="S5662" t="s">
        <v>270</v>
      </c>
      <c r="T5662" t="b">
        <v>1</v>
      </c>
    </row>
    <row r="5663" spans="1:20" x14ac:dyDescent="0.25">
      <c r="A5663" t="s">
        <v>259</v>
      </c>
      <c r="B5663" t="s">
        <v>260</v>
      </c>
      <c r="C5663" t="s">
        <v>237</v>
      </c>
      <c r="D5663" t="s">
        <v>3256</v>
      </c>
      <c r="E5663" t="s">
        <v>8998</v>
      </c>
      <c r="F5663" t="s">
        <v>9111</v>
      </c>
      <c r="G5663" t="s">
        <v>9112</v>
      </c>
      <c r="H5663">
        <v>2.278</v>
      </c>
      <c r="I5663" t="s">
        <v>265</v>
      </c>
      <c r="J5663" t="s">
        <v>242</v>
      </c>
      <c r="K5663" t="s">
        <v>243</v>
      </c>
      <c r="L5663" t="s">
        <v>244</v>
      </c>
      <c r="M5663">
        <v>0</v>
      </c>
      <c r="N5663">
        <v>2.278</v>
      </c>
      <c r="O5663" t="s">
        <v>266</v>
      </c>
      <c r="P5663" t="s">
        <v>11833</v>
      </c>
      <c r="Q5663" t="s">
        <v>3260</v>
      </c>
      <c r="R5663" t="s">
        <v>11834</v>
      </c>
      <c r="S5663" t="s">
        <v>270</v>
      </c>
      <c r="T5663" t="b">
        <v>1</v>
      </c>
    </row>
    <row r="5664" spans="1:20" x14ac:dyDescent="0.25">
      <c r="A5664" t="s">
        <v>259</v>
      </c>
      <c r="B5664" t="s">
        <v>260</v>
      </c>
      <c r="C5664" t="s">
        <v>294</v>
      </c>
      <c r="D5664" t="s">
        <v>3256</v>
      </c>
      <c r="E5664" t="s">
        <v>8998</v>
      </c>
      <c r="F5664" t="s">
        <v>9111</v>
      </c>
      <c r="G5664" t="s">
        <v>9112</v>
      </c>
      <c r="H5664">
        <v>0.55000000000000004</v>
      </c>
      <c r="I5664" t="s">
        <v>265</v>
      </c>
      <c r="J5664" t="s">
        <v>242</v>
      </c>
      <c r="K5664" t="s">
        <v>243</v>
      </c>
      <c r="L5664" t="s">
        <v>244</v>
      </c>
      <c r="M5664">
        <v>0</v>
      </c>
      <c r="N5664">
        <v>0.55000000000000004</v>
      </c>
      <c r="O5664" t="s">
        <v>266</v>
      </c>
      <c r="P5664" t="s">
        <v>11833</v>
      </c>
      <c r="Q5664" t="s">
        <v>3260</v>
      </c>
      <c r="R5664" t="s">
        <v>11834</v>
      </c>
      <c r="S5664" t="s">
        <v>270</v>
      </c>
      <c r="T5664" t="b">
        <v>1</v>
      </c>
    </row>
    <row r="5665" spans="1:20" x14ac:dyDescent="0.25">
      <c r="A5665" t="s">
        <v>236</v>
      </c>
      <c r="B5665" t="s">
        <v>236</v>
      </c>
      <c r="C5665" t="s">
        <v>237</v>
      </c>
      <c r="D5665" t="s">
        <v>483</v>
      </c>
      <c r="F5665" t="s">
        <v>1438</v>
      </c>
      <c r="G5665" t="s">
        <v>11835</v>
      </c>
      <c r="H5665">
        <v>1.5E-3</v>
      </c>
      <c r="I5665" t="s">
        <v>254</v>
      </c>
      <c r="J5665" t="s">
        <v>242</v>
      </c>
      <c r="K5665" t="s">
        <v>243</v>
      </c>
      <c r="L5665" t="s">
        <v>244</v>
      </c>
      <c r="M5665">
        <v>0</v>
      </c>
      <c r="N5665">
        <v>1.5E-3</v>
      </c>
      <c r="O5665" t="s">
        <v>395</v>
      </c>
      <c r="P5665" t="s">
        <v>11836</v>
      </c>
      <c r="Q5665" t="s">
        <v>488</v>
      </c>
      <c r="R5665" t="s">
        <v>1441</v>
      </c>
      <c r="S5665" t="s">
        <v>249</v>
      </c>
      <c r="T5665" t="b">
        <v>1</v>
      </c>
    </row>
    <row r="5666" spans="1:20" x14ac:dyDescent="0.25">
      <c r="A5666" t="s">
        <v>236</v>
      </c>
      <c r="B5666" t="s">
        <v>236</v>
      </c>
      <c r="C5666" t="s">
        <v>237</v>
      </c>
      <c r="D5666" t="s">
        <v>566</v>
      </c>
      <c r="F5666" t="s">
        <v>1562</v>
      </c>
      <c r="G5666" t="s">
        <v>1563</v>
      </c>
      <c r="H5666">
        <v>5.8500000000000003E-2</v>
      </c>
      <c r="I5666" t="s">
        <v>341</v>
      </c>
      <c r="J5666" t="s">
        <v>242</v>
      </c>
      <c r="K5666" t="s">
        <v>243</v>
      </c>
      <c r="L5666" t="s">
        <v>244</v>
      </c>
      <c r="M5666">
        <v>0</v>
      </c>
      <c r="N5666">
        <v>5.8500000000000003E-2</v>
      </c>
      <c r="O5666" t="s">
        <v>690</v>
      </c>
      <c r="P5666" t="s">
        <v>11837</v>
      </c>
      <c r="Q5666" t="s">
        <v>571</v>
      </c>
      <c r="R5666" t="s">
        <v>7544</v>
      </c>
      <c r="S5666" t="s">
        <v>249</v>
      </c>
      <c r="T5666" t="b">
        <v>1</v>
      </c>
    </row>
    <row r="5667" spans="1:20" x14ac:dyDescent="0.25">
      <c r="A5667" t="s">
        <v>236</v>
      </c>
      <c r="B5667" t="s">
        <v>236</v>
      </c>
      <c r="C5667" t="s">
        <v>237</v>
      </c>
      <c r="D5667" t="s">
        <v>566</v>
      </c>
      <c r="F5667" t="s">
        <v>1562</v>
      </c>
      <c r="G5667" t="s">
        <v>1563</v>
      </c>
      <c r="H5667">
        <v>5.6160000000000002E-2</v>
      </c>
      <c r="I5667" t="s">
        <v>341</v>
      </c>
      <c r="J5667" t="s">
        <v>242</v>
      </c>
      <c r="K5667" t="s">
        <v>243</v>
      </c>
      <c r="L5667" t="s">
        <v>244</v>
      </c>
      <c r="M5667">
        <v>51200</v>
      </c>
      <c r="N5667">
        <v>5.6160000000000002E-2</v>
      </c>
      <c r="O5667" t="s">
        <v>690</v>
      </c>
      <c r="P5667" t="s">
        <v>11837</v>
      </c>
      <c r="Q5667" t="s">
        <v>571</v>
      </c>
      <c r="R5667" t="s">
        <v>7544</v>
      </c>
      <c r="S5667" t="s">
        <v>249</v>
      </c>
      <c r="T5667" t="b">
        <v>1</v>
      </c>
    </row>
    <row r="5668" spans="1:20" x14ac:dyDescent="0.25">
      <c r="A5668" t="s">
        <v>236</v>
      </c>
      <c r="B5668" t="s">
        <v>236</v>
      </c>
      <c r="C5668" t="s">
        <v>237</v>
      </c>
      <c r="D5668" t="s">
        <v>566</v>
      </c>
      <c r="F5668" t="s">
        <v>1562</v>
      </c>
      <c r="G5668" t="s">
        <v>1563</v>
      </c>
      <c r="H5668">
        <v>5.382E-2</v>
      </c>
      <c r="I5668" t="s">
        <v>341</v>
      </c>
      <c r="J5668" t="s">
        <v>242</v>
      </c>
      <c r="K5668" t="s">
        <v>243</v>
      </c>
      <c r="L5668" t="s">
        <v>244</v>
      </c>
      <c r="M5668">
        <v>512000</v>
      </c>
      <c r="N5668">
        <v>5.382E-2</v>
      </c>
      <c r="O5668" t="s">
        <v>690</v>
      </c>
      <c r="P5668" t="s">
        <v>11837</v>
      </c>
      <c r="Q5668" t="s">
        <v>571</v>
      </c>
      <c r="R5668" t="s">
        <v>7544</v>
      </c>
      <c r="S5668" t="s">
        <v>249</v>
      </c>
      <c r="T5668" t="b">
        <v>1</v>
      </c>
    </row>
    <row r="5669" spans="1:20" x14ac:dyDescent="0.25">
      <c r="A5669" t="s">
        <v>259</v>
      </c>
      <c r="B5669" t="s">
        <v>260</v>
      </c>
      <c r="C5669" t="s">
        <v>237</v>
      </c>
      <c r="D5669" t="s">
        <v>1375</v>
      </c>
      <c r="E5669" t="s">
        <v>1376</v>
      </c>
      <c r="F5669" t="s">
        <v>1531</v>
      </c>
      <c r="G5669" t="s">
        <v>1531</v>
      </c>
      <c r="H5669">
        <v>3.6480000000000001</v>
      </c>
      <c r="I5669" t="s">
        <v>265</v>
      </c>
      <c r="J5669" t="s">
        <v>242</v>
      </c>
      <c r="K5669" t="s">
        <v>243</v>
      </c>
      <c r="L5669" t="s">
        <v>244</v>
      </c>
      <c r="M5669">
        <v>0</v>
      </c>
      <c r="N5669">
        <v>3.6480000000000001</v>
      </c>
      <c r="O5669" t="s">
        <v>1378</v>
      </c>
      <c r="P5669" t="s">
        <v>3178</v>
      </c>
      <c r="Q5669" t="s">
        <v>1380</v>
      </c>
      <c r="R5669" t="s">
        <v>11838</v>
      </c>
      <c r="S5669" t="s">
        <v>270</v>
      </c>
      <c r="T5669" t="b">
        <v>0</v>
      </c>
    </row>
    <row r="5670" spans="1:20" x14ac:dyDescent="0.25">
      <c r="A5670" t="s">
        <v>259</v>
      </c>
      <c r="B5670" t="s">
        <v>260</v>
      </c>
      <c r="C5670" t="s">
        <v>294</v>
      </c>
      <c r="D5670" t="s">
        <v>1375</v>
      </c>
      <c r="E5670" t="s">
        <v>1376</v>
      </c>
      <c r="F5670" t="s">
        <v>1531</v>
      </c>
      <c r="G5670" t="s">
        <v>1531</v>
      </c>
      <c r="H5670">
        <v>0.72</v>
      </c>
      <c r="I5670" t="s">
        <v>265</v>
      </c>
      <c r="J5670" t="s">
        <v>242</v>
      </c>
      <c r="K5670" t="s">
        <v>243</v>
      </c>
      <c r="L5670" t="s">
        <v>244</v>
      </c>
      <c r="M5670">
        <v>0</v>
      </c>
      <c r="N5670">
        <v>0.72</v>
      </c>
      <c r="O5670" t="s">
        <v>1378</v>
      </c>
      <c r="P5670" t="s">
        <v>3178</v>
      </c>
      <c r="Q5670" t="s">
        <v>1380</v>
      </c>
      <c r="R5670" t="s">
        <v>11838</v>
      </c>
      <c r="S5670" t="s">
        <v>270</v>
      </c>
      <c r="T5670" t="b">
        <v>0</v>
      </c>
    </row>
    <row r="5671" spans="1:20" x14ac:dyDescent="0.25">
      <c r="A5671" t="s">
        <v>259</v>
      </c>
      <c r="B5671" t="s">
        <v>271</v>
      </c>
      <c r="C5671" t="s">
        <v>237</v>
      </c>
      <c r="D5671" t="s">
        <v>3157</v>
      </c>
      <c r="F5671" t="s">
        <v>11839</v>
      </c>
      <c r="G5671" t="s">
        <v>11840</v>
      </c>
      <c r="H5671">
        <v>0.3</v>
      </c>
      <c r="I5671" t="s">
        <v>265</v>
      </c>
      <c r="J5671" t="s">
        <v>242</v>
      </c>
      <c r="K5671" t="s">
        <v>243</v>
      </c>
      <c r="L5671" t="s">
        <v>244</v>
      </c>
      <c r="M5671">
        <v>0</v>
      </c>
      <c r="N5671">
        <v>0.3</v>
      </c>
      <c r="O5671" t="s">
        <v>3916</v>
      </c>
      <c r="P5671" t="s">
        <v>11841</v>
      </c>
      <c r="Q5671" t="s">
        <v>3161</v>
      </c>
      <c r="R5671" t="s">
        <v>11842</v>
      </c>
      <c r="S5671" t="s">
        <v>279</v>
      </c>
      <c r="T5671" t="b">
        <v>0</v>
      </c>
    </row>
    <row r="5672" spans="1:20" x14ac:dyDescent="0.25">
      <c r="A5672" t="s">
        <v>236</v>
      </c>
      <c r="B5672" t="s">
        <v>236</v>
      </c>
      <c r="C5672" t="s">
        <v>237</v>
      </c>
      <c r="D5672" t="s">
        <v>238</v>
      </c>
      <c r="F5672" t="s">
        <v>302</v>
      </c>
      <c r="G5672" t="s">
        <v>240</v>
      </c>
      <c r="H5672">
        <v>0.01</v>
      </c>
      <c r="I5672" t="s">
        <v>241</v>
      </c>
      <c r="J5672" t="s">
        <v>242</v>
      </c>
      <c r="K5672" t="s">
        <v>243</v>
      </c>
      <c r="L5672" t="s">
        <v>244</v>
      </c>
      <c r="M5672">
        <v>0</v>
      </c>
      <c r="N5672">
        <v>0.01</v>
      </c>
      <c r="O5672" t="s">
        <v>245</v>
      </c>
      <c r="P5672" t="s">
        <v>246</v>
      </c>
      <c r="Q5672" t="s">
        <v>247</v>
      </c>
      <c r="R5672" t="s">
        <v>305</v>
      </c>
      <c r="S5672" t="s">
        <v>249</v>
      </c>
      <c r="T5672" t="b">
        <v>1</v>
      </c>
    </row>
    <row r="5673" spans="1:20" x14ac:dyDescent="0.25">
      <c r="A5673" t="s">
        <v>259</v>
      </c>
      <c r="B5673" t="s">
        <v>260</v>
      </c>
      <c r="C5673" t="s">
        <v>237</v>
      </c>
      <c r="D5673" t="s">
        <v>707</v>
      </c>
      <c r="E5673" t="s">
        <v>3561</v>
      </c>
      <c r="F5673" t="s">
        <v>3562</v>
      </c>
      <c r="G5673" t="s">
        <v>10577</v>
      </c>
      <c r="H5673">
        <v>4.6027999999999999E-2</v>
      </c>
      <c r="I5673" t="s">
        <v>265</v>
      </c>
      <c r="J5673" t="s">
        <v>242</v>
      </c>
      <c r="K5673" t="s">
        <v>243</v>
      </c>
      <c r="L5673" t="s">
        <v>244</v>
      </c>
      <c r="M5673">
        <v>0</v>
      </c>
      <c r="N5673">
        <v>4.6027999999999999E-2</v>
      </c>
      <c r="O5673" t="s">
        <v>372</v>
      </c>
      <c r="P5673" t="s">
        <v>11843</v>
      </c>
      <c r="Q5673" t="s">
        <v>713</v>
      </c>
      <c r="R5673" t="s">
        <v>11844</v>
      </c>
      <c r="S5673" t="s">
        <v>270</v>
      </c>
      <c r="T5673" t="b">
        <v>1</v>
      </c>
    </row>
    <row r="5674" spans="1:20" x14ac:dyDescent="0.25">
      <c r="A5674" t="s">
        <v>259</v>
      </c>
      <c r="B5674" t="s">
        <v>260</v>
      </c>
      <c r="C5674" t="s">
        <v>237</v>
      </c>
      <c r="D5674" t="s">
        <v>399</v>
      </c>
      <c r="E5674" t="s">
        <v>5571</v>
      </c>
      <c r="F5674" t="s">
        <v>11845</v>
      </c>
      <c r="G5674" t="s">
        <v>11846</v>
      </c>
      <c r="H5674">
        <v>9.0399999999999994E-2</v>
      </c>
      <c r="I5674" t="s">
        <v>265</v>
      </c>
      <c r="J5674" t="s">
        <v>242</v>
      </c>
      <c r="K5674" t="s">
        <v>243</v>
      </c>
      <c r="L5674" t="s">
        <v>244</v>
      </c>
      <c r="M5674">
        <v>0</v>
      </c>
      <c r="N5674">
        <v>9.0399999999999994E-2</v>
      </c>
      <c r="O5674" t="s">
        <v>266</v>
      </c>
      <c r="P5674" t="s">
        <v>11847</v>
      </c>
      <c r="Q5674" t="s">
        <v>404</v>
      </c>
      <c r="R5674" t="s">
        <v>11848</v>
      </c>
      <c r="S5674" t="s">
        <v>270</v>
      </c>
      <c r="T5674" t="b">
        <v>1</v>
      </c>
    </row>
    <row r="5675" spans="1:20" x14ac:dyDescent="0.25">
      <c r="A5675" t="s">
        <v>259</v>
      </c>
      <c r="B5675" t="s">
        <v>382</v>
      </c>
      <c r="C5675" t="s">
        <v>237</v>
      </c>
      <c r="D5675" t="s">
        <v>5499</v>
      </c>
      <c r="E5675" t="s">
        <v>5622</v>
      </c>
      <c r="F5675" t="s">
        <v>5623</v>
      </c>
      <c r="G5675" t="s">
        <v>5623</v>
      </c>
      <c r="H5675">
        <v>0.25600000000000001</v>
      </c>
      <c r="I5675" t="s">
        <v>265</v>
      </c>
      <c r="J5675" t="s">
        <v>242</v>
      </c>
      <c r="K5675" t="s">
        <v>243</v>
      </c>
      <c r="L5675" t="s">
        <v>244</v>
      </c>
      <c r="M5675">
        <v>0</v>
      </c>
      <c r="N5675">
        <v>0.25600000000000001</v>
      </c>
      <c r="O5675" t="s">
        <v>386</v>
      </c>
      <c r="P5675" t="s">
        <v>11849</v>
      </c>
      <c r="Q5675" t="s">
        <v>5504</v>
      </c>
      <c r="R5675" t="s">
        <v>11850</v>
      </c>
      <c r="S5675" t="s">
        <v>390</v>
      </c>
      <c r="T5675" t="b">
        <v>1</v>
      </c>
    </row>
    <row r="5676" spans="1:20" x14ac:dyDescent="0.25">
      <c r="A5676" t="s">
        <v>259</v>
      </c>
      <c r="B5676" t="s">
        <v>260</v>
      </c>
      <c r="C5676" t="s">
        <v>237</v>
      </c>
      <c r="D5676" t="s">
        <v>635</v>
      </c>
      <c r="E5676" t="s">
        <v>8555</v>
      </c>
      <c r="F5676" t="s">
        <v>11547</v>
      </c>
      <c r="G5676" t="s">
        <v>11547</v>
      </c>
      <c r="H5676">
        <v>0.46100000000000002</v>
      </c>
      <c r="I5676" t="s">
        <v>265</v>
      </c>
      <c r="J5676" t="s">
        <v>242</v>
      </c>
      <c r="K5676" t="s">
        <v>243</v>
      </c>
      <c r="L5676" t="s">
        <v>244</v>
      </c>
      <c r="M5676">
        <v>0</v>
      </c>
      <c r="N5676">
        <v>0.46100000000000002</v>
      </c>
      <c r="O5676" t="s">
        <v>324</v>
      </c>
      <c r="P5676" t="s">
        <v>11851</v>
      </c>
      <c r="Q5676" t="s">
        <v>639</v>
      </c>
      <c r="R5676" t="s">
        <v>11852</v>
      </c>
      <c r="S5676" t="s">
        <v>270</v>
      </c>
      <c r="T5676" t="b">
        <v>1</v>
      </c>
    </row>
    <row r="5677" spans="1:20" x14ac:dyDescent="0.25">
      <c r="A5677" t="s">
        <v>236</v>
      </c>
      <c r="B5677" t="s">
        <v>236</v>
      </c>
      <c r="C5677" t="s">
        <v>237</v>
      </c>
      <c r="D5677" t="s">
        <v>1198</v>
      </c>
      <c r="F5677" t="s">
        <v>600</v>
      </c>
      <c r="G5677" t="s">
        <v>11853</v>
      </c>
      <c r="H5677">
        <v>0</v>
      </c>
      <c r="I5677" t="s">
        <v>254</v>
      </c>
      <c r="J5677" t="s">
        <v>242</v>
      </c>
      <c r="K5677" t="s">
        <v>243</v>
      </c>
      <c r="L5677" t="s">
        <v>244</v>
      </c>
      <c r="M5677">
        <v>0</v>
      </c>
      <c r="N5677">
        <v>0</v>
      </c>
      <c r="O5677" t="s">
        <v>1390</v>
      </c>
      <c r="P5677" t="s">
        <v>11854</v>
      </c>
      <c r="Q5677" t="s">
        <v>1201</v>
      </c>
      <c r="R5677" t="s">
        <v>3775</v>
      </c>
      <c r="S5677" t="s">
        <v>249</v>
      </c>
      <c r="T5677" t="b">
        <v>0</v>
      </c>
    </row>
    <row r="5678" spans="1:20" x14ac:dyDescent="0.25">
      <c r="A5678" t="s">
        <v>236</v>
      </c>
      <c r="B5678" t="s">
        <v>236</v>
      </c>
      <c r="C5678" t="s">
        <v>237</v>
      </c>
      <c r="D5678" t="s">
        <v>314</v>
      </c>
      <c r="E5678" t="s">
        <v>251</v>
      </c>
      <c r="F5678" t="s">
        <v>479</v>
      </c>
      <c r="G5678" t="s">
        <v>1218</v>
      </c>
      <c r="H5678">
        <v>4.0000000000000001E-3</v>
      </c>
      <c r="I5678" t="s">
        <v>254</v>
      </c>
      <c r="J5678" t="s">
        <v>242</v>
      </c>
      <c r="K5678" t="s">
        <v>243</v>
      </c>
      <c r="L5678" t="s">
        <v>244</v>
      </c>
      <c r="M5678">
        <v>0</v>
      </c>
      <c r="N5678">
        <v>4.0000000000000001E-3</v>
      </c>
      <c r="O5678" t="s">
        <v>255</v>
      </c>
      <c r="P5678" t="s">
        <v>11855</v>
      </c>
      <c r="Q5678" t="s">
        <v>318</v>
      </c>
      <c r="R5678" t="s">
        <v>3876</v>
      </c>
      <c r="S5678" t="s">
        <v>249</v>
      </c>
      <c r="T5678" t="b">
        <v>1</v>
      </c>
    </row>
    <row r="5679" spans="1:20" x14ac:dyDescent="0.25">
      <c r="A5679" t="s">
        <v>236</v>
      </c>
      <c r="B5679" t="s">
        <v>236</v>
      </c>
      <c r="C5679" t="s">
        <v>237</v>
      </c>
      <c r="D5679" t="s">
        <v>362</v>
      </c>
      <c r="F5679" t="s">
        <v>363</v>
      </c>
      <c r="G5679" t="s">
        <v>7742</v>
      </c>
      <c r="H5679">
        <v>0.1012</v>
      </c>
      <c r="I5679" t="s">
        <v>341</v>
      </c>
      <c r="J5679" t="s">
        <v>242</v>
      </c>
      <c r="K5679" t="s">
        <v>243</v>
      </c>
      <c r="L5679" t="s">
        <v>244</v>
      </c>
      <c r="M5679">
        <v>0</v>
      </c>
      <c r="N5679">
        <v>0.1012</v>
      </c>
      <c r="O5679" t="s">
        <v>690</v>
      </c>
      <c r="P5679" t="s">
        <v>11856</v>
      </c>
      <c r="Q5679" t="s">
        <v>367</v>
      </c>
      <c r="R5679" t="s">
        <v>368</v>
      </c>
      <c r="S5679" t="s">
        <v>249</v>
      </c>
      <c r="T5679" t="b">
        <v>1</v>
      </c>
    </row>
    <row r="5680" spans="1:20" x14ac:dyDescent="0.25">
      <c r="A5680" t="s">
        <v>259</v>
      </c>
      <c r="B5680" t="s">
        <v>260</v>
      </c>
      <c r="C5680" t="s">
        <v>237</v>
      </c>
      <c r="D5680" t="s">
        <v>412</v>
      </c>
      <c r="E5680" t="s">
        <v>413</v>
      </c>
      <c r="F5680" t="s">
        <v>3138</v>
      </c>
      <c r="G5680" t="s">
        <v>3138</v>
      </c>
      <c r="H5680">
        <v>3.5680000000000001</v>
      </c>
      <c r="I5680" t="s">
        <v>265</v>
      </c>
      <c r="J5680" t="s">
        <v>242</v>
      </c>
      <c r="K5680" t="s">
        <v>243</v>
      </c>
      <c r="L5680" t="s">
        <v>244</v>
      </c>
      <c r="M5680">
        <v>0</v>
      </c>
      <c r="N5680">
        <v>3.5680000000000001</v>
      </c>
      <c r="O5680" t="s">
        <v>372</v>
      </c>
      <c r="P5680" t="s">
        <v>11857</v>
      </c>
      <c r="Q5680" t="s">
        <v>416</v>
      </c>
      <c r="R5680" t="s">
        <v>11858</v>
      </c>
      <c r="S5680" t="s">
        <v>270</v>
      </c>
      <c r="T5680" t="b">
        <v>1</v>
      </c>
    </row>
    <row r="5681" spans="1:20" x14ac:dyDescent="0.25">
      <c r="A5681" t="s">
        <v>236</v>
      </c>
      <c r="B5681" t="s">
        <v>236</v>
      </c>
      <c r="C5681" t="s">
        <v>237</v>
      </c>
      <c r="D5681" t="s">
        <v>566</v>
      </c>
      <c r="F5681" t="s">
        <v>484</v>
      </c>
      <c r="G5681" t="s">
        <v>2992</v>
      </c>
      <c r="H5681">
        <v>0.01</v>
      </c>
      <c r="I5681" t="s">
        <v>241</v>
      </c>
      <c r="J5681" t="s">
        <v>242</v>
      </c>
      <c r="K5681" t="s">
        <v>243</v>
      </c>
      <c r="L5681" t="s">
        <v>244</v>
      </c>
      <c r="M5681">
        <v>0</v>
      </c>
      <c r="N5681">
        <v>0.01</v>
      </c>
      <c r="O5681" t="s">
        <v>2720</v>
      </c>
      <c r="P5681" t="s">
        <v>5895</v>
      </c>
      <c r="Q5681" t="s">
        <v>571</v>
      </c>
      <c r="R5681" t="s">
        <v>626</v>
      </c>
      <c r="S5681" t="s">
        <v>249</v>
      </c>
      <c r="T5681" t="b">
        <v>0</v>
      </c>
    </row>
    <row r="5682" spans="1:20" x14ac:dyDescent="0.25">
      <c r="A5682" t="s">
        <v>259</v>
      </c>
      <c r="B5682" t="s">
        <v>260</v>
      </c>
      <c r="C5682" t="s">
        <v>237</v>
      </c>
      <c r="D5682" t="s">
        <v>3088</v>
      </c>
      <c r="E5682" t="s">
        <v>10283</v>
      </c>
      <c r="F5682" t="s">
        <v>10283</v>
      </c>
      <c r="G5682" t="s">
        <v>10284</v>
      </c>
      <c r="H5682">
        <v>6.9119999999999999</v>
      </c>
      <c r="I5682" t="s">
        <v>265</v>
      </c>
      <c r="J5682" t="s">
        <v>242</v>
      </c>
      <c r="K5682" t="s">
        <v>243</v>
      </c>
      <c r="L5682" t="s">
        <v>244</v>
      </c>
      <c r="M5682">
        <v>0</v>
      </c>
      <c r="N5682">
        <v>6.9119999999999999</v>
      </c>
      <c r="O5682" t="s">
        <v>324</v>
      </c>
      <c r="P5682" t="s">
        <v>11859</v>
      </c>
      <c r="Q5682" t="s">
        <v>3092</v>
      </c>
      <c r="R5682" t="s">
        <v>11860</v>
      </c>
      <c r="S5682" t="s">
        <v>270</v>
      </c>
      <c r="T5682" t="b">
        <v>1</v>
      </c>
    </row>
    <row r="5683" spans="1:20" x14ac:dyDescent="0.25">
      <c r="A5683" t="s">
        <v>259</v>
      </c>
      <c r="B5683" t="s">
        <v>260</v>
      </c>
      <c r="C5683" t="s">
        <v>336</v>
      </c>
      <c r="D5683" t="s">
        <v>3088</v>
      </c>
      <c r="E5683" t="s">
        <v>10283</v>
      </c>
      <c r="F5683" t="s">
        <v>10283</v>
      </c>
      <c r="G5683" t="s">
        <v>10284</v>
      </c>
      <c r="H5683">
        <v>35724</v>
      </c>
      <c r="I5683" t="s">
        <v>265</v>
      </c>
      <c r="J5683" t="s">
        <v>242</v>
      </c>
      <c r="K5683" t="s">
        <v>243</v>
      </c>
      <c r="L5683" t="s">
        <v>244</v>
      </c>
      <c r="M5683">
        <v>0</v>
      </c>
      <c r="N5683">
        <v>35724</v>
      </c>
      <c r="O5683" t="s">
        <v>324</v>
      </c>
      <c r="P5683" t="s">
        <v>11859</v>
      </c>
      <c r="Q5683" t="s">
        <v>3092</v>
      </c>
      <c r="R5683" t="s">
        <v>11861</v>
      </c>
      <c r="S5683" t="s">
        <v>270</v>
      </c>
      <c r="T5683" t="b">
        <v>1</v>
      </c>
    </row>
    <row r="5684" spans="1:20" x14ac:dyDescent="0.25">
      <c r="A5684" t="s">
        <v>259</v>
      </c>
      <c r="B5684" t="s">
        <v>260</v>
      </c>
      <c r="C5684" t="s">
        <v>336</v>
      </c>
      <c r="D5684" t="s">
        <v>3088</v>
      </c>
      <c r="E5684" t="s">
        <v>10283</v>
      </c>
      <c r="F5684" t="s">
        <v>10283</v>
      </c>
      <c r="G5684" t="s">
        <v>10284</v>
      </c>
      <c r="H5684">
        <v>69026</v>
      </c>
      <c r="I5684" t="s">
        <v>265</v>
      </c>
      <c r="J5684" t="s">
        <v>242</v>
      </c>
      <c r="K5684" t="s">
        <v>243</v>
      </c>
      <c r="L5684" t="s">
        <v>244</v>
      </c>
      <c r="M5684">
        <v>0</v>
      </c>
      <c r="N5684">
        <v>69026</v>
      </c>
      <c r="O5684" t="s">
        <v>324</v>
      </c>
      <c r="P5684" t="s">
        <v>11859</v>
      </c>
      <c r="Q5684" t="s">
        <v>3092</v>
      </c>
      <c r="R5684" t="s">
        <v>11862</v>
      </c>
      <c r="S5684" t="s">
        <v>270</v>
      </c>
      <c r="T5684" t="b">
        <v>1</v>
      </c>
    </row>
    <row r="5685" spans="1:20" x14ac:dyDescent="0.25">
      <c r="A5685" t="s">
        <v>259</v>
      </c>
      <c r="B5685" t="s">
        <v>260</v>
      </c>
      <c r="C5685" t="s">
        <v>237</v>
      </c>
      <c r="D5685" t="s">
        <v>1832</v>
      </c>
      <c r="E5685" t="s">
        <v>994</v>
      </c>
      <c r="F5685" t="s">
        <v>10419</v>
      </c>
      <c r="G5685" t="s">
        <v>10420</v>
      </c>
      <c r="H5685">
        <v>0.159</v>
      </c>
      <c r="I5685" t="s">
        <v>265</v>
      </c>
      <c r="J5685" t="s">
        <v>242</v>
      </c>
      <c r="K5685" t="s">
        <v>243</v>
      </c>
      <c r="L5685" t="s">
        <v>244</v>
      </c>
      <c r="M5685">
        <v>0</v>
      </c>
      <c r="N5685">
        <v>0.159</v>
      </c>
      <c r="O5685" t="s">
        <v>518</v>
      </c>
      <c r="P5685" t="s">
        <v>11863</v>
      </c>
      <c r="Q5685" t="s">
        <v>1836</v>
      </c>
      <c r="R5685" t="s">
        <v>11864</v>
      </c>
      <c r="S5685" t="s">
        <v>270</v>
      </c>
      <c r="T5685" t="b">
        <v>1</v>
      </c>
    </row>
    <row r="5686" spans="1:20" x14ac:dyDescent="0.25">
      <c r="A5686" t="s">
        <v>259</v>
      </c>
      <c r="B5686" t="s">
        <v>260</v>
      </c>
      <c r="C5686" t="s">
        <v>294</v>
      </c>
      <c r="D5686" t="s">
        <v>1832</v>
      </c>
      <c r="E5686" t="s">
        <v>994</v>
      </c>
      <c r="F5686" t="s">
        <v>10419</v>
      </c>
      <c r="G5686" t="s">
        <v>10420</v>
      </c>
      <c r="H5686">
        <v>0.113</v>
      </c>
      <c r="I5686" t="s">
        <v>265</v>
      </c>
      <c r="J5686" t="s">
        <v>242</v>
      </c>
      <c r="K5686" t="s">
        <v>243</v>
      </c>
      <c r="L5686" t="s">
        <v>244</v>
      </c>
      <c r="M5686">
        <v>0</v>
      </c>
      <c r="N5686">
        <v>0.113</v>
      </c>
      <c r="O5686" t="s">
        <v>518</v>
      </c>
      <c r="P5686" t="s">
        <v>11863</v>
      </c>
      <c r="Q5686" t="s">
        <v>1836</v>
      </c>
      <c r="R5686" t="s">
        <v>11864</v>
      </c>
      <c r="S5686" t="s">
        <v>270</v>
      </c>
      <c r="T5686" t="b">
        <v>1</v>
      </c>
    </row>
    <row r="5687" spans="1:20" x14ac:dyDescent="0.25">
      <c r="A5687" t="s">
        <v>236</v>
      </c>
      <c r="B5687" t="s">
        <v>236</v>
      </c>
      <c r="C5687" t="s">
        <v>237</v>
      </c>
      <c r="D5687" t="s">
        <v>250</v>
      </c>
      <c r="F5687" t="s">
        <v>925</v>
      </c>
      <c r="G5687" t="s">
        <v>5596</v>
      </c>
      <c r="H5687">
        <v>9.8999999999999999E-4</v>
      </c>
      <c r="I5687" t="s">
        <v>241</v>
      </c>
      <c r="J5687" t="s">
        <v>242</v>
      </c>
      <c r="K5687" t="s">
        <v>243</v>
      </c>
      <c r="L5687" t="s">
        <v>244</v>
      </c>
      <c r="M5687">
        <v>0</v>
      </c>
      <c r="N5687">
        <v>9.8999999999999999E-4</v>
      </c>
      <c r="O5687" t="s">
        <v>432</v>
      </c>
      <c r="P5687" t="s">
        <v>11865</v>
      </c>
      <c r="Q5687" t="s">
        <v>257</v>
      </c>
      <c r="R5687" t="s">
        <v>5150</v>
      </c>
      <c r="S5687" t="s">
        <v>249</v>
      </c>
      <c r="T5687" t="b">
        <v>1</v>
      </c>
    </row>
    <row r="5688" spans="1:20" x14ac:dyDescent="0.25">
      <c r="A5688" t="s">
        <v>259</v>
      </c>
      <c r="B5688" t="s">
        <v>260</v>
      </c>
      <c r="C5688" t="s">
        <v>237</v>
      </c>
      <c r="D5688" t="s">
        <v>980</v>
      </c>
      <c r="E5688" t="s">
        <v>981</v>
      </c>
      <c r="F5688" t="s">
        <v>10483</v>
      </c>
      <c r="G5688" t="s">
        <v>10484</v>
      </c>
      <c r="H5688">
        <v>1.504</v>
      </c>
      <c r="I5688" t="s">
        <v>265</v>
      </c>
      <c r="J5688" t="s">
        <v>242</v>
      </c>
      <c r="K5688" t="s">
        <v>243</v>
      </c>
      <c r="L5688" t="s">
        <v>244</v>
      </c>
      <c r="M5688">
        <v>0</v>
      </c>
      <c r="N5688">
        <v>1.504</v>
      </c>
      <c r="O5688" t="s">
        <v>652</v>
      </c>
      <c r="P5688" t="s">
        <v>11866</v>
      </c>
      <c r="Q5688" t="s">
        <v>985</v>
      </c>
      <c r="R5688" t="s">
        <v>11867</v>
      </c>
      <c r="S5688" t="s">
        <v>270</v>
      </c>
      <c r="T5688" t="b">
        <v>1</v>
      </c>
    </row>
    <row r="5689" spans="1:20" x14ac:dyDescent="0.25">
      <c r="A5689" t="s">
        <v>259</v>
      </c>
      <c r="B5689" t="s">
        <v>260</v>
      </c>
      <c r="C5689" t="s">
        <v>294</v>
      </c>
      <c r="D5689" t="s">
        <v>980</v>
      </c>
      <c r="E5689" t="s">
        <v>981</v>
      </c>
      <c r="F5689" t="s">
        <v>10483</v>
      </c>
      <c r="G5689" t="s">
        <v>10484</v>
      </c>
      <c r="H5689">
        <v>0.76800000000000002</v>
      </c>
      <c r="I5689" t="s">
        <v>265</v>
      </c>
      <c r="J5689" t="s">
        <v>242</v>
      </c>
      <c r="K5689" t="s">
        <v>243</v>
      </c>
      <c r="L5689" t="s">
        <v>244</v>
      </c>
      <c r="M5689">
        <v>0</v>
      </c>
      <c r="N5689">
        <v>0.76800000000000002</v>
      </c>
      <c r="O5689" t="s">
        <v>652</v>
      </c>
      <c r="P5689" t="s">
        <v>11866</v>
      </c>
      <c r="Q5689" t="s">
        <v>985</v>
      </c>
      <c r="R5689" t="s">
        <v>11867</v>
      </c>
      <c r="S5689" t="s">
        <v>270</v>
      </c>
      <c r="T5689" t="b">
        <v>1</v>
      </c>
    </row>
    <row r="5690" spans="1:20" x14ac:dyDescent="0.25">
      <c r="A5690" t="s">
        <v>259</v>
      </c>
      <c r="B5690" t="s">
        <v>260</v>
      </c>
      <c r="C5690" t="s">
        <v>237</v>
      </c>
      <c r="D5690" t="s">
        <v>3163</v>
      </c>
      <c r="E5690" t="s">
        <v>7537</v>
      </c>
      <c r="F5690" t="s">
        <v>10020</v>
      </c>
      <c r="G5690" t="s">
        <v>10020</v>
      </c>
      <c r="H5690">
        <v>0.10494100000000001</v>
      </c>
      <c r="I5690" t="s">
        <v>265</v>
      </c>
      <c r="J5690" t="s">
        <v>242</v>
      </c>
      <c r="K5690" t="s">
        <v>243</v>
      </c>
      <c r="L5690" t="s">
        <v>244</v>
      </c>
      <c r="M5690">
        <v>0</v>
      </c>
      <c r="N5690">
        <v>0.10494100000000001</v>
      </c>
      <c r="O5690" t="s">
        <v>372</v>
      </c>
      <c r="P5690" t="s">
        <v>11868</v>
      </c>
      <c r="Q5690" t="s">
        <v>3167</v>
      </c>
      <c r="R5690" t="s">
        <v>11869</v>
      </c>
      <c r="S5690" t="s">
        <v>270</v>
      </c>
      <c r="T5690" t="b">
        <v>1</v>
      </c>
    </row>
    <row r="5691" spans="1:20" x14ac:dyDescent="0.25">
      <c r="A5691" t="s">
        <v>259</v>
      </c>
      <c r="B5691" t="s">
        <v>260</v>
      </c>
      <c r="C5691" t="s">
        <v>294</v>
      </c>
      <c r="D5691" t="s">
        <v>3163</v>
      </c>
      <c r="E5691" t="s">
        <v>7537</v>
      </c>
      <c r="F5691" t="s">
        <v>10020</v>
      </c>
      <c r="G5691" t="s">
        <v>10020</v>
      </c>
      <c r="H5691">
        <v>3.3799999999999997E-2</v>
      </c>
      <c r="I5691" t="s">
        <v>265</v>
      </c>
      <c r="J5691" t="s">
        <v>242</v>
      </c>
      <c r="K5691" t="s">
        <v>243</v>
      </c>
      <c r="L5691" t="s">
        <v>244</v>
      </c>
      <c r="M5691">
        <v>0</v>
      </c>
      <c r="N5691">
        <v>3.3799999999999997E-2</v>
      </c>
      <c r="O5691" t="s">
        <v>372</v>
      </c>
      <c r="P5691" t="s">
        <v>11868</v>
      </c>
      <c r="Q5691" t="s">
        <v>3167</v>
      </c>
      <c r="R5691" t="s">
        <v>11869</v>
      </c>
      <c r="S5691" t="s">
        <v>270</v>
      </c>
      <c r="T5691" t="b">
        <v>1</v>
      </c>
    </row>
    <row r="5692" spans="1:20" x14ac:dyDescent="0.25">
      <c r="A5692" t="s">
        <v>259</v>
      </c>
      <c r="B5692" t="s">
        <v>260</v>
      </c>
      <c r="C5692" t="s">
        <v>237</v>
      </c>
      <c r="D5692" t="s">
        <v>1687</v>
      </c>
      <c r="E5692" t="s">
        <v>8761</v>
      </c>
      <c r="F5692" t="s">
        <v>11870</v>
      </c>
      <c r="G5692" t="s">
        <v>11871</v>
      </c>
      <c r="H5692">
        <v>0.222</v>
      </c>
      <c r="I5692" t="s">
        <v>265</v>
      </c>
      <c r="J5692" t="s">
        <v>242</v>
      </c>
      <c r="K5692" t="s">
        <v>243</v>
      </c>
      <c r="L5692" t="s">
        <v>244</v>
      </c>
      <c r="M5692">
        <v>0</v>
      </c>
      <c r="N5692">
        <v>0.222</v>
      </c>
      <c r="O5692" t="s">
        <v>1690</v>
      </c>
      <c r="P5692" t="s">
        <v>11872</v>
      </c>
      <c r="Q5692" t="s">
        <v>1692</v>
      </c>
      <c r="R5692" t="s">
        <v>11873</v>
      </c>
      <c r="S5692" t="s">
        <v>270</v>
      </c>
      <c r="T5692" t="b">
        <v>1</v>
      </c>
    </row>
    <row r="5693" spans="1:20" x14ac:dyDescent="0.25">
      <c r="A5693" t="s">
        <v>259</v>
      </c>
      <c r="B5693" t="s">
        <v>260</v>
      </c>
      <c r="C5693" t="s">
        <v>294</v>
      </c>
      <c r="D5693" t="s">
        <v>1687</v>
      </c>
      <c r="E5693" t="s">
        <v>8761</v>
      </c>
      <c r="F5693" t="s">
        <v>11870</v>
      </c>
      <c r="G5693" t="s">
        <v>11871</v>
      </c>
      <c r="H5693">
        <v>7.4399999999999994E-2</v>
      </c>
      <c r="I5693" t="s">
        <v>265</v>
      </c>
      <c r="J5693" t="s">
        <v>242</v>
      </c>
      <c r="K5693" t="s">
        <v>243</v>
      </c>
      <c r="L5693" t="s">
        <v>244</v>
      </c>
      <c r="M5693">
        <v>0</v>
      </c>
      <c r="N5693">
        <v>7.4399999999999994E-2</v>
      </c>
      <c r="O5693" t="s">
        <v>1690</v>
      </c>
      <c r="P5693" t="s">
        <v>11872</v>
      </c>
      <c r="Q5693" t="s">
        <v>1692</v>
      </c>
      <c r="R5693" t="s">
        <v>11873</v>
      </c>
      <c r="S5693" t="s">
        <v>270</v>
      </c>
      <c r="T5693" t="b">
        <v>1</v>
      </c>
    </row>
    <row r="5694" spans="1:20" x14ac:dyDescent="0.25">
      <c r="A5694" t="s">
        <v>259</v>
      </c>
      <c r="B5694" t="s">
        <v>260</v>
      </c>
      <c r="C5694" t="s">
        <v>237</v>
      </c>
      <c r="D5694" t="s">
        <v>2534</v>
      </c>
      <c r="E5694" t="s">
        <v>6552</v>
      </c>
      <c r="F5694" t="s">
        <v>6553</v>
      </c>
      <c r="G5694" t="s">
        <v>6553</v>
      </c>
      <c r="H5694">
        <v>0.17699999999999999</v>
      </c>
      <c r="I5694" t="s">
        <v>265</v>
      </c>
      <c r="J5694" t="s">
        <v>242</v>
      </c>
      <c r="K5694" t="s">
        <v>243</v>
      </c>
      <c r="L5694" t="s">
        <v>244</v>
      </c>
      <c r="M5694">
        <v>0</v>
      </c>
      <c r="N5694">
        <v>0.17699999999999999</v>
      </c>
      <c r="O5694" t="s">
        <v>446</v>
      </c>
      <c r="P5694" t="s">
        <v>11874</v>
      </c>
      <c r="Q5694" t="s">
        <v>2538</v>
      </c>
      <c r="R5694" t="s">
        <v>11875</v>
      </c>
      <c r="S5694" t="s">
        <v>270</v>
      </c>
      <c r="T5694" t="b">
        <v>1</v>
      </c>
    </row>
    <row r="5695" spans="1:20" x14ac:dyDescent="0.25">
      <c r="A5695" t="s">
        <v>259</v>
      </c>
      <c r="B5695" t="s">
        <v>260</v>
      </c>
      <c r="C5695" t="s">
        <v>294</v>
      </c>
      <c r="D5695" t="s">
        <v>2534</v>
      </c>
      <c r="E5695" t="s">
        <v>6552</v>
      </c>
      <c r="F5695" t="s">
        <v>6553</v>
      </c>
      <c r="G5695" t="s">
        <v>6553</v>
      </c>
      <c r="H5695">
        <v>8.5000000000000006E-2</v>
      </c>
      <c r="I5695" t="s">
        <v>265</v>
      </c>
      <c r="J5695" t="s">
        <v>242</v>
      </c>
      <c r="K5695" t="s">
        <v>243</v>
      </c>
      <c r="L5695" t="s">
        <v>244</v>
      </c>
      <c r="M5695">
        <v>0</v>
      </c>
      <c r="N5695">
        <v>8.5000000000000006E-2</v>
      </c>
      <c r="O5695" t="s">
        <v>446</v>
      </c>
      <c r="P5695" t="s">
        <v>11874</v>
      </c>
      <c r="Q5695" t="s">
        <v>2538</v>
      </c>
      <c r="R5695" t="s">
        <v>11875</v>
      </c>
      <c r="S5695" t="s">
        <v>270</v>
      </c>
      <c r="T5695" t="b">
        <v>1</v>
      </c>
    </row>
    <row r="5696" spans="1:20" x14ac:dyDescent="0.25">
      <c r="A5696" t="s">
        <v>236</v>
      </c>
      <c r="B5696" t="s">
        <v>236</v>
      </c>
      <c r="C5696" t="s">
        <v>237</v>
      </c>
      <c r="D5696" t="s">
        <v>314</v>
      </c>
      <c r="E5696" t="s">
        <v>251</v>
      </c>
      <c r="F5696" t="s">
        <v>1520</v>
      </c>
      <c r="G5696" t="s">
        <v>6318</v>
      </c>
      <c r="H5696">
        <v>0</v>
      </c>
      <c r="I5696" t="s">
        <v>254</v>
      </c>
      <c r="J5696" t="s">
        <v>242</v>
      </c>
      <c r="K5696" t="s">
        <v>243</v>
      </c>
      <c r="L5696" t="s">
        <v>244</v>
      </c>
      <c r="M5696">
        <v>0</v>
      </c>
      <c r="N5696">
        <v>0</v>
      </c>
      <c r="O5696" t="s">
        <v>255</v>
      </c>
      <c r="P5696" t="s">
        <v>11876</v>
      </c>
      <c r="Q5696" t="s">
        <v>318</v>
      </c>
      <c r="R5696" t="s">
        <v>2182</v>
      </c>
      <c r="S5696" t="s">
        <v>249</v>
      </c>
      <c r="T5696" t="b">
        <v>1</v>
      </c>
    </row>
    <row r="5697" spans="1:20" x14ac:dyDescent="0.25">
      <c r="A5697" t="s">
        <v>259</v>
      </c>
      <c r="B5697" t="s">
        <v>260</v>
      </c>
      <c r="C5697" t="s">
        <v>237</v>
      </c>
      <c r="D5697" t="s">
        <v>9809</v>
      </c>
      <c r="E5697" t="s">
        <v>3760</v>
      </c>
      <c r="F5697" t="s">
        <v>11877</v>
      </c>
      <c r="G5697" t="s">
        <v>11877</v>
      </c>
      <c r="H5697">
        <v>12.24</v>
      </c>
      <c r="I5697" t="s">
        <v>265</v>
      </c>
      <c r="J5697" t="s">
        <v>242</v>
      </c>
      <c r="K5697" t="s">
        <v>243</v>
      </c>
      <c r="L5697" t="s">
        <v>244</v>
      </c>
      <c r="M5697">
        <v>0</v>
      </c>
      <c r="N5697">
        <v>12.24</v>
      </c>
      <c r="O5697" t="s">
        <v>9811</v>
      </c>
      <c r="P5697" t="s">
        <v>11878</v>
      </c>
      <c r="Q5697" t="s">
        <v>9813</v>
      </c>
      <c r="R5697" t="s">
        <v>11879</v>
      </c>
      <c r="S5697" t="s">
        <v>270</v>
      </c>
      <c r="T5697" t="b">
        <v>1</v>
      </c>
    </row>
    <row r="5698" spans="1:20" x14ac:dyDescent="0.25">
      <c r="A5698" t="s">
        <v>259</v>
      </c>
      <c r="B5698" t="s">
        <v>260</v>
      </c>
      <c r="C5698" t="s">
        <v>237</v>
      </c>
      <c r="D5698" t="s">
        <v>677</v>
      </c>
      <c r="E5698" t="s">
        <v>787</v>
      </c>
      <c r="F5698" t="s">
        <v>11880</v>
      </c>
      <c r="G5698" t="s">
        <v>11880</v>
      </c>
      <c r="H5698">
        <v>2.093</v>
      </c>
      <c r="I5698" t="s">
        <v>265</v>
      </c>
      <c r="J5698" t="s">
        <v>242</v>
      </c>
      <c r="K5698" t="s">
        <v>243</v>
      </c>
      <c r="L5698" t="s">
        <v>244</v>
      </c>
      <c r="M5698">
        <v>0</v>
      </c>
      <c r="N5698">
        <v>2.093</v>
      </c>
      <c r="O5698" t="s">
        <v>324</v>
      </c>
      <c r="P5698" t="s">
        <v>11881</v>
      </c>
      <c r="Q5698" t="s">
        <v>681</v>
      </c>
      <c r="R5698" t="s">
        <v>11882</v>
      </c>
      <c r="S5698" t="s">
        <v>270</v>
      </c>
      <c r="T5698" t="b">
        <v>0</v>
      </c>
    </row>
    <row r="5699" spans="1:20" x14ac:dyDescent="0.25">
      <c r="A5699" t="s">
        <v>259</v>
      </c>
      <c r="B5699" t="s">
        <v>260</v>
      </c>
      <c r="C5699" t="s">
        <v>294</v>
      </c>
      <c r="D5699" t="s">
        <v>677</v>
      </c>
      <c r="E5699" t="s">
        <v>787</v>
      </c>
      <c r="F5699" t="s">
        <v>11880</v>
      </c>
      <c r="G5699" t="s">
        <v>11880</v>
      </c>
      <c r="H5699">
        <v>0.60499999999999998</v>
      </c>
      <c r="I5699" t="s">
        <v>265</v>
      </c>
      <c r="J5699" t="s">
        <v>242</v>
      </c>
      <c r="K5699" t="s">
        <v>243</v>
      </c>
      <c r="L5699" t="s">
        <v>244</v>
      </c>
      <c r="M5699">
        <v>0</v>
      </c>
      <c r="N5699">
        <v>0.60499999999999998</v>
      </c>
      <c r="O5699" t="s">
        <v>324</v>
      </c>
      <c r="P5699" t="s">
        <v>11881</v>
      </c>
      <c r="Q5699" t="s">
        <v>681</v>
      </c>
      <c r="R5699" t="s">
        <v>11882</v>
      </c>
      <c r="S5699" t="s">
        <v>270</v>
      </c>
      <c r="T5699" t="b">
        <v>0</v>
      </c>
    </row>
    <row r="5700" spans="1:20" x14ac:dyDescent="0.25">
      <c r="A5700" t="s">
        <v>236</v>
      </c>
      <c r="B5700" t="s">
        <v>236</v>
      </c>
      <c r="C5700" t="s">
        <v>237</v>
      </c>
      <c r="D5700" t="s">
        <v>552</v>
      </c>
      <c r="F5700" t="s">
        <v>6925</v>
      </c>
      <c r="G5700" t="s">
        <v>11883</v>
      </c>
      <c r="H5700">
        <v>3.29</v>
      </c>
      <c r="I5700" t="s">
        <v>492</v>
      </c>
      <c r="J5700" t="s">
        <v>242</v>
      </c>
      <c r="K5700" t="s">
        <v>243</v>
      </c>
      <c r="L5700" t="s">
        <v>244</v>
      </c>
      <c r="M5700">
        <v>0</v>
      </c>
      <c r="N5700">
        <v>3.29</v>
      </c>
      <c r="O5700" t="s">
        <v>590</v>
      </c>
      <c r="P5700" t="s">
        <v>11884</v>
      </c>
      <c r="Q5700" t="s">
        <v>556</v>
      </c>
      <c r="R5700" t="s">
        <v>6928</v>
      </c>
      <c r="S5700" t="s">
        <v>249</v>
      </c>
      <c r="T5700" t="b">
        <v>1</v>
      </c>
    </row>
    <row r="5701" spans="1:20" x14ac:dyDescent="0.25">
      <c r="A5701" t="s">
        <v>259</v>
      </c>
      <c r="B5701" t="s">
        <v>260</v>
      </c>
      <c r="C5701" t="s">
        <v>237</v>
      </c>
      <c r="D5701" t="s">
        <v>418</v>
      </c>
      <c r="E5701" t="s">
        <v>3828</v>
      </c>
      <c r="F5701" t="s">
        <v>11885</v>
      </c>
      <c r="G5701" t="s">
        <v>11886</v>
      </c>
      <c r="H5701">
        <v>0.10879999999999999</v>
      </c>
      <c r="I5701" t="s">
        <v>265</v>
      </c>
      <c r="J5701" t="s">
        <v>242</v>
      </c>
      <c r="K5701" t="s">
        <v>243</v>
      </c>
      <c r="L5701" t="s">
        <v>244</v>
      </c>
      <c r="M5701">
        <v>0</v>
      </c>
      <c r="N5701">
        <v>0.10879999999999999</v>
      </c>
      <c r="O5701" t="s">
        <v>290</v>
      </c>
      <c r="P5701" t="s">
        <v>11887</v>
      </c>
      <c r="Q5701" t="s">
        <v>423</v>
      </c>
      <c r="R5701" t="s">
        <v>11888</v>
      </c>
      <c r="S5701" t="s">
        <v>270</v>
      </c>
      <c r="T5701" t="b">
        <v>1</v>
      </c>
    </row>
    <row r="5702" spans="1:20" x14ac:dyDescent="0.25">
      <c r="A5702" t="s">
        <v>259</v>
      </c>
      <c r="B5702" t="s">
        <v>260</v>
      </c>
      <c r="C5702" t="s">
        <v>237</v>
      </c>
      <c r="D5702" t="s">
        <v>3083</v>
      </c>
      <c r="E5702" t="s">
        <v>2104</v>
      </c>
      <c r="F5702" t="s">
        <v>4971</v>
      </c>
      <c r="G5702" t="s">
        <v>4971</v>
      </c>
      <c r="H5702">
        <v>1.3260000000000001</v>
      </c>
      <c r="I5702" t="s">
        <v>265</v>
      </c>
      <c r="J5702" t="s">
        <v>242</v>
      </c>
      <c r="K5702" t="s">
        <v>243</v>
      </c>
      <c r="L5702" t="s">
        <v>244</v>
      </c>
      <c r="M5702">
        <v>0</v>
      </c>
      <c r="N5702">
        <v>1.3260000000000001</v>
      </c>
      <c r="O5702" t="s">
        <v>446</v>
      </c>
      <c r="P5702" t="s">
        <v>11889</v>
      </c>
      <c r="Q5702" t="s">
        <v>3086</v>
      </c>
      <c r="R5702" t="s">
        <v>11890</v>
      </c>
      <c r="S5702" t="s">
        <v>270</v>
      </c>
      <c r="T5702" t="b">
        <v>1</v>
      </c>
    </row>
    <row r="5703" spans="1:20" x14ac:dyDescent="0.25">
      <c r="A5703" t="s">
        <v>259</v>
      </c>
      <c r="B5703" t="s">
        <v>260</v>
      </c>
      <c r="C5703" t="s">
        <v>237</v>
      </c>
      <c r="D5703" t="s">
        <v>406</v>
      </c>
      <c r="E5703" t="s">
        <v>3535</v>
      </c>
      <c r="F5703" t="s">
        <v>3536</v>
      </c>
      <c r="G5703" t="s">
        <v>3536</v>
      </c>
      <c r="H5703">
        <v>7.69</v>
      </c>
      <c r="I5703" t="s">
        <v>265</v>
      </c>
      <c r="J5703" t="s">
        <v>242</v>
      </c>
      <c r="K5703" t="s">
        <v>243</v>
      </c>
      <c r="L5703" t="s">
        <v>244</v>
      </c>
      <c r="M5703">
        <v>0</v>
      </c>
      <c r="N5703">
        <v>7.69</v>
      </c>
      <c r="O5703" t="s">
        <v>619</v>
      </c>
      <c r="P5703" t="s">
        <v>11891</v>
      </c>
      <c r="Q5703" t="s">
        <v>410</v>
      </c>
      <c r="R5703" t="s">
        <v>11892</v>
      </c>
      <c r="S5703" t="s">
        <v>270</v>
      </c>
      <c r="T5703" t="b">
        <v>1</v>
      </c>
    </row>
    <row r="5704" spans="1:20" x14ac:dyDescent="0.25">
      <c r="A5704" t="s">
        <v>259</v>
      </c>
      <c r="B5704" t="s">
        <v>260</v>
      </c>
      <c r="C5704" t="s">
        <v>294</v>
      </c>
      <c r="D5704" t="s">
        <v>406</v>
      </c>
      <c r="E5704" t="s">
        <v>3535</v>
      </c>
      <c r="F5704" t="s">
        <v>3536</v>
      </c>
      <c r="G5704" t="s">
        <v>3536</v>
      </c>
      <c r="H5704">
        <v>2.6680000000000001</v>
      </c>
      <c r="I5704" t="s">
        <v>265</v>
      </c>
      <c r="J5704" t="s">
        <v>242</v>
      </c>
      <c r="K5704" t="s">
        <v>243</v>
      </c>
      <c r="L5704" t="s">
        <v>244</v>
      </c>
      <c r="M5704">
        <v>0</v>
      </c>
      <c r="N5704">
        <v>2.6680000000000001</v>
      </c>
      <c r="O5704" t="s">
        <v>619</v>
      </c>
      <c r="P5704" t="s">
        <v>11891</v>
      </c>
      <c r="Q5704" t="s">
        <v>410</v>
      </c>
      <c r="R5704" t="s">
        <v>11892</v>
      </c>
      <c r="S5704" t="s">
        <v>270</v>
      </c>
      <c r="T5704" t="b">
        <v>1</v>
      </c>
    </row>
    <row r="5705" spans="1:20" x14ac:dyDescent="0.25">
      <c r="A5705" t="s">
        <v>259</v>
      </c>
      <c r="B5705" t="s">
        <v>260</v>
      </c>
      <c r="C5705" t="s">
        <v>237</v>
      </c>
      <c r="D5705" t="s">
        <v>2239</v>
      </c>
      <c r="E5705" t="s">
        <v>11893</v>
      </c>
      <c r="F5705" t="s">
        <v>4558</v>
      </c>
      <c r="G5705" t="s">
        <v>11894</v>
      </c>
      <c r="H5705">
        <v>0.185</v>
      </c>
      <c r="I5705" t="s">
        <v>265</v>
      </c>
      <c r="J5705" t="s">
        <v>242</v>
      </c>
      <c r="K5705" t="s">
        <v>243</v>
      </c>
      <c r="L5705" t="s">
        <v>244</v>
      </c>
      <c r="M5705">
        <v>0</v>
      </c>
      <c r="N5705">
        <v>0.185</v>
      </c>
      <c r="O5705" t="s">
        <v>1769</v>
      </c>
      <c r="P5705" t="s">
        <v>6097</v>
      </c>
      <c r="Q5705" t="s">
        <v>2243</v>
      </c>
      <c r="R5705" t="s">
        <v>11895</v>
      </c>
      <c r="S5705" t="s">
        <v>270</v>
      </c>
      <c r="T5705" t="b">
        <v>1</v>
      </c>
    </row>
    <row r="5706" spans="1:20" x14ac:dyDescent="0.25">
      <c r="A5706" t="s">
        <v>259</v>
      </c>
      <c r="B5706" t="s">
        <v>260</v>
      </c>
      <c r="C5706" t="s">
        <v>237</v>
      </c>
      <c r="D5706" t="s">
        <v>295</v>
      </c>
      <c r="E5706" t="s">
        <v>8727</v>
      </c>
      <c r="F5706" t="s">
        <v>11896</v>
      </c>
      <c r="G5706" t="s">
        <v>11896</v>
      </c>
      <c r="H5706">
        <v>0.47699999999999998</v>
      </c>
      <c r="I5706" t="s">
        <v>265</v>
      </c>
      <c r="J5706" t="s">
        <v>242</v>
      </c>
      <c r="K5706" t="s">
        <v>243</v>
      </c>
      <c r="L5706" t="s">
        <v>244</v>
      </c>
      <c r="M5706">
        <v>0</v>
      </c>
      <c r="N5706">
        <v>0.47699999999999998</v>
      </c>
      <c r="O5706" t="s">
        <v>569</v>
      </c>
      <c r="P5706" t="s">
        <v>11897</v>
      </c>
      <c r="Q5706" t="s">
        <v>300</v>
      </c>
      <c r="R5706" t="s">
        <v>11898</v>
      </c>
      <c r="S5706" t="s">
        <v>270</v>
      </c>
      <c r="T5706" t="b">
        <v>1</v>
      </c>
    </row>
    <row r="5707" spans="1:20" x14ac:dyDescent="0.25">
      <c r="A5707" t="s">
        <v>259</v>
      </c>
      <c r="B5707" t="s">
        <v>260</v>
      </c>
      <c r="C5707" t="s">
        <v>237</v>
      </c>
      <c r="D5707" t="s">
        <v>969</v>
      </c>
      <c r="E5707" t="s">
        <v>970</v>
      </c>
      <c r="F5707" t="s">
        <v>4615</v>
      </c>
      <c r="G5707" t="s">
        <v>4615</v>
      </c>
      <c r="H5707">
        <v>8.4599999999999995E-2</v>
      </c>
      <c r="I5707" t="s">
        <v>265</v>
      </c>
      <c r="J5707" t="s">
        <v>242</v>
      </c>
      <c r="K5707" t="s">
        <v>243</v>
      </c>
      <c r="L5707" t="s">
        <v>244</v>
      </c>
      <c r="M5707">
        <v>0</v>
      </c>
      <c r="N5707">
        <v>8.4599999999999995E-2</v>
      </c>
      <c r="O5707" t="s">
        <v>324</v>
      </c>
      <c r="P5707" t="s">
        <v>11899</v>
      </c>
      <c r="Q5707" t="s">
        <v>973</v>
      </c>
      <c r="R5707" t="s">
        <v>11900</v>
      </c>
      <c r="S5707" t="s">
        <v>270</v>
      </c>
      <c r="T5707" t="b">
        <v>1</v>
      </c>
    </row>
    <row r="5708" spans="1:20" x14ac:dyDescent="0.25">
      <c r="A5708" t="s">
        <v>259</v>
      </c>
      <c r="B5708" t="s">
        <v>260</v>
      </c>
      <c r="C5708" t="s">
        <v>336</v>
      </c>
      <c r="D5708" t="s">
        <v>969</v>
      </c>
      <c r="E5708" t="s">
        <v>970</v>
      </c>
      <c r="F5708" t="s">
        <v>4615</v>
      </c>
      <c r="G5708" t="s">
        <v>4615</v>
      </c>
      <c r="H5708">
        <v>438</v>
      </c>
      <c r="I5708" t="s">
        <v>265</v>
      </c>
      <c r="J5708" t="s">
        <v>242</v>
      </c>
      <c r="K5708" t="s">
        <v>243</v>
      </c>
      <c r="L5708" t="s">
        <v>244</v>
      </c>
      <c r="M5708">
        <v>0</v>
      </c>
      <c r="N5708">
        <v>438</v>
      </c>
      <c r="O5708" t="s">
        <v>721</v>
      </c>
      <c r="P5708" t="s">
        <v>11899</v>
      </c>
      <c r="Q5708" t="s">
        <v>973</v>
      </c>
      <c r="R5708" t="s">
        <v>11901</v>
      </c>
      <c r="S5708" t="s">
        <v>270</v>
      </c>
      <c r="T5708" t="b">
        <v>1</v>
      </c>
    </row>
    <row r="5709" spans="1:20" x14ac:dyDescent="0.25">
      <c r="A5709" t="s">
        <v>259</v>
      </c>
      <c r="B5709" t="s">
        <v>260</v>
      </c>
      <c r="C5709" t="s">
        <v>336</v>
      </c>
      <c r="D5709" t="s">
        <v>969</v>
      </c>
      <c r="E5709" t="s">
        <v>970</v>
      </c>
      <c r="F5709" t="s">
        <v>4615</v>
      </c>
      <c r="G5709" t="s">
        <v>4615</v>
      </c>
      <c r="H5709">
        <v>815</v>
      </c>
      <c r="I5709" t="s">
        <v>265</v>
      </c>
      <c r="J5709" t="s">
        <v>242</v>
      </c>
      <c r="K5709" t="s">
        <v>243</v>
      </c>
      <c r="L5709" t="s">
        <v>244</v>
      </c>
      <c r="M5709">
        <v>0</v>
      </c>
      <c r="N5709">
        <v>815</v>
      </c>
      <c r="O5709" t="s">
        <v>721</v>
      </c>
      <c r="P5709" t="s">
        <v>11899</v>
      </c>
      <c r="Q5709" t="s">
        <v>973</v>
      </c>
      <c r="R5709" t="s">
        <v>11902</v>
      </c>
      <c r="S5709" t="s">
        <v>270</v>
      </c>
      <c r="T5709" t="b">
        <v>1</v>
      </c>
    </row>
    <row r="5710" spans="1:20" x14ac:dyDescent="0.25">
      <c r="A5710" t="s">
        <v>259</v>
      </c>
      <c r="B5710" t="s">
        <v>260</v>
      </c>
      <c r="C5710" t="s">
        <v>237</v>
      </c>
      <c r="D5710" t="s">
        <v>862</v>
      </c>
      <c r="E5710" t="s">
        <v>1411</v>
      </c>
      <c r="F5710" t="s">
        <v>1411</v>
      </c>
      <c r="G5710" t="s">
        <v>10072</v>
      </c>
      <c r="H5710">
        <v>1.843</v>
      </c>
      <c r="I5710" t="s">
        <v>265</v>
      </c>
      <c r="J5710" t="s">
        <v>242</v>
      </c>
      <c r="K5710" t="s">
        <v>243</v>
      </c>
      <c r="L5710" t="s">
        <v>244</v>
      </c>
      <c r="M5710">
        <v>0</v>
      </c>
      <c r="N5710">
        <v>1.843</v>
      </c>
      <c r="O5710" t="s">
        <v>2901</v>
      </c>
      <c r="P5710" t="s">
        <v>11903</v>
      </c>
      <c r="Q5710" t="s">
        <v>867</v>
      </c>
      <c r="R5710" t="s">
        <v>11904</v>
      </c>
      <c r="S5710" t="s">
        <v>270</v>
      </c>
      <c r="T5710" t="b">
        <v>1</v>
      </c>
    </row>
    <row r="5711" spans="1:20" x14ac:dyDescent="0.25">
      <c r="A5711" t="s">
        <v>259</v>
      </c>
      <c r="B5711" t="s">
        <v>260</v>
      </c>
      <c r="C5711" t="s">
        <v>336</v>
      </c>
      <c r="D5711" t="s">
        <v>862</v>
      </c>
      <c r="E5711" t="s">
        <v>1411</v>
      </c>
      <c r="F5711" t="s">
        <v>1411</v>
      </c>
      <c r="G5711" t="s">
        <v>10072</v>
      </c>
      <c r="H5711">
        <v>9526</v>
      </c>
      <c r="I5711" t="s">
        <v>265</v>
      </c>
      <c r="J5711" t="s">
        <v>242</v>
      </c>
      <c r="K5711" t="s">
        <v>243</v>
      </c>
      <c r="L5711" t="s">
        <v>244</v>
      </c>
      <c r="M5711">
        <v>0</v>
      </c>
      <c r="N5711">
        <v>9526</v>
      </c>
      <c r="O5711" t="s">
        <v>2901</v>
      </c>
      <c r="P5711" t="s">
        <v>11903</v>
      </c>
      <c r="Q5711" t="s">
        <v>867</v>
      </c>
      <c r="R5711" t="s">
        <v>11905</v>
      </c>
      <c r="S5711" t="s">
        <v>270</v>
      </c>
      <c r="T5711" t="b">
        <v>1</v>
      </c>
    </row>
    <row r="5712" spans="1:20" x14ac:dyDescent="0.25">
      <c r="A5712" t="s">
        <v>259</v>
      </c>
      <c r="B5712" t="s">
        <v>260</v>
      </c>
      <c r="C5712" t="s">
        <v>336</v>
      </c>
      <c r="D5712" t="s">
        <v>862</v>
      </c>
      <c r="E5712" t="s">
        <v>1411</v>
      </c>
      <c r="F5712" t="s">
        <v>1411</v>
      </c>
      <c r="G5712" t="s">
        <v>10072</v>
      </c>
      <c r="H5712">
        <v>18407</v>
      </c>
      <c r="I5712" t="s">
        <v>265</v>
      </c>
      <c r="J5712" t="s">
        <v>242</v>
      </c>
      <c r="K5712" t="s">
        <v>243</v>
      </c>
      <c r="L5712" t="s">
        <v>244</v>
      </c>
      <c r="M5712">
        <v>0</v>
      </c>
      <c r="N5712">
        <v>18407</v>
      </c>
      <c r="O5712" t="s">
        <v>2901</v>
      </c>
      <c r="P5712" t="s">
        <v>11903</v>
      </c>
      <c r="Q5712" t="s">
        <v>867</v>
      </c>
      <c r="R5712" t="s">
        <v>11906</v>
      </c>
      <c r="S5712" t="s">
        <v>270</v>
      </c>
      <c r="T5712" t="b">
        <v>1</v>
      </c>
    </row>
    <row r="5713" spans="1:20" x14ac:dyDescent="0.25">
      <c r="A5713" t="s">
        <v>236</v>
      </c>
      <c r="B5713" t="s">
        <v>236</v>
      </c>
      <c r="C5713" t="s">
        <v>237</v>
      </c>
      <c r="D5713" t="s">
        <v>250</v>
      </c>
      <c r="E5713" t="s">
        <v>251</v>
      </c>
      <c r="F5713" t="s">
        <v>459</v>
      </c>
      <c r="G5713" t="s">
        <v>7679</v>
      </c>
      <c r="H5713">
        <v>1.06E-2</v>
      </c>
      <c r="I5713" t="s">
        <v>341</v>
      </c>
      <c r="J5713" t="s">
        <v>242</v>
      </c>
      <c r="K5713" t="s">
        <v>243</v>
      </c>
      <c r="L5713" t="s">
        <v>244</v>
      </c>
      <c r="M5713">
        <v>0</v>
      </c>
      <c r="N5713">
        <v>1.06E-2</v>
      </c>
      <c r="O5713" t="s">
        <v>255</v>
      </c>
      <c r="P5713" t="s">
        <v>11907</v>
      </c>
      <c r="Q5713" t="s">
        <v>257</v>
      </c>
      <c r="R5713" t="s">
        <v>2039</v>
      </c>
      <c r="S5713" t="s">
        <v>249</v>
      </c>
      <c r="T5713" t="b">
        <v>1</v>
      </c>
    </row>
    <row r="5714" spans="1:20" x14ac:dyDescent="0.25">
      <c r="A5714" t="s">
        <v>259</v>
      </c>
      <c r="B5714" t="s">
        <v>260</v>
      </c>
      <c r="C5714" t="s">
        <v>237</v>
      </c>
      <c r="D5714" t="s">
        <v>450</v>
      </c>
      <c r="E5714" t="s">
        <v>1448</v>
      </c>
      <c r="F5714" t="s">
        <v>10965</v>
      </c>
      <c r="G5714" t="s">
        <v>10965</v>
      </c>
      <c r="H5714">
        <v>8.9200000000000002E-2</v>
      </c>
      <c r="I5714" t="s">
        <v>265</v>
      </c>
      <c r="J5714" t="s">
        <v>242</v>
      </c>
      <c r="K5714" t="s">
        <v>243</v>
      </c>
      <c r="L5714" t="s">
        <v>244</v>
      </c>
      <c r="M5714">
        <v>0</v>
      </c>
      <c r="N5714">
        <v>8.9200000000000002E-2</v>
      </c>
      <c r="O5714" t="s">
        <v>331</v>
      </c>
      <c r="P5714" t="s">
        <v>11908</v>
      </c>
      <c r="Q5714" t="s">
        <v>453</v>
      </c>
      <c r="R5714" t="s">
        <v>11909</v>
      </c>
      <c r="S5714" t="s">
        <v>270</v>
      </c>
      <c r="T5714" t="b">
        <v>1</v>
      </c>
    </row>
    <row r="5715" spans="1:20" x14ac:dyDescent="0.25">
      <c r="A5715" t="s">
        <v>259</v>
      </c>
      <c r="B5715" t="s">
        <v>260</v>
      </c>
      <c r="C5715" t="s">
        <v>294</v>
      </c>
      <c r="D5715" t="s">
        <v>450</v>
      </c>
      <c r="E5715" t="s">
        <v>1448</v>
      </c>
      <c r="F5715" t="s">
        <v>10965</v>
      </c>
      <c r="G5715" t="s">
        <v>10965</v>
      </c>
      <c r="H5715">
        <v>2.6200000000000001E-2</v>
      </c>
      <c r="I5715" t="s">
        <v>265</v>
      </c>
      <c r="J5715" t="s">
        <v>242</v>
      </c>
      <c r="K5715" t="s">
        <v>243</v>
      </c>
      <c r="L5715" t="s">
        <v>244</v>
      </c>
      <c r="M5715">
        <v>0</v>
      </c>
      <c r="N5715">
        <v>2.6200000000000001E-2</v>
      </c>
      <c r="O5715" t="s">
        <v>324</v>
      </c>
      <c r="P5715" t="s">
        <v>11908</v>
      </c>
      <c r="Q5715" t="s">
        <v>453</v>
      </c>
      <c r="R5715" t="s">
        <v>11909</v>
      </c>
      <c r="S5715" t="s">
        <v>270</v>
      </c>
      <c r="T5715" t="b">
        <v>1</v>
      </c>
    </row>
    <row r="5716" spans="1:20" x14ac:dyDescent="0.25">
      <c r="A5716" t="s">
        <v>259</v>
      </c>
      <c r="B5716" t="s">
        <v>1086</v>
      </c>
      <c r="C5716" t="s">
        <v>237</v>
      </c>
      <c r="D5716" t="s">
        <v>1087</v>
      </c>
      <c r="E5716" t="s">
        <v>11910</v>
      </c>
      <c r="F5716" t="s">
        <v>11911</v>
      </c>
      <c r="G5716" t="s">
        <v>11912</v>
      </c>
      <c r="H5716">
        <v>381.71</v>
      </c>
      <c r="I5716" t="s">
        <v>265</v>
      </c>
      <c r="J5716" t="s">
        <v>242</v>
      </c>
      <c r="K5716" t="s">
        <v>243</v>
      </c>
      <c r="L5716" t="s">
        <v>244</v>
      </c>
      <c r="M5716">
        <v>0</v>
      </c>
      <c r="N5716">
        <v>381.71</v>
      </c>
      <c r="O5716" t="s">
        <v>590</v>
      </c>
      <c r="P5716" t="s">
        <v>11913</v>
      </c>
      <c r="Q5716" t="s">
        <v>1092</v>
      </c>
      <c r="R5716" t="s">
        <v>11914</v>
      </c>
      <c r="S5716" t="s">
        <v>1094</v>
      </c>
      <c r="T5716" t="b">
        <v>1</v>
      </c>
    </row>
    <row r="5717" spans="1:20" x14ac:dyDescent="0.25">
      <c r="A5717" t="s">
        <v>259</v>
      </c>
      <c r="B5717" t="s">
        <v>1086</v>
      </c>
      <c r="C5717" t="s">
        <v>336</v>
      </c>
      <c r="D5717" t="s">
        <v>1087</v>
      </c>
      <c r="E5717" t="s">
        <v>11910</v>
      </c>
      <c r="F5717" t="s">
        <v>11911</v>
      </c>
      <c r="G5717" t="s">
        <v>11912</v>
      </c>
      <c r="H5717">
        <v>1337512</v>
      </c>
      <c r="I5717" t="s">
        <v>265</v>
      </c>
      <c r="J5717" t="s">
        <v>242</v>
      </c>
      <c r="K5717" t="s">
        <v>243</v>
      </c>
      <c r="L5717" t="s">
        <v>244</v>
      </c>
      <c r="M5717">
        <v>0</v>
      </c>
      <c r="N5717">
        <v>1337512</v>
      </c>
      <c r="O5717" t="s">
        <v>590</v>
      </c>
      <c r="P5717" t="s">
        <v>11913</v>
      </c>
      <c r="Q5717" t="s">
        <v>1092</v>
      </c>
      <c r="R5717" t="s">
        <v>11915</v>
      </c>
      <c r="S5717" t="s">
        <v>1094</v>
      </c>
      <c r="T5717" t="b">
        <v>1</v>
      </c>
    </row>
    <row r="5718" spans="1:20" x14ac:dyDescent="0.25">
      <c r="A5718" t="s">
        <v>259</v>
      </c>
      <c r="B5718" t="s">
        <v>1086</v>
      </c>
      <c r="C5718" t="s">
        <v>336</v>
      </c>
      <c r="D5718" t="s">
        <v>1087</v>
      </c>
      <c r="E5718" t="s">
        <v>11910</v>
      </c>
      <c r="F5718" t="s">
        <v>11911</v>
      </c>
      <c r="G5718" t="s">
        <v>11912</v>
      </c>
      <c r="H5718">
        <v>2006267</v>
      </c>
      <c r="I5718" t="s">
        <v>265</v>
      </c>
      <c r="J5718" t="s">
        <v>242</v>
      </c>
      <c r="K5718" t="s">
        <v>243</v>
      </c>
      <c r="L5718" t="s">
        <v>244</v>
      </c>
      <c r="M5718">
        <v>0</v>
      </c>
      <c r="N5718">
        <v>2006267</v>
      </c>
      <c r="O5718" t="s">
        <v>590</v>
      </c>
      <c r="P5718" t="s">
        <v>11913</v>
      </c>
      <c r="Q5718" t="s">
        <v>1092</v>
      </c>
      <c r="R5718" t="s">
        <v>11916</v>
      </c>
      <c r="S5718" t="s">
        <v>1094</v>
      </c>
      <c r="T5718" t="b">
        <v>1</v>
      </c>
    </row>
    <row r="5719" spans="1:20" x14ac:dyDescent="0.25">
      <c r="A5719" t="s">
        <v>259</v>
      </c>
      <c r="B5719" t="s">
        <v>260</v>
      </c>
      <c r="C5719" t="s">
        <v>237</v>
      </c>
      <c r="D5719" t="s">
        <v>1938</v>
      </c>
      <c r="E5719" t="s">
        <v>5774</v>
      </c>
      <c r="F5719" t="s">
        <v>7551</v>
      </c>
      <c r="G5719" t="s">
        <v>7551</v>
      </c>
      <c r="H5719">
        <v>0.40300000000000002</v>
      </c>
      <c r="I5719" t="s">
        <v>265</v>
      </c>
      <c r="J5719" t="s">
        <v>242</v>
      </c>
      <c r="K5719" t="s">
        <v>243</v>
      </c>
      <c r="L5719" t="s">
        <v>244</v>
      </c>
      <c r="M5719">
        <v>0</v>
      </c>
      <c r="N5719">
        <v>0.40300000000000002</v>
      </c>
      <c r="O5719" t="s">
        <v>324</v>
      </c>
      <c r="P5719" t="s">
        <v>11917</v>
      </c>
      <c r="Q5719" t="s">
        <v>1942</v>
      </c>
      <c r="R5719" t="s">
        <v>11918</v>
      </c>
      <c r="S5719" t="s">
        <v>270</v>
      </c>
      <c r="T5719" t="b">
        <v>1</v>
      </c>
    </row>
    <row r="5720" spans="1:20" x14ac:dyDescent="0.25">
      <c r="A5720" t="s">
        <v>259</v>
      </c>
      <c r="B5720" t="s">
        <v>260</v>
      </c>
      <c r="C5720" t="s">
        <v>237</v>
      </c>
      <c r="D5720" t="s">
        <v>1097</v>
      </c>
      <c r="E5720" t="s">
        <v>2363</v>
      </c>
      <c r="F5720" t="s">
        <v>6686</v>
      </c>
      <c r="G5720" t="s">
        <v>6686</v>
      </c>
      <c r="H5720">
        <v>0.13300000000000001</v>
      </c>
      <c r="I5720" t="s">
        <v>265</v>
      </c>
      <c r="J5720" t="s">
        <v>242</v>
      </c>
      <c r="K5720" t="s">
        <v>243</v>
      </c>
      <c r="L5720" t="s">
        <v>244</v>
      </c>
      <c r="M5720">
        <v>0</v>
      </c>
      <c r="N5720">
        <v>0.13300000000000001</v>
      </c>
      <c r="O5720" t="s">
        <v>446</v>
      </c>
      <c r="P5720" t="s">
        <v>11919</v>
      </c>
      <c r="Q5720" t="s">
        <v>1101</v>
      </c>
      <c r="R5720" t="s">
        <v>11920</v>
      </c>
      <c r="S5720" t="s">
        <v>270</v>
      </c>
      <c r="T5720" t="b">
        <v>1</v>
      </c>
    </row>
    <row r="5721" spans="1:20" x14ac:dyDescent="0.25">
      <c r="A5721" t="s">
        <v>236</v>
      </c>
      <c r="B5721" t="s">
        <v>236</v>
      </c>
      <c r="C5721" t="s">
        <v>237</v>
      </c>
      <c r="D5721" t="s">
        <v>238</v>
      </c>
      <c r="F5721" t="s">
        <v>791</v>
      </c>
      <c r="G5721" t="s">
        <v>758</v>
      </c>
      <c r="H5721">
        <v>6.9000000000000006E-2</v>
      </c>
      <c r="I5721" t="s">
        <v>759</v>
      </c>
      <c r="J5721" t="s">
        <v>242</v>
      </c>
      <c r="K5721" t="s">
        <v>243</v>
      </c>
      <c r="L5721" t="s">
        <v>244</v>
      </c>
      <c r="M5721">
        <v>0</v>
      </c>
      <c r="N5721">
        <v>6.9000000000000006E-2</v>
      </c>
      <c r="O5721" t="s">
        <v>619</v>
      </c>
      <c r="P5721" t="s">
        <v>760</v>
      </c>
      <c r="Q5721" t="s">
        <v>247</v>
      </c>
      <c r="R5721" t="s">
        <v>6551</v>
      </c>
      <c r="S5721" t="s">
        <v>249</v>
      </c>
      <c r="T5721" t="b">
        <v>0</v>
      </c>
    </row>
    <row r="5722" spans="1:20" x14ac:dyDescent="0.25">
      <c r="A5722" t="s">
        <v>259</v>
      </c>
      <c r="B5722" t="s">
        <v>260</v>
      </c>
      <c r="C5722" t="s">
        <v>237</v>
      </c>
      <c r="D5722" t="s">
        <v>406</v>
      </c>
      <c r="E5722" t="s">
        <v>9306</v>
      </c>
      <c r="F5722" t="s">
        <v>9307</v>
      </c>
      <c r="G5722" t="s">
        <v>9307</v>
      </c>
      <c r="H5722">
        <v>0.84275999999999995</v>
      </c>
      <c r="I5722" t="s">
        <v>265</v>
      </c>
      <c r="J5722" t="s">
        <v>242</v>
      </c>
      <c r="K5722" t="s">
        <v>243</v>
      </c>
      <c r="L5722" t="s">
        <v>244</v>
      </c>
      <c r="M5722">
        <v>0</v>
      </c>
      <c r="N5722">
        <v>0.84275999999999995</v>
      </c>
      <c r="O5722" t="s">
        <v>298</v>
      </c>
      <c r="P5722" t="s">
        <v>11921</v>
      </c>
      <c r="Q5722" t="s">
        <v>410</v>
      </c>
      <c r="R5722" t="s">
        <v>11922</v>
      </c>
      <c r="S5722" t="s">
        <v>270</v>
      </c>
      <c r="T5722" t="b">
        <v>1</v>
      </c>
    </row>
    <row r="5723" spans="1:20" x14ac:dyDescent="0.25">
      <c r="A5723" t="s">
        <v>259</v>
      </c>
      <c r="B5723" t="s">
        <v>260</v>
      </c>
      <c r="C5723" t="s">
        <v>294</v>
      </c>
      <c r="D5723" t="s">
        <v>406</v>
      </c>
      <c r="E5723" t="s">
        <v>9306</v>
      </c>
      <c r="F5723" t="s">
        <v>9307</v>
      </c>
      <c r="G5723" t="s">
        <v>9307</v>
      </c>
      <c r="H5723">
        <v>0.61460000000000004</v>
      </c>
      <c r="I5723" t="s">
        <v>265</v>
      </c>
      <c r="J5723" t="s">
        <v>242</v>
      </c>
      <c r="K5723" t="s">
        <v>243</v>
      </c>
      <c r="L5723" t="s">
        <v>244</v>
      </c>
      <c r="M5723">
        <v>0</v>
      </c>
      <c r="N5723">
        <v>0.61460000000000004</v>
      </c>
      <c r="O5723" t="s">
        <v>298</v>
      </c>
      <c r="P5723" t="s">
        <v>11921</v>
      </c>
      <c r="Q5723" t="s">
        <v>410</v>
      </c>
      <c r="R5723" t="s">
        <v>11922</v>
      </c>
      <c r="S5723" t="s">
        <v>270</v>
      </c>
      <c r="T5723" t="b">
        <v>1</v>
      </c>
    </row>
    <row r="5724" spans="1:20" x14ac:dyDescent="0.25">
      <c r="A5724" t="s">
        <v>236</v>
      </c>
      <c r="B5724" t="s">
        <v>236</v>
      </c>
      <c r="C5724" t="s">
        <v>237</v>
      </c>
      <c r="D5724" t="s">
        <v>566</v>
      </c>
      <c r="E5724" t="s">
        <v>251</v>
      </c>
      <c r="F5724" t="s">
        <v>455</v>
      </c>
      <c r="G5724" t="s">
        <v>11923</v>
      </c>
      <c r="H5724">
        <v>0.26</v>
      </c>
      <c r="I5724">
        <v>100</v>
      </c>
      <c r="J5724" t="s">
        <v>242</v>
      </c>
      <c r="K5724" t="s">
        <v>243</v>
      </c>
      <c r="L5724" t="s">
        <v>244</v>
      </c>
      <c r="M5724">
        <v>0</v>
      </c>
      <c r="N5724">
        <v>0.26</v>
      </c>
      <c r="O5724" t="s">
        <v>255</v>
      </c>
      <c r="P5724" t="s">
        <v>11924</v>
      </c>
      <c r="Q5724" t="s">
        <v>571</v>
      </c>
      <c r="R5724" t="s">
        <v>2785</v>
      </c>
      <c r="S5724" t="s">
        <v>249</v>
      </c>
      <c r="T5724" t="b">
        <v>1</v>
      </c>
    </row>
    <row r="5725" spans="1:20" x14ac:dyDescent="0.25">
      <c r="A5725" t="s">
        <v>259</v>
      </c>
      <c r="B5725" t="s">
        <v>271</v>
      </c>
      <c r="C5725" t="s">
        <v>237</v>
      </c>
      <c r="D5725" t="s">
        <v>3965</v>
      </c>
      <c r="F5725" t="s">
        <v>6704</v>
      </c>
      <c r="G5725" t="s">
        <v>6705</v>
      </c>
      <c r="H5725">
        <v>0.38</v>
      </c>
      <c r="I5725" t="s">
        <v>265</v>
      </c>
      <c r="J5725" t="s">
        <v>242</v>
      </c>
      <c r="K5725" t="s">
        <v>243</v>
      </c>
      <c r="L5725" t="s">
        <v>244</v>
      </c>
      <c r="M5725">
        <v>0</v>
      </c>
      <c r="N5725">
        <v>0.38</v>
      </c>
      <c r="O5725" t="s">
        <v>3968</v>
      </c>
      <c r="P5725" t="s">
        <v>11925</v>
      </c>
      <c r="Q5725" t="s">
        <v>3970</v>
      </c>
      <c r="R5725" t="s">
        <v>11926</v>
      </c>
      <c r="S5725" t="s">
        <v>279</v>
      </c>
      <c r="T5725" t="b">
        <v>1</v>
      </c>
    </row>
    <row r="5726" spans="1:20" x14ac:dyDescent="0.25">
      <c r="A5726" t="s">
        <v>259</v>
      </c>
      <c r="B5726" t="s">
        <v>260</v>
      </c>
      <c r="C5726" t="s">
        <v>237</v>
      </c>
      <c r="D5726" t="s">
        <v>606</v>
      </c>
      <c r="E5726" t="s">
        <v>3607</v>
      </c>
      <c r="F5726" t="s">
        <v>3607</v>
      </c>
      <c r="G5726" t="s">
        <v>11927</v>
      </c>
      <c r="H5726">
        <v>3.673</v>
      </c>
      <c r="I5726" t="s">
        <v>265</v>
      </c>
      <c r="J5726" t="s">
        <v>242</v>
      </c>
      <c r="K5726" t="s">
        <v>243</v>
      </c>
      <c r="L5726" t="s">
        <v>244</v>
      </c>
      <c r="M5726">
        <v>0</v>
      </c>
      <c r="N5726">
        <v>3.673</v>
      </c>
      <c r="O5726" t="s">
        <v>518</v>
      </c>
      <c r="P5726" t="s">
        <v>11928</v>
      </c>
      <c r="Q5726" t="s">
        <v>611</v>
      </c>
      <c r="R5726" t="s">
        <v>11929</v>
      </c>
      <c r="S5726" t="s">
        <v>270</v>
      </c>
      <c r="T5726" t="b">
        <v>1</v>
      </c>
    </row>
    <row r="5727" spans="1:20" x14ac:dyDescent="0.25">
      <c r="A5727" t="s">
        <v>259</v>
      </c>
      <c r="B5727" t="s">
        <v>260</v>
      </c>
      <c r="C5727" t="s">
        <v>336</v>
      </c>
      <c r="D5727" t="s">
        <v>606</v>
      </c>
      <c r="E5727" t="s">
        <v>3607</v>
      </c>
      <c r="F5727" t="s">
        <v>3607</v>
      </c>
      <c r="G5727" t="s">
        <v>11927</v>
      </c>
      <c r="H5727">
        <v>21033</v>
      </c>
      <c r="I5727" t="s">
        <v>265</v>
      </c>
      <c r="J5727" t="s">
        <v>242</v>
      </c>
      <c r="K5727" t="s">
        <v>243</v>
      </c>
      <c r="L5727" t="s">
        <v>244</v>
      </c>
      <c r="M5727">
        <v>0</v>
      </c>
      <c r="N5727">
        <v>21033</v>
      </c>
      <c r="O5727" t="s">
        <v>518</v>
      </c>
      <c r="P5727" t="s">
        <v>11928</v>
      </c>
      <c r="Q5727" t="s">
        <v>611</v>
      </c>
      <c r="R5727" t="s">
        <v>11930</v>
      </c>
      <c r="S5727" t="s">
        <v>270</v>
      </c>
      <c r="T5727" t="b">
        <v>1</v>
      </c>
    </row>
    <row r="5728" spans="1:20" x14ac:dyDescent="0.25">
      <c r="A5728" t="s">
        <v>259</v>
      </c>
      <c r="B5728" t="s">
        <v>260</v>
      </c>
      <c r="C5728" t="s">
        <v>336</v>
      </c>
      <c r="D5728" t="s">
        <v>606</v>
      </c>
      <c r="E5728" t="s">
        <v>3607</v>
      </c>
      <c r="F5728" t="s">
        <v>3607</v>
      </c>
      <c r="G5728" t="s">
        <v>11927</v>
      </c>
      <c r="H5728">
        <v>35821</v>
      </c>
      <c r="I5728" t="s">
        <v>265</v>
      </c>
      <c r="J5728" t="s">
        <v>242</v>
      </c>
      <c r="K5728" t="s">
        <v>243</v>
      </c>
      <c r="L5728" t="s">
        <v>244</v>
      </c>
      <c r="M5728">
        <v>0</v>
      </c>
      <c r="N5728">
        <v>35821</v>
      </c>
      <c r="O5728" t="s">
        <v>518</v>
      </c>
      <c r="P5728" t="s">
        <v>11928</v>
      </c>
      <c r="Q5728" t="s">
        <v>611</v>
      </c>
      <c r="R5728" t="s">
        <v>11931</v>
      </c>
      <c r="S5728" t="s">
        <v>270</v>
      </c>
      <c r="T5728" t="b">
        <v>1</v>
      </c>
    </row>
    <row r="5729" spans="1:20" x14ac:dyDescent="0.25">
      <c r="A5729" t="s">
        <v>259</v>
      </c>
      <c r="B5729" t="s">
        <v>260</v>
      </c>
      <c r="C5729" t="s">
        <v>237</v>
      </c>
      <c r="D5729" t="s">
        <v>524</v>
      </c>
      <c r="E5729" t="s">
        <v>1130</v>
      </c>
      <c r="F5729" t="s">
        <v>1130</v>
      </c>
      <c r="G5729" t="s">
        <v>11932</v>
      </c>
      <c r="H5729">
        <v>1.31</v>
      </c>
      <c r="I5729" t="s">
        <v>265</v>
      </c>
      <c r="J5729" t="s">
        <v>242</v>
      </c>
      <c r="K5729" t="s">
        <v>243</v>
      </c>
      <c r="L5729" t="s">
        <v>244</v>
      </c>
      <c r="M5729">
        <v>0</v>
      </c>
      <c r="N5729">
        <v>1.31</v>
      </c>
      <c r="O5729" t="s">
        <v>266</v>
      </c>
      <c r="P5729" t="s">
        <v>11933</v>
      </c>
      <c r="Q5729" t="s">
        <v>528</v>
      </c>
      <c r="R5729" t="s">
        <v>11934</v>
      </c>
      <c r="S5729" t="s">
        <v>270</v>
      </c>
      <c r="T5729" t="b">
        <v>1</v>
      </c>
    </row>
    <row r="5730" spans="1:20" x14ac:dyDescent="0.25">
      <c r="A5730" t="s">
        <v>259</v>
      </c>
      <c r="B5730" t="s">
        <v>260</v>
      </c>
      <c r="C5730" t="s">
        <v>237</v>
      </c>
      <c r="D5730" t="s">
        <v>5189</v>
      </c>
      <c r="E5730" t="s">
        <v>5662</v>
      </c>
      <c r="F5730" t="s">
        <v>9529</v>
      </c>
      <c r="G5730" t="s">
        <v>9529</v>
      </c>
      <c r="H5730">
        <v>1.3340000000000001</v>
      </c>
      <c r="I5730" t="s">
        <v>265</v>
      </c>
      <c r="J5730" t="s">
        <v>242</v>
      </c>
      <c r="K5730" t="s">
        <v>243</v>
      </c>
      <c r="L5730" t="s">
        <v>244</v>
      </c>
      <c r="M5730">
        <v>0</v>
      </c>
      <c r="N5730">
        <v>1.3340000000000001</v>
      </c>
      <c r="O5730" t="s">
        <v>324</v>
      </c>
      <c r="P5730" t="s">
        <v>11935</v>
      </c>
      <c r="Q5730" t="s">
        <v>5191</v>
      </c>
      <c r="R5730" t="s">
        <v>11936</v>
      </c>
      <c r="S5730" t="s">
        <v>270</v>
      </c>
      <c r="T5730" t="b">
        <v>1</v>
      </c>
    </row>
    <row r="5731" spans="1:20" x14ac:dyDescent="0.25">
      <c r="A5731" t="s">
        <v>259</v>
      </c>
      <c r="B5731" t="s">
        <v>260</v>
      </c>
      <c r="C5731" t="s">
        <v>294</v>
      </c>
      <c r="D5731" t="s">
        <v>5189</v>
      </c>
      <c r="E5731" t="s">
        <v>5662</v>
      </c>
      <c r="F5731" t="s">
        <v>9529</v>
      </c>
      <c r="G5731" t="s">
        <v>9529</v>
      </c>
      <c r="H5731">
        <v>0.61199999999999999</v>
      </c>
      <c r="I5731" t="s">
        <v>265</v>
      </c>
      <c r="J5731" t="s">
        <v>242</v>
      </c>
      <c r="K5731" t="s">
        <v>243</v>
      </c>
      <c r="L5731" t="s">
        <v>244</v>
      </c>
      <c r="M5731">
        <v>0</v>
      </c>
      <c r="N5731">
        <v>0.61199999999999999</v>
      </c>
      <c r="O5731" t="s">
        <v>324</v>
      </c>
      <c r="P5731" t="s">
        <v>11935</v>
      </c>
      <c r="Q5731" t="s">
        <v>5191</v>
      </c>
      <c r="R5731" t="s">
        <v>11936</v>
      </c>
      <c r="S5731" t="s">
        <v>270</v>
      </c>
      <c r="T5731" t="b">
        <v>1</v>
      </c>
    </row>
    <row r="5732" spans="1:20" x14ac:dyDescent="0.25">
      <c r="A5732" t="s">
        <v>259</v>
      </c>
      <c r="B5732" t="s">
        <v>260</v>
      </c>
      <c r="C5732" t="s">
        <v>237</v>
      </c>
      <c r="D5732" t="s">
        <v>450</v>
      </c>
      <c r="E5732" t="s">
        <v>3720</v>
      </c>
      <c r="F5732" t="s">
        <v>3721</v>
      </c>
      <c r="G5732" t="s">
        <v>3721</v>
      </c>
      <c r="H5732">
        <v>7.1360000000000001</v>
      </c>
      <c r="I5732" t="s">
        <v>265</v>
      </c>
      <c r="J5732" t="s">
        <v>242</v>
      </c>
      <c r="K5732" t="s">
        <v>243</v>
      </c>
      <c r="L5732" t="s">
        <v>244</v>
      </c>
      <c r="M5732">
        <v>0</v>
      </c>
      <c r="N5732">
        <v>7.1360000000000001</v>
      </c>
      <c r="O5732" t="s">
        <v>331</v>
      </c>
      <c r="P5732" t="s">
        <v>11937</v>
      </c>
      <c r="Q5732" t="s">
        <v>453</v>
      </c>
      <c r="R5732" t="s">
        <v>11938</v>
      </c>
      <c r="S5732" t="s">
        <v>270</v>
      </c>
      <c r="T5732" t="b">
        <v>1</v>
      </c>
    </row>
    <row r="5733" spans="1:20" x14ac:dyDescent="0.25">
      <c r="A5733" t="s">
        <v>259</v>
      </c>
      <c r="B5733" t="s">
        <v>260</v>
      </c>
      <c r="C5733" t="s">
        <v>294</v>
      </c>
      <c r="D5733" t="s">
        <v>450</v>
      </c>
      <c r="E5733" t="s">
        <v>3720</v>
      </c>
      <c r="F5733" t="s">
        <v>3721</v>
      </c>
      <c r="G5733" t="s">
        <v>3721</v>
      </c>
      <c r="H5733">
        <v>4.1920000000000002</v>
      </c>
      <c r="I5733" t="s">
        <v>265</v>
      </c>
      <c r="J5733" t="s">
        <v>242</v>
      </c>
      <c r="K5733" t="s">
        <v>243</v>
      </c>
      <c r="L5733" t="s">
        <v>244</v>
      </c>
      <c r="M5733">
        <v>0</v>
      </c>
      <c r="N5733">
        <v>4.1920000000000002</v>
      </c>
      <c r="O5733" t="s">
        <v>331</v>
      </c>
      <c r="P5733" t="s">
        <v>11937</v>
      </c>
      <c r="Q5733" t="s">
        <v>453</v>
      </c>
      <c r="R5733" t="s">
        <v>11938</v>
      </c>
      <c r="S5733" t="s">
        <v>270</v>
      </c>
      <c r="T5733" t="b">
        <v>1</v>
      </c>
    </row>
    <row r="5734" spans="1:20" x14ac:dyDescent="0.25">
      <c r="A5734" t="s">
        <v>259</v>
      </c>
      <c r="B5734" t="s">
        <v>260</v>
      </c>
      <c r="C5734" t="s">
        <v>237</v>
      </c>
      <c r="D5734" t="s">
        <v>369</v>
      </c>
      <c r="E5734" t="s">
        <v>3689</v>
      </c>
      <c r="F5734" t="s">
        <v>11939</v>
      </c>
      <c r="G5734" t="s">
        <v>11939</v>
      </c>
      <c r="H5734">
        <v>0.10100000000000001</v>
      </c>
      <c r="I5734" t="s">
        <v>265</v>
      </c>
      <c r="J5734" t="s">
        <v>242</v>
      </c>
      <c r="K5734" t="s">
        <v>243</v>
      </c>
      <c r="L5734" t="s">
        <v>244</v>
      </c>
      <c r="M5734">
        <v>0</v>
      </c>
      <c r="N5734">
        <v>0.10100000000000001</v>
      </c>
      <c r="O5734" t="s">
        <v>324</v>
      </c>
      <c r="P5734" t="s">
        <v>11940</v>
      </c>
      <c r="Q5734" t="s">
        <v>374</v>
      </c>
      <c r="R5734" t="s">
        <v>11941</v>
      </c>
      <c r="S5734" t="s">
        <v>270</v>
      </c>
      <c r="T5734" t="b">
        <v>1</v>
      </c>
    </row>
    <row r="5735" spans="1:20" x14ac:dyDescent="0.25">
      <c r="A5735" t="s">
        <v>259</v>
      </c>
      <c r="B5735" t="s">
        <v>260</v>
      </c>
      <c r="C5735" t="s">
        <v>237</v>
      </c>
      <c r="D5735" t="s">
        <v>4822</v>
      </c>
      <c r="E5735" t="s">
        <v>885</v>
      </c>
      <c r="F5735" t="s">
        <v>885</v>
      </c>
      <c r="G5735" t="s">
        <v>6855</v>
      </c>
      <c r="H5735">
        <v>0.35599999999999998</v>
      </c>
      <c r="I5735" t="s">
        <v>265</v>
      </c>
      <c r="J5735" t="s">
        <v>242</v>
      </c>
      <c r="K5735" t="s">
        <v>243</v>
      </c>
      <c r="L5735" t="s">
        <v>244</v>
      </c>
      <c r="M5735">
        <v>0</v>
      </c>
      <c r="N5735">
        <v>0.35599999999999998</v>
      </c>
      <c r="O5735" t="s">
        <v>331</v>
      </c>
      <c r="P5735" t="s">
        <v>11942</v>
      </c>
      <c r="Q5735" t="s">
        <v>4824</v>
      </c>
      <c r="R5735" t="s">
        <v>11943</v>
      </c>
      <c r="S5735" t="s">
        <v>270</v>
      </c>
      <c r="T5735" t="b">
        <v>1</v>
      </c>
    </row>
    <row r="5736" spans="1:20" x14ac:dyDescent="0.25">
      <c r="A5736" t="s">
        <v>259</v>
      </c>
      <c r="B5736" t="s">
        <v>260</v>
      </c>
      <c r="C5736" t="s">
        <v>294</v>
      </c>
      <c r="D5736" t="s">
        <v>4822</v>
      </c>
      <c r="E5736" t="s">
        <v>885</v>
      </c>
      <c r="F5736" t="s">
        <v>885</v>
      </c>
      <c r="G5736" t="s">
        <v>6855</v>
      </c>
      <c r="H5736">
        <v>0.17199999999999999</v>
      </c>
      <c r="I5736" t="s">
        <v>265</v>
      </c>
      <c r="J5736" t="s">
        <v>242</v>
      </c>
      <c r="K5736" t="s">
        <v>243</v>
      </c>
      <c r="L5736" t="s">
        <v>244</v>
      </c>
      <c r="M5736">
        <v>0</v>
      </c>
      <c r="N5736">
        <v>0.17199999999999999</v>
      </c>
      <c r="O5736" t="s">
        <v>331</v>
      </c>
      <c r="P5736" t="s">
        <v>11942</v>
      </c>
      <c r="Q5736" t="s">
        <v>4824</v>
      </c>
      <c r="R5736" t="s">
        <v>11943</v>
      </c>
      <c r="S5736" t="s">
        <v>270</v>
      </c>
      <c r="T5736" t="b">
        <v>1</v>
      </c>
    </row>
    <row r="5737" spans="1:20" x14ac:dyDescent="0.25">
      <c r="A5737" t="s">
        <v>259</v>
      </c>
      <c r="B5737" t="s">
        <v>260</v>
      </c>
      <c r="C5737" t="s">
        <v>237</v>
      </c>
      <c r="D5737" t="s">
        <v>2566</v>
      </c>
      <c r="E5737" t="s">
        <v>5520</v>
      </c>
      <c r="F5737" t="s">
        <v>5521</v>
      </c>
      <c r="G5737" t="s">
        <v>5521</v>
      </c>
      <c r="H5737">
        <v>8.2000000000000003E-2</v>
      </c>
      <c r="I5737" t="s">
        <v>265</v>
      </c>
      <c r="J5737" t="s">
        <v>242</v>
      </c>
      <c r="K5737" t="s">
        <v>243</v>
      </c>
      <c r="L5737" t="s">
        <v>244</v>
      </c>
      <c r="M5737">
        <v>0</v>
      </c>
      <c r="N5737">
        <v>8.2000000000000003E-2</v>
      </c>
      <c r="O5737" t="s">
        <v>324</v>
      </c>
      <c r="P5737" t="s">
        <v>11944</v>
      </c>
      <c r="Q5737" t="s">
        <v>2570</v>
      </c>
      <c r="R5737" t="s">
        <v>11945</v>
      </c>
      <c r="S5737" t="s">
        <v>270</v>
      </c>
      <c r="T5737" t="b">
        <v>1</v>
      </c>
    </row>
    <row r="5738" spans="1:20" x14ac:dyDescent="0.25">
      <c r="A5738" t="s">
        <v>259</v>
      </c>
      <c r="B5738" t="s">
        <v>260</v>
      </c>
      <c r="C5738" t="s">
        <v>294</v>
      </c>
      <c r="D5738" t="s">
        <v>2566</v>
      </c>
      <c r="E5738" t="s">
        <v>5520</v>
      </c>
      <c r="F5738" t="s">
        <v>5521</v>
      </c>
      <c r="G5738" t="s">
        <v>5521</v>
      </c>
      <c r="H5738">
        <v>2.2599999999999999E-2</v>
      </c>
      <c r="I5738" t="s">
        <v>265</v>
      </c>
      <c r="J5738" t="s">
        <v>242</v>
      </c>
      <c r="K5738" t="s">
        <v>243</v>
      </c>
      <c r="L5738" t="s">
        <v>244</v>
      </c>
      <c r="M5738">
        <v>0</v>
      </c>
      <c r="N5738">
        <v>2.2599999999999999E-2</v>
      </c>
      <c r="O5738" t="s">
        <v>324</v>
      </c>
      <c r="P5738" t="s">
        <v>11944</v>
      </c>
      <c r="Q5738" t="s">
        <v>2570</v>
      </c>
      <c r="R5738" t="s">
        <v>11945</v>
      </c>
      <c r="S5738" t="s">
        <v>270</v>
      </c>
      <c r="T5738" t="b">
        <v>1</v>
      </c>
    </row>
    <row r="5739" spans="1:20" x14ac:dyDescent="0.25">
      <c r="A5739" t="s">
        <v>259</v>
      </c>
      <c r="B5739" t="s">
        <v>260</v>
      </c>
      <c r="C5739" t="s">
        <v>237</v>
      </c>
      <c r="D5739" t="s">
        <v>1588</v>
      </c>
      <c r="E5739" t="s">
        <v>2235</v>
      </c>
      <c r="F5739" t="s">
        <v>11946</v>
      </c>
      <c r="G5739" t="s">
        <v>11946</v>
      </c>
      <c r="H5739">
        <v>2.0680000000000001</v>
      </c>
      <c r="I5739" t="s">
        <v>265</v>
      </c>
      <c r="J5739" t="s">
        <v>242</v>
      </c>
      <c r="K5739" t="s">
        <v>243</v>
      </c>
      <c r="L5739" t="s">
        <v>244</v>
      </c>
      <c r="M5739">
        <v>0</v>
      </c>
      <c r="N5739">
        <v>2.0680000000000001</v>
      </c>
      <c r="O5739" t="s">
        <v>476</v>
      </c>
      <c r="P5739" t="s">
        <v>11947</v>
      </c>
      <c r="Q5739" t="s">
        <v>1592</v>
      </c>
      <c r="R5739" t="s">
        <v>11948</v>
      </c>
      <c r="S5739" t="s">
        <v>270</v>
      </c>
      <c r="T5739" t="b">
        <v>1</v>
      </c>
    </row>
    <row r="5740" spans="1:20" x14ac:dyDescent="0.25">
      <c r="A5740" t="s">
        <v>236</v>
      </c>
      <c r="B5740" t="s">
        <v>236</v>
      </c>
      <c r="C5740" t="s">
        <v>237</v>
      </c>
      <c r="D5740" t="s">
        <v>314</v>
      </c>
      <c r="F5740" t="s">
        <v>925</v>
      </c>
      <c r="G5740" t="s">
        <v>8616</v>
      </c>
      <c r="H5740">
        <v>0.1</v>
      </c>
      <c r="I5740" t="s">
        <v>254</v>
      </c>
      <c r="J5740" t="s">
        <v>242</v>
      </c>
      <c r="K5740" t="s">
        <v>243</v>
      </c>
      <c r="L5740" t="s">
        <v>244</v>
      </c>
      <c r="M5740">
        <v>0</v>
      </c>
      <c r="N5740">
        <v>0.1</v>
      </c>
      <c r="O5740" t="s">
        <v>569</v>
      </c>
      <c r="P5740" t="s">
        <v>11949</v>
      </c>
      <c r="Q5740" t="s">
        <v>318</v>
      </c>
      <c r="R5740" t="s">
        <v>1046</v>
      </c>
      <c r="S5740" t="s">
        <v>249</v>
      </c>
      <c r="T5740" t="b">
        <v>1</v>
      </c>
    </row>
    <row r="5741" spans="1:20" x14ac:dyDescent="0.25">
      <c r="A5741" t="s">
        <v>259</v>
      </c>
      <c r="B5741" t="s">
        <v>260</v>
      </c>
      <c r="C5741" t="s">
        <v>237</v>
      </c>
      <c r="D5741" t="s">
        <v>406</v>
      </c>
      <c r="E5741" t="s">
        <v>3871</v>
      </c>
      <c r="F5741" t="s">
        <v>8806</v>
      </c>
      <c r="G5741" t="s">
        <v>8806</v>
      </c>
      <c r="H5741">
        <v>14.641</v>
      </c>
      <c r="I5741" t="s">
        <v>265</v>
      </c>
      <c r="J5741" t="s">
        <v>242</v>
      </c>
      <c r="K5741" t="s">
        <v>243</v>
      </c>
      <c r="L5741" t="s">
        <v>244</v>
      </c>
      <c r="M5741">
        <v>0</v>
      </c>
      <c r="N5741">
        <v>14.641</v>
      </c>
      <c r="O5741" t="s">
        <v>619</v>
      </c>
      <c r="P5741" t="s">
        <v>11950</v>
      </c>
      <c r="Q5741" t="s">
        <v>410</v>
      </c>
      <c r="R5741" t="s">
        <v>11951</v>
      </c>
      <c r="S5741" t="s">
        <v>270</v>
      </c>
      <c r="T5741" t="b">
        <v>1</v>
      </c>
    </row>
    <row r="5742" spans="1:20" x14ac:dyDescent="0.25">
      <c r="A5742" t="s">
        <v>259</v>
      </c>
      <c r="B5742" t="s">
        <v>260</v>
      </c>
      <c r="C5742" t="s">
        <v>294</v>
      </c>
      <c r="D5742" t="s">
        <v>406</v>
      </c>
      <c r="E5742" t="s">
        <v>3871</v>
      </c>
      <c r="F5742" t="s">
        <v>8806</v>
      </c>
      <c r="G5742" t="s">
        <v>8806</v>
      </c>
      <c r="H5742">
        <v>10.337</v>
      </c>
      <c r="I5742" t="s">
        <v>265</v>
      </c>
      <c r="J5742" t="s">
        <v>242</v>
      </c>
      <c r="K5742" t="s">
        <v>243</v>
      </c>
      <c r="L5742" t="s">
        <v>244</v>
      </c>
      <c r="M5742">
        <v>0</v>
      </c>
      <c r="N5742">
        <v>10.337</v>
      </c>
      <c r="O5742" t="s">
        <v>619</v>
      </c>
      <c r="P5742" t="s">
        <v>11950</v>
      </c>
      <c r="Q5742" t="s">
        <v>410</v>
      </c>
      <c r="R5742" t="s">
        <v>11951</v>
      </c>
      <c r="S5742" t="s">
        <v>270</v>
      </c>
      <c r="T5742" t="b">
        <v>1</v>
      </c>
    </row>
    <row r="5743" spans="1:20" x14ac:dyDescent="0.25">
      <c r="A5743" t="s">
        <v>236</v>
      </c>
      <c r="B5743" t="s">
        <v>236</v>
      </c>
      <c r="C5743" t="s">
        <v>237</v>
      </c>
      <c r="D5743" t="s">
        <v>1908</v>
      </c>
      <c r="F5743" t="s">
        <v>426</v>
      </c>
      <c r="G5743" t="s">
        <v>11952</v>
      </c>
      <c r="H5743">
        <v>0.12801000000000001</v>
      </c>
      <c r="I5743" t="s">
        <v>241</v>
      </c>
      <c r="J5743" t="s">
        <v>242</v>
      </c>
      <c r="K5743" t="s">
        <v>243</v>
      </c>
      <c r="L5743" t="s">
        <v>244</v>
      </c>
      <c r="M5743">
        <v>0</v>
      </c>
      <c r="N5743">
        <v>0.12801000000000001</v>
      </c>
      <c r="O5743" t="s">
        <v>562</v>
      </c>
      <c r="P5743" t="s">
        <v>11953</v>
      </c>
      <c r="Q5743" t="s">
        <v>1912</v>
      </c>
      <c r="R5743" t="s">
        <v>2592</v>
      </c>
      <c r="S5743" t="s">
        <v>249</v>
      </c>
      <c r="T5743" t="b">
        <v>1</v>
      </c>
    </row>
    <row r="5744" spans="1:20" x14ac:dyDescent="0.25">
      <c r="A5744" t="s">
        <v>259</v>
      </c>
      <c r="B5744" t="s">
        <v>260</v>
      </c>
      <c r="C5744" t="s">
        <v>237</v>
      </c>
      <c r="D5744" t="s">
        <v>1740</v>
      </c>
      <c r="E5744" t="s">
        <v>3900</v>
      </c>
      <c r="F5744" t="s">
        <v>11954</v>
      </c>
      <c r="G5744" t="s">
        <v>11954</v>
      </c>
      <c r="H5744">
        <v>0.45600000000000002</v>
      </c>
      <c r="I5744" t="s">
        <v>265</v>
      </c>
      <c r="J5744" t="s">
        <v>242</v>
      </c>
      <c r="K5744" t="s">
        <v>243</v>
      </c>
      <c r="L5744" t="s">
        <v>244</v>
      </c>
      <c r="M5744">
        <v>0</v>
      </c>
      <c r="N5744">
        <v>0.45600000000000002</v>
      </c>
      <c r="O5744" t="s">
        <v>562</v>
      </c>
      <c r="P5744" t="s">
        <v>11955</v>
      </c>
      <c r="Q5744" t="s">
        <v>1744</v>
      </c>
      <c r="R5744" t="s">
        <v>11956</v>
      </c>
      <c r="S5744" t="s">
        <v>270</v>
      </c>
      <c r="T5744" t="b">
        <v>1</v>
      </c>
    </row>
    <row r="5745" spans="1:20" x14ac:dyDescent="0.25">
      <c r="A5745" t="s">
        <v>259</v>
      </c>
      <c r="B5745" t="s">
        <v>260</v>
      </c>
      <c r="C5745" t="s">
        <v>237</v>
      </c>
      <c r="D5745" t="s">
        <v>635</v>
      </c>
      <c r="E5745" t="s">
        <v>9335</v>
      </c>
      <c r="F5745" t="s">
        <v>9569</v>
      </c>
      <c r="G5745" t="s">
        <v>9569</v>
      </c>
      <c r="H5745">
        <v>0.34560000000000002</v>
      </c>
      <c r="I5745" t="s">
        <v>265</v>
      </c>
      <c r="J5745" t="s">
        <v>242</v>
      </c>
      <c r="K5745" t="s">
        <v>243</v>
      </c>
      <c r="L5745" t="s">
        <v>244</v>
      </c>
      <c r="M5745">
        <v>0</v>
      </c>
      <c r="N5745">
        <v>0.34560000000000002</v>
      </c>
      <c r="O5745" t="s">
        <v>372</v>
      </c>
      <c r="P5745" t="s">
        <v>11957</v>
      </c>
      <c r="Q5745" t="s">
        <v>639</v>
      </c>
      <c r="R5745" t="s">
        <v>11958</v>
      </c>
      <c r="S5745" t="s">
        <v>270</v>
      </c>
      <c r="T5745" t="b">
        <v>1</v>
      </c>
    </row>
    <row r="5746" spans="1:20" x14ac:dyDescent="0.25">
      <c r="A5746" t="s">
        <v>259</v>
      </c>
      <c r="B5746" t="s">
        <v>260</v>
      </c>
      <c r="C5746" t="s">
        <v>237</v>
      </c>
      <c r="D5746" t="s">
        <v>1337</v>
      </c>
      <c r="E5746" t="s">
        <v>3937</v>
      </c>
      <c r="F5746" t="s">
        <v>11959</v>
      </c>
      <c r="G5746" t="s">
        <v>11959</v>
      </c>
      <c r="H5746">
        <v>0.82799999999999996</v>
      </c>
      <c r="I5746" t="s">
        <v>265</v>
      </c>
      <c r="J5746" t="s">
        <v>242</v>
      </c>
      <c r="K5746" t="s">
        <v>243</v>
      </c>
      <c r="L5746" t="s">
        <v>244</v>
      </c>
      <c r="M5746">
        <v>0</v>
      </c>
      <c r="N5746">
        <v>0.82799999999999996</v>
      </c>
      <c r="O5746" t="s">
        <v>1598</v>
      </c>
      <c r="P5746" t="s">
        <v>11960</v>
      </c>
      <c r="Q5746" t="s">
        <v>1341</v>
      </c>
      <c r="R5746" t="s">
        <v>11961</v>
      </c>
      <c r="S5746" t="s">
        <v>270</v>
      </c>
      <c r="T5746" t="b">
        <v>1</v>
      </c>
    </row>
    <row r="5747" spans="1:20" x14ac:dyDescent="0.25">
      <c r="A5747" t="s">
        <v>259</v>
      </c>
      <c r="B5747" t="s">
        <v>260</v>
      </c>
      <c r="C5747" t="s">
        <v>237</v>
      </c>
      <c r="D5747" t="s">
        <v>1428</v>
      </c>
      <c r="E5747" t="s">
        <v>9883</v>
      </c>
      <c r="F5747" t="s">
        <v>11962</v>
      </c>
      <c r="G5747" t="s">
        <v>11962</v>
      </c>
      <c r="H5747">
        <v>6.5730000000000004</v>
      </c>
      <c r="I5747" t="s">
        <v>265</v>
      </c>
      <c r="J5747" t="s">
        <v>242</v>
      </c>
      <c r="K5747" t="s">
        <v>243</v>
      </c>
      <c r="L5747" t="s">
        <v>244</v>
      </c>
      <c r="M5747">
        <v>0</v>
      </c>
      <c r="N5747">
        <v>6.5730000000000004</v>
      </c>
      <c r="O5747" t="s">
        <v>1309</v>
      </c>
      <c r="P5747" t="s">
        <v>1882</v>
      </c>
      <c r="Q5747" t="s">
        <v>1432</v>
      </c>
      <c r="R5747" t="s">
        <v>11963</v>
      </c>
      <c r="S5747" t="s">
        <v>270</v>
      </c>
      <c r="T5747" t="b">
        <v>0</v>
      </c>
    </row>
    <row r="5748" spans="1:20" x14ac:dyDescent="0.25">
      <c r="A5748" t="s">
        <v>259</v>
      </c>
      <c r="B5748" t="s">
        <v>260</v>
      </c>
      <c r="C5748" t="s">
        <v>294</v>
      </c>
      <c r="D5748" t="s">
        <v>1428</v>
      </c>
      <c r="E5748" t="s">
        <v>9883</v>
      </c>
      <c r="F5748" t="s">
        <v>11962</v>
      </c>
      <c r="G5748" t="s">
        <v>11962</v>
      </c>
      <c r="H5748">
        <v>3.629</v>
      </c>
      <c r="I5748" t="s">
        <v>265</v>
      </c>
      <c r="J5748" t="s">
        <v>242</v>
      </c>
      <c r="K5748" t="s">
        <v>243</v>
      </c>
      <c r="L5748" t="s">
        <v>244</v>
      </c>
      <c r="M5748">
        <v>0</v>
      </c>
      <c r="N5748">
        <v>3.629</v>
      </c>
      <c r="O5748" t="s">
        <v>1309</v>
      </c>
      <c r="P5748" t="s">
        <v>1882</v>
      </c>
      <c r="Q5748" t="s">
        <v>1432</v>
      </c>
      <c r="R5748" t="s">
        <v>11963</v>
      </c>
      <c r="S5748" t="s">
        <v>270</v>
      </c>
      <c r="T5748" t="b">
        <v>0</v>
      </c>
    </row>
    <row r="5749" spans="1:20" x14ac:dyDescent="0.25">
      <c r="A5749" t="s">
        <v>259</v>
      </c>
      <c r="B5749" t="s">
        <v>260</v>
      </c>
      <c r="C5749" t="s">
        <v>237</v>
      </c>
      <c r="D5749" t="s">
        <v>2086</v>
      </c>
      <c r="E5749" t="s">
        <v>2087</v>
      </c>
      <c r="F5749" t="s">
        <v>5809</v>
      </c>
      <c r="G5749" t="s">
        <v>5810</v>
      </c>
      <c r="H5749">
        <v>0.752</v>
      </c>
      <c r="I5749" t="s">
        <v>265</v>
      </c>
      <c r="J5749" t="s">
        <v>242</v>
      </c>
      <c r="K5749" t="s">
        <v>243</v>
      </c>
      <c r="L5749" t="s">
        <v>244</v>
      </c>
      <c r="M5749">
        <v>0</v>
      </c>
      <c r="N5749">
        <v>0.752</v>
      </c>
      <c r="O5749" t="s">
        <v>324</v>
      </c>
      <c r="P5749" t="s">
        <v>3879</v>
      </c>
      <c r="Q5749" t="s">
        <v>2091</v>
      </c>
      <c r="R5749" t="s">
        <v>11964</v>
      </c>
      <c r="S5749" t="s">
        <v>270</v>
      </c>
      <c r="T5749" t="b">
        <v>1</v>
      </c>
    </row>
    <row r="5750" spans="1:20" x14ac:dyDescent="0.25">
      <c r="A5750" t="s">
        <v>259</v>
      </c>
      <c r="B5750" t="s">
        <v>260</v>
      </c>
      <c r="C5750" t="s">
        <v>294</v>
      </c>
      <c r="D5750" t="s">
        <v>2086</v>
      </c>
      <c r="E5750" t="s">
        <v>2087</v>
      </c>
      <c r="F5750" t="s">
        <v>5809</v>
      </c>
      <c r="G5750" t="s">
        <v>5810</v>
      </c>
      <c r="H5750">
        <v>0.38400000000000001</v>
      </c>
      <c r="I5750" t="s">
        <v>265</v>
      </c>
      <c r="J5750" t="s">
        <v>242</v>
      </c>
      <c r="K5750" t="s">
        <v>243</v>
      </c>
      <c r="L5750" t="s">
        <v>244</v>
      </c>
      <c r="M5750">
        <v>0</v>
      </c>
      <c r="N5750">
        <v>0.38400000000000001</v>
      </c>
      <c r="O5750" t="s">
        <v>324</v>
      </c>
      <c r="P5750" t="s">
        <v>3879</v>
      </c>
      <c r="Q5750" t="s">
        <v>2091</v>
      </c>
      <c r="R5750" t="s">
        <v>11964</v>
      </c>
      <c r="S5750" t="s">
        <v>270</v>
      </c>
      <c r="T5750" t="b">
        <v>1</v>
      </c>
    </row>
    <row r="5751" spans="1:20" x14ac:dyDescent="0.25">
      <c r="A5751" t="s">
        <v>259</v>
      </c>
      <c r="B5751" t="s">
        <v>260</v>
      </c>
      <c r="C5751" t="s">
        <v>237</v>
      </c>
      <c r="D5751" t="s">
        <v>1535</v>
      </c>
      <c r="E5751" t="s">
        <v>4804</v>
      </c>
      <c r="F5751" t="s">
        <v>11965</v>
      </c>
      <c r="G5751" t="s">
        <v>11965</v>
      </c>
      <c r="H5751">
        <v>7.5519999999999996</v>
      </c>
      <c r="I5751" t="s">
        <v>265</v>
      </c>
      <c r="J5751" t="s">
        <v>242</v>
      </c>
      <c r="K5751" t="s">
        <v>243</v>
      </c>
      <c r="L5751" t="s">
        <v>244</v>
      </c>
      <c r="M5751">
        <v>0</v>
      </c>
      <c r="N5751">
        <v>7.5519999999999996</v>
      </c>
      <c r="O5751" t="s">
        <v>324</v>
      </c>
      <c r="P5751" t="s">
        <v>8927</v>
      </c>
      <c r="Q5751" t="s">
        <v>1539</v>
      </c>
      <c r="R5751" t="s">
        <v>11966</v>
      </c>
      <c r="S5751" t="s">
        <v>270</v>
      </c>
      <c r="T5751" t="b">
        <v>1</v>
      </c>
    </row>
    <row r="5752" spans="1:20" x14ac:dyDescent="0.25">
      <c r="A5752" t="s">
        <v>259</v>
      </c>
      <c r="B5752" t="s">
        <v>260</v>
      </c>
      <c r="C5752" t="s">
        <v>294</v>
      </c>
      <c r="D5752" t="s">
        <v>1535</v>
      </c>
      <c r="E5752" t="s">
        <v>4804</v>
      </c>
      <c r="F5752" t="s">
        <v>11965</v>
      </c>
      <c r="G5752" t="s">
        <v>11965</v>
      </c>
      <c r="H5752">
        <v>4.6079999999999997</v>
      </c>
      <c r="I5752" t="s">
        <v>265</v>
      </c>
      <c r="J5752" t="s">
        <v>242</v>
      </c>
      <c r="K5752" t="s">
        <v>243</v>
      </c>
      <c r="L5752" t="s">
        <v>244</v>
      </c>
      <c r="M5752">
        <v>0</v>
      </c>
      <c r="N5752">
        <v>4.6079999999999997</v>
      </c>
      <c r="O5752" t="s">
        <v>324</v>
      </c>
      <c r="P5752" t="s">
        <v>8927</v>
      </c>
      <c r="Q5752" t="s">
        <v>1539</v>
      </c>
      <c r="R5752" t="s">
        <v>11966</v>
      </c>
      <c r="S5752" t="s">
        <v>270</v>
      </c>
      <c r="T5752" t="b">
        <v>1</v>
      </c>
    </row>
    <row r="5753" spans="1:20" x14ac:dyDescent="0.25">
      <c r="A5753" t="s">
        <v>259</v>
      </c>
      <c r="B5753" t="s">
        <v>260</v>
      </c>
      <c r="C5753" t="s">
        <v>237</v>
      </c>
      <c r="D5753" t="s">
        <v>2093</v>
      </c>
      <c r="E5753" t="s">
        <v>5796</v>
      </c>
      <c r="F5753" t="s">
        <v>6110</v>
      </c>
      <c r="G5753" t="s">
        <v>11967</v>
      </c>
      <c r="H5753">
        <v>8.72E-2</v>
      </c>
      <c r="I5753" t="s">
        <v>265</v>
      </c>
      <c r="J5753" t="s">
        <v>242</v>
      </c>
      <c r="K5753" t="s">
        <v>243</v>
      </c>
      <c r="L5753" t="s">
        <v>244</v>
      </c>
      <c r="M5753">
        <v>0</v>
      </c>
      <c r="N5753">
        <v>8.72E-2</v>
      </c>
      <c r="O5753" t="s">
        <v>1309</v>
      </c>
      <c r="P5753" t="s">
        <v>5341</v>
      </c>
      <c r="Q5753" t="s">
        <v>2098</v>
      </c>
      <c r="R5753" t="s">
        <v>11968</v>
      </c>
      <c r="S5753" t="s">
        <v>270</v>
      </c>
      <c r="T5753" t="b">
        <v>1</v>
      </c>
    </row>
    <row r="5754" spans="1:20" x14ac:dyDescent="0.25">
      <c r="A5754" t="s">
        <v>259</v>
      </c>
      <c r="B5754" t="s">
        <v>260</v>
      </c>
      <c r="C5754" t="s">
        <v>294</v>
      </c>
      <c r="D5754" t="s">
        <v>2093</v>
      </c>
      <c r="E5754" t="s">
        <v>5796</v>
      </c>
      <c r="F5754" t="s">
        <v>6110</v>
      </c>
      <c r="G5754" t="s">
        <v>11967</v>
      </c>
      <c r="H5754">
        <v>2.52E-2</v>
      </c>
      <c r="I5754" t="s">
        <v>265</v>
      </c>
      <c r="J5754" t="s">
        <v>242</v>
      </c>
      <c r="K5754" t="s">
        <v>243</v>
      </c>
      <c r="L5754" t="s">
        <v>244</v>
      </c>
      <c r="M5754">
        <v>0</v>
      </c>
      <c r="N5754">
        <v>2.52E-2</v>
      </c>
      <c r="O5754" t="s">
        <v>1309</v>
      </c>
      <c r="P5754" t="s">
        <v>5341</v>
      </c>
      <c r="Q5754" t="s">
        <v>2098</v>
      </c>
      <c r="R5754" t="s">
        <v>11968</v>
      </c>
      <c r="S5754" t="s">
        <v>270</v>
      </c>
      <c r="T5754" t="b">
        <v>1</v>
      </c>
    </row>
    <row r="5755" spans="1:20" x14ac:dyDescent="0.25">
      <c r="A5755" t="s">
        <v>259</v>
      </c>
      <c r="B5755" t="s">
        <v>260</v>
      </c>
      <c r="C5755" t="s">
        <v>237</v>
      </c>
      <c r="D5755" t="s">
        <v>4334</v>
      </c>
      <c r="E5755" t="s">
        <v>5980</v>
      </c>
      <c r="F5755" t="s">
        <v>11969</v>
      </c>
      <c r="G5755" t="s">
        <v>11969</v>
      </c>
      <c r="H5755">
        <v>0.79200000000000004</v>
      </c>
      <c r="I5755" t="s">
        <v>265</v>
      </c>
      <c r="J5755" t="s">
        <v>242</v>
      </c>
      <c r="K5755" t="s">
        <v>243</v>
      </c>
      <c r="L5755" t="s">
        <v>244</v>
      </c>
      <c r="M5755">
        <v>0</v>
      </c>
      <c r="N5755">
        <v>0.79200000000000004</v>
      </c>
      <c r="O5755" t="s">
        <v>386</v>
      </c>
      <c r="P5755" t="s">
        <v>11970</v>
      </c>
      <c r="Q5755" t="s">
        <v>4338</v>
      </c>
      <c r="R5755" t="s">
        <v>11971</v>
      </c>
      <c r="S5755" t="s">
        <v>270</v>
      </c>
      <c r="T5755" t="b">
        <v>1</v>
      </c>
    </row>
    <row r="5756" spans="1:20" x14ac:dyDescent="0.25">
      <c r="A5756" t="s">
        <v>236</v>
      </c>
      <c r="B5756" t="s">
        <v>236</v>
      </c>
      <c r="C5756" t="s">
        <v>237</v>
      </c>
      <c r="D5756" t="s">
        <v>566</v>
      </c>
      <c r="F5756" t="s">
        <v>2718</v>
      </c>
      <c r="G5756" t="s">
        <v>240</v>
      </c>
      <c r="H5756">
        <v>0.01</v>
      </c>
      <c r="I5756" t="s">
        <v>241</v>
      </c>
      <c r="J5756" t="s">
        <v>242</v>
      </c>
      <c r="K5756" t="s">
        <v>243</v>
      </c>
      <c r="L5756" t="s">
        <v>244</v>
      </c>
      <c r="M5756">
        <v>0</v>
      </c>
      <c r="N5756">
        <v>0.01</v>
      </c>
      <c r="O5756" t="s">
        <v>1782</v>
      </c>
      <c r="P5756" t="s">
        <v>2868</v>
      </c>
      <c r="Q5756" t="s">
        <v>571</v>
      </c>
      <c r="R5756" t="s">
        <v>2722</v>
      </c>
      <c r="S5756" t="s">
        <v>249</v>
      </c>
      <c r="T5756" t="b">
        <v>0</v>
      </c>
    </row>
    <row r="5757" spans="1:20" x14ac:dyDescent="0.25">
      <c r="A5757" t="s">
        <v>236</v>
      </c>
      <c r="B5757" t="s">
        <v>236</v>
      </c>
      <c r="C5757" t="s">
        <v>237</v>
      </c>
      <c r="D5757" t="s">
        <v>693</v>
      </c>
      <c r="E5757" t="s">
        <v>7293</v>
      </c>
      <c r="F5757" t="s">
        <v>7294</v>
      </c>
      <c r="G5757" t="s">
        <v>11972</v>
      </c>
      <c r="H5757">
        <v>1802.06</v>
      </c>
      <c r="I5757" t="s">
        <v>492</v>
      </c>
      <c r="J5757" t="s">
        <v>242</v>
      </c>
      <c r="K5757" t="s">
        <v>243</v>
      </c>
      <c r="L5757" t="s">
        <v>244</v>
      </c>
      <c r="M5757">
        <v>0</v>
      </c>
      <c r="N5757">
        <v>1802.06</v>
      </c>
      <c r="O5757" t="s">
        <v>428</v>
      </c>
      <c r="P5757" t="s">
        <v>11973</v>
      </c>
      <c r="Q5757" t="s">
        <v>699</v>
      </c>
      <c r="R5757" t="s">
        <v>7297</v>
      </c>
      <c r="S5757" t="s">
        <v>249</v>
      </c>
      <c r="T5757" t="b">
        <v>1</v>
      </c>
    </row>
    <row r="5758" spans="1:20" x14ac:dyDescent="0.25">
      <c r="A5758" t="s">
        <v>236</v>
      </c>
      <c r="B5758" t="s">
        <v>236</v>
      </c>
      <c r="C5758" t="s">
        <v>336</v>
      </c>
      <c r="D5758" t="s">
        <v>693</v>
      </c>
      <c r="E5758" t="s">
        <v>7293</v>
      </c>
      <c r="F5758" t="s">
        <v>7294</v>
      </c>
      <c r="G5758" t="s">
        <v>11972</v>
      </c>
      <c r="H5758">
        <v>20544</v>
      </c>
      <c r="I5758" t="s">
        <v>492</v>
      </c>
      <c r="J5758" t="s">
        <v>242</v>
      </c>
      <c r="K5758" t="s">
        <v>243</v>
      </c>
      <c r="L5758" t="s">
        <v>244</v>
      </c>
      <c r="M5758">
        <v>0</v>
      </c>
      <c r="N5758">
        <v>20544</v>
      </c>
      <c r="O5758" t="s">
        <v>1140</v>
      </c>
      <c r="P5758" t="s">
        <v>11973</v>
      </c>
      <c r="Q5758" t="s">
        <v>699</v>
      </c>
      <c r="R5758" t="s">
        <v>11974</v>
      </c>
      <c r="S5758" t="s">
        <v>249</v>
      </c>
      <c r="T5758" t="b">
        <v>1</v>
      </c>
    </row>
    <row r="5759" spans="1:20" x14ac:dyDescent="0.25">
      <c r="A5759" t="s">
        <v>259</v>
      </c>
      <c r="B5759" t="s">
        <v>260</v>
      </c>
      <c r="C5759" t="s">
        <v>237</v>
      </c>
      <c r="D5759" t="s">
        <v>627</v>
      </c>
      <c r="E5759" t="s">
        <v>4804</v>
      </c>
      <c r="F5759" t="s">
        <v>4805</v>
      </c>
      <c r="G5759" t="s">
        <v>4805</v>
      </c>
      <c r="H5759">
        <v>0.92200000000000004</v>
      </c>
      <c r="I5759" t="s">
        <v>265</v>
      </c>
      <c r="J5759" t="s">
        <v>242</v>
      </c>
      <c r="K5759" t="s">
        <v>243</v>
      </c>
      <c r="L5759" t="s">
        <v>244</v>
      </c>
      <c r="M5759">
        <v>0</v>
      </c>
      <c r="N5759">
        <v>0.92200000000000004</v>
      </c>
      <c r="O5759" t="s">
        <v>324</v>
      </c>
      <c r="P5759" t="s">
        <v>9026</v>
      </c>
      <c r="Q5759" t="s">
        <v>631</v>
      </c>
      <c r="R5759" t="s">
        <v>11975</v>
      </c>
      <c r="S5759" t="s">
        <v>270</v>
      </c>
      <c r="T5759" t="b">
        <v>1</v>
      </c>
    </row>
    <row r="5760" spans="1:20" x14ac:dyDescent="0.25">
      <c r="A5760" t="s">
        <v>236</v>
      </c>
      <c r="B5760" t="s">
        <v>236</v>
      </c>
      <c r="C5760" t="s">
        <v>237</v>
      </c>
      <c r="D5760" t="s">
        <v>250</v>
      </c>
      <c r="F5760" t="s">
        <v>672</v>
      </c>
      <c r="G5760" t="s">
        <v>10466</v>
      </c>
      <c r="H5760">
        <v>0.30599999999999999</v>
      </c>
      <c r="I5760" t="s">
        <v>254</v>
      </c>
      <c r="J5760" t="s">
        <v>242</v>
      </c>
      <c r="K5760" t="s">
        <v>243</v>
      </c>
      <c r="L5760" t="s">
        <v>244</v>
      </c>
      <c r="M5760">
        <v>0</v>
      </c>
      <c r="N5760">
        <v>0.30599999999999999</v>
      </c>
      <c r="O5760" t="s">
        <v>546</v>
      </c>
      <c r="P5760" t="s">
        <v>11976</v>
      </c>
      <c r="Q5760" t="s">
        <v>257</v>
      </c>
      <c r="R5760" t="s">
        <v>2648</v>
      </c>
      <c r="S5760" t="s">
        <v>249</v>
      </c>
      <c r="T5760" t="b">
        <v>1</v>
      </c>
    </row>
    <row r="5761" spans="1:20" x14ac:dyDescent="0.25">
      <c r="A5761" t="s">
        <v>236</v>
      </c>
      <c r="B5761" t="s">
        <v>236</v>
      </c>
      <c r="C5761" t="s">
        <v>237</v>
      </c>
      <c r="D5761" t="s">
        <v>314</v>
      </c>
      <c r="F5761" t="s">
        <v>724</v>
      </c>
      <c r="G5761" t="s">
        <v>3752</v>
      </c>
      <c r="H5761">
        <v>4.0000000000000001E-3</v>
      </c>
      <c r="I5761" t="s">
        <v>254</v>
      </c>
      <c r="J5761" t="s">
        <v>242</v>
      </c>
      <c r="K5761" t="s">
        <v>243</v>
      </c>
      <c r="L5761" t="s">
        <v>244</v>
      </c>
      <c r="M5761">
        <v>0</v>
      </c>
      <c r="N5761">
        <v>4.0000000000000001E-3</v>
      </c>
      <c r="O5761" t="s">
        <v>569</v>
      </c>
      <c r="P5761" t="s">
        <v>6689</v>
      </c>
      <c r="Q5761" t="s">
        <v>318</v>
      </c>
      <c r="R5761" t="s">
        <v>4122</v>
      </c>
      <c r="S5761" t="s">
        <v>249</v>
      </c>
      <c r="T5761" t="b">
        <v>0</v>
      </c>
    </row>
    <row r="5762" spans="1:20" x14ac:dyDescent="0.25">
      <c r="A5762" t="s">
        <v>259</v>
      </c>
      <c r="B5762" t="s">
        <v>260</v>
      </c>
      <c r="C5762" t="s">
        <v>237</v>
      </c>
      <c r="D5762" t="s">
        <v>2093</v>
      </c>
      <c r="E5762" t="s">
        <v>2981</v>
      </c>
      <c r="F5762" t="s">
        <v>8402</v>
      </c>
      <c r="G5762" t="s">
        <v>8403</v>
      </c>
      <c r="H5762">
        <v>6.5730000000000004</v>
      </c>
      <c r="I5762" t="s">
        <v>265</v>
      </c>
      <c r="J5762" t="s">
        <v>242</v>
      </c>
      <c r="K5762" t="s">
        <v>243</v>
      </c>
      <c r="L5762" t="s">
        <v>244</v>
      </c>
      <c r="M5762">
        <v>0</v>
      </c>
      <c r="N5762">
        <v>6.5730000000000004</v>
      </c>
      <c r="O5762" t="s">
        <v>1309</v>
      </c>
      <c r="P5762" s="18" t="s">
        <v>11977</v>
      </c>
      <c r="Q5762" t="s">
        <v>2098</v>
      </c>
      <c r="R5762" t="s">
        <v>11978</v>
      </c>
      <c r="S5762" t="s">
        <v>270</v>
      </c>
      <c r="T5762" t="b">
        <v>1</v>
      </c>
    </row>
    <row r="5763" spans="1:20" x14ac:dyDescent="0.25">
      <c r="A5763" t="s">
        <v>259</v>
      </c>
      <c r="B5763" t="s">
        <v>260</v>
      </c>
      <c r="C5763" t="s">
        <v>294</v>
      </c>
      <c r="D5763" t="s">
        <v>2093</v>
      </c>
      <c r="E5763" t="s">
        <v>2981</v>
      </c>
      <c r="F5763" t="s">
        <v>8402</v>
      </c>
      <c r="G5763" t="s">
        <v>8403</v>
      </c>
      <c r="H5763">
        <v>3.629</v>
      </c>
      <c r="I5763" t="s">
        <v>265</v>
      </c>
      <c r="J5763" t="s">
        <v>242</v>
      </c>
      <c r="K5763" t="s">
        <v>243</v>
      </c>
      <c r="L5763" t="s">
        <v>244</v>
      </c>
      <c r="M5763">
        <v>0</v>
      </c>
      <c r="N5763">
        <v>3.629</v>
      </c>
      <c r="O5763" t="s">
        <v>1309</v>
      </c>
      <c r="P5763" s="18" t="s">
        <v>11977</v>
      </c>
      <c r="Q5763" t="s">
        <v>2098</v>
      </c>
      <c r="R5763" t="s">
        <v>11978</v>
      </c>
      <c r="S5763" t="s">
        <v>270</v>
      </c>
      <c r="T5763" t="b">
        <v>1</v>
      </c>
    </row>
    <row r="5764" spans="1:20" x14ac:dyDescent="0.25">
      <c r="A5764" t="s">
        <v>236</v>
      </c>
      <c r="B5764" t="s">
        <v>236</v>
      </c>
      <c r="C5764" t="s">
        <v>237</v>
      </c>
      <c r="D5764" t="s">
        <v>238</v>
      </c>
      <c r="F5764" t="s">
        <v>791</v>
      </c>
      <c r="G5764" t="s">
        <v>1914</v>
      </c>
      <c r="H5764">
        <v>0.1</v>
      </c>
      <c r="I5764" t="s">
        <v>254</v>
      </c>
      <c r="J5764" t="s">
        <v>242</v>
      </c>
      <c r="K5764" t="s">
        <v>243</v>
      </c>
      <c r="L5764" t="s">
        <v>244</v>
      </c>
      <c r="M5764">
        <v>0</v>
      </c>
      <c r="N5764">
        <v>0.1</v>
      </c>
      <c r="O5764" t="s">
        <v>245</v>
      </c>
      <c r="P5764" t="s">
        <v>1990</v>
      </c>
      <c r="Q5764" t="s">
        <v>247</v>
      </c>
      <c r="R5764" t="s">
        <v>6551</v>
      </c>
      <c r="S5764" t="s">
        <v>249</v>
      </c>
      <c r="T5764" t="b">
        <v>0</v>
      </c>
    </row>
    <row r="5765" spans="1:20" x14ac:dyDescent="0.25">
      <c r="A5765" t="s">
        <v>259</v>
      </c>
      <c r="B5765" t="s">
        <v>260</v>
      </c>
      <c r="C5765" t="s">
        <v>237</v>
      </c>
      <c r="D5765" t="s">
        <v>2354</v>
      </c>
      <c r="E5765" t="s">
        <v>3235</v>
      </c>
      <c r="F5765" t="s">
        <v>8228</v>
      </c>
      <c r="G5765" t="s">
        <v>8229</v>
      </c>
      <c r="H5765">
        <v>0.19839999999999999</v>
      </c>
      <c r="I5765" t="s">
        <v>265</v>
      </c>
      <c r="J5765" t="s">
        <v>242</v>
      </c>
      <c r="K5765" t="s">
        <v>243</v>
      </c>
      <c r="L5765" t="s">
        <v>244</v>
      </c>
      <c r="M5765">
        <v>0</v>
      </c>
      <c r="N5765">
        <v>0.19839999999999999</v>
      </c>
      <c r="O5765" t="s">
        <v>446</v>
      </c>
      <c r="P5765" t="s">
        <v>11979</v>
      </c>
      <c r="Q5765" t="s">
        <v>2359</v>
      </c>
      <c r="R5765" t="s">
        <v>11980</v>
      </c>
      <c r="S5765" t="s">
        <v>270</v>
      </c>
      <c r="T5765" t="b">
        <v>1</v>
      </c>
    </row>
    <row r="5766" spans="1:20" x14ac:dyDescent="0.25">
      <c r="A5766" t="s">
        <v>259</v>
      </c>
      <c r="B5766" t="s">
        <v>260</v>
      </c>
      <c r="C5766" t="s">
        <v>294</v>
      </c>
      <c r="D5766" t="s">
        <v>2354</v>
      </c>
      <c r="E5766" t="s">
        <v>3235</v>
      </c>
      <c r="F5766" t="s">
        <v>8228</v>
      </c>
      <c r="G5766" t="s">
        <v>8229</v>
      </c>
      <c r="H5766">
        <v>0.12479999999999999</v>
      </c>
      <c r="I5766" t="s">
        <v>265</v>
      </c>
      <c r="J5766" t="s">
        <v>242</v>
      </c>
      <c r="K5766" t="s">
        <v>243</v>
      </c>
      <c r="L5766" t="s">
        <v>244</v>
      </c>
      <c r="M5766">
        <v>0</v>
      </c>
      <c r="N5766">
        <v>0.12479999999999999</v>
      </c>
      <c r="O5766" t="s">
        <v>266</v>
      </c>
      <c r="P5766" t="s">
        <v>11979</v>
      </c>
      <c r="Q5766" t="s">
        <v>2359</v>
      </c>
      <c r="R5766" t="s">
        <v>11980</v>
      </c>
      <c r="S5766" t="s">
        <v>270</v>
      </c>
      <c r="T5766" t="b">
        <v>1</v>
      </c>
    </row>
    <row r="5767" spans="1:20" x14ac:dyDescent="0.25">
      <c r="A5767" t="s">
        <v>259</v>
      </c>
      <c r="B5767" t="s">
        <v>260</v>
      </c>
      <c r="C5767" t="s">
        <v>237</v>
      </c>
      <c r="D5767" t="s">
        <v>376</v>
      </c>
      <c r="E5767" t="s">
        <v>4418</v>
      </c>
      <c r="F5767" t="s">
        <v>8978</v>
      </c>
      <c r="G5767" t="s">
        <v>8978</v>
      </c>
      <c r="H5767">
        <v>0.18079999999999999</v>
      </c>
      <c r="I5767" t="s">
        <v>265</v>
      </c>
      <c r="J5767" t="s">
        <v>242</v>
      </c>
      <c r="K5767" t="s">
        <v>243</v>
      </c>
      <c r="L5767" t="s">
        <v>244</v>
      </c>
      <c r="M5767">
        <v>0</v>
      </c>
      <c r="N5767">
        <v>0.18079999999999999</v>
      </c>
      <c r="O5767" t="s">
        <v>372</v>
      </c>
      <c r="P5767" t="s">
        <v>11981</v>
      </c>
      <c r="Q5767" t="s">
        <v>380</v>
      </c>
      <c r="R5767" t="s">
        <v>11982</v>
      </c>
      <c r="S5767" t="s">
        <v>270</v>
      </c>
      <c r="T5767" t="b">
        <v>1</v>
      </c>
    </row>
    <row r="5768" spans="1:20" x14ac:dyDescent="0.25">
      <c r="A5768" t="s">
        <v>236</v>
      </c>
      <c r="B5768" t="s">
        <v>236</v>
      </c>
      <c r="C5768" t="s">
        <v>237</v>
      </c>
      <c r="D5768" t="s">
        <v>392</v>
      </c>
      <c r="F5768" t="s">
        <v>544</v>
      </c>
      <c r="G5768" t="s">
        <v>1914</v>
      </c>
      <c r="H5768">
        <v>0.1</v>
      </c>
      <c r="I5768" t="s">
        <v>254</v>
      </c>
      <c r="J5768" t="s">
        <v>242</v>
      </c>
      <c r="K5768" t="s">
        <v>243</v>
      </c>
      <c r="L5768" t="s">
        <v>244</v>
      </c>
      <c r="M5768">
        <v>0</v>
      </c>
      <c r="N5768">
        <v>0.1</v>
      </c>
      <c r="O5768" t="s">
        <v>245</v>
      </c>
      <c r="P5768" t="s">
        <v>1990</v>
      </c>
      <c r="Q5768" t="s">
        <v>397</v>
      </c>
      <c r="R5768" t="s">
        <v>7167</v>
      </c>
      <c r="S5768" t="s">
        <v>249</v>
      </c>
      <c r="T5768" t="b">
        <v>0</v>
      </c>
    </row>
    <row r="5769" spans="1:20" x14ac:dyDescent="0.25">
      <c r="A5769" t="s">
        <v>259</v>
      </c>
      <c r="B5769" t="s">
        <v>260</v>
      </c>
      <c r="C5769" t="s">
        <v>237</v>
      </c>
      <c r="D5769" t="s">
        <v>2434</v>
      </c>
      <c r="E5769" t="s">
        <v>7249</v>
      </c>
      <c r="F5769" t="s">
        <v>7250</v>
      </c>
      <c r="G5769" t="s">
        <v>7251</v>
      </c>
      <c r="H5769">
        <v>4.1200000000000001E-2</v>
      </c>
      <c r="I5769" t="s">
        <v>265</v>
      </c>
      <c r="J5769" t="s">
        <v>242</v>
      </c>
      <c r="K5769" t="s">
        <v>243</v>
      </c>
      <c r="L5769" t="s">
        <v>244</v>
      </c>
      <c r="M5769">
        <v>0</v>
      </c>
      <c r="N5769">
        <v>4.1200000000000001E-2</v>
      </c>
      <c r="O5769" t="s">
        <v>266</v>
      </c>
      <c r="P5769" t="s">
        <v>11983</v>
      </c>
      <c r="Q5769" t="s">
        <v>2438</v>
      </c>
      <c r="R5769" t="s">
        <v>11984</v>
      </c>
      <c r="S5769" t="s">
        <v>270</v>
      </c>
      <c r="T5769" t="b">
        <v>1</v>
      </c>
    </row>
    <row r="5770" spans="1:20" x14ac:dyDescent="0.25">
      <c r="A5770" t="s">
        <v>259</v>
      </c>
      <c r="B5770" t="s">
        <v>260</v>
      </c>
      <c r="C5770" t="s">
        <v>237</v>
      </c>
      <c r="D5770" t="s">
        <v>734</v>
      </c>
      <c r="E5770" t="s">
        <v>2507</v>
      </c>
      <c r="F5770" t="s">
        <v>7854</v>
      </c>
      <c r="G5770" t="s">
        <v>7854</v>
      </c>
      <c r="H5770">
        <v>1.5800000000000002E-2</v>
      </c>
      <c r="I5770" t="s">
        <v>265</v>
      </c>
      <c r="J5770" t="s">
        <v>242</v>
      </c>
      <c r="K5770" t="s">
        <v>243</v>
      </c>
      <c r="L5770" t="s">
        <v>244</v>
      </c>
      <c r="M5770">
        <v>0</v>
      </c>
      <c r="N5770">
        <v>1.5800000000000002E-2</v>
      </c>
      <c r="O5770" t="s">
        <v>721</v>
      </c>
      <c r="P5770" t="s">
        <v>11985</v>
      </c>
      <c r="Q5770" t="s">
        <v>738</v>
      </c>
      <c r="R5770" t="s">
        <v>11986</v>
      </c>
      <c r="S5770" t="s">
        <v>270</v>
      </c>
      <c r="T5770" t="b">
        <v>1</v>
      </c>
    </row>
    <row r="5771" spans="1:20" x14ac:dyDescent="0.25">
      <c r="A5771" t="s">
        <v>259</v>
      </c>
      <c r="B5771" t="s">
        <v>260</v>
      </c>
      <c r="C5771" t="s">
        <v>237</v>
      </c>
      <c r="D5771" t="s">
        <v>707</v>
      </c>
      <c r="E5771" t="s">
        <v>5278</v>
      </c>
      <c r="F5771" t="s">
        <v>11269</v>
      </c>
      <c r="G5771" t="s">
        <v>11269</v>
      </c>
      <c r="H5771">
        <v>1.17</v>
      </c>
      <c r="I5771" t="s">
        <v>265</v>
      </c>
      <c r="J5771" t="s">
        <v>242</v>
      </c>
      <c r="K5771" t="s">
        <v>243</v>
      </c>
      <c r="L5771" t="s">
        <v>244</v>
      </c>
      <c r="M5771">
        <v>0</v>
      </c>
      <c r="N5771">
        <v>1.17</v>
      </c>
      <c r="O5771" t="s">
        <v>1364</v>
      </c>
      <c r="P5771" t="s">
        <v>2988</v>
      </c>
      <c r="Q5771" t="s">
        <v>713</v>
      </c>
      <c r="R5771" t="s">
        <v>11987</v>
      </c>
      <c r="S5771" t="s">
        <v>270</v>
      </c>
      <c r="T5771" t="b">
        <v>0</v>
      </c>
    </row>
    <row r="5772" spans="1:20" x14ac:dyDescent="0.25">
      <c r="A5772" t="s">
        <v>259</v>
      </c>
      <c r="B5772" t="s">
        <v>260</v>
      </c>
      <c r="C5772" t="s">
        <v>336</v>
      </c>
      <c r="D5772" t="s">
        <v>707</v>
      </c>
      <c r="E5772" t="s">
        <v>5278</v>
      </c>
      <c r="F5772" t="s">
        <v>11269</v>
      </c>
      <c r="G5772" t="s">
        <v>11269</v>
      </c>
      <c r="H5772">
        <v>4344</v>
      </c>
      <c r="I5772" t="s">
        <v>265</v>
      </c>
      <c r="J5772" t="s">
        <v>242</v>
      </c>
      <c r="K5772" t="s">
        <v>243</v>
      </c>
      <c r="L5772" t="s">
        <v>244</v>
      </c>
      <c r="M5772">
        <v>0</v>
      </c>
      <c r="N5772">
        <v>4344</v>
      </c>
      <c r="O5772" t="s">
        <v>1212</v>
      </c>
      <c r="P5772" t="s">
        <v>2988</v>
      </c>
      <c r="Q5772" t="s">
        <v>713</v>
      </c>
      <c r="R5772" t="s">
        <v>11988</v>
      </c>
      <c r="S5772" t="s">
        <v>270</v>
      </c>
      <c r="T5772" t="b">
        <v>0</v>
      </c>
    </row>
    <row r="5773" spans="1:20" x14ac:dyDescent="0.25">
      <c r="A5773" t="s">
        <v>259</v>
      </c>
      <c r="B5773" t="s">
        <v>260</v>
      </c>
      <c r="C5773" t="s">
        <v>336</v>
      </c>
      <c r="D5773" t="s">
        <v>707</v>
      </c>
      <c r="E5773" t="s">
        <v>5278</v>
      </c>
      <c r="F5773" t="s">
        <v>11269</v>
      </c>
      <c r="G5773" t="s">
        <v>11269</v>
      </c>
      <c r="H5773">
        <v>8448</v>
      </c>
      <c r="I5773" t="s">
        <v>265</v>
      </c>
      <c r="J5773" t="s">
        <v>242</v>
      </c>
      <c r="K5773" t="s">
        <v>243</v>
      </c>
      <c r="L5773" t="s">
        <v>244</v>
      </c>
      <c r="M5773">
        <v>0</v>
      </c>
      <c r="N5773">
        <v>8448</v>
      </c>
      <c r="O5773" t="s">
        <v>1212</v>
      </c>
      <c r="P5773" t="s">
        <v>2988</v>
      </c>
      <c r="Q5773" t="s">
        <v>713</v>
      </c>
      <c r="R5773" t="s">
        <v>11989</v>
      </c>
      <c r="S5773" t="s">
        <v>270</v>
      </c>
      <c r="T5773" t="b">
        <v>0</v>
      </c>
    </row>
    <row r="5774" spans="1:20" x14ac:dyDescent="0.25">
      <c r="A5774" t="s">
        <v>259</v>
      </c>
      <c r="B5774" t="s">
        <v>260</v>
      </c>
      <c r="C5774" t="s">
        <v>237</v>
      </c>
      <c r="D5774" t="s">
        <v>2354</v>
      </c>
      <c r="E5774" t="s">
        <v>10536</v>
      </c>
      <c r="F5774" t="s">
        <v>11990</v>
      </c>
      <c r="G5774" t="s">
        <v>11991</v>
      </c>
      <c r="H5774">
        <v>9.9199999999999997E-2</v>
      </c>
      <c r="I5774" t="s">
        <v>265</v>
      </c>
      <c r="J5774" t="s">
        <v>242</v>
      </c>
      <c r="K5774" t="s">
        <v>243</v>
      </c>
      <c r="L5774" t="s">
        <v>244</v>
      </c>
      <c r="M5774">
        <v>0</v>
      </c>
      <c r="N5774">
        <v>9.9199999999999997E-2</v>
      </c>
      <c r="O5774" t="s">
        <v>446</v>
      </c>
      <c r="P5774" t="s">
        <v>11992</v>
      </c>
      <c r="Q5774" t="s">
        <v>2359</v>
      </c>
      <c r="R5774" t="s">
        <v>11993</v>
      </c>
      <c r="S5774" t="s">
        <v>270</v>
      </c>
      <c r="T5774" t="b">
        <v>1</v>
      </c>
    </row>
    <row r="5775" spans="1:20" x14ac:dyDescent="0.25">
      <c r="A5775" t="s">
        <v>259</v>
      </c>
      <c r="B5775" t="s">
        <v>260</v>
      </c>
      <c r="C5775" t="s">
        <v>294</v>
      </c>
      <c r="D5775" t="s">
        <v>2354</v>
      </c>
      <c r="E5775" t="s">
        <v>10536</v>
      </c>
      <c r="F5775" t="s">
        <v>11990</v>
      </c>
      <c r="G5775" t="s">
        <v>11991</v>
      </c>
      <c r="H5775">
        <v>6.2399999999999997E-2</v>
      </c>
      <c r="I5775" t="s">
        <v>265</v>
      </c>
      <c r="J5775" t="s">
        <v>242</v>
      </c>
      <c r="K5775" t="s">
        <v>243</v>
      </c>
      <c r="L5775" t="s">
        <v>244</v>
      </c>
      <c r="M5775">
        <v>0</v>
      </c>
      <c r="N5775">
        <v>6.2399999999999997E-2</v>
      </c>
      <c r="O5775" t="s">
        <v>266</v>
      </c>
      <c r="P5775" t="s">
        <v>11992</v>
      </c>
      <c r="Q5775" t="s">
        <v>2359</v>
      </c>
      <c r="R5775" t="s">
        <v>11993</v>
      </c>
      <c r="S5775" t="s">
        <v>270</v>
      </c>
      <c r="T5775" t="b">
        <v>1</v>
      </c>
    </row>
    <row r="5776" spans="1:20" x14ac:dyDescent="0.25">
      <c r="A5776" t="s">
        <v>236</v>
      </c>
      <c r="B5776" t="s">
        <v>236</v>
      </c>
      <c r="C5776" t="s">
        <v>237</v>
      </c>
      <c r="D5776" t="s">
        <v>813</v>
      </c>
      <c r="F5776" t="s">
        <v>356</v>
      </c>
      <c r="G5776" t="s">
        <v>10468</v>
      </c>
      <c r="H5776">
        <v>0</v>
      </c>
      <c r="I5776" t="s">
        <v>254</v>
      </c>
      <c r="J5776" t="s">
        <v>242</v>
      </c>
      <c r="K5776" t="s">
        <v>243</v>
      </c>
      <c r="L5776" t="s">
        <v>244</v>
      </c>
      <c r="M5776">
        <v>0</v>
      </c>
      <c r="N5776">
        <v>0</v>
      </c>
      <c r="O5776" t="s">
        <v>1390</v>
      </c>
      <c r="P5776" t="s">
        <v>11202</v>
      </c>
      <c r="Q5776" t="s">
        <v>816</v>
      </c>
      <c r="R5776" t="s">
        <v>10127</v>
      </c>
      <c r="S5776" t="s">
        <v>249</v>
      </c>
      <c r="T5776" t="b">
        <v>0</v>
      </c>
    </row>
    <row r="5777" spans="1:20" x14ac:dyDescent="0.25">
      <c r="A5777" t="s">
        <v>259</v>
      </c>
      <c r="B5777" t="s">
        <v>260</v>
      </c>
      <c r="C5777" t="s">
        <v>237</v>
      </c>
      <c r="D5777" t="s">
        <v>1025</v>
      </c>
      <c r="E5777" t="s">
        <v>741</v>
      </c>
      <c r="F5777" t="s">
        <v>11810</v>
      </c>
      <c r="G5777" t="s">
        <v>11811</v>
      </c>
      <c r="H5777">
        <v>0.8</v>
      </c>
      <c r="I5777" t="s">
        <v>265</v>
      </c>
      <c r="J5777" t="s">
        <v>242</v>
      </c>
      <c r="K5777" t="s">
        <v>243</v>
      </c>
      <c r="L5777" t="s">
        <v>244</v>
      </c>
      <c r="M5777">
        <v>0</v>
      </c>
      <c r="N5777">
        <v>0.8</v>
      </c>
      <c r="O5777" t="s">
        <v>446</v>
      </c>
      <c r="P5777" t="s">
        <v>11994</v>
      </c>
      <c r="Q5777" t="s">
        <v>1029</v>
      </c>
      <c r="R5777" t="s">
        <v>11995</v>
      </c>
      <c r="S5777" t="s">
        <v>270</v>
      </c>
      <c r="T5777" t="b">
        <v>1</v>
      </c>
    </row>
    <row r="5778" spans="1:20" x14ac:dyDescent="0.25">
      <c r="A5778" t="s">
        <v>259</v>
      </c>
      <c r="B5778" t="s">
        <v>260</v>
      </c>
      <c r="C5778" t="s">
        <v>237</v>
      </c>
      <c r="D5778" t="s">
        <v>1400</v>
      </c>
      <c r="E5778" t="s">
        <v>581</v>
      </c>
      <c r="F5778" t="s">
        <v>582</v>
      </c>
      <c r="G5778" t="s">
        <v>582</v>
      </c>
      <c r="H5778">
        <v>0.752</v>
      </c>
      <c r="I5778" t="s">
        <v>265</v>
      </c>
      <c r="J5778" t="s">
        <v>242</v>
      </c>
      <c r="K5778" t="s">
        <v>243</v>
      </c>
      <c r="L5778" t="s">
        <v>244</v>
      </c>
      <c r="M5778">
        <v>0</v>
      </c>
      <c r="N5778">
        <v>0.752</v>
      </c>
      <c r="O5778" t="s">
        <v>324</v>
      </c>
      <c r="P5778" t="s">
        <v>11996</v>
      </c>
      <c r="Q5778" t="s">
        <v>1404</v>
      </c>
      <c r="R5778" t="s">
        <v>11997</v>
      </c>
      <c r="S5778" t="s">
        <v>270</v>
      </c>
      <c r="T5778" t="b">
        <v>1</v>
      </c>
    </row>
    <row r="5779" spans="1:20" x14ac:dyDescent="0.25">
      <c r="A5779" t="s">
        <v>259</v>
      </c>
      <c r="B5779" t="s">
        <v>260</v>
      </c>
      <c r="C5779" t="s">
        <v>294</v>
      </c>
      <c r="D5779" t="s">
        <v>1400</v>
      </c>
      <c r="E5779" t="s">
        <v>581</v>
      </c>
      <c r="F5779" t="s">
        <v>582</v>
      </c>
      <c r="G5779" t="s">
        <v>582</v>
      </c>
      <c r="H5779">
        <v>0.38400000000000001</v>
      </c>
      <c r="I5779" t="s">
        <v>265</v>
      </c>
      <c r="J5779" t="s">
        <v>242</v>
      </c>
      <c r="K5779" t="s">
        <v>243</v>
      </c>
      <c r="L5779" t="s">
        <v>244</v>
      </c>
      <c r="M5779">
        <v>0</v>
      </c>
      <c r="N5779">
        <v>0.38400000000000001</v>
      </c>
      <c r="O5779" t="s">
        <v>324</v>
      </c>
      <c r="P5779" t="s">
        <v>11996</v>
      </c>
      <c r="Q5779" t="s">
        <v>1404</v>
      </c>
      <c r="R5779" t="s">
        <v>11997</v>
      </c>
      <c r="S5779" t="s">
        <v>270</v>
      </c>
      <c r="T5779" t="b">
        <v>1</v>
      </c>
    </row>
    <row r="5780" spans="1:20" x14ac:dyDescent="0.25">
      <c r="A5780" t="s">
        <v>259</v>
      </c>
      <c r="B5780" t="s">
        <v>260</v>
      </c>
      <c r="C5780" t="s">
        <v>237</v>
      </c>
      <c r="D5780" t="s">
        <v>530</v>
      </c>
      <c r="E5780" t="s">
        <v>2773</v>
      </c>
      <c r="F5780" t="s">
        <v>5833</v>
      </c>
      <c r="G5780" t="s">
        <v>5834</v>
      </c>
      <c r="H5780">
        <v>0.27800000000000002</v>
      </c>
      <c r="I5780" t="s">
        <v>265</v>
      </c>
      <c r="J5780" t="s">
        <v>242</v>
      </c>
      <c r="K5780" t="s">
        <v>243</v>
      </c>
      <c r="L5780" t="s">
        <v>244</v>
      </c>
      <c r="M5780">
        <v>0</v>
      </c>
      <c r="N5780">
        <v>0.27800000000000002</v>
      </c>
      <c r="O5780" t="s">
        <v>518</v>
      </c>
      <c r="P5780" t="s">
        <v>11998</v>
      </c>
      <c r="Q5780" t="s">
        <v>534</v>
      </c>
      <c r="R5780" t="s">
        <v>11999</v>
      </c>
      <c r="S5780" t="s">
        <v>270</v>
      </c>
      <c r="T5780" t="b">
        <v>1</v>
      </c>
    </row>
    <row r="5781" spans="1:20" x14ac:dyDescent="0.25">
      <c r="A5781" t="s">
        <v>236</v>
      </c>
      <c r="B5781" t="s">
        <v>236</v>
      </c>
      <c r="C5781" t="s">
        <v>237</v>
      </c>
      <c r="D5781" t="s">
        <v>8278</v>
      </c>
      <c r="F5781" t="s">
        <v>426</v>
      </c>
      <c r="G5781" t="s">
        <v>12000</v>
      </c>
      <c r="H5781">
        <v>0</v>
      </c>
      <c r="I5781" t="s">
        <v>8280</v>
      </c>
      <c r="J5781" t="s">
        <v>242</v>
      </c>
      <c r="K5781" t="s">
        <v>243</v>
      </c>
      <c r="L5781" t="s">
        <v>244</v>
      </c>
      <c r="M5781">
        <v>0</v>
      </c>
      <c r="N5781">
        <v>0</v>
      </c>
      <c r="O5781" t="s">
        <v>1258</v>
      </c>
      <c r="P5781" s="18" t="s">
        <v>12001</v>
      </c>
      <c r="Q5781" t="s">
        <v>8282</v>
      </c>
      <c r="R5781" t="s">
        <v>8283</v>
      </c>
      <c r="S5781" t="s">
        <v>249</v>
      </c>
      <c r="T5781" t="b">
        <v>1</v>
      </c>
    </row>
    <row r="5782" spans="1:20" x14ac:dyDescent="0.25">
      <c r="A5782" t="s">
        <v>236</v>
      </c>
      <c r="B5782" t="s">
        <v>236</v>
      </c>
      <c r="C5782" t="s">
        <v>237</v>
      </c>
      <c r="D5782" t="s">
        <v>8278</v>
      </c>
      <c r="F5782" t="s">
        <v>426</v>
      </c>
      <c r="G5782" t="s">
        <v>12000</v>
      </c>
      <c r="H5782">
        <v>6.9999999999999999E-6</v>
      </c>
      <c r="I5782" t="s">
        <v>8280</v>
      </c>
      <c r="J5782" t="s">
        <v>242</v>
      </c>
      <c r="K5782" t="s">
        <v>243</v>
      </c>
      <c r="L5782" t="s">
        <v>244</v>
      </c>
      <c r="M5782">
        <v>3000</v>
      </c>
      <c r="N5782">
        <v>6.9999999999999999E-6</v>
      </c>
      <c r="O5782" t="s">
        <v>1258</v>
      </c>
      <c r="P5782" s="18" t="s">
        <v>12001</v>
      </c>
      <c r="Q5782" t="s">
        <v>8282</v>
      </c>
      <c r="R5782" t="s">
        <v>8283</v>
      </c>
      <c r="S5782" t="s">
        <v>249</v>
      </c>
      <c r="T5782" t="b">
        <v>1</v>
      </c>
    </row>
    <row r="5783" spans="1:20" x14ac:dyDescent="0.25">
      <c r="A5783" t="s">
        <v>236</v>
      </c>
      <c r="B5783" t="s">
        <v>236</v>
      </c>
      <c r="C5783" t="s">
        <v>237</v>
      </c>
      <c r="D5783" t="s">
        <v>566</v>
      </c>
      <c r="F5783" t="s">
        <v>808</v>
      </c>
      <c r="G5783" t="s">
        <v>1597</v>
      </c>
      <c r="H5783">
        <v>0.02</v>
      </c>
      <c r="I5783" t="s">
        <v>241</v>
      </c>
      <c r="J5783" t="s">
        <v>242</v>
      </c>
      <c r="K5783" t="s">
        <v>243</v>
      </c>
      <c r="L5783" t="s">
        <v>244</v>
      </c>
      <c r="M5783">
        <v>0</v>
      </c>
      <c r="N5783">
        <v>0.02</v>
      </c>
      <c r="O5783" t="s">
        <v>1782</v>
      </c>
      <c r="P5783" t="s">
        <v>9251</v>
      </c>
      <c r="Q5783" t="s">
        <v>571</v>
      </c>
      <c r="R5783" t="s">
        <v>883</v>
      </c>
      <c r="S5783" t="s">
        <v>249</v>
      </c>
      <c r="T5783" t="b">
        <v>0</v>
      </c>
    </row>
    <row r="5784" spans="1:20" x14ac:dyDescent="0.25">
      <c r="A5784" t="s">
        <v>236</v>
      </c>
      <c r="B5784" t="s">
        <v>236</v>
      </c>
      <c r="C5784" t="s">
        <v>237</v>
      </c>
      <c r="D5784" t="s">
        <v>1566</v>
      </c>
      <c r="F5784" t="s">
        <v>12002</v>
      </c>
      <c r="G5784" t="s">
        <v>1082</v>
      </c>
      <c r="H5784">
        <v>5.0000000000000001E-4</v>
      </c>
      <c r="I5784" t="s">
        <v>254</v>
      </c>
      <c r="J5784" t="s">
        <v>242</v>
      </c>
      <c r="K5784" t="s">
        <v>243</v>
      </c>
      <c r="L5784" t="s">
        <v>244</v>
      </c>
      <c r="M5784">
        <v>0</v>
      </c>
      <c r="N5784">
        <v>5.0000000000000001E-4</v>
      </c>
      <c r="O5784" t="s">
        <v>793</v>
      </c>
      <c r="P5784" t="s">
        <v>2165</v>
      </c>
      <c r="Q5784" t="s">
        <v>1570</v>
      </c>
      <c r="R5784" t="s">
        <v>12003</v>
      </c>
      <c r="S5784" t="s">
        <v>249</v>
      </c>
      <c r="T5784" t="b">
        <v>0</v>
      </c>
    </row>
    <row r="5785" spans="1:20" x14ac:dyDescent="0.25">
      <c r="A5785" t="s">
        <v>259</v>
      </c>
      <c r="B5785" t="s">
        <v>260</v>
      </c>
      <c r="C5785" t="s">
        <v>237</v>
      </c>
      <c r="D5785" t="s">
        <v>869</v>
      </c>
      <c r="E5785" t="s">
        <v>3410</v>
      </c>
      <c r="F5785" t="s">
        <v>4062</v>
      </c>
      <c r="G5785" t="s">
        <v>4062</v>
      </c>
      <c r="H5785">
        <v>1.3120000000000001</v>
      </c>
      <c r="I5785" t="s">
        <v>265</v>
      </c>
      <c r="J5785" t="s">
        <v>242</v>
      </c>
      <c r="K5785" t="s">
        <v>243</v>
      </c>
      <c r="L5785" t="s">
        <v>244</v>
      </c>
      <c r="M5785">
        <v>0</v>
      </c>
      <c r="N5785">
        <v>1.3120000000000001</v>
      </c>
      <c r="O5785" t="s">
        <v>372</v>
      </c>
      <c r="P5785" t="s">
        <v>12004</v>
      </c>
      <c r="Q5785" t="s">
        <v>873</v>
      </c>
      <c r="R5785" t="s">
        <v>12005</v>
      </c>
      <c r="S5785" t="s">
        <v>270</v>
      </c>
      <c r="T5785" t="b">
        <v>1</v>
      </c>
    </row>
    <row r="5786" spans="1:20" x14ac:dyDescent="0.25">
      <c r="A5786" t="s">
        <v>259</v>
      </c>
      <c r="B5786" t="s">
        <v>260</v>
      </c>
      <c r="C5786" t="s">
        <v>237</v>
      </c>
      <c r="D5786" t="s">
        <v>1718</v>
      </c>
      <c r="E5786" t="s">
        <v>11313</v>
      </c>
      <c r="F5786" t="s">
        <v>11313</v>
      </c>
      <c r="G5786" t="s">
        <v>11314</v>
      </c>
      <c r="H5786">
        <v>1.56</v>
      </c>
      <c r="I5786" t="s">
        <v>265</v>
      </c>
      <c r="J5786" t="s">
        <v>242</v>
      </c>
      <c r="K5786" t="s">
        <v>243</v>
      </c>
      <c r="L5786" t="s">
        <v>244</v>
      </c>
      <c r="M5786">
        <v>0</v>
      </c>
      <c r="N5786">
        <v>1.56</v>
      </c>
      <c r="O5786" t="s">
        <v>266</v>
      </c>
      <c r="P5786" t="s">
        <v>12006</v>
      </c>
      <c r="Q5786" t="s">
        <v>1722</v>
      </c>
      <c r="R5786" t="s">
        <v>12007</v>
      </c>
      <c r="S5786" t="s">
        <v>270</v>
      </c>
      <c r="T5786" t="b">
        <v>1</v>
      </c>
    </row>
    <row r="5787" spans="1:20" x14ac:dyDescent="0.25">
      <c r="A5787" t="s">
        <v>259</v>
      </c>
      <c r="B5787" t="s">
        <v>260</v>
      </c>
      <c r="C5787" t="s">
        <v>294</v>
      </c>
      <c r="D5787" t="s">
        <v>1718</v>
      </c>
      <c r="E5787" t="s">
        <v>11313</v>
      </c>
      <c r="F5787" t="s">
        <v>11313</v>
      </c>
      <c r="G5787" t="s">
        <v>11314</v>
      </c>
      <c r="H5787">
        <v>0.82399999999999995</v>
      </c>
      <c r="I5787" t="s">
        <v>265</v>
      </c>
      <c r="J5787" t="s">
        <v>242</v>
      </c>
      <c r="K5787" t="s">
        <v>243</v>
      </c>
      <c r="L5787" t="s">
        <v>244</v>
      </c>
      <c r="M5787">
        <v>0</v>
      </c>
      <c r="N5787">
        <v>0.82399999999999995</v>
      </c>
      <c r="O5787" t="s">
        <v>266</v>
      </c>
      <c r="P5787" t="s">
        <v>12006</v>
      </c>
      <c r="Q5787" t="s">
        <v>1722</v>
      </c>
      <c r="R5787" t="s">
        <v>12007</v>
      </c>
      <c r="S5787" t="s">
        <v>270</v>
      </c>
      <c r="T5787" t="b">
        <v>1</v>
      </c>
    </row>
    <row r="5788" spans="1:20" x14ac:dyDescent="0.25">
      <c r="A5788" t="s">
        <v>259</v>
      </c>
      <c r="B5788" t="s">
        <v>260</v>
      </c>
      <c r="C5788" t="s">
        <v>237</v>
      </c>
      <c r="D5788" t="s">
        <v>2086</v>
      </c>
      <c r="E5788" t="s">
        <v>4440</v>
      </c>
      <c r="F5788" t="s">
        <v>4441</v>
      </c>
      <c r="G5788" t="s">
        <v>4442</v>
      </c>
      <c r="H5788">
        <v>0.90239999999999998</v>
      </c>
      <c r="I5788" t="s">
        <v>265</v>
      </c>
      <c r="J5788" t="s">
        <v>242</v>
      </c>
      <c r="K5788" t="s">
        <v>243</v>
      </c>
      <c r="L5788" t="s">
        <v>244</v>
      </c>
      <c r="M5788">
        <v>0</v>
      </c>
      <c r="N5788">
        <v>0.90239999999999998</v>
      </c>
      <c r="O5788" t="s">
        <v>446</v>
      </c>
      <c r="P5788" t="s">
        <v>12008</v>
      </c>
      <c r="Q5788" t="s">
        <v>2091</v>
      </c>
      <c r="R5788" t="s">
        <v>12009</v>
      </c>
      <c r="S5788" t="s">
        <v>270</v>
      </c>
      <c r="T5788" t="b">
        <v>1</v>
      </c>
    </row>
    <row r="5789" spans="1:20" x14ac:dyDescent="0.25">
      <c r="A5789" t="s">
        <v>259</v>
      </c>
      <c r="B5789" t="s">
        <v>260</v>
      </c>
      <c r="C5789" t="s">
        <v>294</v>
      </c>
      <c r="D5789" t="s">
        <v>2086</v>
      </c>
      <c r="E5789" t="s">
        <v>4440</v>
      </c>
      <c r="F5789" t="s">
        <v>4441</v>
      </c>
      <c r="G5789" t="s">
        <v>4442</v>
      </c>
      <c r="H5789">
        <v>0.46079999999999999</v>
      </c>
      <c r="I5789" t="s">
        <v>265</v>
      </c>
      <c r="J5789" t="s">
        <v>242</v>
      </c>
      <c r="K5789" t="s">
        <v>243</v>
      </c>
      <c r="L5789" t="s">
        <v>244</v>
      </c>
      <c r="M5789">
        <v>0</v>
      </c>
      <c r="N5789">
        <v>0.46079999999999999</v>
      </c>
      <c r="O5789" t="s">
        <v>310</v>
      </c>
      <c r="P5789" t="s">
        <v>12008</v>
      </c>
      <c r="Q5789" t="s">
        <v>2091</v>
      </c>
      <c r="R5789" t="s">
        <v>12009</v>
      </c>
      <c r="S5789" t="s">
        <v>270</v>
      </c>
      <c r="T5789" t="b">
        <v>1</v>
      </c>
    </row>
    <row r="5790" spans="1:20" x14ac:dyDescent="0.25">
      <c r="A5790" t="s">
        <v>259</v>
      </c>
      <c r="B5790" t="s">
        <v>260</v>
      </c>
      <c r="C5790" t="s">
        <v>237</v>
      </c>
      <c r="D5790" t="s">
        <v>580</v>
      </c>
      <c r="E5790" t="s">
        <v>2964</v>
      </c>
      <c r="F5790" t="s">
        <v>12010</v>
      </c>
      <c r="G5790" t="s">
        <v>12010</v>
      </c>
      <c r="H5790">
        <v>1.9199999999999998E-2</v>
      </c>
      <c r="I5790" t="s">
        <v>265</v>
      </c>
      <c r="J5790" t="s">
        <v>242</v>
      </c>
      <c r="K5790" t="s">
        <v>243</v>
      </c>
      <c r="L5790" t="s">
        <v>244</v>
      </c>
      <c r="M5790">
        <v>0</v>
      </c>
      <c r="N5790">
        <v>1.9199999999999998E-2</v>
      </c>
      <c r="O5790" t="s">
        <v>324</v>
      </c>
      <c r="P5790" t="s">
        <v>12011</v>
      </c>
      <c r="Q5790" t="s">
        <v>584</v>
      </c>
      <c r="R5790" t="s">
        <v>12012</v>
      </c>
      <c r="S5790" t="s">
        <v>270</v>
      </c>
      <c r="T5790" t="b">
        <v>1</v>
      </c>
    </row>
    <row r="5791" spans="1:20" x14ac:dyDescent="0.25">
      <c r="A5791" t="s">
        <v>259</v>
      </c>
      <c r="B5791" t="s">
        <v>260</v>
      </c>
      <c r="C5791" t="s">
        <v>237</v>
      </c>
      <c r="D5791" t="s">
        <v>1535</v>
      </c>
      <c r="E5791" t="s">
        <v>628</v>
      </c>
      <c r="F5791" t="s">
        <v>12013</v>
      </c>
      <c r="G5791" t="s">
        <v>12013</v>
      </c>
      <c r="H5791">
        <v>4.5309999999999997</v>
      </c>
      <c r="I5791" t="s">
        <v>265</v>
      </c>
      <c r="J5791" t="s">
        <v>242</v>
      </c>
      <c r="K5791" t="s">
        <v>243</v>
      </c>
      <c r="L5791" t="s">
        <v>244</v>
      </c>
      <c r="M5791">
        <v>0</v>
      </c>
      <c r="N5791">
        <v>4.5309999999999997</v>
      </c>
      <c r="O5791" t="s">
        <v>324</v>
      </c>
      <c r="P5791" t="s">
        <v>2716</v>
      </c>
      <c r="Q5791" t="s">
        <v>1539</v>
      </c>
      <c r="R5791" t="s">
        <v>12014</v>
      </c>
      <c r="S5791" t="s">
        <v>270</v>
      </c>
      <c r="T5791" t="b">
        <v>0</v>
      </c>
    </row>
    <row r="5792" spans="1:20" x14ac:dyDescent="0.25">
      <c r="A5792" t="s">
        <v>259</v>
      </c>
      <c r="B5792" t="s">
        <v>260</v>
      </c>
      <c r="C5792" t="s">
        <v>294</v>
      </c>
      <c r="D5792" t="s">
        <v>1535</v>
      </c>
      <c r="E5792" t="s">
        <v>628</v>
      </c>
      <c r="F5792" t="s">
        <v>12013</v>
      </c>
      <c r="G5792" t="s">
        <v>12013</v>
      </c>
      <c r="H5792">
        <v>1.3819999999999999</v>
      </c>
      <c r="I5792" t="s">
        <v>265</v>
      </c>
      <c r="J5792" t="s">
        <v>242</v>
      </c>
      <c r="K5792" t="s">
        <v>243</v>
      </c>
      <c r="L5792" t="s">
        <v>244</v>
      </c>
      <c r="M5792">
        <v>0</v>
      </c>
      <c r="N5792">
        <v>1.3819999999999999</v>
      </c>
      <c r="O5792" t="s">
        <v>324</v>
      </c>
      <c r="P5792" t="s">
        <v>2716</v>
      </c>
      <c r="Q5792" t="s">
        <v>1539</v>
      </c>
      <c r="R5792" t="s">
        <v>12014</v>
      </c>
      <c r="S5792" t="s">
        <v>270</v>
      </c>
      <c r="T5792" t="b">
        <v>0</v>
      </c>
    </row>
    <row r="5793" spans="1:20" x14ac:dyDescent="0.25">
      <c r="A5793" t="s">
        <v>259</v>
      </c>
      <c r="B5793" t="s">
        <v>260</v>
      </c>
      <c r="C5793" t="s">
        <v>237</v>
      </c>
      <c r="D5793" t="s">
        <v>1305</v>
      </c>
      <c r="E5793" t="s">
        <v>2094</v>
      </c>
      <c r="F5793" t="s">
        <v>6545</v>
      </c>
      <c r="G5793" t="s">
        <v>6546</v>
      </c>
      <c r="H5793">
        <v>2.016</v>
      </c>
      <c r="I5793" t="s">
        <v>265</v>
      </c>
      <c r="J5793" t="s">
        <v>242</v>
      </c>
      <c r="K5793" t="s">
        <v>243</v>
      </c>
      <c r="L5793" t="s">
        <v>244</v>
      </c>
      <c r="M5793">
        <v>0</v>
      </c>
      <c r="N5793">
        <v>2.016</v>
      </c>
      <c r="O5793" t="s">
        <v>1309</v>
      </c>
      <c r="P5793" t="s">
        <v>3358</v>
      </c>
      <c r="Q5793" t="s">
        <v>1311</v>
      </c>
      <c r="R5793" t="s">
        <v>12015</v>
      </c>
      <c r="S5793" t="s">
        <v>270</v>
      </c>
      <c r="T5793" t="b">
        <v>1</v>
      </c>
    </row>
    <row r="5794" spans="1:20" x14ac:dyDescent="0.25">
      <c r="A5794" t="s">
        <v>259</v>
      </c>
      <c r="B5794" t="s">
        <v>260</v>
      </c>
      <c r="C5794" t="s">
        <v>336</v>
      </c>
      <c r="D5794" t="s">
        <v>1305</v>
      </c>
      <c r="E5794" t="s">
        <v>2094</v>
      </c>
      <c r="F5794" t="s">
        <v>6545</v>
      </c>
      <c r="G5794" t="s">
        <v>6546</v>
      </c>
      <c r="H5794">
        <v>10961</v>
      </c>
      <c r="I5794" t="s">
        <v>265</v>
      </c>
      <c r="J5794" t="s">
        <v>242</v>
      </c>
      <c r="K5794" t="s">
        <v>243</v>
      </c>
      <c r="L5794" t="s">
        <v>244</v>
      </c>
      <c r="M5794">
        <v>0</v>
      </c>
      <c r="N5794">
        <v>10961</v>
      </c>
      <c r="O5794" t="s">
        <v>1212</v>
      </c>
      <c r="P5794" t="s">
        <v>3358</v>
      </c>
      <c r="Q5794" t="s">
        <v>1311</v>
      </c>
      <c r="R5794" t="s">
        <v>12016</v>
      </c>
      <c r="S5794" t="s">
        <v>270</v>
      </c>
      <c r="T5794" t="b">
        <v>1</v>
      </c>
    </row>
    <row r="5795" spans="1:20" x14ac:dyDescent="0.25">
      <c r="A5795" t="s">
        <v>259</v>
      </c>
      <c r="B5795" t="s">
        <v>260</v>
      </c>
      <c r="C5795" t="s">
        <v>336</v>
      </c>
      <c r="D5795" t="s">
        <v>1305</v>
      </c>
      <c r="E5795" t="s">
        <v>2094</v>
      </c>
      <c r="F5795" t="s">
        <v>6545</v>
      </c>
      <c r="G5795" t="s">
        <v>6546</v>
      </c>
      <c r="H5795">
        <v>21027</v>
      </c>
      <c r="I5795" t="s">
        <v>265</v>
      </c>
      <c r="J5795" t="s">
        <v>242</v>
      </c>
      <c r="K5795" t="s">
        <v>243</v>
      </c>
      <c r="L5795" t="s">
        <v>244</v>
      </c>
      <c r="M5795">
        <v>0</v>
      </c>
      <c r="N5795">
        <v>21027</v>
      </c>
      <c r="O5795" t="s">
        <v>1212</v>
      </c>
      <c r="P5795" t="s">
        <v>3358</v>
      </c>
      <c r="Q5795" t="s">
        <v>1311</v>
      </c>
      <c r="R5795" t="s">
        <v>12017</v>
      </c>
      <c r="S5795" t="s">
        <v>270</v>
      </c>
      <c r="T5795" t="b">
        <v>1</v>
      </c>
    </row>
    <row r="5796" spans="1:20" x14ac:dyDescent="0.25">
      <c r="A5796" t="s">
        <v>259</v>
      </c>
      <c r="B5796" t="s">
        <v>382</v>
      </c>
      <c r="C5796" t="s">
        <v>237</v>
      </c>
      <c r="D5796" t="s">
        <v>2597</v>
      </c>
      <c r="E5796" t="s">
        <v>6610</v>
      </c>
      <c r="F5796" t="s">
        <v>11417</v>
      </c>
      <c r="G5796" t="s">
        <v>11417</v>
      </c>
      <c r="H5796">
        <v>0.13600000000000001</v>
      </c>
      <c r="I5796" t="s">
        <v>265</v>
      </c>
      <c r="J5796" t="s">
        <v>242</v>
      </c>
      <c r="K5796" t="s">
        <v>243</v>
      </c>
      <c r="L5796" t="s">
        <v>244</v>
      </c>
      <c r="M5796">
        <v>0</v>
      </c>
      <c r="N5796">
        <v>0.13600000000000001</v>
      </c>
      <c r="O5796" t="s">
        <v>2600</v>
      </c>
      <c r="P5796" t="s">
        <v>12018</v>
      </c>
      <c r="Q5796" t="s">
        <v>2602</v>
      </c>
      <c r="R5796" t="s">
        <v>12019</v>
      </c>
      <c r="S5796" t="s">
        <v>390</v>
      </c>
      <c r="T5796" t="b">
        <v>1</v>
      </c>
    </row>
    <row r="5797" spans="1:20" x14ac:dyDescent="0.25">
      <c r="A5797" t="s">
        <v>259</v>
      </c>
      <c r="B5797" t="s">
        <v>382</v>
      </c>
      <c r="C5797" t="s">
        <v>294</v>
      </c>
      <c r="D5797" t="s">
        <v>2597</v>
      </c>
      <c r="E5797" t="s">
        <v>6610</v>
      </c>
      <c r="F5797" t="s">
        <v>11417</v>
      </c>
      <c r="G5797" t="s">
        <v>11417</v>
      </c>
      <c r="H5797">
        <v>9.0999999999999998E-2</v>
      </c>
      <c r="I5797" t="s">
        <v>265</v>
      </c>
      <c r="J5797" t="s">
        <v>242</v>
      </c>
      <c r="K5797" t="s">
        <v>243</v>
      </c>
      <c r="L5797" t="s">
        <v>244</v>
      </c>
      <c r="M5797">
        <v>0</v>
      </c>
      <c r="N5797">
        <v>9.0999999999999998E-2</v>
      </c>
      <c r="O5797" t="s">
        <v>2600</v>
      </c>
      <c r="P5797" t="s">
        <v>12018</v>
      </c>
      <c r="Q5797" t="s">
        <v>2602</v>
      </c>
      <c r="R5797" t="s">
        <v>12019</v>
      </c>
      <c r="S5797" t="s">
        <v>390</v>
      </c>
      <c r="T5797" t="b">
        <v>1</v>
      </c>
    </row>
    <row r="5798" spans="1:20" x14ac:dyDescent="0.25">
      <c r="A5798" t="s">
        <v>236</v>
      </c>
      <c r="B5798" t="s">
        <v>615</v>
      </c>
      <c r="C5798" t="s">
        <v>237</v>
      </c>
      <c r="D5798" t="s">
        <v>615</v>
      </c>
      <c r="F5798" t="s">
        <v>7181</v>
      </c>
      <c r="G5798" t="s">
        <v>12020</v>
      </c>
      <c r="H5798">
        <v>0.1265</v>
      </c>
      <c r="I5798" t="s">
        <v>618</v>
      </c>
      <c r="J5798" t="s">
        <v>242</v>
      </c>
      <c r="K5798" t="s">
        <v>243</v>
      </c>
      <c r="L5798" t="s">
        <v>244</v>
      </c>
      <c r="M5798">
        <v>0</v>
      </c>
      <c r="N5798">
        <v>0.1265</v>
      </c>
      <c r="O5798" t="s">
        <v>432</v>
      </c>
      <c r="P5798" t="s">
        <v>12021</v>
      </c>
      <c r="Q5798" t="s">
        <v>621</v>
      </c>
      <c r="R5798" t="s">
        <v>7184</v>
      </c>
      <c r="S5798" t="s">
        <v>623</v>
      </c>
      <c r="T5798" t="b">
        <v>1</v>
      </c>
    </row>
    <row r="5799" spans="1:20" x14ac:dyDescent="0.25">
      <c r="A5799" t="s">
        <v>236</v>
      </c>
      <c r="B5799" t="s">
        <v>236</v>
      </c>
      <c r="C5799" t="s">
        <v>237</v>
      </c>
      <c r="D5799" t="s">
        <v>924</v>
      </c>
      <c r="E5799" t="s">
        <v>10571</v>
      </c>
      <c r="F5799" t="s">
        <v>12022</v>
      </c>
      <c r="G5799" t="s">
        <v>10573</v>
      </c>
      <c r="H5799">
        <v>0.3</v>
      </c>
      <c r="I5799">
        <v>1</v>
      </c>
      <c r="J5799" t="s">
        <v>242</v>
      </c>
      <c r="K5799" t="s">
        <v>243</v>
      </c>
      <c r="L5799" t="s">
        <v>244</v>
      </c>
      <c r="M5799">
        <v>0</v>
      </c>
      <c r="N5799">
        <v>0.3</v>
      </c>
      <c r="O5799" t="s">
        <v>562</v>
      </c>
      <c r="P5799" t="s">
        <v>12023</v>
      </c>
      <c r="Q5799" t="s">
        <v>929</v>
      </c>
      <c r="R5799" t="s">
        <v>12024</v>
      </c>
      <c r="S5799" t="s">
        <v>249</v>
      </c>
      <c r="T5799" t="b">
        <v>1</v>
      </c>
    </row>
    <row r="5800" spans="1:20" x14ac:dyDescent="0.25">
      <c r="A5800" t="s">
        <v>236</v>
      </c>
      <c r="B5800" t="s">
        <v>236</v>
      </c>
      <c r="C5800" t="s">
        <v>237</v>
      </c>
      <c r="D5800" t="s">
        <v>314</v>
      </c>
      <c r="F5800" t="s">
        <v>724</v>
      </c>
      <c r="G5800" t="s">
        <v>12025</v>
      </c>
      <c r="H5800">
        <v>6.25E-2</v>
      </c>
      <c r="I5800" t="s">
        <v>254</v>
      </c>
      <c r="J5800" t="s">
        <v>242</v>
      </c>
      <c r="K5800" t="s">
        <v>243</v>
      </c>
      <c r="L5800" t="s">
        <v>244</v>
      </c>
      <c r="M5800">
        <v>0</v>
      </c>
      <c r="N5800">
        <v>6.25E-2</v>
      </c>
      <c r="O5800" t="s">
        <v>569</v>
      </c>
      <c r="P5800" t="s">
        <v>12026</v>
      </c>
      <c r="Q5800" t="s">
        <v>318</v>
      </c>
      <c r="R5800" t="s">
        <v>4122</v>
      </c>
      <c r="S5800" t="s">
        <v>249</v>
      </c>
      <c r="T5800" t="b">
        <v>1</v>
      </c>
    </row>
    <row r="5801" spans="1:20" x14ac:dyDescent="0.25">
      <c r="A5801" t="s">
        <v>259</v>
      </c>
      <c r="B5801" t="s">
        <v>260</v>
      </c>
      <c r="C5801" t="s">
        <v>237</v>
      </c>
      <c r="D5801" t="s">
        <v>1969</v>
      </c>
      <c r="E5801" t="s">
        <v>918</v>
      </c>
      <c r="F5801" t="s">
        <v>919</v>
      </c>
      <c r="G5801" t="s">
        <v>920</v>
      </c>
      <c r="H5801">
        <v>3.7440000000000002</v>
      </c>
      <c r="I5801" t="s">
        <v>265</v>
      </c>
      <c r="J5801" t="s">
        <v>242</v>
      </c>
      <c r="K5801" t="s">
        <v>243</v>
      </c>
      <c r="L5801" t="s">
        <v>244</v>
      </c>
      <c r="M5801">
        <v>0</v>
      </c>
      <c r="N5801">
        <v>3.7440000000000002</v>
      </c>
      <c r="O5801" t="s">
        <v>372</v>
      </c>
      <c r="P5801" t="s">
        <v>12027</v>
      </c>
      <c r="Q5801" t="s">
        <v>1974</v>
      </c>
      <c r="R5801" t="s">
        <v>12028</v>
      </c>
      <c r="S5801" t="s">
        <v>270</v>
      </c>
      <c r="T5801" t="b">
        <v>1</v>
      </c>
    </row>
    <row r="5802" spans="1:20" x14ac:dyDescent="0.25">
      <c r="A5802" t="s">
        <v>259</v>
      </c>
      <c r="B5802" t="s">
        <v>260</v>
      </c>
      <c r="C5802" t="s">
        <v>237</v>
      </c>
      <c r="D5802" t="s">
        <v>3581</v>
      </c>
      <c r="E5802" t="s">
        <v>1572</v>
      </c>
      <c r="F5802" t="s">
        <v>1572</v>
      </c>
      <c r="G5802" t="s">
        <v>1573</v>
      </c>
      <c r="H5802">
        <v>1.744</v>
      </c>
      <c r="I5802" t="s">
        <v>265</v>
      </c>
      <c r="J5802" t="s">
        <v>242</v>
      </c>
      <c r="K5802" t="s">
        <v>243</v>
      </c>
      <c r="L5802" t="s">
        <v>244</v>
      </c>
      <c r="M5802">
        <v>0</v>
      </c>
      <c r="N5802">
        <v>1.744</v>
      </c>
      <c r="O5802" t="s">
        <v>324</v>
      </c>
      <c r="P5802" t="s">
        <v>12029</v>
      </c>
      <c r="Q5802" t="s">
        <v>3586</v>
      </c>
      <c r="R5802" t="s">
        <v>12030</v>
      </c>
      <c r="S5802" t="s">
        <v>270</v>
      </c>
      <c r="T5802" t="b">
        <v>1</v>
      </c>
    </row>
    <row r="5803" spans="1:20" x14ac:dyDescent="0.25">
      <c r="A5803" t="s">
        <v>259</v>
      </c>
      <c r="B5803" t="s">
        <v>260</v>
      </c>
      <c r="C5803" t="s">
        <v>294</v>
      </c>
      <c r="D5803" t="s">
        <v>3581</v>
      </c>
      <c r="E5803" t="s">
        <v>1572</v>
      </c>
      <c r="F5803" t="s">
        <v>1572</v>
      </c>
      <c r="G5803" t="s">
        <v>1573</v>
      </c>
      <c r="H5803">
        <v>1.008</v>
      </c>
      <c r="I5803" t="s">
        <v>265</v>
      </c>
      <c r="J5803" t="s">
        <v>242</v>
      </c>
      <c r="K5803" t="s">
        <v>243</v>
      </c>
      <c r="L5803" t="s">
        <v>244</v>
      </c>
      <c r="M5803">
        <v>0</v>
      </c>
      <c r="N5803">
        <v>1.008</v>
      </c>
      <c r="O5803" t="s">
        <v>324</v>
      </c>
      <c r="P5803" t="s">
        <v>12029</v>
      </c>
      <c r="Q5803" t="s">
        <v>3586</v>
      </c>
      <c r="R5803" t="s">
        <v>12030</v>
      </c>
      <c r="S5803" t="s">
        <v>270</v>
      </c>
      <c r="T5803" t="b">
        <v>1</v>
      </c>
    </row>
    <row r="5804" spans="1:20" x14ac:dyDescent="0.25">
      <c r="A5804" t="s">
        <v>259</v>
      </c>
      <c r="B5804" t="s">
        <v>260</v>
      </c>
      <c r="C5804" t="s">
        <v>237</v>
      </c>
      <c r="D5804" t="s">
        <v>2011</v>
      </c>
      <c r="E5804" t="s">
        <v>2012</v>
      </c>
      <c r="F5804" t="s">
        <v>2012</v>
      </c>
      <c r="G5804" t="s">
        <v>12031</v>
      </c>
      <c r="H5804">
        <v>10.64</v>
      </c>
      <c r="I5804" t="s">
        <v>265</v>
      </c>
      <c r="J5804" t="s">
        <v>242</v>
      </c>
      <c r="K5804" t="s">
        <v>243</v>
      </c>
      <c r="L5804" t="s">
        <v>244</v>
      </c>
      <c r="M5804">
        <v>0</v>
      </c>
      <c r="N5804">
        <v>10.64</v>
      </c>
      <c r="O5804" t="s">
        <v>518</v>
      </c>
      <c r="P5804" t="s">
        <v>12032</v>
      </c>
      <c r="Q5804" t="s">
        <v>2016</v>
      </c>
      <c r="R5804" t="s">
        <v>12033</v>
      </c>
      <c r="S5804" t="s">
        <v>270</v>
      </c>
      <c r="T5804" t="b">
        <v>1</v>
      </c>
    </row>
    <row r="5805" spans="1:20" x14ac:dyDescent="0.25">
      <c r="A5805" t="s">
        <v>259</v>
      </c>
      <c r="B5805" t="s">
        <v>260</v>
      </c>
      <c r="C5805" t="s">
        <v>294</v>
      </c>
      <c r="D5805" t="s">
        <v>2011</v>
      </c>
      <c r="E5805" t="s">
        <v>2012</v>
      </c>
      <c r="F5805" t="s">
        <v>2012</v>
      </c>
      <c r="G5805" t="s">
        <v>12031</v>
      </c>
      <c r="H5805">
        <v>6.96</v>
      </c>
      <c r="I5805" t="s">
        <v>265</v>
      </c>
      <c r="J5805" t="s">
        <v>242</v>
      </c>
      <c r="K5805" t="s">
        <v>243</v>
      </c>
      <c r="L5805" t="s">
        <v>244</v>
      </c>
      <c r="M5805">
        <v>0</v>
      </c>
      <c r="N5805">
        <v>6.96</v>
      </c>
      <c r="O5805" t="s">
        <v>518</v>
      </c>
      <c r="P5805" t="s">
        <v>12032</v>
      </c>
      <c r="Q5805" t="s">
        <v>2016</v>
      </c>
      <c r="R5805" t="s">
        <v>12033</v>
      </c>
      <c r="S5805" t="s">
        <v>270</v>
      </c>
      <c r="T5805" t="b">
        <v>1</v>
      </c>
    </row>
    <row r="5806" spans="1:20" x14ac:dyDescent="0.25">
      <c r="A5806" t="s">
        <v>259</v>
      </c>
      <c r="B5806" t="s">
        <v>260</v>
      </c>
      <c r="C5806" t="s">
        <v>237</v>
      </c>
      <c r="D5806" t="s">
        <v>802</v>
      </c>
      <c r="E5806" t="s">
        <v>1601</v>
      </c>
      <c r="F5806" t="s">
        <v>12034</v>
      </c>
      <c r="G5806" t="s">
        <v>12035</v>
      </c>
      <c r="H5806">
        <v>8.2000000000000003E-2</v>
      </c>
      <c r="I5806" t="s">
        <v>265</v>
      </c>
      <c r="J5806" t="s">
        <v>242</v>
      </c>
      <c r="K5806" t="s">
        <v>243</v>
      </c>
      <c r="L5806" t="s">
        <v>244</v>
      </c>
      <c r="M5806">
        <v>0</v>
      </c>
      <c r="N5806">
        <v>8.2000000000000003E-2</v>
      </c>
      <c r="O5806" t="s">
        <v>324</v>
      </c>
      <c r="P5806" t="s">
        <v>12036</v>
      </c>
      <c r="Q5806" t="s">
        <v>806</v>
      </c>
      <c r="R5806" t="s">
        <v>12037</v>
      </c>
      <c r="S5806" t="s">
        <v>270</v>
      </c>
      <c r="T5806" t="b">
        <v>1</v>
      </c>
    </row>
    <row r="5807" spans="1:20" x14ac:dyDescent="0.25">
      <c r="A5807" t="s">
        <v>259</v>
      </c>
      <c r="B5807" t="s">
        <v>260</v>
      </c>
      <c r="C5807" t="s">
        <v>294</v>
      </c>
      <c r="D5807" t="s">
        <v>802</v>
      </c>
      <c r="E5807" t="s">
        <v>1601</v>
      </c>
      <c r="F5807" t="s">
        <v>12034</v>
      </c>
      <c r="G5807" t="s">
        <v>12035</v>
      </c>
      <c r="H5807">
        <v>2.2599999999999999E-2</v>
      </c>
      <c r="I5807" t="s">
        <v>265</v>
      </c>
      <c r="J5807" t="s">
        <v>242</v>
      </c>
      <c r="K5807" t="s">
        <v>243</v>
      </c>
      <c r="L5807" t="s">
        <v>244</v>
      </c>
      <c r="M5807">
        <v>0</v>
      </c>
      <c r="N5807">
        <v>2.2599999999999999E-2</v>
      </c>
      <c r="O5807" t="s">
        <v>324</v>
      </c>
      <c r="P5807" t="s">
        <v>12036</v>
      </c>
      <c r="Q5807" t="s">
        <v>806</v>
      </c>
      <c r="R5807" t="s">
        <v>12037</v>
      </c>
      <c r="S5807" t="s">
        <v>270</v>
      </c>
      <c r="T5807" t="b">
        <v>1</v>
      </c>
    </row>
    <row r="5808" spans="1:20" x14ac:dyDescent="0.25">
      <c r="A5808" t="s">
        <v>259</v>
      </c>
      <c r="B5808" t="s">
        <v>260</v>
      </c>
      <c r="C5808" t="s">
        <v>237</v>
      </c>
      <c r="D5808" t="s">
        <v>677</v>
      </c>
      <c r="E5808" t="s">
        <v>4905</v>
      </c>
      <c r="F5808" t="s">
        <v>5568</v>
      </c>
      <c r="G5808" t="s">
        <v>5568</v>
      </c>
      <c r="H5808">
        <v>0.69799999999999995</v>
      </c>
      <c r="I5808" t="s">
        <v>265</v>
      </c>
      <c r="J5808" t="s">
        <v>242</v>
      </c>
      <c r="K5808" t="s">
        <v>243</v>
      </c>
      <c r="L5808" t="s">
        <v>244</v>
      </c>
      <c r="M5808">
        <v>0</v>
      </c>
      <c r="N5808">
        <v>0.69799999999999995</v>
      </c>
      <c r="O5808" t="s">
        <v>324</v>
      </c>
      <c r="P5808" t="s">
        <v>12038</v>
      </c>
      <c r="Q5808" t="s">
        <v>681</v>
      </c>
      <c r="R5808" t="s">
        <v>12039</v>
      </c>
      <c r="S5808" t="s">
        <v>270</v>
      </c>
      <c r="T5808" t="b">
        <v>1</v>
      </c>
    </row>
    <row r="5809" spans="1:20" x14ac:dyDescent="0.25">
      <c r="A5809" t="s">
        <v>259</v>
      </c>
      <c r="B5809" t="s">
        <v>260</v>
      </c>
      <c r="C5809" t="s">
        <v>294</v>
      </c>
      <c r="D5809" t="s">
        <v>677</v>
      </c>
      <c r="E5809" t="s">
        <v>4905</v>
      </c>
      <c r="F5809" t="s">
        <v>5568</v>
      </c>
      <c r="G5809" t="s">
        <v>5568</v>
      </c>
      <c r="H5809">
        <v>0.20200000000000001</v>
      </c>
      <c r="I5809" t="s">
        <v>265</v>
      </c>
      <c r="J5809" t="s">
        <v>242</v>
      </c>
      <c r="K5809" t="s">
        <v>243</v>
      </c>
      <c r="L5809" t="s">
        <v>244</v>
      </c>
      <c r="M5809">
        <v>0</v>
      </c>
      <c r="N5809">
        <v>0.20200000000000001</v>
      </c>
      <c r="O5809" t="s">
        <v>324</v>
      </c>
      <c r="P5809" t="s">
        <v>12038</v>
      </c>
      <c r="Q5809" t="s">
        <v>681</v>
      </c>
      <c r="R5809" t="s">
        <v>12039</v>
      </c>
      <c r="S5809" t="s">
        <v>270</v>
      </c>
      <c r="T5809" t="b">
        <v>1</v>
      </c>
    </row>
    <row r="5810" spans="1:20" x14ac:dyDescent="0.25">
      <c r="A5810" t="s">
        <v>259</v>
      </c>
      <c r="B5810" t="s">
        <v>260</v>
      </c>
      <c r="C5810" t="s">
        <v>237</v>
      </c>
      <c r="D5810" t="s">
        <v>2340</v>
      </c>
      <c r="E5810" t="s">
        <v>6064</v>
      </c>
      <c r="F5810" t="s">
        <v>6064</v>
      </c>
      <c r="G5810" t="s">
        <v>6065</v>
      </c>
      <c r="H5810">
        <v>0.18099999999999999</v>
      </c>
      <c r="I5810" t="s">
        <v>265</v>
      </c>
      <c r="J5810" t="s">
        <v>242</v>
      </c>
      <c r="K5810" t="s">
        <v>243</v>
      </c>
      <c r="L5810" t="s">
        <v>244</v>
      </c>
      <c r="M5810">
        <v>0</v>
      </c>
      <c r="N5810">
        <v>0.18099999999999999</v>
      </c>
      <c r="O5810" t="s">
        <v>2901</v>
      </c>
      <c r="P5810" t="s">
        <v>12040</v>
      </c>
      <c r="Q5810" t="s">
        <v>2345</v>
      </c>
      <c r="R5810" t="s">
        <v>12041</v>
      </c>
      <c r="S5810" t="s">
        <v>270</v>
      </c>
      <c r="T5810" t="b">
        <v>1</v>
      </c>
    </row>
    <row r="5811" spans="1:20" x14ac:dyDescent="0.25">
      <c r="A5811" t="s">
        <v>259</v>
      </c>
      <c r="B5811" t="s">
        <v>260</v>
      </c>
      <c r="C5811" t="s">
        <v>336</v>
      </c>
      <c r="D5811" t="s">
        <v>2340</v>
      </c>
      <c r="E5811" t="s">
        <v>6064</v>
      </c>
      <c r="F5811" t="s">
        <v>6064</v>
      </c>
      <c r="G5811" t="s">
        <v>6065</v>
      </c>
      <c r="H5811">
        <v>934</v>
      </c>
      <c r="I5811" t="s">
        <v>265</v>
      </c>
      <c r="J5811" t="s">
        <v>242</v>
      </c>
      <c r="K5811" t="s">
        <v>243</v>
      </c>
      <c r="L5811" t="s">
        <v>244</v>
      </c>
      <c r="M5811">
        <v>0</v>
      </c>
      <c r="N5811">
        <v>934</v>
      </c>
      <c r="O5811" t="s">
        <v>2901</v>
      </c>
      <c r="P5811" t="s">
        <v>12040</v>
      </c>
      <c r="Q5811" t="s">
        <v>2345</v>
      </c>
      <c r="R5811" t="s">
        <v>12042</v>
      </c>
      <c r="S5811" t="s">
        <v>270</v>
      </c>
      <c r="T5811" t="b">
        <v>1</v>
      </c>
    </row>
    <row r="5812" spans="1:20" x14ac:dyDescent="0.25">
      <c r="A5812" t="s">
        <v>259</v>
      </c>
      <c r="B5812" t="s">
        <v>260</v>
      </c>
      <c r="C5812" t="s">
        <v>336</v>
      </c>
      <c r="D5812" t="s">
        <v>2340</v>
      </c>
      <c r="E5812" t="s">
        <v>6064</v>
      </c>
      <c r="F5812" t="s">
        <v>6064</v>
      </c>
      <c r="G5812" t="s">
        <v>6065</v>
      </c>
      <c r="H5812">
        <v>1806</v>
      </c>
      <c r="I5812" t="s">
        <v>265</v>
      </c>
      <c r="J5812" t="s">
        <v>242</v>
      </c>
      <c r="K5812" t="s">
        <v>243</v>
      </c>
      <c r="L5812" t="s">
        <v>244</v>
      </c>
      <c r="M5812">
        <v>0</v>
      </c>
      <c r="N5812">
        <v>1806</v>
      </c>
      <c r="O5812" t="s">
        <v>2901</v>
      </c>
      <c r="P5812" t="s">
        <v>12040</v>
      </c>
      <c r="Q5812" t="s">
        <v>2345</v>
      </c>
      <c r="R5812" t="s">
        <v>12043</v>
      </c>
      <c r="S5812" t="s">
        <v>270</v>
      </c>
      <c r="T5812" t="b">
        <v>1</v>
      </c>
    </row>
    <row r="5813" spans="1:20" x14ac:dyDescent="0.25">
      <c r="A5813" t="s">
        <v>259</v>
      </c>
      <c r="B5813" t="s">
        <v>260</v>
      </c>
      <c r="C5813" t="s">
        <v>237</v>
      </c>
      <c r="D5813" t="s">
        <v>580</v>
      </c>
      <c r="E5813" t="s">
        <v>3729</v>
      </c>
      <c r="F5813" t="s">
        <v>12044</v>
      </c>
      <c r="G5813" t="s">
        <v>12044</v>
      </c>
      <c r="H5813">
        <v>0.154</v>
      </c>
      <c r="I5813" t="s">
        <v>265</v>
      </c>
      <c r="J5813" t="s">
        <v>242</v>
      </c>
      <c r="K5813" t="s">
        <v>243</v>
      </c>
      <c r="L5813" t="s">
        <v>244</v>
      </c>
      <c r="M5813">
        <v>0</v>
      </c>
      <c r="N5813">
        <v>0.154</v>
      </c>
      <c r="O5813" t="s">
        <v>324</v>
      </c>
      <c r="P5813" t="s">
        <v>12045</v>
      </c>
      <c r="Q5813" t="s">
        <v>584</v>
      </c>
      <c r="R5813" t="s">
        <v>12046</v>
      </c>
      <c r="S5813" t="s">
        <v>270</v>
      </c>
      <c r="T5813" t="b">
        <v>1</v>
      </c>
    </row>
    <row r="5814" spans="1:20" x14ac:dyDescent="0.25">
      <c r="A5814" t="s">
        <v>259</v>
      </c>
      <c r="B5814" t="s">
        <v>260</v>
      </c>
      <c r="C5814" t="s">
        <v>237</v>
      </c>
      <c r="D5814" t="s">
        <v>496</v>
      </c>
      <c r="E5814" t="s">
        <v>1344</v>
      </c>
      <c r="F5814" t="s">
        <v>3407</v>
      </c>
      <c r="G5814" t="s">
        <v>3407</v>
      </c>
      <c r="H5814">
        <v>7.4400000000000004E-3</v>
      </c>
      <c r="I5814" t="s">
        <v>265</v>
      </c>
      <c r="J5814" t="s">
        <v>242</v>
      </c>
      <c r="K5814" t="s">
        <v>243</v>
      </c>
      <c r="L5814" t="s">
        <v>244</v>
      </c>
      <c r="M5814">
        <v>0</v>
      </c>
      <c r="N5814">
        <v>7.4400000000000004E-3</v>
      </c>
      <c r="O5814" t="s">
        <v>446</v>
      </c>
      <c r="P5814" t="s">
        <v>12047</v>
      </c>
      <c r="Q5814" t="s">
        <v>500</v>
      </c>
      <c r="R5814" t="s">
        <v>12048</v>
      </c>
      <c r="S5814" t="s">
        <v>270</v>
      </c>
      <c r="T5814" t="b">
        <v>1</v>
      </c>
    </row>
    <row r="5815" spans="1:20" x14ac:dyDescent="0.25">
      <c r="A5815" t="s">
        <v>259</v>
      </c>
      <c r="B5815" t="s">
        <v>260</v>
      </c>
      <c r="C5815" t="s">
        <v>237</v>
      </c>
      <c r="D5815" t="s">
        <v>802</v>
      </c>
      <c r="E5815" t="s">
        <v>3398</v>
      </c>
      <c r="F5815" t="s">
        <v>5889</v>
      </c>
      <c r="G5815" t="s">
        <v>5890</v>
      </c>
      <c r="H5815">
        <v>1.585224</v>
      </c>
      <c r="I5815" t="s">
        <v>265</v>
      </c>
      <c r="J5815" t="s">
        <v>242</v>
      </c>
      <c r="K5815" t="s">
        <v>243</v>
      </c>
      <c r="L5815" t="s">
        <v>244</v>
      </c>
      <c r="M5815">
        <v>0</v>
      </c>
      <c r="N5815">
        <v>1.585224</v>
      </c>
      <c r="O5815" t="s">
        <v>372</v>
      </c>
      <c r="P5815" t="s">
        <v>12049</v>
      </c>
      <c r="Q5815" t="s">
        <v>806</v>
      </c>
      <c r="R5815" t="s">
        <v>12050</v>
      </c>
      <c r="S5815" t="s">
        <v>270</v>
      </c>
      <c r="T5815" t="b">
        <v>1</v>
      </c>
    </row>
    <row r="5816" spans="1:20" x14ac:dyDescent="0.25">
      <c r="A5816" t="s">
        <v>259</v>
      </c>
      <c r="B5816" t="s">
        <v>260</v>
      </c>
      <c r="C5816" t="s">
        <v>294</v>
      </c>
      <c r="D5816" t="s">
        <v>802</v>
      </c>
      <c r="E5816" t="s">
        <v>3398</v>
      </c>
      <c r="F5816" t="s">
        <v>5889</v>
      </c>
      <c r="G5816" t="s">
        <v>5890</v>
      </c>
      <c r="H5816">
        <v>0.61236999999999997</v>
      </c>
      <c r="I5816" t="s">
        <v>265</v>
      </c>
      <c r="J5816" t="s">
        <v>242</v>
      </c>
      <c r="K5816" t="s">
        <v>243</v>
      </c>
      <c r="L5816" t="s">
        <v>244</v>
      </c>
      <c r="M5816">
        <v>0</v>
      </c>
      <c r="N5816">
        <v>0.61236999999999997</v>
      </c>
      <c r="O5816" t="s">
        <v>372</v>
      </c>
      <c r="P5816" t="s">
        <v>12049</v>
      </c>
      <c r="Q5816" t="s">
        <v>806</v>
      </c>
      <c r="R5816" t="s">
        <v>12050</v>
      </c>
      <c r="S5816" t="s">
        <v>270</v>
      </c>
      <c r="T5816" t="b">
        <v>1</v>
      </c>
    </row>
    <row r="5817" spans="1:20" x14ac:dyDescent="0.25">
      <c r="A5817" t="s">
        <v>236</v>
      </c>
      <c r="B5817" t="s">
        <v>236</v>
      </c>
      <c r="C5817" t="s">
        <v>237</v>
      </c>
      <c r="D5817" t="s">
        <v>924</v>
      </c>
      <c r="F5817" t="s">
        <v>484</v>
      </c>
      <c r="G5817" t="s">
        <v>926</v>
      </c>
      <c r="H5817">
        <v>1</v>
      </c>
      <c r="I5817" t="s">
        <v>492</v>
      </c>
      <c r="J5817" t="s">
        <v>242</v>
      </c>
      <c r="K5817" t="s">
        <v>243</v>
      </c>
      <c r="L5817" t="s">
        <v>244</v>
      </c>
      <c r="M5817">
        <v>0</v>
      </c>
      <c r="N5817">
        <v>1</v>
      </c>
      <c r="O5817" t="s">
        <v>927</v>
      </c>
      <c r="P5817" t="s">
        <v>928</v>
      </c>
      <c r="Q5817" t="s">
        <v>929</v>
      </c>
      <c r="R5817" t="s">
        <v>12051</v>
      </c>
      <c r="S5817" t="s">
        <v>249</v>
      </c>
      <c r="T5817" t="b">
        <v>0</v>
      </c>
    </row>
    <row r="5818" spans="1:20" x14ac:dyDescent="0.25">
      <c r="A5818" t="s">
        <v>259</v>
      </c>
      <c r="B5818" t="s">
        <v>382</v>
      </c>
      <c r="C5818" t="s">
        <v>237</v>
      </c>
      <c r="D5818" t="s">
        <v>1634</v>
      </c>
      <c r="E5818" t="s">
        <v>4403</v>
      </c>
      <c r="F5818" t="s">
        <v>6022</v>
      </c>
      <c r="G5818" t="s">
        <v>6022</v>
      </c>
      <c r="H5818">
        <v>2.629</v>
      </c>
      <c r="I5818" t="s">
        <v>265</v>
      </c>
      <c r="J5818" t="s">
        <v>242</v>
      </c>
      <c r="K5818" t="s">
        <v>243</v>
      </c>
      <c r="L5818" t="s">
        <v>244</v>
      </c>
      <c r="M5818">
        <v>0</v>
      </c>
      <c r="N5818">
        <v>2.629</v>
      </c>
      <c r="O5818" t="s">
        <v>1309</v>
      </c>
      <c r="P5818" t="s">
        <v>12052</v>
      </c>
      <c r="Q5818" t="s">
        <v>1638</v>
      </c>
      <c r="R5818" t="s">
        <v>12053</v>
      </c>
      <c r="S5818" t="s">
        <v>390</v>
      </c>
      <c r="T5818" t="b">
        <v>1</v>
      </c>
    </row>
    <row r="5819" spans="1:20" x14ac:dyDescent="0.25">
      <c r="A5819" t="s">
        <v>259</v>
      </c>
      <c r="B5819" t="s">
        <v>382</v>
      </c>
      <c r="C5819" t="s">
        <v>294</v>
      </c>
      <c r="D5819" t="s">
        <v>1634</v>
      </c>
      <c r="E5819" t="s">
        <v>4403</v>
      </c>
      <c r="F5819" t="s">
        <v>6022</v>
      </c>
      <c r="G5819" t="s">
        <v>6022</v>
      </c>
      <c r="H5819">
        <v>0.72599999999999998</v>
      </c>
      <c r="I5819" t="s">
        <v>265</v>
      </c>
      <c r="J5819" t="s">
        <v>242</v>
      </c>
      <c r="K5819" t="s">
        <v>243</v>
      </c>
      <c r="L5819" t="s">
        <v>244</v>
      </c>
      <c r="M5819">
        <v>0</v>
      </c>
      <c r="N5819">
        <v>0.72599999999999998</v>
      </c>
      <c r="O5819" t="s">
        <v>1309</v>
      </c>
      <c r="P5819" t="s">
        <v>12052</v>
      </c>
      <c r="Q5819" t="s">
        <v>1638</v>
      </c>
      <c r="R5819" t="s">
        <v>12053</v>
      </c>
      <c r="S5819" t="s">
        <v>390</v>
      </c>
      <c r="T5819" t="b">
        <v>1</v>
      </c>
    </row>
    <row r="5820" spans="1:20" x14ac:dyDescent="0.25">
      <c r="A5820" t="s">
        <v>259</v>
      </c>
      <c r="B5820" t="s">
        <v>260</v>
      </c>
      <c r="C5820" t="s">
        <v>237</v>
      </c>
      <c r="D5820" t="s">
        <v>943</v>
      </c>
      <c r="E5820" t="s">
        <v>6411</v>
      </c>
      <c r="F5820" t="s">
        <v>12054</v>
      </c>
      <c r="G5820" t="s">
        <v>12054</v>
      </c>
      <c r="H5820">
        <v>0.14047899999999999</v>
      </c>
      <c r="I5820" t="s">
        <v>265</v>
      </c>
      <c r="J5820" t="s">
        <v>242</v>
      </c>
      <c r="K5820" t="s">
        <v>243</v>
      </c>
      <c r="L5820" t="s">
        <v>244</v>
      </c>
      <c r="M5820">
        <v>0</v>
      </c>
      <c r="N5820">
        <v>0.14047899999999999</v>
      </c>
      <c r="O5820" t="s">
        <v>372</v>
      </c>
      <c r="P5820" t="s">
        <v>12055</v>
      </c>
      <c r="Q5820" t="s">
        <v>947</v>
      </c>
      <c r="R5820" t="s">
        <v>12056</v>
      </c>
      <c r="S5820" t="s">
        <v>270</v>
      </c>
      <c r="T5820" t="b">
        <v>1</v>
      </c>
    </row>
    <row r="5821" spans="1:20" x14ac:dyDescent="0.25">
      <c r="A5821" t="s">
        <v>259</v>
      </c>
      <c r="B5821" t="s">
        <v>260</v>
      </c>
      <c r="C5821" t="s">
        <v>294</v>
      </c>
      <c r="D5821" t="s">
        <v>943</v>
      </c>
      <c r="E5821" t="s">
        <v>6411</v>
      </c>
      <c r="F5821" t="s">
        <v>12054</v>
      </c>
      <c r="G5821" t="s">
        <v>12054</v>
      </c>
      <c r="H5821">
        <v>5.6902000000000001E-2</v>
      </c>
      <c r="I5821" t="s">
        <v>265</v>
      </c>
      <c r="J5821" t="s">
        <v>242</v>
      </c>
      <c r="K5821" t="s">
        <v>243</v>
      </c>
      <c r="L5821" t="s">
        <v>244</v>
      </c>
      <c r="M5821">
        <v>0</v>
      </c>
      <c r="N5821">
        <v>5.6902000000000001E-2</v>
      </c>
      <c r="O5821" t="s">
        <v>372</v>
      </c>
      <c r="P5821" t="s">
        <v>12055</v>
      </c>
      <c r="Q5821" t="s">
        <v>947</v>
      </c>
      <c r="R5821" t="s">
        <v>12056</v>
      </c>
      <c r="S5821" t="s">
        <v>270</v>
      </c>
      <c r="T5821" t="b">
        <v>1</v>
      </c>
    </row>
    <row r="5822" spans="1:20" x14ac:dyDescent="0.25">
      <c r="A5822" t="s">
        <v>259</v>
      </c>
      <c r="B5822" t="s">
        <v>260</v>
      </c>
      <c r="C5822" t="s">
        <v>237</v>
      </c>
      <c r="D5822" t="s">
        <v>2380</v>
      </c>
      <c r="E5822" t="s">
        <v>4432</v>
      </c>
      <c r="F5822" t="s">
        <v>4432</v>
      </c>
      <c r="G5822" t="s">
        <v>12057</v>
      </c>
      <c r="H5822">
        <v>2.0640000000000001</v>
      </c>
      <c r="I5822" t="s">
        <v>265</v>
      </c>
      <c r="J5822" t="s">
        <v>242</v>
      </c>
      <c r="K5822" t="s">
        <v>243</v>
      </c>
      <c r="L5822" t="s">
        <v>244</v>
      </c>
      <c r="M5822">
        <v>0</v>
      </c>
      <c r="N5822">
        <v>2.0640000000000001</v>
      </c>
      <c r="O5822" t="s">
        <v>331</v>
      </c>
      <c r="P5822" t="s">
        <v>12058</v>
      </c>
      <c r="Q5822" t="s">
        <v>2384</v>
      </c>
      <c r="R5822" t="s">
        <v>12059</v>
      </c>
      <c r="S5822" t="s">
        <v>270</v>
      </c>
      <c r="T5822" t="b">
        <v>1</v>
      </c>
    </row>
    <row r="5823" spans="1:20" x14ac:dyDescent="0.25">
      <c r="A5823" t="s">
        <v>259</v>
      </c>
      <c r="B5823" t="s">
        <v>260</v>
      </c>
      <c r="C5823" t="s">
        <v>336</v>
      </c>
      <c r="D5823" t="s">
        <v>2380</v>
      </c>
      <c r="E5823" t="s">
        <v>4432</v>
      </c>
      <c r="F5823" t="s">
        <v>4432</v>
      </c>
      <c r="G5823" t="s">
        <v>12057</v>
      </c>
      <c r="H5823">
        <v>10668</v>
      </c>
      <c r="I5823" t="s">
        <v>265</v>
      </c>
      <c r="J5823" t="s">
        <v>242</v>
      </c>
      <c r="K5823" t="s">
        <v>243</v>
      </c>
      <c r="L5823" t="s">
        <v>244</v>
      </c>
      <c r="M5823">
        <v>0</v>
      </c>
      <c r="N5823">
        <v>10668</v>
      </c>
      <c r="O5823" t="s">
        <v>324</v>
      </c>
      <c r="P5823" t="s">
        <v>12058</v>
      </c>
      <c r="Q5823" t="s">
        <v>2384</v>
      </c>
      <c r="R5823" t="s">
        <v>12060</v>
      </c>
      <c r="S5823" t="s">
        <v>270</v>
      </c>
      <c r="T5823" t="b">
        <v>1</v>
      </c>
    </row>
    <row r="5824" spans="1:20" x14ac:dyDescent="0.25">
      <c r="A5824" t="s">
        <v>259</v>
      </c>
      <c r="B5824" t="s">
        <v>260</v>
      </c>
      <c r="C5824" t="s">
        <v>336</v>
      </c>
      <c r="D5824" t="s">
        <v>2380</v>
      </c>
      <c r="E5824" t="s">
        <v>4432</v>
      </c>
      <c r="F5824" t="s">
        <v>4432</v>
      </c>
      <c r="G5824" t="s">
        <v>12057</v>
      </c>
      <c r="H5824">
        <v>20612</v>
      </c>
      <c r="I5824" t="s">
        <v>265</v>
      </c>
      <c r="J5824" t="s">
        <v>242</v>
      </c>
      <c r="K5824" t="s">
        <v>243</v>
      </c>
      <c r="L5824" t="s">
        <v>244</v>
      </c>
      <c r="M5824">
        <v>0</v>
      </c>
      <c r="N5824">
        <v>20612</v>
      </c>
      <c r="O5824" t="s">
        <v>324</v>
      </c>
      <c r="P5824" t="s">
        <v>12058</v>
      </c>
      <c r="Q5824" t="s">
        <v>2384</v>
      </c>
      <c r="R5824" t="s">
        <v>12061</v>
      </c>
      <c r="S5824" t="s">
        <v>270</v>
      </c>
      <c r="T5824" t="b">
        <v>1</v>
      </c>
    </row>
    <row r="5825" spans="1:20" x14ac:dyDescent="0.25">
      <c r="A5825" t="s">
        <v>236</v>
      </c>
      <c r="B5825" t="s">
        <v>236</v>
      </c>
      <c r="C5825" t="s">
        <v>237</v>
      </c>
      <c r="D5825" t="s">
        <v>552</v>
      </c>
      <c r="F5825" t="s">
        <v>1434</v>
      </c>
      <c r="G5825" t="s">
        <v>1082</v>
      </c>
      <c r="H5825">
        <v>2E-3</v>
      </c>
      <c r="I5825" t="s">
        <v>254</v>
      </c>
      <c r="J5825" t="s">
        <v>242</v>
      </c>
      <c r="K5825" t="s">
        <v>243</v>
      </c>
      <c r="L5825" t="s">
        <v>244</v>
      </c>
      <c r="M5825">
        <v>0</v>
      </c>
      <c r="N5825">
        <v>2E-3</v>
      </c>
      <c r="O5825" t="s">
        <v>619</v>
      </c>
      <c r="P5825" t="s">
        <v>2799</v>
      </c>
      <c r="Q5825" t="s">
        <v>556</v>
      </c>
      <c r="R5825" t="s">
        <v>1437</v>
      </c>
      <c r="S5825" t="s">
        <v>249</v>
      </c>
      <c r="T5825" t="b">
        <v>0</v>
      </c>
    </row>
    <row r="5826" spans="1:20" x14ac:dyDescent="0.25">
      <c r="A5826" t="s">
        <v>259</v>
      </c>
      <c r="B5826" t="s">
        <v>260</v>
      </c>
      <c r="C5826" t="s">
        <v>237</v>
      </c>
      <c r="D5826" t="s">
        <v>2011</v>
      </c>
      <c r="E5826" t="s">
        <v>3391</v>
      </c>
      <c r="F5826" t="s">
        <v>3391</v>
      </c>
      <c r="G5826" t="s">
        <v>12062</v>
      </c>
      <c r="H5826">
        <v>1.0640000000000001</v>
      </c>
      <c r="I5826" t="s">
        <v>265</v>
      </c>
      <c r="J5826" t="s">
        <v>242</v>
      </c>
      <c r="K5826" t="s">
        <v>243</v>
      </c>
      <c r="L5826" t="s">
        <v>244</v>
      </c>
      <c r="M5826">
        <v>0</v>
      </c>
      <c r="N5826">
        <v>1.0640000000000001</v>
      </c>
      <c r="O5826" t="s">
        <v>518</v>
      </c>
      <c r="P5826" t="s">
        <v>12063</v>
      </c>
      <c r="Q5826" t="s">
        <v>2016</v>
      </c>
      <c r="R5826" t="s">
        <v>12064</v>
      </c>
      <c r="S5826" t="s">
        <v>270</v>
      </c>
      <c r="T5826" t="b">
        <v>1</v>
      </c>
    </row>
    <row r="5827" spans="1:20" x14ac:dyDescent="0.25">
      <c r="A5827" t="s">
        <v>259</v>
      </c>
      <c r="B5827" t="s">
        <v>260</v>
      </c>
      <c r="C5827" t="s">
        <v>294</v>
      </c>
      <c r="D5827" t="s">
        <v>2011</v>
      </c>
      <c r="E5827" t="s">
        <v>3391</v>
      </c>
      <c r="F5827" t="s">
        <v>3391</v>
      </c>
      <c r="G5827" t="s">
        <v>12062</v>
      </c>
      <c r="H5827">
        <v>0.69599999999999995</v>
      </c>
      <c r="I5827" t="s">
        <v>265</v>
      </c>
      <c r="J5827" t="s">
        <v>242</v>
      </c>
      <c r="K5827" t="s">
        <v>243</v>
      </c>
      <c r="L5827" t="s">
        <v>244</v>
      </c>
      <c r="M5827">
        <v>0</v>
      </c>
      <c r="N5827">
        <v>0.69599999999999995</v>
      </c>
      <c r="O5827" t="s">
        <v>518</v>
      </c>
      <c r="P5827" t="s">
        <v>12063</v>
      </c>
      <c r="Q5827" t="s">
        <v>2016</v>
      </c>
      <c r="R5827" t="s">
        <v>12064</v>
      </c>
      <c r="S5827" t="s">
        <v>270</v>
      </c>
      <c r="T5827" t="b">
        <v>1</v>
      </c>
    </row>
    <row r="5828" spans="1:20" x14ac:dyDescent="0.25">
      <c r="A5828" t="s">
        <v>259</v>
      </c>
      <c r="B5828" t="s">
        <v>260</v>
      </c>
      <c r="C5828" t="s">
        <v>237</v>
      </c>
      <c r="D5828" t="s">
        <v>412</v>
      </c>
      <c r="E5828" t="s">
        <v>5587</v>
      </c>
      <c r="F5828" t="s">
        <v>12065</v>
      </c>
      <c r="G5828" t="s">
        <v>12065</v>
      </c>
      <c r="H5828">
        <v>1.6950000000000001</v>
      </c>
      <c r="I5828" t="s">
        <v>265</v>
      </c>
      <c r="J5828" t="s">
        <v>242</v>
      </c>
      <c r="K5828" t="s">
        <v>243</v>
      </c>
      <c r="L5828" t="s">
        <v>244</v>
      </c>
      <c r="M5828">
        <v>0</v>
      </c>
      <c r="N5828">
        <v>1.6950000000000001</v>
      </c>
      <c r="O5828" t="s">
        <v>372</v>
      </c>
      <c r="P5828" t="s">
        <v>12066</v>
      </c>
      <c r="Q5828" t="s">
        <v>416</v>
      </c>
      <c r="R5828" t="s">
        <v>12067</v>
      </c>
      <c r="S5828" t="s">
        <v>270</v>
      </c>
      <c r="T5828" t="b">
        <v>1</v>
      </c>
    </row>
    <row r="5829" spans="1:20" x14ac:dyDescent="0.25">
      <c r="A5829" t="s">
        <v>259</v>
      </c>
      <c r="B5829" t="s">
        <v>260</v>
      </c>
      <c r="C5829" t="s">
        <v>237</v>
      </c>
      <c r="D5829" t="s">
        <v>2566</v>
      </c>
      <c r="E5829" t="s">
        <v>3385</v>
      </c>
      <c r="F5829" t="s">
        <v>8831</v>
      </c>
      <c r="G5829" t="s">
        <v>8831</v>
      </c>
      <c r="H5829">
        <v>6.56</v>
      </c>
      <c r="I5829" t="s">
        <v>265</v>
      </c>
      <c r="J5829" t="s">
        <v>242</v>
      </c>
      <c r="K5829" t="s">
        <v>243</v>
      </c>
      <c r="L5829" t="s">
        <v>244</v>
      </c>
      <c r="M5829">
        <v>0</v>
      </c>
      <c r="N5829">
        <v>6.56</v>
      </c>
      <c r="O5829" t="s">
        <v>324</v>
      </c>
      <c r="P5829" t="s">
        <v>12068</v>
      </c>
      <c r="Q5829" t="s">
        <v>2570</v>
      </c>
      <c r="R5829" t="s">
        <v>12069</v>
      </c>
      <c r="S5829" t="s">
        <v>270</v>
      </c>
      <c r="T5829" t="b">
        <v>1</v>
      </c>
    </row>
    <row r="5830" spans="1:20" x14ac:dyDescent="0.25">
      <c r="A5830" t="s">
        <v>259</v>
      </c>
      <c r="B5830" t="s">
        <v>260</v>
      </c>
      <c r="C5830" t="s">
        <v>294</v>
      </c>
      <c r="D5830" t="s">
        <v>2566</v>
      </c>
      <c r="E5830" t="s">
        <v>3385</v>
      </c>
      <c r="F5830" t="s">
        <v>8831</v>
      </c>
      <c r="G5830" t="s">
        <v>8831</v>
      </c>
      <c r="H5830">
        <v>3.6160000000000001</v>
      </c>
      <c r="I5830" t="s">
        <v>265</v>
      </c>
      <c r="J5830" t="s">
        <v>242</v>
      </c>
      <c r="K5830" t="s">
        <v>243</v>
      </c>
      <c r="L5830" t="s">
        <v>244</v>
      </c>
      <c r="M5830">
        <v>0</v>
      </c>
      <c r="N5830">
        <v>3.6160000000000001</v>
      </c>
      <c r="O5830" t="s">
        <v>324</v>
      </c>
      <c r="P5830" t="s">
        <v>12068</v>
      </c>
      <c r="Q5830" t="s">
        <v>2570</v>
      </c>
      <c r="R5830" t="s">
        <v>12069</v>
      </c>
      <c r="S5830" t="s">
        <v>270</v>
      </c>
      <c r="T5830" t="b">
        <v>1</v>
      </c>
    </row>
    <row r="5831" spans="1:20" x14ac:dyDescent="0.25">
      <c r="A5831" t="s">
        <v>236</v>
      </c>
      <c r="B5831" t="s">
        <v>236</v>
      </c>
      <c r="C5831" t="s">
        <v>336</v>
      </c>
      <c r="D5831" t="s">
        <v>3096</v>
      </c>
      <c r="E5831" t="s">
        <v>12070</v>
      </c>
      <c r="F5831" t="s">
        <v>12071</v>
      </c>
      <c r="G5831" t="s">
        <v>12072</v>
      </c>
      <c r="H5831">
        <v>276038</v>
      </c>
      <c r="I5831" t="s">
        <v>341</v>
      </c>
      <c r="J5831" t="s">
        <v>242</v>
      </c>
      <c r="K5831" t="s">
        <v>243</v>
      </c>
      <c r="L5831" t="s">
        <v>244</v>
      </c>
      <c r="M5831">
        <v>0</v>
      </c>
      <c r="N5831">
        <v>276038</v>
      </c>
      <c r="O5831" t="s">
        <v>697</v>
      </c>
      <c r="P5831" t="s">
        <v>1128</v>
      </c>
      <c r="Q5831" t="s">
        <v>3101</v>
      </c>
      <c r="R5831" t="s">
        <v>12073</v>
      </c>
      <c r="S5831" t="s">
        <v>249</v>
      </c>
      <c r="T5831" t="b">
        <v>0</v>
      </c>
    </row>
    <row r="5832" spans="1:20" x14ac:dyDescent="0.25">
      <c r="A5832" t="s">
        <v>236</v>
      </c>
      <c r="B5832" t="s">
        <v>236</v>
      </c>
      <c r="C5832" t="s">
        <v>336</v>
      </c>
      <c r="D5832" t="s">
        <v>3096</v>
      </c>
      <c r="E5832" t="s">
        <v>12070</v>
      </c>
      <c r="F5832" t="s">
        <v>12071</v>
      </c>
      <c r="G5832" t="s">
        <v>12072</v>
      </c>
      <c r="H5832">
        <v>658244</v>
      </c>
      <c r="I5832" t="s">
        <v>341</v>
      </c>
      <c r="J5832" t="s">
        <v>242</v>
      </c>
      <c r="K5832" t="s">
        <v>243</v>
      </c>
      <c r="L5832" t="s">
        <v>244</v>
      </c>
      <c r="M5832">
        <v>0</v>
      </c>
      <c r="N5832">
        <v>658244</v>
      </c>
      <c r="O5832" t="s">
        <v>697</v>
      </c>
      <c r="P5832" t="s">
        <v>1128</v>
      </c>
      <c r="Q5832" t="s">
        <v>3101</v>
      </c>
      <c r="R5832" t="s">
        <v>12074</v>
      </c>
      <c r="S5832" t="s">
        <v>249</v>
      </c>
      <c r="T5832" t="b">
        <v>0</v>
      </c>
    </row>
    <row r="5833" spans="1:20" x14ac:dyDescent="0.25">
      <c r="A5833" t="s">
        <v>259</v>
      </c>
      <c r="B5833" t="s">
        <v>260</v>
      </c>
      <c r="C5833" t="s">
        <v>237</v>
      </c>
      <c r="D5833" t="s">
        <v>1884</v>
      </c>
      <c r="E5833" t="s">
        <v>3039</v>
      </c>
      <c r="F5833" t="s">
        <v>3039</v>
      </c>
      <c r="G5833" t="s">
        <v>12075</v>
      </c>
      <c r="H5833">
        <v>3.84</v>
      </c>
      <c r="I5833" t="s">
        <v>265</v>
      </c>
      <c r="J5833" t="s">
        <v>242</v>
      </c>
      <c r="K5833" t="s">
        <v>243</v>
      </c>
      <c r="L5833" t="s">
        <v>244</v>
      </c>
      <c r="M5833">
        <v>0</v>
      </c>
      <c r="N5833">
        <v>3.84</v>
      </c>
      <c r="O5833" t="s">
        <v>310</v>
      </c>
      <c r="P5833" t="s">
        <v>12076</v>
      </c>
      <c r="Q5833" t="s">
        <v>1888</v>
      </c>
      <c r="R5833" t="s">
        <v>12077</v>
      </c>
      <c r="S5833" t="s">
        <v>270</v>
      </c>
      <c r="T5833" t="b">
        <v>1</v>
      </c>
    </row>
    <row r="5834" spans="1:20" x14ac:dyDescent="0.25">
      <c r="A5834" t="s">
        <v>259</v>
      </c>
      <c r="B5834" t="s">
        <v>260</v>
      </c>
      <c r="C5834" t="s">
        <v>294</v>
      </c>
      <c r="D5834" t="s">
        <v>1884</v>
      </c>
      <c r="E5834" t="s">
        <v>3039</v>
      </c>
      <c r="F5834" t="s">
        <v>3039</v>
      </c>
      <c r="G5834" t="s">
        <v>12075</v>
      </c>
      <c r="H5834">
        <v>1.6319999999999999</v>
      </c>
      <c r="I5834" t="s">
        <v>265</v>
      </c>
      <c r="J5834" t="s">
        <v>242</v>
      </c>
      <c r="K5834" t="s">
        <v>243</v>
      </c>
      <c r="L5834" t="s">
        <v>244</v>
      </c>
      <c r="M5834">
        <v>0</v>
      </c>
      <c r="N5834">
        <v>1.6319999999999999</v>
      </c>
      <c r="O5834" t="s">
        <v>310</v>
      </c>
      <c r="P5834" t="s">
        <v>12076</v>
      </c>
      <c r="Q5834" t="s">
        <v>1888</v>
      </c>
      <c r="R5834" t="s">
        <v>12077</v>
      </c>
      <c r="S5834" t="s">
        <v>270</v>
      </c>
      <c r="T5834" t="b">
        <v>1</v>
      </c>
    </row>
    <row r="5835" spans="1:20" x14ac:dyDescent="0.25">
      <c r="A5835" t="s">
        <v>259</v>
      </c>
      <c r="B5835" t="s">
        <v>260</v>
      </c>
      <c r="C5835" t="s">
        <v>237</v>
      </c>
      <c r="D5835" t="s">
        <v>1305</v>
      </c>
      <c r="E5835" t="s">
        <v>1306</v>
      </c>
      <c r="F5835" t="s">
        <v>2952</v>
      </c>
      <c r="G5835" t="s">
        <v>2953</v>
      </c>
      <c r="H5835">
        <v>0.23562</v>
      </c>
      <c r="I5835" t="s">
        <v>265</v>
      </c>
      <c r="J5835" t="s">
        <v>242</v>
      </c>
      <c r="K5835" t="s">
        <v>243</v>
      </c>
      <c r="L5835" t="s">
        <v>244</v>
      </c>
      <c r="M5835">
        <v>0</v>
      </c>
      <c r="N5835">
        <v>0.23562</v>
      </c>
      <c r="O5835" t="s">
        <v>372</v>
      </c>
      <c r="P5835" t="s">
        <v>12078</v>
      </c>
      <c r="Q5835" t="s">
        <v>1311</v>
      </c>
      <c r="R5835" t="s">
        <v>12079</v>
      </c>
      <c r="S5835" t="s">
        <v>270</v>
      </c>
      <c r="T5835" t="b">
        <v>1</v>
      </c>
    </row>
    <row r="5836" spans="1:20" x14ac:dyDescent="0.25">
      <c r="A5836" t="s">
        <v>236</v>
      </c>
      <c r="B5836" t="s">
        <v>236</v>
      </c>
      <c r="C5836" t="s">
        <v>237</v>
      </c>
      <c r="D5836" t="s">
        <v>238</v>
      </c>
      <c r="F5836" t="s">
        <v>544</v>
      </c>
      <c r="G5836" t="s">
        <v>3678</v>
      </c>
      <c r="H5836">
        <v>4.58E-2</v>
      </c>
      <c r="I5836" t="s">
        <v>341</v>
      </c>
      <c r="J5836" t="s">
        <v>242</v>
      </c>
      <c r="K5836" t="s">
        <v>243</v>
      </c>
      <c r="L5836" t="s">
        <v>244</v>
      </c>
      <c r="M5836">
        <v>0</v>
      </c>
      <c r="N5836">
        <v>4.58E-2</v>
      </c>
      <c r="O5836" t="s">
        <v>5074</v>
      </c>
      <c r="P5836" t="s">
        <v>3100</v>
      </c>
      <c r="Q5836" t="s">
        <v>247</v>
      </c>
      <c r="R5836" t="s">
        <v>7448</v>
      </c>
      <c r="S5836" t="s">
        <v>249</v>
      </c>
      <c r="T5836" t="b">
        <v>1</v>
      </c>
    </row>
    <row r="5837" spans="1:20" x14ac:dyDescent="0.25">
      <c r="A5837" t="s">
        <v>236</v>
      </c>
      <c r="B5837" t="s">
        <v>236</v>
      </c>
      <c r="C5837" t="s">
        <v>237</v>
      </c>
      <c r="D5837" t="s">
        <v>238</v>
      </c>
      <c r="F5837" t="s">
        <v>544</v>
      </c>
      <c r="G5837" t="s">
        <v>3678</v>
      </c>
      <c r="H5837">
        <v>4.3968E-2</v>
      </c>
      <c r="I5837" t="s">
        <v>341</v>
      </c>
      <c r="J5837" t="s">
        <v>242</v>
      </c>
      <c r="K5837" t="s">
        <v>243</v>
      </c>
      <c r="L5837" t="s">
        <v>244</v>
      </c>
      <c r="M5837">
        <v>51200</v>
      </c>
      <c r="N5837">
        <v>4.3968E-2</v>
      </c>
      <c r="O5837" t="s">
        <v>5074</v>
      </c>
      <c r="P5837" t="s">
        <v>3100</v>
      </c>
      <c r="Q5837" t="s">
        <v>247</v>
      </c>
      <c r="R5837" t="s">
        <v>7448</v>
      </c>
      <c r="S5837" t="s">
        <v>249</v>
      </c>
      <c r="T5837" t="b">
        <v>1</v>
      </c>
    </row>
    <row r="5838" spans="1:20" x14ac:dyDescent="0.25">
      <c r="A5838" t="s">
        <v>236</v>
      </c>
      <c r="B5838" t="s">
        <v>236</v>
      </c>
      <c r="C5838" t="s">
        <v>237</v>
      </c>
      <c r="D5838" t="s">
        <v>238</v>
      </c>
      <c r="F5838" t="s">
        <v>544</v>
      </c>
      <c r="G5838" t="s">
        <v>3678</v>
      </c>
      <c r="H5838">
        <v>4.2136E-2</v>
      </c>
      <c r="I5838" t="s">
        <v>341</v>
      </c>
      <c r="J5838" t="s">
        <v>242</v>
      </c>
      <c r="K5838" t="s">
        <v>243</v>
      </c>
      <c r="L5838" t="s">
        <v>244</v>
      </c>
      <c r="M5838">
        <v>512000</v>
      </c>
      <c r="N5838">
        <v>4.2136E-2</v>
      </c>
      <c r="O5838" t="s">
        <v>5074</v>
      </c>
      <c r="P5838" t="s">
        <v>3100</v>
      </c>
      <c r="Q5838" t="s">
        <v>247</v>
      </c>
      <c r="R5838" t="s">
        <v>7448</v>
      </c>
      <c r="S5838" t="s">
        <v>249</v>
      </c>
      <c r="T5838" t="b">
        <v>1</v>
      </c>
    </row>
    <row r="5839" spans="1:20" x14ac:dyDescent="0.25">
      <c r="A5839" t="s">
        <v>259</v>
      </c>
      <c r="B5839" t="s">
        <v>1261</v>
      </c>
      <c r="C5839" t="s">
        <v>237</v>
      </c>
      <c r="D5839" t="s">
        <v>1261</v>
      </c>
      <c r="F5839" t="s">
        <v>1262</v>
      </c>
      <c r="G5839" t="s">
        <v>12080</v>
      </c>
      <c r="H5839">
        <v>4.4076000000000004</v>
      </c>
      <c r="I5839" t="s">
        <v>265</v>
      </c>
      <c r="J5839" t="s">
        <v>242</v>
      </c>
      <c r="K5839" t="s">
        <v>243</v>
      </c>
      <c r="L5839" t="s">
        <v>244</v>
      </c>
      <c r="M5839">
        <v>0</v>
      </c>
      <c r="N5839">
        <v>4.4076000000000004</v>
      </c>
      <c r="O5839" t="s">
        <v>255</v>
      </c>
      <c r="P5839" t="s">
        <v>12081</v>
      </c>
      <c r="Q5839" t="s">
        <v>1265</v>
      </c>
      <c r="R5839" t="s">
        <v>1266</v>
      </c>
      <c r="S5839" t="s">
        <v>1267</v>
      </c>
      <c r="T5839" t="b">
        <v>1</v>
      </c>
    </row>
    <row r="5840" spans="1:20" x14ac:dyDescent="0.25">
      <c r="A5840" t="s">
        <v>236</v>
      </c>
      <c r="B5840" t="s">
        <v>236</v>
      </c>
      <c r="C5840" t="s">
        <v>237</v>
      </c>
      <c r="D5840" t="s">
        <v>392</v>
      </c>
      <c r="F5840" t="s">
        <v>672</v>
      </c>
      <c r="G5840" t="s">
        <v>2646</v>
      </c>
      <c r="H5840">
        <v>2.5000000000000001E-3</v>
      </c>
      <c r="I5840" t="s">
        <v>561</v>
      </c>
      <c r="J5840" t="s">
        <v>242</v>
      </c>
      <c r="K5840" t="s">
        <v>243</v>
      </c>
      <c r="L5840" t="s">
        <v>244</v>
      </c>
      <c r="M5840">
        <v>0</v>
      </c>
      <c r="N5840">
        <v>2.5000000000000001E-3</v>
      </c>
      <c r="O5840" t="s">
        <v>432</v>
      </c>
      <c r="P5840" t="s">
        <v>12082</v>
      </c>
      <c r="Q5840" t="s">
        <v>397</v>
      </c>
      <c r="R5840" t="s">
        <v>5679</v>
      </c>
      <c r="S5840" t="s">
        <v>249</v>
      </c>
      <c r="T5840" t="b">
        <v>1</v>
      </c>
    </row>
    <row r="5841" spans="1:20" x14ac:dyDescent="0.25">
      <c r="A5841" t="s">
        <v>259</v>
      </c>
      <c r="B5841" t="s">
        <v>260</v>
      </c>
      <c r="C5841" t="s">
        <v>237</v>
      </c>
      <c r="D5841" t="s">
        <v>5303</v>
      </c>
      <c r="E5841" t="s">
        <v>719</v>
      </c>
      <c r="F5841" t="s">
        <v>12083</v>
      </c>
      <c r="G5841" t="s">
        <v>12084</v>
      </c>
      <c r="H5841">
        <v>0.28723199999999999</v>
      </c>
      <c r="I5841" t="s">
        <v>265</v>
      </c>
      <c r="J5841" t="s">
        <v>242</v>
      </c>
      <c r="K5841" t="s">
        <v>243</v>
      </c>
      <c r="L5841" t="s">
        <v>244</v>
      </c>
      <c r="M5841">
        <v>0</v>
      </c>
      <c r="N5841">
        <v>0.28723199999999999</v>
      </c>
      <c r="O5841" t="s">
        <v>372</v>
      </c>
      <c r="P5841" t="s">
        <v>12085</v>
      </c>
      <c r="Q5841" t="s">
        <v>5307</v>
      </c>
      <c r="R5841" t="s">
        <v>12086</v>
      </c>
      <c r="S5841" t="s">
        <v>270</v>
      </c>
      <c r="T5841" t="b">
        <v>1</v>
      </c>
    </row>
    <row r="5842" spans="1:20" x14ac:dyDescent="0.25">
      <c r="A5842" t="s">
        <v>236</v>
      </c>
      <c r="B5842" t="s">
        <v>236</v>
      </c>
      <c r="C5842" t="s">
        <v>237</v>
      </c>
      <c r="D5842" t="s">
        <v>813</v>
      </c>
      <c r="F5842" t="s">
        <v>356</v>
      </c>
      <c r="G5842" t="s">
        <v>2546</v>
      </c>
      <c r="H5842">
        <v>0</v>
      </c>
      <c r="I5842" t="s">
        <v>254</v>
      </c>
      <c r="J5842" t="s">
        <v>242</v>
      </c>
      <c r="K5842" t="s">
        <v>243</v>
      </c>
      <c r="L5842" t="s">
        <v>244</v>
      </c>
      <c r="M5842">
        <v>0</v>
      </c>
      <c r="N5842">
        <v>0</v>
      </c>
      <c r="O5842" t="s">
        <v>1390</v>
      </c>
      <c r="P5842" t="s">
        <v>2547</v>
      </c>
      <c r="Q5842" t="s">
        <v>816</v>
      </c>
      <c r="R5842" t="s">
        <v>10127</v>
      </c>
      <c r="S5842" t="s">
        <v>249</v>
      </c>
      <c r="T5842" t="b">
        <v>0</v>
      </c>
    </row>
    <row r="5843" spans="1:20" x14ac:dyDescent="0.25">
      <c r="A5843" t="s">
        <v>259</v>
      </c>
      <c r="B5843" t="s">
        <v>260</v>
      </c>
      <c r="C5843" t="s">
        <v>237</v>
      </c>
      <c r="D5843" t="s">
        <v>376</v>
      </c>
      <c r="E5843" t="s">
        <v>4808</v>
      </c>
      <c r="F5843" t="s">
        <v>12087</v>
      </c>
      <c r="G5843" t="s">
        <v>12087</v>
      </c>
      <c r="H5843">
        <v>0.90400000000000003</v>
      </c>
      <c r="I5843" t="s">
        <v>265</v>
      </c>
      <c r="J5843" t="s">
        <v>242</v>
      </c>
      <c r="K5843" t="s">
        <v>243</v>
      </c>
      <c r="L5843" t="s">
        <v>244</v>
      </c>
      <c r="M5843">
        <v>0</v>
      </c>
      <c r="N5843">
        <v>0.90400000000000003</v>
      </c>
      <c r="O5843" t="s">
        <v>324</v>
      </c>
      <c r="P5843" t="s">
        <v>12088</v>
      </c>
      <c r="Q5843" t="s">
        <v>380</v>
      </c>
      <c r="R5843" t="s">
        <v>12089</v>
      </c>
      <c r="S5843" t="s">
        <v>270</v>
      </c>
      <c r="T5843" t="b">
        <v>1</v>
      </c>
    </row>
    <row r="5844" spans="1:20" x14ac:dyDescent="0.25">
      <c r="A5844" t="s">
        <v>259</v>
      </c>
      <c r="B5844" t="s">
        <v>260</v>
      </c>
      <c r="C5844" t="s">
        <v>336</v>
      </c>
      <c r="D5844" t="s">
        <v>376</v>
      </c>
      <c r="E5844" t="s">
        <v>4808</v>
      </c>
      <c r="F5844" t="s">
        <v>12087</v>
      </c>
      <c r="G5844" t="s">
        <v>12087</v>
      </c>
      <c r="H5844">
        <v>4656</v>
      </c>
      <c r="I5844" t="s">
        <v>265</v>
      </c>
      <c r="J5844" t="s">
        <v>242</v>
      </c>
      <c r="K5844" t="s">
        <v>243</v>
      </c>
      <c r="L5844" t="s">
        <v>244</v>
      </c>
      <c r="M5844">
        <v>0</v>
      </c>
      <c r="N5844">
        <v>4656</v>
      </c>
      <c r="O5844" t="s">
        <v>324</v>
      </c>
      <c r="P5844" t="s">
        <v>12088</v>
      </c>
      <c r="Q5844" t="s">
        <v>380</v>
      </c>
      <c r="R5844" t="s">
        <v>12090</v>
      </c>
      <c r="S5844" t="s">
        <v>270</v>
      </c>
      <c r="T5844" t="b">
        <v>1</v>
      </c>
    </row>
    <row r="5845" spans="1:20" x14ac:dyDescent="0.25">
      <c r="A5845" t="s">
        <v>259</v>
      </c>
      <c r="B5845" t="s">
        <v>260</v>
      </c>
      <c r="C5845" t="s">
        <v>336</v>
      </c>
      <c r="D5845" t="s">
        <v>376</v>
      </c>
      <c r="E5845" t="s">
        <v>4808</v>
      </c>
      <c r="F5845" t="s">
        <v>12087</v>
      </c>
      <c r="G5845" t="s">
        <v>12087</v>
      </c>
      <c r="H5845">
        <v>8933</v>
      </c>
      <c r="I5845" t="s">
        <v>265</v>
      </c>
      <c r="J5845" t="s">
        <v>242</v>
      </c>
      <c r="K5845" t="s">
        <v>243</v>
      </c>
      <c r="L5845" t="s">
        <v>244</v>
      </c>
      <c r="M5845">
        <v>0</v>
      </c>
      <c r="N5845">
        <v>8933</v>
      </c>
      <c r="O5845" t="s">
        <v>324</v>
      </c>
      <c r="P5845" t="s">
        <v>12088</v>
      </c>
      <c r="Q5845" t="s">
        <v>380</v>
      </c>
      <c r="R5845" t="s">
        <v>12091</v>
      </c>
      <c r="S5845" t="s">
        <v>270</v>
      </c>
      <c r="T5845" t="b">
        <v>1</v>
      </c>
    </row>
    <row r="5846" spans="1:20" x14ac:dyDescent="0.25">
      <c r="A5846" t="s">
        <v>259</v>
      </c>
      <c r="B5846" t="s">
        <v>260</v>
      </c>
      <c r="C5846" t="s">
        <v>237</v>
      </c>
      <c r="D5846" t="s">
        <v>306</v>
      </c>
      <c r="E5846" t="s">
        <v>6299</v>
      </c>
      <c r="F5846" t="s">
        <v>12092</v>
      </c>
      <c r="G5846" t="s">
        <v>12093</v>
      </c>
      <c r="H5846">
        <v>0.126</v>
      </c>
      <c r="I5846" t="s">
        <v>265</v>
      </c>
      <c r="J5846" t="s">
        <v>242</v>
      </c>
      <c r="K5846" t="s">
        <v>243</v>
      </c>
      <c r="L5846" t="s">
        <v>244</v>
      </c>
      <c r="M5846">
        <v>0</v>
      </c>
      <c r="N5846">
        <v>0.126</v>
      </c>
      <c r="O5846" t="s">
        <v>310</v>
      </c>
      <c r="P5846" t="s">
        <v>12094</v>
      </c>
      <c r="Q5846" t="s">
        <v>312</v>
      </c>
      <c r="R5846" t="s">
        <v>12095</v>
      </c>
      <c r="S5846" t="s">
        <v>270</v>
      </c>
      <c r="T5846" t="b">
        <v>1</v>
      </c>
    </row>
    <row r="5847" spans="1:20" x14ac:dyDescent="0.25">
      <c r="A5847" t="s">
        <v>259</v>
      </c>
      <c r="B5847" t="s">
        <v>260</v>
      </c>
      <c r="C5847" t="s">
        <v>237</v>
      </c>
      <c r="D5847" t="s">
        <v>369</v>
      </c>
      <c r="E5847" t="s">
        <v>6479</v>
      </c>
      <c r="F5847" t="s">
        <v>12096</v>
      </c>
      <c r="G5847" t="s">
        <v>12096</v>
      </c>
      <c r="H5847">
        <v>5.04E-2</v>
      </c>
      <c r="I5847" t="s">
        <v>265</v>
      </c>
      <c r="J5847" t="s">
        <v>242</v>
      </c>
      <c r="K5847" t="s">
        <v>243</v>
      </c>
      <c r="L5847" t="s">
        <v>244</v>
      </c>
      <c r="M5847">
        <v>0</v>
      </c>
      <c r="N5847">
        <v>5.04E-2</v>
      </c>
      <c r="O5847" t="s">
        <v>372</v>
      </c>
      <c r="P5847" t="s">
        <v>12097</v>
      </c>
      <c r="Q5847" t="s">
        <v>374</v>
      </c>
      <c r="R5847" t="s">
        <v>12098</v>
      </c>
      <c r="S5847" t="s">
        <v>270</v>
      </c>
      <c r="T5847" t="b">
        <v>1</v>
      </c>
    </row>
    <row r="5848" spans="1:20" x14ac:dyDescent="0.25">
      <c r="A5848" t="s">
        <v>259</v>
      </c>
      <c r="B5848" t="s">
        <v>260</v>
      </c>
      <c r="C5848" t="s">
        <v>237</v>
      </c>
      <c r="D5848" t="s">
        <v>2093</v>
      </c>
      <c r="E5848" t="s">
        <v>4185</v>
      </c>
      <c r="F5848" t="s">
        <v>12099</v>
      </c>
      <c r="G5848" t="s">
        <v>12100</v>
      </c>
      <c r="H5848">
        <v>9.2868000000000006E-2</v>
      </c>
      <c r="I5848" t="s">
        <v>265</v>
      </c>
      <c r="J5848" t="s">
        <v>242</v>
      </c>
      <c r="K5848" t="s">
        <v>243</v>
      </c>
      <c r="L5848" t="s">
        <v>244</v>
      </c>
      <c r="M5848">
        <v>0</v>
      </c>
      <c r="N5848">
        <v>9.2868000000000006E-2</v>
      </c>
      <c r="O5848" t="s">
        <v>372</v>
      </c>
      <c r="P5848" t="s">
        <v>12101</v>
      </c>
      <c r="Q5848" t="s">
        <v>2098</v>
      </c>
      <c r="R5848" t="s">
        <v>12102</v>
      </c>
      <c r="S5848" t="s">
        <v>270</v>
      </c>
      <c r="T5848" t="b">
        <v>1</v>
      </c>
    </row>
    <row r="5849" spans="1:20" x14ac:dyDescent="0.25">
      <c r="A5849" t="s">
        <v>259</v>
      </c>
      <c r="B5849" t="s">
        <v>260</v>
      </c>
      <c r="C5849" t="s">
        <v>294</v>
      </c>
      <c r="D5849" t="s">
        <v>2093</v>
      </c>
      <c r="E5849" t="s">
        <v>4185</v>
      </c>
      <c r="F5849" t="s">
        <v>12099</v>
      </c>
      <c r="G5849" t="s">
        <v>12100</v>
      </c>
      <c r="H5849">
        <v>4.7123999999999999E-2</v>
      </c>
      <c r="I5849" t="s">
        <v>265</v>
      </c>
      <c r="J5849" t="s">
        <v>242</v>
      </c>
      <c r="K5849" t="s">
        <v>243</v>
      </c>
      <c r="L5849" t="s">
        <v>244</v>
      </c>
      <c r="M5849">
        <v>0</v>
      </c>
      <c r="N5849">
        <v>4.7123999999999999E-2</v>
      </c>
      <c r="O5849" t="s">
        <v>372</v>
      </c>
      <c r="P5849" t="s">
        <v>12101</v>
      </c>
      <c r="Q5849" t="s">
        <v>2098</v>
      </c>
      <c r="R5849" t="s">
        <v>12102</v>
      </c>
      <c r="S5849" t="s">
        <v>270</v>
      </c>
      <c r="T5849" t="b">
        <v>1</v>
      </c>
    </row>
    <row r="5850" spans="1:20" x14ac:dyDescent="0.25">
      <c r="A5850" t="s">
        <v>259</v>
      </c>
      <c r="B5850" t="s">
        <v>260</v>
      </c>
      <c r="C5850" t="s">
        <v>237</v>
      </c>
      <c r="D5850" t="s">
        <v>295</v>
      </c>
      <c r="E5850" t="s">
        <v>3531</v>
      </c>
      <c r="F5850" t="s">
        <v>9423</v>
      </c>
      <c r="G5850" t="s">
        <v>9423</v>
      </c>
      <c r="H5850">
        <v>6.6689999999999996</v>
      </c>
      <c r="I5850" t="s">
        <v>265</v>
      </c>
      <c r="J5850" t="s">
        <v>242</v>
      </c>
      <c r="K5850" t="s">
        <v>243</v>
      </c>
      <c r="L5850" t="s">
        <v>244</v>
      </c>
      <c r="M5850">
        <v>0</v>
      </c>
      <c r="N5850">
        <v>6.6689999999999996</v>
      </c>
      <c r="O5850" t="s">
        <v>721</v>
      </c>
      <c r="P5850" t="s">
        <v>12103</v>
      </c>
      <c r="Q5850" t="s">
        <v>300</v>
      </c>
      <c r="R5850" t="s">
        <v>12104</v>
      </c>
      <c r="S5850" t="s">
        <v>270</v>
      </c>
      <c r="T5850" t="b">
        <v>0</v>
      </c>
    </row>
    <row r="5851" spans="1:20" x14ac:dyDescent="0.25">
      <c r="A5851" t="s">
        <v>259</v>
      </c>
      <c r="B5851" t="s">
        <v>260</v>
      </c>
      <c r="C5851" t="s">
        <v>336</v>
      </c>
      <c r="D5851" t="s">
        <v>295</v>
      </c>
      <c r="E5851" t="s">
        <v>3531</v>
      </c>
      <c r="F5851" t="s">
        <v>9423</v>
      </c>
      <c r="G5851" t="s">
        <v>9423</v>
      </c>
      <c r="H5851">
        <v>33596</v>
      </c>
      <c r="I5851" t="s">
        <v>265</v>
      </c>
      <c r="J5851" t="s">
        <v>242</v>
      </c>
      <c r="K5851" t="s">
        <v>243</v>
      </c>
      <c r="L5851" t="s">
        <v>244</v>
      </c>
      <c r="M5851">
        <v>0</v>
      </c>
      <c r="N5851">
        <v>33596</v>
      </c>
      <c r="O5851" t="s">
        <v>6345</v>
      </c>
      <c r="P5851" t="s">
        <v>12103</v>
      </c>
      <c r="Q5851" t="s">
        <v>300</v>
      </c>
      <c r="R5851" t="s">
        <v>12105</v>
      </c>
      <c r="S5851" t="s">
        <v>270</v>
      </c>
      <c r="T5851" t="b">
        <v>0</v>
      </c>
    </row>
    <row r="5852" spans="1:20" x14ac:dyDescent="0.25">
      <c r="A5852" t="s">
        <v>259</v>
      </c>
      <c r="B5852" t="s">
        <v>260</v>
      </c>
      <c r="C5852" t="s">
        <v>336</v>
      </c>
      <c r="D5852" t="s">
        <v>295</v>
      </c>
      <c r="E5852" t="s">
        <v>3531</v>
      </c>
      <c r="F5852" t="s">
        <v>9423</v>
      </c>
      <c r="G5852" t="s">
        <v>9423</v>
      </c>
      <c r="H5852">
        <v>49032</v>
      </c>
      <c r="I5852" t="s">
        <v>265</v>
      </c>
      <c r="J5852" t="s">
        <v>242</v>
      </c>
      <c r="K5852" t="s">
        <v>243</v>
      </c>
      <c r="L5852" t="s">
        <v>244</v>
      </c>
      <c r="M5852">
        <v>0</v>
      </c>
      <c r="N5852">
        <v>49032</v>
      </c>
      <c r="O5852" t="s">
        <v>6345</v>
      </c>
      <c r="P5852" t="s">
        <v>12103</v>
      </c>
      <c r="Q5852" t="s">
        <v>300</v>
      </c>
      <c r="R5852" t="s">
        <v>12106</v>
      </c>
      <c r="S5852" t="s">
        <v>270</v>
      </c>
      <c r="T5852" t="b">
        <v>0</v>
      </c>
    </row>
    <row r="5853" spans="1:20" x14ac:dyDescent="0.25">
      <c r="A5853" t="s">
        <v>236</v>
      </c>
      <c r="B5853" t="s">
        <v>236</v>
      </c>
      <c r="C5853" t="s">
        <v>237</v>
      </c>
      <c r="D5853" t="s">
        <v>314</v>
      </c>
      <c r="F5853" t="s">
        <v>2718</v>
      </c>
      <c r="G5853" t="s">
        <v>9854</v>
      </c>
      <c r="H5853">
        <v>0.2</v>
      </c>
      <c r="I5853" t="s">
        <v>254</v>
      </c>
      <c r="J5853" t="s">
        <v>242</v>
      </c>
      <c r="K5853" t="s">
        <v>243</v>
      </c>
      <c r="L5853" t="s">
        <v>244</v>
      </c>
      <c r="M5853">
        <v>0</v>
      </c>
      <c r="N5853">
        <v>0.2</v>
      </c>
      <c r="O5853" t="s">
        <v>12107</v>
      </c>
      <c r="P5853" t="s">
        <v>12108</v>
      </c>
      <c r="Q5853" t="s">
        <v>318</v>
      </c>
      <c r="R5853" t="s">
        <v>2994</v>
      </c>
      <c r="S5853" t="s">
        <v>249</v>
      </c>
      <c r="T5853" t="b">
        <v>1</v>
      </c>
    </row>
    <row r="5854" spans="1:20" x14ac:dyDescent="0.25">
      <c r="A5854" t="s">
        <v>259</v>
      </c>
      <c r="B5854" t="s">
        <v>260</v>
      </c>
      <c r="C5854" t="s">
        <v>237</v>
      </c>
      <c r="D5854" t="s">
        <v>1305</v>
      </c>
      <c r="E5854" t="s">
        <v>2981</v>
      </c>
      <c r="F5854" t="s">
        <v>2982</v>
      </c>
      <c r="G5854" t="s">
        <v>2983</v>
      </c>
      <c r="H5854">
        <v>0.72599999999999998</v>
      </c>
      <c r="I5854" t="s">
        <v>265</v>
      </c>
      <c r="J5854" t="s">
        <v>242</v>
      </c>
      <c r="K5854" t="s">
        <v>243</v>
      </c>
      <c r="L5854" t="s">
        <v>244</v>
      </c>
      <c r="M5854">
        <v>0</v>
      </c>
      <c r="N5854">
        <v>0.72599999999999998</v>
      </c>
      <c r="O5854" t="s">
        <v>1309</v>
      </c>
      <c r="P5854" t="s">
        <v>8437</v>
      </c>
      <c r="Q5854" t="s">
        <v>1311</v>
      </c>
      <c r="R5854" t="s">
        <v>12109</v>
      </c>
      <c r="S5854" t="s">
        <v>270</v>
      </c>
      <c r="T5854" t="b">
        <v>1</v>
      </c>
    </row>
    <row r="5855" spans="1:20" x14ac:dyDescent="0.25">
      <c r="A5855" t="s">
        <v>259</v>
      </c>
      <c r="B5855" t="s">
        <v>260</v>
      </c>
      <c r="C5855" t="s">
        <v>237</v>
      </c>
      <c r="D5855" t="s">
        <v>777</v>
      </c>
      <c r="E5855" t="s">
        <v>778</v>
      </c>
      <c r="F5855" t="s">
        <v>9954</v>
      </c>
      <c r="G5855" t="s">
        <v>9954</v>
      </c>
      <c r="H5855">
        <v>0.752</v>
      </c>
      <c r="I5855" t="s">
        <v>265</v>
      </c>
      <c r="J5855" t="s">
        <v>242</v>
      </c>
      <c r="K5855" t="s">
        <v>243</v>
      </c>
      <c r="L5855" t="s">
        <v>244</v>
      </c>
      <c r="M5855">
        <v>0</v>
      </c>
      <c r="N5855">
        <v>0.752</v>
      </c>
      <c r="O5855" t="s">
        <v>324</v>
      </c>
      <c r="P5855" t="s">
        <v>12110</v>
      </c>
      <c r="Q5855" t="s">
        <v>781</v>
      </c>
      <c r="R5855" t="s">
        <v>12111</v>
      </c>
      <c r="S5855" t="s">
        <v>270</v>
      </c>
      <c r="T5855" t="b">
        <v>1</v>
      </c>
    </row>
    <row r="5856" spans="1:20" x14ac:dyDescent="0.25">
      <c r="A5856" t="s">
        <v>259</v>
      </c>
      <c r="B5856" t="s">
        <v>260</v>
      </c>
      <c r="C5856" t="s">
        <v>294</v>
      </c>
      <c r="D5856" t="s">
        <v>777</v>
      </c>
      <c r="E5856" t="s">
        <v>778</v>
      </c>
      <c r="F5856" t="s">
        <v>9954</v>
      </c>
      <c r="G5856" t="s">
        <v>9954</v>
      </c>
      <c r="H5856">
        <v>0.38400000000000001</v>
      </c>
      <c r="I5856" t="s">
        <v>265</v>
      </c>
      <c r="J5856" t="s">
        <v>242</v>
      </c>
      <c r="K5856" t="s">
        <v>243</v>
      </c>
      <c r="L5856" t="s">
        <v>244</v>
      </c>
      <c r="M5856">
        <v>0</v>
      </c>
      <c r="N5856">
        <v>0.38400000000000001</v>
      </c>
      <c r="O5856" t="s">
        <v>324</v>
      </c>
      <c r="P5856" t="s">
        <v>12110</v>
      </c>
      <c r="Q5856" t="s">
        <v>781</v>
      </c>
      <c r="R5856" t="s">
        <v>12111</v>
      </c>
      <c r="S5856" t="s">
        <v>270</v>
      </c>
      <c r="T5856" t="b">
        <v>1</v>
      </c>
    </row>
    <row r="5857" spans="1:20" x14ac:dyDescent="0.25">
      <c r="A5857" t="s">
        <v>259</v>
      </c>
      <c r="B5857" t="s">
        <v>260</v>
      </c>
      <c r="C5857" t="s">
        <v>237</v>
      </c>
      <c r="D5857" t="s">
        <v>261</v>
      </c>
      <c r="E5857" t="s">
        <v>593</v>
      </c>
      <c r="F5857" t="s">
        <v>12112</v>
      </c>
      <c r="G5857" t="s">
        <v>12113</v>
      </c>
      <c r="H5857">
        <v>0.82599999999999996</v>
      </c>
      <c r="I5857" t="s">
        <v>265</v>
      </c>
      <c r="J5857" t="s">
        <v>242</v>
      </c>
      <c r="K5857" t="s">
        <v>243</v>
      </c>
      <c r="L5857" t="s">
        <v>244</v>
      </c>
      <c r="M5857">
        <v>0</v>
      </c>
      <c r="N5857">
        <v>0.82599999999999996</v>
      </c>
      <c r="O5857" t="s">
        <v>266</v>
      </c>
      <c r="P5857" t="s">
        <v>12114</v>
      </c>
      <c r="Q5857" t="s">
        <v>268</v>
      </c>
      <c r="R5857" t="s">
        <v>12115</v>
      </c>
      <c r="S5857" t="s">
        <v>270</v>
      </c>
      <c r="T5857" t="b">
        <v>1</v>
      </c>
    </row>
    <row r="5858" spans="1:20" x14ac:dyDescent="0.25">
      <c r="A5858" t="s">
        <v>259</v>
      </c>
      <c r="B5858" t="s">
        <v>260</v>
      </c>
      <c r="C5858" t="s">
        <v>237</v>
      </c>
      <c r="D5858" t="s">
        <v>875</v>
      </c>
      <c r="E5858" t="s">
        <v>4040</v>
      </c>
      <c r="F5858" t="s">
        <v>12116</v>
      </c>
      <c r="G5858" t="s">
        <v>12116</v>
      </c>
      <c r="H5858">
        <v>11.829000000000001</v>
      </c>
      <c r="I5858" t="s">
        <v>265</v>
      </c>
      <c r="J5858" t="s">
        <v>242</v>
      </c>
      <c r="K5858" t="s">
        <v>243</v>
      </c>
      <c r="L5858" t="s">
        <v>244</v>
      </c>
      <c r="M5858">
        <v>0</v>
      </c>
      <c r="N5858">
        <v>11.829000000000001</v>
      </c>
      <c r="O5858" t="s">
        <v>298</v>
      </c>
      <c r="P5858" t="s">
        <v>12117</v>
      </c>
      <c r="Q5858" t="s">
        <v>879</v>
      </c>
      <c r="R5858" t="s">
        <v>12118</v>
      </c>
      <c r="S5858" t="s">
        <v>270</v>
      </c>
      <c r="T5858" t="b">
        <v>1</v>
      </c>
    </row>
    <row r="5859" spans="1:20" x14ac:dyDescent="0.25">
      <c r="A5859" t="s">
        <v>259</v>
      </c>
      <c r="B5859" t="s">
        <v>260</v>
      </c>
      <c r="C5859" t="s">
        <v>294</v>
      </c>
      <c r="D5859" t="s">
        <v>875</v>
      </c>
      <c r="E5859" t="s">
        <v>4040</v>
      </c>
      <c r="F5859" t="s">
        <v>12116</v>
      </c>
      <c r="G5859" t="s">
        <v>12116</v>
      </c>
      <c r="H5859">
        <v>9.9149999999999991</v>
      </c>
      <c r="I5859" t="s">
        <v>265</v>
      </c>
      <c r="J5859" t="s">
        <v>242</v>
      </c>
      <c r="K5859" t="s">
        <v>243</v>
      </c>
      <c r="L5859" t="s">
        <v>244</v>
      </c>
      <c r="M5859">
        <v>0</v>
      </c>
      <c r="N5859">
        <v>9.9149999999999991</v>
      </c>
      <c r="O5859" t="s">
        <v>298</v>
      </c>
      <c r="P5859" t="s">
        <v>12117</v>
      </c>
      <c r="Q5859" t="s">
        <v>879</v>
      </c>
      <c r="R5859" t="s">
        <v>12118</v>
      </c>
      <c r="S5859" t="s">
        <v>270</v>
      </c>
      <c r="T5859" t="b">
        <v>1</v>
      </c>
    </row>
    <row r="5860" spans="1:20" x14ac:dyDescent="0.25">
      <c r="A5860" t="s">
        <v>259</v>
      </c>
      <c r="B5860" t="s">
        <v>260</v>
      </c>
      <c r="C5860" t="s">
        <v>237</v>
      </c>
      <c r="D5860" t="s">
        <v>470</v>
      </c>
      <c r="E5860" t="s">
        <v>5151</v>
      </c>
      <c r="F5860" t="s">
        <v>12119</v>
      </c>
      <c r="G5860" t="s">
        <v>12119</v>
      </c>
      <c r="H5860">
        <v>9.9149999999999991</v>
      </c>
      <c r="I5860" t="s">
        <v>265</v>
      </c>
      <c r="J5860" t="s">
        <v>242</v>
      </c>
      <c r="K5860" t="s">
        <v>243</v>
      </c>
      <c r="L5860" t="s">
        <v>244</v>
      </c>
      <c r="M5860">
        <v>0</v>
      </c>
      <c r="N5860">
        <v>9.9149999999999991</v>
      </c>
      <c r="O5860" t="s">
        <v>298</v>
      </c>
      <c r="P5860" t="s">
        <v>12120</v>
      </c>
      <c r="Q5860" t="s">
        <v>474</v>
      </c>
      <c r="R5860" t="s">
        <v>12121</v>
      </c>
      <c r="S5860" t="s">
        <v>270</v>
      </c>
      <c r="T5860" t="b">
        <v>1</v>
      </c>
    </row>
    <row r="5861" spans="1:20" x14ac:dyDescent="0.25">
      <c r="A5861" t="s">
        <v>259</v>
      </c>
      <c r="B5861" t="s">
        <v>260</v>
      </c>
      <c r="C5861" t="s">
        <v>237</v>
      </c>
      <c r="D5861" t="s">
        <v>2566</v>
      </c>
      <c r="E5861" t="s">
        <v>4808</v>
      </c>
      <c r="F5861" t="s">
        <v>12087</v>
      </c>
      <c r="G5861" t="s">
        <v>12087</v>
      </c>
      <c r="H5861">
        <v>1.64</v>
      </c>
      <c r="I5861" t="s">
        <v>265</v>
      </c>
      <c r="J5861" t="s">
        <v>242</v>
      </c>
      <c r="K5861" t="s">
        <v>243</v>
      </c>
      <c r="L5861" t="s">
        <v>244</v>
      </c>
      <c r="M5861">
        <v>0</v>
      </c>
      <c r="N5861">
        <v>1.64</v>
      </c>
      <c r="O5861" t="s">
        <v>324</v>
      </c>
      <c r="P5861" t="s">
        <v>12122</v>
      </c>
      <c r="Q5861" t="s">
        <v>2570</v>
      </c>
      <c r="R5861" t="s">
        <v>12123</v>
      </c>
      <c r="S5861" t="s">
        <v>270</v>
      </c>
      <c r="T5861" t="b">
        <v>1</v>
      </c>
    </row>
    <row r="5862" spans="1:20" x14ac:dyDescent="0.25">
      <c r="A5862" t="s">
        <v>259</v>
      </c>
      <c r="B5862" t="s">
        <v>260</v>
      </c>
      <c r="C5862" t="s">
        <v>294</v>
      </c>
      <c r="D5862" t="s">
        <v>2566</v>
      </c>
      <c r="E5862" t="s">
        <v>4808</v>
      </c>
      <c r="F5862" t="s">
        <v>12087</v>
      </c>
      <c r="G5862" t="s">
        <v>12087</v>
      </c>
      <c r="H5862">
        <v>0.90400000000000003</v>
      </c>
      <c r="I5862" t="s">
        <v>265</v>
      </c>
      <c r="J5862" t="s">
        <v>242</v>
      </c>
      <c r="K5862" t="s">
        <v>243</v>
      </c>
      <c r="L5862" t="s">
        <v>244</v>
      </c>
      <c r="M5862">
        <v>0</v>
      </c>
      <c r="N5862">
        <v>0.90400000000000003</v>
      </c>
      <c r="O5862" t="s">
        <v>324</v>
      </c>
      <c r="P5862" t="s">
        <v>12122</v>
      </c>
      <c r="Q5862" t="s">
        <v>2570</v>
      </c>
      <c r="R5862" t="s">
        <v>12123</v>
      </c>
      <c r="S5862" t="s">
        <v>270</v>
      </c>
      <c r="T5862" t="b">
        <v>1</v>
      </c>
    </row>
    <row r="5863" spans="1:20" x14ac:dyDescent="0.25">
      <c r="A5863" t="s">
        <v>236</v>
      </c>
      <c r="B5863" t="s">
        <v>236</v>
      </c>
      <c r="C5863" t="s">
        <v>237</v>
      </c>
      <c r="D5863" t="s">
        <v>314</v>
      </c>
      <c r="F5863" t="s">
        <v>757</v>
      </c>
      <c r="G5863" t="s">
        <v>4953</v>
      </c>
      <c r="H5863">
        <v>50</v>
      </c>
      <c r="I5863" t="s">
        <v>254</v>
      </c>
      <c r="J5863" t="s">
        <v>242</v>
      </c>
      <c r="K5863" t="s">
        <v>243</v>
      </c>
      <c r="L5863" t="s">
        <v>244</v>
      </c>
      <c r="M5863">
        <v>0</v>
      </c>
      <c r="N5863">
        <v>50</v>
      </c>
      <c r="O5863" t="s">
        <v>1044</v>
      </c>
      <c r="P5863" t="s">
        <v>12124</v>
      </c>
      <c r="Q5863" t="s">
        <v>318</v>
      </c>
      <c r="R5863" t="s">
        <v>3555</v>
      </c>
      <c r="S5863" t="s">
        <v>249</v>
      </c>
      <c r="T5863" t="b">
        <v>1</v>
      </c>
    </row>
    <row r="5864" spans="1:20" x14ac:dyDescent="0.25">
      <c r="A5864" t="s">
        <v>259</v>
      </c>
      <c r="B5864" t="s">
        <v>260</v>
      </c>
      <c r="C5864" t="s">
        <v>237</v>
      </c>
      <c r="D5864" t="s">
        <v>418</v>
      </c>
      <c r="E5864" t="s">
        <v>3039</v>
      </c>
      <c r="F5864" t="s">
        <v>3039</v>
      </c>
      <c r="G5864" t="s">
        <v>12075</v>
      </c>
      <c r="H5864">
        <v>1.6319999999999999</v>
      </c>
      <c r="I5864" t="s">
        <v>265</v>
      </c>
      <c r="J5864" t="s">
        <v>242</v>
      </c>
      <c r="K5864" t="s">
        <v>243</v>
      </c>
      <c r="L5864" t="s">
        <v>244</v>
      </c>
      <c r="M5864">
        <v>0</v>
      </c>
      <c r="N5864">
        <v>1.6319999999999999</v>
      </c>
      <c r="O5864" t="s">
        <v>2901</v>
      </c>
      <c r="P5864" t="s">
        <v>12125</v>
      </c>
      <c r="Q5864" t="s">
        <v>423</v>
      </c>
      <c r="R5864" t="s">
        <v>12126</v>
      </c>
      <c r="S5864" t="s">
        <v>270</v>
      </c>
      <c r="T5864" t="b">
        <v>1</v>
      </c>
    </row>
    <row r="5865" spans="1:20" x14ac:dyDescent="0.25">
      <c r="A5865" t="s">
        <v>259</v>
      </c>
      <c r="B5865" t="s">
        <v>260</v>
      </c>
      <c r="C5865" t="s">
        <v>336</v>
      </c>
      <c r="D5865" t="s">
        <v>418</v>
      </c>
      <c r="E5865" t="s">
        <v>3039</v>
      </c>
      <c r="F5865" t="s">
        <v>3039</v>
      </c>
      <c r="G5865" t="s">
        <v>12075</v>
      </c>
      <c r="H5865">
        <v>8435</v>
      </c>
      <c r="I5865" t="s">
        <v>265</v>
      </c>
      <c r="J5865" t="s">
        <v>242</v>
      </c>
      <c r="K5865" t="s">
        <v>243</v>
      </c>
      <c r="L5865" t="s">
        <v>244</v>
      </c>
      <c r="M5865">
        <v>0</v>
      </c>
      <c r="N5865">
        <v>8435</v>
      </c>
      <c r="O5865" t="s">
        <v>2901</v>
      </c>
      <c r="P5865" t="s">
        <v>12125</v>
      </c>
      <c r="Q5865" t="s">
        <v>423</v>
      </c>
      <c r="R5865" t="s">
        <v>12127</v>
      </c>
      <c r="S5865" t="s">
        <v>270</v>
      </c>
      <c r="T5865" t="b">
        <v>1</v>
      </c>
    </row>
    <row r="5866" spans="1:20" x14ac:dyDescent="0.25">
      <c r="A5866" t="s">
        <v>259</v>
      </c>
      <c r="B5866" t="s">
        <v>260</v>
      </c>
      <c r="C5866" t="s">
        <v>336</v>
      </c>
      <c r="D5866" t="s">
        <v>418</v>
      </c>
      <c r="E5866" t="s">
        <v>3039</v>
      </c>
      <c r="F5866" t="s">
        <v>3039</v>
      </c>
      <c r="G5866" t="s">
        <v>12075</v>
      </c>
      <c r="H5866">
        <v>16298</v>
      </c>
      <c r="I5866" t="s">
        <v>265</v>
      </c>
      <c r="J5866" t="s">
        <v>242</v>
      </c>
      <c r="K5866" t="s">
        <v>243</v>
      </c>
      <c r="L5866" t="s">
        <v>244</v>
      </c>
      <c r="M5866">
        <v>0</v>
      </c>
      <c r="N5866">
        <v>16298</v>
      </c>
      <c r="O5866" t="s">
        <v>2901</v>
      </c>
      <c r="P5866" t="s">
        <v>12125</v>
      </c>
      <c r="Q5866" t="s">
        <v>423</v>
      </c>
      <c r="R5866" t="s">
        <v>12128</v>
      </c>
      <c r="S5866" t="s">
        <v>270</v>
      </c>
      <c r="T5866" t="b">
        <v>1</v>
      </c>
    </row>
    <row r="5867" spans="1:20" x14ac:dyDescent="0.25">
      <c r="A5867" t="s">
        <v>259</v>
      </c>
      <c r="B5867" t="s">
        <v>260</v>
      </c>
      <c r="C5867" t="s">
        <v>237</v>
      </c>
      <c r="D5867" t="s">
        <v>2566</v>
      </c>
      <c r="E5867" t="s">
        <v>2567</v>
      </c>
      <c r="F5867" t="s">
        <v>10956</v>
      </c>
      <c r="G5867" t="s">
        <v>10956</v>
      </c>
      <c r="H5867">
        <v>0.132184</v>
      </c>
      <c r="I5867" t="s">
        <v>265</v>
      </c>
      <c r="J5867" t="s">
        <v>242</v>
      </c>
      <c r="K5867" t="s">
        <v>243</v>
      </c>
      <c r="L5867" t="s">
        <v>244</v>
      </c>
      <c r="M5867">
        <v>0</v>
      </c>
      <c r="N5867">
        <v>0.132184</v>
      </c>
      <c r="O5867" t="s">
        <v>372</v>
      </c>
      <c r="P5867" t="s">
        <v>12129</v>
      </c>
      <c r="Q5867" t="s">
        <v>2570</v>
      </c>
      <c r="R5867" t="s">
        <v>12130</v>
      </c>
      <c r="S5867" t="s">
        <v>270</v>
      </c>
      <c r="T5867" t="b">
        <v>1</v>
      </c>
    </row>
    <row r="5868" spans="1:20" x14ac:dyDescent="0.25">
      <c r="A5868" t="s">
        <v>259</v>
      </c>
      <c r="B5868" t="s">
        <v>260</v>
      </c>
      <c r="C5868" t="s">
        <v>294</v>
      </c>
      <c r="D5868" t="s">
        <v>2566</v>
      </c>
      <c r="E5868" t="s">
        <v>2567</v>
      </c>
      <c r="F5868" t="s">
        <v>10956</v>
      </c>
      <c r="G5868" t="s">
        <v>10956</v>
      </c>
      <c r="H5868">
        <v>4.5199999999999997E-2</v>
      </c>
      <c r="I5868" t="s">
        <v>265</v>
      </c>
      <c r="J5868" t="s">
        <v>242</v>
      </c>
      <c r="K5868" t="s">
        <v>243</v>
      </c>
      <c r="L5868" t="s">
        <v>244</v>
      </c>
      <c r="M5868">
        <v>0</v>
      </c>
      <c r="N5868">
        <v>4.5199999999999997E-2</v>
      </c>
      <c r="O5868" t="s">
        <v>372</v>
      </c>
      <c r="P5868" t="s">
        <v>12129</v>
      </c>
      <c r="Q5868" t="s">
        <v>2570</v>
      </c>
      <c r="R5868" t="s">
        <v>12130</v>
      </c>
      <c r="S5868" t="s">
        <v>270</v>
      </c>
      <c r="T5868" t="b">
        <v>1</v>
      </c>
    </row>
    <row r="5869" spans="1:20" x14ac:dyDescent="0.25">
      <c r="A5869" t="s">
        <v>236</v>
      </c>
      <c r="B5869" t="s">
        <v>236</v>
      </c>
      <c r="C5869" t="s">
        <v>237</v>
      </c>
      <c r="D5869" t="s">
        <v>314</v>
      </c>
      <c r="F5869" t="s">
        <v>1596</v>
      </c>
      <c r="G5869" t="s">
        <v>4953</v>
      </c>
      <c r="H5869">
        <v>50</v>
      </c>
      <c r="I5869" t="s">
        <v>254</v>
      </c>
      <c r="J5869" t="s">
        <v>242</v>
      </c>
      <c r="K5869" t="s">
        <v>243</v>
      </c>
      <c r="L5869" t="s">
        <v>244</v>
      </c>
      <c r="M5869">
        <v>0</v>
      </c>
      <c r="N5869">
        <v>50</v>
      </c>
      <c r="O5869" t="s">
        <v>1044</v>
      </c>
      <c r="P5869" t="s">
        <v>12131</v>
      </c>
      <c r="Q5869" t="s">
        <v>318</v>
      </c>
      <c r="R5869" t="s">
        <v>2310</v>
      </c>
      <c r="S5869" t="s">
        <v>249</v>
      </c>
      <c r="T5869" t="b">
        <v>1</v>
      </c>
    </row>
    <row r="5870" spans="1:20" x14ac:dyDescent="0.25">
      <c r="A5870" t="s">
        <v>259</v>
      </c>
      <c r="B5870" t="s">
        <v>260</v>
      </c>
      <c r="C5870" t="s">
        <v>237</v>
      </c>
      <c r="D5870" t="s">
        <v>1549</v>
      </c>
      <c r="E5870" t="s">
        <v>1069</v>
      </c>
      <c r="F5870" t="s">
        <v>12132</v>
      </c>
      <c r="G5870" t="s">
        <v>12133</v>
      </c>
      <c r="H5870">
        <v>0.17399999999999999</v>
      </c>
      <c r="I5870" t="s">
        <v>265</v>
      </c>
      <c r="J5870" t="s">
        <v>242</v>
      </c>
      <c r="K5870" t="s">
        <v>243</v>
      </c>
      <c r="L5870" t="s">
        <v>244</v>
      </c>
      <c r="M5870">
        <v>0</v>
      </c>
      <c r="N5870">
        <v>0.17399999999999999</v>
      </c>
      <c r="O5870" t="s">
        <v>324</v>
      </c>
      <c r="P5870" t="s">
        <v>12134</v>
      </c>
      <c r="Q5870" t="s">
        <v>1553</v>
      </c>
      <c r="R5870" t="s">
        <v>12135</v>
      </c>
      <c r="S5870" t="s">
        <v>270</v>
      </c>
      <c r="T5870" t="b">
        <v>1</v>
      </c>
    </row>
    <row r="5871" spans="1:20" x14ac:dyDescent="0.25">
      <c r="A5871" t="s">
        <v>259</v>
      </c>
      <c r="B5871" t="s">
        <v>260</v>
      </c>
      <c r="C5871" t="s">
        <v>294</v>
      </c>
      <c r="D5871" t="s">
        <v>1549</v>
      </c>
      <c r="E5871" t="s">
        <v>1069</v>
      </c>
      <c r="F5871" t="s">
        <v>12132</v>
      </c>
      <c r="G5871" t="s">
        <v>12133</v>
      </c>
      <c r="H5871">
        <v>5.04E-2</v>
      </c>
      <c r="I5871" t="s">
        <v>265</v>
      </c>
      <c r="J5871" t="s">
        <v>242</v>
      </c>
      <c r="K5871" t="s">
        <v>243</v>
      </c>
      <c r="L5871" t="s">
        <v>244</v>
      </c>
      <c r="M5871">
        <v>0</v>
      </c>
      <c r="N5871">
        <v>5.04E-2</v>
      </c>
      <c r="O5871" t="s">
        <v>324</v>
      </c>
      <c r="P5871" t="s">
        <v>12134</v>
      </c>
      <c r="Q5871" t="s">
        <v>1553</v>
      </c>
      <c r="R5871" t="s">
        <v>12135</v>
      </c>
      <c r="S5871" t="s">
        <v>270</v>
      </c>
      <c r="T5871" t="b">
        <v>1</v>
      </c>
    </row>
    <row r="5872" spans="1:20" x14ac:dyDescent="0.25">
      <c r="A5872" t="s">
        <v>259</v>
      </c>
      <c r="B5872" t="s">
        <v>260</v>
      </c>
      <c r="C5872" t="s">
        <v>237</v>
      </c>
      <c r="D5872" t="s">
        <v>875</v>
      </c>
      <c r="E5872" t="s">
        <v>12136</v>
      </c>
      <c r="F5872" t="s">
        <v>12137</v>
      </c>
      <c r="G5872" t="s">
        <v>12137</v>
      </c>
      <c r="H5872">
        <v>3.50658</v>
      </c>
      <c r="I5872" t="s">
        <v>265</v>
      </c>
      <c r="J5872" t="s">
        <v>242</v>
      </c>
      <c r="K5872" t="s">
        <v>243</v>
      </c>
      <c r="L5872" t="s">
        <v>244</v>
      </c>
      <c r="M5872">
        <v>0</v>
      </c>
      <c r="N5872">
        <v>3.50658</v>
      </c>
      <c r="O5872" t="s">
        <v>372</v>
      </c>
      <c r="P5872" t="s">
        <v>12138</v>
      </c>
      <c r="Q5872" t="s">
        <v>879</v>
      </c>
      <c r="R5872" t="s">
        <v>12139</v>
      </c>
      <c r="S5872" t="s">
        <v>270</v>
      </c>
      <c r="T5872" t="b">
        <v>1</v>
      </c>
    </row>
    <row r="5873" spans="1:20" x14ac:dyDescent="0.25">
      <c r="A5873" t="s">
        <v>259</v>
      </c>
      <c r="B5873" t="s">
        <v>260</v>
      </c>
      <c r="C5873" t="s">
        <v>294</v>
      </c>
      <c r="D5873" t="s">
        <v>875</v>
      </c>
      <c r="E5873" t="s">
        <v>12136</v>
      </c>
      <c r="F5873" t="s">
        <v>12137</v>
      </c>
      <c r="G5873" t="s">
        <v>12137</v>
      </c>
      <c r="H5873">
        <v>2.2309999999999999</v>
      </c>
      <c r="I5873" t="s">
        <v>265</v>
      </c>
      <c r="J5873" t="s">
        <v>242</v>
      </c>
      <c r="K5873" t="s">
        <v>243</v>
      </c>
      <c r="L5873" t="s">
        <v>244</v>
      </c>
      <c r="M5873">
        <v>0</v>
      </c>
      <c r="N5873">
        <v>2.2309999999999999</v>
      </c>
      <c r="O5873" t="s">
        <v>298</v>
      </c>
      <c r="P5873" t="s">
        <v>12138</v>
      </c>
      <c r="Q5873" t="s">
        <v>879</v>
      </c>
      <c r="R5873" t="s">
        <v>12139</v>
      </c>
      <c r="S5873" t="s">
        <v>270</v>
      </c>
      <c r="T5873" t="b">
        <v>1</v>
      </c>
    </row>
    <row r="5874" spans="1:20" x14ac:dyDescent="0.25">
      <c r="A5874" t="s">
        <v>236</v>
      </c>
      <c r="B5874" t="s">
        <v>236</v>
      </c>
      <c r="C5874" t="s">
        <v>237</v>
      </c>
      <c r="D5874" t="s">
        <v>250</v>
      </c>
      <c r="F5874" t="s">
        <v>567</v>
      </c>
      <c r="G5874" t="s">
        <v>8486</v>
      </c>
      <c r="H5874">
        <v>0.03</v>
      </c>
      <c r="I5874" t="s">
        <v>341</v>
      </c>
      <c r="J5874" t="s">
        <v>242</v>
      </c>
      <c r="K5874" t="s">
        <v>243</v>
      </c>
      <c r="L5874" t="s">
        <v>244</v>
      </c>
      <c r="M5874">
        <v>0</v>
      </c>
      <c r="N5874">
        <v>0.03</v>
      </c>
      <c r="O5874" t="s">
        <v>546</v>
      </c>
      <c r="P5874" t="s">
        <v>12140</v>
      </c>
      <c r="Q5874" t="s">
        <v>257</v>
      </c>
      <c r="R5874" t="s">
        <v>9629</v>
      </c>
      <c r="S5874" t="s">
        <v>249</v>
      </c>
      <c r="T5874" t="b">
        <v>1</v>
      </c>
    </row>
    <row r="5875" spans="1:20" x14ac:dyDescent="0.25">
      <c r="A5875" t="s">
        <v>236</v>
      </c>
      <c r="B5875" t="s">
        <v>236</v>
      </c>
      <c r="C5875" t="s">
        <v>237</v>
      </c>
      <c r="D5875" t="s">
        <v>238</v>
      </c>
      <c r="E5875" t="s">
        <v>251</v>
      </c>
      <c r="F5875" t="s">
        <v>773</v>
      </c>
      <c r="G5875" t="s">
        <v>774</v>
      </c>
      <c r="H5875">
        <v>0.36</v>
      </c>
      <c r="I5875" t="s">
        <v>254</v>
      </c>
      <c r="J5875" t="s">
        <v>242</v>
      </c>
      <c r="K5875" t="s">
        <v>243</v>
      </c>
      <c r="L5875" t="s">
        <v>244</v>
      </c>
      <c r="M5875">
        <v>0</v>
      </c>
      <c r="N5875">
        <v>0.36</v>
      </c>
      <c r="O5875" t="s">
        <v>255</v>
      </c>
      <c r="P5875" s="18" t="s">
        <v>12141</v>
      </c>
      <c r="Q5875" t="s">
        <v>247</v>
      </c>
      <c r="R5875" t="s">
        <v>1351</v>
      </c>
      <c r="S5875" t="s">
        <v>249</v>
      </c>
      <c r="T5875" t="b">
        <v>1</v>
      </c>
    </row>
    <row r="5876" spans="1:20" x14ac:dyDescent="0.25">
      <c r="A5876" t="s">
        <v>259</v>
      </c>
      <c r="B5876" t="s">
        <v>260</v>
      </c>
      <c r="C5876" t="s">
        <v>237</v>
      </c>
      <c r="D5876" t="s">
        <v>450</v>
      </c>
      <c r="E5876" t="s">
        <v>5587</v>
      </c>
      <c r="F5876" t="s">
        <v>12065</v>
      </c>
      <c r="G5876" t="s">
        <v>12065</v>
      </c>
      <c r="H5876">
        <v>2.8540000000000001</v>
      </c>
      <c r="I5876" t="s">
        <v>265</v>
      </c>
      <c r="J5876" t="s">
        <v>242</v>
      </c>
      <c r="K5876" t="s">
        <v>243</v>
      </c>
      <c r="L5876" t="s">
        <v>244</v>
      </c>
      <c r="M5876">
        <v>0</v>
      </c>
      <c r="N5876">
        <v>2.8540000000000001</v>
      </c>
      <c r="O5876" t="s">
        <v>331</v>
      </c>
      <c r="P5876" t="s">
        <v>12142</v>
      </c>
      <c r="Q5876" t="s">
        <v>453</v>
      </c>
      <c r="R5876" t="s">
        <v>12143</v>
      </c>
      <c r="S5876" t="s">
        <v>270</v>
      </c>
      <c r="T5876" t="b">
        <v>1</v>
      </c>
    </row>
    <row r="5877" spans="1:20" x14ac:dyDescent="0.25">
      <c r="A5877" t="s">
        <v>259</v>
      </c>
      <c r="B5877" t="s">
        <v>260</v>
      </c>
      <c r="C5877" t="s">
        <v>294</v>
      </c>
      <c r="D5877" t="s">
        <v>450</v>
      </c>
      <c r="E5877" t="s">
        <v>5587</v>
      </c>
      <c r="F5877" t="s">
        <v>12065</v>
      </c>
      <c r="G5877" t="s">
        <v>12065</v>
      </c>
      <c r="H5877">
        <v>0.83799999999999997</v>
      </c>
      <c r="I5877" t="s">
        <v>265</v>
      </c>
      <c r="J5877" t="s">
        <v>242</v>
      </c>
      <c r="K5877" t="s">
        <v>243</v>
      </c>
      <c r="L5877" t="s">
        <v>244</v>
      </c>
      <c r="M5877">
        <v>0</v>
      </c>
      <c r="N5877">
        <v>0.83799999999999997</v>
      </c>
      <c r="O5877" t="s">
        <v>324</v>
      </c>
      <c r="P5877" t="s">
        <v>12142</v>
      </c>
      <c r="Q5877" t="s">
        <v>453</v>
      </c>
      <c r="R5877" t="s">
        <v>12143</v>
      </c>
      <c r="S5877" t="s">
        <v>270</v>
      </c>
      <c r="T5877" t="b">
        <v>1</v>
      </c>
    </row>
    <row r="5878" spans="1:20" x14ac:dyDescent="0.25">
      <c r="A5878" t="s">
        <v>259</v>
      </c>
      <c r="B5878" t="s">
        <v>260</v>
      </c>
      <c r="C5878" t="s">
        <v>237</v>
      </c>
      <c r="D5878" t="s">
        <v>1428</v>
      </c>
      <c r="E5878" t="s">
        <v>9883</v>
      </c>
      <c r="F5878" t="s">
        <v>10411</v>
      </c>
      <c r="G5878" t="s">
        <v>10411</v>
      </c>
      <c r="H5878">
        <v>2.629</v>
      </c>
      <c r="I5878" t="s">
        <v>265</v>
      </c>
      <c r="J5878" t="s">
        <v>242</v>
      </c>
      <c r="K5878" t="s">
        <v>243</v>
      </c>
      <c r="L5878" t="s">
        <v>244</v>
      </c>
      <c r="M5878">
        <v>0</v>
      </c>
      <c r="N5878">
        <v>2.629</v>
      </c>
      <c r="O5878" t="s">
        <v>1309</v>
      </c>
      <c r="P5878" t="s">
        <v>1431</v>
      </c>
      <c r="Q5878" t="s">
        <v>1432</v>
      </c>
      <c r="R5878" t="s">
        <v>12144</v>
      </c>
      <c r="S5878" t="s">
        <v>270</v>
      </c>
      <c r="T5878" t="b">
        <v>0</v>
      </c>
    </row>
    <row r="5879" spans="1:20" x14ac:dyDescent="0.25">
      <c r="A5879" t="s">
        <v>259</v>
      </c>
      <c r="B5879" t="s">
        <v>260</v>
      </c>
      <c r="C5879" t="s">
        <v>294</v>
      </c>
      <c r="D5879" t="s">
        <v>1428</v>
      </c>
      <c r="E5879" t="s">
        <v>9883</v>
      </c>
      <c r="F5879" t="s">
        <v>10411</v>
      </c>
      <c r="G5879" t="s">
        <v>10411</v>
      </c>
      <c r="H5879">
        <v>0.72599999999999998</v>
      </c>
      <c r="I5879" t="s">
        <v>265</v>
      </c>
      <c r="J5879" t="s">
        <v>242</v>
      </c>
      <c r="K5879" t="s">
        <v>243</v>
      </c>
      <c r="L5879" t="s">
        <v>244</v>
      </c>
      <c r="M5879">
        <v>0</v>
      </c>
      <c r="N5879">
        <v>0.72599999999999998</v>
      </c>
      <c r="O5879" t="s">
        <v>1309</v>
      </c>
      <c r="P5879" t="s">
        <v>1431</v>
      </c>
      <c r="Q5879" t="s">
        <v>1432</v>
      </c>
      <c r="R5879" t="s">
        <v>12144</v>
      </c>
      <c r="S5879" t="s">
        <v>270</v>
      </c>
      <c r="T5879" t="b">
        <v>0</v>
      </c>
    </row>
    <row r="5880" spans="1:20" x14ac:dyDescent="0.25">
      <c r="A5880" t="s">
        <v>236</v>
      </c>
      <c r="B5880" t="s">
        <v>236</v>
      </c>
      <c r="C5880" t="s">
        <v>237</v>
      </c>
      <c r="D5880" t="s">
        <v>238</v>
      </c>
      <c r="E5880" t="s">
        <v>251</v>
      </c>
      <c r="F5880" t="s">
        <v>773</v>
      </c>
      <c r="G5880" t="s">
        <v>10796</v>
      </c>
      <c r="H5880">
        <v>1.01E-2</v>
      </c>
      <c r="I5880" t="s">
        <v>241</v>
      </c>
      <c r="J5880" t="s">
        <v>242</v>
      </c>
      <c r="K5880" t="s">
        <v>243</v>
      </c>
      <c r="L5880" t="s">
        <v>244</v>
      </c>
      <c r="M5880">
        <v>0</v>
      </c>
      <c r="N5880">
        <v>1.01E-2</v>
      </c>
      <c r="O5880" t="s">
        <v>255</v>
      </c>
      <c r="P5880" t="s">
        <v>12145</v>
      </c>
      <c r="Q5880" t="s">
        <v>247</v>
      </c>
      <c r="R5880" t="s">
        <v>1351</v>
      </c>
      <c r="S5880" t="s">
        <v>249</v>
      </c>
      <c r="T5880" t="b">
        <v>1</v>
      </c>
    </row>
    <row r="5881" spans="1:20" x14ac:dyDescent="0.25">
      <c r="A5881" t="s">
        <v>236</v>
      </c>
      <c r="B5881" t="s">
        <v>236</v>
      </c>
      <c r="C5881" t="s">
        <v>237</v>
      </c>
      <c r="D5881" t="s">
        <v>566</v>
      </c>
      <c r="F5881" t="s">
        <v>808</v>
      </c>
      <c r="G5881" t="s">
        <v>5362</v>
      </c>
      <c r="H5881">
        <v>0.13</v>
      </c>
      <c r="I5881" t="s">
        <v>254</v>
      </c>
      <c r="J5881" t="s">
        <v>242</v>
      </c>
      <c r="K5881" t="s">
        <v>243</v>
      </c>
      <c r="L5881" t="s">
        <v>244</v>
      </c>
      <c r="M5881">
        <v>0</v>
      </c>
      <c r="N5881">
        <v>0.13</v>
      </c>
      <c r="O5881" t="s">
        <v>881</v>
      </c>
      <c r="P5881" t="s">
        <v>12146</v>
      </c>
      <c r="Q5881" t="s">
        <v>571</v>
      </c>
      <c r="R5881" t="s">
        <v>883</v>
      </c>
      <c r="S5881" t="s">
        <v>249</v>
      </c>
      <c r="T5881" t="b">
        <v>1</v>
      </c>
    </row>
    <row r="5882" spans="1:20" x14ac:dyDescent="0.25">
      <c r="A5882" t="s">
        <v>236</v>
      </c>
      <c r="B5882" t="s">
        <v>236</v>
      </c>
      <c r="C5882" t="s">
        <v>237</v>
      </c>
      <c r="D5882" t="s">
        <v>250</v>
      </c>
      <c r="F5882" t="s">
        <v>757</v>
      </c>
      <c r="G5882" t="s">
        <v>12147</v>
      </c>
      <c r="H5882">
        <v>3.2499999999999999E-3</v>
      </c>
      <c r="I5882" t="s">
        <v>561</v>
      </c>
      <c r="J5882" t="s">
        <v>242</v>
      </c>
      <c r="K5882" t="s">
        <v>243</v>
      </c>
      <c r="L5882" t="s">
        <v>244</v>
      </c>
      <c r="M5882">
        <v>0</v>
      </c>
      <c r="N5882">
        <v>3.2499999999999999E-3</v>
      </c>
      <c r="O5882" t="s">
        <v>432</v>
      </c>
      <c r="P5882" t="s">
        <v>12148</v>
      </c>
      <c r="Q5882" t="s">
        <v>257</v>
      </c>
      <c r="R5882" t="s">
        <v>2545</v>
      </c>
      <c r="S5882" t="s">
        <v>249</v>
      </c>
      <c r="T5882" t="b">
        <v>1</v>
      </c>
    </row>
    <row r="5883" spans="1:20" x14ac:dyDescent="0.25">
      <c r="A5883" t="s">
        <v>259</v>
      </c>
      <c r="B5883" t="s">
        <v>260</v>
      </c>
      <c r="C5883" t="s">
        <v>237</v>
      </c>
      <c r="D5883" t="s">
        <v>1343</v>
      </c>
      <c r="E5883" t="s">
        <v>1729</v>
      </c>
      <c r="F5883" t="s">
        <v>5793</v>
      </c>
      <c r="G5883" t="s">
        <v>5793</v>
      </c>
      <c r="H5883">
        <v>7.5749999999999998E-2</v>
      </c>
      <c r="I5883" t="s">
        <v>265</v>
      </c>
      <c r="J5883" t="s">
        <v>242</v>
      </c>
      <c r="K5883" t="s">
        <v>243</v>
      </c>
      <c r="L5883" t="s">
        <v>244</v>
      </c>
      <c r="M5883">
        <v>0</v>
      </c>
      <c r="N5883">
        <v>7.5749999999999998E-2</v>
      </c>
      <c r="O5883" t="s">
        <v>446</v>
      </c>
      <c r="P5883" t="s">
        <v>12149</v>
      </c>
      <c r="Q5883" t="s">
        <v>1347</v>
      </c>
      <c r="R5883" t="s">
        <v>12150</v>
      </c>
      <c r="S5883" t="s">
        <v>270</v>
      </c>
      <c r="T5883" t="b">
        <v>1</v>
      </c>
    </row>
    <row r="5884" spans="1:20" x14ac:dyDescent="0.25">
      <c r="A5884" t="s">
        <v>259</v>
      </c>
      <c r="B5884" t="s">
        <v>260</v>
      </c>
      <c r="C5884" t="s">
        <v>294</v>
      </c>
      <c r="D5884" t="s">
        <v>1343</v>
      </c>
      <c r="E5884" t="s">
        <v>1729</v>
      </c>
      <c r="F5884" t="s">
        <v>5793</v>
      </c>
      <c r="G5884" t="s">
        <v>5793</v>
      </c>
      <c r="H5884">
        <v>6.6500000000000004E-2</v>
      </c>
      <c r="I5884" t="s">
        <v>265</v>
      </c>
      <c r="J5884" t="s">
        <v>242</v>
      </c>
      <c r="K5884" t="s">
        <v>243</v>
      </c>
      <c r="L5884" t="s">
        <v>244</v>
      </c>
      <c r="M5884">
        <v>0</v>
      </c>
      <c r="N5884">
        <v>6.6500000000000004E-2</v>
      </c>
      <c r="O5884" t="s">
        <v>446</v>
      </c>
      <c r="P5884" t="s">
        <v>12149</v>
      </c>
      <c r="Q5884" t="s">
        <v>1347</v>
      </c>
      <c r="R5884" t="s">
        <v>12150</v>
      </c>
      <c r="S5884" t="s">
        <v>270</v>
      </c>
      <c r="T5884" t="b">
        <v>1</v>
      </c>
    </row>
    <row r="5885" spans="1:20" x14ac:dyDescent="0.25">
      <c r="A5885" t="s">
        <v>259</v>
      </c>
      <c r="B5885" t="s">
        <v>260</v>
      </c>
      <c r="C5885" t="s">
        <v>237</v>
      </c>
      <c r="D5885" t="s">
        <v>369</v>
      </c>
      <c r="E5885" t="s">
        <v>4027</v>
      </c>
      <c r="F5885" t="s">
        <v>12151</v>
      </c>
      <c r="G5885" t="s">
        <v>12151</v>
      </c>
      <c r="H5885">
        <v>0.4032</v>
      </c>
      <c r="I5885" t="s">
        <v>265</v>
      </c>
      <c r="J5885" t="s">
        <v>242</v>
      </c>
      <c r="K5885" t="s">
        <v>243</v>
      </c>
      <c r="L5885" t="s">
        <v>244</v>
      </c>
      <c r="M5885">
        <v>0</v>
      </c>
      <c r="N5885">
        <v>0.4032</v>
      </c>
      <c r="O5885" t="s">
        <v>372</v>
      </c>
      <c r="P5885" t="s">
        <v>12152</v>
      </c>
      <c r="Q5885" t="s">
        <v>374</v>
      </c>
      <c r="R5885" t="s">
        <v>12153</v>
      </c>
      <c r="S5885" t="s">
        <v>270</v>
      </c>
      <c r="T5885" t="b">
        <v>1</v>
      </c>
    </row>
    <row r="5886" spans="1:20" x14ac:dyDescent="0.25">
      <c r="A5886" t="s">
        <v>236</v>
      </c>
      <c r="B5886" t="s">
        <v>236</v>
      </c>
      <c r="C5886" t="s">
        <v>237</v>
      </c>
      <c r="D5886" t="s">
        <v>250</v>
      </c>
      <c r="F5886" t="s">
        <v>393</v>
      </c>
      <c r="G5886" t="s">
        <v>3320</v>
      </c>
      <c r="H5886">
        <v>8.1000000000000003E-2</v>
      </c>
      <c r="I5886" t="s">
        <v>254</v>
      </c>
      <c r="J5886" t="s">
        <v>242</v>
      </c>
      <c r="K5886" t="s">
        <v>243</v>
      </c>
      <c r="L5886" t="s">
        <v>244</v>
      </c>
      <c r="M5886">
        <v>0</v>
      </c>
      <c r="N5886">
        <v>8.1000000000000003E-2</v>
      </c>
      <c r="O5886" t="s">
        <v>546</v>
      </c>
      <c r="P5886" t="s">
        <v>12154</v>
      </c>
      <c r="Q5886" t="s">
        <v>257</v>
      </c>
      <c r="R5886" t="s">
        <v>434</v>
      </c>
      <c r="S5886" t="s">
        <v>249</v>
      </c>
      <c r="T5886" t="b">
        <v>1</v>
      </c>
    </row>
    <row r="5887" spans="1:20" x14ac:dyDescent="0.25">
      <c r="A5887" t="s">
        <v>259</v>
      </c>
      <c r="B5887" t="s">
        <v>260</v>
      </c>
      <c r="C5887" t="s">
        <v>237</v>
      </c>
      <c r="D5887" t="s">
        <v>664</v>
      </c>
      <c r="E5887" t="s">
        <v>7143</v>
      </c>
      <c r="F5887" t="s">
        <v>11082</v>
      </c>
      <c r="G5887" t="s">
        <v>11082</v>
      </c>
      <c r="H5887">
        <v>0.25</v>
      </c>
      <c r="I5887" t="s">
        <v>265</v>
      </c>
      <c r="J5887" t="s">
        <v>242</v>
      </c>
      <c r="K5887" t="s">
        <v>243</v>
      </c>
      <c r="L5887" t="s">
        <v>244</v>
      </c>
      <c r="M5887">
        <v>0</v>
      </c>
      <c r="N5887">
        <v>0.25</v>
      </c>
      <c r="O5887" t="s">
        <v>324</v>
      </c>
      <c r="P5887" t="s">
        <v>12155</v>
      </c>
      <c r="Q5887" t="s">
        <v>668</v>
      </c>
      <c r="R5887" t="s">
        <v>12156</v>
      </c>
      <c r="S5887" t="s">
        <v>270</v>
      </c>
      <c r="T5887" t="b">
        <v>1</v>
      </c>
    </row>
    <row r="5888" spans="1:20" x14ac:dyDescent="0.25">
      <c r="A5888" t="s">
        <v>259</v>
      </c>
      <c r="B5888" t="s">
        <v>260</v>
      </c>
      <c r="C5888" t="s">
        <v>237</v>
      </c>
      <c r="D5888" t="s">
        <v>1938</v>
      </c>
      <c r="E5888" t="s">
        <v>4090</v>
      </c>
      <c r="F5888" t="s">
        <v>4968</v>
      </c>
      <c r="G5888" t="s">
        <v>4968</v>
      </c>
      <c r="H5888">
        <v>1.008</v>
      </c>
      <c r="I5888" t="s">
        <v>265</v>
      </c>
      <c r="J5888" t="s">
        <v>242</v>
      </c>
      <c r="K5888" t="s">
        <v>243</v>
      </c>
      <c r="L5888" t="s">
        <v>244</v>
      </c>
      <c r="M5888">
        <v>0</v>
      </c>
      <c r="N5888">
        <v>1.008</v>
      </c>
      <c r="O5888" t="s">
        <v>324</v>
      </c>
      <c r="P5888" t="s">
        <v>12157</v>
      </c>
      <c r="Q5888" t="s">
        <v>1942</v>
      </c>
      <c r="R5888" t="s">
        <v>12158</v>
      </c>
      <c r="S5888" t="s">
        <v>270</v>
      </c>
      <c r="T5888" t="b">
        <v>1</v>
      </c>
    </row>
    <row r="5889" spans="1:20" x14ac:dyDescent="0.25">
      <c r="A5889" t="s">
        <v>259</v>
      </c>
      <c r="B5889" t="s">
        <v>260</v>
      </c>
      <c r="C5889" t="s">
        <v>336</v>
      </c>
      <c r="D5889" t="s">
        <v>1938</v>
      </c>
      <c r="E5889" t="s">
        <v>4090</v>
      </c>
      <c r="F5889" t="s">
        <v>4968</v>
      </c>
      <c r="G5889" t="s">
        <v>4968</v>
      </c>
      <c r="H5889">
        <v>5192</v>
      </c>
      <c r="I5889" t="s">
        <v>265</v>
      </c>
      <c r="J5889" t="s">
        <v>242</v>
      </c>
      <c r="K5889" t="s">
        <v>243</v>
      </c>
      <c r="L5889" t="s">
        <v>244</v>
      </c>
      <c r="M5889">
        <v>0</v>
      </c>
      <c r="N5889">
        <v>5192</v>
      </c>
      <c r="O5889" t="s">
        <v>324</v>
      </c>
      <c r="P5889" t="s">
        <v>12157</v>
      </c>
      <c r="Q5889" t="s">
        <v>1942</v>
      </c>
      <c r="R5889" t="s">
        <v>12159</v>
      </c>
      <c r="S5889" t="s">
        <v>270</v>
      </c>
      <c r="T5889" t="b">
        <v>1</v>
      </c>
    </row>
    <row r="5890" spans="1:20" x14ac:dyDescent="0.25">
      <c r="A5890" t="s">
        <v>259</v>
      </c>
      <c r="B5890" t="s">
        <v>260</v>
      </c>
      <c r="C5890" t="s">
        <v>336</v>
      </c>
      <c r="D5890" t="s">
        <v>1938</v>
      </c>
      <c r="E5890" t="s">
        <v>4090</v>
      </c>
      <c r="F5890" t="s">
        <v>4968</v>
      </c>
      <c r="G5890" t="s">
        <v>4968</v>
      </c>
      <c r="H5890">
        <v>9960</v>
      </c>
      <c r="I5890" t="s">
        <v>265</v>
      </c>
      <c r="J5890" t="s">
        <v>242</v>
      </c>
      <c r="K5890" t="s">
        <v>243</v>
      </c>
      <c r="L5890" t="s">
        <v>244</v>
      </c>
      <c r="M5890">
        <v>0</v>
      </c>
      <c r="N5890">
        <v>9960</v>
      </c>
      <c r="O5890" t="s">
        <v>324</v>
      </c>
      <c r="P5890" t="s">
        <v>12157</v>
      </c>
      <c r="Q5890" t="s">
        <v>1942</v>
      </c>
      <c r="R5890" t="s">
        <v>12160</v>
      </c>
      <c r="S5890" t="s">
        <v>270</v>
      </c>
      <c r="T5890" t="b">
        <v>1</v>
      </c>
    </row>
    <row r="5891" spans="1:20" x14ac:dyDescent="0.25">
      <c r="A5891" t="s">
        <v>236</v>
      </c>
      <c r="B5891" t="s">
        <v>236</v>
      </c>
      <c r="C5891" t="s">
        <v>237</v>
      </c>
      <c r="D5891" t="s">
        <v>552</v>
      </c>
      <c r="F5891" t="s">
        <v>2907</v>
      </c>
      <c r="G5891" t="s">
        <v>12161</v>
      </c>
      <c r="H5891">
        <v>0</v>
      </c>
      <c r="I5891" t="s">
        <v>492</v>
      </c>
      <c r="J5891" t="s">
        <v>242</v>
      </c>
      <c r="K5891" t="s">
        <v>243</v>
      </c>
      <c r="L5891" t="s">
        <v>244</v>
      </c>
      <c r="M5891">
        <v>0</v>
      </c>
      <c r="N5891">
        <v>0</v>
      </c>
      <c r="O5891" t="s">
        <v>1309</v>
      </c>
      <c r="P5891" t="s">
        <v>12162</v>
      </c>
      <c r="Q5891" t="s">
        <v>556</v>
      </c>
      <c r="R5891" t="s">
        <v>2910</v>
      </c>
      <c r="S5891" t="s">
        <v>249</v>
      </c>
      <c r="T5891" t="b">
        <v>0</v>
      </c>
    </row>
    <row r="5892" spans="1:20" x14ac:dyDescent="0.25">
      <c r="A5892" t="s">
        <v>259</v>
      </c>
      <c r="B5892" t="s">
        <v>260</v>
      </c>
      <c r="C5892" t="s">
        <v>237</v>
      </c>
      <c r="D5892" t="s">
        <v>4822</v>
      </c>
      <c r="E5892" t="s">
        <v>885</v>
      </c>
      <c r="F5892" t="s">
        <v>886</v>
      </c>
      <c r="G5892" t="s">
        <v>887</v>
      </c>
      <c r="H5892">
        <v>0.14199999999999999</v>
      </c>
      <c r="I5892" t="s">
        <v>265</v>
      </c>
      <c r="J5892" t="s">
        <v>242</v>
      </c>
      <c r="K5892" t="s">
        <v>243</v>
      </c>
      <c r="L5892" t="s">
        <v>244</v>
      </c>
      <c r="M5892">
        <v>0</v>
      </c>
      <c r="N5892">
        <v>0.14199999999999999</v>
      </c>
      <c r="O5892" t="s">
        <v>331</v>
      </c>
      <c r="P5892" t="s">
        <v>12163</v>
      </c>
      <c r="Q5892" t="s">
        <v>4824</v>
      </c>
      <c r="R5892" t="s">
        <v>12164</v>
      </c>
      <c r="S5892" t="s">
        <v>270</v>
      </c>
      <c r="T5892" t="b">
        <v>1</v>
      </c>
    </row>
    <row r="5893" spans="1:20" x14ac:dyDescent="0.25">
      <c r="A5893" t="s">
        <v>259</v>
      </c>
      <c r="B5893" t="s">
        <v>260</v>
      </c>
      <c r="C5893" t="s">
        <v>294</v>
      </c>
      <c r="D5893" t="s">
        <v>4822</v>
      </c>
      <c r="E5893" t="s">
        <v>885</v>
      </c>
      <c r="F5893" t="s">
        <v>886</v>
      </c>
      <c r="G5893" t="s">
        <v>887</v>
      </c>
      <c r="H5893">
        <v>3.44E-2</v>
      </c>
      <c r="I5893" t="s">
        <v>265</v>
      </c>
      <c r="J5893" t="s">
        <v>242</v>
      </c>
      <c r="K5893" t="s">
        <v>243</v>
      </c>
      <c r="L5893" t="s">
        <v>244</v>
      </c>
      <c r="M5893">
        <v>0</v>
      </c>
      <c r="N5893">
        <v>3.44E-2</v>
      </c>
      <c r="O5893" t="s">
        <v>331</v>
      </c>
      <c r="P5893" t="s">
        <v>12163</v>
      </c>
      <c r="Q5893" t="s">
        <v>4824</v>
      </c>
      <c r="R5893" t="s">
        <v>12164</v>
      </c>
      <c r="S5893" t="s">
        <v>270</v>
      </c>
      <c r="T5893" t="b">
        <v>1</v>
      </c>
    </row>
    <row r="5894" spans="1:20" x14ac:dyDescent="0.25">
      <c r="A5894" t="s">
        <v>259</v>
      </c>
      <c r="B5894" t="s">
        <v>260</v>
      </c>
      <c r="C5894" t="s">
        <v>237</v>
      </c>
      <c r="D5894" t="s">
        <v>2086</v>
      </c>
      <c r="E5894" t="s">
        <v>6294</v>
      </c>
      <c r="F5894" t="s">
        <v>12165</v>
      </c>
      <c r="G5894" t="s">
        <v>12166</v>
      </c>
      <c r="H5894">
        <v>0.60199999999999998</v>
      </c>
      <c r="I5894" t="s">
        <v>265</v>
      </c>
      <c r="J5894" t="s">
        <v>242</v>
      </c>
      <c r="K5894" t="s">
        <v>243</v>
      </c>
      <c r="L5894" t="s">
        <v>244</v>
      </c>
      <c r="M5894">
        <v>0</v>
      </c>
      <c r="N5894">
        <v>0.60199999999999998</v>
      </c>
      <c r="O5894" t="s">
        <v>324</v>
      </c>
      <c r="P5894" t="s">
        <v>8492</v>
      </c>
      <c r="Q5894" t="s">
        <v>2091</v>
      </c>
      <c r="R5894" t="s">
        <v>12167</v>
      </c>
      <c r="S5894" t="s">
        <v>270</v>
      </c>
      <c r="T5894" t="b">
        <v>1</v>
      </c>
    </row>
    <row r="5895" spans="1:20" x14ac:dyDescent="0.25">
      <c r="A5895" t="s">
        <v>259</v>
      </c>
      <c r="B5895" t="s">
        <v>260</v>
      </c>
      <c r="C5895" t="s">
        <v>294</v>
      </c>
      <c r="D5895" t="s">
        <v>2086</v>
      </c>
      <c r="E5895" t="s">
        <v>6294</v>
      </c>
      <c r="F5895" t="s">
        <v>12165</v>
      </c>
      <c r="G5895" t="s">
        <v>12166</v>
      </c>
      <c r="H5895">
        <v>0.154</v>
      </c>
      <c r="I5895" t="s">
        <v>265</v>
      </c>
      <c r="J5895" t="s">
        <v>242</v>
      </c>
      <c r="K5895" t="s">
        <v>243</v>
      </c>
      <c r="L5895" t="s">
        <v>244</v>
      </c>
      <c r="M5895">
        <v>0</v>
      </c>
      <c r="N5895">
        <v>0.154</v>
      </c>
      <c r="O5895" t="s">
        <v>324</v>
      </c>
      <c r="P5895" t="s">
        <v>8492</v>
      </c>
      <c r="Q5895" t="s">
        <v>2091</v>
      </c>
      <c r="R5895" t="s">
        <v>12167</v>
      </c>
      <c r="S5895" t="s">
        <v>270</v>
      </c>
      <c r="T5895" t="b">
        <v>1</v>
      </c>
    </row>
    <row r="5896" spans="1:20" x14ac:dyDescent="0.25">
      <c r="A5896" t="s">
        <v>236</v>
      </c>
      <c r="B5896" t="s">
        <v>236</v>
      </c>
      <c r="C5896" t="s">
        <v>237</v>
      </c>
      <c r="D5896" t="s">
        <v>1198</v>
      </c>
      <c r="F5896" t="s">
        <v>1438</v>
      </c>
      <c r="G5896" t="s">
        <v>4948</v>
      </c>
      <c r="H5896">
        <v>1.8749999999999999E-2</v>
      </c>
      <c r="I5896" t="s">
        <v>254</v>
      </c>
      <c r="J5896" t="s">
        <v>242</v>
      </c>
      <c r="K5896" t="s">
        <v>243</v>
      </c>
      <c r="L5896" t="s">
        <v>244</v>
      </c>
      <c r="M5896">
        <v>0</v>
      </c>
      <c r="N5896">
        <v>1.8749999999999999E-2</v>
      </c>
      <c r="O5896" t="s">
        <v>395</v>
      </c>
      <c r="P5896" t="s">
        <v>12168</v>
      </c>
      <c r="Q5896" t="s">
        <v>1201</v>
      </c>
      <c r="R5896" t="s">
        <v>6979</v>
      </c>
      <c r="S5896" t="s">
        <v>249</v>
      </c>
      <c r="T5896" t="b">
        <v>1</v>
      </c>
    </row>
    <row r="5897" spans="1:20" x14ac:dyDescent="0.25">
      <c r="A5897" t="s">
        <v>259</v>
      </c>
      <c r="B5897" t="s">
        <v>271</v>
      </c>
      <c r="C5897" t="s">
        <v>237</v>
      </c>
      <c r="D5897" t="s">
        <v>2282</v>
      </c>
      <c r="E5897" t="s">
        <v>12169</v>
      </c>
      <c r="F5897" t="s">
        <v>12170</v>
      </c>
      <c r="G5897" t="s">
        <v>12171</v>
      </c>
      <c r="H5897">
        <v>5.5359999999999996</v>
      </c>
      <c r="I5897" t="s">
        <v>265</v>
      </c>
      <c r="J5897" t="s">
        <v>242</v>
      </c>
      <c r="K5897" t="s">
        <v>243</v>
      </c>
      <c r="L5897" t="s">
        <v>244</v>
      </c>
      <c r="M5897">
        <v>0</v>
      </c>
      <c r="N5897">
        <v>5.5359999999999996</v>
      </c>
      <c r="O5897" t="s">
        <v>562</v>
      </c>
      <c r="P5897" t="s">
        <v>12172</v>
      </c>
      <c r="Q5897" t="s">
        <v>2288</v>
      </c>
      <c r="R5897" t="s">
        <v>12173</v>
      </c>
      <c r="S5897" t="s">
        <v>279</v>
      </c>
      <c r="T5897" t="b">
        <v>1</v>
      </c>
    </row>
    <row r="5898" spans="1:20" x14ac:dyDescent="0.25">
      <c r="A5898" t="s">
        <v>259</v>
      </c>
      <c r="B5898" t="s">
        <v>271</v>
      </c>
      <c r="C5898" t="s">
        <v>294</v>
      </c>
      <c r="D5898" t="s">
        <v>2282</v>
      </c>
      <c r="E5898" t="s">
        <v>12169</v>
      </c>
      <c r="F5898" t="s">
        <v>12170</v>
      </c>
      <c r="G5898" t="s">
        <v>12171</v>
      </c>
      <c r="H5898">
        <v>1.9859</v>
      </c>
      <c r="I5898" t="s">
        <v>265</v>
      </c>
      <c r="J5898" t="s">
        <v>242</v>
      </c>
      <c r="K5898" t="s">
        <v>243</v>
      </c>
      <c r="L5898" t="s">
        <v>244</v>
      </c>
      <c r="M5898">
        <v>0</v>
      </c>
      <c r="N5898">
        <v>1.9859</v>
      </c>
      <c r="O5898" t="s">
        <v>562</v>
      </c>
      <c r="P5898" t="s">
        <v>12172</v>
      </c>
      <c r="Q5898" t="s">
        <v>2288</v>
      </c>
      <c r="R5898" t="s">
        <v>12173</v>
      </c>
      <c r="S5898" t="s">
        <v>279</v>
      </c>
      <c r="T5898" t="b">
        <v>1</v>
      </c>
    </row>
    <row r="5899" spans="1:20" x14ac:dyDescent="0.25">
      <c r="A5899" t="s">
        <v>259</v>
      </c>
      <c r="B5899" t="s">
        <v>271</v>
      </c>
      <c r="C5899" t="s">
        <v>336</v>
      </c>
      <c r="D5899" t="s">
        <v>2282</v>
      </c>
      <c r="E5899" t="s">
        <v>12169</v>
      </c>
      <c r="F5899" t="s">
        <v>12170</v>
      </c>
      <c r="G5899" t="s">
        <v>12171</v>
      </c>
      <c r="H5899">
        <v>36035</v>
      </c>
      <c r="I5899" t="s">
        <v>265</v>
      </c>
      <c r="J5899" t="s">
        <v>242</v>
      </c>
      <c r="K5899" t="s">
        <v>243</v>
      </c>
      <c r="L5899" t="s">
        <v>244</v>
      </c>
      <c r="M5899">
        <v>0</v>
      </c>
      <c r="N5899">
        <v>36035</v>
      </c>
      <c r="O5899" t="s">
        <v>562</v>
      </c>
      <c r="P5899" t="s">
        <v>12172</v>
      </c>
      <c r="Q5899" t="s">
        <v>2288</v>
      </c>
      <c r="R5899" t="s">
        <v>12174</v>
      </c>
      <c r="S5899" t="s">
        <v>279</v>
      </c>
      <c r="T5899" t="b">
        <v>1</v>
      </c>
    </row>
    <row r="5900" spans="1:20" x14ac:dyDescent="0.25">
      <c r="A5900" t="s">
        <v>259</v>
      </c>
      <c r="B5900" t="s">
        <v>271</v>
      </c>
      <c r="C5900" t="s">
        <v>336</v>
      </c>
      <c r="D5900" t="s">
        <v>2282</v>
      </c>
      <c r="E5900" t="s">
        <v>12169</v>
      </c>
      <c r="F5900" t="s">
        <v>12170</v>
      </c>
      <c r="G5900" t="s">
        <v>12171</v>
      </c>
      <c r="H5900">
        <v>86745</v>
      </c>
      <c r="I5900" t="s">
        <v>265</v>
      </c>
      <c r="J5900" t="s">
        <v>242</v>
      </c>
      <c r="K5900" t="s">
        <v>243</v>
      </c>
      <c r="L5900" t="s">
        <v>244</v>
      </c>
      <c r="M5900">
        <v>0</v>
      </c>
      <c r="N5900">
        <v>86745</v>
      </c>
      <c r="O5900" t="s">
        <v>562</v>
      </c>
      <c r="P5900" t="s">
        <v>12172</v>
      </c>
      <c r="Q5900" t="s">
        <v>2288</v>
      </c>
      <c r="R5900" t="s">
        <v>12175</v>
      </c>
      <c r="S5900" t="s">
        <v>279</v>
      </c>
      <c r="T5900" t="b">
        <v>1</v>
      </c>
    </row>
    <row r="5901" spans="1:20" x14ac:dyDescent="0.25">
      <c r="A5901" t="s">
        <v>259</v>
      </c>
      <c r="B5901" t="s">
        <v>260</v>
      </c>
      <c r="C5901" t="s">
        <v>237</v>
      </c>
      <c r="D5901" t="s">
        <v>2292</v>
      </c>
      <c r="E5901" t="s">
        <v>2604</v>
      </c>
      <c r="F5901" t="s">
        <v>8335</v>
      </c>
      <c r="G5901" t="s">
        <v>8336</v>
      </c>
      <c r="H5901">
        <v>1.698429</v>
      </c>
      <c r="I5901" t="s">
        <v>265</v>
      </c>
      <c r="J5901" t="s">
        <v>242</v>
      </c>
      <c r="K5901" t="s">
        <v>243</v>
      </c>
      <c r="L5901" t="s">
        <v>244</v>
      </c>
      <c r="M5901">
        <v>0</v>
      </c>
      <c r="N5901">
        <v>1.698429</v>
      </c>
      <c r="O5901" t="s">
        <v>372</v>
      </c>
      <c r="P5901" t="s">
        <v>12176</v>
      </c>
      <c r="Q5901" t="s">
        <v>2297</v>
      </c>
      <c r="R5901" t="s">
        <v>12177</v>
      </c>
      <c r="S5901" t="s">
        <v>270</v>
      </c>
      <c r="T5901" t="b">
        <v>1</v>
      </c>
    </row>
    <row r="5902" spans="1:20" x14ac:dyDescent="0.25">
      <c r="A5902" t="s">
        <v>259</v>
      </c>
      <c r="B5902" t="s">
        <v>260</v>
      </c>
      <c r="C5902" t="s">
        <v>237</v>
      </c>
      <c r="D5902" t="s">
        <v>707</v>
      </c>
      <c r="E5902" t="s">
        <v>6656</v>
      </c>
      <c r="F5902" t="s">
        <v>9197</v>
      </c>
      <c r="G5902" t="s">
        <v>9197</v>
      </c>
      <c r="H5902">
        <v>0.14554800000000001</v>
      </c>
      <c r="I5902" t="s">
        <v>265</v>
      </c>
      <c r="J5902" t="s">
        <v>242</v>
      </c>
      <c r="K5902" t="s">
        <v>243</v>
      </c>
      <c r="L5902" t="s">
        <v>244</v>
      </c>
      <c r="M5902">
        <v>0</v>
      </c>
      <c r="N5902">
        <v>0.14554800000000001</v>
      </c>
      <c r="O5902" t="s">
        <v>372</v>
      </c>
      <c r="P5902" t="s">
        <v>12178</v>
      </c>
      <c r="Q5902" t="s">
        <v>713</v>
      </c>
      <c r="R5902" t="s">
        <v>12179</v>
      </c>
      <c r="S5902" t="s">
        <v>270</v>
      </c>
      <c r="T5902" t="b">
        <v>1</v>
      </c>
    </row>
    <row r="5903" spans="1:20" x14ac:dyDescent="0.25">
      <c r="A5903" t="s">
        <v>259</v>
      </c>
      <c r="B5903" t="s">
        <v>260</v>
      </c>
      <c r="C5903" t="s">
        <v>237</v>
      </c>
      <c r="D5903" t="s">
        <v>4065</v>
      </c>
      <c r="E5903" t="s">
        <v>6827</v>
      </c>
      <c r="F5903" t="s">
        <v>12180</v>
      </c>
      <c r="G5903" t="s">
        <v>12180</v>
      </c>
      <c r="H5903">
        <v>3.456</v>
      </c>
      <c r="I5903" t="s">
        <v>265</v>
      </c>
      <c r="J5903" t="s">
        <v>242</v>
      </c>
      <c r="K5903" t="s">
        <v>243</v>
      </c>
      <c r="L5903" t="s">
        <v>244</v>
      </c>
      <c r="M5903">
        <v>0</v>
      </c>
      <c r="N5903">
        <v>3.456</v>
      </c>
      <c r="O5903" t="s">
        <v>324</v>
      </c>
      <c r="P5903" t="s">
        <v>12181</v>
      </c>
      <c r="Q5903" t="s">
        <v>4069</v>
      </c>
      <c r="R5903" t="s">
        <v>12182</v>
      </c>
      <c r="S5903" t="s">
        <v>270</v>
      </c>
      <c r="T5903" t="b">
        <v>1</v>
      </c>
    </row>
    <row r="5904" spans="1:20" x14ac:dyDescent="0.25">
      <c r="A5904" t="s">
        <v>259</v>
      </c>
      <c r="B5904" t="s">
        <v>260</v>
      </c>
      <c r="C5904" t="s">
        <v>336</v>
      </c>
      <c r="D5904" t="s">
        <v>4065</v>
      </c>
      <c r="E5904" t="s">
        <v>6827</v>
      </c>
      <c r="F5904" t="s">
        <v>12180</v>
      </c>
      <c r="G5904" t="s">
        <v>12180</v>
      </c>
      <c r="H5904">
        <v>17801</v>
      </c>
      <c r="I5904" t="s">
        <v>265</v>
      </c>
      <c r="J5904" t="s">
        <v>242</v>
      </c>
      <c r="K5904" t="s">
        <v>243</v>
      </c>
      <c r="L5904" t="s">
        <v>244</v>
      </c>
      <c r="M5904">
        <v>0</v>
      </c>
      <c r="N5904">
        <v>17801</v>
      </c>
      <c r="O5904" t="s">
        <v>324</v>
      </c>
      <c r="P5904" t="s">
        <v>12181</v>
      </c>
      <c r="Q5904" t="s">
        <v>4069</v>
      </c>
      <c r="R5904" t="s">
        <v>12183</v>
      </c>
      <c r="S5904" t="s">
        <v>270</v>
      </c>
      <c r="T5904" t="b">
        <v>1</v>
      </c>
    </row>
    <row r="5905" spans="1:20" x14ac:dyDescent="0.25">
      <c r="A5905" t="s">
        <v>259</v>
      </c>
      <c r="B5905" t="s">
        <v>260</v>
      </c>
      <c r="C5905" t="s">
        <v>336</v>
      </c>
      <c r="D5905" t="s">
        <v>4065</v>
      </c>
      <c r="E5905" t="s">
        <v>6827</v>
      </c>
      <c r="F5905" t="s">
        <v>12180</v>
      </c>
      <c r="G5905" t="s">
        <v>12180</v>
      </c>
      <c r="H5905">
        <v>34150</v>
      </c>
      <c r="I5905" t="s">
        <v>265</v>
      </c>
      <c r="J5905" t="s">
        <v>242</v>
      </c>
      <c r="K5905" t="s">
        <v>243</v>
      </c>
      <c r="L5905" t="s">
        <v>244</v>
      </c>
      <c r="M5905">
        <v>0</v>
      </c>
      <c r="N5905">
        <v>34150</v>
      </c>
      <c r="O5905" t="s">
        <v>324</v>
      </c>
      <c r="P5905" t="s">
        <v>12181</v>
      </c>
      <c r="Q5905" t="s">
        <v>4069</v>
      </c>
      <c r="R5905" t="s">
        <v>12184</v>
      </c>
      <c r="S5905" t="s">
        <v>270</v>
      </c>
      <c r="T5905" t="b">
        <v>1</v>
      </c>
    </row>
    <row r="5906" spans="1:20" x14ac:dyDescent="0.25">
      <c r="A5906" t="s">
        <v>259</v>
      </c>
      <c r="B5906" t="s">
        <v>260</v>
      </c>
      <c r="C5906" t="s">
        <v>237</v>
      </c>
      <c r="D5906" t="s">
        <v>715</v>
      </c>
      <c r="E5906" t="s">
        <v>1130</v>
      </c>
      <c r="F5906" t="s">
        <v>1130</v>
      </c>
      <c r="G5906" t="s">
        <v>11932</v>
      </c>
      <c r="H5906">
        <v>2.23</v>
      </c>
      <c r="I5906" t="s">
        <v>265</v>
      </c>
      <c r="J5906" t="s">
        <v>242</v>
      </c>
      <c r="K5906" t="s">
        <v>243</v>
      </c>
      <c r="L5906" t="s">
        <v>244</v>
      </c>
      <c r="M5906">
        <v>0</v>
      </c>
      <c r="N5906">
        <v>2.23</v>
      </c>
      <c r="O5906" t="s">
        <v>266</v>
      </c>
      <c r="P5906" t="s">
        <v>12185</v>
      </c>
      <c r="Q5906" t="s">
        <v>717</v>
      </c>
      <c r="R5906" t="s">
        <v>12186</v>
      </c>
      <c r="S5906" t="s">
        <v>270</v>
      </c>
      <c r="T5906" t="b">
        <v>1</v>
      </c>
    </row>
    <row r="5907" spans="1:20" x14ac:dyDescent="0.25">
      <c r="A5907" t="s">
        <v>259</v>
      </c>
      <c r="B5907" t="s">
        <v>260</v>
      </c>
      <c r="C5907" t="s">
        <v>294</v>
      </c>
      <c r="D5907" t="s">
        <v>715</v>
      </c>
      <c r="E5907" t="s">
        <v>1130</v>
      </c>
      <c r="F5907" t="s">
        <v>1130</v>
      </c>
      <c r="G5907" t="s">
        <v>11932</v>
      </c>
      <c r="H5907">
        <v>1.31</v>
      </c>
      <c r="I5907" t="s">
        <v>265</v>
      </c>
      <c r="J5907" t="s">
        <v>242</v>
      </c>
      <c r="K5907" t="s">
        <v>243</v>
      </c>
      <c r="L5907" t="s">
        <v>244</v>
      </c>
      <c r="M5907">
        <v>0</v>
      </c>
      <c r="N5907">
        <v>1.31</v>
      </c>
      <c r="O5907" t="s">
        <v>266</v>
      </c>
      <c r="P5907" t="s">
        <v>12185</v>
      </c>
      <c r="Q5907" t="s">
        <v>717</v>
      </c>
      <c r="R5907" t="s">
        <v>12186</v>
      </c>
      <c r="S5907" t="s">
        <v>270</v>
      </c>
      <c r="T5907" t="b">
        <v>1</v>
      </c>
    </row>
    <row r="5908" spans="1:20" x14ac:dyDescent="0.25">
      <c r="A5908" t="s">
        <v>259</v>
      </c>
      <c r="B5908" t="s">
        <v>260</v>
      </c>
      <c r="C5908" t="s">
        <v>237</v>
      </c>
      <c r="D5908" t="s">
        <v>875</v>
      </c>
      <c r="E5908" t="s">
        <v>4248</v>
      </c>
      <c r="F5908" t="s">
        <v>8174</v>
      </c>
      <c r="G5908" t="s">
        <v>8174</v>
      </c>
      <c r="H5908">
        <v>13.073</v>
      </c>
      <c r="I5908" t="s">
        <v>265</v>
      </c>
      <c r="J5908" t="s">
        <v>242</v>
      </c>
      <c r="K5908" t="s">
        <v>243</v>
      </c>
      <c r="L5908" t="s">
        <v>244</v>
      </c>
      <c r="M5908">
        <v>0</v>
      </c>
      <c r="N5908">
        <v>13.073</v>
      </c>
      <c r="O5908" t="s">
        <v>283</v>
      </c>
      <c r="P5908" t="s">
        <v>12187</v>
      </c>
      <c r="Q5908" t="s">
        <v>879</v>
      </c>
      <c r="R5908" t="s">
        <v>12188</v>
      </c>
      <c r="S5908" t="s">
        <v>270</v>
      </c>
      <c r="T5908" t="b">
        <v>1</v>
      </c>
    </row>
    <row r="5909" spans="1:20" x14ac:dyDescent="0.25">
      <c r="A5909" t="s">
        <v>259</v>
      </c>
      <c r="B5909" t="s">
        <v>260</v>
      </c>
      <c r="C5909" t="s">
        <v>294</v>
      </c>
      <c r="D5909" t="s">
        <v>875</v>
      </c>
      <c r="E5909" t="s">
        <v>4248</v>
      </c>
      <c r="F5909" t="s">
        <v>8174</v>
      </c>
      <c r="G5909" t="s">
        <v>8174</v>
      </c>
      <c r="H5909">
        <v>10.130000000000001</v>
      </c>
      <c r="I5909" t="s">
        <v>265</v>
      </c>
      <c r="J5909" t="s">
        <v>242</v>
      </c>
      <c r="K5909" t="s">
        <v>243</v>
      </c>
      <c r="L5909" t="s">
        <v>244</v>
      </c>
      <c r="M5909">
        <v>0</v>
      </c>
      <c r="N5909">
        <v>10.130000000000001</v>
      </c>
      <c r="O5909" t="s">
        <v>283</v>
      </c>
      <c r="P5909" t="s">
        <v>12187</v>
      </c>
      <c r="Q5909" t="s">
        <v>879</v>
      </c>
      <c r="R5909" t="s">
        <v>12188</v>
      </c>
      <c r="S5909" t="s">
        <v>270</v>
      </c>
      <c r="T5909" t="b">
        <v>1</v>
      </c>
    </row>
    <row r="5910" spans="1:20" x14ac:dyDescent="0.25">
      <c r="A5910" t="s">
        <v>259</v>
      </c>
      <c r="B5910" t="s">
        <v>260</v>
      </c>
      <c r="C5910" t="s">
        <v>237</v>
      </c>
      <c r="D5910" t="s">
        <v>1428</v>
      </c>
      <c r="E5910" t="s">
        <v>4321</v>
      </c>
      <c r="F5910" t="s">
        <v>12189</v>
      </c>
      <c r="G5910" t="s">
        <v>12189</v>
      </c>
      <c r="H5910">
        <v>0.37147200000000002</v>
      </c>
      <c r="I5910" t="s">
        <v>265</v>
      </c>
      <c r="J5910" t="s">
        <v>242</v>
      </c>
      <c r="K5910" t="s">
        <v>243</v>
      </c>
      <c r="L5910" t="s">
        <v>244</v>
      </c>
      <c r="M5910">
        <v>0</v>
      </c>
      <c r="N5910">
        <v>0.37147200000000002</v>
      </c>
      <c r="O5910" t="s">
        <v>372</v>
      </c>
      <c r="P5910" t="s">
        <v>12190</v>
      </c>
      <c r="Q5910" t="s">
        <v>1432</v>
      </c>
      <c r="R5910" t="s">
        <v>12191</v>
      </c>
      <c r="S5910" t="s">
        <v>270</v>
      </c>
      <c r="T5910" t="b">
        <v>1</v>
      </c>
    </row>
    <row r="5911" spans="1:20" x14ac:dyDescent="0.25">
      <c r="A5911" t="s">
        <v>259</v>
      </c>
      <c r="B5911" t="s">
        <v>260</v>
      </c>
      <c r="C5911" t="s">
        <v>294</v>
      </c>
      <c r="D5911" t="s">
        <v>1428</v>
      </c>
      <c r="E5911" t="s">
        <v>4321</v>
      </c>
      <c r="F5911" t="s">
        <v>12189</v>
      </c>
      <c r="G5911" t="s">
        <v>12189</v>
      </c>
      <c r="H5911">
        <v>0.188496</v>
      </c>
      <c r="I5911" t="s">
        <v>265</v>
      </c>
      <c r="J5911" t="s">
        <v>242</v>
      </c>
      <c r="K5911" t="s">
        <v>243</v>
      </c>
      <c r="L5911" t="s">
        <v>244</v>
      </c>
      <c r="M5911">
        <v>0</v>
      </c>
      <c r="N5911">
        <v>0.188496</v>
      </c>
      <c r="O5911" t="s">
        <v>372</v>
      </c>
      <c r="P5911" t="s">
        <v>12190</v>
      </c>
      <c r="Q5911" t="s">
        <v>1432</v>
      </c>
      <c r="R5911" t="s">
        <v>12191</v>
      </c>
      <c r="S5911" t="s">
        <v>270</v>
      </c>
      <c r="T5911" t="b">
        <v>1</v>
      </c>
    </row>
    <row r="5912" spans="1:20" x14ac:dyDescent="0.25">
      <c r="A5912" t="s">
        <v>236</v>
      </c>
      <c r="B5912" t="s">
        <v>236</v>
      </c>
      <c r="C5912" t="s">
        <v>237</v>
      </c>
      <c r="D5912" t="s">
        <v>238</v>
      </c>
      <c r="E5912" t="s">
        <v>251</v>
      </c>
      <c r="F5912" t="s">
        <v>252</v>
      </c>
      <c r="G5912" t="s">
        <v>9050</v>
      </c>
      <c r="H5912">
        <v>1</v>
      </c>
      <c r="I5912" t="s">
        <v>492</v>
      </c>
      <c r="J5912" t="s">
        <v>242</v>
      </c>
      <c r="K5912" t="s">
        <v>243</v>
      </c>
      <c r="L5912" t="s">
        <v>244</v>
      </c>
      <c r="M5912">
        <v>0</v>
      </c>
      <c r="N5912">
        <v>1</v>
      </c>
      <c r="O5912" t="s">
        <v>255</v>
      </c>
      <c r="P5912" t="s">
        <v>12192</v>
      </c>
      <c r="Q5912" t="s">
        <v>247</v>
      </c>
      <c r="R5912" t="s">
        <v>1612</v>
      </c>
      <c r="S5912" t="s">
        <v>249</v>
      </c>
      <c r="T5912" t="b">
        <v>1</v>
      </c>
    </row>
    <row r="5913" spans="1:20" x14ac:dyDescent="0.25">
      <c r="A5913" t="s">
        <v>259</v>
      </c>
      <c r="B5913" t="s">
        <v>260</v>
      </c>
      <c r="C5913" t="s">
        <v>237</v>
      </c>
      <c r="D5913" t="s">
        <v>328</v>
      </c>
      <c r="E5913" t="s">
        <v>5778</v>
      </c>
      <c r="F5913" t="s">
        <v>12193</v>
      </c>
      <c r="G5913" t="s">
        <v>12193</v>
      </c>
      <c r="H5913">
        <v>1.1930000000000001</v>
      </c>
      <c r="I5913" t="s">
        <v>265</v>
      </c>
      <c r="J5913" t="s">
        <v>242</v>
      </c>
      <c r="K5913" t="s">
        <v>243</v>
      </c>
      <c r="L5913" t="s">
        <v>244</v>
      </c>
      <c r="M5913">
        <v>0</v>
      </c>
      <c r="N5913">
        <v>1.1930000000000001</v>
      </c>
      <c r="O5913" t="s">
        <v>331</v>
      </c>
      <c r="P5913" t="s">
        <v>12194</v>
      </c>
      <c r="Q5913" t="s">
        <v>333</v>
      </c>
      <c r="R5913" t="s">
        <v>12195</v>
      </c>
      <c r="S5913" t="s">
        <v>270</v>
      </c>
      <c r="T5913" t="b">
        <v>1</v>
      </c>
    </row>
    <row r="5914" spans="1:20" x14ac:dyDescent="0.25">
      <c r="A5914" t="s">
        <v>259</v>
      </c>
      <c r="B5914" t="s">
        <v>260</v>
      </c>
      <c r="C5914" t="s">
        <v>237</v>
      </c>
      <c r="D5914" t="s">
        <v>6539</v>
      </c>
      <c r="E5914" t="s">
        <v>6540</v>
      </c>
      <c r="F5914" t="s">
        <v>12196</v>
      </c>
      <c r="G5914" t="s">
        <v>12196</v>
      </c>
      <c r="H5914">
        <v>0.22800000000000001</v>
      </c>
      <c r="I5914" t="s">
        <v>265</v>
      </c>
      <c r="J5914" t="s">
        <v>242</v>
      </c>
      <c r="K5914" t="s">
        <v>243</v>
      </c>
      <c r="L5914" t="s">
        <v>244</v>
      </c>
      <c r="M5914">
        <v>0</v>
      </c>
      <c r="N5914">
        <v>0.22800000000000001</v>
      </c>
      <c r="O5914" t="s">
        <v>298</v>
      </c>
      <c r="P5914" t="s">
        <v>12197</v>
      </c>
      <c r="Q5914" t="s">
        <v>6543</v>
      </c>
      <c r="R5914" t="s">
        <v>12198</v>
      </c>
      <c r="S5914" t="s">
        <v>270</v>
      </c>
      <c r="T5914" t="b">
        <v>1</v>
      </c>
    </row>
    <row r="5915" spans="1:20" x14ac:dyDescent="0.25">
      <c r="A5915" t="s">
        <v>236</v>
      </c>
      <c r="B5915" t="s">
        <v>236</v>
      </c>
      <c r="C5915" t="s">
        <v>237</v>
      </c>
      <c r="D5915" t="s">
        <v>483</v>
      </c>
      <c r="F5915" t="s">
        <v>567</v>
      </c>
      <c r="G5915" t="s">
        <v>12199</v>
      </c>
      <c r="H5915">
        <v>2.9700000000000001E-2</v>
      </c>
      <c r="I5915" t="s">
        <v>341</v>
      </c>
      <c r="J5915" t="s">
        <v>242</v>
      </c>
      <c r="K5915" t="s">
        <v>243</v>
      </c>
      <c r="L5915" t="s">
        <v>244</v>
      </c>
      <c r="M5915">
        <v>0</v>
      </c>
      <c r="N5915">
        <v>2.9700000000000001E-2</v>
      </c>
      <c r="O5915" t="s">
        <v>2541</v>
      </c>
      <c r="P5915" t="s">
        <v>12200</v>
      </c>
      <c r="Q5915" t="s">
        <v>488</v>
      </c>
      <c r="R5915" t="s">
        <v>5116</v>
      </c>
      <c r="S5915" t="s">
        <v>249</v>
      </c>
      <c r="T5915" t="b">
        <v>1</v>
      </c>
    </row>
    <row r="5916" spans="1:20" x14ac:dyDescent="0.25">
      <c r="A5916" t="s">
        <v>236</v>
      </c>
      <c r="B5916" t="s">
        <v>236</v>
      </c>
      <c r="C5916" t="s">
        <v>237</v>
      </c>
      <c r="D5916" t="s">
        <v>250</v>
      </c>
      <c r="E5916" t="s">
        <v>251</v>
      </c>
      <c r="F5916" t="s">
        <v>479</v>
      </c>
      <c r="G5916" t="s">
        <v>1218</v>
      </c>
      <c r="H5916">
        <v>5.1999999999999998E-3</v>
      </c>
      <c r="I5916" t="s">
        <v>254</v>
      </c>
      <c r="J5916" t="s">
        <v>242</v>
      </c>
      <c r="K5916" t="s">
        <v>243</v>
      </c>
      <c r="L5916" t="s">
        <v>244</v>
      </c>
      <c r="M5916">
        <v>0</v>
      </c>
      <c r="N5916">
        <v>5.1999999999999998E-3</v>
      </c>
      <c r="O5916" t="s">
        <v>255</v>
      </c>
      <c r="P5916" t="s">
        <v>12201</v>
      </c>
      <c r="Q5916" t="s">
        <v>257</v>
      </c>
      <c r="R5916" t="s">
        <v>4230</v>
      </c>
      <c r="S5916" t="s">
        <v>249</v>
      </c>
      <c r="T5916" t="b">
        <v>1</v>
      </c>
    </row>
    <row r="5917" spans="1:20" x14ac:dyDescent="0.25">
      <c r="A5917" t="s">
        <v>236</v>
      </c>
      <c r="B5917" t="s">
        <v>236</v>
      </c>
      <c r="C5917" t="s">
        <v>237</v>
      </c>
      <c r="D5917" t="s">
        <v>1198</v>
      </c>
      <c r="F5917" t="s">
        <v>600</v>
      </c>
      <c r="G5917" t="s">
        <v>601</v>
      </c>
      <c r="H5917">
        <v>4.4999999999999998E-2</v>
      </c>
      <c r="I5917" t="s">
        <v>341</v>
      </c>
      <c r="J5917" t="s">
        <v>242</v>
      </c>
      <c r="K5917" t="s">
        <v>243</v>
      </c>
      <c r="L5917" t="s">
        <v>244</v>
      </c>
      <c r="M5917">
        <v>0</v>
      </c>
      <c r="N5917">
        <v>4.4999999999999998E-2</v>
      </c>
      <c r="O5917" t="s">
        <v>358</v>
      </c>
      <c r="P5917" t="s">
        <v>12202</v>
      </c>
      <c r="Q5917" t="s">
        <v>1201</v>
      </c>
      <c r="R5917" t="s">
        <v>3775</v>
      </c>
      <c r="S5917" t="s">
        <v>249</v>
      </c>
      <c r="T5917" t="b">
        <v>1</v>
      </c>
    </row>
    <row r="5918" spans="1:20" x14ac:dyDescent="0.25">
      <c r="A5918" t="s">
        <v>259</v>
      </c>
      <c r="B5918" t="s">
        <v>260</v>
      </c>
      <c r="C5918" t="s">
        <v>237</v>
      </c>
      <c r="D5918" t="s">
        <v>4407</v>
      </c>
      <c r="E5918" t="s">
        <v>4408</v>
      </c>
      <c r="F5918" t="s">
        <v>12203</v>
      </c>
      <c r="G5918" t="s">
        <v>12204</v>
      </c>
      <c r="H5918">
        <v>0.487176</v>
      </c>
      <c r="I5918" t="s">
        <v>265</v>
      </c>
      <c r="J5918" t="s">
        <v>242</v>
      </c>
      <c r="K5918" t="s">
        <v>243</v>
      </c>
      <c r="L5918" t="s">
        <v>244</v>
      </c>
      <c r="M5918">
        <v>0</v>
      </c>
      <c r="N5918">
        <v>0.487176</v>
      </c>
      <c r="O5918" t="s">
        <v>372</v>
      </c>
      <c r="P5918" t="s">
        <v>12205</v>
      </c>
      <c r="Q5918" t="s">
        <v>4412</v>
      </c>
      <c r="R5918" t="s">
        <v>12206</v>
      </c>
      <c r="S5918" t="s">
        <v>270</v>
      </c>
      <c r="T5918" t="b">
        <v>1</v>
      </c>
    </row>
    <row r="5919" spans="1:20" x14ac:dyDescent="0.25">
      <c r="A5919" t="s">
        <v>259</v>
      </c>
      <c r="B5919" t="s">
        <v>260</v>
      </c>
      <c r="C5919" t="s">
        <v>294</v>
      </c>
      <c r="D5919" t="s">
        <v>4407</v>
      </c>
      <c r="E5919" t="s">
        <v>4408</v>
      </c>
      <c r="F5919" t="s">
        <v>12203</v>
      </c>
      <c r="G5919" t="s">
        <v>12204</v>
      </c>
      <c r="H5919">
        <v>0.198045</v>
      </c>
      <c r="I5919" t="s">
        <v>265</v>
      </c>
      <c r="J5919" t="s">
        <v>242</v>
      </c>
      <c r="K5919" t="s">
        <v>243</v>
      </c>
      <c r="L5919" t="s">
        <v>244</v>
      </c>
      <c r="M5919">
        <v>0</v>
      </c>
      <c r="N5919">
        <v>0.198045</v>
      </c>
      <c r="O5919" t="s">
        <v>372</v>
      </c>
      <c r="P5919" t="s">
        <v>12205</v>
      </c>
      <c r="Q5919" t="s">
        <v>4412</v>
      </c>
      <c r="R5919" t="s">
        <v>12206</v>
      </c>
      <c r="S5919" t="s">
        <v>270</v>
      </c>
      <c r="T5919" t="b">
        <v>1</v>
      </c>
    </row>
    <row r="5920" spans="1:20" x14ac:dyDescent="0.25">
      <c r="A5920" t="s">
        <v>259</v>
      </c>
      <c r="B5920" t="s">
        <v>260</v>
      </c>
      <c r="C5920" t="s">
        <v>237</v>
      </c>
      <c r="D5920" t="s">
        <v>1033</v>
      </c>
      <c r="E5920" t="s">
        <v>5396</v>
      </c>
      <c r="F5920" t="s">
        <v>12207</v>
      </c>
      <c r="G5920" t="s">
        <v>12207</v>
      </c>
      <c r="H5920">
        <v>0.20499999999999999</v>
      </c>
      <c r="I5920" t="s">
        <v>265</v>
      </c>
      <c r="J5920" t="s">
        <v>242</v>
      </c>
      <c r="K5920" t="s">
        <v>243</v>
      </c>
      <c r="L5920" t="s">
        <v>244</v>
      </c>
      <c r="M5920">
        <v>0</v>
      </c>
      <c r="N5920">
        <v>0.20499999999999999</v>
      </c>
      <c r="O5920" t="s">
        <v>324</v>
      </c>
      <c r="P5920" t="s">
        <v>12208</v>
      </c>
      <c r="Q5920" t="s">
        <v>1037</v>
      </c>
      <c r="R5920" t="s">
        <v>12209</v>
      </c>
      <c r="S5920" t="s">
        <v>270</v>
      </c>
      <c r="T5920" t="b">
        <v>1</v>
      </c>
    </row>
    <row r="5921" spans="1:20" x14ac:dyDescent="0.25">
      <c r="A5921" t="s">
        <v>259</v>
      </c>
      <c r="B5921" t="s">
        <v>260</v>
      </c>
      <c r="C5921" t="s">
        <v>294</v>
      </c>
      <c r="D5921" t="s">
        <v>1033</v>
      </c>
      <c r="E5921" t="s">
        <v>5396</v>
      </c>
      <c r="F5921" t="s">
        <v>12207</v>
      </c>
      <c r="G5921" t="s">
        <v>12207</v>
      </c>
      <c r="H5921">
        <v>0.113</v>
      </c>
      <c r="I5921" t="s">
        <v>265</v>
      </c>
      <c r="J5921" t="s">
        <v>242</v>
      </c>
      <c r="K5921" t="s">
        <v>243</v>
      </c>
      <c r="L5921" t="s">
        <v>244</v>
      </c>
      <c r="M5921">
        <v>0</v>
      </c>
      <c r="N5921">
        <v>0.113</v>
      </c>
      <c r="O5921" t="s">
        <v>324</v>
      </c>
      <c r="P5921" t="s">
        <v>12208</v>
      </c>
      <c r="Q5921" t="s">
        <v>1037</v>
      </c>
      <c r="R5921" t="s">
        <v>12209</v>
      </c>
      <c r="S5921" t="s">
        <v>270</v>
      </c>
      <c r="T5921" t="b">
        <v>1</v>
      </c>
    </row>
    <row r="5922" spans="1:20" x14ac:dyDescent="0.25">
      <c r="A5922" t="s">
        <v>236</v>
      </c>
      <c r="B5922" t="s">
        <v>236</v>
      </c>
      <c r="C5922" t="s">
        <v>336</v>
      </c>
      <c r="D5922" t="s">
        <v>3096</v>
      </c>
      <c r="E5922" t="s">
        <v>12210</v>
      </c>
      <c r="F5922" t="s">
        <v>12211</v>
      </c>
      <c r="G5922" t="s">
        <v>12212</v>
      </c>
      <c r="H5922">
        <v>59349</v>
      </c>
      <c r="I5922" t="s">
        <v>341</v>
      </c>
      <c r="J5922" t="s">
        <v>242</v>
      </c>
      <c r="K5922" t="s">
        <v>243</v>
      </c>
      <c r="L5922" t="s">
        <v>244</v>
      </c>
      <c r="M5922">
        <v>0</v>
      </c>
      <c r="N5922">
        <v>59349</v>
      </c>
      <c r="O5922" t="s">
        <v>316</v>
      </c>
      <c r="P5922" t="s">
        <v>3745</v>
      </c>
      <c r="Q5922" t="s">
        <v>3101</v>
      </c>
      <c r="R5922" t="s">
        <v>12213</v>
      </c>
      <c r="S5922" t="s">
        <v>249</v>
      </c>
      <c r="T5922" t="b">
        <v>0</v>
      </c>
    </row>
    <row r="5923" spans="1:20" x14ac:dyDescent="0.25">
      <c r="A5923" t="s">
        <v>236</v>
      </c>
      <c r="B5923" t="s">
        <v>236</v>
      </c>
      <c r="C5923" t="s">
        <v>336</v>
      </c>
      <c r="D5923" t="s">
        <v>3096</v>
      </c>
      <c r="E5923" t="s">
        <v>12210</v>
      </c>
      <c r="F5923" t="s">
        <v>12211</v>
      </c>
      <c r="G5923" t="s">
        <v>12212</v>
      </c>
      <c r="H5923">
        <v>143305</v>
      </c>
      <c r="I5923" t="s">
        <v>341</v>
      </c>
      <c r="J5923" t="s">
        <v>242</v>
      </c>
      <c r="K5923" t="s">
        <v>243</v>
      </c>
      <c r="L5923" t="s">
        <v>244</v>
      </c>
      <c r="M5923">
        <v>0</v>
      </c>
      <c r="N5923">
        <v>143305</v>
      </c>
      <c r="O5923" t="s">
        <v>316</v>
      </c>
      <c r="P5923" t="s">
        <v>3745</v>
      </c>
      <c r="Q5923" t="s">
        <v>3101</v>
      </c>
      <c r="R5923" t="s">
        <v>12214</v>
      </c>
      <c r="S5923" t="s">
        <v>249</v>
      </c>
      <c r="T5923" t="b">
        <v>0</v>
      </c>
    </row>
    <row r="5924" spans="1:20" x14ac:dyDescent="0.25">
      <c r="A5924" t="s">
        <v>236</v>
      </c>
      <c r="B5924" t="s">
        <v>236</v>
      </c>
      <c r="C5924" t="s">
        <v>237</v>
      </c>
      <c r="D5924" t="s">
        <v>813</v>
      </c>
      <c r="F5924" t="s">
        <v>356</v>
      </c>
      <c r="G5924" t="s">
        <v>340</v>
      </c>
      <c r="H5924">
        <v>7.4999999999999997E-2</v>
      </c>
      <c r="I5924" t="s">
        <v>341</v>
      </c>
      <c r="J5924" t="s">
        <v>242</v>
      </c>
      <c r="K5924" t="s">
        <v>243</v>
      </c>
      <c r="L5924" t="s">
        <v>244</v>
      </c>
      <c r="M5924">
        <v>0</v>
      </c>
      <c r="N5924">
        <v>7.4999999999999997E-2</v>
      </c>
      <c r="O5924" t="s">
        <v>486</v>
      </c>
      <c r="P5924" t="s">
        <v>12215</v>
      </c>
      <c r="Q5924" t="s">
        <v>816</v>
      </c>
      <c r="R5924" t="s">
        <v>10127</v>
      </c>
      <c r="S5924" t="s">
        <v>249</v>
      </c>
      <c r="T5924" t="b">
        <v>0</v>
      </c>
    </row>
    <row r="5925" spans="1:20" x14ac:dyDescent="0.25">
      <c r="A5925" t="s">
        <v>259</v>
      </c>
      <c r="B5925" t="s">
        <v>260</v>
      </c>
      <c r="C5925" t="s">
        <v>237</v>
      </c>
      <c r="D5925" t="s">
        <v>1530</v>
      </c>
      <c r="E5925" t="s">
        <v>3856</v>
      </c>
      <c r="F5925" t="s">
        <v>12216</v>
      </c>
      <c r="G5925" t="s">
        <v>12216</v>
      </c>
      <c r="H5925">
        <v>3.6</v>
      </c>
      <c r="I5925" t="s">
        <v>265</v>
      </c>
      <c r="J5925" t="s">
        <v>242</v>
      </c>
      <c r="K5925" t="s">
        <v>243</v>
      </c>
      <c r="L5925" t="s">
        <v>244</v>
      </c>
      <c r="M5925">
        <v>0</v>
      </c>
      <c r="N5925">
        <v>3.6</v>
      </c>
      <c r="O5925" t="s">
        <v>1378</v>
      </c>
      <c r="P5925" t="s">
        <v>9935</v>
      </c>
      <c r="Q5925" t="s">
        <v>1533</v>
      </c>
      <c r="R5925" t="s">
        <v>12217</v>
      </c>
      <c r="S5925" t="s">
        <v>270</v>
      </c>
      <c r="T5925" t="b">
        <v>0</v>
      </c>
    </row>
    <row r="5926" spans="1:20" x14ac:dyDescent="0.25">
      <c r="A5926" t="s">
        <v>259</v>
      </c>
      <c r="B5926" t="s">
        <v>260</v>
      </c>
      <c r="C5926" t="s">
        <v>336</v>
      </c>
      <c r="D5926" t="s">
        <v>1530</v>
      </c>
      <c r="E5926" t="s">
        <v>3856</v>
      </c>
      <c r="F5926" t="s">
        <v>12216</v>
      </c>
      <c r="G5926" t="s">
        <v>12216</v>
      </c>
      <c r="H5926">
        <v>23652</v>
      </c>
      <c r="I5926" t="s">
        <v>265</v>
      </c>
      <c r="J5926" t="s">
        <v>242</v>
      </c>
      <c r="K5926" t="s">
        <v>243</v>
      </c>
      <c r="L5926" t="s">
        <v>244</v>
      </c>
      <c r="M5926">
        <v>0</v>
      </c>
      <c r="N5926">
        <v>23652</v>
      </c>
      <c r="O5926" t="s">
        <v>1378</v>
      </c>
      <c r="P5926" t="s">
        <v>9935</v>
      </c>
      <c r="Q5926" t="s">
        <v>1533</v>
      </c>
      <c r="R5926" t="s">
        <v>12218</v>
      </c>
      <c r="S5926" t="s">
        <v>270</v>
      </c>
      <c r="T5926" t="b">
        <v>0</v>
      </c>
    </row>
    <row r="5927" spans="1:20" x14ac:dyDescent="0.25">
      <c r="A5927" t="s">
        <v>259</v>
      </c>
      <c r="B5927" t="s">
        <v>260</v>
      </c>
      <c r="C5927" t="s">
        <v>336</v>
      </c>
      <c r="D5927" t="s">
        <v>1530</v>
      </c>
      <c r="E5927" t="s">
        <v>3856</v>
      </c>
      <c r="F5927" t="s">
        <v>12216</v>
      </c>
      <c r="G5927" t="s">
        <v>12216</v>
      </c>
      <c r="H5927">
        <v>47304</v>
      </c>
      <c r="I5927" t="s">
        <v>265</v>
      </c>
      <c r="J5927" t="s">
        <v>242</v>
      </c>
      <c r="K5927" t="s">
        <v>243</v>
      </c>
      <c r="L5927" t="s">
        <v>244</v>
      </c>
      <c r="M5927">
        <v>0</v>
      </c>
      <c r="N5927">
        <v>47304</v>
      </c>
      <c r="O5927" t="s">
        <v>1378</v>
      </c>
      <c r="P5927" t="s">
        <v>9935</v>
      </c>
      <c r="Q5927" t="s">
        <v>1533</v>
      </c>
      <c r="R5927" t="s">
        <v>12219</v>
      </c>
      <c r="S5927" t="s">
        <v>270</v>
      </c>
      <c r="T5927" t="b">
        <v>0</v>
      </c>
    </row>
    <row r="5928" spans="1:20" x14ac:dyDescent="0.25">
      <c r="A5928" t="s">
        <v>259</v>
      </c>
      <c r="B5928" t="s">
        <v>260</v>
      </c>
      <c r="C5928" t="s">
        <v>336</v>
      </c>
      <c r="D5928" t="s">
        <v>1530</v>
      </c>
      <c r="E5928" t="s">
        <v>3856</v>
      </c>
      <c r="F5928" t="s">
        <v>12216</v>
      </c>
      <c r="G5928" t="s">
        <v>12216</v>
      </c>
      <c r="H5928">
        <v>52555</v>
      </c>
      <c r="I5928" t="s">
        <v>265</v>
      </c>
      <c r="J5928" t="s">
        <v>242</v>
      </c>
      <c r="K5928" t="s">
        <v>243</v>
      </c>
      <c r="L5928" t="s">
        <v>244</v>
      </c>
      <c r="M5928">
        <v>0</v>
      </c>
      <c r="N5928">
        <v>52555</v>
      </c>
      <c r="O5928" t="s">
        <v>1378</v>
      </c>
      <c r="P5928" t="s">
        <v>9935</v>
      </c>
      <c r="Q5928" t="s">
        <v>1533</v>
      </c>
      <c r="R5928" t="s">
        <v>12220</v>
      </c>
      <c r="S5928" t="s">
        <v>270</v>
      </c>
      <c r="T5928" t="b">
        <v>0</v>
      </c>
    </row>
    <row r="5929" spans="1:20" x14ac:dyDescent="0.25">
      <c r="A5929" t="s">
        <v>259</v>
      </c>
      <c r="B5929" t="s">
        <v>260</v>
      </c>
      <c r="C5929" t="s">
        <v>237</v>
      </c>
      <c r="D5929" t="s">
        <v>538</v>
      </c>
      <c r="E5929" t="s">
        <v>1902</v>
      </c>
      <c r="F5929" t="s">
        <v>12221</v>
      </c>
      <c r="G5929" t="s">
        <v>12221</v>
      </c>
      <c r="H5929">
        <v>1.728</v>
      </c>
      <c r="I5929" t="s">
        <v>265</v>
      </c>
      <c r="J5929" t="s">
        <v>242</v>
      </c>
      <c r="K5929" t="s">
        <v>243</v>
      </c>
      <c r="L5929" t="s">
        <v>244</v>
      </c>
      <c r="M5929">
        <v>0</v>
      </c>
      <c r="N5929">
        <v>1.728</v>
      </c>
      <c r="O5929" t="s">
        <v>290</v>
      </c>
      <c r="P5929" t="s">
        <v>12222</v>
      </c>
      <c r="Q5929" t="s">
        <v>542</v>
      </c>
      <c r="R5929" t="s">
        <v>12223</v>
      </c>
      <c r="S5929" t="s">
        <v>270</v>
      </c>
      <c r="T5929" t="b">
        <v>1</v>
      </c>
    </row>
    <row r="5930" spans="1:20" x14ac:dyDescent="0.25">
      <c r="A5930" t="s">
        <v>259</v>
      </c>
      <c r="B5930" t="s">
        <v>260</v>
      </c>
      <c r="C5930" t="s">
        <v>237</v>
      </c>
      <c r="D5930" t="s">
        <v>12224</v>
      </c>
      <c r="E5930" t="s">
        <v>12225</v>
      </c>
      <c r="F5930" t="s">
        <v>12225</v>
      </c>
      <c r="G5930" t="s">
        <v>12225</v>
      </c>
      <c r="H5930">
        <v>6.5629999999999997</v>
      </c>
      <c r="I5930" t="s">
        <v>265</v>
      </c>
      <c r="J5930" t="s">
        <v>242</v>
      </c>
      <c r="K5930" t="s">
        <v>243</v>
      </c>
      <c r="L5930" t="s">
        <v>244</v>
      </c>
      <c r="M5930">
        <v>0</v>
      </c>
      <c r="N5930">
        <v>6.5629999999999997</v>
      </c>
      <c r="O5930" t="s">
        <v>266</v>
      </c>
      <c r="P5930" t="s">
        <v>12226</v>
      </c>
      <c r="Q5930" t="s">
        <v>12227</v>
      </c>
      <c r="R5930" t="s">
        <v>12228</v>
      </c>
      <c r="S5930" t="s">
        <v>270</v>
      </c>
      <c r="T5930" t="b">
        <v>1</v>
      </c>
    </row>
    <row r="5931" spans="1:20" x14ac:dyDescent="0.25">
      <c r="A5931" t="s">
        <v>259</v>
      </c>
      <c r="B5931" t="s">
        <v>260</v>
      </c>
      <c r="C5931" t="s">
        <v>336</v>
      </c>
      <c r="D5931" t="s">
        <v>12224</v>
      </c>
      <c r="E5931" t="s">
        <v>12225</v>
      </c>
      <c r="F5931" t="s">
        <v>12225</v>
      </c>
      <c r="G5931" t="s">
        <v>12225</v>
      </c>
      <c r="H5931">
        <v>45994</v>
      </c>
      <c r="I5931" t="s">
        <v>265</v>
      </c>
      <c r="J5931" t="s">
        <v>242</v>
      </c>
      <c r="K5931" t="s">
        <v>243</v>
      </c>
      <c r="L5931" t="s">
        <v>244</v>
      </c>
      <c r="M5931">
        <v>0</v>
      </c>
      <c r="N5931">
        <v>45994</v>
      </c>
      <c r="O5931" t="s">
        <v>266</v>
      </c>
      <c r="P5931" t="s">
        <v>12226</v>
      </c>
      <c r="Q5931" t="s">
        <v>12227</v>
      </c>
      <c r="R5931" t="s">
        <v>12229</v>
      </c>
      <c r="S5931" t="s">
        <v>270</v>
      </c>
      <c r="T5931" t="b">
        <v>1</v>
      </c>
    </row>
    <row r="5932" spans="1:20" x14ac:dyDescent="0.25">
      <c r="A5932" t="s">
        <v>259</v>
      </c>
      <c r="B5932" t="s">
        <v>260</v>
      </c>
      <c r="C5932" t="s">
        <v>336</v>
      </c>
      <c r="D5932" t="s">
        <v>12224</v>
      </c>
      <c r="E5932" t="s">
        <v>12225</v>
      </c>
      <c r="F5932" t="s">
        <v>12225</v>
      </c>
      <c r="G5932" t="s">
        <v>12225</v>
      </c>
      <c r="H5932">
        <v>103486</v>
      </c>
      <c r="I5932" t="s">
        <v>265</v>
      </c>
      <c r="J5932" t="s">
        <v>242</v>
      </c>
      <c r="K5932" t="s">
        <v>243</v>
      </c>
      <c r="L5932" t="s">
        <v>244</v>
      </c>
      <c r="M5932">
        <v>0</v>
      </c>
      <c r="N5932">
        <v>103486</v>
      </c>
      <c r="O5932" t="s">
        <v>266</v>
      </c>
      <c r="P5932" t="s">
        <v>12226</v>
      </c>
      <c r="Q5932" t="s">
        <v>12227</v>
      </c>
      <c r="R5932" t="s">
        <v>12230</v>
      </c>
      <c r="S5932" t="s">
        <v>270</v>
      </c>
      <c r="T5932" t="b">
        <v>1</v>
      </c>
    </row>
    <row r="5933" spans="1:20" x14ac:dyDescent="0.25">
      <c r="A5933" t="s">
        <v>259</v>
      </c>
      <c r="B5933" t="s">
        <v>260</v>
      </c>
      <c r="C5933" t="s">
        <v>237</v>
      </c>
      <c r="D5933" t="s">
        <v>1323</v>
      </c>
      <c r="E5933" t="s">
        <v>4408</v>
      </c>
      <c r="F5933" t="s">
        <v>12203</v>
      </c>
      <c r="G5933" t="s">
        <v>12204</v>
      </c>
      <c r="H5933">
        <v>0.198045</v>
      </c>
      <c r="I5933" t="s">
        <v>265</v>
      </c>
      <c r="J5933" t="s">
        <v>242</v>
      </c>
      <c r="K5933" t="s">
        <v>243</v>
      </c>
      <c r="L5933" t="s">
        <v>244</v>
      </c>
      <c r="M5933">
        <v>0</v>
      </c>
      <c r="N5933">
        <v>0.198045</v>
      </c>
      <c r="O5933" t="s">
        <v>372</v>
      </c>
      <c r="P5933" t="s">
        <v>12231</v>
      </c>
      <c r="Q5933" t="s">
        <v>1328</v>
      </c>
      <c r="R5933" t="s">
        <v>12232</v>
      </c>
      <c r="S5933" t="s">
        <v>270</v>
      </c>
      <c r="T5933" t="b">
        <v>1</v>
      </c>
    </row>
    <row r="5934" spans="1:20" x14ac:dyDescent="0.25">
      <c r="A5934" t="s">
        <v>259</v>
      </c>
      <c r="B5934" t="s">
        <v>260</v>
      </c>
      <c r="C5934" t="s">
        <v>237</v>
      </c>
      <c r="D5934" t="s">
        <v>4822</v>
      </c>
      <c r="E5934" t="s">
        <v>7950</v>
      </c>
      <c r="F5934" t="s">
        <v>7950</v>
      </c>
      <c r="G5934" t="s">
        <v>7951</v>
      </c>
      <c r="H5934">
        <v>2.8479999999999999</v>
      </c>
      <c r="I5934" t="s">
        <v>265</v>
      </c>
      <c r="J5934" t="s">
        <v>242</v>
      </c>
      <c r="K5934" t="s">
        <v>243</v>
      </c>
      <c r="L5934" t="s">
        <v>244</v>
      </c>
      <c r="M5934">
        <v>0</v>
      </c>
      <c r="N5934">
        <v>2.8479999999999999</v>
      </c>
      <c r="O5934" t="s">
        <v>331</v>
      </c>
      <c r="P5934" t="s">
        <v>12233</v>
      </c>
      <c r="Q5934" t="s">
        <v>4824</v>
      </c>
      <c r="R5934" t="s">
        <v>12234</v>
      </c>
      <c r="S5934" t="s">
        <v>270</v>
      </c>
      <c r="T5934" t="b">
        <v>1</v>
      </c>
    </row>
    <row r="5935" spans="1:20" x14ac:dyDescent="0.25">
      <c r="A5935" t="s">
        <v>259</v>
      </c>
      <c r="B5935" t="s">
        <v>260</v>
      </c>
      <c r="C5935" t="s">
        <v>294</v>
      </c>
      <c r="D5935" t="s">
        <v>4822</v>
      </c>
      <c r="E5935" t="s">
        <v>7950</v>
      </c>
      <c r="F5935" t="s">
        <v>7950</v>
      </c>
      <c r="G5935" t="s">
        <v>7951</v>
      </c>
      <c r="H5935">
        <v>1.3759999999999999</v>
      </c>
      <c r="I5935" t="s">
        <v>265</v>
      </c>
      <c r="J5935" t="s">
        <v>242</v>
      </c>
      <c r="K5935" t="s">
        <v>243</v>
      </c>
      <c r="L5935" t="s">
        <v>244</v>
      </c>
      <c r="M5935">
        <v>0</v>
      </c>
      <c r="N5935">
        <v>1.3759999999999999</v>
      </c>
      <c r="O5935" t="s">
        <v>331</v>
      </c>
      <c r="P5935" t="s">
        <v>12233</v>
      </c>
      <c r="Q5935" t="s">
        <v>4824</v>
      </c>
      <c r="R5935" t="s">
        <v>12234</v>
      </c>
      <c r="S5935" t="s">
        <v>270</v>
      </c>
      <c r="T5935" t="b">
        <v>1</v>
      </c>
    </row>
    <row r="5936" spans="1:20" x14ac:dyDescent="0.25">
      <c r="A5936" t="s">
        <v>259</v>
      </c>
      <c r="B5936" t="s">
        <v>260</v>
      </c>
      <c r="C5936" t="s">
        <v>237</v>
      </c>
      <c r="D5936" t="s">
        <v>320</v>
      </c>
      <c r="E5936" t="s">
        <v>3582</v>
      </c>
      <c r="F5936" t="s">
        <v>3583</v>
      </c>
      <c r="G5936" t="s">
        <v>3584</v>
      </c>
      <c r="H5936">
        <v>2.52E-2</v>
      </c>
      <c r="I5936" t="s">
        <v>265</v>
      </c>
      <c r="J5936" t="s">
        <v>242</v>
      </c>
      <c r="K5936" t="s">
        <v>243</v>
      </c>
      <c r="L5936" t="s">
        <v>244</v>
      </c>
      <c r="M5936">
        <v>0</v>
      </c>
      <c r="N5936">
        <v>2.52E-2</v>
      </c>
      <c r="O5936" t="s">
        <v>324</v>
      </c>
      <c r="P5936" t="s">
        <v>12235</v>
      </c>
      <c r="Q5936" t="s">
        <v>326</v>
      </c>
      <c r="R5936" t="s">
        <v>12236</v>
      </c>
      <c r="S5936" t="s">
        <v>270</v>
      </c>
      <c r="T5936" t="b">
        <v>1</v>
      </c>
    </row>
    <row r="5937" spans="1:20" x14ac:dyDescent="0.25">
      <c r="A5937" t="s">
        <v>259</v>
      </c>
      <c r="B5937" t="s">
        <v>1086</v>
      </c>
      <c r="C5937" t="s">
        <v>237</v>
      </c>
      <c r="D5937" t="s">
        <v>1087</v>
      </c>
      <c r="E5937" t="s">
        <v>12237</v>
      </c>
      <c r="F5937" t="s">
        <v>12238</v>
      </c>
      <c r="G5937" t="s">
        <v>12239</v>
      </c>
      <c r="H5937">
        <v>67.05</v>
      </c>
      <c r="I5937" t="s">
        <v>265</v>
      </c>
      <c r="J5937" t="s">
        <v>242</v>
      </c>
      <c r="K5937" t="s">
        <v>243</v>
      </c>
      <c r="L5937" t="s">
        <v>244</v>
      </c>
      <c r="M5937">
        <v>0</v>
      </c>
      <c r="N5937">
        <v>67.05</v>
      </c>
      <c r="O5937" t="s">
        <v>1866</v>
      </c>
      <c r="P5937" t="s">
        <v>12240</v>
      </c>
      <c r="Q5937" t="s">
        <v>1092</v>
      </c>
      <c r="R5937" t="s">
        <v>12241</v>
      </c>
      <c r="S5937" t="s">
        <v>1094</v>
      </c>
      <c r="T5937" t="b">
        <v>1</v>
      </c>
    </row>
    <row r="5938" spans="1:20" x14ac:dyDescent="0.25">
      <c r="A5938" t="s">
        <v>259</v>
      </c>
      <c r="B5938" t="s">
        <v>1086</v>
      </c>
      <c r="C5938" t="s">
        <v>336</v>
      </c>
      <c r="D5938" t="s">
        <v>1087</v>
      </c>
      <c r="E5938" t="s">
        <v>12237</v>
      </c>
      <c r="F5938" t="s">
        <v>12238</v>
      </c>
      <c r="G5938" t="s">
        <v>12239</v>
      </c>
      <c r="H5938">
        <v>234914</v>
      </c>
      <c r="I5938" t="s">
        <v>265</v>
      </c>
      <c r="J5938" t="s">
        <v>242</v>
      </c>
      <c r="K5938" t="s">
        <v>243</v>
      </c>
      <c r="L5938" t="s">
        <v>244</v>
      </c>
      <c r="M5938">
        <v>0</v>
      </c>
      <c r="N5938">
        <v>234914</v>
      </c>
      <c r="O5938" t="s">
        <v>546</v>
      </c>
      <c r="P5938" t="s">
        <v>12240</v>
      </c>
      <c r="Q5938" t="s">
        <v>1092</v>
      </c>
      <c r="R5938" t="s">
        <v>12242</v>
      </c>
      <c r="S5938" t="s">
        <v>1094</v>
      </c>
      <c r="T5938" t="b">
        <v>1</v>
      </c>
    </row>
    <row r="5939" spans="1:20" x14ac:dyDescent="0.25">
      <c r="A5939" t="s">
        <v>259</v>
      </c>
      <c r="B5939" t="s">
        <v>1086</v>
      </c>
      <c r="C5939" t="s">
        <v>336</v>
      </c>
      <c r="D5939" t="s">
        <v>1087</v>
      </c>
      <c r="E5939" t="s">
        <v>12237</v>
      </c>
      <c r="F5939" t="s">
        <v>12238</v>
      </c>
      <c r="G5939" t="s">
        <v>12239</v>
      </c>
      <c r="H5939">
        <v>352371</v>
      </c>
      <c r="I5939" t="s">
        <v>265</v>
      </c>
      <c r="J5939" t="s">
        <v>242</v>
      </c>
      <c r="K5939" t="s">
        <v>243</v>
      </c>
      <c r="L5939" t="s">
        <v>244</v>
      </c>
      <c r="M5939">
        <v>0</v>
      </c>
      <c r="N5939">
        <v>352371</v>
      </c>
      <c r="O5939" t="s">
        <v>546</v>
      </c>
      <c r="P5939" t="s">
        <v>12240</v>
      </c>
      <c r="Q5939" t="s">
        <v>1092</v>
      </c>
      <c r="R5939" t="s">
        <v>12243</v>
      </c>
      <c r="S5939" t="s">
        <v>1094</v>
      </c>
      <c r="T5939" t="b">
        <v>1</v>
      </c>
    </row>
    <row r="5940" spans="1:20" x14ac:dyDescent="0.25">
      <c r="A5940" t="s">
        <v>259</v>
      </c>
      <c r="B5940" t="s">
        <v>260</v>
      </c>
      <c r="C5940" t="s">
        <v>237</v>
      </c>
      <c r="D5940" t="s">
        <v>3010</v>
      </c>
      <c r="E5940" t="s">
        <v>3285</v>
      </c>
      <c r="F5940" t="s">
        <v>10453</v>
      </c>
      <c r="G5940" t="s">
        <v>10453</v>
      </c>
      <c r="H5940">
        <v>5.5E-2</v>
      </c>
      <c r="I5940" t="s">
        <v>265</v>
      </c>
      <c r="J5940" t="s">
        <v>242</v>
      </c>
      <c r="K5940" t="s">
        <v>243</v>
      </c>
      <c r="L5940" t="s">
        <v>244</v>
      </c>
      <c r="M5940">
        <v>0</v>
      </c>
      <c r="N5940">
        <v>5.5E-2</v>
      </c>
      <c r="O5940" t="s">
        <v>446</v>
      </c>
      <c r="P5940" t="s">
        <v>12244</v>
      </c>
      <c r="Q5940" t="s">
        <v>3013</v>
      </c>
      <c r="R5940" t="s">
        <v>12245</v>
      </c>
      <c r="S5940" t="s">
        <v>270</v>
      </c>
      <c r="T5940" t="b">
        <v>1</v>
      </c>
    </row>
    <row r="5941" spans="1:20" x14ac:dyDescent="0.25">
      <c r="A5941" t="s">
        <v>259</v>
      </c>
      <c r="B5941" t="s">
        <v>260</v>
      </c>
      <c r="C5941" t="s">
        <v>294</v>
      </c>
      <c r="D5941" t="s">
        <v>3010</v>
      </c>
      <c r="E5941" t="s">
        <v>3285</v>
      </c>
      <c r="F5941" t="s">
        <v>10453</v>
      </c>
      <c r="G5941" t="s">
        <v>10453</v>
      </c>
      <c r="H5941">
        <v>2.3800000000000002E-2</v>
      </c>
      <c r="I5941" t="s">
        <v>265</v>
      </c>
      <c r="J5941" t="s">
        <v>242</v>
      </c>
      <c r="K5941" t="s">
        <v>243</v>
      </c>
      <c r="L5941" t="s">
        <v>244</v>
      </c>
      <c r="M5941">
        <v>0</v>
      </c>
      <c r="N5941">
        <v>2.3800000000000002E-2</v>
      </c>
      <c r="O5941" t="s">
        <v>446</v>
      </c>
      <c r="P5941" t="s">
        <v>12244</v>
      </c>
      <c r="Q5941" t="s">
        <v>3013</v>
      </c>
      <c r="R5941" t="s">
        <v>12245</v>
      </c>
      <c r="S5941" t="s">
        <v>270</v>
      </c>
      <c r="T5941" t="b">
        <v>1</v>
      </c>
    </row>
    <row r="5942" spans="1:20" x14ac:dyDescent="0.25">
      <c r="A5942" t="s">
        <v>259</v>
      </c>
      <c r="B5942" t="s">
        <v>260</v>
      </c>
      <c r="C5942" t="s">
        <v>237</v>
      </c>
      <c r="D5942" t="s">
        <v>1555</v>
      </c>
      <c r="E5942" t="s">
        <v>8115</v>
      </c>
      <c r="F5942" t="s">
        <v>12246</v>
      </c>
      <c r="G5942" t="s">
        <v>12246</v>
      </c>
      <c r="H5942">
        <v>9.1199999999999992</v>
      </c>
      <c r="I5942" t="s">
        <v>265</v>
      </c>
      <c r="J5942" t="s">
        <v>242</v>
      </c>
      <c r="K5942" t="s">
        <v>243</v>
      </c>
      <c r="L5942" t="s">
        <v>244</v>
      </c>
      <c r="M5942">
        <v>0</v>
      </c>
      <c r="N5942">
        <v>9.1199999999999992</v>
      </c>
      <c r="O5942" t="s">
        <v>1122</v>
      </c>
      <c r="P5942" t="s">
        <v>12247</v>
      </c>
      <c r="Q5942" t="s">
        <v>1560</v>
      </c>
      <c r="R5942" t="s">
        <v>12248</v>
      </c>
      <c r="S5942" t="s">
        <v>270</v>
      </c>
      <c r="T5942" t="b">
        <v>1</v>
      </c>
    </row>
    <row r="5943" spans="1:20" x14ac:dyDescent="0.25">
      <c r="A5943" t="s">
        <v>259</v>
      </c>
      <c r="B5943" t="s">
        <v>260</v>
      </c>
      <c r="C5943" t="s">
        <v>294</v>
      </c>
      <c r="D5943" t="s">
        <v>1555</v>
      </c>
      <c r="E5943" t="s">
        <v>8115</v>
      </c>
      <c r="F5943" t="s">
        <v>12246</v>
      </c>
      <c r="G5943" t="s">
        <v>12246</v>
      </c>
      <c r="H5943">
        <v>3.6</v>
      </c>
      <c r="I5943" t="s">
        <v>265</v>
      </c>
      <c r="J5943" t="s">
        <v>242</v>
      </c>
      <c r="K5943" t="s">
        <v>243</v>
      </c>
      <c r="L5943" t="s">
        <v>244</v>
      </c>
      <c r="M5943">
        <v>0</v>
      </c>
      <c r="N5943">
        <v>3.6</v>
      </c>
      <c r="O5943" t="s">
        <v>1122</v>
      </c>
      <c r="P5943" t="s">
        <v>12247</v>
      </c>
      <c r="Q5943" t="s">
        <v>1560</v>
      </c>
      <c r="R5943" t="s">
        <v>12248</v>
      </c>
      <c r="S5943" t="s">
        <v>270</v>
      </c>
      <c r="T5943" t="b">
        <v>1</v>
      </c>
    </row>
    <row r="5944" spans="1:20" x14ac:dyDescent="0.25">
      <c r="A5944" t="s">
        <v>259</v>
      </c>
      <c r="B5944" t="s">
        <v>260</v>
      </c>
      <c r="C5944" t="s">
        <v>237</v>
      </c>
      <c r="D5944" t="s">
        <v>5189</v>
      </c>
      <c r="E5944" t="s">
        <v>5001</v>
      </c>
      <c r="F5944" t="s">
        <v>5856</v>
      </c>
      <c r="G5944" t="s">
        <v>5856</v>
      </c>
      <c r="H5944">
        <v>6.2491519999999996</v>
      </c>
      <c r="I5944" t="s">
        <v>265</v>
      </c>
      <c r="J5944" t="s">
        <v>242</v>
      </c>
      <c r="K5944" t="s">
        <v>243</v>
      </c>
      <c r="L5944" t="s">
        <v>244</v>
      </c>
      <c r="M5944">
        <v>0</v>
      </c>
      <c r="N5944">
        <v>6.2491519999999996</v>
      </c>
      <c r="O5944" t="s">
        <v>372</v>
      </c>
      <c r="P5944" t="s">
        <v>12249</v>
      </c>
      <c r="Q5944" t="s">
        <v>5191</v>
      </c>
      <c r="R5944" t="s">
        <v>12250</v>
      </c>
      <c r="S5944" t="s">
        <v>270</v>
      </c>
      <c r="T5944" t="b">
        <v>1</v>
      </c>
    </row>
    <row r="5945" spans="1:20" x14ac:dyDescent="0.25">
      <c r="A5945" t="s">
        <v>259</v>
      </c>
      <c r="B5945" t="s">
        <v>260</v>
      </c>
      <c r="C5945" t="s">
        <v>294</v>
      </c>
      <c r="D5945" t="s">
        <v>5189</v>
      </c>
      <c r="E5945" t="s">
        <v>5001</v>
      </c>
      <c r="F5945" t="s">
        <v>5856</v>
      </c>
      <c r="G5945" t="s">
        <v>5856</v>
      </c>
      <c r="H5945">
        <v>5.0784580000000004</v>
      </c>
      <c r="I5945" t="s">
        <v>265</v>
      </c>
      <c r="J5945" t="s">
        <v>242</v>
      </c>
      <c r="K5945" t="s">
        <v>243</v>
      </c>
      <c r="L5945" t="s">
        <v>244</v>
      </c>
      <c r="M5945">
        <v>0</v>
      </c>
      <c r="N5945">
        <v>5.0784580000000004</v>
      </c>
      <c r="O5945" t="s">
        <v>372</v>
      </c>
      <c r="P5945" t="s">
        <v>12249</v>
      </c>
      <c r="Q5945" t="s">
        <v>5191</v>
      </c>
      <c r="R5945" t="s">
        <v>12250</v>
      </c>
      <c r="S5945" t="s">
        <v>270</v>
      </c>
      <c r="T5945" t="b">
        <v>1</v>
      </c>
    </row>
    <row r="5946" spans="1:20" x14ac:dyDescent="0.25">
      <c r="A5946" t="s">
        <v>259</v>
      </c>
      <c r="B5946" t="s">
        <v>260</v>
      </c>
      <c r="C5946" t="s">
        <v>237</v>
      </c>
      <c r="D5946" t="s">
        <v>5949</v>
      </c>
      <c r="E5946" t="s">
        <v>8903</v>
      </c>
      <c r="F5946" t="s">
        <v>12251</v>
      </c>
      <c r="G5946" t="s">
        <v>12252</v>
      </c>
      <c r="H5946">
        <v>1.7509999999999999</v>
      </c>
      <c r="I5946" t="s">
        <v>265</v>
      </c>
      <c r="J5946" t="s">
        <v>242</v>
      </c>
      <c r="K5946" t="s">
        <v>243</v>
      </c>
      <c r="L5946" t="s">
        <v>244</v>
      </c>
      <c r="M5946">
        <v>0</v>
      </c>
      <c r="N5946">
        <v>1.7509999999999999</v>
      </c>
      <c r="O5946" t="s">
        <v>310</v>
      </c>
      <c r="P5946" t="s">
        <v>12253</v>
      </c>
      <c r="Q5946" t="s">
        <v>5953</v>
      </c>
      <c r="R5946" t="s">
        <v>12254</v>
      </c>
      <c r="S5946" t="s">
        <v>270</v>
      </c>
      <c r="T5946" t="b">
        <v>1</v>
      </c>
    </row>
    <row r="5947" spans="1:20" x14ac:dyDescent="0.25">
      <c r="A5947" t="s">
        <v>259</v>
      </c>
      <c r="B5947" t="s">
        <v>260</v>
      </c>
      <c r="C5947" t="s">
        <v>294</v>
      </c>
      <c r="D5947" t="s">
        <v>5949</v>
      </c>
      <c r="E5947" t="s">
        <v>8903</v>
      </c>
      <c r="F5947" t="s">
        <v>12251</v>
      </c>
      <c r="G5947" t="s">
        <v>12252</v>
      </c>
      <c r="H5947">
        <v>0.434</v>
      </c>
      <c r="I5947" t="s">
        <v>265</v>
      </c>
      <c r="J5947" t="s">
        <v>242</v>
      </c>
      <c r="K5947" t="s">
        <v>243</v>
      </c>
      <c r="L5947" t="s">
        <v>244</v>
      </c>
      <c r="M5947">
        <v>0</v>
      </c>
      <c r="N5947">
        <v>0.434</v>
      </c>
      <c r="O5947" t="s">
        <v>310</v>
      </c>
      <c r="P5947" t="s">
        <v>12253</v>
      </c>
      <c r="Q5947" t="s">
        <v>5953</v>
      </c>
      <c r="R5947" t="s">
        <v>12254</v>
      </c>
      <c r="S5947" t="s">
        <v>270</v>
      </c>
      <c r="T5947" t="b">
        <v>1</v>
      </c>
    </row>
    <row r="5948" spans="1:20" x14ac:dyDescent="0.25">
      <c r="A5948" t="s">
        <v>259</v>
      </c>
      <c r="B5948" t="s">
        <v>260</v>
      </c>
      <c r="C5948" t="s">
        <v>237</v>
      </c>
      <c r="D5948" t="s">
        <v>6539</v>
      </c>
      <c r="E5948" t="s">
        <v>7769</v>
      </c>
      <c r="F5948" t="s">
        <v>12255</v>
      </c>
      <c r="G5948" t="s">
        <v>12255</v>
      </c>
      <c r="H5948">
        <v>0.45600000000000002</v>
      </c>
      <c r="I5948" t="s">
        <v>265</v>
      </c>
      <c r="J5948" t="s">
        <v>242</v>
      </c>
      <c r="K5948" t="s">
        <v>243</v>
      </c>
      <c r="L5948" t="s">
        <v>244</v>
      </c>
      <c r="M5948">
        <v>0</v>
      </c>
      <c r="N5948">
        <v>0.45600000000000002</v>
      </c>
      <c r="O5948" t="s">
        <v>298</v>
      </c>
      <c r="P5948" t="s">
        <v>12256</v>
      </c>
      <c r="Q5948" t="s">
        <v>6543</v>
      </c>
      <c r="R5948" t="s">
        <v>12257</v>
      </c>
      <c r="S5948" t="s">
        <v>270</v>
      </c>
      <c r="T5948" t="b">
        <v>1</v>
      </c>
    </row>
    <row r="5949" spans="1:20" x14ac:dyDescent="0.25">
      <c r="A5949" t="s">
        <v>236</v>
      </c>
      <c r="B5949" t="s">
        <v>236</v>
      </c>
      <c r="C5949" t="s">
        <v>237</v>
      </c>
      <c r="D5949" t="s">
        <v>483</v>
      </c>
      <c r="F5949" t="s">
        <v>363</v>
      </c>
      <c r="G5949" t="s">
        <v>7618</v>
      </c>
      <c r="H5949">
        <v>3.3750000000000002E-2</v>
      </c>
      <c r="I5949" t="s">
        <v>254</v>
      </c>
      <c r="J5949" t="s">
        <v>242</v>
      </c>
      <c r="K5949" t="s">
        <v>243</v>
      </c>
      <c r="L5949" t="s">
        <v>244</v>
      </c>
      <c r="M5949">
        <v>0</v>
      </c>
      <c r="N5949">
        <v>3.3750000000000002E-2</v>
      </c>
      <c r="O5949" t="s">
        <v>690</v>
      </c>
      <c r="P5949" t="s">
        <v>12258</v>
      </c>
      <c r="Q5949" t="s">
        <v>488</v>
      </c>
      <c r="R5949" t="s">
        <v>1056</v>
      </c>
      <c r="S5949" t="s">
        <v>249</v>
      </c>
      <c r="T5949" t="b">
        <v>1</v>
      </c>
    </row>
    <row r="5950" spans="1:20" x14ac:dyDescent="0.25">
      <c r="A5950" t="s">
        <v>259</v>
      </c>
      <c r="B5950" t="s">
        <v>260</v>
      </c>
      <c r="C5950" t="s">
        <v>237</v>
      </c>
      <c r="D5950" t="s">
        <v>3619</v>
      </c>
      <c r="E5950" t="s">
        <v>8672</v>
      </c>
      <c r="F5950" t="s">
        <v>12259</v>
      </c>
      <c r="G5950" t="s">
        <v>12259</v>
      </c>
      <c r="H5950">
        <v>1.1399999999999999</v>
      </c>
      <c r="I5950" t="s">
        <v>265</v>
      </c>
      <c r="J5950" t="s">
        <v>242</v>
      </c>
      <c r="K5950" t="s">
        <v>243</v>
      </c>
      <c r="L5950" t="s">
        <v>244</v>
      </c>
      <c r="M5950">
        <v>0</v>
      </c>
      <c r="N5950">
        <v>1.1399999999999999</v>
      </c>
      <c r="O5950" t="s">
        <v>358</v>
      </c>
      <c r="P5950" t="s">
        <v>12260</v>
      </c>
      <c r="Q5950" t="s">
        <v>3623</v>
      </c>
      <c r="R5950" t="s">
        <v>12261</v>
      </c>
      <c r="S5950" t="s">
        <v>270</v>
      </c>
      <c r="T5950" t="b">
        <v>1</v>
      </c>
    </row>
    <row r="5951" spans="1:20" x14ac:dyDescent="0.25">
      <c r="A5951" t="s">
        <v>259</v>
      </c>
      <c r="B5951" t="s">
        <v>260</v>
      </c>
      <c r="C5951" t="s">
        <v>237</v>
      </c>
      <c r="D5951" t="s">
        <v>3323</v>
      </c>
      <c r="E5951" t="s">
        <v>3324</v>
      </c>
      <c r="F5951" t="s">
        <v>3324</v>
      </c>
      <c r="G5951" t="s">
        <v>10136</v>
      </c>
      <c r="H5951">
        <v>32.770000000000003</v>
      </c>
      <c r="I5951" t="s">
        <v>265</v>
      </c>
      <c r="J5951" t="s">
        <v>242</v>
      </c>
      <c r="K5951" t="s">
        <v>243</v>
      </c>
      <c r="L5951" t="s">
        <v>244</v>
      </c>
      <c r="M5951">
        <v>0</v>
      </c>
      <c r="N5951">
        <v>32.770000000000003</v>
      </c>
      <c r="O5951" t="s">
        <v>331</v>
      </c>
      <c r="P5951" t="s">
        <v>12262</v>
      </c>
      <c r="Q5951" t="s">
        <v>3328</v>
      </c>
      <c r="R5951" t="s">
        <v>12263</v>
      </c>
      <c r="S5951" t="s">
        <v>270</v>
      </c>
      <c r="T5951" t="b">
        <v>1</v>
      </c>
    </row>
    <row r="5952" spans="1:20" x14ac:dyDescent="0.25">
      <c r="A5952" t="s">
        <v>259</v>
      </c>
      <c r="B5952" t="s">
        <v>260</v>
      </c>
      <c r="C5952" t="s">
        <v>336</v>
      </c>
      <c r="D5952" t="s">
        <v>3323</v>
      </c>
      <c r="E5952" t="s">
        <v>3324</v>
      </c>
      <c r="F5952" t="s">
        <v>3324</v>
      </c>
      <c r="G5952" t="s">
        <v>10136</v>
      </c>
      <c r="H5952">
        <v>183722</v>
      </c>
      <c r="I5952" t="s">
        <v>265</v>
      </c>
      <c r="J5952" t="s">
        <v>242</v>
      </c>
      <c r="K5952" t="s">
        <v>243</v>
      </c>
      <c r="L5952" t="s">
        <v>244</v>
      </c>
      <c r="M5952">
        <v>0</v>
      </c>
      <c r="N5952">
        <v>183722</v>
      </c>
      <c r="O5952" t="s">
        <v>331</v>
      </c>
      <c r="P5952" t="s">
        <v>12262</v>
      </c>
      <c r="Q5952" t="s">
        <v>3328</v>
      </c>
      <c r="R5952" t="s">
        <v>12264</v>
      </c>
      <c r="S5952" t="s">
        <v>270</v>
      </c>
      <c r="T5952" t="b">
        <v>1</v>
      </c>
    </row>
    <row r="5953" spans="1:20" x14ac:dyDescent="0.25">
      <c r="A5953" t="s">
        <v>259</v>
      </c>
      <c r="B5953" t="s">
        <v>260</v>
      </c>
      <c r="C5953" t="s">
        <v>336</v>
      </c>
      <c r="D5953" t="s">
        <v>3323</v>
      </c>
      <c r="E5953" t="s">
        <v>3324</v>
      </c>
      <c r="F5953" t="s">
        <v>3324</v>
      </c>
      <c r="G5953" t="s">
        <v>10136</v>
      </c>
      <c r="H5953">
        <v>378926</v>
      </c>
      <c r="I5953" t="s">
        <v>265</v>
      </c>
      <c r="J5953" t="s">
        <v>242</v>
      </c>
      <c r="K5953" t="s">
        <v>243</v>
      </c>
      <c r="L5953" t="s">
        <v>244</v>
      </c>
      <c r="M5953">
        <v>0</v>
      </c>
      <c r="N5953">
        <v>378926</v>
      </c>
      <c r="O5953" t="s">
        <v>331</v>
      </c>
      <c r="P5953" t="s">
        <v>12262</v>
      </c>
      <c r="Q5953" t="s">
        <v>3328</v>
      </c>
      <c r="R5953" t="s">
        <v>12265</v>
      </c>
      <c r="S5953" t="s">
        <v>270</v>
      </c>
      <c r="T5953" t="b">
        <v>1</v>
      </c>
    </row>
    <row r="5954" spans="1:20" x14ac:dyDescent="0.25">
      <c r="A5954" t="s">
        <v>259</v>
      </c>
      <c r="B5954" t="s">
        <v>260</v>
      </c>
      <c r="C5954" t="s">
        <v>237</v>
      </c>
      <c r="D5954" t="s">
        <v>875</v>
      </c>
      <c r="E5954" t="s">
        <v>8247</v>
      </c>
      <c r="F5954" t="s">
        <v>12266</v>
      </c>
      <c r="G5954" t="s">
        <v>12266</v>
      </c>
      <c r="H5954">
        <v>68.715999999999994</v>
      </c>
      <c r="I5954" t="s">
        <v>265</v>
      </c>
      <c r="J5954" t="s">
        <v>242</v>
      </c>
      <c r="K5954" t="s">
        <v>243</v>
      </c>
      <c r="L5954" t="s">
        <v>244</v>
      </c>
      <c r="M5954">
        <v>0</v>
      </c>
      <c r="N5954">
        <v>68.715999999999994</v>
      </c>
      <c r="O5954" t="s">
        <v>283</v>
      </c>
      <c r="P5954" t="s">
        <v>12267</v>
      </c>
      <c r="Q5954" t="s">
        <v>879</v>
      </c>
      <c r="R5954" t="s">
        <v>12268</v>
      </c>
      <c r="S5954" t="s">
        <v>270</v>
      </c>
      <c r="T5954" t="b">
        <v>1</v>
      </c>
    </row>
    <row r="5955" spans="1:20" x14ac:dyDescent="0.25">
      <c r="A5955" t="s">
        <v>259</v>
      </c>
      <c r="B5955" t="s">
        <v>260</v>
      </c>
      <c r="C5955" t="s">
        <v>294</v>
      </c>
      <c r="D5955" t="s">
        <v>875</v>
      </c>
      <c r="E5955" t="s">
        <v>8247</v>
      </c>
      <c r="F5955" t="s">
        <v>12266</v>
      </c>
      <c r="G5955" t="s">
        <v>12266</v>
      </c>
      <c r="H5955">
        <v>49.58</v>
      </c>
      <c r="I5955" t="s">
        <v>265</v>
      </c>
      <c r="J5955" t="s">
        <v>242</v>
      </c>
      <c r="K5955" t="s">
        <v>243</v>
      </c>
      <c r="L5955" t="s">
        <v>244</v>
      </c>
      <c r="M5955">
        <v>0</v>
      </c>
      <c r="N5955">
        <v>49.58</v>
      </c>
      <c r="O5955" t="s">
        <v>283</v>
      </c>
      <c r="P5955" t="s">
        <v>12267</v>
      </c>
      <c r="Q5955" t="s">
        <v>879</v>
      </c>
      <c r="R5955" t="s">
        <v>12268</v>
      </c>
      <c r="S5955" t="s">
        <v>270</v>
      </c>
      <c r="T5955" t="b">
        <v>1</v>
      </c>
    </row>
    <row r="5956" spans="1:20" x14ac:dyDescent="0.25">
      <c r="A5956" t="s">
        <v>259</v>
      </c>
      <c r="B5956" t="s">
        <v>260</v>
      </c>
      <c r="C5956" t="s">
        <v>237</v>
      </c>
      <c r="D5956" t="s">
        <v>3572</v>
      </c>
      <c r="E5956" t="s">
        <v>4757</v>
      </c>
      <c r="F5956" t="s">
        <v>11457</v>
      </c>
      <c r="G5956" t="s">
        <v>11457</v>
      </c>
      <c r="H5956">
        <v>0.16017600000000001</v>
      </c>
      <c r="I5956" t="s">
        <v>265</v>
      </c>
      <c r="J5956" t="s">
        <v>242</v>
      </c>
      <c r="K5956" t="s">
        <v>243</v>
      </c>
      <c r="L5956" t="s">
        <v>244</v>
      </c>
      <c r="M5956">
        <v>0</v>
      </c>
      <c r="N5956">
        <v>0.16017600000000001</v>
      </c>
      <c r="O5956" t="s">
        <v>372</v>
      </c>
      <c r="P5956" t="s">
        <v>12269</v>
      </c>
      <c r="Q5956" t="s">
        <v>3576</v>
      </c>
      <c r="R5956" t="s">
        <v>12270</v>
      </c>
      <c r="S5956" t="s">
        <v>270</v>
      </c>
      <c r="T5956" t="b">
        <v>1</v>
      </c>
    </row>
    <row r="5957" spans="1:20" x14ac:dyDescent="0.25">
      <c r="A5957" t="s">
        <v>259</v>
      </c>
      <c r="B5957" t="s">
        <v>260</v>
      </c>
      <c r="C5957" t="s">
        <v>294</v>
      </c>
      <c r="D5957" t="s">
        <v>3572</v>
      </c>
      <c r="E5957" t="s">
        <v>4757</v>
      </c>
      <c r="F5957" t="s">
        <v>11457</v>
      </c>
      <c r="G5957" t="s">
        <v>11457</v>
      </c>
      <c r="H5957">
        <v>7.1807999999999997E-2</v>
      </c>
      <c r="I5957" t="s">
        <v>265</v>
      </c>
      <c r="J5957" t="s">
        <v>242</v>
      </c>
      <c r="K5957" t="s">
        <v>243</v>
      </c>
      <c r="L5957" t="s">
        <v>244</v>
      </c>
      <c r="M5957">
        <v>0</v>
      </c>
      <c r="N5957">
        <v>7.1807999999999997E-2</v>
      </c>
      <c r="O5957" t="s">
        <v>372</v>
      </c>
      <c r="P5957" t="s">
        <v>12269</v>
      </c>
      <c r="Q5957" t="s">
        <v>3576</v>
      </c>
      <c r="R5957" t="s">
        <v>12270</v>
      </c>
      <c r="S5957" t="s">
        <v>270</v>
      </c>
      <c r="T5957" t="b">
        <v>1</v>
      </c>
    </row>
    <row r="5958" spans="1:20" x14ac:dyDescent="0.25">
      <c r="A5958" t="s">
        <v>259</v>
      </c>
      <c r="B5958" t="s">
        <v>260</v>
      </c>
      <c r="C5958" t="s">
        <v>237</v>
      </c>
      <c r="D5958" t="s">
        <v>1535</v>
      </c>
      <c r="E5958" t="s">
        <v>10362</v>
      </c>
      <c r="F5958" t="s">
        <v>12271</v>
      </c>
      <c r="G5958" t="s">
        <v>12271</v>
      </c>
      <c r="H5958">
        <v>0.94399999999999995</v>
      </c>
      <c r="I5958" t="s">
        <v>265</v>
      </c>
      <c r="J5958" t="s">
        <v>242</v>
      </c>
      <c r="K5958" t="s">
        <v>243</v>
      </c>
      <c r="L5958" t="s">
        <v>244</v>
      </c>
      <c r="M5958">
        <v>0</v>
      </c>
      <c r="N5958">
        <v>0.94399999999999995</v>
      </c>
      <c r="O5958" t="s">
        <v>324</v>
      </c>
      <c r="P5958" t="s">
        <v>12272</v>
      </c>
      <c r="Q5958" t="s">
        <v>1539</v>
      </c>
      <c r="R5958" t="s">
        <v>12273</v>
      </c>
      <c r="S5958" t="s">
        <v>270</v>
      </c>
      <c r="T5958" t="b">
        <v>1</v>
      </c>
    </row>
    <row r="5959" spans="1:20" x14ac:dyDescent="0.25">
      <c r="A5959" t="s">
        <v>259</v>
      </c>
      <c r="B5959" t="s">
        <v>260</v>
      </c>
      <c r="C5959" t="s">
        <v>294</v>
      </c>
      <c r="D5959" t="s">
        <v>1535</v>
      </c>
      <c r="E5959" t="s">
        <v>10362</v>
      </c>
      <c r="F5959" t="s">
        <v>12271</v>
      </c>
      <c r="G5959" t="s">
        <v>12271</v>
      </c>
      <c r="H5959">
        <v>0.28799999999999998</v>
      </c>
      <c r="I5959" t="s">
        <v>265</v>
      </c>
      <c r="J5959" t="s">
        <v>242</v>
      </c>
      <c r="K5959" t="s">
        <v>243</v>
      </c>
      <c r="L5959" t="s">
        <v>244</v>
      </c>
      <c r="M5959">
        <v>0</v>
      </c>
      <c r="N5959">
        <v>0.28799999999999998</v>
      </c>
      <c r="O5959" t="s">
        <v>324</v>
      </c>
      <c r="P5959" t="s">
        <v>12272</v>
      </c>
      <c r="Q5959" t="s">
        <v>1539</v>
      </c>
      <c r="R5959" t="s">
        <v>12273</v>
      </c>
      <c r="S5959" t="s">
        <v>270</v>
      </c>
      <c r="T5959" t="b">
        <v>1</v>
      </c>
    </row>
    <row r="5960" spans="1:20" x14ac:dyDescent="0.25">
      <c r="A5960" t="s">
        <v>236</v>
      </c>
      <c r="B5960" t="s">
        <v>236</v>
      </c>
      <c r="C5960" t="s">
        <v>237</v>
      </c>
      <c r="D5960" t="s">
        <v>924</v>
      </c>
      <c r="E5960" t="s">
        <v>10571</v>
      </c>
      <c r="F5960" t="s">
        <v>12274</v>
      </c>
      <c r="G5960" t="s">
        <v>10573</v>
      </c>
      <c r="H5960">
        <v>0.3</v>
      </c>
      <c r="I5960">
        <v>1</v>
      </c>
      <c r="J5960" t="s">
        <v>242</v>
      </c>
      <c r="K5960" t="s">
        <v>243</v>
      </c>
      <c r="L5960" t="s">
        <v>244</v>
      </c>
      <c r="M5960">
        <v>0</v>
      </c>
      <c r="N5960">
        <v>0.3</v>
      </c>
      <c r="O5960" t="s">
        <v>562</v>
      </c>
      <c r="P5960" t="s">
        <v>12275</v>
      </c>
      <c r="Q5960" t="s">
        <v>929</v>
      </c>
      <c r="R5960" t="s">
        <v>12276</v>
      </c>
      <c r="S5960" t="s">
        <v>249</v>
      </c>
      <c r="T5960" t="b">
        <v>1</v>
      </c>
    </row>
    <row r="5961" spans="1:20" x14ac:dyDescent="0.25">
      <c r="A5961" t="s">
        <v>259</v>
      </c>
      <c r="B5961" t="s">
        <v>260</v>
      </c>
      <c r="C5961" t="s">
        <v>237</v>
      </c>
      <c r="D5961" t="s">
        <v>1938</v>
      </c>
      <c r="E5961" t="s">
        <v>2634</v>
      </c>
      <c r="F5961" t="s">
        <v>12277</v>
      </c>
      <c r="G5961" t="s">
        <v>12277</v>
      </c>
      <c r="H5961">
        <v>0.40300000000000002</v>
      </c>
      <c r="I5961" t="s">
        <v>265</v>
      </c>
      <c r="J5961" t="s">
        <v>242</v>
      </c>
      <c r="K5961" t="s">
        <v>243</v>
      </c>
      <c r="L5961" t="s">
        <v>244</v>
      </c>
      <c r="M5961">
        <v>0</v>
      </c>
      <c r="N5961">
        <v>0.40300000000000002</v>
      </c>
      <c r="O5961" t="s">
        <v>324</v>
      </c>
      <c r="P5961" t="s">
        <v>12278</v>
      </c>
      <c r="Q5961" t="s">
        <v>1942</v>
      </c>
      <c r="R5961" t="s">
        <v>12279</v>
      </c>
      <c r="S5961" t="s">
        <v>270</v>
      </c>
      <c r="T5961" t="b">
        <v>0</v>
      </c>
    </row>
    <row r="5962" spans="1:20" x14ac:dyDescent="0.25">
      <c r="A5962" t="s">
        <v>259</v>
      </c>
      <c r="B5962" t="s">
        <v>260</v>
      </c>
      <c r="C5962" t="s">
        <v>237</v>
      </c>
      <c r="D5962" t="s">
        <v>1711</v>
      </c>
      <c r="E5962" t="s">
        <v>1712</v>
      </c>
      <c r="F5962" t="s">
        <v>1712</v>
      </c>
      <c r="G5962" t="s">
        <v>8857</v>
      </c>
      <c r="H5962">
        <v>9.0239999999999991</v>
      </c>
      <c r="I5962" t="s">
        <v>265</v>
      </c>
      <c r="J5962" t="s">
        <v>242</v>
      </c>
      <c r="K5962" t="s">
        <v>243</v>
      </c>
      <c r="L5962" t="s">
        <v>244</v>
      </c>
      <c r="M5962">
        <v>0</v>
      </c>
      <c r="N5962">
        <v>9.0239999999999991</v>
      </c>
      <c r="O5962" t="s">
        <v>324</v>
      </c>
      <c r="P5962" t="s">
        <v>12280</v>
      </c>
      <c r="Q5962" t="s">
        <v>1716</v>
      </c>
      <c r="R5962" t="s">
        <v>12281</v>
      </c>
      <c r="S5962" t="s">
        <v>270</v>
      </c>
      <c r="T5962" t="b">
        <v>1</v>
      </c>
    </row>
    <row r="5963" spans="1:20" x14ac:dyDescent="0.25">
      <c r="A5963" t="s">
        <v>259</v>
      </c>
      <c r="B5963" t="s">
        <v>260</v>
      </c>
      <c r="C5963" t="s">
        <v>294</v>
      </c>
      <c r="D5963" t="s">
        <v>1711</v>
      </c>
      <c r="E5963" t="s">
        <v>1712</v>
      </c>
      <c r="F5963" t="s">
        <v>1712</v>
      </c>
      <c r="G5963" t="s">
        <v>8857</v>
      </c>
      <c r="H5963">
        <v>4.6079999999999997</v>
      </c>
      <c r="I5963" t="s">
        <v>265</v>
      </c>
      <c r="J5963" t="s">
        <v>242</v>
      </c>
      <c r="K5963" t="s">
        <v>243</v>
      </c>
      <c r="L5963" t="s">
        <v>244</v>
      </c>
      <c r="M5963">
        <v>0</v>
      </c>
      <c r="N5963">
        <v>4.6079999999999997</v>
      </c>
      <c r="O5963" t="s">
        <v>324</v>
      </c>
      <c r="P5963" t="s">
        <v>12280</v>
      </c>
      <c r="Q5963" t="s">
        <v>1716</v>
      </c>
      <c r="R5963" t="s">
        <v>12281</v>
      </c>
      <c r="S5963" t="s">
        <v>270</v>
      </c>
      <c r="T5963" t="b">
        <v>1</v>
      </c>
    </row>
    <row r="5964" spans="1:20" x14ac:dyDescent="0.25">
      <c r="A5964" t="s">
        <v>259</v>
      </c>
      <c r="B5964" t="s">
        <v>260</v>
      </c>
      <c r="C5964" t="s">
        <v>237</v>
      </c>
      <c r="D5964" t="s">
        <v>406</v>
      </c>
      <c r="E5964" t="s">
        <v>4046</v>
      </c>
      <c r="F5964" t="s">
        <v>6467</v>
      </c>
      <c r="G5964" t="s">
        <v>6467</v>
      </c>
      <c r="H5964">
        <v>0.84275999999999995</v>
      </c>
      <c r="I5964" t="s">
        <v>265</v>
      </c>
      <c r="J5964" t="s">
        <v>242</v>
      </c>
      <c r="K5964" t="s">
        <v>243</v>
      </c>
      <c r="L5964" t="s">
        <v>244</v>
      </c>
      <c r="M5964">
        <v>0</v>
      </c>
      <c r="N5964">
        <v>0.84275999999999995</v>
      </c>
      <c r="O5964" t="s">
        <v>298</v>
      </c>
      <c r="P5964" t="s">
        <v>12282</v>
      </c>
      <c r="Q5964" t="s">
        <v>410</v>
      </c>
      <c r="R5964" t="s">
        <v>12283</v>
      </c>
      <c r="S5964" t="s">
        <v>270</v>
      </c>
      <c r="T5964" t="b">
        <v>1</v>
      </c>
    </row>
    <row r="5965" spans="1:20" x14ac:dyDescent="0.25">
      <c r="A5965" t="s">
        <v>259</v>
      </c>
      <c r="B5965" t="s">
        <v>260</v>
      </c>
      <c r="C5965" t="s">
        <v>294</v>
      </c>
      <c r="D5965" t="s">
        <v>406</v>
      </c>
      <c r="E5965" t="s">
        <v>4046</v>
      </c>
      <c r="F5965" t="s">
        <v>6467</v>
      </c>
      <c r="G5965" t="s">
        <v>6467</v>
      </c>
      <c r="H5965">
        <v>0.61460000000000004</v>
      </c>
      <c r="I5965" t="s">
        <v>265</v>
      </c>
      <c r="J5965" t="s">
        <v>242</v>
      </c>
      <c r="K5965" t="s">
        <v>243</v>
      </c>
      <c r="L5965" t="s">
        <v>244</v>
      </c>
      <c r="M5965">
        <v>0</v>
      </c>
      <c r="N5965">
        <v>0.61460000000000004</v>
      </c>
      <c r="O5965" t="s">
        <v>298</v>
      </c>
      <c r="P5965" t="s">
        <v>12282</v>
      </c>
      <c r="Q5965" t="s">
        <v>410</v>
      </c>
      <c r="R5965" t="s">
        <v>12283</v>
      </c>
      <c r="S5965" t="s">
        <v>270</v>
      </c>
      <c r="T5965" t="b">
        <v>1</v>
      </c>
    </row>
    <row r="5966" spans="1:20" x14ac:dyDescent="0.25">
      <c r="A5966" t="s">
        <v>259</v>
      </c>
      <c r="B5966" t="s">
        <v>260</v>
      </c>
      <c r="C5966" t="s">
        <v>237</v>
      </c>
      <c r="D5966" t="s">
        <v>2897</v>
      </c>
      <c r="E5966" t="s">
        <v>4262</v>
      </c>
      <c r="F5966" t="s">
        <v>4263</v>
      </c>
      <c r="G5966" t="s">
        <v>4264</v>
      </c>
      <c r="H5966">
        <v>1.01E-2</v>
      </c>
      <c r="I5966" t="s">
        <v>265</v>
      </c>
      <c r="J5966" t="s">
        <v>242</v>
      </c>
      <c r="K5966" t="s">
        <v>243</v>
      </c>
      <c r="L5966" t="s">
        <v>244</v>
      </c>
      <c r="M5966">
        <v>0</v>
      </c>
      <c r="N5966">
        <v>1.01E-2</v>
      </c>
      <c r="O5966" t="s">
        <v>290</v>
      </c>
      <c r="P5966" t="s">
        <v>12284</v>
      </c>
      <c r="Q5966" t="s">
        <v>2903</v>
      </c>
      <c r="R5966" t="s">
        <v>12285</v>
      </c>
      <c r="S5966" t="s">
        <v>270</v>
      </c>
      <c r="T5966" t="b">
        <v>1</v>
      </c>
    </row>
    <row r="5967" spans="1:20" x14ac:dyDescent="0.25">
      <c r="A5967" t="s">
        <v>259</v>
      </c>
      <c r="B5967" t="s">
        <v>260</v>
      </c>
      <c r="C5967" t="s">
        <v>237</v>
      </c>
      <c r="D5967" t="s">
        <v>4798</v>
      </c>
      <c r="E5967" t="s">
        <v>3999</v>
      </c>
      <c r="F5967" t="s">
        <v>4000</v>
      </c>
      <c r="G5967" t="s">
        <v>4000</v>
      </c>
      <c r="H5967">
        <v>3.0720000000000001</v>
      </c>
      <c r="I5967" t="s">
        <v>265</v>
      </c>
      <c r="J5967" t="s">
        <v>242</v>
      </c>
      <c r="K5967" t="s">
        <v>243</v>
      </c>
      <c r="L5967" t="s">
        <v>244</v>
      </c>
      <c r="M5967">
        <v>0</v>
      </c>
      <c r="N5967">
        <v>3.0720000000000001</v>
      </c>
      <c r="O5967" t="s">
        <v>652</v>
      </c>
      <c r="P5967" t="s">
        <v>6086</v>
      </c>
      <c r="Q5967" t="s">
        <v>4800</v>
      </c>
      <c r="R5967" t="s">
        <v>12286</v>
      </c>
      <c r="S5967" t="s">
        <v>270</v>
      </c>
      <c r="T5967" t="b">
        <v>0</v>
      </c>
    </row>
    <row r="5968" spans="1:20" x14ac:dyDescent="0.25">
      <c r="A5968" t="s">
        <v>259</v>
      </c>
      <c r="B5968" t="s">
        <v>260</v>
      </c>
      <c r="C5968" t="s">
        <v>237</v>
      </c>
      <c r="D5968" t="s">
        <v>2245</v>
      </c>
      <c r="E5968" t="s">
        <v>5622</v>
      </c>
      <c r="F5968" t="s">
        <v>5623</v>
      </c>
      <c r="G5968" t="s">
        <v>5623</v>
      </c>
      <c r="H5968">
        <v>0.28799999999999998</v>
      </c>
      <c r="I5968" t="s">
        <v>265</v>
      </c>
      <c r="J5968" t="s">
        <v>242</v>
      </c>
      <c r="K5968" t="s">
        <v>243</v>
      </c>
      <c r="L5968" t="s">
        <v>244</v>
      </c>
      <c r="M5968">
        <v>0</v>
      </c>
      <c r="N5968">
        <v>0.28799999999999998</v>
      </c>
      <c r="O5968" t="s">
        <v>386</v>
      </c>
      <c r="P5968" t="s">
        <v>12287</v>
      </c>
      <c r="Q5968" t="s">
        <v>2249</v>
      </c>
      <c r="R5968" t="s">
        <v>12288</v>
      </c>
      <c r="S5968" t="s">
        <v>270</v>
      </c>
      <c r="T5968" t="b">
        <v>1</v>
      </c>
    </row>
    <row r="5969" spans="1:20" x14ac:dyDescent="0.25">
      <c r="A5969" t="s">
        <v>259</v>
      </c>
      <c r="B5969" t="s">
        <v>260</v>
      </c>
      <c r="C5969" t="s">
        <v>294</v>
      </c>
      <c r="D5969" t="s">
        <v>2245</v>
      </c>
      <c r="E5969" t="s">
        <v>5622</v>
      </c>
      <c r="F5969" t="s">
        <v>5623</v>
      </c>
      <c r="G5969" t="s">
        <v>5623</v>
      </c>
      <c r="H5969">
        <v>9.6000000000000002E-2</v>
      </c>
      <c r="I5969" t="s">
        <v>265</v>
      </c>
      <c r="J5969" t="s">
        <v>242</v>
      </c>
      <c r="K5969" t="s">
        <v>243</v>
      </c>
      <c r="L5969" t="s">
        <v>244</v>
      </c>
      <c r="M5969">
        <v>0</v>
      </c>
      <c r="N5969">
        <v>9.6000000000000002E-2</v>
      </c>
      <c r="O5969" t="s">
        <v>486</v>
      </c>
      <c r="P5969" t="s">
        <v>12287</v>
      </c>
      <c r="Q5969" t="s">
        <v>2249</v>
      </c>
      <c r="R5969" t="s">
        <v>12288</v>
      </c>
      <c r="S5969" t="s">
        <v>270</v>
      </c>
      <c r="T5969" t="b">
        <v>1</v>
      </c>
    </row>
    <row r="5970" spans="1:20" x14ac:dyDescent="0.25">
      <c r="A5970" t="s">
        <v>259</v>
      </c>
      <c r="B5970" t="s">
        <v>271</v>
      </c>
      <c r="C5970" t="s">
        <v>237</v>
      </c>
      <c r="D5970" t="s">
        <v>4832</v>
      </c>
      <c r="F5970" t="s">
        <v>12289</v>
      </c>
      <c r="G5970" t="s">
        <v>12290</v>
      </c>
      <c r="H5970">
        <v>0.3</v>
      </c>
      <c r="I5970" t="s">
        <v>265</v>
      </c>
      <c r="J5970" t="s">
        <v>242</v>
      </c>
      <c r="K5970" t="s">
        <v>243</v>
      </c>
      <c r="L5970" t="s">
        <v>244</v>
      </c>
      <c r="M5970">
        <v>0</v>
      </c>
      <c r="N5970">
        <v>0.3</v>
      </c>
      <c r="O5970" t="s">
        <v>4835</v>
      </c>
      <c r="P5970" t="s">
        <v>12291</v>
      </c>
      <c r="Q5970" t="s">
        <v>4837</v>
      </c>
      <c r="R5970" t="s">
        <v>12292</v>
      </c>
      <c r="S5970" t="s">
        <v>279</v>
      </c>
      <c r="T5970" t="b">
        <v>0</v>
      </c>
    </row>
    <row r="5971" spans="1:20" x14ac:dyDescent="0.25">
      <c r="A5971" t="s">
        <v>259</v>
      </c>
      <c r="B5971" t="s">
        <v>260</v>
      </c>
      <c r="C5971" t="s">
        <v>237</v>
      </c>
      <c r="D5971" t="s">
        <v>1938</v>
      </c>
      <c r="E5971" t="s">
        <v>7472</v>
      </c>
      <c r="F5971" t="s">
        <v>9951</v>
      </c>
      <c r="G5971" t="s">
        <v>9951</v>
      </c>
      <c r="H5971">
        <v>5.04E-2</v>
      </c>
      <c r="I5971" t="s">
        <v>265</v>
      </c>
      <c r="J5971" t="s">
        <v>242</v>
      </c>
      <c r="K5971" t="s">
        <v>243</v>
      </c>
      <c r="L5971" t="s">
        <v>244</v>
      </c>
      <c r="M5971">
        <v>0</v>
      </c>
      <c r="N5971">
        <v>5.04E-2</v>
      </c>
      <c r="O5971" t="s">
        <v>310</v>
      </c>
      <c r="P5971" t="s">
        <v>12293</v>
      </c>
      <c r="Q5971" t="s">
        <v>1942</v>
      </c>
      <c r="R5971" t="s">
        <v>12294</v>
      </c>
      <c r="S5971" t="s">
        <v>270</v>
      </c>
      <c r="T5971" t="b">
        <v>1</v>
      </c>
    </row>
    <row r="5972" spans="1:20" x14ac:dyDescent="0.25">
      <c r="A5972" t="s">
        <v>259</v>
      </c>
      <c r="B5972" t="s">
        <v>260</v>
      </c>
      <c r="C5972" t="s">
        <v>237</v>
      </c>
      <c r="D5972" t="s">
        <v>5325</v>
      </c>
      <c r="E5972" t="s">
        <v>1688</v>
      </c>
      <c r="F5972" t="s">
        <v>12295</v>
      </c>
      <c r="G5972" t="s">
        <v>12296</v>
      </c>
      <c r="H5972">
        <v>0.22409299999999999</v>
      </c>
      <c r="I5972" t="s">
        <v>265</v>
      </c>
      <c r="J5972" t="s">
        <v>242</v>
      </c>
      <c r="K5972" t="s">
        <v>243</v>
      </c>
      <c r="L5972" t="s">
        <v>244</v>
      </c>
      <c r="M5972">
        <v>0</v>
      </c>
      <c r="N5972">
        <v>0.22409299999999999</v>
      </c>
      <c r="O5972" t="s">
        <v>266</v>
      </c>
      <c r="P5972" s="18" t="s">
        <v>12297</v>
      </c>
      <c r="Q5972" t="s">
        <v>5330</v>
      </c>
      <c r="R5972" t="s">
        <v>12298</v>
      </c>
      <c r="S5972" t="s">
        <v>270</v>
      </c>
      <c r="T5972" t="b">
        <v>1</v>
      </c>
    </row>
    <row r="5973" spans="1:20" x14ac:dyDescent="0.25">
      <c r="A5973" t="s">
        <v>259</v>
      </c>
      <c r="B5973" t="s">
        <v>260</v>
      </c>
      <c r="C5973" t="s">
        <v>237</v>
      </c>
      <c r="D5973" t="s">
        <v>3572</v>
      </c>
      <c r="E5973" t="s">
        <v>10757</v>
      </c>
      <c r="F5973" t="s">
        <v>10758</v>
      </c>
      <c r="G5973" t="s">
        <v>10758</v>
      </c>
      <c r="H5973">
        <v>1.504</v>
      </c>
      <c r="I5973" t="s">
        <v>265</v>
      </c>
      <c r="J5973" t="s">
        <v>242</v>
      </c>
      <c r="K5973" t="s">
        <v>243</v>
      </c>
      <c r="L5973" t="s">
        <v>244</v>
      </c>
      <c r="M5973">
        <v>0</v>
      </c>
      <c r="N5973">
        <v>1.504</v>
      </c>
      <c r="O5973" t="s">
        <v>652</v>
      </c>
      <c r="P5973" t="s">
        <v>11866</v>
      </c>
      <c r="Q5973" t="s">
        <v>3576</v>
      </c>
      <c r="R5973" t="s">
        <v>12299</v>
      </c>
      <c r="S5973" t="s">
        <v>270</v>
      </c>
      <c r="T5973" t="b">
        <v>0</v>
      </c>
    </row>
    <row r="5974" spans="1:20" x14ac:dyDescent="0.25">
      <c r="A5974" t="s">
        <v>259</v>
      </c>
      <c r="B5974" t="s">
        <v>260</v>
      </c>
      <c r="C5974" t="s">
        <v>294</v>
      </c>
      <c r="D5974" t="s">
        <v>3572</v>
      </c>
      <c r="E5974" t="s">
        <v>10757</v>
      </c>
      <c r="F5974" t="s">
        <v>10758</v>
      </c>
      <c r="G5974" t="s">
        <v>10758</v>
      </c>
      <c r="H5974">
        <v>0.76800000000000002</v>
      </c>
      <c r="I5974" t="s">
        <v>265</v>
      </c>
      <c r="J5974" t="s">
        <v>242</v>
      </c>
      <c r="K5974" t="s">
        <v>243</v>
      </c>
      <c r="L5974" t="s">
        <v>244</v>
      </c>
      <c r="M5974">
        <v>0</v>
      </c>
      <c r="N5974">
        <v>0.76800000000000002</v>
      </c>
      <c r="O5974" t="s">
        <v>652</v>
      </c>
      <c r="P5974" t="s">
        <v>11866</v>
      </c>
      <c r="Q5974" t="s">
        <v>3576</v>
      </c>
      <c r="R5974" t="s">
        <v>12299</v>
      </c>
      <c r="S5974" t="s">
        <v>270</v>
      </c>
      <c r="T5974" t="b">
        <v>0</v>
      </c>
    </row>
    <row r="5975" spans="1:20" x14ac:dyDescent="0.25">
      <c r="A5975" t="s">
        <v>259</v>
      </c>
      <c r="B5975" t="s">
        <v>260</v>
      </c>
      <c r="C5975" t="s">
        <v>237</v>
      </c>
      <c r="D5975" t="s">
        <v>869</v>
      </c>
      <c r="E5975" t="s">
        <v>2556</v>
      </c>
      <c r="F5975" t="s">
        <v>7198</v>
      </c>
      <c r="G5975" t="s">
        <v>7198</v>
      </c>
      <c r="H5975">
        <v>0.16400000000000001</v>
      </c>
      <c r="I5975" t="s">
        <v>265</v>
      </c>
      <c r="J5975" t="s">
        <v>242</v>
      </c>
      <c r="K5975" t="s">
        <v>243</v>
      </c>
      <c r="L5975" t="s">
        <v>244</v>
      </c>
      <c r="M5975">
        <v>0</v>
      </c>
      <c r="N5975">
        <v>0.16400000000000001</v>
      </c>
      <c r="O5975" t="s">
        <v>372</v>
      </c>
      <c r="P5975" t="s">
        <v>12300</v>
      </c>
      <c r="Q5975" t="s">
        <v>873</v>
      </c>
      <c r="R5975" t="s">
        <v>12301</v>
      </c>
      <c r="S5975" t="s">
        <v>270</v>
      </c>
      <c r="T5975" t="b">
        <v>1</v>
      </c>
    </row>
    <row r="5976" spans="1:20" x14ac:dyDescent="0.25">
      <c r="A5976" t="s">
        <v>259</v>
      </c>
      <c r="B5976" t="s">
        <v>382</v>
      </c>
      <c r="C5976" t="s">
        <v>237</v>
      </c>
      <c r="D5976" t="s">
        <v>383</v>
      </c>
      <c r="E5976" t="s">
        <v>3839</v>
      </c>
      <c r="F5976" t="s">
        <v>3840</v>
      </c>
      <c r="G5976" t="s">
        <v>3840</v>
      </c>
      <c r="H5976">
        <v>0.44800000000000001</v>
      </c>
      <c r="I5976" t="s">
        <v>265</v>
      </c>
      <c r="J5976" t="s">
        <v>242</v>
      </c>
      <c r="K5976" t="s">
        <v>243</v>
      </c>
      <c r="L5976" t="s">
        <v>244</v>
      </c>
      <c r="M5976">
        <v>0</v>
      </c>
      <c r="N5976">
        <v>0.44800000000000001</v>
      </c>
      <c r="O5976" t="s">
        <v>386</v>
      </c>
      <c r="P5976" t="s">
        <v>12302</v>
      </c>
      <c r="Q5976" t="s">
        <v>388</v>
      </c>
      <c r="R5976" t="s">
        <v>12303</v>
      </c>
      <c r="S5976" t="s">
        <v>390</v>
      </c>
      <c r="T5976" t="b">
        <v>1</v>
      </c>
    </row>
    <row r="5977" spans="1:20" x14ac:dyDescent="0.25">
      <c r="A5977" t="s">
        <v>259</v>
      </c>
      <c r="B5977" t="s">
        <v>382</v>
      </c>
      <c r="C5977" t="s">
        <v>294</v>
      </c>
      <c r="D5977" t="s">
        <v>383</v>
      </c>
      <c r="E5977" t="s">
        <v>3839</v>
      </c>
      <c r="F5977" t="s">
        <v>3840</v>
      </c>
      <c r="G5977" t="s">
        <v>3840</v>
      </c>
      <c r="H5977">
        <v>0.123</v>
      </c>
      <c r="I5977" t="s">
        <v>265</v>
      </c>
      <c r="J5977" t="s">
        <v>242</v>
      </c>
      <c r="K5977" t="s">
        <v>243</v>
      </c>
      <c r="L5977" t="s">
        <v>244</v>
      </c>
      <c r="M5977">
        <v>0</v>
      </c>
      <c r="N5977">
        <v>0.123</v>
      </c>
      <c r="O5977" t="s">
        <v>391</v>
      </c>
      <c r="P5977" t="s">
        <v>12302</v>
      </c>
      <c r="Q5977" t="s">
        <v>388</v>
      </c>
      <c r="R5977" t="s">
        <v>12303</v>
      </c>
      <c r="S5977" t="s">
        <v>390</v>
      </c>
      <c r="T5977" t="b">
        <v>1</v>
      </c>
    </row>
    <row r="5978" spans="1:20" x14ac:dyDescent="0.25">
      <c r="A5978" t="s">
        <v>259</v>
      </c>
      <c r="B5978" t="s">
        <v>1086</v>
      </c>
      <c r="C5978" t="s">
        <v>237</v>
      </c>
      <c r="D5978" t="s">
        <v>1087</v>
      </c>
      <c r="E5978" t="s">
        <v>12304</v>
      </c>
      <c r="F5978" t="s">
        <v>12305</v>
      </c>
      <c r="G5978" t="s">
        <v>12306</v>
      </c>
      <c r="H5978">
        <v>173.51</v>
      </c>
      <c r="I5978" t="s">
        <v>265</v>
      </c>
      <c r="J5978" t="s">
        <v>242</v>
      </c>
      <c r="K5978" t="s">
        <v>243</v>
      </c>
      <c r="L5978" t="s">
        <v>244</v>
      </c>
      <c r="M5978">
        <v>0</v>
      </c>
      <c r="N5978">
        <v>173.51</v>
      </c>
      <c r="O5978" t="s">
        <v>590</v>
      </c>
      <c r="P5978" t="s">
        <v>12307</v>
      </c>
      <c r="Q5978" t="s">
        <v>1092</v>
      </c>
      <c r="R5978" t="s">
        <v>12308</v>
      </c>
      <c r="S5978" t="s">
        <v>1094</v>
      </c>
      <c r="T5978" t="b">
        <v>1</v>
      </c>
    </row>
    <row r="5979" spans="1:20" x14ac:dyDescent="0.25">
      <c r="A5979" t="s">
        <v>259</v>
      </c>
      <c r="B5979" t="s">
        <v>1086</v>
      </c>
      <c r="C5979" t="s">
        <v>336</v>
      </c>
      <c r="D5979" t="s">
        <v>1087</v>
      </c>
      <c r="E5979" t="s">
        <v>12304</v>
      </c>
      <c r="F5979" t="s">
        <v>12305</v>
      </c>
      <c r="G5979" t="s">
        <v>12306</v>
      </c>
      <c r="H5979">
        <v>607960</v>
      </c>
      <c r="I5979" t="s">
        <v>265</v>
      </c>
      <c r="J5979" t="s">
        <v>242</v>
      </c>
      <c r="K5979" t="s">
        <v>243</v>
      </c>
      <c r="L5979" t="s">
        <v>244</v>
      </c>
      <c r="M5979">
        <v>0</v>
      </c>
      <c r="N5979">
        <v>607960</v>
      </c>
      <c r="O5979" t="s">
        <v>590</v>
      </c>
      <c r="P5979" t="s">
        <v>12307</v>
      </c>
      <c r="Q5979" t="s">
        <v>1092</v>
      </c>
      <c r="R5979" t="s">
        <v>12309</v>
      </c>
      <c r="S5979" t="s">
        <v>1094</v>
      </c>
      <c r="T5979" t="b">
        <v>1</v>
      </c>
    </row>
    <row r="5980" spans="1:20" x14ac:dyDescent="0.25">
      <c r="A5980" t="s">
        <v>259</v>
      </c>
      <c r="B5980" t="s">
        <v>1086</v>
      </c>
      <c r="C5980" t="s">
        <v>336</v>
      </c>
      <c r="D5980" t="s">
        <v>1087</v>
      </c>
      <c r="E5980" t="s">
        <v>12304</v>
      </c>
      <c r="F5980" t="s">
        <v>12305</v>
      </c>
      <c r="G5980" t="s">
        <v>12306</v>
      </c>
      <c r="H5980">
        <v>911940</v>
      </c>
      <c r="I5980" t="s">
        <v>265</v>
      </c>
      <c r="J5980" t="s">
        <v>242</v>
      </c>
      <c r="K5980" t="s">
        <v>243</v>
      </c>
      <c r="L5980" t="s">
        <v>244</v>
      </c>
      <c r="M5980">
        <v>0</v>
      </c>
      <c r="N5980">
        <v>911940</v>
      </c>
      <c r="O5980" t="s">
        <v>590</v>
      </c>
      <c r="P5980" t="s">
        <v>12307</v>
      </c>
      <c r="Q5980" t="s">
        <v>1092</v>
      </c>
      <c r="R5980" t="s">
        <v>12310</v>
      </c>
      <c r="S5980" t="s">
        <v>1094</v>
      </c>
      <c r="T5980" t="b">
        <v>1</v>
      </c>
    </row>
    <row r="5981" spans="1:20" x14ac:dyDescent="0.25">
      <c r="A5981" t="s">
        <v>259</v>
      </c>
      <c r="B5981" t="s">
        <v>260</v>
      </c>
      <c r="C5981" t="s">
        <v>237</v>
      </c>
      <c r="D5981" t="s">
        <v>328</v>
      </c>
      <c r="E5981" t="s">
        <v>10912</v>
      </c>
      <c r="F5981" t="s">
        <v>12311</v>
      </c>
      <c r="G5981" t="s">
        <v>12311</v>
      </c>
      <c r="H5981">
        <v>0.18079999999999999</v>
      </c>
      <c r="I5981" t="s">
        <v>265</v>
      </c>
      <c r="J5981" t="s">
        <v>242</v>
      </c>
      <c r="K5981" t="s">
        <v>243</v>
      </c>
      <c r="L5981" t="s">
        <v>244</v>
      </c>
      <c r="M5981">
        <v>0</v>
      </c>
      <c r="N5981">
        <v>0.18079999999999999</v>
      </c>
      <c r="O5981" t="s">
        <v>1258</v>
      </c>
      <c r="P5981" t="s">
        <v>12312</v>
      </c>
      <c r="Q5981" t="s">
        <v>333</v>
      </c>
      <c r="R5981" t="s">
        <v>12313</v>
      </c>
      <c r="S5981" t="s">
        <v>270</v>
      </c>
      <c r="T5981" t="b">
        <v>1</v>
      </c>
    </row>
    <row r="5982" spans="1:20" x14ac:dyDescent="0.25">
      <c r="A5982" t="s">
        <v>259</v>
      </c>
      <c r="B5982" t="s">
        <v>260</v>
      </c>
      <c r="C5982" t="s">
        <v>237</v>
      </c>
      <c r="D5982" t="s">
        <v>1953</v>
      </c>
      <c r="E5982" t="s">
        <v>5778</v>
      </c>
      <c r="F5982" t="s">
        <v>5779</v>
      </c>
      <c r="G5982" t="s">
        <v>5779</v>
      </c>
      <c r="H5982">
        <v>1.0693459999999999</v>
      </c>
      <c r="I5982" t="s">
        <v>265</v>
      </c>
      <c r="J5982" t="s">
        <v>242</v>
      </c>
      <c r="K5982" t="s">
        <v>243</v>
      </c>
      <c r="L5982" t="s">
        <v>244</v>
      </c>
      <c r="M5982">
        <v>0</v>
      </c>
      <c r="N5982">
        <v>1.0693459999999999</v>
      </c>
      <c r="O5982" t="s">
        <v>372</v>
      </c>
      <c r="P5982" t="s">
        <v>12314</v>
      </c>
      <c r="Q5982" t="s">
        <v>1957</v>
      </c>
      <c r="R5982" t="s">
        <v>12315</v>
      </c>
      <c r="S5982" t="s">
        <v>270</v>
      </c>
      <c r="T5982" t="b">
        <v>1</v>
      </c>
    </row>
    <row r="5983" spans="1:20" x14ac:dyDescent="0.25">
      <c r="A5983" t="s">
        <v>259</v>
      </c>
      <c r="B5983" t="s">
        <v>260</v>
      </c>
      <c r="C5983" t="s">
        <v>294</v>
      </c>
      <c r="D5983" t="s">
        <v>1953</v>
      </c>
      <c r="E5983" t="s">
        <v>5778</v>
      </c>
      <c r="F5983" t="s">
        <v>5779</v>
      </c>
      <c r="G5983" t="s">
        <v>5779</v>
      </c>
      <c r="H5983">
        <v>0.59660000000000002</v>
      </c>
      <c r="I5983" t="s">
        <v>265</v>
      </c>
      <c r="J5983" t="s">
        <v>242</v>
      </c>
      <c r="K5983" t="s">
        <v>243</v>
      </c>
      <c r="L5983" t="s">
        <v>244</v>
      </c>
      <c r="M5983">
        <v>0</v>
      </c>
      <c r="N5983">
        <v>0.59660000000000002</v>
      </c>
      <c r="O5983" t="s">
        <v>1258</v>
      </c>
      <c r="P5983" t="s">
        <v>12314</v>
      </c>
      <c r="Q5983" t="s">
        <v>1957</v>
      </c>
      <c r="R5983" t="s">
        <v>12315</v>
      </c>
      <c r="S5983" t="s">
        <v>270</v>
      </c>
      <c r="T5983" t="b">
        <v>1</v>
      </c>
    </row>
    <row r="5984" spans="1:20" x14ac:dyDescent="0.25">
      <c r="A5984" t="s">
        <v>259</v>
      </c>
      <c r="B5984" t="s">
        <v>260</v>
      </c>
      <c r="C5984" t="s">
        <v>237</v>
      </c>
      <c r="D5984" t="s">
        <v>664</v>
      </c>
      <c r="E5984" t="s">
        <v>3016</v>
      </c>
      <c r="F5984" t="s">
        <v>3017</v>
      </c>
      <c r="G5984" t="s">
        <v>3017</v>
      </c>
      <c r="H5984">
        <v>1.248</v>
      </c>
      <c r="I5984" t="s">
        <v>265</v>
      </c>
      <c r="J5984" t="s">
        <v>242</v>
      </c>
      <c r="K5984" t="s">
        <v>243</v>
      </c>
      <c r="L5984" t="s">
        <v>244</v>
      </c>
      <c r="M5984">
        <v>0</v>
      </c>
      <c r="N5984">
        <v>1.248</v>
      </c>
      <c r="O5984" t="s">
        <v>324</v>
      </c>
      <c r="P5984" t="s">
        <v>12316</v>
      </c>
      <c r="Q5984" t="s">
        <v>668</v>
      </c>
      <c r="R5984" t="s">
        <v>12317</v>
      </c>
      <c r="S5984" t="s">
        <v>270</v>
      </c>
      <c r="T5984" t="b">
        <v>1</v>
      </c>
    </row>
    <row r="5985" spans="1:20" x14ac:dyDescent="0.25">
      <c r="A5985" t="s">
        <v>259</v>
      </c>
      <c r="B5985" t="s">
        <v>260</v>
      </c>
      <c r="C5985" t="s">
        <v>237</v>
      </c>
      <c r="D5985" t="s">
        <v>399</v>
      </c>
      <c r="E5985" t="s">
        <v>2995</v>
      </c>
      <c r="F5985" t="s">
        <v>7695</v>
      </c>
      <c r="G5985" t="s">
        <v>7696</v>
      </c>
      <c r="H5985">
        <v>0.11645800000000001</v>
      </c>
      <c r="I5985" t="s">
        <v>265</v>
      </c>
      <c r="J5985" t="s">
        <v>242</v>
      </c>
      <c r="K5985" t="s">
        <v>243</v>
      </c>
      <c r="L5985" t="s">
        <v>244</v>
      </c>
      <c r="M5985">
        <v>0</v>
      </c>
      <c r="N5985">
        <v>0.11645800000000001</v>
      </c>
      <c r="O5985" t="s">
        <v>372</v>
      </c>
      <c r="P5985" t="s">
        <v>12318</v>
      </c>
      <c r="Q5985" t="s">
        <v>404</v>
      </c>
      <c r="R5985" t="s">
        <v>12319</v>
      </c>
      <c r="S5985" t="s">
        <v>270</v>
      </c>
      <c r="T5985" t="b">
        <v>1</v>
      </c>
    </row>
    <row r="5986" spans="1:20" x14ac:dyDescent="0.25">
      <c r="A5986" t="s">
        <v>236</v>
      </c>
      <c r="B5986" t="s">
        <v>236</v>
      </c>
      <c r="C5986" t="s">
        <v>237</v>
      </c>
      <c r="D5986" t="s">
        <v>250</v>
      </c>
      <c r="F5986" t="s">
        <v>302</v>
      </c>
      <c r="G5986" t="s">
        <v>240</v>
      </c>
      <c r="H5986">
        <v>0.01</v>
      </c>
      <c r="I5986" t="s">
        <v>241</v>
      </c>
      <c r="J5986" t="s">
        <v>242</v>
      </c>
      <c r="K5986" t="s">
        <v>243</v>
      </c>
      <c r="L5986" t="s">
        <v>244</v>
      </c>
      <c r="M5986">
        <v>0</v>
      </c>
      <c r="N5986">
        <v>0.01</v>
      </c>
      <c r="O5986" t="s">
        <v>546</v>
      </c>
      <c r="P5986" t="s">
        <v>5904</v>
      </c>
      <c r="Q5986" t="s">
        <v>257</v>
      </c>
      <c r="R5986" t="s">
        <v>2596</v>
      </c>
      <c r="S5986" t="s">
        <v>249</v>
      </c>
      <c r="T5986" t="b">
        <v>1</v>
      </c>
    </row>
    <row r="5987" spans="1:20" x14ac:dyDescent="0.25">
      <c r="A5987" t="s">
        <v>236</v>
      </c>
      <c r="B5987" t="s">
        <v>236</v>
      </c>
      <c r="C5987" t="s">
        <v>237</v>
      </c>
      <c r="D5987" t="s">
        <v>392</v>
      </c>
      <c r="E5987" t="s">
        <v>251</v>
      </c>
      <c r="F5987" t="s">
        <v>252</v>
      </c>
      <c r="G5987" t="s">
        <v>12320</v>
      </c>
      <c r="H5987">
        <v>0.115</v>
      </c>
      <c r="I5987" t="s">
        <v>254</v>
      </c>
      <c r="J5987" t="s">
        <v>242</v>
      </c>
      <c r="K5987" t="s">
        <v>243</v>
      </c>
      <c r="L5987" t="s">
        <v>244</v>
      </c>
      <c r="M5987">
        <v>0</v>
      </c>
      <c r="N5987">
        <v>0.115</v>
      </c>
      <c r="O5987" t="s">
        <v>255</v>
      </c>
      <c r="P5987" t="s">
        <v>12321</v>
      </c>
      <c r="Q5987" t="s">
        <v>397</v>
      </c>
      <c r="R5987" t="s">
        <v>4396</v>
      </c>
      <c r="S5987" t="s">
        <v>249</v>
      </c>
      <c r="T5987" t="b">
        <v>1</v>
      </c>
    </row>
    <row r="5988" spans="1:20" x14ac:dyDescent="0.25">
      <c r="A5988" t="s">
        <v>259</v>
      </c>
      <c r="B5988" t="s">
        <v>260</v>
      </c>
      <c r="C5988" t="s">
        <v>237</v>
      </c>
      <c r="D5988" t="s">
        <v>4334</v>
      </c>
      <c r="E5988" t="s">
        <v>4239</v>
      </c>
      <c r="F5988" t="s">
        <v>4240</v>
      </c>
      <c r="G5988" t="s">
        <v>4240</v>
      </c>
      <c r="H5988">
        <v>3.6</v>
      </c>
      <c r="I5988" t="s">
        <v>265</v>
      </c>
      <c r="J5988" t="s">
        <v>242</v>
      </c>
      <c r="K5988" t="s">
        <v>243</v>
      </c>
      <c r="L5988" t="s">
        <v>244</v>
      </c>
      <c r="M5988">
        <v>0</v>
      </c>
      <c r="N5988">
        <v>3.6</v>
      </c>
      <c r="O5988" t="s">
        <v>3404</v>
      </c>
      <c r="P5988" t="s">
        <v>12322</v>
      </c>
      <c r="Q5988" t="s">
        <v>4338</v>
      </c>
      <c r="R5988" t="s">
        <v>12323</v>
      </c>
      <c r="S5988" t="s">
        <v>270</v>
      </c>
      <c r="T5988" t="b">
        <v>1</v>
      </c>
    </row>
    <row r="5989" spans="1:20" x14ac:dyDescent="0.25">
      <c r="A5989" t="s">
        <v>259</v>
      </c>
      <c r="B5989" t="s">
        <v>260</v>
      </c>
      <c r="C5989" t="s">
        <v>237</v>
      </c>
      <c r="D5989" t="s">
        <v>1938</v>
      </c>
      <c r="E5989" t="s">
        <v>5774</v>
      </c>
      <c r="F5989" t="s">
        <v>12324</v>
      </c>
      <c r="G5989" t="s">
        <v>12324</v>
      </c>
      <c r="H5989">
        <v>2.016</v>
      </c>
      <c r="I5989" t="s">
        <v>265</v>
      </c>
      <c r="J5989" t="s">
        <v>242</v>
      </c>
      <c r="K5989" t="s">
        <v>243</v>
      </c>
      <c r="L5989" t="s">
        <v>244</v>
      </c>
      <c r="M5989">
        <v>0</v>
      </c>
      <c r="N5989">
        <v>2.016</v>
      </c>
      <c r="O5989" t="s">
        <v>324</v>
      </c>
      <c r="P5989" t="s">
        <v>12325</v>
      </c>
      <c r="Q5989" t="s">
        <v>1942</v>
      </c>
      <c r="R5989" t="s">
        <v>12326</v>
      </c>
      <c r="S5989" t="s">
        <v>270</v>
      </c>
      <c r="T5989" t="b">
        <v>1</v>
      </c>
    </row>
    <row r="5990" spans="1:20" x14ac:dyDescent="0.25">
      <c r="A5990" t="s">
        <v>259</v>
      </c>
      <c r="B5990" t="s">
        <v>260</v>
      </c>
      <c r="C5990" t="s">
        <v>336</v>
      </c>
      <c r="D5990" t="s">
        <v>1938</v>
      </c>
      <c r="E5990" t="s">
        <v>5774</v>
      </c>
      <c r="F5990" t="s">
        <v>12324</v>
      </c>
      <c r="G5990" t="s">
        <v>12324</v>
      </c>
      <c r="H5990">
        <v>10384</v>
      </c>
      <c r="I5990" t="s">
        <v>265</v>
      </c>
      <c r="J5990" t="s">
        <v>242</v>
      </c>
      <c r="K5990" t="s">
        <v>243</v>
      </c>
      <c r="L5990" t="s">
        <v>244</v>
      </c>
      <c r="M5990">
        <v>0</v>
      </c>
      <c r="N5990">
        <v>10384</v>
      </c>
      <c r="O5990" t="s">
        <v>324</v>
      </c>
      <c r="P5990" t="s">
        <v>12325</v>
      </c>
      <c r="Q5990" t="s">
        <v>1942</v>
      </c>
      <c r="R5990" t="s">
        <v>12327</v>
      </c>
      <c r="S5990" t="s">
        <v>270</v>
      </c>
      <c r="T5990" t="b">
        <v>1</v>
      </c>
    </row>
    <row r="5991" spans="1:20" x14ac:dyDescent="0.25">
      <c r="A5991" t="s">
        <v>259</v>
      </c>
      <c r="B5991" t="s">
        <v>260</v>
      </c>
      <c r="C5991" t="s">
        <v>336</v>
      </c>
      <c r="D5991" t="s">
        <v>1938</v>
      </c>
      <c r="E5991" t="s">
        <v>5774</v>
      </c>
      <c r="F5991" t="s">
        <v>12324</v>
      </c>
      <c r="G5991" t="s">
        <v>12324</v>
      </c>
      <c r="H5991">
        <v>19921</v>
      </c>
      <c r="I5991" t="s">
        <v>265</v>
      </c>
      <c r="J5991" t="s">
        <v>242</v>
      </c>
      <c r="K5991" t="s">
        <v>243</v>
      </c>
      <c r="L5991" t="s">
        <v>244</v>
      </c>
      <c r="M5991">
        <v>0</v>
      </c>
      <c r="N5991">
        <v>19921</v>
      </c>
      <c r="O5991" t="s">
        <v>324</v>
      </c>
      <c r="P5991" t="s">
        <v>12325</v>
      </c>
      <c r="Q5991" t="s">
        <v>1942</v>
      </c>
      <c r="R5991" t="s">
        <v>12328</v>
      </c>
      <c r="S5991" t="s">
        <v>270</v>
      </c>
      <c r="T5991" t="b">
        <v>1</v>
      </c>
    </row>
    <row r="5992" spans="1:20" x14ac:dyDescent="0.25">
      <c r="A5992" t="s">
        <v>259</v>
      </c>
      <c r="B5992" t="s">
        <v>260</v>
      </c>
      <c r="C5992" t="s">
        <v>237</v>
      </c>
      <c r="D5992" t="s">
        <v>2524</v>
      </c>
      <c r="E5992" t="s">
        <v>7390</v>
      </c>
      <c r="F5992" t="s">
        <v>8327</v>
      </c>
      <c r="G5992" t="s">
        <v>8327</v>
      </c>
      <c r="H5992">
        <v>3.8580000000000001</v>
      </c>
      <c r="I5992" t="s">
        <v>265</v>
      </c>
      <c r="J5992" t="s">
        <v>242</v>
      </c>
      <c r="K5992" t="s">
        <v>243</v>
      </c>
      <c r="L5992" t="s">
        <v>244</v>
      </c>
      <c r="M5992">
        <v>0</v>
      </c>
      <c r="N5992">
        <v>3.8580000000000001</v>
      </c>
      <c r="O5992" t="s">
        <v>952</v>
      </c>
      <c r="P5992" s="18" t="s">
        <v>12329</v>
      </c>
      <c r="Q5992" t="s">
        <v>2528</v>
      </c>
      <c r="R5992" t="s">
        <v>12330</v>
      </c>
      <c r="S5992" t="s">
        <v>270</v>
      </c>
      <c r="T5992" t="b">
        <v>1</v>
      </c>
    </row>
    <row r="5993" spans="1:20" x14ac:dyDescent="0.25">
      <c r="A5993" t="s">
        <v>259</v>
      </c>
      <c r="B5993" t="s">
        <v>260</v>
      </c>
      <c r="C5993" t="s">
        <v>294</v>
      </c>
      <c r="D5993" t="s">
        <v>2524</v>
      </c>
      <c r="E5993" t="s">
        <v>7390</v>
      </c>
      <c r="F5993" t="s">
        <v>8327</v>
      </c>
      <c r="G5993" t="s">
        <v>8327</v>
      </c>
      <c r="H5993">
        <v>1.988</v>
      </c>
      <c r="I5993" t="s">
        <v>265</v>
      </c>
      <c r="J5993" t="s">
        <v>242</v>
      </c>
      <c r="K5993" t="s">
        <v>243</v>
      </c>
      <c r="L5993" t="s">
        <v>244</v>
      </c>
      <c r="M5993">
        <v>0</v>
      </c>
      <c r="N5993">
        <v>1.988</v>
      </c>
      <c r="O5993" t="s">
        <v>952</v>
      </c>
      <c r="P5993" s="18" t="s">
        <v>12329</v>
      </c>
      <c r="Q5993" t="s">
        <v>2528</v>
      </c>
      <c r="R5993" t="s">
        <v>12330</v>
      </c>
      <c r="S5993" t="s">
        <v>270</v>
      </c>
      <c r="T5993" t="b">
        <v>1</v>
      </c>
    </row>
    <row r="5994" spans="1:20" x14ac:dyDescent="0.25">
      <c r="A5994" t="s">
        <v>259</v>
      </c>
      <c r="B5994" t="s">
        <v>260</v>
      </c>
      <c r="C5994" t="s">
        <v>237</v>
      </c>
      <c r="D5994" t="s">
        <v>1343</v>
      </c>
      <c r="E5994" t="s">
        <v>1443</v>
      </c>
      <c r="F5994" t="s">
        <v>12331</v>
      </c>
      <c r="G5994" t="s">
        <v>12331</v>
      </c>
      <c r="H5994">
        <v>4.6800000000000001E-2</v>
      </c>
      <c r="I5994" t="s">
        <v>265</v>
      </c>
      <c r="J5994" t="s">
        <v>242</v>
      </c>
      <c r="K5994" t="s">
        <v>243</v>
      </c>
      <c r="L5994" t="s">
        <v>244</v>
      </c>
      <c r="M5994">
        <v>0</v>
      </c>
      <c r="N5994">
        <v>4.6800000000000001E-2</v>
      </c>
      <c r="O5994" t="s">
        <v>446</v>
      </c>
      <c r="P5994" t="s">
        <v>12332</v>
      </c>
      <c r="Q5994" t="s">
        <v>1347</v>
      </c>
      <c r="R5994" t="s">
        <v>12333</v>
      </c>
      <c r="S5994" t="s">
        <v>270</v>
      </c>
      <c r="T5994" t="b">
        <v>1</v>
      </c>
    </row>
    <row r="5995" spans="1:20" x14ac:dyDescent="0.25">
      <c r="A5995" t="s">
        <v>259</v>
      </c>
      <c r="B5995" t="s">
        <v>260</v>
      </c>
      <c r="C5995" t="s">
        <v>294</v>
      </c>
      <c r="D5995" t="s">
        <v>1343</v>
      </c>
      <c r="E5995" t="s">
        <v>1443</v>
      </c>
      <c r="F5995" t="s">
        <v>12331</v>
      </c>
      <c r="G5995" t="s">
        <v>12331</v>
      </c>
      <c r="H5995">
        <v>3.7600000000000001E-2</v>
      </c>
      <c r="I5995" t="s">
        <v>265</v>
      </c>
      <c r="J5995" t="s">
        <v>242</v>
      </c>
      <c r="K5995" t="s">
        <v>243</v>
      </c>
      <c r="L5995" t="s">
        <v>244</v>
      </c>
      <c r="M5995">
        <v>0</v>
      </c>
      <c r="N5995">
        <v>3.7600000000000001E-2</v>
      </c>
      <c r="O5995" t="s">
        <v>446</v>
      </c>
      <c r="P5995" t="s">
        <v>12332</v>
      </c>
      <c r="Q5995" t="s">
        <v>1347</v>
      </c>
      <c r="R5995" t="s">
        <v>12333</v>
      </c>
      <c r="S5995" t="s">
        <v>270</v>
      </c>
      <c r="T5995" t="b">
        <v>1</v>
      </c>
    </row>
    <row r="5996" spans="1:20" x14ac:dyDescent="0.25">
      <c r="A5996" t="s">
        <v>259</v>
      </c>
      <c r="B5996" t="s">
        <v>260</v>
      </c>
      <c r="C5996" t="s">
        <v>237</v>
      </c>
      <c r="D5996" t="s">
        <v>677</v>
      </c>
      <c r="E5996" t="s">
        <v>7222</v>
      </c>
      <c r="F5996" t="s">
        <v>12334</v>
      </c>
      <c r="G5996" t="s">
        <v>12334</v>
      </c>
      <c r="H5996">
        <v>10.464</v>
      </c>
      <c r="I5996" t="s">
        <v>265</v>
      </c>
      <c r="J5996" t="s">
        <v>242</v>
      </c>
      <c r="K5996" t="s">
        <v>243</v>
      </c>
      <c r="L5996" t="s">
        <v>244</v>
      </c>
      <c r="M5996">
        <v>0</v>
      </c>
      <c r="N5996">
        <v>10.464</v>
      </c>
      <c r="O5996" t="s">
        <v>324</v>
      </c>
      <c r="P5996" t="s">
        <v>12335</v>
      </c>
      <c r="Q5996" t="s">
        <v>681</v>
      </c>
      <c r="R5996" t="s">
        <v>12336</v>
      </c>
      <c r="S5996" t="s">
        <v>270</v>
      </c>
      <c r="T5996" t="b">
        <v>1</v>
      </c>
    </row>
    <row r="5997" spans="1:20" x14ac:dyDescent="0.25">
      <c r="A5997" t="s">
        <v>259</v>
      </c>
      <c r="B5997" t="s">
        <v>260</v>
      </c>
      <c r="C5997" t="s">
        <v>294</v>
      </c>
      <c r="D5997" t="s">
        <v>677</v>
      </c>
      <c r="E5997" t="s">
        <v>7222</v>
      </c>
      <c r="F5997" t="s">
        <v>12334</v>
      </c>
      <c r="G5997" t="s">
        <v>12334</v>
      </c>
      <c r="H5997">
        <v>6.048</v>
      </c>
      <c r="I5997" t="s">
        <v>265</v>
      </c>
      <c r="J5997" t="s">
        <v>242</v>
      </c>
      <c r="K5997" t="s">
        <v>243</v>
      </c>
      <c r="L5997" t="s">
        <v>244</v>
      </c>
      <c r="M5997">
        <v>0</v>
      </c>
      <c r="N5997">
        <v>6.048</v>
      </c>
      <c r="O5997" t="s">
        <v>324</v>
      </c>
      <c r="P5997" t="s">
        <v>12335</v>
      </c>
      <c r="Q5997" t="s">
        <v>681</v>
      </c>
      <c r="R5997" t="s">
        <v>12336</v>
      </c>
      <c r="S5997" t="s">
        <v>270</v>
      </c>
      <c r="T5997" t="b">
        <v>1</v>
      </c>
    </row>
    <row r="5998" spans="1:20" x14ac:dyDescent="0.25">
      <c r="A5998" t="s">
        <v>236</v>
      </c>
      <c r="B5998" t="s">
        <v>236</v>
      </c>
      <c r="C5998" t="s">
        <v>237</v>
      </c>
      <c r="D5998" t="s">
        <v>552</v>
      </c>
      <c r="F5998" t="s">
        <v>9720</v>
      </c>
      <c r="G5998" t="s">
        <v>1082</v>
      </c>
      <c r="H5998">
        <v>2E-3</v>
      </c>
      <c r="I5998" t="s">
        <v>254</v>
      </c>
      <c r="J5998" t="s">
        <v>242</v>
      </c>
      <c r="K5998" t="s">
        <v>243</v>
      </c>
      <c r="L5998" t="s">
        <v>244</v>
      </c>
      <c r="M5998">
        <v>0</v>
      </c>
      <c r="N5998">
        <v>2E-3</v>
      </c>
      <c r="O5998" t="s">
        <v>619</v>
      </c>
      <c r="P5998" t="s">
        <v>2799</v>
      </c>
      <c r="Q5998" t="s">
        <v>556</v>
      </c>
      <c r="R5998" t="s">
        <v>9723</v>
      </c>
      <c r="S5998" t="s">
        <v>249</v>
      </c>
      <c r="T5998" t="b">
        <v>0</v>
      </c>
    </row>
    <row r="5999" spans="1:20" x14ac:dyDescent="0.25">
      <c r="A5999" t="s">
        <v>259</v>
      </c>
      <c r="B5999" t="s">
        <v>260</v>
      </c>
      <c r="C5999" t="s">
        <v>237</v>
      </c>
      <c r="D5999" t="s">
        <v>1588</v>
      </c>
      <c r="E5999" t="s">
        <v>2502</v>
      </c>
      <c r="F5999" t="s">
        <v>2503</v>
      </c>
      <c r="G5999" t="s">
        <v>2503</v>
      </c>
      <c r="H5999">
        <v>2.6680000000000001</v>
      </c>
      <c r="I5999" t="s">
        <v>265</v>
      </c>
      <c r="J5999" t="s">
        <v>242</v>
      </c>
      <c r="K5999" t="s">
        <v>243</v>
      </c>
      <c r="L5999" t="s">
        <v>244</v>
      </c>
      <c r="M5999">
        <v>0</v>
      </c>
      <c r="N5999">
        <v>2.6680000000000001</v>
      </c>
      <c r="O5999" t="s">
        <v>476</v>
      </c>
      <c r="P5999" t="s">
        <v>12337</v>
      </c>
      <c r="Q5999" t="s">
        <v>1592</v>
      </c>
      <c r="R5999" t="s">
        <v>12338</v>
      </c>
      <c r="S5999" t="s">
        <v>270</v>
      </c>
      <c r="T5999" t="b">
        <v>1</v>
      </c>
    </row>
    <row r="6000" spans="1:20" x14ac:dyDescent="0.25">
      <c r="A6000" t="s">
        <v>259</v>
      </c>
      <c r="B6000" t="s">
        <v>260</v>
      </c>
      <c r="C6000" t="s">
        <v>237</v>
      </c>
      <c r="D6000" t="s">
        <v>2727</v>
      </c>
      <c r="E6000" t="s">
        <v>2535</v>
      </c>
      <c r="F6000" t="s">
        <v>2536</v>
      </c>
      <c r="G6000" t="s">
        <v>2536</v>
      </c>
      <c r="H6000">
        <v>2.1250000000000002E-2</v>
      </c>
      <c r="I6000" t="s">
        <v>265</v>
      </c>
      <c r="J6000" t="s">
        <v>242</v>
      </c>
      <c r="K6000" t="s">
        <v>243</v>
      </c>
      <c r="L6000" t="s">
        <v>244</v>
      </c>
      <c r="M6000">
        <v>0</v>
      </c>
      <c r="N6000">
        <v>2.1250000000000002E-2</v>
      </c>
      <c r="O6000" t="s">
        <v>446</v>
      </c>
      <c r="P6000" t="s">
        <v>12339</v>
      </c>
      <c r="Q6000" t="s">
        <v>2731</v>
      </c>
      <c r="R6000" t="s">
        <v>12340</v>
      </c>
      <c r="S6000" t="s">
        <v>270</v>
      </c>
      <c r="T6000" t="b">
        <v>1</v>
      </c>
    </row>
    <row r="6001" spans="1:20" x14ac:dyDescent="0.25">
      <c r="A6001" t="s">
        <v>259</v>
      </c>
      <c r="B6001" t="s">
        <v>260</v>
      </c>
      <c r="C6001" t="s">
        <v>237</v>
      </c>
      <c r="D6001" t="s">
        <v>1953</v>
      </c>
      <c r="E6001" t="s">
        <v>4898</v>
      </c>
      <c r="F6001" t="s">
        <v>6621</v>
      </c>
      <c r="G6001" t="s">
        <v>6621</v>
      </c>
      <c r="H6001">
        <v>1.01352</v>
      </c>
      <c r="I6001" t="s">
        <v>265</v>
      </c>
      <c r="J6001" t="s">
        <v>242</v>
      </c>
      <c r="K6001" t="s">
        <v>243</v>
      </c>
      <c r="L6001" t="s">
        <v>244</v>
      </c>
      <c r="M6001">
        <v>0</v>
      </c>
      <c r="N6001">
        <v>1.01352</v>
      </c>
      <c r="O6001" t="s">
        <v>372</v>
      </c>
      <c r="P6001" t="s">
        <v>12341</v>
      </c>
      <c r="Q6001" t="s">
        <v>1957</v>
      </c>
      <c r="R6001" t="s">
        <v>12342</v>
      </c>
      <c r="S6001" t="s">
        <v>270</v>
      </c>
      <c r="T6001" t="b">
        <v>1</v>
      </c>
    </row>
    <row r="6002" spans="1:20" x14ac:dyDescent="0.25">
      <c r="A6002" t="s">
        <v>259</v>
      </c>
      <c r="B6002" t="s">
        <v>260</v>
      </c>
      <c r="C6002" t="s">
        <v>294</v>
      </c>
      <c r="D6002" t="s">
        <v>1953</v>
      </c>
      <c r="E6002" t="s">
        <v>4898</v>
      </c>
      <c r="F6002" t="s">
        <v>6621</v>
      </c>
      <c r="G6002" t="s">
        <v>6621</v>
      </c>
      <c r="H6002">
        <v>0.54239999999999999</v>
      </c>
      <c r="I6002" t="s">
        <v>265</v>
      </c>
      <c r="J6002" t="s">
        <v>242</v>
      </c>
      <c r="K6002" t="s">
        <v>243</v>
      </c>
      <c r="L6002" t="s">
        <v>244</v>
      </c>
      <c r="M6002">
        <v>0</v>
      </c>
      <c r="N6002">
        <v>0.54239999999999999</v>
      </c>
      <c r="O6002" t="s">
        <v>1258</v>
      </c>
      <c r="P6002" t="s">
        <v>12341</v>
      </c>
      <c r="Q6002" t="s">
        <v>1957</v>
      </c>
      <c r="R6002" t="s">
        <v>12342</v>
      </c>
      <c r="S6002" t="s">
        <v>270</v>
      </c>
      <c r="T6002" t="b">
        <v>1</v>
      </c>
    </row>
    <row r="6003" spans="1:20" x14ac:dyDescent="0.25">
      <c r="A6003" t="s">
        <v>259</v>
      </c>
      <c r="B6003" t="s">
        <v>260</v>
      </c>
      <c r="C6003" t="s">
        <v>237</v>
      </c>
      <c r="D6003" t="s">
        <v>956</v>
      </c>
      <c r="E6003" t="s">
        <v>8594</v>
      </c>
      <c r="F6003" t="s">
        <v>8595</v>
      </c>
      <c r="G6003" t="s">
        <v>8595</v>
      </c>
      <c r="H6003">
        <v>1.217382</v>
      </c>
      <c r="I6003" t="s">
        <v>265</v>
      </c>
      <c r="J6003" t="s">
        <v>242</v>
      </c>
      <c r="K6003" t="s">
        <v>243</v>
      </c>
      <c r="L6003" t="s">
        <v>244</v>
      </c>
      <c r="M6003">
        <v>0</v>
      </c>
      <c r="N6003">
        <v>1.217382</v>
      </c>
      <c r="O6003" t="s">
        <v>372</v>
      </c>
      <c r="P6003" t="s">
        <v>12343</v>
      </c>
      <c r="Q6003" t="s">
        <v>960</v>
      </c>
      <c r="R6003" t="s">
        <v>12344</v>
      </c>
      <c r="S6003" t="s">
        <v>270</v>
      </c>
      <c r="T6003" t="b">
        <v>1</v>
      </c>
    </row>
    <row r="6004" spans="1:20" x14ac:dyDescent="0.25">
      <c r="A6004" t="s">
        <v>259</v>
      </c>
      <c r="B6004" t="s">
        <v>260</v>
      </c>
      <c r="C6004" t="s">
        <v>294</v>
      </c>
      <c r="D6004" t="s">
        <v>956</v>
      </c>
      <c r="E6004" t="s">
        <v>8594</v>
      </c>
      <c r="F6004" t="s">
        <v>8595</v>
      </c>
      <c r="G6004" t="s">
        <v>8595</v>
      </c>
      <c r="H6004">
        <v>0.46079999999999999</v>
      </c>
      <c r="I6004" t="s">
        <v>265</v>
      </c>
      <c r="J6004" t="s">
        <v>242</v>
      </c>
      <c r="K6004" t="s">
        <v>243</v>
      </c>
      <c r="L6004" t="s">
        <v>244</v>
      </c>
      <c r="M6004">
        <v>0</v>
      </c>
      <c r="N6004">
        <v>0.46079999999999999</v>
      </c>
      <c r="O6004" t="s">
        <v>372</v>
      </c>
      <c r="P6004" t="s">
        <v>12343</v>
      </c>
      <c r="Q6004" t="s">
        <v>960</v>
      </c>
      <c r="R6004" t="s">
        <v>12344</v>
      </c>
      <c r="S6004" t="s">
        <v>270</v>
      </c>
      <c r="T6004" t="b">
        <v>1</v>
      </c>
    </row>
    <row r="6005" spans="1:20" x14ac:dyDescent="0.25">
      <c r="A6005" t="s">
        <v>259</v>
      </c>
      <c r="B6005" t="s">
        <v>260</v>
      </c>
      <c r="C6005" t="s">
        <v>237</v>
      </c>
      <c r="D6005" t="s">
        <v>2911</v>
      </c>
      <c r="E6005" t="s">
        <v>6651</v>
      </c>
      <c r="F6005" t="s">
        <v>10056</v>
      </c>
      <c r="G6005" t="s">
        <v>10057</v>
      </c>
      <c r="H6005">
        <v>2.496</v>
      </c>
      <c r="I6005" t="s">
        <v>265</v>
      </c>
      <c r="J6005" t="s">
        <v>242</v>
      </c>
      <c r="K6005" t="s">
        <v>243</v>
      </c>
      <c r="L6005" t="s">
        <v>244</v>
      </c>
      <c r="M6005">
        <v>0</v>
      </c>
      <c r="N6005">
        <v>2.496</v>
      </c>
      <c r="O6005" t="s">
        <v>266</v>
      </c>
      <c r="P6005" t="s">
        <v>12345</v>
      </c>
      <c r="Q6005" t="s">
        <v>2916</v>
      </c>
      <c r="R6005" t="s">
        <v>12346</v>
      </c>
      <c r="S6005" t="s">
        <v>270</v>
      </c>
      <c r="T6005" t="b">
        <v>1</v>
      </c>
    </row>
    <row r="6006" spans="1:20" x14ac:dyDescent="0.25">
      <c r="A6006" t="s">
        <v>259</v>
      </c>
      <c r="B6006" t="s">
        <v>260</v>
      </c>
      <c r="C6006" t="s">
        <v>294</v>
      </c>
      <c r="D6006" t="s">
        <v>2911</v>
      </c>
      <c r="E6006" t="s">
        <v>6651</v>
      </c>
      <c r="F6006" t="s">
        <v>10056</v>
      </c>
      <c r="G6006" t="s">
        <v>10057</v>
      </c>
      <c r="H6006">
        <v>0.65900000000000003</v>
      </c>
      <c r="I6006" t="s">
        <v>265</v>
      </c>
      <c r="J6006" t="s">
        <v>242</v>
      </c>
      <c r="K6006" t="s">
        <v>243</v>
      </c>
      <c r="L6006" t="s">
        <v>244</v>
      </c>
      <c r="M6006">
        <v>0</v>
      </c>
      <c r="N6006">
        <v>0.65900000000000003</v>
      </c>
      <c r="O6006" t="s">
        <v>266</v>
      </c>
      <c r="P6006" t="s">
        <v>12345</v>
      </c>
      <c r="Q6006" t="s">
        <v>2916</v>
      </c>
      <c r="R6006" t="s">
        <v>12346</v>
      </c>
      <c r="S6006" t="s">
        <v>270</v>
      </c>
      <c r="T6006" t="b">
        <v>1</v>
      </c>
    </row>
    <row r="6007" spans="1:20" x14ac:dyDescent="0.25">
      <c r="A6007" t="s">
        <v>259</v>
      </c>
      <c r="B6007" t="s">
        <v>260</v>
      </c>
      <c r="C6007" t="s">
        <v>237</v>
      </c>
      <c r="D6007" t="s">
        <v>1003</v>
      </c>
      <c r="E6007" t="s">
        <v>12347</v>
      </c>
      <c r="F6007" t="s">
        <v>12348</v>
      </c>
      <c r="G6007" t="s">
        <v>12348</v>
      </c>
      <c r="H6007">
        <v>5.04</v>
      </c>
      <c r="I6007" t="s">
        <v>265</v>
      </c>
      <c r="J6007" t="s">
        <v>242</v>
      </c>
      <c r="K6007" t="s">
        <v>243</v>
      </c>
      <c r="L6007" t="s">
        <v>244</v>
      </c>
      <c r="M6007">
        <v>0</v>
      </c>
      <c r="N6007">
        <v>5.04</v>
      </c>
      <c r="O6007" t="s">
        <v>562</v>
      </c>
      <c r="P6007" t="s">
        <v>12349</v>
      </c>
      <c r="Q6007" t="s">
        <v>1007</v>
      </c>
      <c r="R6007" t="s">
        <v>12350</v>
      </c>
      <c r="S6007" t="s">
        <v>270</v>
      </c>
      <c r="T6007" t="b">
        <v>1</v>
      </c>
    </row>
    <row r="6008" spans="1:20" x14ac:dyDescent="0.25">
      <c r="A6008" t="s">
        <v>259</v>
      </c>
      <c r="B6008" t="s">
        <v>260</v>
      </c>
      <c r="C6008" t="s">
        <v>294</v>
      </c>
      <c r="D6008" t="s">
        <v>1003</v>
      </c>
      <c r="E6008" t="s">
        <v>12347</v>
      </c>
      <c r="F6008" t="s">
        <v>12348</v>
      </c>
      <c r="G6008" t="s">
        <v>12348</v>
      </c>
      <c r="H6008">
        <v>2.2799999999999998</v>
      </c>
      <c r="I6008" t="s">
        <v>265</v>
      </c>
      <c r="J6008" t="s">
        <v>242</v>
      </c>
      <c r="K6008" t="s">
        <v>243</v>
      </c>
      <c r="L6008" t="s">
        <v>244</v>
      </c>
      <c r="M6008">
        <v>0</v>
      </c>
      <c r="N6008">
        <v>2.2799999999999998</v>
      </c>
      <c r="O6008" t="s">
        <v>562</v>
      </c>
      <c r="P6008" t="s">
        <v>12349</v>
      </c>
      <c r="Q6008" t="s">
        <v>1007</v>
      </c>
      <c r="R6008" t="s">
        <v>12350</v>
      </c>
      <c r="S6008" t="s">
        <v>270</v>
      </c>
      <c r="T6008" t="b">
        <v>1</v>
      </c>
    </row>
    <row r="6009" spans="1:20" x14ac:dyDescent="0.25">
      <c r="A6009" t="s">
        <v>259</v>
      </c>
      <c r="B6009" t="s">
        <v>260</v>
      </c>
      <c r="C6009" t="s">
        <v>237</v>
      </c>
      <c r="D6009" t="s">
        <v>746</v>
      </c>
      <c r="E6009" t="s">
        <v>900</v>
      </c>
      <c r="F6009" t="s">
        <v>901</v>
      </c>
      <c r="G6009" t="s">
        <v>902</v>
      </c>
      <c r="H6009">
        <v>0.1542</v>
      </c>
      <c r="I6009" t="s">
        <v>265</v>
      </c>
      <c r="J6009" t="s">
        <v>242</v>
      </c>
      <c r="K6009" t="s">
        <v>243</v>
      </c>
      <c r="L6009" t="s">
        <v>244</v>
      </c>
      <c r="M6009">
        <v>0</v>
      </c>
      <c r="N6009">
        <v>0.1542</v>
      </c>
      <c r="O6009" t="s">
        <v>446</v>
      </c>
      <c r="P6009" t="s">
        <v>12351</v>
      </c>
      <c r="Q6009" t="s">
        <v>751</v>
      </c>
      <c r="R6009" t="s">
        <v>12352</v>
      </c>
      <c r="S6009" t="s">
        <v>270</v>
      </c>
      <c r="T6009" t="b">
        <v>1</v>
      </c>
    </row>
    <row r="6010" spans="1:20" x14ac:dyDescent="0.25">
      <c r="A6010" t="s">
        <v>259</v>
      </c>
      <c r="B6010" t="s">
        <v>260</v>
      </c>
      <c r="C6010" t="s">
        <v>237</v>
      </c>
      <c r="D6010" t="s">
        <v>2727</v>
      </c>
      <c r="E6010" t="s">
        <v>12353</v>
      </c>
      <c r="F6010" t="s">
        <v>12354</v>
      </c>
      <c r="G6010" t="s">
        <v>12354</v>
      </c>
      <c r="H6010">
        <v>4.08</v>
      </c>
      <c r="I6010" t="s">
        <v>265</v>
      </c>
      <c r="J6010" t="s">
        <v>242</v>
      </c>
      <c r="K6010" t="s">
        <v>243</v>
      </c>
      <c r="L6010" t="s">
        <v>244</v>
      </c>
      <c r="M6010">
        <v>0</v>
      </c>
      <c r="N6010">
        <v>4.08</v>
      </c>
      <c r="O6010" t="s">
        <v>576</v>
      </c>
      <c r="P6010" t="s">
        <v>12355</v>
      </c>
      <c r="Q6010" t="s">
        <v>2731</v>
      </c>
      <c r="R6010" t="s">
        <v>12356</v>
      </c>
      <c r="S6010" t="s">
        <v>270</v>
      </c>
      <c r="T6010" t="b">
        <v>1</v>
      </c>
    </row>
    <row r="6011" spans="1:20" x14ac:dyDescent="0.25">
      <c r="A6011" t="s">
        <v>259</v>
      </c>
      <c r="B6011" t="s">
        <v>260</v>
      </c>
      <c r="C6011" t="s">
        <v>336</v>
      </c>
      <c r="D6011" t="s">
        <v>2727</v>
      </c>
      <c r="E6011" t="s">
        <v>12353</v>
      </c>
      <c r="F6011" t="s">
        <v>12354</v>
      </c>
      <c r="G6011" t="s">
        <v>12354</v>
      </c>
      <c r="H6011">
        <v>21087</v>
      </c>
      <c r="I6011" t="s">
        <v>265</v>
      </c>
      <c r="J6011" t="s">
        <v>242</v>
      </c>
      <c r="K6011" t="s">
        <v>243</v>
      </c>
      <c r="L6011" t="s">
        <v>244</v>
      </c>
      <c r="M6011">
        <v>0</v>
      </c>
      <c r="N6011">
        <v>21087</v>
      </c>
      <c r="O6011" t="s">
        <v>576</v>
      </c>
      <c r="P6011" t="s">
        <v>12355</v>
      </c>
      <c r="Q6011" t="s">
        <v>2731</v>
      </c>
      <c r="R6011" t="s">
        <v>12357</v>
      </c>
      <c r="S6011" t="s">
        <v>270</v>
      </c>
      <c r="T6011" t="b">
        <v>1</v>
      </c>
    </row>
    <row r="6012" spans="1:20" x14ac:dyDescent="0.25">
      <c r="A6012" t="s">
        <v>259</v>
      </c>
      <c r="B6012" t="s">
        <v>260</v>
      </c>
      <c r="C6012" t="s">
        <v>336</v>
      </c>
      <c r="D6012" t="s">
        <v>2727</v>
      </c>
      <c r="E6012" t="s">
        <v>12353</v>
      </c>
      <c r="F6012" t="s">
        <v>12354</v>
      </c>
      <c r="G6012" t="s">
        <v>12354</v>
      </c>
      <c r="H6012">
        <v>40745</v>
      </c>
      <c r="I6012" t="s">
        <v>265</v>
      </c>
      <c r="J6012" t="s">
        <v>242</v>
      </c>
      <c r="K6012" t="s">
        <v>243</v>
      </c>
      <c r="L6012" t="s">
        <v>244</v>
      </c>
      <c r="M6012">
        <v>0</v>
      </c>
      <c r="N6012">
        <v>40745</v>
      </c>
      <c r="O6012" t="s">
        <v>576</v>
      </c>
      <c r="P6012" t="s">
        <v>12355</v>
      </c>
      <c r="Q6012" t="s">
        <v>2731</v>
      </c>
      <c r="R6012" t="s">
        <v>12358</v>
      </c>
      <c r="S6012" t="s">
        <v>270</v>
      </c>
      <c r="T6012" t="b">
        <v>1</v>
      </c>
    </row>
    <row r="6013" spans="1:20" x14ac:dyDescent="0.25">
      <c r="A6013" t="s">
        <v>259</v>
      </c>
      <c r="B6013" t="s">
        <v>260</v>
      </c>
      <c r="C6013" t="s">
        <v>237</v>
      </c>
      <c r="D6013" t="s">
        <v>853</v>
      </c>
      <c r="E6013" t="s">
        <v>6641</v>
      </c>
      <c r="F6013" t="s">
        <v>12359</v>
      </c>
      <c r="G6013" t="s">
        <v>12360</v>
      </c>
      <c r="H6013">
        <v>7.6799999999999993E-2</v>
      </c>
      <c r="I6013" t="s">
        <v>265</v>
      </c>
      <c r="J6013" t="s">
        <v>242</v>
      </c>
      <c r="K6013" t="s">
        <v>243</v>
      </c>
      <c r="L6013" t="s">
        <v>244</v>
      </c>
      <c r="M6013">
        <v>0</v>
      </c>
      <c r="N6013">
        <v>7.6799999999999993E-2</v>
      </c>
      <c r="O6013" t="s">
        <v>518</v>
      </c>
      <c r="P6013" t="s">
        <v>12361</v>
      </c>
      <c r="Q6013" t="s">
        <v>858</v>
      </c>
      <c r="R6013" t="s">
        <v>12362</v>
      </c>
      <c r="S6013" t="s">
        <v>270</v>
      </c>
      <c r="T6013" t="b">
        <v>1</v>
      </c>
    </row>
    <row r="6014" spans="1:20" x14ac:dyDescent="0.25">
      <c r="A6014" t="s">
        <v>259</v>
      </c>
      <c r="B6014" t="s">
        <v>260</v>
      </c>
      <c r="C6014" t="s">
        <v>237</v>
      </c>
      <c r="D6014" t="s">
        <v>627</v>
      </c>
      <c r="E6014" t="s">
        <v>4902</v>
      </c>
      <c r="F6014" t="s">
        <v>4903</v>
      </c>
      <c r="G6014" t="s">
        <v>4903</v>
      </c>
      <c r="H6014">
        <v>6.9119999999999999</v>
      </c>
      <c r="I6014" t="s">
        <v>265</v>
      </c>
      <c r="J6014" t="s">
        <v>242</v>
      </c>
      <c r="K6014" t="s">
        <v>243</v>
      </c>
      <c r="L6014" t="s">
        <v>244</v>
      </c>
      <c r="M6014">
        <v>0</v>
      </c>
      <c r="N6014">
        <v>6.9119999999999999</v>
      </c>
      <c r="O6014" t="s">
        <v>324</v>
      </c>
      <c r="P6014" t="s">
        <v>630</v>
      </c>
      <c r="Q6014" t="s">
        <v>631</v>
      </c>
      <c r="R6014" t="s">
        <v>12363</v>
      </c>
      <c r="S6014" t="s">
        <v>270</v>
      </c>
      <c r="T6014" t="b">
        <v>0</v>
      </c>
    </row>
    <row r="6015" spans="1:20" x14ac:dyDescent="0.25">
      <c r="A6015" t="s">
        <v>259</v>
      </c>
      <c r="B6015" t="s">
        <v>260</v>
      </c>
      <c r="C6015" t="s">
        <v>336</v>
      </c>
      <c r="D6015" t="s">
        <v>627</v>
      </c>
      <c r="E6015" t="s">
        <v>4902</v>
      </c>
      <c r="F6015" t="s">
        <v>4903</v>
      </c>
      <c r="G6015" t="s">
        <v>4903</v>
      </c>
      <c r="H6015">
        <v>35724</v>
      </c>
      <c r="I6015" t="s">
        <v>265</v>
      </c>
      <c r="J6015" t="s">
        <v>242</v>
      </c>
      <c r="K6015" t="s">
        <v>243</v>
      </c>
      <c r="L6015" t="s">
        <v>244</v>
      </c>
      <c r="M6015">
        <v>0</v>
      </c>
      <c r="N6015">
        <v>35724</v>
      </c>
      <c r="O6015" t="s">
        <v>324</v>
      </c>
      <c r="P6015" t="s">
        <v>630</v>
      </c>
      <c r="Q6015" t="s">
        <v>631</v>
      </c>
      <c r="R6015" t="s">
        <v>12364</v>
      </c>
      <c r="S6015" t="s">
        <v>270</v>
      </c>
      <c r="T6015" t="b">
        <v>0</v>
      </c>
    </row>
    <row r="6016" spans="1:20" x14ac:dyDescent="0.25">
      <c r="A6016" t="s">
        <v>259</v>
      </c>
      <c r="B6016" t="s">
        <v>260</v>
      </c>
      <c r="C6016" t="s">
        <v>336</v>
      </c>
      <c r="D6016" t="s">
        <v>627</v>
      </c>
      <c r="E6016" t="s">
        <v>4902</v>
      </c>
      <c r="F6016" t="s">
        <v>4903</v>
      </c>
      <c r="G6016" t="s">
        <v>4903</v>
      </c>
      <c r="H6016">
        <v>69026</v>
      </c>
      <c r="I6016" t="s">
        <v>265</v>
      </c>
      <c r="J6016" t="s">
        <v>242</v>
      </c>
      <c r="K6016" t="s">
        <v>243</v>
      </c>
      <c r="L6016" t="s">
        <v>244</v>
      </c>
      <c r="M6016">
        <v>0</v>
      </c>
      <c r="N6016">
        <v>69026</v>
      </c>
      <c r="O6016" t="s">
        <v>324</v>
      </c>
      <c r="P6016" t="s">
        <v>630</v>
      </c>
      <c r="Q6016" t="s">
        <v>631</v>
      </c>
      <c r="R6016" t="s">
        <v>12365</v>
      </c>
      <c r="S6016" t="s">
        <v>270</v>
      </c>
      <c r="T6016" t="b">
        <v>0</v>
      </c>
    </row>
    <row r="6017" spans="1:20" x14ac:dyDescent="0.25">
      <c r="A6017" t="s">
        <v>259</v>
      </c>
      <c r="B6017" t="s">
        <v>260</v>
      </c>
      <c r="C6017" t="s">
        <v>237</v>
      </c>
      <c r="D6017" t="s">
        <v>1337</v>
      </c>
      <c r="E6017" t="s">
        <v>3792</v>
      </c>
      <c r="F6017" t="s">
        <v>5262</v>
      </c>
      <c r="G6017" t="s">
        <v>5262</v>
      </c>
      <c r="H6017">
        <v>1.8216000000000001</v>
      </c>
      <c r="I6017" t="s">
        <v>265</v>
      </c>
      <c r="J6017" t="s">
        <v>242</v>
      </c>
      <c r="K6017" t="s">
        <v>243</v>
      </c>
      <c r="L6017" t="s">
        <v>244</v>
      </c>
      <c r="M6017">
        <v>0</v>
      </c>
      <c r="N6017">
        <v>1.8216000000000001</v>
      </c>
      <c r="O6017" t="s">
        <v>1598</v>
      </c>
      <c r="P6017" t="s">
        <v>12366</v>
      </c>
      <c r="Q6017" t="s">
        <v>1341</v>
      </c>
      <c r="R6017" t="s">
        <v>12367</v>
      </c>
      <c r="S6017" t="s">
        <v>270</v>
      </c>
      <c r="T6017" t="b">
        <v>1</v>
      </c>
    </row>
    <row r="6018" spans="1:20" x14ac:dyDescent="0.25">
      <c r="A6018" t="s">
        <v>259</v>
      </c>
      <c r="B6018" t="s">
        <v>260</v>
      </c>
      <c r="C6018" t="s">
        <v>237</v>
      </c>
      <c r="D6018" t="s">
        <v>677</v>
      </c>
      <c r="E6018" t="s">
        <v>7472</v>
      </c>
      <c r="F6018" t="s">
        <v>12368</v>
      </c>
      <c r="G6018" t="s">
        <v>12368</v>
      </c>
      <c r="H6018">
        <v>0.872</v>
      </c>
      <c r="I6018" t="s">
        <v>265</v>
      </c>
      <c r="J6018" t="s">
        <v>242</v>
      </c>
      <c r="K6018" t="s">
        <v>243</v>
      </c>
      <c r="L6018" t="s">
        <v>244</v>
      </c>
      <c r="M6018">
        <v>0</v>
      </c>
      <c r="N6018">
        <v>0.872</v>
      </c>
      <c r="O6018" t="s">
        <v>324</v>
      </c>
      <c r="P6018" t="s">
        <v>12369</v>
      </c>
      <c r="Q6018" t="s">
        <v>681</v>
      </c>
      <c r="R6018" t="s">
        <v>12370</v>
      </c>
      <c r="S6018" t="s">
        <v>270</v>
      </c>
      <c r="T6018" t="b">
        <v>1</v>
      </c>
    </row>
    <row r="6019" spans="1:20" x14ac:dyDescent="0.25">
      <c r="A6019" t="s">
        <v>259</v>
      </c>
      <c r="B6019" t="s">
        <v>260</v>
      </c>
      <c r="C6019" t="s">
        <v>294</v>
      </c>
      <c r="D6019" t="s">
        <v>677</v>
      </c>
      <c r="E6019" t="s">
        <v>7472</v>
      </c>
      <c r="F6019" t="s">
        <v>12368</v>
      </c>
      <c r="G6019" t="s">
        <v>12368</v>
      </c>
      <c r="H6019">
        <v>0.504</v>
      </c>
      <c r="I6019" t="s">
        <v>265</v>
      </c>
      <c r="J6019" t="s">
        <v>242</v>
      </c>
      <c r="K6019" t="s">
        <v>243</v>
      </c>
      <c r="L6019" t="s">
        <v>244</v>
      </c>
      <c r="M6019">
        <v>0</v>
      </c>
      <c r="N6019">
        <v>0.504</v>
      </c>
      <c r="O6019" t="s">
        <v>324</v>
      </c>
      <c r="P6019" t="s">
        <v>12369</v>
      </c>
      <c r="Q6019" t="s">
        <v>681</v>
      </c>
      <c r="R6019" t="s">
        <v>12370</v>
      </c>
      <c r="S6019" t="s">
        <v>270</v>
      </c>
      <c r="T6019" t="b">
        <v>1</v>
      </c>
    </row>
    <row r="6020" spans="1:20" x14ac:dyDescent="0.25">
      <c r="A6020" t="s">
        <v>259</v>
      </c>
      <c r="B6020" t="s">
        <v>260</v>
      </c>
      <c r="C6020" t="s">
        <v>237</v>
      </c>
      <c r="D6020" t="s">
        <v>2549</v>
      </c>
      <c r="E6020" t="s">
        <v>1724</v>
      </c>
      <c r="F6020" t="s">
        <v>3184</v>
      </c>
      <c r="G6020" t="s">
        <v>3185</v>
      </c>
      <c r="H6020">
        <v>0.61399999999999999</v>
      </c>
      <c r="I6020" t="s">
        <v>265</v>
      </c>
      <c r="J6020" t="s">
        <v>242</v>
      </c>
      <c r="K6020" t="s">
        <v>243</v>
      </c>
      <c r="L6020" t="s">
        <v>244</v>
      </c>
      <c r="M6020">
        <v>0</v>
      </c>
      <c r="N6020">
        <v>0.61399999999999999</v>
      </c>
      <c r="O6020" t="s">
        <v>324</v>
      </c>
      <c r="P6020" t="s">
        <v>12371</v>
      </c>
      <c r="Q6020" t="s">
        <v>2554</v>
      </c>
      <c r="R6020" t="s">
        <v>12372</v>
      </c>
      <c r="S6020" t="s">
        <v>270</v>
      </c>
      <c r="T6020" t="b">
        <v>1</v>
      </c>
    </row>
    <row r="6021" spans="1:20" x14ac:dyDescent="0.25">
      <c r="A6021" t="s">
        <v>259</v>
      </c>
      <c r="B6021" t="s">
        <v>260</v>
      </c>
      <c r="C6021" t="s">
        <v>237</v>
      </c>
      <c r="D6021" t="s">
        <v>3010</v>
      </c>
      <c r="E6021" t="s">
        <v>5290</v>
      </c>
      <c r="F6021" t="s">
        <v>5291</v>
      </c>
      <c r="G6021" t="s">
        <v>5291</v>
      </c>
      <c r="H6021">
        <v>0.22</v>
      </c>
      <c r="I6021" t="s">
        <v>265</v>
      </c>
      <c r="J6021" t="s">
        <v>242</v>
      </c>
      <c r="K6021" t="s">
        <v>243</v>
      </c>
      <c r="L6021" t="s">
        <v>244</v>
      </c>
      <c r="M6021">
        <v>0</v>
      </c>
      <c r="N6021">
        <v>0.22</v>
      </c>
      <c r="O6021" t="s">
        <v>446</v>
      </c>
      <c r="P6021" t="s">
        <v>12373</v>
      </c>
      <c r="Q6021" t="s">
        <v>3013</v>
      </c>
      <c r="R6021" t="s">
        <v>12374</v>
      </c>
      <c r="S6021" t="s">
        <v>270</v>
      </c>
      <c r="T6021" t="b">
        <v>1</v>
      </c>
    </row>
    <row r="6022" spans="1:20" x14ac:dyDescent="0.25">
      <c r="A6022" t="s">
        <v>259</v>
      </c>
      <c r="B6022" t="s">
        <v>260</v>
      </c>
      <c r="C6022" t="s">
        <v>294</v>
      </c>
      <c r="D6022" t="s">
        <v>3010</v>
      </c>
      <c r="E6022" t="s">
        <v>5290</v>
      </c>
      <c r="F6022" t="s">
        <v>5291</v>
      </c>
      <c r="G6022" t="s">
        <v>5291</v>
      </c>
      <c r="H6022">
        <v>9.5200000000000007E-2</v>
      </c>
      <c r="I6022" t="s">
        <v>265</v>
      </c>
      <c r="J6022" t="s">
        <v>242</v>
      </c>
      <c r="K6022" t="s">
        <v>243</v>
      </c>
      <c r="L6022" t="s">
        <v>244</v>
      </c>
      <c r="M6022">
        <v>0</v>
      </c>
      <c r="N6022">
        <v>9.5200000000000007E-2</v>
      </c>
      <c r="O6022" t="s">
        <v>446</v>
      </c>
      <c r="P6022" t="s">
        <v>12373</v>
      </c>
      <c r="Q6022" t="s">
        <v>3013</v>
      </c>
      <c r="R6022" t="s">
        <v>12374</v>
      </c>
      <c r="S6022" t="s">
        <v>270</v>
      </c>
      <c r="T6022" t="b">
        <v>1</v>
      </c>
    </row>
    <row r="6023" spans="1:20" x14ac:dyDescent="0.25">
      <c r="A6023" t="s">
        <v>259</v>
      </c>
      <c r="B6023" t="s">
        <v>260</v>
      </c>
      <c r="C6023" t="s">
        <v>237</v>
      </c>
      <c r="D6023" t="s">
        <v>1549</v>
      </c>
      <c r="E6023" t="s">
        <v>5193</v>
      </c>
      <c r="F6023" t="s">
        <v>12375</v>
      </c>
      <c r="G6023" t="s">
        <v>12376</v>
      </c>
      <c r="H6023">
        <v>0.218</v>
      </c>
      <c r="I6023" t="s">
        <v>265</v>
      </c>
      <c r="J6023" t="s">
        <v>242</v>
      </c>
      <c r="K6023" t="s">
        <v>243</v>
      </c>
      <c r="L6023" t="s">
        <v>244</v>
      </c>
      <c r="M6023">
        <v>0</v>
      </c>
      <c r="N6023">
        <v>0.218</v>
      </c>
      <c r="O6023" t="s">
        <v>324</v>
      </c>
      <c r="P6023" t="s">
        <v>680</v>
      </c>
      <c r="Q6023" t="s">
        <v>1553</v>
      </c>
      <c r="R6023" t="s">
        <v>12377</v>
      </c>
      <c r="S6023" t="s">
        <v>270</v>
      </c>
      <c r="T6023" t="b">
        <v>1</v>
      </c>
    </row>
    <row r="6024" spans="1:20" x14ac:dyDescent="0.25">
      <c r="A6024" t="s">
        <v>259</v>
      </c>
      <c r="B6024" t="s">
        <v>260</v>
      </c>
      <c r="C6024" t="s">
        <v>294</v>
      </c>
      <c r="D6024" t="s">
        <v>1549</v>
      </c>
      <c r="E6024" t="s">
        <v>5193</v>
      </c>
      <c r="F6024" t="s">
        <v>12375</v>
      </c>
      <c r="G6024" t="s">
        <v>12376</v>
      </c>
      <c r="H6024">
        <v>0.126</v>
      </c>
      <c r="I6024" t="s">
        <v>265</v>
      </c>
      <c r="J6024" t="s">
        <v>242</v>
      </c>
      <c r="K6024" t="s">
        <v>243</v>
      </c>
      <c r="L6024" t="s">
        <v>244</v>
      </c>
      <c r="M6024">
        <v>0</v>
      </c>
      <c r="N6024">
        <v>0.126</v>
      </c>
      <c r="O6024" t="s">
        <v>324</v>
      </c>
      <c r="P6024" t="s">
        <v>680</v>
      </c>
      <c r="Q6024" t="s">
        <v>1553</v>
      </c>
      <c r="R6024" t="s">
        <v>12377</v>
      </c>
      <c r="S6024" t="s">
        <v>270</v>
      </c>
      <c r="T6024" t="b">
        <v>1</v>
      </c>
    </row>
    <row r="6025" spans="1:20" x14ac:dyDescent="0.25">
      <c r="A6025" t="s">
        <v>259</v>
      </c>
      <c r="B6025" t="s">
        <v>260</v>
      </c>
      <c r="C6025" t="s">
        <v>237</v>
      </c>
      <c r="D6025" t="s">
        <v>1316</v>
      </c>
      <c r="E6025" t="s">
        <v>3957</v>
      </c>
      <c r="F6025" t="s">
        <v>5057</v>
      </c>
      <c r="G6025" t="s">
        <v>5058</v>
      </c>
      <c r="H6025">
        <v>7.2898000000000004E-2</v>
      </c>
      <c r="I6025" t="s">
        <v>265</v>
      </c>
      <c r="J6025" t="s">
        <v>242</v>
      </c>
      <c r="K6025" t="s">
        <v>243</v>
      </c>
      <c r="L6025" t="s">
        <v>244</v>
      </c>
      <c r="M6025">
        <v>0</v>
      </c>
      <c r="N6025">
        <v>7.2898000000000004E-2</v>
      </c>
      <c r="O6025" t="s">
        <v>372</v>
      </c>
      <c r="P6025" t="s">
        <v>12378</v>
      </c>
      <c r="Q6025" t="s">
        <v>1321</v>
      </c>
      <c r="R6025" t="s">
        <v>12379</v>
      </c>
      <c r="S6025" t="s">
        <v>270</v>
      </c>
      <c r="T6025" t="b">
        <v>1</v>
      </c>
    </row>
    <row r="6026" spans="1:20" x14ac:dyDescent="0.25">
      <c r="A6026" t="s">
        <v>259</v>
      </c>
      <c r="B6026" t="s">
        <v>260</v>
      </c>
      <c r="C6026" t="s">
        <v>237</v>
      </c>
      <c r="D6026" t="s">
        <v>369</v>
      </c>
      <c r="E6026" t="s">
        <v>6710</v>
      </c>
      <c r="F6026" t="s">
        <v>6711</v>
      </c>
      <c r="G6026" t="s">
        <v>6711</v>
      </c>
      <c r="H6026">
        <v>2.52E-2</v>
      </c>
      <c r="I6026" t="s">
        <v>265</v>
      </c>
      <c r="J6026" t="s">
        <v>242</v>
      </c>
      <c r="K6026" t="s">
        <v>243</v>
      </c>
      <c r="L6026" t="s">
        <v>244</v>
      </c>
      <c r="M6026">
        <v>0</v>
      </c>
      <c r="N6026">
        <v>2.52E-2</v>
      </c>
      <c r="O6026" t="s">
        <v>324</v>
      </c>
      <c r="P6026" t="s">
        <v>12380</v>
      </c>
      <c r="Q6026" t="s">
        <v>374</v>
      </c>
      <c r="R6026" t="s">
        <v>12381</v>
      </c>
      <c r="S6026" t="s">
        <v>270</v>
      </c>
      <c r="T6026" t="b">
        <v>1</v>
      </c>
    </row>
    <row r="6027" spans="1:20" x14ac:dyDescent="0.25">
      <c r="A6027" t="s">
        <v>259</v>
      </c>
      <c r="B6027" t="s">
        <v>260</v>
      </c>
      <c r="C6027" t="s">
        <v>237</v>
      </c>
      <c r="D6027" t="s">
        <v>295</v>
      </c>
      <c r="E6027" t="s">
        <v>4464</v>
      </c>
      <c r="F6027" t="s">
        <v>12382</v>
      </c>
      <c r="G6027" t="s">
        <v>12382</v>
      </c>
      <c r="H6027">
        <v>5.3380000000000001</v>
      </c>
      <c r="I6027" t="s">
        <v>265</v>
      </c>
      <c r="J6027" t="s">
        <v>242</v>
      </c>
      <c r="K6027" t="s">
        <v>243</v>
      </c>
      <c r="L6027" t="s">
        <v>244</v>
      </c>
      <c r="M6027">
        <v>0</v>
      </c>
      <c r="N6027">
        <v>5.3380000000000001</v>
      </c>
      <c r="O6027" t="s">
        <v>721</v>
      </c>
      <c r="P6027" t="s">
        <v>10256</v>
      </c>
      <c r="Q6027" t="s">
        <v>300</v>
      </c>
      <c r="R6027" t="s">
        <v>12383</v>
      </c>
      <c r="S6027" t="s">
        <v>270</v>
      </c>
      <c r="T6027" t="b">
        <v>0</v>
      </c>
    </row>
    <row r="6028" spans="1:20" x14ac:dyDescent="0.25">
      <c r="A6028" t="s">
        <v>259</v>
      </c>
      <c r="B6028" t="s">
        <v>260</v>
      </c>
      <c r="C6028" t="s">
        <v>237</v>
      </c>
      <c r="D6028" t="s">
        <v>2506</v>
      </c>
      <c r="E6028" t="s">
        <v>1917</v>
      </c>
      <c r="F6028" t="s">
        <v>2247</v>
      </c>
      <c r="G6028" t="s">
        <v>2247</v>
      </c>
      <c r="H6028">
        <v>2.0053999999999999E-2</v>
      </c>
      <c r="I6028" t="s">
        <v>265</v>
      </c>
      <c r="J6028" t="s">
        <v>242</v>
      </c>
      <c r="K6028" t="s">
        <v>243</v>
      </c>
      <c r="L6028" t="s">
        <v>244</v>
      </c>
      <c r="M6028">
        <v>0</v>
      </c>
      <c r="N6028">
        <v>2.0053999999999999E-2</v>
      </c>
      <c r="O6028" t="s">
        <v>372</v>
      </c>
      <c r="P6028" t="s">
        <v>12384</v>
      </c>
      <c r="Q6028" t="s">
        <v>2510</v>
      </c>
      <c r="R6028" t="s">
        <v>12385</v>
      </c>
      <c r="S6028" t="s">
        <v>270</v>
      </c>
      <c r="T6028" t="b">
        <v>1</v>
      </c>
    </row>
    <row r="6029" spans="1:20" x14ac:dyDescent="0.25">
      <c r="A6029" t="s">
        <v>259</v>
      </c>
      <c r="B6029" t="s">
        <v>260</v>
      </c>
      <c r="C6029" t="s">
        <v>294</v>
      </c>
      <c r="D6029" t="s">
        <v>2506</v>
      </c>
      <c r="E6029" t="s">
        <v>1917</v>
      </c>
      <c r="F6029" t="s">
        <v>2247</v>
      </c>
      <c r="G6029" t="s">
        <v>2247</v>
      </c>
      <c r="H6029">
        <v>9.6069999999999992E-3</v>
      </c>
      <c r="I6029" t="s">
        <v>265</v>
      </c>
      <c r="J6029" t="s">
        <v>242</v>
      </c>
      <c r="K6029" t="s">
        <v>243</v>
      </c>
      <c r="L6029" t="s">
        <v>244</v>
      </c>
      <c r="M6029">
        <v>0</v>
      </c>
      <c r="N6029">
        <v>9.6069999999999992E-3</v>
      </c>
      <c r="O6029" t="s">
        <v>372</v>
      </c>
      <c r="P6029" t="s">
        <v>12384</v>
      </c>
      <c r="Q6029" t="s">
        <v>2510</v>
      </c>
      <c r="R6029" t="s">
        <v>12385</v>
      </c>
      <c r="S6029" t="s">
        <v>270</v>
      </c>
      <c r="T6029" t="b">
        <v>1</v>
      </c>
    </row>
    <row r="6030" spans="1:20" x14ac:dyDescent="0.25">
      <c r="A6030" t="s">
        <v>236</v>
      </c>
      <c r="B6030" t="s">
        <v>236</v>
      </c>
      <c r="C6030" t="s">
        <v>237</v>
      </c>
      <c r="D6030" t="s">
        <v>250</v>
      </c>
      <c r="E6030" t="s">
        <v>251</v>
      </c>
      <c r="F6030" t="s">
        <v>1520</v>
      </c>
      <c r="G6030" t="s">
        <v>3590</v>
      </c>
      <c r="H6030">
        <v>1</v>
      </c>
      <c r="I6030" t="s">
        <v>492</v>
      </c>
      <c r="J6030" t="s">
        <v>242</v>
      </c>
      <c r="K6030" t="s">
        <v>243</v>
      </c>
      <c r="L6030" t="s">
        <v>244</v>
      </c>
      <c r="M6030">
        <v>0</v>
      </c>
      <c r="N6030">
        <v>1</v>
      </c>
      <c r="O6030" t="s">
        <v>255</v>
      </c>
      <c r="P6030" t="s">
        <v>12386</v>
      </c>
      <c r="Q6030" t="s">
        <v>257</v>
      </c>
      <c r="R6030" t="s">
        <v>1523</v>
      </c>
      <c r="S6030" t="s">
        <v>249</v>
      </c>
      <c r="T6030" t="b">
        <v>1</v>
      </c>
    </row>
    <row r="6031" spans="1:20" x14ac:dyDescent="0.25">
      <c r="A6031" t="s">
        <v>259</v>
      </c>
      <c r="B6031" t="s">
        <v>260</v>
      </c>
      <c r="C6031" t="s">
        <v>237</v>
      </c>
      <c r="D6031" t="s">
        <v>1982</v>
      </c>
      <c r="E6031" t="s">
        <v>7240</v>
      </c>
      <c r="F6031" t="s">
        <v>12387</v>
      </c>
      <c r="G6031" t="s">
        <v>12388</v>
      </c>
      <c r="H6031">
        <v>2.0569999999999999</v>
      </c>
      <c r="I6031" t="s">
        <v>265</v>
      </c>
      <c r="J6031" t="s">
        <v>242</v>
      </c>
      <c r="K6031" t="s">
        <v>243</v>
      </c>
      <c r="L6031" t="s">
        <v>244</v>
      </c>
      <c r="M6031">
        <v>0</v>
      </c>
      <c r="N6031">
        <v>2.0569999999999999</v>
      </c>
      <c r="O6031" t="s">
        <v>2901</v>
      </c>
      <c r="P6031" t="s">
        <v>12389</v>
      </c>
      <c r="Q6031" t="s">
        <v>1987</v>
      </c>
      <c r="R6031" t="s">
        <v>12390</v>
      </c>
      <c r="S6031" t="s">
        <v>270</v>
      </c>
      <c r="T6031" t="b">
        <v>1</v>
      </c>
    </row>
    <row r="6032" spans="1:20" x14ac:dyDescent="0.25">
      <c r="A6032" t="s">
        <v>236</v>
      </c>
      <c r="B6032" t="s">
        <v>236</v>
      </c>
      <c r="C6032" t="s">
        <v>237</v>
      </c>
      <c r="D6032" t="s">
        <v>392</v>
      </c>
      <c r="F6032" t="s">
        <v>567</v>
      </c>
      <c r="G6032" t="s">
        <v>3612</v>
      </c>
      <c r="H6032">
        <v>0.05</v>
      </c>
      <c r="I6032" t="s">
        <v>254</v>
      </c>
      <c r="J6032" t="s">
        <v>242</v>
      </c>
      <c r="K6032" t="s">
        <v>243</v>
      </c>
      <c r="L6032" t="s">
        <v>244</v>
      </c>
      <c r="M6032">
        <v>0</v>
      </c>
      <c r="N6032">
        <v>0.05</v>
      </c>
      <c r="O6032" t="s">
        <v>245</v>
      </c>
      <c r="P6032" t="s">
        <v>2336</v>
      </c>
      <c r="Q6032" t="s">
        <v>397</v>
      </c>
      <c r="R6032" t="s">
        <v>2337</v>
      </c>
      <c r="S6032" t="s">
        <v>249</v>
      </c>
      <c r="T6032" t="b">
        <v>0</v>
      </c>
    </row>
    <row r="6033" spans="1:20" x14ac:dyDescent="0.25">
      <c r="A6033" t="s">
        <v>236</v>
      </c>
      <c r="B6033" t="s">
        <v>236</v>
      </c>
      <c r="C6033" t="s">
        <v>237</v>
      </c>
      <c r="D6033" t="s">
        <v>314</v>
      </c>
      <c r="F6033" t="s">
        <v>1126</v>
      </c>
      <c r="G6033" t="s">
        <v>2992</v>
      </c>
      <c r="H6033">
        <v>5.0000000000000001E-3</v>
      </c>
      <c r="I6033" t="s">
        <v>241</v>
      </c>
      <c r="J6033" t="s">
        <v>242</v>
      </c>
      <c r="K6033" t="s">
        <v>243</v>
      </c>
      <c r="L6033" t="s">
        <v>244</v>
      </c>
      <c r="M6033">
        <v>0</v>
      </c>
      <c r="N6033">
        <v>5.0000000000000001E-3</v>
      </c>
      <c r="O6033" t="s">
        <v>1407</v>
      </c>
      <c r="P6033" t="s">
        <v>2993</v>
      </c>
      <c r="Q6033" t="s">
        <v>318</v>
      </c>
      <c r="R6033" t="s">
        <v>6378</v>
      </c>
      <c r="S6033" t="s">
        <v>249</v>
      </c>
      <c r="T6033" t="b">
        <v>0</v>
      </c>
    </row>
    <row r="6034" spans="1:20" x14ac:dyDescent="0.25">
      <c r="A6034" t="s">
        <v>259</v>
      </c>
      <c r="B6034" t="s">
        <v>9799</v>
      </c>
      <c r="C6034" t="s">
        <v>237</v>
      </c>
      <c r="D6034" t="s">
        <v>12391</v>
      </c>
      <c r="F6034" t="s">
        <v>1368</v>
      </c>
      <c r="G6034" t="s">
        <v>12392</v>
      </c>
      <c r="H6034">
        <v>1.9999999999999999E-6</v>
      </c>
      <c r="I6034" t="s">
        <v>8721</v>
      </c>
      <c r="J6034" t="s">
        <v>242</v>
      </c>
      <c r="K6034" t="s">
        <v>243</v>
      </c>
      <c r="L6034" t="s">
        <v>244</v>
      </c>
      <c r="M6034">
        <v>0</v>
      </c>
      <c r="N6034">
        <v>1.9999999999999999E-6</v>
      </c>
      <c r="O6034" t="s">
        <v>3968</v>
      </c>
      <c r="P6034" t="s">
        <v>12393</v>
      </c>
      <c r="Q6034" t="s">
        <v>12394</v>
      </c>
      <c r="R6034" t="s">
        <v>12395</v>
      </c>
      <c r="S6034" t="s">
        <v>9806</v>
      </c>
      <c r="T6034" t="b">
        <v>1</v>
      </c>
    </row>
    <row r="6035" spans="1:20" x14ac:dyDescent="0.25">
      <c r="A6035" t="s">
        <v>236</v>
      </c>
      <c r="B6035" t="s">
        <v>236</v>
      </c>
      <c r="C6035" t="s">
        <v>336</v>
      </c>
      <c r="D6035" t="s">
        <v>3096</v>
      </c>
      <c r="E6035" t="s">
        <v>12396</v>
      </c>
      <c r="F6035" t="s">
        <v>12397</v>
      </c>
      <c r="G6035" t="s">
        <v>12398</v>
      </c>
      <c r="H6035">
        <v>3854901</v>
      </c>
      <c r="I6035" t="s">
        <v>341</v>
      </c>
      <c r="J6035" t="s">
        <v>242</v>
      </c>
      <c r="K6035" t="s">
        <v>243</v>
      </c>
      <c r="L6035" t="s">
        <v>244</v>
      </c>
      <c r="M6035">
        <v>0</v>
      </c>
      <c r="N6035">
        <v>3854901</v>
      </c>
      <c r="O6035" t="s">
        <v>697</v>
      </c>
      <c r="P6035" t="s">
        <v>12399</v>
      </c>
      <c r="Q6035" t="s">
        <v>3101</v>
      </c>
      <c r="R6035" t="s">
        <v>12400</v>
      </c>
      <c r="S6035" t="s">
        <v>249</v>
      </c>
      <c r="T6035" t="b">
        <v>0</v>
      </c>
    </row>
    <row r="6036" spans="1:20" x14ac:dyDescent="0.25">
      <c r="A6036" t="s">
        <v>236</v>
      </c>
      <c r="B6036" t="s">
        <v>236</v>
      </c>
      <c r="C6036" t="s">
        <v>336</v>
      </c>
      <c r="D6036" t="s">
        <v>3096</v>
      </c>
      <c r="E6036" t="s">
        <v>12396</v>
      </c>
      <c r="F6036" t="s">
        <v>12397</v>
      </c>
      <c r="G6036" t="s">
        <v>12398</v>
      </c>
      <c r="H6036">
        <v>9220506</v>
      </c>
      <c r="I6036" t="s">
        <v>341</v>
      </c>
      <c r="J6036" t="s">
        <v>242</v>
      </c>
      <c r="K6036" t="s">
        <v>243</v>
      </c>
      <c r="L6036" t="s">
        <v>244</v>
      </c>
      <c r="M6036">
        <v>0</v>
      </c>
      <c r="N6036">
        <v>9220506</v>
      </c>
      <c r="O6036" t="s">
        <v>697</v>
      </c>
      <c r="P6036" t="s">
        <v>12399</v>
      </c>
      <c r="Q6036" t="s">
        <v>3101</v>
      </c>
      <c r="R6036" t="s">
        <v>12401</v>
      </c>
      <c r="S6036" t="s">
        <v>249</v>
      </c>
      <c r="T6036" t="b">
        <v>0</v>
      </c>
    </row>
    <row r="6037" spans="1:20" x14ac:dyDescent="0.25">
      <c r="A6037" t="s">
        <v>236</v>
      </c>
      <c r="B6037" t="s">
        <v>236</v>
      </c>
      <c r="C6037" t="s">
        <v>336</v>
      </c>
      <c r="D6037" t="s">
        <v>3096</v>
      </c>
      <c r="E6037" t="s">
        <v>12402</v>
      </c>
      <c r="F6037" t="s">
        <v>12403</v>
      </c>
      <c r="G6037" t="s">
        <v>12404</v>
      </c>
      <c r="H6037">
        <v>1936762</v>
      </c>
      <c r="I6037" t="s">
        <v>341</v>
      </c>
      <c r="J6037" t="s">
        <v>242</v>
      </c>
      <c r="K6037" t="s">
        <v>243</v>
      </c>
      <c r="L6037" t="s">
        <v>244</v>
      </c>
      <c r="M6037">
        <v>0</v>
      </c>
      <c r="N6037">
        <v>1936762</v>
      </c>
      <c r="O6037" t="s">
        <v>1762</v>
      </c>
      <c r="P6037" t="s">
        <v>5075</v>
      </c>
      <c r="Q6037" t="s">
        <v>3101</v>
      </c>
      <c r="R6037" t="s">
        <v>12405</v>
      </c>
      <c r="S6037" t="s">
        <v>249</v>
      </c>
      <c r="T6037" t="b">
        <v>0</v>
      </c>
    </row>
    <row r="6038" spans="1:20" x14ac:dyDescent="0.25">
      <c r="A6038" t="s">
        <v>236</v>
      </c>
      <c r="B6038" t="s">
        <v>236</v>
      </c>
      <c r="C6038" t="s">
        <v>336</v>
      </c>
      <c r="D6038" t="s">
        <v>3096</v>
      </c>
      <c r="E6038" t="s">
        <v>12402</v>
      </c>
      <c r="F6038" t="s">
        <v>12403</v>
      </c>
      <c r="G6038" t="s">
        <v>12404</v>
      </c>
      <c r="H6038">
        <v>4632525</v>
      </c>
      <c r="I6038" t="s">
        <v>341</v>
      </c>
      <c r="J6038" t="s">
        <v>242</v>
      </c>
      <c r="K6038" t="s">
        <v>243</v>
      </c>
      <c r="L6038" t="s">
        <v>244</v>
      </c>
      <c r="M6038">
        <v>0</v>
      </c>
      <c r="N6038">
        <v>4632525</v>
      </c>
      <c r="O6038" t="s">
        <v>1762</v>
      </c>
      <c r="P6038" t="s">
        <v>5075</v>
      </c>
      <c r="Q6038" t="s">
        <v>3101</v>
      </c>
      <c r="R6038" t="s">
        <v>12406</v>
      </c>
      <c r="S6038" t="s">
        <v>249</v>
      </c>
      <c r="T6038" t="b">
        <v>0</v>
      </c>
    </row>
    <row r="6039" spans="1:20" x14ac:dyDescent="0.25">
      <c r="A6039" t="s">
        <v>259</v>
      </c>
      <c r="B6039" t="s">
        <v>260</v>
      </c>
      <c r="C6039" t="s">
        <v>237</v>
      </c>
      <c r="D6039" t="s">
        <v>418</v>
      </c>
      <c r="E6039" t="s">
        <v>1885</v>
      </c>
      <c r="F6039" t="s">
        <v>1885</v>
      </c>
      <c r="G6039" t="s">
        <v>1886</v>
      </c>
      <c r="H6039">
        <v>0.54400000000000004</v>
      </c>
      <c r="I6039" t="s">
        <v>265</v>
      </c>
      <c r="J6039" t="s">
        <v>242</v>
      </c>
      <c r="K6039" t="s">
        <v>243</v>
      </c>
      <c r="L6039" t="s">
        <v>244</v>
      </c>
      <c r="M6039">
        <v>0</v>
      </c>
      <c r="N6039">
        <v>0.54400000000000004</v>
      </c>
      <c r="O6039" t="s">
        <v>2901</v>
      </c>
      <c r="P6039" t="s">
        <v>12407</v>
      </c>
      <c r="Q6039" t="s">
        <v>423</v>
      </c>
      <c r="R6039" t="s">
        <v>12408</v>
      </c>
      <c r="S6039" t="s">
        <v>270</v>
      </c>
      <c r="T6039" t="b">
        <v>1</v>
      </c>
    </row>
    <row r="6040" spans="1:20" x14ac:dyDescent="0.25">
      <c r="A6040" t="s">
        <v>259</v>
      </c>
      <c r="B6040" t="s">
        <v>260</v>
      </c>
      <c r="C6040" t="s">
        <v>336</v>
      </c>
      <c r="D6040" t="s">
        <v>418</v>
      </c>
      <c r="E6040" t="s">
        <v>1885</v>
      </c>
      <c r="F6040" t="s">
        <v>1885</v>
      </c>
      <c r="G6040" t="s">
        <v>1886</v>
      </c>
      <c r="H6040">
        <v>2812</v>
      </c>
      <c r="I6040" t="s">
        <v>265</v>
      </c>
      <c r="J6040" t="s">
        <v>242</v>
      </c>
      <c r="K6040" t="s">
        <v>243</v>
      </c>
      <c r="L6040" t="s">
        <v>244</v>
      </c>
      <c r="M6040">
        <v>0</v>
      </c>
      <c r="N6040">
        <v>2812</v>
      </c>
      <c r="O6040" t="s">
        <v>2901</v>
      </c>
      <c r="P6040" t="s">
        <v>12407</v>
      </c>
      <c r="Q6040" t="s">
        <v>423</v>
      </c>
      <c r="R6040" t="s">
        <v>12409</v>
      </c>
      <c r="S6040" t="s">
        <v>270</v>
      </c>
      <c r="T6040" t="b">
        <v>1</v>
      </c>
    </row>
    <row r="6041" spans="1:20" x14ac:dyDescent="0.25">
      <c r="A6041" t="s">
        <v>259</v>
      </c>
      <c r="B6041" t="s">
        <v>260</v>
      </c>
      <c r="C6041" t="s">
        <v>336</v>
      </c>
      <c r="D6041" t="s">
        <v>418</v>
      </c>
      <c r="E6041" t="s">
        <v>1885</v>
      </c>
      <c r="F6041" t="s">
        <v>1885</v>
      </c>
      <c r="G6041" t="s">
        <v>1886</v>
      </c>
      <c r="H6041">
        <v>5433</v>
      </c>
      <c r="I6041" t="s">
        <v>265</v>
      </c>
      <c r="J6041" t="s">
        <v>242</v>
      </c>
      <c r="K6041" t="s">
        <v>243</v>
      </c>
      <c r="L6041" t="s">
        <v>244</v>
      </c>
      <c r="M6041">
        <v>0</v>
      </c>
      <c r="N6041">
        <v>5433</v>
      </c>
      <c r="O6041" t="s">
        <v>2901</v>
      </c>
      <c r="P6041" t="s">
        <v>12407</v>
      </c>
      <c r="Q6041" t="s">
        <v>423</v>
      </c>
      <c r="R6041" t="s">
        <v>12410</v>
      </c>
      <c r="S6041" t="s">
        <v>270</v>
      </c>
      <c r="T6041" t="b">
        <v>1</v>
      </c>
    </row>
    <row r="6042" spans="1:20" x14ac:dyDescent="0.25">
      <c r="A6042" t="s">
        <v>259</v>
      </c>
      <c r="B6042" t="s">
        <v>260</v>
      </c>
      <c r="C6042" t="s">
        <v>237</v>
      </c>
      <c r="D6042" t="s">
        <v>1938</v>
      </c>
      <c r="E6042" t="s">
        <v>2071</v>
      </c>
      <c r="F6042" t="s">
        <v>2072</v>
      </c>
      <c r="G6042" t="s">
        <v>2072</v>
      </c>
      <c r="H6042">
        <v>0.4032</v>
      </c>
      <c r="I6042" t="s">
        <v>265</v>
      </c>
      <c r="J6042" t="s">
        <v>242</v>
      </c>
      <c r="K6042" t="s">
        <v>243</v>
      </c>
      <c r="L6042" t="s">
        <v>244</v>
      </c>
      <c r="M6042">
        <v>0</v>
      </c>
      <c r="N6042">
        <v>0.4032</v>
      </c>
      <c r="O6042" t="s">
        <v>310</v>
      </c>
      <c r="P6042" t="s">
        <v>12411</v>
      </c>
      <c r="Q6042" t="s">
        <v>1942</v>
      </c>
      <c r="R6042" t="s">
        <v>12412</v>
      </c>
      <c r="S6042" t="s">
        <v>270</v>
      </c>
      <c r="T6042" t="b">
        <v>1</v>
      </c>
    </row>
    <row r="6043" spans="1:20" x14ac:dyDescent="0.25">
      <c r="A6043" t="s">
        <v>259</v>
      </c>
      <c r="B6043" t="s">
        <v>260</v>
      </c>
      <c r="C6043" t="s">
        <v>237</v>
      </c>
      <c r="D6043" t="s">
        <v>2468</v>
      </c>
      <c r="E6043" t="s">
        <v>3818</v>
      </c>
      <c r="F6043" t="s">
        <v>3818</v>
      </c>
      <c r="G6043" t="s">
        <v>6016</v>
      </c>
      <c r="H6043">
        <v>7.1360000000000001</v>
      </c>
      <c r="I6043" t="s">
        <v>265</v>
      </c>
      <c r="J6043" t="s">
        <v>242</v>
      </c>
      <c r="K6043" t="s">
        <v>243</v>
      </c>
      <c r="L6043" t="s">
        <v>244</v>
      </c>
      <c r="M6043">
        <v>0</v>
      </c>
      <c r="N6043">
        <v>7.1360000000000001</v>
      </c>
      <c r="O6043" t="s">
        <v>266</v>
      </c>
      <c r="P6043" t="s">
        <v>12413</v>
      </c>
      <c r="Q6043" t="s">
        <v>2473</v>
      </c>
      <c r="R6043" t="s">
        <v>12414</v>
      </c>
      <c r="S6043" t="s">
        <v>270</v>
      </c>
      <c r="T6043" t="b">
        <v>1</v>
      </c>
    </row>
    <row r="6044" spans="1:20" x14ac:dyDescent="0.25">
      <c r="A6044" t="s">
        <v>259</v>
      </c>
      <c r="B6044" t="s">
        <v>260</v>
      </c>
      <c r="C6044" t="s">
        <v>294</v>
      </c>
      <c r="D6044" t="s">
        <v>2468</v>
      </c>
      <c r="E6044" t="s">
        <v>3818</v>
      </c>
      <c r="F6044" t="s">
        <v>3818</v>
      </c>
      <c r="G6044" t="s">
        <v>6016</v>
      </c>
      <c r="H6044">
        <v>4.1920000000000002</v>
      </c>
      <c r="I6044" t="s">
        <v>265</v>
      </c>
      <c r="J6044" t="s">
        <v>242</v>
      </c>
      <c r="K6044" t="s">
        <v>243</v>
      </c>
      <c r="L6044" t="s">
        <v>244</v>
      </c>
      <c r="M6044">
        <v>0</v>
      </c>
      <c r="N6044">
        <v>4.1920000000000002</v>
      </c>
      <c r="O6044" t="s">
        <v>266</v>
      </c>
      <c r="P6044" t="s">
        <v>12413</v>
      </c>
      <c r="Q6044" t="s">
        <v>2473</v>
      </c>
      <c r="R6044" t="s">
        <v>12414</v>
      </c>
      <c r="S6044" t="s">
        <v>270</v>
      </c>
      <c r="T6044" t="b">
        <v>1</v>
      </c>
    </row>
    <row r="6045" spans="1:20" x14ac:dyDescent="0.25">
      <c r="A6045" t="s">
        <v>259</v>
      </c>
      <c r="B6045" t="s">
        <v>260</v>
      </c>
      <c r="C6045" t="s">
        <v>237</v>
      </c>
      <c r="D6045" t="s">
        <v>4076</v>
      </c>
      <c r="E6045" t="s">
        <v>4543</v>
      </c>
      <c r="F6045" t="s">
        <v>4544</v>
      </c>
      <c r="G6045" t="s">
        <v>4545</v>
      </c>
      <c r="H6045">
        <v>0.20699999999999999</v>
      </c>
      <c r="I6045" t="s">
        <v>265</v>
      </c>
      <c r="J6045" t="s">
        <v>242</v>
      </c>
      <c r="K6045" t="s">
        <v>243</v>
      </c>
      <c r="L6045" t="s">
        <v>244</v>
      </c>
      <c r="M6045">
        <v>0</v>
      </c>
      <c r="N6045">
        <v>0.20699999999999999</v>
      </c>
      <c r="O6045" t="s">
        <v>660</v>
      </c>
      <c r="P6045" t="s">
        <v>12415</v>
      </c>
      <c r="Q6045" t="s">
        <v>4081</v>
      </c>
      <c r="R6045" t="s">
        <v>12416</v>
      </c>
      <c r="S6045" t="s">
        <v>270</v>
      </c>
      <c r="T6045" t="b">
        <v>1</v>
      </c>
    </row>
    <row r="6046" spans="1:20" x14ac:dyDescent="0.25">
      <c r="A6046" t="s">
        <v>259</v>
      </c>
      <c r="B6046" t="s">
        <v>260</v>
      </c>
      <c r="C6046" t="s">
        <v>294</v>
      </c>
      <c r="D6046" t="s">
        <v>4076</v>
      </c>
      <c r="E6046" t="s">
        <v>4543</v>
      </c>
      <c r="F6046" t="s">
        <v>4544</v>
      </c>
      <c r="G6046" t="s">
        <v>4545</v>
      </c>
      <c r="H6046">
        <v>6.6799999999999998E-2</v>
      </c>
      <c r="I6046" t="s">
        <v>265</v>
      </c>
      <c r="J6046" t="s">
        <v>242</v>
      </c>
      <c r="K6046" t="s">
        <v>243</v>
      </c>
      <c r="L6046" t="s">
        <v>244</v>
      </c>
      <c r="M6046">
        <v>0</v>
      </c>
      <c r="N6046">
        <v>6.6799999999999998E-2</v>
      </c>
      <c r="O6046" t="s">
        <v>660</v>
      </c>
      <c r="P6046" t="s">
        <v>12415</v>
      </c>
      <c r="Q6046" t="s">
        <v>4081</v>
      </c>
      <c r="R6046" t="s">
        <v>12416</v>
      </c>
      <c r="S6046" t="s">
        <v>270</v>
      </c>
      <c r="T6046" t="b">
        <v>1</v>
      </c>
    </row>
    <row r="6047" spans="1:20" x14ac:dyDescent="0.25">
      <c r="A6047" t="s">
        <v>259</v>
      </c>
      <c r="B6047" t="s">
        <v>260</v>
      </c>
      <c r="C6047" t="s">
        <v>237</v>
      </c>
      <c r="D6047" t="s">
        <v>1187</v>
      </c>
      <c r="E6047" t="s">
        <v>10700</v>
      </c>
      <c r="F6047" t="s">
        <v>12417</v>
      </c>
      <c r="G6047" t="s">
        <v>12418</v>
      </c>
      <c r="H6047">
        <v>0.82</v>
      </c>
      <c r="I6047" t="s">
        <v>265</v>
      </c>
      <c r="J6047" t="s">
        <v>242</v>
      </c>
      <c r="K6047" t="s">
        <v>243</v>
      </c>
      <c r="L6047" t="s">
        <v>244</v>
      </c>
      <c r="M6047">
        <v>0</v>
      </c>
      <c r="N6047">
        <v>0.82</v>
      </c>
      <c r="O6047" t="s">
        <v>446</v>
      </c>
      <c r="P6047" t="s">
        <v>12419</v>
      </c>
      <c r="Q6047" t="s">
        <v>1192</v>
      </c>
      <c r="R6047" t="s">
        <v>12420</v>
      </c>
      <c r="S6047" t="s">
        <v>270</v>
      </c>
      <c r="T6047" t="b">
        <v>1</v>
      </c>
    </row>
    <row r="6048" spans="1:20" x14ac:dyDescent="0.25">
      <c r="A6048" t="s">
        <v>259</v>
      </c>
      <c r="B6048" t="s">
        <v>260</v>
      </c>
      <c r="C6048" t="s">
        <v>294</v>
      </c>
      <c r="D6048" t="s">
        <v>1187</v>
      </c>
      <c r="E6048" t="s">
        <v>10700</v>
      </c>
      <c r="F6048" t="s">
        <v>12417</v>
      </c>
      <c r="G6048" t="s">
        <v>12418</v>
      </c>
      <c r="H6048">
        <v>0.45200000000000001</v>
      </c>
      <c r="I6048" t="s">
        <v>265</v>
      </c>
      <c r="J6048" t="s">
        <v>242</v>
      </c>
      <c r="K6048" t="s">
        <v>243</v>
      </c>
      <c r="L6048" t="s">
        <v>244</v>
      </c>
      <c r="M6048">
        <v>0</v>
      </c>
      <c r="N6048">
        <v>0.45200000000000001</v>
      </c>
      <c r="O6048" t="s">
        <v>446</v>
      </c>
      <c r="P6048" t="s">
        <v>12419</v>
      </c>
      <c r="Q6048" t="s">
        <v>1192</v>
      </c>
      <c r="R6048" t="s">
        <v>12420</v>
      </c>
      <c r="S6048" t="s">
        <v>270</v>
      </c>
      <c r="T6048" t="b">
        <v>1</v>
      </c>
    </row>
    <row r="6049" spans="1:20" x14ac:dyDescent="0.25">
      <c r="A6049" t="s">
        <v>259</v>
      </c>
      <c r="B6049" t="s">
        <v>260</v>
      </c>
      <c r="C6049" t="s">
        <v>237</v>
      </c>
      <c r="D6049" t="s">
        <v>369</v>
      </c>
      <c r="E6049" t="s">
        <v>6479</v>
      </c>
      <c r="F6049" t="s">
        <v>12421</v>
      </c>
      <c r="G6049" t="s">
        <v>12421</v>
      </c>
      <c r="H6049">
        <v>0.504</v>
      </c>
      <c r="I6049" t="s">
        <v>265</v>
      </c>
      <c r="J6049" t="s">
        <v>242</v>
      </c>
      <c r="K6049" t="s">
        <v>243</v>
      </c>
      <c r="L6049" t="s">
        <v>244</v>
      </c>
      <c r="M6049">
        <v>0</v>
      </c>
      <c r="N6049">
        <v>0.504</v>
      </c>
      <c r="O6049" t="s">
        <v>324</v>
      </c>
      <c r="P6049" t="s">
        <v>12422</v>
      </c>
      <c r="Q6049" t="s">
        <v>374</v>
      </c>
      <c r="R6049" t="s">
        <v>12423</v>
      </c>
      <c r="S6049" t="s">
        <v>270</v>
      </c>
      <c r="T6049" t="b">
        <v>1</v>
      </c>
    </row>
    <row r="6050" spans="1:20" x14ac:dyDescent="0.25">
      <c r="A6050" t="s">
        <v>259</v>
      </c>
      <c r="B6050" t="s">
        <v>260</v>
      </c>
      <c r="C6050" t="s">
        <v>336</v>
      </c>
      <c r="D6050" t="s">
        <v>369</v>
      </c>
      <c r="E6050" t="s">
        <v>6479</v>
      </c>
      <c r="F6050" t="s">
        <v>12421</v>
      </c>
      <c r="G6050" t="s">
        <v>12421</v>
      </c>
      <c r="H6050">
        <v>2596</v>
      </c>
      <c r="I6050" t="s">
        <v>265</v>
      </c>
      <c r="J6050" t="s">
        <v>242</v>
      </c>
      <c r="K6050" t="s">
        <v>243</v>
      </c>
      <c r="L6050" t="s">
        <v>244</v>
      </c>
      <c r="M6050">
        <v>0</v>
      </c>
      <c r="N6050">
        <v>2596</v>
      </c>
      <c r="O6050" t="s">
        <v>324</v>
      </c>
      <c r="P6050" t="s">
        <v>12422</v>
      </c>
      <c r="Q6050" t="s">
        <v>374</v>
      </c>
      <c r="R6050" t="s">
        <v>12424</v>
      </c>
      <c r="S6050" t="s">
        <v>270</v>
      </c>
      <c r="T6050" t="b">
        <v>1</v>
      </c>
    </row>
    <row r="6051" spans="1:20" x14ac:dyDescent="0.25">
      <c r="A6051" t="s">
        <v>259</v>
      </c>
      <c r="B6051" t="s">
        <v>260</v>
      </c>
      <c r="C6051" t="s">
        <v>336</v>
      </c>
      <c r="D6051" t="s">
        <v>369</v>
      </c>
      <c r="E6051" t="s">
        <v>6479</v>
      </c>
      <c r="F6051" t="s">
        <v>12421</v>
      </c>
      <c r="G6051" t="s">
        <v>12421</v>
      </c>
      <c r="H6051">
        <v>4980</v>
      </c>
      <c r="I6051" t="s">
        <v>265</v>
      </c>
      <c r="J6051" t="s">
        <v>242</v>
      </c>
      <c r="K6051" t="s">
        <v>243</v>
      </c>
      <c r="L6051" t="s">
        <v>244</v>
      </c>
      <c r="M6051">
        <v>0</v>
      </c>
      <c r="N6051">
        <v>4980</v>
      </c>
      <c r="O6051" t="s">
        <v>324</v>
      </c>
      <c r="P6051" t="s">
        <v>12422</v>
      </c>
      <c r="Q6051" t="s">
        <v>374</v>
      </c>
      <c r="R6051" t="s">
        <v>12425</v>
      </c>
      <c r="S6051" t="s">
        <v>270</v>
      </c>
      <c r="T6051" t="b">
        <v>1</v>
      </c>
    </row>
    <row r="6052" spans="1:20" x14ac:dyDescent="0.25">
      <c r="A6052" t="s">
        <v>236</v>
      </c>
      <c r="B6052" t="s">
        <v>236</v>
      </c>
      <c r="C6052" t="s">
        <v>237</v>
      </c>
      <c r="D6052" t="s">
        <v>483</v>
      </c>
      <c r="F6052" t="s">
        <v>567</v>
      </c>
      <c r="G6052" t="s">
        <v>12426</v>
      </c>
      <c r="H6052">
        <v>6.5000000000000002E-2</v>
      </c>
      <c r="I6052" t="s">
        <v>254</v>
      </c>
      <c r="J6052" t="s">
        <v>242</v>
      </c>
      <c r="K6052" t="s">
        <v>243</v>
      </c>
      <c r="L6052" t="s">
        <v>244</v>
      </c>
      <c r="M6052">
        <v>0</v>
      </c>
      <c r="N6052">
        <v>6.5000000000000002E-2</v>
      </c>
      <c r="O6052" t="s">
        <v>486</v>
      </c>
      <c r="P6052" t="s">
        <v>12427</v>
      </c>
      <c r="Q6052" t="s">
        <v>488</v>
      </c>
      <c r="R6052" t="s">
        <v>5116</v>
      </c>
      <c r="S6052" t="s">
        <v>249</v>
      </c>
      <c r="T6052" t="b">
        <v>1</v>
      </c>
    </row>
    <row r="6053" spans="1:20" x14ac:dyDescent="0.25">
      <c r="A6053" t="s">
        <v>259</v>
      </c>
      <c r="B6053" t="s">
        <v>1669</v>
      </c>
      <c r="C6053" t="s">
        <v>237</v>
      </c>
      <c r="D6053" t="s">
        <v>8718</v>
      </c>
      <c r="E6053" t="s">
        <v>8719</v>
      </c>
      <c r="F6053" t="s">
        <v>8719</v>
      </c>
      <c r="G6053" t="s">
        <v>12428</v>
      </c>
      <c r="H6053">
        <v>0.01</v>
      </c>
      <c r="I6053">
        <v>10</v>
      </c>
      <c r="J6053" t="s">
        <v>242</v>
      </c>
      <c r="K6053" t="s">
        <v>243</v>
      </c>
      <c r="L6053" t="s">
        <v>244</v>
      </c>
      <c r="M6053">
        <v>0</v>
      </c>
      <c r="N6053">
        <v>0.01</v>
      </c>
      <c r="O6053" t="s">
        <v>372</v>
      </c>
      <c r="P6053" t="s">
        <v>12429</v>
      </c>
      <c r="Q6053" t="s">
        <v>8723</v>
      </c>
      <c r="R6053" t="s">
        <v>8724</v>
      </c>
      <c r="S6053" t="s">
        <v>1678</v>
      </c>
      <c r="T6053" t="b">
        <v>1</v>
      </c>
    </row>
    <row r="6054" spans="1:20" x14ac:dyDescent="0.25">
      <c r="A6054" t="s">
        <v>259</v>
      </c>
      <c r="B6054" t="s">
        <v>260</v>
      </c>
      <c r="C6054" t="s">
        <v>237</v>
      </c>
      <c r="D6054" t="s">
        <v>4934</v>
      </c>
      <c r="E6054" t="s">
        <v>2355</v>
      </c>
      <c r="F6054" t="s">
        <v>2355</v>
      </c>
      <c r="G6054" t="s">
        <v>12430</v>
      </c>
      <c r="H6054">
        <v>2.496</v>
      </c>
      <c r="I6054" t="s">
        <v>265</v>
      </c>
      <c r="J6054" t="s">
        <v>242</v>
      </c>
      <c r="K6054" t="s">
        <v>243</v>
      </c>
      <c r="L6054" t="s">
        <v>244</v>
      </c>
      <c r="M6054">
        <v>0</v>
      </c>
      <c r="N6054">
        <v>2.496</v>
      </c>
      <c r="O6054" t="s">
        <v>518</v>
      </c>
      <c r="P6054" t="s">
        <v>12431</v>
      </c>
      <c r="Q6054" t="s">
        <v>4939</v>
      </c>
      <c r="R6054" t="s">
        <v>12432</v>
      </c>
      <c r="S6054" t="s">
        <v>270</v>
      </c>
      <c r="T6054" t="b">
        <v>1</v>
      </c>
    </row>
    <row r="6055" spans="1:20" x14ac:dyDescent="0.25">
      <c r="A6055" t="s">
        <v>259</v>
      </c>
      <c r="B6055" t="s">
        <v>260</v>
      </c>
      <c r="C6055" t="s">
        <v>336</v>
      </c>
      <c r="D6055" t="s">
        <v>4934</v>
      </c>
      <c r="E6055" t="s">
        <v>2355</v>
      </c>
      <c r="F6055" t="s">
        <v>2355</v>
      </c>
      <c r="G6055" t="s">
        <v>12430</v>
      </c>
      <c r="H6055">
        <v>13994</v>
      </c>
      <c r="I6055" t="s">
        <v>265</v>
      </c>
      <c r="J6055" t="s">
        <v>242</v>
      </c>
      <c r="K6055" t="s">
        <v>243</v>
      </c>
      <c r="L6055" t="s">
        <v>244</v>
      </c>
      <c r="M6055">
        <v>0</v>
      </c>
      <c r="N6055">
        <v>13994</v>
      </c>
      <c r="O6055" t="s">
        <v>518</v>
      </c>
      <c r="P6055" t="s">
        <v>12431</v>
      </c>
      <c r="Q6055" t="s">
        <v>4939</v>
      </c>
      <c r="R6055" t="s">
        <v>12433</v>
      </c>
      <c r="S6055" t="s">
        <v>270</v>
      </c>
      <c r="T6055" t="b">
        <v>1</v>
      </c>
    </row>
    <row r="6056" spans="1:20" x14ac:dyDescent="0.25">
      <c r="A6056" t="s">
        <v>259</v>
      </c>
      <c r="B6056" t="s">
        <v>260</v>
      </c>
      <c r="C6056" t="s">
        <v>336</v>
      </c>
      <c r="D6056" t="s">
        <v>4934</v>
      </c>
      <c r="E6056" t="s">
        <v>2355</v>
      </c>
      <c r="F6056" t="s">
        <v>2355</v>
      </c>
      <c r="G6056" t="s">
        <v>12430</v>
      </c>
      <c r="H6056">
        <v>27550</v>
      </c>
      <c r="I6056" t="s">
        <v>265</v>
      </c>
      <c r="J6056" t="s">
        <v>242</v>
      </c>
      <c r="K6056" t="s">
        <v>243</v>
      </c>
      <c r="L6056" t="s">
        <v>244</v>
      </c>
      <c r="M6056">
        <v>0</v>
      </c>
      <c r="N6056">
        <v>27550</v>
      </c>
      <c r="O6056" t="s">
        <v>518</v>
      </c>
      <c r="P6056" t="s">
        <v>12431</v>
      </c>
      <c r="Q6056" t="s">
        <v>4939</v>
      </c>
      <c r="R6056" t="s">
        <v>12434</v>
      </c>
      <c r="S6056" t="s">
        <v>270</v>
      </c>
      <c r="T6056" t="b">
        <v>1</v>
      </c>
    </row>
    <row r="6057" spans="1:20" x14ac:dyDescent="0.25">
      <c r="A6057" t="s">
        <v>259</v>
      </c>
      <c r="B6057" t="s">
        <v>260</v>
      </c>
      <c r="C6057" t="s">
        <v>237</v>
      </c>
      <c r="D6057" t="s">
        <v>2206</v>
      </c>
      <c r="E6057" t="s">
        <v>2207</v>
      </c>
      <c r="F6057" t="s">
        <v>12435</v>
      </c>
      <c r="G6057" t="s">
        <v>12435</v>
      </c>
      <c r="H6057">
        <v>7.6799999999999993E-2</v>
      </c>
      <c r="I6057" t="s">
        <v>265</v>
      </c>
      <c r="J6057" t="s">
        <v>242</v>
      </c>
      <c r="K6057" t="s">
        <v>243</v>
      </c>
      <c r="L6057" t="s">
        <v>244</v>
      </c>
      <c r="M6057">
        <v>0</v>
      </c>
      <c r="N6057">
        <v>7.6799999999999993E-2</v>
      </c>
      <c r="O6057" t="s">
        <v>310</v>
      </c>
      <c r="P6057" t="s">
        <v>12436</v>
      </c>
      <c r="Q6057" t="s">
        <v>2210</v>
      </c>
      <c r="R6057" t="s">
        <v>12437</v>
      </c>
      <c r="S6057" t="s">
        <v>270</v>
      </c>
      <c r="T6057" t="b">
        <v>1</v>
      </c>
    </row>
    <row r="6058" spans="1:20" x14ac:dyDescent="0.25">
      <c r="A6058" t="s">
        <v>259</v>
      </c>
      <c r="B6058" t="s">
        <v>260</v>
      </c>
      <c r="C6058" t="s">
        <v>237</v>
      </c>
      <c r="D6058" t="s">
        <v>2911</v>
      </c>
      <c r="E6058" t="s">
        <v>2912</v>
      </c>
      <c r="F6058" t="s">
        <v>8468</v>
      </c>
      <c r="G6058" t="s">
        <v>8469</v>
      </c>
      <c r="H6058">
        <v>0.19500000000000001</v>
      </c>
      <c r="I6058" t="s">
        <v>265</v>
      </c>
      <c r="J6058" t="s">
        <v>242</v>
      </c>
      <c r="K6058" t="s">
        <v>243</v>
      </c>
      <c r="L6058" t="s">
        <v>244</v>
      </c>
      <c r="M6058">
        <v>0</v>
      </c>
      <c r="N6058">
        <v>0.19500000000000001</v>
      </c>
      <c r="O6058" t="s">
        <v>446</v>
      </c>
      <c r="P6058" t="s">
        <v>12438</v>
      </c>
      <c r="Q6058" t="s">
        <v>2916</v>
      </c>
      <c r="R6058" t="s">
        <v>12439</v>
      </c>
      <c r="S6058" t="s">
        <v>270</v>
      </c>
      <c r="T6058" t="b">
        <v>1</v>
      </c>
    </row>
    <row r="6059" spans="1:20" x14ac:dyDescent="0.25">
      <c r="A6059" t="s">
        <v>259</v>
      </c>
      <c r="B6059" t="s">
        <v>260</v>
      </c>
      <c r="C6059" t="s">
        <v>294</v>
      </c>
      <c r="D6059" t="s">
        <v>2911</v>
      </c>
      <c r="E6059" t="s">
        <v>2912</v>
      </c>
      <c r="F6059" t="s">
        <v>8468</v>
      </c>
      <c r="G6059" t="s">
        <v>8469</v>
      </c>
      <c r="H6059">
        <v>0.10299999999999999</v>
      </c>
      <c r="I6059" t="s">
        <v>265</v>
      </c>
      <c r="J6059" t="s">
        <v>242</v>
      </c>
      <c r="K6059" t="s">
        <v>243</v>
      </c>
      <c r="L6059" t="s">
        <v>244</v>
      </c>
      <c r="M6059">
        <v>0</v>
      </c>
      <c r="N6059">
        <v>0.10299999999999999</v>
      </c>
      <c r="O6059" t="s">
        <v>446</v>
      </c>
      <c r="P6059" t="s">
        <v>12438</v>
      </c>
      <c r="Q6059" t="s">
        <v>2916</v>
      </c>
      <c r="R6059" t="s">
        <v>12439</v>
      </c>
      <c r="S6059" t="s">
        <v>270</v>
      </c>
      <c r="T6059" t="b">
        <v>1</v>
      </c>
    </row>
    <row r="6060" spans="1:20" x14ac:dyDescent="0.25">
      <c r="A6060" t="s">
        <v>259</v>
      </c>
      <c r="B6060" t="s">
        <v>260</v>
      </c>
      <c r="C6060" t="s">
        <v>237</v>
      </c>
      <c r="D6060" t="s">
        <v>1501</v>
      </c>
      <c r="E6060" t="s">
        <v>8435</v>
      </c>
      <c r="F6060" t="s">
        <v>10654</v>
      </c>
      <c r="G6060" t="s">
        <v>10654</v>
      </c>
      <c r="H6060">
        <v>0.67862299999999998</v>
      </c>
      <c r="I6060" t="s">
        <v>265</v>
      </c>
      <c r="J6060" t="s">
        <v>242</v>
      </c>
      <c r="K6060" t="s">
        <v>243</v>
      </c>
      <c r="L6060" t="s">
        <v>244</v>
      </c>
      <c r="M6060">
        <v>0</v>
      </c>
      <c r="N6060">
        <v>0.67862299999999998</v>
      </c>
      <c r="O6060" t="s">
        <v>372</v>
      </c>
      <c r="P6060" t="s">
        <v>12440</v>
      </c>
      <c r="Q6060" t="s">
        <v>1505</v>
      </c>
      <c r="R6060" t="s">
        <v>12441</v>
      </c>
      <c r="S6060" t="s">
        <v>270</v>
      </c>
      <c r="T6060" t="b">
        <v>1</v>
      </c>
    </row>
    <row r="6061" spans="1:20" x14ac:dyDescent="0.25">
      <c r="A6061" t="s">
        <v>259</v>
      </c>
      <c r="B6061" t="s">
        <v>1086</v>
      </c>
      <c r="C6061" t="s">
        <v>237</v>
      </c>
      <c r="D6061" t="s">
        <v>1087</v>
      </c>
      <c r="E6061" t="s">
        <v>12442</v>
      </c>
      <c r="F6061" t="s">
        <v>12443</v>
      </c>
      <c r="G6061" t="s">
        <v>12444</v>
      </c>
      <c r="H6061">
        <v>365.58</v>
      </c>
      <c r="I6061" t="s">
        <v>265</v>
      </c>
      <c r="J6061" t="s">
        <v>242</v>
      </c>
      <c r="K6061" t="s">
        <v>243</v>
      </c>
      <c r="L6061" t="s">
        <v>244</v>
      </c>
      <c r="M6061">
        <v>0</v>
      </c>
      <c r="N6061">
        <v>365.58</v>
      </c>
      <c r="O6061" t="s">
        <v>486</v>
      </c>
      <c r="P6061" t="s">
        <v>12445</v>
      </c>
      <c r="Q6061" t="s">
        <v>1092</v>
      </c>
      <c r="R6061" t="s">
        <v>12446</v>
      </c>
      <c r="S6061" t="s">
        <v>1094</v>
      </c>
      <c r="T6061" t="b">
        <v>1</v>
      </c>
    </row>
    <row r="6062" spans="1:20" x14ac:dyDescent="0.25">
      <c r="A6062" t="s">
        <v>259</v>
      </c>
      <c r="B6062" t="s">
        <v>1086</v>
      </c>
      <c r="C6062" t="s">
        <v>336</v>
      </c>
      <c r="D6062" t="s">
        <v>1087</v>
      </c>
      <c r="E6062" t="s">
        <v>12442</v>
      </c>
      <c r="F6062" t="s">
        <v>12443</v>
      </c>
      <c r="G6062" t="s">
        <v>12444</v>
      </c>
      <c r="H6062">
        <v>1921500</v>
      </c>
      <c r="I6062" t="s">
        <v>265</v>
      </c>
      <c r="J6062" t="s">
        <v>242</v>
      </c>
      <c r="K6062" t="s">
        <v>243</v>
      </c>
      <c r="L6062" t="s">
        <v>244</v>
      </c>
      <c r="M6062">
        <v>0</v>
      </c>
      <c r="N6062">
        <v>1921500</v>
      </c>
      <c r="O6062" t="s">
        <v>546</v>
      </c>
      <c r="P6062" t="s">
        <v>12445</v>
      </c>
      <c r="Q6062" t="s">
        <v>1092</v>
      </c>
      <c r="R6062" t="s">
        <v>12447</v>
      </c>
      <c r="S6062" t="s">
        <v>1094</v>
      </c>
      <c r="T6062" t="b">
        <v>1</v>
      </c>
    </row>
    <row r="6063" spans="1:20" x14ac:dyDescent="0.25">
      <c r="A6063" t="s">
        <v>259</v>
      </c>
      <c r="B6063" t="s">
        <v>260</v>
      </c>
      <c r="C6063" t="s">
        <v>237</v>
      </c>
      <c r="D6063" t="s">
        <v>4818</v>
      </c>
      <c r="E6063" t="s">
        <v>5782</v>
      </c>
      <c r="F6063" t="s">
        <v>5783</v>
      </c>
      <c r="G6063" t="s">
        <v>5784</v>
      </c>
      <c r="H6063">
        <v>0.68159999999999998</v>
      </c>
      <c r="I6063" t="s">
        <v>265</v>
      </c>
      <c r="J6063" t="s">
        <v>242</v>
      </c>
      <c r="K6063" t="s">
        <v>243</v>
      </c>
      <c r="L6063" t="s">
        <v>244</v>
      </c>
      <c r="M6063">
        <v>0</v>
      </c>
      <c r="N6063">
        <v>0.68159999999999998</v>
      </c>
      <c r="O6063" t="s">
        <v>446</v>
      </c>
      <c r="P6063" t="s">
        <v>12448</v>
      </c>
      <c r="Q6063" t="s">
        <v>4820</v>
      </c>
      <c r="R6063" t="s">
        <v>12449</v>
      </c>
      <c r="S6063" t="s">
        <v>270</v>
      </c>
      <c r="T6063" t="b">
        <v>1</v>
      </c>
    </row>
    <row r="6064" spans="1:20" x14ac:dyDescent="0.25">
      <c r="A6064" t="s">
        <v>259</v>
      </c>
      <c r="B6064" t="s">
        <v>260</v>
      </c>
      <c r="C6064" t="s">
        <v>294</v>
      </c>
      <c r="D6064" t="s">
        <v>4818</v>
      </c>
      <c r="E6064" t="s">
        <v>5782</v>
      </c>
      <c r="F6064" t="s">
        <v>5783</v>
      </c>
      <c r="G6064" t="s">
        <v>5784</v>
      </c>
      <c r="H6064">
        <v>0.46079999999999999</v>
      </c>
      <c r="I6064" t="s">
        <v>265</v>
      </c>
      <c r="J6064" t="s">
        <v>242</v>
      </c>
      <c r="K6064" t="s">
        <v>243</v>
      </c>
      <c r="L6064" t="s">
        <v>244</v>
      </c>
      <c r="M6064">
        <v>0</v>
      </c>
      <c r="N6064">
        <v>0.46079999999999999</v>
      </c>
      <c r="O6064" t="s">
        <v>446</v>
      </c>
      <c r="P6064" t="s">
        <v>12448</v>
      </c>
      <c r="Q6064" t="s">
        <v>4820</v>
      </c>
      <c r="R6064" t="s">
        <v>12449</v>
      </c>
      <c r="S6064" t="s">
        <v>270</v>
      </c>
      <c r="T6064" t="b">
        <v>1</v>
      </c>
    </row>
    <row r="6065" spans="1:20" x14ac:dyDescent="0.25">
      <c r="A6065" t="s">
        <v>236</v>
      </c>
      <c r="B6065" t="s">
        <v>236</v>
      </c>
      <c r="C6065" t="s">
        <v>237</v>
      </c>
      <c r="D6065" t="s">
        <v>552</v>
      </c>
      <c r="F6065" t="s">
        <v>12450</v>
      </c>
      <c r="G6065" t="s">
        <v>12451</v>
      </c>
      <c r="H6065">
        <v>0.06</v>
      </c>
      <c r="I6065" t="s">
        <v>492</v>
      </c>
      <c r="J6065" t="s">
        <v>242</v>
      </c>
      <c r="K6065" t="s">
        <v>243</v>
      </c>
      <c r="L6065" t="s">
        <v>244</v>
      </c>
      <c r="M6065">
        <v>0</v>
      </c>
      <c r="N6065">
        <v>0.06</v>
      </c>
      <c r="O6065" t="s">
        <v>590</v>
      </c>
      <c r="P6065" t="s">
        <v>12452</v>
      </c>
      <c r="Q6065" t="s">
        <v>556</v>
      </c>
      <c r="R6065" t="s">
        <v>12453</v>
      </c>
      <c r="S6065" t="s">
        <v>249</v>
      </c>
      <c r="T6065" t="b">
        <v>1</v>
      </c>
    </row>
    <row r="6066" spans="1:20" x14ac:dyDescent="0.25">
      <c r="A6066" t="s">
        <v>259</v>
      </c>
      <c r="B6066" t="s">
        <v>260</v>
      </c>
      <c r="C6066" t="s">
        <v>237</v>
      </c>
      <c r="D6066" t="s">
        <v>1428</v>
      </c>
      <c r="E6066" t="s">
        <v>9076</v>
      </c>
      <c r="F6066" t="s">
        <v>12454</v>
      </c>
      <c r="G6066" t="s">
        <v>12454</v>
      </c>
      <c r="H6066">
        <v>1.395</v>
      </c>
      <c r="I6066" t="s">
        <v>265</v>
      </c>
      <c r="J6066" t="s">
        <v>242</v>
      </c>
      <c r="K6066" t="s">
        <v>243</v>
      </c>
      <c r="L6066" t="s">
        <v>244</v>
      </c>
      <c r="M6066">
        <v>0</v>
      </c>
      <c r="N6066">
        <v>1.395</v>
      </c>
      <c r="O6066" t="s">
        <v>1309</v>
      </c>
      <c r="P6066" t="s">
        <v>2097</v>
      </c>
      <c r="Q6066" t="s">
        <v>1432</v>
      </c>
      <c r="R6066" t="s">
        <v>12455</v>
      </c>
      <c r="S6066" t="s">
        <v>270</v>
      </c>
      <c r="T6066" t="b">
        <v>0</v>
      </c>
    </row>
    <row r="6067" spans="1:20" x14ac:dyDescent="0.25">
      <c r="A6067" t="s">
        <v>259</v>
      </c>
      <c r="B6067" t="s">
        <v>260</v>
      </c>
      <c r="C6067" t="s">
        <v>294</v>
      </c>
      <c r="D6067" t="s">
        <v>1428</v>
      </c>
      <c r="E6067" t="s">
        <v>9076</v>
      </c>
      <c r="F6067" t="s">
        <v>12454</v>
      </c>
      <c r="G6067" t="s">
        <v>12454</v>
      </c>
      <c r="H6067">
        <v>0.40300000000000002</v>
      </c>
      <c r="I6067" t="s">
        <v>265</v>
      </c>
      <c r="J6067" t="s">
        <v>242</v>
      </c>
      <c r="K6067" t="s">
        <v>243</v>
      </c>
      <c r="L6067" t="s">
        <v>244</v>
      </c>
      <c r="M6067">
        <v>0</v>
      </c>
      <c r="N6067">
        <v>0.40300000000000002</v>
      </c>
      <c r="O6067" t="s">
        <v>1309</v>
      </c>
      <c r="P6067" t="s">
        <v>2097</v>
      </c>
      <c r="Q6067" t="s">
        <v>1432</v>
      </c>
      <c r="R6067" t="s">
        <v>12455</v>
      </c>
      <c r="S6067" t="s">
        <v>270</v>
      </c>
      <c r="T6067" t="b">
        <v>0</v>
      </c>
    </row>
    <row r="6068" spans="1:20" x14ac:dyDescent="0.25">
      <c r="A6068" t="s">
        <v>259</v>
      </c>
      <c r="B6068" t="s">
        <v>260</v>
      </c>
      <c r="C6068" t="s">
        <v>237</v>
      </c>
      <c r="D6068" t="s">
        <v>1268</v>
      </c>
      <c r="E6068" t="s">
        <v>2177</v>
      </c>
      <c r="F6068" t="s">
        <v>11495</v>
      </c>
      <c r="G6068" t="s">
        <v>11496</v>
      </c>
      <c r="H6068">
        <v>1.7090000000000001</v>
      </c>
      <c r="I6068" t="s">
        <v>265</v>
      </c>
      <c r="J6068" t="s">
        <v>242</v>
      </c>
      <c r="K6068" t="s">
        <v>243</v>
      </c>
      <c r="L6068" t="s">
        <v>244</v>
      </c>
      <c r="M6068">
        <v>0</v>
      </c>
      <c r="N6068">
        <v>1.7090000000000001</v>
      </c>
      <c r="O6068" t="s">
        <v>266</v>
      </c>
      <c r="P6068" t="s">
        <v>12456</v>
      </c>
      <c r="Q6068" t="s">
        <v>1273</v>
      </c>
      <c r="R6068" t="s">
        <v>12457</v>
      </c>
      <c r="S6068" t="s">
        <v>270</v>
      </c>
      <c r="T6068" t="b">
        <v>1</v>
      </c>
    </row>
    <row r="6069" spans="1:20" x14ac:dyDescent="0.25">
      <c r="A6069" t="s">
        <v>259</v>
      </c>
      <c r="B6069" t="s">
        <v>260</v>
      </c>
      <c r="C6069" t="s">
        <v>294</v>
      </c>
      <c r="D6069" t="s">
        <v>1268</v>
      </c>
      <c r="E6069" t="s">
        <v>2177</v>
      </c>
      <c r="F6069" t="s">
        <v>11495</v>
      </c>
      <c r="G6069" t="s">
        <v>11496</v>
      </c>
      <c r="H6069">
        <v>0.41299999999999998</v>
      </c>
      <c r="I6069" t="s">
        <v>265</v>
      </c>
      <c r="J6069" t="s">
        <v>242</v>
      </c>
      <c r="K6069" t="s">
        <v>243</v>
      </c>
      <c r="L6069" t="s">
        <v>244</v>
      </c>
      <c r="M6069">
        <v>0</v>
      </c>
      <c r="N6069">
        <v>0.41299999999999998</v>
      </c>
      <c r="O6069" t="s">
        <v>266</v>
      </c>
      <c r="P6069" t="s">
        <v>12456</v>
      </c>
      <c r="Q6069" t="s">
        <v>1273</v>
      </c>
      <c r="R6069" t="s">
        <v>12457</v>
      </c>
      <c r="S6069" t="s">
        <v>270</v>
      </c>
      <c r="T6069" t="b">
        <v>1</v>
      </c>
    </row>
    <row r="6070" spans="1:20" x14ac:dyDescent="0.25">
      <c r="A6070" t="s">
        <v>259</v>
      </c>
      <c r="B6070" t="s">
        <v>260</v>
      </c>
      <c r="C6070" t="s">
        <v>237</v>
      </c>
      <c r="D6070" t="s">
        <v>2311</v>
      </c>
      <c r="E6070" t="s">
        <v>2312</v>
      </c>
      <c r="F6070" t="s">
        <v>8974</v>
      </c>
      <c r="G6070" t="s">
        <v>8975</v>
      </c>
      <c r="H6070">
        <v>0.102062</v>
      </c>
      <c r="I6070" t="s">
        <v>265</v>
      </c>
      <c r="J6070" t="s">
        <v>242</v>
      </c>
      <c r="K6070" t="s">
        <v>243</v>
      </c>
      <c r="L6070" t="s">
        <v>244</v>
      </c>
      <c r="M6070">
        <v>0</v>
      </c>
      <c r="N6070">
        <v>0.102062</v>
      </c>
      <c r="O6070" t="s">
        <v>372</v>
      </c>
      <c r="P6070" t="s">
        <v>12458</v>
      </c>
      <c r="Q6070" t="s">
        <v>2316</v>
      </c>
      <c r="R6070" t="s">
        <v>12459</v>
      </c>
      <c r="S6070" t="s">
        <v>270</v>
      </c>
      <c r="T6070" t="b">
        <v>1</v>
      </c>
    </row>
    <row r="6071" spans="1:20" x14ac:dyDescent="0.25">
      <c r="A6071" t="s">
        <v>236</v>
      </c>
      <c r="B6071" t="s">
        <v>236</v>
      </c>
      <c r="C6071" t="s">
        <v>237</v>
      </c>
      <c r="D6071" t="s">
        <v>1198</v>
      </c>
      <c r="F6071" t="s">
        <v>600</v>
      </c>
      <c r="G6071" t="s">
        <v>2723</v>
      </c>
      <c r="H6071">
        <v>0</v>
      </c>
      <c r="I6071" t="s">
        <v>254</v>
      </c>
      <c r="J6071" t="s">
        <v>242</v>
      </c>
      <c r="K6071" t="s">
        <v>243</v>
      </c>
      <c r="L6071" t="s">
        <v>244</v>
      </c>
      <c r="M6071">
        <v>0</v>
      </c>
      <c r="N6071">
        <v>0</v>
      </c>
      <c r="O6071" t="s">
        <v>1390</v>
      </c>
      <c r="P6071" t="s">
        <v>12460</v>
      </c>
      <c r="Q6071" t="s">
        <v>1201</v>
      </c>
      <c r="R6071" t="s">
        <v>3775</v>
      </c>
      <c r="S6071" t="s">
        <v>249</v>
      </c>
      <c r="T6071" t="b">
        <v>0</v>
      </c>
    </row>
    <row r="6072" spans="1:20" x14ac:dyDescent="0.25">
      <c r="A6072" t="s">
        <v>236</v>
      </c>
      <c r="B6072" t="s">
        <v>236</v>
      </c>
      <c r="C6072" t="s">
        <v>237</v>
      </c>
      <c r="D6072" t="s">
        <v>566</v>
      </c>
      <c r="F6072" t="s">
        <v>1596</v>
      </c>
      <c r="G6072" t="s">
        <v>1685</v>
      </c>
      <c r="H6072">
        <v>0.27300000000000002</v>
      </c>
      <c r="I6072" t="s">
        <v>254</v>
      </c>
      <c r="J6072" t="s">
        <v>242</v>
      </c>
      <c r="K6072" t="s">
        <v>243</v>
      </c>
      <c r="L6072" t="s">
        <v>244</v>
      </c>
      <c r="M6072">
        <v>0</v>
      </c>
      <c r="N6072">
        <v>0.27300000000000002</v>
      </c>
      <c r="O6072" t="s">
        <v>569</v>
      </c>
      <c r="P6072" t="s">
        <v>10231</v>
      </c>
      <c r="Q6072" t="s">
        <v>571</v>
      </c>
      <c r="R6072" t="s">
        <v>3289</v>
      </c>
      <c r="S6072" t="s">
        <v>249</v>
      </c>
      <c r="T6072" t="b">
        <v>1</v>
      </c>
    </row>
    <row r="6073" spans="1:20" x14ac:dyDescent="0.25">
      <c r="A6073" t="s">
        <v>236</v>
      </c>
      <c r="B6073" t="s">
        <v>236</v>
      </c>
      <c r="C6073" t="s">
        <v>237</v>
      </c>
      <c r="D6073" t="s">
        <v>238</v>
      </c>
      <c r="F6073" t="s">
        <v>925</v>
      </c>
      <c r="G6073" t="s">
        <v>3044</v>
      </c>
      <c r="H6073">
        <v>0.1</v>
      </c>
      <c r="I6073" t="s">
        <v>241</v>
      </c>
      <c r="J6073" t="s">
        <v>242</v>
      </c>
      <c r="K6073" t="s">
        <v>243</v>
      </c>
      <c r="L6073" t="s">
        <v>244</v>
      </c>
      <c r="M6073">
        <v>0</v>
      </c>
      <c r="N6073">
        <v>0.1</v>
      </c>
      <c r="O6073" t="s">
        <v>2865</v>
      </c>
      <c r="P6073" t="s">
        <v>3045</v>
      </c>
      <c r="Q6073" t="s">
        <v>247</v>
      </c>
      <c r="R6073" t="s">
        <v>4797</v>
      </c>
      <c r="S6073" t="s">
        <v>249</v>
      </c>
      <c r="T6073" t="b">
        <v>1</v>
      </c>
    </row>
    <row r="6074" spans="1:20" x14ac:dyDescent="0.25">
      <c r="A6074" t="s">
        <v>259</v>
      </c>
      <c r="B6074" t="s">
        <v>260</v>
      </c>
      <c r="C6074" t="s">
        <v>237</v>
      </c>
      <c r="D6074" t="s">
        <v>4407</v>
      </c>
      <c r="E6074" t="s">
        <v>7065</v>
      </c>
      <c r="F6074" t="s">
        <v>7066</v>
      </c>
      <c r="G6074" t="s">
        <v>7067</v>
      </c>
      <c r="H6074">
        <v>7.6600000000000001E-2</v>
      </c>
      <c r="I6074" t="s">
        <v>265</v>
      </c>
      <c r="J6074" t="s">
        <v>242</v>
      </c>
      <c r="K6074" t="s">
        <v>243</v>
      </c>
      <c r="L6074" t="s">
        <v>244</v>
      </c>
      <c r="M6074">
        <v>0</v>
      </c>
      <c r="N6074">
        <v>7.6600000000000001E-2</v>
      </c>
      <c r="O6074" t="s">
        <v>391</v>
      </c>
      <c r="P6074" t="s">
        <v>12461</v>
      </c>
      <c r="Q6074" t="s">
        <v>4412</v>
      </c>
      <c r="R6074" t="s">
        <v>12462</v>
      </c>
      <c r="S6074" t="s">
        <v>270</v>
      </c>
      <c r="T6074" t="b">
        <v>1</v>
      </c>
    </row>
    <row r="6075" spans="1:20" x14ac:dyDescent="0.25">
      <c r="A6075" t="s">
        <v>259</v>
      </c>
      <c r="B6075" t="s">
        <v>260</v>
      </c>
      <c r="C6075" t="s">
        <v>294</v>
      </c>
      <c r="D6075" t="s">
        <v>4407</v>
      </c>
      <c r="E6075" t="s">
        <v>7065</v>
      </c>
      <c r="F6075" t="s">
        <v>7066</v>
      </c>
      <c r="G6075" t="s">
        <v>7067</v>
      </c>
      <c r="H6075">
        <v>1.9900000000000001E-2</v>
      </c>
      <c r="I6075" t="s">
        <v>265</v>
      </c>
      <c r="J6075" t="s">
        <v>242</v>
      </c>
      <c r="K6075" t="s">
        <v>243</v>
      </c>
      <c r="L6075" t="s">
        <v>244</v>
      </c>
      <c r="M6075">
        <v>0</v>
      </c>
      <c r="N6075">
        <v>1.9900000000000001E-2</v>
      </c>
      <c r="O6075" t="s">
        <v>391</v>
      </c>
      <c r="P6075" t="s">
        <v>12461</v>
      </c>
      <c r="Q6075" t="s">
        <v>4412</v>
      </c>
      <c r="R6075" t="s">
        <v>12462</v>
      </c>
      <c r="S6075" t="s">
        <v>270</v>
      </c>
      <c r="T6075" t="b">
        <v>1</v>
      </c>
    </row>
    <row r="6076" spans="1:20" x14ac:dyDescent="0.25">
      <c r="A6076" t="s">
        <v>259</v>
      </c>
      <c r="B6076" t="s">
        <v>260</v>
      </c>
      <c r="C6076" t="s">
        <v>237</v>
      </c>
      <c r="D6076" t="s">
        <v>1535</v>
      </c>
      <c r="E6076" t="s">
        <v>1039</v>
      </c>
      <c r="F6076" t="s">
        <v>12463</v>
      </c>
      <c r="G6076" t="s">
        <v>12463</v>
      </c>
      <c r="H6076">
        <v>13.021000000000001</v>
      </c>
      <c r="I6076" t="s">
        <v>265</v>
      </c>
      <c r="J6076" t="s">
        <v>242</v>
      </c>
      <c r="K6076" t="s">
        <v>243</v>
      </c>
      <c r="L6076" t="s">
        <v>244</v>
      </c>
      <c r="M6076">
        <v>0</v>
      </c>
      <c r="N6076">
        <v>13.021000000000001</v>
      </c>
      <c r="O6076" t="s">
        <v>324</v>
      </c>
      <c r="P6076" t="s">
        <v>12464</v>
      </c>
      <c r="Q6076" t="s">
        <v>1539</v>
      </c>
      <c r="R6076" t="s">
        <v>12465</v>
      </c>
      <c r="S6076" t="s">
        <v>270</v>
      </c>
      <c r="T6076" t="b">
        <v>1</v>
      </c>
    </row>
    <row r="6077" spans="1:20" x14ac:dyDescent="0.25">
      <c r="A6077" t="s">
        <v>259</v>
      </c>
      <c r="B6077" t="s">
        <v>260</v>
      </c>
      <c r="C6077" t="s">
        <v>294</v>
      </c>
      <c r="D6077" t="s">
        <v>1535</v>
      </c>
      <c r="E6077" t="s">
        <v>1039</v>
      </c>
      <c r="F6077" t="s">
        <v>12463</v>
      </c>
      <c r="G6077" t="s">
        <v>12463</v>
      </c>
      <c r="H6077">
        <v>8.2370000000000001</v>
      </c>
      <c r="I6077" t="s">
        <v>265</v>
      </c>
      <c r="J6077" t="s">
        <v>242</v>
      </c>
      <c r="K6077" t="s">
        <v>243</v>
      </c>
      <c r="L6077" t="s">
        <v>244</v>
      </c>
      <c r="M6077">
        <v>0</v>
      </c>
      <c r="N6077">
        <v>8.2370000000000001</v>
      </c>
      <c r="O6077" t="s">
        <v>324</v>
      </c>
      <c r="P6077" t="s">
        <v>12464</v>
      </c>
      <c r="Q6077" t="s">
        <v>1539</v>
      </c>
      <c r="R6077" t="s">
        <v>12465</v>
      </c>
      <c r="S6077" t="s">
        <v>270</v>
      </c>
      <c r="T6077" t="b">
        <v>1</v>
      </c>
    </row>
    <row r="6078" spans="1:20" x14ac:dyDescent="0.25">
      <c r="A6078" t="s">
        <v>259</v>
      </c>
      <c r="B6078" t="s">
        <v>260</v>
      </c>
      <c r="C6078" t="s">
        <v>237</v>
      </c>
      <c r="D6078" t="s">
        <v>943</v>
      </c>
      <c r="E6078" t="s">
        <v>3781</v>
      </c>
      <c r="F6078" t="s">
        <v>3782</v>
      </c>
      <c r="G6078" t="s">
        <v>3782</v>
      </c>
      <c r="H6078">
        <v>3.488</v>
      </c>
      <c r="I6078" t="s">
        <v>265</v>
      </c>
      <c r="J6078" t="s">
        <v>242</v>
      </c>
      <c r="K6078" t="s">
        <v>243</v>
      </c>
      <c r="L6078" t="s">
        <v>244</v>
      </c>
      <c r="M6078">
        <v>0</v>
      </c>
      <c r="N6078">
        <v>3.488</v>
      </c>
      <c r="O6078" t="s">
        <v>324</v>
      </c>
      <c r="P6078" t="s">
        <v>12466</v>
      </c>
      <c r="Q6078" t="s">
        <v>947</v>
      </c>
      <c r="R6078" t="s">
        <v>12467</v>
      </c>
      <c r="S6078" t="s">
        <v>270</v>
      </c>
      <c r="T6078" t="b">
        <v>1</v>
      </c>
    </row>
    <row r="6079" spans="1:20" x14ac:dyDescent="0.25">
      <c r="A6079" t="s">
        <v>259</v>
      </c>
      <c r="B6079" t="s">
        <v>260</v>
      </c>
      <c r="C6079" t="s">
        <v>294</v>
      </c>
      <c r="D6079" t="s">
        <v>943</v>
      </c>
      <c r="E6079" t="s">
        <v>3781</v>
      </c>
      <c r="F6079" t="s">
        <v>3782</v>
      </c>
      <c r="G6079" t="s">
        <v>3782</v>
      </c>
      <c r="H6079">
        <v>2.016</v>
      </c>
      <c r="I6079" t="s">
        <v>265</v>
      </c>
      <c r="J6079" t="s">
        <v>242</v>
      </c>
      <c r="K6079" t="s">
        <v>243</v>
      </c>
      <c r="L6079" t="s">
        <v>244</v>
      </c>
      <c r="M6079">
        <v>0</v>
      </c>
      <c r="N6079">
        <v>2.016</v>
      </c>
      <c r="O6079" t="s">
        <v>324</v>
      </c>
      <c r="P6079" t="s">
        <v>12466</v>
      </c>
      <c r="Q6079" t="s">
        <v>947</v>
      </c>
      <c r="R6079" t="s">
        <v>12467</v>
      </c>
      <c r="S6079" t="s">
        <v>270</v>
      </c>
      <c r="T6079" t="b">
        <v>1</v>
      </c>
    </row>
    <row r="6080" spans="1:20" x14ac:dyDescent="0.25">
      <c r="A6080" t="s">
        <v>259</v>
      </c>
      <c r="B6080" t="s">
        <v>260</v>
      </c>
      <c r="C6080" t="s">
        <v>237</v>
      </c>
      <c r="D6080" t="s">
        <v>943</v>
      </c>
      <c r="E6080" t="s">
        <v>3716</v>
      </c>
      <c r="F6080" t="s">
        <v>5220</v>
      </c>
      <c r="G6080" t="s">
        <v>5220</v>
      </c>
      <c r="H6080">
        <v>6.976</v>
      </c>
      <c r="I6080" t="s">
        <v>265</v>
      </c>
      <c r="J6080" t="s">
        <v>242</v>
      </c>
      <c r="K6080" t="s">
        <v>243</v>
      </c>
      <c r="L6080" t="s">
        <v>244</v>
      </c>
      <c r="M6080">
        <v>0</v>
      </c>
      <c r="N6080">
        <v>6.976</v>
      </c>
      <c r="O6080" t="s">
        <v>324</v>
      </c>
      <c r="P6080" t="s">
        <v>12468</v>
      </c>
      <c r="Q6080" t="s">
        <v>947</v>
      </c>
      <c r="R6080" t="s">
        <v>12469</v>
      </c>
      <c r="S6080" t="s">
        <v>270</v>
      </c>
      <c r="T6080" t="b">
        <v>1</v>
      </c>
    </row>
    <row r="6081" spans="1:20" x14ac:dyDescent="0.25">
      <c r="A6081" t="s">
        <v>259</v>
      </c>
      <c r="B6081" t="s">
        <v>260</v>
      </c>
      <c r="C6081" t="s">
        <v>294</v>
      </c>
      <c r="D6081" t="s">
        <v>943</v>
      </c>
      <c r="E6081" t="s">
        <v>3716</v>
      </c>
      <c r="F6081" t="s">
        <v>5220</v>
      </c>
      <c r="G6081" t="s">
        <v>5220</v>
      </c>
      <c r="H6081">
        <v>4.032</v>
      </c>
      <c r="I6081" t="s">
        <v>265</v>
      </c>
      <c r="J6081" t="s">
        <v>242</v>
      </c>
      <c r="K6081" t="s">
        <v>243</v>
      </c>
      <c r="L6081" t="s">
        <v>244</v>
      </c>
      <c r="M6081">
        <v>0</v>
      </c>
      <c r="N6081">
        <v>4.032</v>
      </c>
      <c r="O6081" t="s">
        <v>324</v>
      </c>
      <c r="P6081" t="s">
        <v>12468</v>
      </c>
      <c r="Q6081" t="s">
        <v>947</v>
      </c>
      <c r="R6081" t="s">
        <v>12469</v>
      </c>
      <c r="S6081" t="s">
        <v>270</v>
      </c>
      <c r="T6081" t="b">
        <v>1</v>
      </c>
    </row>
    <row r="6082" spans="1:20" x14ac:dyDescent="0.25">
      <c r="A6082" t="s">
        <v>259</v>
      </c>
      <c r="B6082" t="s">
        <v>260</v>
      </c>
      <c r="C6082" t="s">
        <v>237</v>
      </c>
      <c r="D6082" t="s">
        <v>627</v>
      </c>
      <c r="E6082" t="s">
        <v>3796</v>
      </c>
      <c r="F6082" t="s">
        <v>11821</v>
      </c>
      <c r="G6082" t="s">
        <v>11821</v>
      </c>
      <c r="H6082">
        <v>1.1519999999999999</v>
      </c>
      <c r="I6082" t="s">
        <v>265</v>
      </c>
      <c r="J6082" t="s">
        <v>242</v>
      </c>
      <c r="K6082" t="s">
        <v>243</v>
      </c>
      <c r="L6082" t="s">
        <v>244</v>
      </c>
      <c r="M6082">
        <v>0</v>
      </c>
      <c r="N6082">
        <v>1.1519999999999999</v>
      </c>
      <c r="O6082" t="s">
        <v>324</v>
      </c>
      <c r="P6082" t="s">
        <v>12470</v>
      </c>
      <c r="Q6082" t="s">
        <v>631</v>
      </c>
      <c r="R6082" t="s">
        <v>12471</v>
      </c>
      <c r="S6082" t="s">
        <v>270</v>
      </c>
      <c r="T6082" t="b">
        <v>0</v>
      </c>
    </row>
    <row r="6083" spans="1:20" x14ac:dyDescent="0.25">
      <c r="A6083" t="s">
        <v>259</v>
      </c>
      <c r="B6083" t="s">
        <v>260</v>
      </c>
      <c r="C6083" t="s">
        <v>336</v>
      </c>
      <c r="D6083" t="s">
        <v>627</v>
      </c>
      <c r="E6083" t="s">
        <v>3796</v>
      </c>
      <c r="F6083" t="s">
        <v>11821</v>
      </c>
      <c r="G6083" t="s">
        <v>11821</v>
      </c>
      <c r="H6083">
        <v>5954</v>
      </c>
      <c r="I6083" t="s">
        <v>265</v>
      </c>
      <c r="J6083" t="s">
        <v>242</v>
      </c>
      <c r="K6083" t="s">
        <v>243</v>
      </c>
      <c r="L6083" t="s">
        <v>244</v>
      </c>
      <c r="M6083">
        <v>0</v>
      </c>
      <c r="N6083">
        <v>5954</v>
      </c>
      <c r="O6083" t="s">
        <v>324</v>
      </c>
      <c r="P6083" t="s">
        <v>12470</v>
      </c>
      <c r="Q6083" t="s">
        <v>631</v>
      </c>
      <c r="R6083" t="s">
        <v>12472</v>
      </c>
      <c r="S6083" t="s">
        <v>270</v>
      </c>
      <c r="T6083" t="b">
        <v>0</v>
      </c>
    </row>
    <row r="6084" spans="1:20" x14ac:dyDescent="0.25">
      <c r="A6084" t="s">
        <v>259</v>
      </c>
      <c r="B6084" t="s">
        <v>260</v>
      </c>
      <c r="C6084" t="s">
        <v>336</v>
      </c>
      <c r="D6084" t="s">
        <v>627</v>
      </c>
      <c r="E6084" t="s">
        <v>3796</v>
      </c>
      <c r="F6084" t="s">
        <v>11821</v>
      </c>
      <c r="G6084" t="s">
        <v>11821</v>
      </c>
      <c r="H6084">
        <v>11504</v>
      </c>
      <c r="I6084" t="s">
        <v>265</v>
      </c>
      <c r="J6084" t="s">
        <v>242</v>
      </c>
      <c r="K6084" t="s">
        <v>243</v>
      </c>
      <c r="L6084" t="s">
        <v>244</v>
      </c>
      <c r="M6084">
        <v>0</v>
      </c>
      <c r="N6084">
        <v>11504</v>
      </c>
      <c r="O6084" t="s">
        <v>324</v>
      </c>
      <c r="P6084" t="s">
        <v>12470</v>
      </c>
      <c r="Q6084" t="s">
        <v>631</v>
      </c>
      <c r="R6084" t="s">
        <v>12473</v>
      </c>
      <c r="S6084" t="s">
        <v>270</v>
      </c>
      <c r="T6084" t="b">
        <v>0</v>
      </c>
    </row>
    <row r="6085" spans="1:20" x14ac:dyDescent="0.25">
      <c r="A6085" t="s">
        <v>259</v>
      </c>
      <c r="B6085" t="s">
        <v>260</v>
      </c>
      <c r="C6085" t="s">
        <v>237</v>
      </c>
      <c r="D6085" t="s">
        <v>4798</v>
      </c>
      <c r="E6085" t="s">
        <v>4639</v>
      </c>
      <c r="F6085" t="s">
        <v>12474</v>
      </c>
      <c r="G6085" t="s">
        <v>12474</v>
      </c>
      <c r="H6085">
        <v>1.7951999999999999E-2</v>
      </c>
      <c r="I6085" t="s">
        <v>265</v>
      </c>
      <c r="J6085" t="s">
        <v>242</v>
      </c>
      <c r="K6085" t="s">
        <v>243</v>
      </c>
      <c r="L6085" t="s">
        <v>244</v>
      </c>
      <c r="M6085">
        <v>0</v>
      </c>
      <c r="N6085">
        <v>1.7951999999999999E-2</v>
      </c>
      <c r="O6085" t="s">
        <v>372</v>
      </c>
      <c r="P6085" t="s">
        <v>12475</v>
      </c>
      <c r="Q6085" t="s">
        <v>4800</v>
      </c>
      <c r="R6085" t="s">
        <v>12476</v>
      </c>
      <c r="S6085" t="s">
        <v>270</v>
      </c>
      <c r="T6085" t="b">
        <v>1</v>
      </c>
    </row>
    <row r="6086" spans="1:20" x14ac:dyDescent="0.25">
      <c r="A6086" t="s">
        <v>259</v>
      </c>
      <c r="B6086" t="s">
        <v>260</v>
      </c>
      <c r="C6086" t="s">
        <v>237</v>
      </c>
      <c r="D6086" t="s">
        <v>1097</v>
      </c>
      <c r="E6086" t="s">
        <v>4309</v>
      </c>
      <c r="F6086" t="s">
        <v>6884</v>
      </c>
      <c r="G6086" t="s">
        <v>6884</v>
      </c>
      <c r="H6086">
        <v>8.3199999999999996E-2</v>
      </c>
      <c r="I6086" t="s">
        <v>265</v>
      </c>
      <c r="J6086" t="s">
        <v>242</v>
      </c>
      <c r="K6086" t="s">
        <v>243</v>
      </c>
      <c r="L6086" t="s">
        <v>244</v>
      </c>
      <c r="M6086">
        <v>0</v>
      </c>
      <c r="N6086">
        <v>8.3199999999999996E-2</v>
      </c>
      <c r="O6086" t="s">
        <v>446</v>
      </c>
      <c r="P6086" t="s">
        <v>12477</v>
      </c>
      <c r="Q6086" t="s">
        <v>1101</v>
      </c>
      <c r="R6086" t="s">
        <v>12478</v>
      </c>
      <c r="S6086" t="s">
        <v>270</v>
      </c>
      <c r="T6086" t="b">
        <v>1</v>
      </c>
    </row>
    <row r="6087" spans="1:20" x14ac:dyDescent="0.25">
      <c r="A6087" t="s">
        <v>259</v>
      </c>
      <c r="B6087" t="s">
        <v>260</v>
      </c>
      <c r="C6087" t="s">
        <v>336</v>
      </c>
      <c r="D6087" t="s">
        <v>1097</v>
      </c>
      <c r="E6087" t="s">
        <v>4309</v>
      </c>
      <c r="F6087" t="s">
        <v>6884</v>
      </c>
      <c r="G6087" t="s">
        <v>6884</v>
      </c>
      <c r="H6087">
        <v>430</v>
      </c>
      <c r="I6087" t="s">
        <v>265</v>
      </c>
      <c r="J6087" t="s">
        <v>242</v>
      </c>
      <c r="K6087" t="s">
        <v>243</v>
      </c>
      <c r="L6087" t="s">
        <v>244</v>
      </c>
      <c r="M6087">
        <v>0</v>
      </c>
      <c r="N6087">
        <v>430</v>
      </c>
      <c r="O6087" t="s">
        <v>446</v>
      </c>
      <c r="P6087" t="s">
        <v>12477</v>
      </c>
      <c r="Q6087" t="s">
        <v>1101</v>
      </c>
      <c r="R6087" t="s">
        <v>12479</v>
      </c>
      <c r="S6087" t="s">
        <v>270</v>
      </c>
      <c r="T6087" t="b">
        <v>1</v>
      </c>
    </row>
    <row r="6088" spans="1:20" x14ac:dyDescent="0.25">
      <c r="A6088" t="s">
        <v>259</v>
      </c>
      <c r="B6088" t="s">
        <v>260</v>
      </c>
      <c r="C6088" t="s">
        <v>336</v>
      </c>
      <c r="D6088" t="s">
        <v>1097</v>
      </c>
      <c r="E6088" t="s">
        <v>4309</v>
      </c>
      <c r="F6088" t="s">
        <v>6884</v>
      </c>
      <c r="G6088" t="s">
        <v>6884</v>
      </c>
      <c r="H6088">
        <v>831</v>
      </c>
      <c r="I6088" t="s">
        <v>265</v>
      </c>
      <c r="J6088" t="s">
        <v>242</v>
      </c>
      <c r="K6088" t="s">
        <v>243</v>
      </c>
      <c r="L6088" t="s">
        <v>244</v>
      </c>
      <c r="M6088">
        <v>0</v>
      </c>
      <c r="N6088">
        <v>831</v>
      </c>
      <c r="O6088" t="s">
        <v>446</v>
      </c>
      <c r="P6088" t="s">
        <v>12477</v>
      </c>
      <c r="Q6088" t="s">
        <v>1101</v>
      </c>
      <c r="R6088" t="s">
        <v>12480</v>
      </c>
      <c r="S6088" t="s">
        <v>270</v>
      </c>
      <c r="T6088" t="b">
        <v>1</v>
      </c>
    </row>
    <row r="6089" spans="1:20" x14ac:dyDescent="0.25">
      <c r="A6089" t="s">
        <v>259</v>
      </c>
      <c r="B6089" t="s">
        <v>260</v>
      </c>
      <c r="C6089" t="s">
        <v>336</v>
      </c>
      <c r="D6089" t="s">
        <v>1097</v>
      </c>
      <c r="E6089" t="s">
        <v>4309</v>
      </c>
      <c r="F6089" t="s">
        <v>6884</v>
      </c>
      <c r="G6089" t="s">
        <v>6884</v>
      </c>
      <c r="H6089">
        <v>3644</v>
      </c>
      <c r="I6089" t="s">
        <v>265</v>
      </c>
      <c r="J6089" t="s">
        <v>242</v>
      </c>
      <c r="K6089" t="s">
        <v>243</v>
      </c>
      <c r="L6089" t="s">
        <v>244</v>
      </c>
      <c r="M6089">
        <v>0</v>
      </c>
      <c r="N6089">
        <v>3644</v>
      </c>
      <c r="O6089" t="s">
        <v>446</v>
      </c>
      <c r="P6089" t="s">
        <v>12477</v>
      </c>
      <c r="Q6089" t="s">
        <v>1101</v>
      </c>
      <c r="R6089" t="s">
        <v>12481</v>
      </c>
      <c r="S6089" t="s">
        <v>270</v>
      </c>
      <c r="T6089" t="b">
        <v>1</v>
      </c>
    </row>
    <row r="6090" spans="1:20" x14ac:dyDescent="0.25">
      <c r="A6090" t="s">
        <v>259</v>
      </c>
      <c r="B6090" t="s">
        <v>260</v>
      </c>
      <c r="C6090" t="s">
        <v>237</v>
      </c>
      <c r="D6090" t="s">
        <v>412</v>
      </c>
      <c r="E6090" t="s">
        <v>1256</v>
      </c>
      <c r="F6090" t="s">
        <v>2665</v>
      </c>
      <c r="G6090" t="s">
        <v>2665</v>
      </c>
      <c r="H6090">
        <v>0.71399999999999997</v>
      </c>
      <c r="I6090" t="s">
        <v>265</v>
      </c>
      <c r="J6090" t="s">
        <v>242</v>
      </c>
      <c r="K6090" t="s">
        <v>243</v>
      </c>
      <c r="L6090" t="s">
        <v>244</v>
      </c>
      <c r="M6090">
        <v>0</v>
      </c>
      <c r="N6090">
        <v>0.71399999999999997</v>
      </c>
      <c r="O6090" t="s">
        <v>372</v>
      </c>
      <c r="P6090" t="s">
        <v>12482</v>
      </c>
      <c r="Q6090" t="s">
        <v>416</v>
      </c>
      <c r="R6090" t="s">
        <v>12483</v>
      </c>
      <c r="S6090" t="s">
        <v>270</v>
      </c>
      <c r="T6090" t="b">
        <v>1</v>
      </c>
    </row>
    <row r="6091" spans="1:20" x14ac:dyDescent="0.25">
      <c r="A6091" t="s">
        <v>259</v>
      </c>
      <c r="B6091" t="s">
        <v>260</v>
      </c>
      <c r="C6091" t="s">
        <v>237</v>
      </c>
      <c r="D6091" t="s">
        <v>875</v>
      </c>
      <c r="E6091" t="s">
        <v>9915</v>
      </c>
      <c r="F6091" t="s">
        <v>12484</v>
      </c>
      <c r="G6091" t="s">
        <v>12484</v>
      </c>
      <c r="H6091">
        <v>21.675000000000001</v>
      </c>
      <c r="I6091" t="s">
        <v>265</v>
      </c>
      <c r="J6091" t="s">
        <v>242</v>
      </c>
      <c r="K6091" t="s">
        <v>243</v>
      </c>
      <c r="L6091" t="s">
        <v>244</v>
      </c>
      <c r="M6091">
        <v>0</v>
      </c>
      <c r="N6091">
        <v>21.675000000000001</v>
      </c>
      <c r="O6091" t="s">
        <v>283</v>
      </c>
      <c r="P6091" t="s">
        <v>12485</v>
      </c>
      <c r="Q6091" t="s">
        <v>879</v>
      </c>
      <c r="R6091" t="s">
        <v>12486</v>
      </c>
      <c r="S6091" t="s">
        <v>270</v>
      </c>
      <c r="T6091" t="b">
        <v>0</v>
      </c>
    </row>
    <row r="6092" spans="1:20" x14ac:dyDescent="0.25">
      <c r="A6092" t="s">
        <v>259</v>
      </c>
      <c r="B6092" t="s">
        <v>260</v>
      </c>
      <c r="C6092" t="s">
        <v>294</v>
      </c>
      <c r="D6092" t="s">
        <v>875</v>
      </c>
      <c r="E6092" t="s">
        <v>9915</v>
      </c>
      <c r="F6092" t="s">
        <v>12484</v>
      </c>
      <c r="G6092" t="s">
        <v>12484</v>
      </c>
      <c r="H6092">
        <v>8.9239999999999995</v>
      </c>
      <c r="I6092" t="s">
        <v>265</v>
      </c>
      <c r="J6092" t="s">
        <v>242</v>
      </c>
      <c r="K6092" t="s">
        <v>243</v>
      </c>
      <c r="L6092" t="s">
        <v>244</v>
      </c>
      <c r="M6092">
        <v>0</v>
      </c>
      <c r="N6092">
        <v>8.9239999999999995</v>
      </c>
      <c r="O6092" t="s">
        <v>283</v>
      </c>
      <c r="P6092" t="s">
        <v>12485</v>
      </c>
      <c r="Q6092" t="s">
        <v>879</v>
      </c>
      <c r="R6092" t="s">
        <v>12486</v>
      </c>
      <c r="S6092" t="s">
        <v>270</v>
      </c>
      <c r="T6092" t="b">
        <v>0</v>
      </c>
    </row>
    <row r="6093" spans="1:20" x14ac:dyDescent="0.25">
      <c r="A6093" t="s">
        <v>259</v>
      </c>
      <c r="B6093" t="s">
        <v>260</v>
      </c>
      <c r="C6093" t="s">
        <v>237</v>
      </c>
      <c r="D6093" t="s">
        <v>1786</v>
      </c>
      <c r="E6093" t="s">
        <v>6479</v>
      </c>
      <c r="F6093" t="s">
        <v>12096</v>
      </c>
      <c r="G6093" t="s">
        <v>12096</v>
      </c>
      <c r="H6093">
        <v>0.140566</v>
      </c>
      <c r="I6093" t="s">
        <v>265</v>
      </c>
      <c r="J6093" t="s">
        <v>242</v>
      </c>
      <c r="K6093" t="s">
        <v>243</v>
      </c>
      <c r="L6093" t="s">
        <v>244</v>
      </c>
      <c r="M6093">
        <v>0</v>
      </c>
      <c r="N6093">
        <v>0.140566</v>
      </c>
      <c r="O6093" t="s">
        <v>372</v>
      </c>
      <c r="P6093" t="s">
        <v>12487</v>
      </c>
      <c r="Q6093" t="s">
        <v>1790</v>
      </c>
      <c r="R6093" t="s">
        <v>12488</v>
      </c>
      <c r="S6093" t="s">
        <v>270</v>
      </c>
      <c r="T6093" t="b">
        <v>1</v>
      </c>
    </row>
    <row r="6094" spans="1:20" x14ac:dyDescent="0.25">
      <c r="A6094" t="s">
        <v>259</v>
      </c>
      <c r="B6094" t="s">
        <v>260</v>
      </c>
      <c r="C6094" t="s">
        <v>294</v>
      </c>
      <c r="D6094" t="s">
        <v>1786</v>
      </c>
      <c r="E6094" t="s">
        <v>6479</v>
      </c>
      <c r="F6094" t="s">
        <v>12096</v>
      </c>
      <c r="G6094" t="s">
        <v>12096</v>
      </c>
      <c r="H6094">
        <v>5.04E-2</v>
      </c>
      <c r="I6094" t="s">
        <v>265</v>
      </c>
      <c r="J6094" t="s">
        <v>242</v>
      </c>
      <c r="K6094" t="s">
        <v>243</v>
      </c>
      <c r="L6094" t="s">
        <v>244</v>
      </c>
      <c r="M6094">
        <v>0</v>
      </c>
      <c r="N6094">
        <v>5.04E-2</v>
      </c>
      <c r="O6094" t="s">
        <v>372</v>
      </c>
      <c r="P6094" t="s">
        <v>12487</v>
      </c>
      <c r="Q6094" t="s">
        <v>1790</v>
      </c>
      <c r="R6094" t="s">
        <v>12488</v>
      </c>
      <c r="S6094" t="s">
        <v>270</v>
      </c>
      <c r="T6094" t="b">
        <v>1</v>
      </c>
    </row>
    <row r="6095" spans="1:20" x14ac:dyDescent="0.25">
      <c r="A6095" t="s">
        <v>259</v>
      </c>
      <c r="B6095" t="s">
        <v>260</v>
      </c>
      <c r="C6095" t="s">
        <v>237</v>
      </c>
      <c r="D6095" t="s">
        <v>4407</v>
      </c>
      <c r="E6095" t="s">
        <v>5552</v>
      </c>
      <c r="F6095" t="s">
        <v>10204</v>
      </c>
      <c r="G6095" t="s">
        <v>10205</v>
      </c>
      <c r="H6095">
        <v>0.30599999999999999</v>
      </c>
      <c r="I6095" t="s">
        <v>265</v>
      </c>
      <c r="J6095" t="s">
        <v>242</v>
      </c>
      <c r="K6095" t="s">
        <v>243</v>
      </c>
      <c r="L6095" t="s">
        <v>244</v>
      </c>
      <c r="M6095">
        <v>0</v>
      </c>
      <c r="N6095">
        <v>0.30599999999999999</v>
      </c>
      <c r="O6095" t="s">
        <v>3074</v>
      </c>
      <c r="P6095" t="s">
        <v>3075</v>
      </c>
      <c r="Q6095" t="s">
        <v>4412</v>
      </c>
      <c r="R6095" t="s">
        <v>12489</v>
      </c>
      <c r="S6095" t="s">
        <v>270</v>
      </c>
      <c r="T6095" t="b">
        <v>1</v>
      </c>
    </row>
    <row r="6096" spans="1:20" x14ac:dyDescent="0.25">
      <c r="A6096" t="s">
        <v>259</v>
      </c>
      <c r="B6096" t="s">
        <v>260</v>
      </c>
      <c r="C6096" t="s">
        <v>294</v>
      </c>
      <c r="D6096" t="s">
        <v>4407</v>
      </c>
      <c r="E6096" t="s">
        <v>5552</v>
      </c>
      <c r="F6096" t="s">
        <v>10204</v>
      </c>
      <c r="G6096" t="s">
        <v>10205</v>
      </c>
      <c r="H6096">
        <v>7.9600000000000004E-2</v>
      </c>
      <c r="I6096" t="s">
        <v>265</v>
      </c>
      <c r="J6096" t="s">
        <v>242</v>
      </c>
      <c r="K6096" t="s">
        <v>243</v>
      </c>
      <c r="L6096" t="s">
        <v>244</v>
      </c>
      <c r="M6096">
        <v>0</v>
      </c>
      <c r="N6096">
        <v>7.9600000000000004E-2</v>
      </c>
      <c r="O6096" t="s">
        <v>486</v>
      </c>
      <c r="P6096" t="s">
        <v>3075</v>
      </c>
      <c r="Q6096" t="s">
        <v>4412</v>
      </c>
      <c r="R6096" t="s">
        <v>12489</v>
      </c>
      <c r="S6096" t="s">
        <v>270</v>
      </c>
      <c r="T6096" t="b">
        <v>1</v>
      </c>
    </row>
    <row r="6097" spans="1:20" x14ac:dyDescent="0.25">
      <c r="A6097" t="s">
        <v>236</v>
      </c>
      <c r="B6097" t="s">
        <v>236</v>
      </c>
      <c r="C6097" t="s">
        <v>237</v>
      </c>
      <c r="D6097" t="s">
        <v>924</v>
      </c>
      <c r="F6097" t="s">
        <v>544</v>
      </c>
      <c r="G6097" t="s">
        <v>926</v>
      </c>
      <c r="H6097">
        <v>1</v>
      </c>
      <c r="I6097" t="s">
        <v>492</v>
      </c>
      <c r="J6097" t="s">
        <v>242</v>
      </c>
      <c r="K6097" t="s">
        <v>243</v>
      </c>
      <c r="L6097" t="s">
        <v>244</v>
      </c>
      <c r="M6097">
        <v>0</v>
      </c>
      <c r="N6097">
        <v>1</v>
      </c>
      <c r="O6097" t="s">
        <v>927</v>
      </c>
      <c r="P6097" t="s">
        <v>928</v>
      </c>
      <c r="Q6097" t="s">
        <v>929</v>
      </c>
      <c r="R6097" t="s">
        <v>12490</v>
      </c>
      <c r="S6097" t="s">
        <v>249</v>
      </c>
      <c r="T6097" t="b">
        <v>0</v>
      </c>
    </row>
    <row r="6098" spans="1:20" x14ac:dyDescent="0.25">
      <c r="A6098" t="s">
        <v>259</v>
      </c>
      <c r="B6098" t="s">
        <v>260</v>
      </c>
      <c r="C6098" t="s">
        <v>237</v>
      </c>
      <c r="D6098" t="s">
        <v>2468</v>
      </c>
      <c r="E6098" t="s">
        <v>2269</v>
      </c>
      <c r="F6098" t="s">
        <v>12491</v>
      </c>
      <c r="G6098" t="s">
        <v>12492</v>
      </c>
      <c r="H6098">
        <v>5.515771</v>
      </c>
      <c r="I6098" t="s">
        <v>265</v>
      </c>
      <c r="J6098" t="s">
        <v>242</v>
      </c>
      <c r="K6098" t="s">
        <v>243</v>
      </c>
      <c r="L6098" t="s">
        <v>244</v>
      </c>
      <c r="M6098">
        <v>0</v>
      </c>
      <c r="N6098">
        <v>5.515771</v>
      </c>
      <c r="O6098" t="s">
        <v>372</v>
      </c>
      <c r="P6098" t="s">
        <v>12493</v>
      </c>
      <c r="Q6098" t="s">
        <v>2473</v>
      </c>
      <c r="R6098" t="s">
        <v>12494</v>
      </c>
      <c r="S6098" t="s">
        <v>270</v>
      </c>
      <c r="T6098" t="b">
        <v>1</v>
      </c>
    </row>
    <row r="6099" spans="1:20" x14ac:dyDescent="0.25">
      <c r="A6099" t="s">
        <v>259</v>
      </c>
      <c r="B6099" t="s">
        <v>260</v>
      </c>
      <c r="C6099" t="s">
        <v>294</v>
      </c>
      <c r="D6099" t="s">
        <v>2468</v>
      </c>
      <c r="E6099" t="s">
        <v>2269</v>
      </c>
      <c r="F6099" t="s">
        <v>12491</v>
      </c>
      <c r="G6099" t="s">
        <v>12492</v>
      </c>
      <c r="H6099">
        <v>3.2402060000000001</v>
      </c>
      <c r="I6099" t="s">
        <v>265</v>
      </c>
      <c r="J6099" t="s">
        <v>242</v>
      </c>
      <c r="K6099" t="s">
        <v>243</v>
      </c>
      <c r="L6099" t="s">
        <v>244</v>
      </c>
      <c r="M6099">
        <v>0</v>
      </c>
      <c r="N6099">
        <v>3.2402060000000001</v>
      </c>
      <c r="O6099" t="s">
        <v>372</v>
      </c>
      <c r="P6099" t="s">
        <v>12493</v>
      </c>
      <c r="Q6099" t="s">
        <v>2473</v>
      </c>
      <c r="R6099" t="s">
        <v>12494</v>
      </c>
      <c r="S6099" t="s">
        <v>270</v>
      </c>
      <c r="T6099" t="b">
        <v>1</v>
      </c>
    </row>
    <row r="6100" spans="1:20" x14ac:dyDescent="0.25">
      <c r="A6100" t="s">
        <v>259</v>
      </c>
      <c r="B6100" t="s">
        <v>260</v>
      </c>
      <c r="C6100" t="s">
        <v>237</v>
      </c>
      <c r="D6100" t="s">
        <v>4798</v>
      </c>
      <c r="E6100" t="s">
        <v>7273</v>
      </c>
      <c r="F6100" t="s">
        <v>12495</v>
      </c>
      <c r="G6100" t="s">
        <v>12495</v>
      </c>
      <c r="H6100">
        <v>0.307</v>
      </c>
      <c r="I6100" t="s">
        <v>265</v>
      </c>
      <c r="J6100" t="s">
        <v>242</v>
      </c>
      <c r="K6100" t="s">
        <v>243</v>
      </c>
      <c r="L6100" t="s">
        <v>244</v>
      </c>
      <c r="M6100">
        <v>0</v>
      </c>
      <c r="N6100">
        <v>0.307</v>
      </c>
      <c r="O6100" t="s">
        <v>952</v>
      </c>
      <c r="P6100" t="s">
        <v>8409</v>
      </c>
      <c r="Q6100" t="s">
        <v>4800</v>
      </c>
      <c r="R6100" t="s">
        <v>12496</v>
      </c>
      <c r="S6100" t="s">
        <v>270</v>
      </c>
      <c r="T6100" t="b">
        <v>0</v>
      </c>
    </row>
    <row r="6101" spans="1:20" x14ac:dyDescent="0.25">
      <c r="A6101" t="s">
        <v>259</v>
      </c>
      <c r="B6101" t="s">
        <v>260</v>
      </c>
      <c r="C6101" t="s">
        <v>237</v>
      </c>
      <c r="D6101" t="s">
        <v>762</v>
      </c>
      <c r="E6101" t="s">
        <v>6939</v>
      </c>
      <c r="F6101" t="s">
        <v>6939</v>
      </c>
      <c r="G6101" t="s">
        <v>12497</v>
      </c>
      <c r="H6101">
        <v>4.92</v>
      </c>
      <c r="I6101" t="s">
        <v>265</v>
      </c>
      <c r="J6101" t="s">
        <v>242</v>
      </c>
      <c r="K6101" t="s">
        <v>243</v>
      </c>
      <c r="L6101" t="s">
        <v>244</v>
      </c>
      <c r="M6101">
        <v>0</v>
      </c>
      <c r="N6101">
        <v>4.92</v>
      </c>
      <c r="O6101" t="s">
        <v>266</v>
      </c>
      <c r="P6101" t="s">
        <v>12498</v>
      </c>
      <c r="Q6101" t="s">
        <v>766</v>
      </c>
      <c r="R6101" t="s">
        <v>12499</v>
      </c>
      <c r="S6101" t="s">
        <v>270</v>
      </c>
      <c r="T6101" t="b">
        <v>1</v>
      </c>
    </row>
    <row r="6102" spans="1:20" x14ac:dyDescent="0.25">
      <c r="A6102" t="s">
        <v>259</v>
      </c>
      <c r="B6102" t="s">
        <v>260</v>
      </c>
      <c r="C6102" t="s">
        <v>294</v>
      </c>
      <c r="D6102" t="s">
        <v>762</v>
      </c>
      <c r="E6102" t="s">
        <v>6939</v>
      </c>
      <c r="F6102" t="s">
        <v>6939</v>
      </c>
      <c r="G6102" t="s">
        <v>12497</v>
      </c>
      <c r="H6102">
        <v>2.7120000000000002</v>
      </c>
      <c r="I6102" t="s">
        <v>265</v>
      </c>
      <c r="J6102" t="s">
        <v>242</v>
      </c>
      <c r="K6102" t="s">
        <v>243</v>
      </c>
      <c r="L6102" t="s">
        <v>244</v>
      </c>
      <c r="M6102">
        <v>0</v>
      </c>
      <c r="N6102">
        <v>2.7120000000000002</v>
      </c>
      <c r="O6102" t="s">
        <v>266</v>
      </c>
      <c r="P6102" t="s">
        <v>12498</v>
      </c>
      <c r="Q6102" t="s">
        <v>766</v>
      </c>
      <c r="R6102" t="s">
        <v>12499</v>
      </c>
      <c r="S6102" t="s">
        <v>270</v>
      </c>
      <c r="T6102" t="b">
        <v>1</v>
      </c>
    </row>
    <row r="6103" spans="1:20" x14ac:dyDescent="0.25">
      <c r="A6103" t="s">
        <v>259</v>
      </c>
      <c r="B6103" t="s">
        <v>260</v>
      </c>
      <c r="C6103" t="s">
        <v>237</v>
      </c>
      <c r="D6103" t="s">
        <v>777</v>
      </c>
      <c r="E6103" t="s">
        <v>2492</v>
      </c>
      <c r="F6103" t="s">
        <v>4104</v>
      </c>
      <c r="G6103" t="s">
        <v>4104</v>
      </c>
      <c r="H6103">
        <v>0.72733400000000004</v>
      </c>
      <c r="I6103" t="s">
        <v>265</v>
      </c>
      <c r="J6103" t="s">
        <v>242</v>
      </c>
      <c r="K6103" t="s">
        <v>243</v>
      </c>
      <c r="L6103" t="s">
        <v>244</v>
      </c>
      <c r="M6103">
        <v>0</v>
      </c>
      <c r="N6103">
        <v>0.72733400000000004</v>
      </c>
      <c r="O6103" t="s">
        <v>372</v>
      </c>
      <c r="P6103" t="s">
        <v>12500</v>
      </c>
      <c r="Q6103" t="s">
        <v>781</v>
      </c>
      <c r="R6103" t="s">
        <v>12501</v>
      </c>
      <c r="S6103" t="s">
        <v>270</v>
      </c>
      <c r="T6103" t="b">
        <v>1</v>
      </c>
    </row>
    <row r="6104" spans="1:20" x14ac:dyDescent="0.25">
      <c r="A6104" t="s">
        <v>259</v>
      </c>
      <c r="B6104" t="s">
        <v>260</v>
      </c>
      <c r="C6104" t="s">
        <v>294</v>
      </c>
      <c r="D6104" t="s">
        <v>777</v>
      </c>
      <c r="E6104" t="s">
        <v>2492</v>
      </c>
      <c r="F6104" t="s">
        <v>4104</v>
      </c>
      <c r="G6104" t="s">
        <v>4104</v>
      </c>
      <c r="H6104">
        <v>0.23039999999999999</v>
      </c>
      <c r="I6104" t="s">
        <v>265</v>
      </c>
      <c r="J6104" t="s">
        <v>242</v>
      </c>
      <c r="K6104" t="s">
        <v>243</v>
      </c>
      <c r="L6104" t="s">
        <v>244</v>
      </c>
      <c r="M6104">
        <v>0</v>
      </c>
      <c r="N6104">
        <v>0.23039999999999999</v>
      </c>
      <c r="O6104" t="s">
        <v>372</v>
      </c>
      <c r="P6104" t="s">
        <v>12500</v>
      </c>
      <c r="Q6104" t="s">
        <v>781</v>
      </c>
      <c r="R6104" t="s">
        <v>12501</v>
      </c>
      <c r="S6104" t="s">
        <v>270</v>
      </c>
      <c r="T6104" t="b">
        <v>1</v>
      </c>
    </row>
    <row r="6105" spans="1:20" x14ac:dyDescent="0.25">
      <c r="A6105" t="s">
        <v>259</v>
      </c>
      <c r="B6105" t="s">
        <v>260</v>
      </c>
      <c r="C6105" t="s">
        <v>237</v>
      </c>
      <c r="D6105" t="s">
        <v>2443</v>
      </c>
      <c r="E6105" t="s">
        <v>1712</v>
      </c>
      <c r="F6105" t="s">
        <v>1713</v>
      </c>
      <c r="G6105" t="s">
        <v>1714</v>
      </c>
      <c r="H6105">
        <v>0.92200000000000004</v>
      </c>
      <c r="I6105" t="s">
        <v>265</v>
      </c>
      <c r="J6105" t="s">
        <v>242</v>
      </c>
      <c r="K6105" t="s">
        <v>243</v>
      </c>
      <c r="L6105" t="s">
        <v>244</v>
      </c>
      <c r="M6105">
        <v>0</v>
      </c>
      <c r="N6105">
        <v>0.92200000000000004</v>
      </c>
      <c r="O6105" t="s">
        <v>324</v>
      </c>
      <c r="P6105" t="s">
        <v>12502</v>
      </c>
      <c r="Q6105" t="s">
        <v>2448</v>
      </c>
      <c r="R6105" t="s">
        <v>12503</v>
      </c>
      <c r="S6105" t="s">
        <v>270</v>
      </c>
      <c r="T6105" t="b">
        <v>1</v>
      </c>
    </row>
    <row r="6106" spans="1:20" x14ac:dyDescent="0.25">
      <c r="A6106" t="s">
        <v>259</v>
      </c>
      <c r="B6106" t="s">
        <v>260</v>
      </c>
      <c r="C6106" t="s">
        <v>237</v>
      </c>
      <c r="D6106" t="s">
        <v>1400</v>
      </c>
      <c r="E6106" t="s">
        <v>2964</v>
      </c>
      <c r="F6106" t="s">
        <v>2965</v>
      </c>
      <c r="G6106" t="s">
        <v>2965</v>
      </c>
      <c r="H6106">
        <v>3.0306E-2</v>
      </c>
      <c r="I6106" t="s">
        <v>265</v>
      </c>
      <c r="J6106" t="s">
        <v>242</v>
      </c>
      <c r="K6106" t="s">
        <v>243</v>
      </c>
      <c r="L6106" t="s">
        <v>244</v>
      </c>
      <c r="M6106">
        <v>0</v>
      </c>
      <c r="N6106">
        <v>3.0306E-2</v>
      </c>
      <c r="O6106" t="s">
        <v>372</v>
      </c>
      <c r="P6106" t="s">
        <v>12504</v>
      </c>
      <c r="Q6106" t="s">
        <v>1404</v>
      </c>
      <c r="R6106" t="s">
        <v>12505</v>
      </c>
      <c r="S6106" t="s">
        <v>270</v>
      </c>
      <c r="T6106" t="b">
        <v>1</v>
      </c>
    </row>
    <row r="6107" spans="1:20" x14ac:dyDescent="0.25">
      <c r="A6107" t="s">
        <v>259</v>
      </c>
      <c r="B6107" t="s">
        <v>260</v>
      </c>
      <c r="C6107" t="s">
        <v>294</v>
      </c>
      <c r="D6107" t="s">
        <v>1400</v>
      </c>
      <c r="E6107" t="s">
        <v>2964</v>
      </c>
      <c r="F6107" t="s">
        <v>2965</v>
      </c>
      <c r="G6107" t="s">
        <v>2965</v>
      </c>
      <c r="H6107">
        <v>9.5999999999999992E-3</v>
      </c>
      <c r="I6107" t="s">
        <v>265</v>
      </c>
      <c r="J6107" t="s">
        <v>242</v>
      </c>
      <c r="K6107" t="s">
        <v>243</v>
      </c>
      <c r="L6107" t="s">
        <v>244</v>
      </c>
      <c r="M6107">
        <v>0</v>
      </c>
      <c r="N6107">
        <v>9.5999999999999992E-3</v>
      </c>
      <c r="O6107" t="s">
        <v>372</v>
      </c>
      <c r="P6107" t="s">
        <v>12504</v>
      </c>
      <c r="Q6107" t="s">
        <v>1404</v>
      </c>
      <c r="R6107" t="s">
        <v>12505</v>
      </c>
      <c r="S6107" t="s">
        <v>270</v>
      </c>
      <c r="T6107" t="b">
        <v>1</v>
      </c>
    </row>
    <row r="6108" spans="1:20" x14ac:dyDescent="0.25">
      <c r="A6108" t="s">
        <v>259</v>
      </c>
      <c r="B6108" t="s">
        <v>260</v>
      </c>
      <c r="C6108" t="s">
        <v>237</v>
      </c>
      <c r="D6108" t="s">
        <v>875</v>
      </c>
      <c r="E6108" t="s">
        <v>4040</v>
      </c>
      <c r="F6108" t="s">
        <v>4041</v>
      </c>
      <c r="G6108" t="s">
        <v>4041</v>
      </c>
      <c r="H6108">
        <v>118.29</v>
      </c>
      <c r="I6108" t="s">
        <v>265</v>
      </c>
      <c r="J6108" t="s">
        <v>242</v>
      </c>
      <c r="K6108" t="s">
        <v>243</v>
      </c>
      <c r="L6108" t="s">
        <v>244</v>
      </c>
      <c r="M6108">
        <v>0</v>
      </c>
      <c r="N6108">
        <v>118.29</v>
      </c>
      <c r="O6108" t="s">
        <v>283</v>
      </c>
      <c r="P6108" t="s">
        <v>10129</v>
      </c>
      <c r="Q6108" t="s">
        <v>879</v>
      </c>
      <c r="R6108" t="s">
        <v>12506</v>
      </c>
      <c r="S6108" t="s">
        <v>270</v>
      </c>
      <c r="T6108" t="b">
        <v>1</v>
      </c>
    </row>
    <row r="6109" spans="1:20" x14ac:dyDescent="0.25">
      <c r="A6109" t="s">
        <v>259</v>
      </c>
      <c r="B6109" t="s">
        <v>260</v>
      </c>
      <c r="C6109" t="s">
        <v>294</v>
      </c>
      <c r="D6109" t="s">
        <v>875</v>
      </c>
      <c r="E6109" t="s">
        <v>4040</v>
      </c>
      <c r="F6109" t="s">
        <v>4041</v>
      </c>
      <c r="G6109" t="s">
        <v>4041</v>
      </c>
      <c r="H6109">
        <v>99.15</v>
      </c>
      <c r="I6109" t="s">
        <v>265</v>
      </c>
      <c r="J6109" t="s">
        <v>242</v>
      </c>
      <c r="K6109" t="s">
        <v>243</v>
      </c>
      <c r="L6109" t="s">
        <v>244</v>
      </c>
      <c r="M6109">
        <v>0</v>
      </c>
      <c r="N6109">
        <v>99.15</v>
      </c>
      <c r="O6109" t="s">
        <v>283</v>
      </c>
      <c r="P6109" t="s">
        <v>10129</v>
      </c>
      <c r="Q6109" t="s">
        <v>879</v>
      </c>
      <c r="R6109" t="s">
        <v>12506</v>
      </c>
      <c r="S6109" t="s">
        <v>270</v>
      </c>
      <c r="T6109" t="b">
        <v>1</v>
      </c>
    </row>
    <row r="6110" spans="1:20" x14ac:dyDescent="0.25">
      <c r="A6110" t="s">
        <v>259</v>
      </c>
      <c r="B6110" t="s">
        <v>260</v>
      </c>
      <c r="C6110" t="s">
        <v>237</v>
      </c>
      <c r="D6110" t="s">
        <v>627</v>
      </c>
      <c r="E6110" t="s">
        <v>4804</v>
      </c>
      <c r="F6110" t="s">
        <v>11965</v>
      </c>
      <c r="G6110" t="s">
        <v>11965</v>
      </c>
      <c r="H6110">
        <v>4.6079999999999997</v>
      </c>
      <c r="I6110" t="s">
        <v>265</v>
      </c>
      <c r="J6110" t="s">
        <v>242</v>
      </c>
      <c r="K6110" t="s">
        <v>243</v>
      </c>
      <c r="L6110" t="s">
        <v>244</v>
      </c>
      <c r="M6110">
        <v>0</v>
      </c>
      <c r="N6110">
        <v>4.6079999999999997</v>
      </c>
      <c r="O6110" t="s">
        <v>324</v>
      </c>
      <c r="P6110" t="s">
        <v>12507</v>
      </c>
      <c r="Q6110" t="s">
        <v>631</v>
      </c>
      <c r="R6110" t="s">
        <v>12508</v>
      </c>
      <c r="S6110" t="s">
        <v>270</v>
      </c>
      <c r="T6110" t="b">
        <v>1</v>
      </c>
    </row>
    <row r="6111" spans="1:20" x14ac:dyDescent="0.25">
      <c r="A6111" t="s">
        <v>259</v>
      </c>
      <c r="B6111" t="s">
        <v>260</v>
      </c>
      <c r="C6111" t="s">
        <v>336</v>
      </c>
      <c r="D6111" t="s">
        <v>627</v>
      </c>
      <c r="E6111" t="s">
        <v>4804</v>
      </c>
      <c r="F6111" t="s">
        <v>11965</v>
      </c>
      <c r="G6111" t="s">
        <v>11965</v>
      </c>
      <c r="H6111">
        <v>23816</v>
      </c>
      <c r="I6111" t="s">
        <v>265</v>
      </c>
      <c r="J6111" t="s">
        <v>242</v>
      </c>
      <c r="K6111" t="s">
        <v>243</v>
      </c>
      <c r="L6111" t="s">
        <v>244</v>
      </c>
      <c r="M6111">
        <v>0</v>
      </c>
      <c r="N6111">
        <v>23816</v>
      </c>
      <c r="O6111" t="s">
        <v>324</v>
      </c>
      <c r="P6111" t="s">
        <v>12507</v>
      </c>
      <c r="Q6111" t="s">
        <v>631</v>
      </c>
      <c r="R6111" t="s">
        <v>12509</v>
      </c>
      <c r="S6111" t="s">
        <v>270</v>
      </c>
      <c r="T6111" t="b">
        <v>1</v>
      </c>
    </row>
    <row r="6112" spans="1:20" x14ac:dyDescent="0.25">
      <c r="A6112" t="s">
        <v>259</v>
      </c>
      <c r="B6112" t="s">
        <v>260</v>
      </c>
      <c r="C6112" t="s">
        <v>336</v>
      </c>
      <c r="D6112" t="s">
        <v>627</v>
      </c>
      <c r="E6112" t="s">
        <v>4804</v>
      </c>
      <c r="F6112" t="s">
        <v>11965</v>
      </c>
      <c r="G6112" t="s">
        <v>11965</v>
      </c>
      <c r="H6112">
        <v>46017</v>
      </c>
      <c r="I6112" t="s">
        <v>265</v>
      </c>
      <c r="J6112" t="s">
        <v>242</v>
      </c>
      <c r="K6112" t="s">
        <v>243</v>
      </c>
      <c r="L6112" t="s">
        <v>244</v>
      </c>
      <c r="M6112">
        <v>0</v>
      </c>
      <c r="N6112">
        <v>46017</v>
      </c>
      <c r="O6112" t="s">
        <v>324</v>
      </c>
      <c r="P6112" t="s">
        <v>12507</v>
      </c>
      <c r="Q6112" t="s">
        <v>631</v>
      </c>
      <c r="R6112" t="s">
        <v>12510</v>
      </c>
      <c r="S6112" t="s">
        <v>270</v>
      </c>
      <c r="T6112" t="b">
        <v>1</v>
      </c>
    </row>
    <row r="6113" spans="1:20" x14ac:dyDescent="0.25">
      <c r="A6113" t="s">
        <v>259</v>
      </c>
      <c r="B6113" t="s">
        <v>260</v>
      </c>
      <c r="C6113" t="s">
        <v>237</v>
      </c>
      <c r="D6113" t="s">
        <v>320</v>
      </c>
      <c r="E6113" t="s">
        <v>1572</v>
      </c>
      <c r="F6113" t="s">
        <v>12511</v>
      </c>
      <c r="G6113" t="s">
        <v>12512</v>
      </c>
      <c r="H6113">
        <v>0.20200000000000001</v>
      </c>
      <c r="I6113" t="s">
        <v>265</v>
      </c>
      <c r="J6113" t="s">
        <v>242</v>
      </c>
      <c r="K6113" t="s">
        <v>243</v>
      </c>
      <c r="L6113" t="s">
        <v>244</v>
      </c>
      <c r="M6113">
        <v>0</v>
      </c>
      <c r="N6113">
        <v>0.20200000000000001</v>
      </c>
      <c r="O6113" t="s">
        <v>324</v>
      </c>
      <c r="P6113" t="s">
        <v>12513</v>
      </c>
      <c r="Q6113" t="s">
        <v>326</v>
      </c>
      <c r="R6113" t="s">
        <v>12514</v>
      </c>
      <c r="S6113" t="s">
        <v>270</v>
      </c>
      <c r="T6113" t="b">
        <v>1</v>
      </c>
    </row>
    <row r="6114" spans="1:20" x14ac:dyDescent="0.25">
      <c r="A6114" t="s">
        <v>259</v>
      </c>
      <c r="B6114" t="s">
        <v>260</v>
      </c>
      <c r="C6114" t="s">
        <v>237</v>
      </c>
      <c r="D6114" t="s">
        <v>1343</v>
      </c>
      <c r="E6114" t="s">
        <v>1443</v>
      </c>
      <c r="F6114" t="s">
        <v>12515</v>
      </c>
      <c r="G6114" t="s">
        <v>12515</v>
      </c>
      <c r="H6114">
        <v>1.17E-2</v>
      </c>
      <c r="I6114" t="s">
        <v>265</v>
      </c>
      <c r="J6114" t="s">
        <v>242</v>
      </c>
      <c r="K6114" t="s">
        <v>243</v>
      </c>
      <c r="L6114" t="s">
        <v>244</v>
      </c>
      <c r="M6114">
        <v>0</v>
      </c>
      <c r="N6114">
        <v>1.17E-2</v>
      </c>
      <c r="O6114" t="s">
        <v>446</v>
      </c>
      <c r="P6114" t="s">
        <v>12516</v>
      </c>
      <c r="Q6114" t="s">
        <v>1347</v>
      </c>
      <c r="R6114" t="s">
        <v>12517</v>
      </c>
      <c r="S6114" t="s">
        <v>270</v>
      </c>
      <c r="T6114" t="b">
        <v>1</v>
      </c>
    </row>
    <row r="6115" spans="1:20" x14ac:dyDescent="0.25">
      <c r="A6115" t="s">
        <v>259</v>
      </c>
      <c r="B6115" t="s">
        <v>260</v>
      </c>
      <c r="C6115" t="s">
        <v>294</v>
      </c>
      <c r="D6115" t="s">
        <v>1343</v>
      </c>
      <c r="E6115" t="s">
        <v>1443</v>
      </c>
      <c r="F6115" t="s">
        <v>12515</v>
      </c>
      <c r="G6115" t="s">
        <v>12515</v>
      </c>
      <c r="H6115">
        <v>9.4000000000000004E-3</v>
      </c>
      <c r="I6115" t="s">
        <v>265</v>
      </c>
      <c r="J6115" t="s">
        <v>242</v>
      </c>
      <c r="K6115" t="s">
        <v>243</v>
      </c>
      <c r="L6115" t="s">
        <v>244</v>
      </c>
      <c r="M6115">
        <v>0</v>
      </c>
      <c r="N6115">
        <v>9.4000000000000004E-3</v>
      </c>
      <c r="O6115" t="s">
        <v>446</v>
      </c>
      <c r="P6115" t="s">
        <v>12516</v>
      </c>
      <c r="Q6115" t="s">
        <v>1347</v>
      </c>
      <c r="R6115" t="s">
        <v>12517</v>
      </c>
      <c r="S6115" t="s">
        <v>270</v>
      </c>
      <c r="T6115" t="b">
        <v>1</v>
      </c>
    </row>
    <row r="6116" spans="1:20" x14ac:dyDescent="0.25">
      <c r="A6116" t="s">
        <v>259</v>
      </c>
      <c r="B6116" t="s">
        <v>260</v>
      </c>
      <c r="C6116" t="s">
        <v>237</v>
      </c>
      <c r="D6116" t="s">
        <v>3619</v>
      </c>
      <c r="E6116" t="s">
        <v>8672</v>
      </c>
      <c r="F6116" t="s">
        <v>12518</v>
      </c>
      <c r="G6116" t="s">
        <v>12518</v>
      </c>
      <c r="H6116">
        <v>0.114</v>
      </c>
      <c r="I6116" t="s">
        <v>265</v>
      </c>
      <c r="J6116" t="s">
        <v>242</v>
      </c>
      <c r="K6116" t="s">
        <v>243</v>
      </c>
      <c r="L6116" t="s">
        <v>244</v>
      </c>
      <c r="M6116">
        <v>0</v>
      </c>
      <c r="N6116">
        <v>0.114</v>
      </c>
      <c r="O6116" t="s">
        <v>4919</v>
      </c>
      <c r="P6116" t="s">
        <v>12519</v>
      </c>
      <c r="Q6116" t="s">
        <v>3623</v>
      </c>
      <c r="R6116" t="s">
        <v>12520</v>
      </c>
      <c r="S6116" t="s">
        <v>270</v>
      </c>
      <c r="T6116" t="b">
        <v>1</v>
      </c>
    </row>
    <row r="6117" spans="1:20" x14ac:dyDescent="0.25">
      <c r="A6117" t="s">
        <v>259</v>
      </c>
      <c r="B6117" t="s">
        <v>260</v>
      </c>
      <c r="C6117" t="s">
        <v>237</v>
      </c>
      <c r="D6117" t="s">
        <v>677</v>
      </c>
      <c r="E6117" t="s">
        <v>6184</v>
      </c>
      <c r="F6117" t="s">
        <v>10718</v>
      </c>
      <c r="G6117" t="s">
        <v>10718</v>
      </c>
      <c r="H6117">
        <v>4.1859999999999999</v>
      </c>
      <c r="I6117" t="s">
        <v>265</v>
      </c>
      <c r="J6117" t="s">
        <v>242</v>
      </c>
      <c r="K6117" t="s">
        <v>243</v>
      </c>
      <c r="L6117" t="s">
        <v>244</v>
      </c>
      <c r="M6117">
        <v>0</v>
      </c>
      <c r="N6117">
        <v>4.1859999999999999</v>
      </c>
      <c r="O6117" t="s">
        <v>324</v>
      </c>
      <c r="P6117" t="s">
        <v>12521</v>
      </c>
      <c r="Q6117" t="s">
        <v>681</v>
      </c>
      <c r="R6117" t="s">
        <v>12522</v>
      </c>
      <c r="S6117" t="s">
        <v>270</v>
      </c>
      <c r="T6117" t="b">
        <v>0</v>
      </c>
    </row>
    <row r="6118" spans="1:20" x14ac:dyDescent="0.25">
      <c r="A6118" t="s">
        <v>259</v>
      </c>
      <c r="B6118" t="s">
        <v>260</v>
      </c>
      <c r="C6118" t="s">
        <v>294</v>
      </c>
      <c r="D6118" t="s">
        <v>677</v>
      </c>
      <c r="E6118" t="s">
        <v>6184</v>
      </c>
      <c r="F6118" t="s">
        <v>10718</v>
      </c>
      <c r="G6118" t="s">
        <v>10718</v>
      </c>
      <c r="H6118">
        <v>1.21</v>
      </c>
      <c r="I6118" t="s">
        <v>265</v>
      </c>
      <c r="J6118" t="s">
        <v>242</v>
      </c>
      <c r="K6118" t="s">
        <v>243</v>
      </c>
      <c r="L6118" t="s">
        <v>244</v>
      </c>
      <c r="M6118">
        <v>0</v>
      </c>
      <c r="N6118">
        <v>1.21</v>
      </c>
      <c r="O6118" t="s">
        <v>324</v>
      </c>
      <c r="P6118" t="s">
        <v>12521</v>
      </c>
      <c r="Q6118" t="s">
        <v>681</v>
      </c>
      <c r="R6118" t="s">
        <v>12522</v>
      </c>
      <c r="S6118" t="s">
        <v>270</v>
      </c>
      <c r="T6118" t="b">
        <v>0</v>
      </c>
    </row>
    <row r="6119" spans="1:20" x14ac:dyDescent="0.25">
      <c r="A6119" t="s">
        <v>236</v>
      </c>
      <c r="B6119" t="s">
        <v>236</v>
      </c>
      <c r="C6119" t="s">
        <v>237</v>
      </c>
      <c r="D6119" t="s">
        <v>392</v>
      </c>
      <c r="E6119" t="s">
        <v>251</v>
      </c>
      <c r="F6119" t="s">
        <v>773</v>
      </c>
      <c r="G6119" t="s">
        <v>1486</v>
      </c>
      <c r="H6119">
        <v>0.1</v>
      </c>
      <c r="I6119" t="s">
        <v>254</v>
      </c>
      <c r="J6119" t="s">
        <v>242</v>
      </c>
      <c r="K6119" t="s">
        <v>243</v>
      </c>
      <c r="L6119" t="s">
        <v>244</v>
      </c>
      <c r="M6119">
        <v>0</v>
      </c>
      <c r="N6119">
        <v>0.1</v>
      </c>
      <c r="O6119" t="s">
        <v>255</v>
      </c>
      <c r="P6119" t="s">
        <v>12523</v>
      </c>
      <c r="Q6119" t="s">
        <v>397</v>
      </c>
      <c r="R6119" t="s">
        <v>5000</v>
      </c>
      <c r="S6119" t="s">
        <v>249</v>
      </c>
      <c r="T6119" t="b">
        <v>1</v>
      </c>
    </row>
    <row r="6120" spans="1:20" x14ac:dyDescent="0.25">
      <c r="A6120" t="s">
        <v>259</v>
      </c>
      <c r="B6120" t="s">
        <v>260</v>
      </c>
      <c r="C6120" t="s">
        <v>237</v>
      </c>
      <c r="D6120" t="s">
        <v>3635</v>
      </c>
      <c r="E6120" t="s">
        <v>6637</v>
      </c>
      <c r="F6120" t="s">
        <v>9171</v>
      </c>
      <c r="G6120" t="s">
        <v>9171</v>
      </c>
      <c r="H6120">
        <v>1.6559999999999999</v>
      </c>
      <c r="I6120" t="s">
        <v>265</v>
      </c>
      <c r="J6120" t="s">
        <v>242</v>
      </c>
      <c r="K6120" t="s">
        <v>243</v>
      </c>
      <c r="L6120" t="s">
        <v>244</v>
      </c>
      <c r="M6120">
        <v>0</v>
      </c>
      <c r="N6120">
        <v>1.6559999999999999</v>
      </c>
      <c r="O6120" t="s">
        <v>1598</v>
      </c>
      <c r="P6120" t="s">
        <v>12524</v>
      </c>
      <c r="Q6120" t="s">
        <v>3640</v>
      </c>
      <c r="R6120" t="s">
        <v>12525</v>
      </c>
      <c r="S6120" t="s">
        <v>270</v>
      </c>
      <c r="T6120" t="b">
        <v>1</v>
      </c>
    </row>
    <row r="6121" spans="1:20" x14ac:dyDescent="0.25">
      <c r="A6121" t="s">
        <v>236</v>
      </c>
      <c r="B6121" t="s">
        <v>236</v>
      </c>
      <c r="C6121" t="s">
        <v>237</v>
      </c>
      <c r="D6121" t="s">
        <v>566</v>
      </c>
      <c r="E6121" t="s">
        <v>251</v>
      </c>
      <c r="F6121" t="s">
        <v>479</v>
      </c>
      <c r="G6121" t="s">
        <v>480</v>
      </c>
      <c r="H6121">
        <v>3.5999999999999999E-3</v>
      </c>
      <c r="I6121" t="s">
        <v>341</v>
      </c>
      <c r="J6121" t="s">
        <v>242</v>
      </c>
      <c r="K6121" t="s">
        <v>243</v>
      </c>
      <c r="L6121" t="s">
        <v>244</v>
      </c>
      <c r="M6121">
        <v>0</v>
      </c>
      <c r="N6121">
        <v>3.5999999999999999E-3</v>
      </c>
      <c r="O6121" t="s">
        <v>255</v>
      </c>
      <c r="P6121" t="s">
        <v>12526</v>
      </c>
      <c r="Q6121" t="s">
        <v>571</v>
      </c>
      <c r="R6121" t="s">
        <v>3571</v>
      </c>
      <c r="S6121" t="s">
        <v>249</v>
      </c>
      <c r="T6121" t="b">
        <v>1</v>
      </c>
    </row>
    <row r="6122" spans="1:20" x14ac:dyDescent="0.25">
      <c r="A6122" t="s">
        <v>259</v>
      </c>
      <c r="B6122" t="s">
        <v>260</v>
      </c>
      <c r="C6122" t="s">
        <v>237</v>
      </c>
      <c r="D6122" t="s">
        <v>1501</v>
      </c>
      <c r="E6122" t="s">
        <v>1965</v>
      </c>
      <c r="F6122" t="s">
        <v>1966</v>
      </c>
      <c r="G6122" t="s">
        <v>1966</v>
      </c>
      <c r="H6122">
        <v>0.20200000000000001</v>
      </c>
      <c r="I6122" t="s">
        <v>265</v>
      </c>
      <c r="J6122" t="s">
        <v>242</v>
      </c>
      <c r="K6122" t="s">
        <v>243</v>
      </c>
      <c r="L6122" t="s">
        <v>244</v>
      </c>
      <c r="M6122">
        <v>0</v>
      </c>
      <c r="N6122">
        <v>0.20200000000000001</v>
      </c>
      <c r="O6122" t="s">
        <v>1309</v>
      </c>
      <c r="P6122" t="s">
        <v>3204</v>
      </c>
      <c r="Q6122" t="s">
        <v>1505</v>
      </c>
      <c r="R6122" t="s">
        <v>12527</v>
      </c>
      <c r="S6122" t="s">
        <v>270</v>
      </c>
      <c r="T6122" t="b">
        <v>0</v>
      </c>
    </row>
    <row r="6123" spans="1:20" x14ac:dyDescent="0.25">
      <c r="A6123" t="s">
        <v>259</v>
      </c>
      <c r="B6123" t="s">
        <v>260</v>
      </c>
      <c r="C6123" t="s">
        <v>237</v>
      </c>
      <c r="D6123" t="s">
        <v>1711</v>
      </c>
      <c r="E6123" t="s">
        <v>7114</v>
      </c>
      <c r="F6123" t="s">
        <v>12528</v>
      </c>
      <c r="G6123" t="s">
        <v>12529</v>
      </c>
      <c r="H6123">
        <v>0.15</v>
      </c>
      <c r="I6123" t="s">
        <v>265</v>
      </c>
      <c r="J6123" t="s">
        <v>242</v>
      </c>
      <c r="K6123" t="s">
        <v>243</v>
      </c>
      <c r="L6123" t="s">
        <v>244</v>
      </c>
      <c r="M6123">
        <v>0</v>
      </c>
      <c r="N6123">
        <v>0.15</v>
      </c>
      <c r="O6123" t="s">
        <v>324</v>
      </c>
      <c r="P6123" t="s">
        <v>12530</v>
      </c>
      <c r="Q6123" t="s">
        <v>1716</v>
      </c>
      <c r="R6123" t="s">
        <v>12531</v>
      </c>
      <c r="S6123" t="s">
        <v>270</v>
      </c>
      <c r="T6123" t="b">
        <v>1</v>
      </c>
    </row>
    <row r="6124" spans="1:20" x14ac:dyDescent="0.25">
      <c r="A6124" t="s">
        <v>259</v>
      </c>
      <c r="B6124" t="s">
        <v>260</v>
      </c>
      <c r="C6124" t="s">
        <v>294</v>
      </c>
      <c r="D6124" t="s">
        <v>1711</v>
      </c>
      <c r="E6124" t="s">
        <v>7114</v>
      </c>
      <c r="F6124" t="s">
        <v>12528</v>
      </c>
      <c r="G6124" t="s">
        <v>12529</v>
      </c>
      <c r="H6124">
        <v>3.8399999999999997E-2</v>
      </c>
      <c r="I6124" t="s">
        <v>265</v>
      </c>
      <c r="J6124" t="s">
        <v>242</v>
      </c>
      <c r="K6124" t="s">
        <v>243</v>
      </c>
      <c r="L6124" t="s">
        <v>244</v>
      </c>
      <c r="M6124">
        <v>0</v>
      </c>
      <c r="N6124">
        <v>3.8399999999999997E-2</v>
      </c>
      <c r="O6124" t="s">
        <v>324</v>
      </c>
      <c r="P6124" t="s">
        <v>12530</v>
      </c>
      <c r="Q6124" t="s">
        <v>1716</v>
      </c>
      <c r="R6124" t="s">
        <v>12531</v>
      </c>
      <c r="S6124" t="s">
        <v>270</v>
      </c>
      <c r="T6124" t="b">
        <v>1</v>
      </c>
    </row>
    <row r="6125" spans="1:20" x14ac:dyDescent="0.25">
      <c r="A6125" t="s">
        <v>259</v>
      </c>
      <c r="B6125" t="s">
        <v>260</v>
      </c>
      <c r="C6125" t="s">
        <v>237</v>
      </c>
      <c r="D6125" t="s">
        <v>1703</v>
      </c>
      <c r="E6125" t="s">
        <v>4066</v>
      </c>
      <c r="F6125" t="s">
        <v>5549</v>
      </c>
      <c r="G6125" t="s">
        <v>5549</v>
      </c>
      <c r="H6125">
        <v>0.189</v>
      </c>
      <c r="I6125" t="s">
        <v>265</v>
      </c>
      <c r="J6125" t="s">
        <v>242</v>
      </c>
      <c r="K6125" t="s">
        <v>243</v>
      </c>
      <c r="L6125" t="s">
        <v>244</v>
      </c>
      <c r="M6125">
        <v>0</v>
      </c>
      <c r="N6125">
        <v>0.189</v>
      </c>
      <c r="O6125" t="s">
        <v>324</v>
      </c>
      <c r="P6125" t="s">
        <v>12532</v>
      </c>
      <c r="Q6125" t="s">
        <v>1707</v>
      </c>
      <c r="R6125" t="s">
        <v>12533</v>
      </c>
      <c r="S6125" t="s">
        <v>270</v>
      </c>
      <c r="T6125" t="b">
        <v>1</v>
      </c>
    </row>
    <row r="6126" spans="1:20" x14ac:dyDescent="0.25">
      <c r="A6126" t="s">
        <v>259</v>
      </c>
      <c r="B6126" t="s">
        <v>260</v>
      </c>
      <c r="C6126" t="s">
        <v>294</v>
      </c>
      <c r="D6126" t="s">
        <v>1703</v>
      </c>
      <c r="E6126" t="s">
        <v>4066</v>
      </c>
      <c r="F6126" t="s">
        <v>5549</v>
      </c>
      <c r="G6126" t="s">
        <v>5549</v>
      </c>
      <c r="H6126">
        <v>5.7599999999999998E-2</v>
      </c>
      <c r="I6126" t="s">
        <v>265</v>
      </c>
      <c r="J6126" t="s">
        <v>242</v>
      </c>
      <c r="K6126" t="s">
        <v>243</v>
      </c>
      <c r="L6126" t="s">
        <v>244</v>
      </c>
      <c r="M6126">
        <v>0</v>
      </c>
      <c r="N6126">
        <v>5.7599999999999998E-2</v>
      </c>
      <c r="O6126" t="s">
        <v>324</v>
      </c>
      <c r="P6126" t="s">
        <v>12532</v>
      </c>
      <c r="Q6126" t="s">
        <v>1707</v>
      </c>
      <c r="R6126" t="s">
        <v>12533</v>
      </c>
      <c r="S6126" t="s">
        <v>270</v>
      </c>
      <c r="T6126" t="b">
        <v>1</v>
      </c>
    </row>
    <row r="6127" spans="1:20" x14ac:dyDescent="0.25">
      <c r="A6127" t="s">
        <v>259</v>
      </c>
      <c r="B6127" t="s">
        <v>260</v>
      </c>
      <c r="C6127" t="s">
        <v>237</v>
      </c>
      <c r="D6127" t="s">
        <v>4798</v>
      </c>
      <c r="E6127" t="s">
        <v>9395</v>
      </c>
      <c r="F6127" t="s">
        <v>12534</v>
      </c>
      <c r="G6127" t="s">
        <v>12534</v>
      </c>
      <c r="H6127">
        <v>0.43084800000000001</v>
      </c>
      <c r="I6127" t="s">
        <v>265</v>
      </c>
      <c r="J6127" t="s">
        <v>242</v>
      </c>
      <c r="K6127" t="s">
        <v>243</v>
      </c>
      <c r="L6127" t="s">
        <v>244</v>
      </c>
      <c r="M6127">
        <v>0</v>
      </c>
      <c r="N6127">
        <v>0.43084800000000001</v>
      </c>
      <c r="O6127" t="s">
        <v>372</v>
      </c>
      <c r="P6127" t="s">
        <v>12535</v>
      </c>
      <c r="Q6127" t="s">
        <v>4800</v>
      </c>
      <c r="R6127" t="s">
        <v>12536</v>
      </c>
      <c r="S6127" t="s">
        <v>270</v>
      </c>
      <c r="T6127" t="b">
        <v>1</v>
      </c>
    </row>
    <row r="6128" spans="1:20" x14ac:dyDescent="0.25">
      <c r="A6128" t="s">
        <v>259</v>
      </c>
      <c r="B6128" t="s">
        <v>260</v>
      </c>
      <c r="C6128" t="s">
        <v>237</v>
      </c>
      <c r="D6128" t="s">
        <v>4934</v>
      </c>
      <c r="E6128" t="s">
        <v>11185</v>
      </c>
      <c r="F6128" t="s">
        <v>12537</v>
      </c>
      <c r="G6128" t="s">
        <v>12538</v>
      </c>
      <c r="H6128">
        <v>0.998</v>
      </c>
      <c r="I6128" t="s">
        <v>265</v>
      </c>
      <c r="J6128" t="s">
        <v>242</v>
      </c>
      <c r="K6128" t="s">
        <v>243</v>
      </c>
      <c r="L6128" t="s">
        <v>244</v>
      </c>
      <c r="M6128">
        <v>0</v>
      </c>
      <c r="N6128">
        <v>0.998</v>
      </c>
      <c r="O6128" t="s">
        <v>518</v>
      </c>
      <c r="P6128" t="s">
        <v>12539</v>
      </c>
      <c r="Q6128" t="s">
        <v>4939</v>
      </c>
      <c r="R6128" t="s">
        <v>12540</v>
      </c>
      <c r="S6128" t="s">
        <v>270</v>
      </c>
      <c r="T6128" t="b">
        <v>1</v>
      </c>
    </row>
    <row r="6129" spans="1:20" x14ac:dyDescent="0.25">
      <c r="A6129" t="s">
        <v>259</v>
      </c>
      <c r="B6129" t="s">
        <v>260</v>
      </c>
      <c r="C6129" t="s">
        <v>237</v>
      </c>
      <c r="D6129" t="s">
        <v>2534</v>
      </c>
      <c r="E6129" t="s">
        <v>12353</v>
      </c>
      <c r="F6129" t="s">
        <v>12541</v>
      </c>
      <c r="G6129" t="s">
        <v>12541</v>
      </c>
      <c r="H6129">
        <v>3.3980000000000001</v>
      </c>
      <c r="I6129" t="s">
        <v>265</v>
      </c>
      <c r="J6129" t="s">
        <v>242</v>
      </c>
      <c r="K6129" t="s">
        <v>243</v>
      </c>
      <c r="L6129" t="s">
        <v>244</v>
      </c>
      <c r="M6129">
        <v>0</v>
      </c>
      <c r="N6129">
        <v>3.3980000000000001</v>
      </c>
      <c r="O6129" t="s">
        <v>576</v>
      </c>
      <c r="P6129" t="s">
        <v>12542</v>
      </c>
      <c r="Q6129" t="s">
        <v>2538</v>
      </c>
      <c r="R6129" t="s">
        <v>12543</v>
      </c>
      <c r="S6129" t="s">
        <v>270</v>
      </c>
      <c r="T6129" t="b">
        <v>1</v>
      </c>
    </row>
    <row r="6130" spans="1:20" x14ac:dyDescent="0.25">
      <c r="A6130" t="s">
        <v>259</v>
      </c>
      <c r="B6130" t="s">
        <v>260</v>
      </c>
      <c r="C6130" t="s">
        <v>294</v>
      </c>
      <c r="D6130" t="s">
        <v>2534</v>
      </c>
      <c r="E6130" t="s">
        <v>12353</v>
      </c>
      <c r="F6130" t="s">
        <v>12541</v>
      </c>
      <c r="G6130" t="s">
        <v>12541</v>
      </c>
      <c r="H6130">
        <v>0.81599999999999995</v>
      </c>
      <c r="I6130" t="s">
        <v>265</v>
      </c>
      <c r="J6130" t="s">
        <v>242</v>
      </c>
      <c r="K6130" t="s">
        <v>243</v>
      </c>
      <c r="L6130" t="s">
        <v>244</v>
      </c>
      <c r="M6130">
        <v>0</v>
      </c>
      <c r="N6130">
        <v>0.81599999999999995</v>
      </c>
      <c r="O6130" t="s">
        <v>576</v>
      </c>
      <c r="P6130" t="s">
        <v>12542</v>
      </c>
      <c r="Q6130" t="s">
        <v>2538</v>
      </c>
      <c r="R6130" t="s">
        <v>12543</v>
      </c>
      <c r="S6130" t="s">
        <v>270</v>
      </c>
      <c r="T6130" t="b">
        <v>1</v>
      </c>
    </row>
    <row r="6131" spans="1:20" x14ac:dyDescent="0.25">
      <c r="A6131" t="s">
        <v>259</v>
      </c>
      <c r="B6131" t="s">
        <v>271</v>
      </c>
      <c r="C6131" t="s">
        <v>237</v>
      </c>
      <c r="D6131" t="s">
        <v>12544</v>
      </c>
      <c r="F6131" t="s">
        <v>12545</v>
      </c>
      <c r="G6131" t="s">
        <v>12546</v>
      </c>
      <c r="H6131">
        <v>0.3</v>
      </c>
      <c r="I6131" t="s">
        <v>265</v>
      </c>
      <c r="J6131" t="s">
        <v>242</v>
      </c>
      <c r="K6131" t="s">
        <v>243</v>
      </c>
      <c r="L6131" t="s">
        <v>244</v>
      </c>
      <c r="M6131">
        <v>0</v>
      </c>
      <c r="N6131">
        <v>0.3</v>
      </c>
      <c r="O6131" t="s">
        <v>12547</v>
      </c>
      <c r="P6131" t="s">
        <v>12548</v>
      </c>
      <c r="Q6131" t="s">
        <v>12549</v>
      </c>
      <c r="R6131" t="s">
        <v>12550</v>
      </c>
      <c r="S6131" t="s">
        <v>279</v>
      </c>
      <c r="T6131" t="b">
        <v>0</v>
      </c>
    </row>
    <row r="6132" spans="1:20" x14ac:dyDescent="0.25">
      <c r="A6132" t="s">
        <v>259</v>
      </c>
      <c r="B6132" t="s">
        <v>271</v>
      </c>
      <c r="C6132" t="s">
        <v>294</v>
      </c>
      <c r="D6132" t="s">
        <v>12544</v>
      </c>
      <c r="F6132" t="s">
        <v>12545</v>
      </c>
      <c r="G6132" t="s">
        <v>12546</v>
      </c>
      <c r="H6132">
        <v>0.17599999999999999</v>
      </c>
      <c r="I6132" t="s">
        <v>265</v>
      </c>
      <c r="J6132" t="s">
        <v>242</v>
      </c>
      <c r="K6132" t="s">
        <v>243</v>
      </c>
      <c r="L6132" t="s">
        <v>244</v>
      </c>
      <c r="M6132">
        <v>0</v>
      </c>
      <c r="N6132">
        <v>0.17599999999999999</v>
      </c>
      <c r="O6132" t="s">
        <v>12547</v>
      </c>
      <c r="P6132" t="s">
        <v>12548</v>
      </c>
      <c r="Q6132" t="s">
        <v>12549</v>
      </c>
      <c r="R6132" t="s">
        <v>12550</v>
      </c>
      <c r="S6132" t="s">
        <v>279</v>
      </c>
      <c r="T6132" t="b">
        <v>0</v>
      </c>
    </row>
    <row r="6133" spans="1:20" x14ac:dyDescent="0.25">
      <c r="A6133" t="s">
        <v>236</v>
      </c>
      <c r="B6133" t="s">
        <v>236</v>
      </c>
      <c r="C6133" t="s">
        <v>237</v>
      </c>
      <c r="D6133" t="s">
        <v>566</v>
      </c>
      <c r="F6133" t="s">
        <v>302</v>
      </c>
      <c r="G6133" t="s">
        <v>4401</v>
      </c>
      <c r="H6133">
        <v>1.52E-2</v>
      </c>
      <c r="I6133" t="s">
        <v>341</v>
      </c>
      <c r="J6133" t="s">
        <v>242</v>
      </c>
      <c r="K6133" t="s">
        <v>243</v>
      </c>
      <c r="L6133" t="s">
        <v>244</v>
      </c>
      <c r="M6133">
        <v>0</v>
      </c>
      <c r="N6133">
        <v>1.52E-2</v>
      </c>
      <c r="O6133" t="s">
        <v>569</v>
      </c>
      <c r="P6133" t="s">
        <v>12551</v>
      </c>
      <c r="Q6133" t="s">
        <v>571</v>
      </c>
      <c r="R6133" t="s">
        <v>3646</v>
      </c>
      <c r="S6133" t="s">
        <v>249</v>
      </c>
      <c r="T6133" t="b">
        <v>1</v>
      </c>
    </row>
    <row r="6134" spans="1:20" x14ac:dyDescent="0.25">
      <c r="A6134" t="s">
        <v>259</v>
      </c>
      <c r="B6134" t="s">
        <v>260</v>
      </c>
      <c r="C6134" t="s">
        <v>237</v>
      </c>
      <c r="D6134" t="s">
        <v>450</v>
      </c>
      <c r="E6134" t="s">
        <v>3684</v>
      </c>
      <c r="F6134" t="s">
        <v>6320</v>
      </c>
      <c r="G6134" t="s">
        <v>6320</v>
      </c>
      <c r="H6134">
        <v>0.89200000000000002</v>
      </c>
      <c r="I6134" t="s">
        <v>265</v>
      </c>
      <c r="J6134" t="s">
        <v>242</v>
      </c>
      <c r="K6134" t="s">
        <v>243</v>
      </c>
      <c r="L6134" t="s">
        <v>244</v>
      </c>
      <c r="M6134">
        <v>0</v>
      </c>
      <c r="N6134">
        <v>0.89200000000000002</v>
      </c>
      <c r="O6134" t="s">
        <v>331</v>
      </c>
      <c r="P6134" t="s">
        <v>12552</v>
      </c>
      <c r="Q6134" t="s">
        <v>453</v>
      </c>
      <c r="R6134" t="s">
        <v>12553</v>
      </c>
      <c r="S6134" t="s">
        <v>270</v>
      </c>
      <c r="T6134" t="b">
        <v>1</v>
      </c>
    </row>
    <row r="6135" spans="1:20" x14ac:dyDescent="0.25">
      <c r="A6135" t="s">
        <v>259</v>
      </c>
      <c r="B6135" t="s">
        <v>260</v>
      </c>
      <c r="C6135" t="s">
        <v>294</v>
      </c>
      <c r="D6135" t="s">
        <v>450</v>
      </c>
      <c r="E6135" t="s">
        <v>3684</v>
      </c>
      <c r="F6135" t="s">
        <v>6320</v>
      </c>
      <c r="G6135" t="s">
        <v>6320</v>
      </c>
      <c r="H6135">
        <v>0.52400000000000002</v>
      </c>
      <c r="I6135" t="s">
        <v>265</v>
      </c>
      <c r="J6135" t="s">
        <v>242</v>
      </c>
      <c r="K6135" t="s">
        <v>243</v>
      </c>
      <c r="L6135" t="s">
        <v>244</v>
      </c>
      <c r="M6135">
        <v>0</v>
      </c>
      <c r="N6135">
        <v>0.52400000000000002</v>
      </c>
      <c r="O6135" t="s">
        <v>331</v>
      </c>
      <c r="P6135" t="s">
        <v>12552</v>
      </c>
      <c r="Q6135" t="s">
        <v>453</v>
      </c>
      <c r="R6135" t="s">
        <v>12553</v>
      </c>
      <c r="S6135" t="s">
        <v>270</v>
      </c>
      <c r="T6135" t="b">
        <v>1</v>
      </c>
    </row>
    <row r="6136" spans="1:20" x14ac:dyDescent="0.25">
      <c r="A6136" t="s">
        <v>259</v>
      </c>
      <c r="B6136" t="s">
        <v>260</v>
      </c>
      <c r="C6136" t="s">
        <v>237</v>
      </c>
      <c r="D6136" t="s">
        <v>1155</v>
      </c>
      <c r="E6136" t="s">
        <v>2021</v>
      </c>
      <c r="F6136" t="s">
        <v>2022</v>
      </c>
      <c r="G6136" t="s">
        <v>2022</v>
      </c>
      <c r="H6136">
        <v>0.10100000000000001</v>
      </c>
      <c r="I6136" t="s">
        <v>265</v>
      </c>
      <c r="J6136" t="s">
        <v>242</v>
      </c>
      <c r="K6136" t="s">
        <v>243</v>
      </c>
      <c r="L6136" t="s">
        <v>244</v>
      </c>
      <c r="M6136">
        <v>0</v>
      </c>
      <c r="N6136">
        <v>0.10100000000000001</v>
      </c>
      <c r="O6136" t="s">
        <v>952</v>
      </c>
      <c r="P6136" s="18" t="s">
        <v>4914</v>
      </c>
      <c r="Q6136" t="s">
        <v>1159</v>
      </c>
      <c r="R6136" t="s">
        <v>12554</v>
      </c>
      <c r="S6136" t="s">
        <v>270</v>
      </c>
      <c r="T6136" t="b">
        <v>0</v>
      </c>
    </row>
    <row r="6137" spans="1:20" x14ac:dyDescent="0.25">
      <c r="A6137" t="s">
        <v>259</v>
      </c>
      <c r="B6137" t="s">
        <v>260</v>
      </c>
      <c r="C6137" t="s">
        <v>294</v>
      </c>
      <c r="D6137" t="s">
        <v>1155</v>
      </c>
      <c r="E6137" t="s">
        <v>2021</v>
      </c>
      <c r="F6137" t="s">
        <v>2022</v>
      </c>
      <c r="G6137" t="s">
        <v>2022</v>
      </c>
      <c r="H6137">
        <v>2.9000000000000001E-2</v>
      </c>
      <c r="I6137" t="s">
        <v>265</v>
      </c>
      <c r="J6137" t="s">
        <v>242</v>
      </c>
      <c r="K6137" t="s">
        <v>243</v>
      </c>
      <c r="L6137" t="s">
        <v>244</v>
      </c>
      <c r="M6137">
        <v>0</v>
      </c>
      <c r="N6137">
        <v>2.9000000000000001E-2</v>
      </c>
      <c r="O6137" t="s">
        <v>952</v>
      </c>
      <c r="P6137" s="18" t="s">
        <v>4914</v>
      </c>
      <c r="Q6137" t="s">
        <v>1159</v>
      </c>
      <c r="R6137" t="s">
        <v>12554</v>
      </c>
      <c r="S6137" t="s">
        <v>270</v>
      </c>
      <c r="T6137" t="b">
        <v>0</v>
      </c>
    </row>
    <row r="6138" spans="1:20" x14ac:dyDescent="0.25">
      <c r="A6138" t="s">
        <v>259</v>
      </c>
      <c r="B6138" t="s">
        <v>260</v>
      </c>
      <c r="C6138" t="s">
        <v>237</v>
      </c>
      <c r="D6138" t="s">
        <v>2126</v>
      </c>
      <c r="E6138" t="s">
        <v>2618</v>
      </c>
      <c r="F6138" t="s">
        <v>12555</v>
      </c>
      <c r="G6138" t="s">
        <v>12555</v>
      </c>
      <c r="H6138">
        <v>0.39500000000000002</v>
      </c>
      <c r="I6138" t="s">
        <v>265</v>
      </c>
      <c r="J6138" t="s">
        <v>242</v>
      </c>
      <c r="K6138" t="s">
        <v>243</v>
      </c>
      <c r="L6138" t="s">
        <v>244</v>
      </c>
      <c r="M6138">
        <v>0</v>
      </c>
      <c r="N6138">
        <v>0.39500000000000002</v>
      </c>
      <c r="O6138" t="s">
        <v>1083</v>
      </c>
      <c r="P6138" t="s">
        <v>12556</v>
      </c>
      <c r="Q6138" t="s">
        <v>2130</v>
      </c>
      <c r="R6138" t="s">
        <v>12557</v>
      </c>
      <c r="S6138" t="s">
        <v>270</v>
      </c>
      <c r="T6138" t="b">
        <v>1</v>
      </c>
    </row>
    <row r="6139" spans="1:20" x14ac:dyDescent="0.25">
      <c r="A6139" t="s">
        <v>259</v>
      </c>
      <c r="B6139" t="s">
        <v>260</v>
      </c>
      <c r="C6139" t="s">
        <v>237</v>
      </c>
      <c r="D6139" t="s">
        <v>2206</v>
      </c>
      <c r="E6139" t="s">
        <v>4198</v>
      </c>
      <c r="F6139" t="s">
        <v>12558</v>
      </c>
      <c r="G6139" t="s">
        <v>12558</v>
      </c>
      <c r="H6139">
        <v>9.5999999999999992E-3</v>
      </c>
      <c r="I6139" t="s">
        <v>265</v>
      </c>
      <c r="J6139" t="s">
        <v>242</v>
      </c>
      <c r="K6139" t="s">
        <v>243</v>
      </c>
      <c r="L6139" t="s">
        <v>244</v>
      </c>
      <c r="M6139">
        <v>0</v>
      </c>
      <c r="N6139">
        <v>9.5999999999999992E-3</v>
      </c>
      <c r="O6139" t="s">
        <v>310</v>
      </c>
      <c r="P6139" t="s">
        <v>12559</v>
      </c>
      <c r="Q6139" t="s">
        <v>2210</v>
      </c>
      <c r="R6139" t="s">
        <v>12560</v>
      </c>
      <c r="S6139" t="s">
        <v>270</v>
      </c>
      <c r="T6139" t="b">
        <v>1</v>
      </c>
    </row>
    <row r="6140" spans="1:20" x14ac:dyDescent="0.25">
      <c r="A6140" t="s">
        <v>259</v>
      </c>
      <c r="B6140" t="s">
        <v>260</v>
      </c>
      <c r="C6140" t="s">
        <v>237</v>
      </c>
      <c r="D6140" t="s">
        <v>884</v>
      </c>
      <c r="E6140" t="s">
        <v>6432</v>
      </c>
      <c r="F6140" t="s">
        <v>6432</v>
      </c>
      <c r="G6140" t="s">
        <v>9319</v>
      </c>
      <c r="H6140">
        <v>1.4239999999999999</v>
      </c>
      <c r="I6140" t="s">
        <v>265</v>
      </c>
      <c r="J6140" t="s">
        <v>242</v>
      </c>
      <c r="K6140" t="s">
        <v>243</v>
      </c>
      <c r="L6140" t="s">
        <v>244</v>
      </c>
      <c r="M6140">
        <v>0</v>
      </c>
      <c r="N6140">
        <v>1.4239999999999999</v>
      </c>
      <c r="O6140" t="s">
        <v>372</v>
      </c>
      <c r="P6140" t="s">
        <v>12561</v>
      </c>
      <c r="Q6140" t="s">
        <v>889</v>
      </c>
      <c r="R6140" t="s">
        <v>12562</v>
      </c>
      <c r="S6140" t="s">
        <v>270</v>
      </c>
      <c r="T6140" t="b">
        <v>1</v>
      </c>
    </row>
    <row r="6141" spans="1:20" x14ac:dyDescent="0.25">
      <c r="A6141" t="s">
        <v>236</v>
      </c>
      <c r="B6141" t="s">
        <v>236</v>
      </c>
      <c r="C6141" t="s">
        <v>237</v>
      </c>
      <c r="D6141" t="s">
        <v>314</v>
      </c>
      <c r="E6141" t="s">
        <v>251</v>
      </c>
      <c r="F6141" t="s">
        <v>1520</v>
      </c>
      <c r="G6141" t="s">
        <v>1521</v>
      </c>
      <c r="H6141">
        <v>8.5000000000000006E-3</v>
      </c>
      <c r="I6141" t="s">
        <v>241</v>
      </c>
      <c r="J6141" t="s">
        <v>242</v>
      </c>
      <c r="K6141" t="s">
        <v>243</v>
      </c>
      <c r="L6141" t="s">
        <v>244</v>
      </c>
      <c r="M6141">
        <v>0</v>
      </c>
      <c r="N6141">
        <v>8.5000000000000006E-3</v>
      </c>
      <c r="O6141" t="s">
        <v>255</v>
      </c>
      <c r="P6141" t="s">
        <v>12563</v>
      </c>
      <c r="Q6141" t="s">
        <v>318</v>
      </c>
      <c r="R6141" t="s">
        <v>2182</v>
      </c>
      <c r="S6141" t="s">
        <v>249</v>
      </c>
      <c r="T6141" t="b">
        <v>1</v>
      </c>
    </row>
    <row r="6142" spans="1:20" x14ac:dyDescent="0.25">
      <c r="A6142" t="s">
        <v>259</v>
      </c>
      <c r="B6142" t="s">
        <v>260</v>
      </c>
      <c r="C6142" t="s">
        <v>237</v>
      </c>
      <c r="D6142" t="s">
        <v>443</v>
      </c>
      <c r="E6142" t="s">
        <v>9925</v>
      </c>
      <c r="F6142" t="s">
        <v>9926</v>
      </c>
      <c r="G6142" t="s">
        <v>9926</v>
      </c>
      <c r="H6142">
        <v>4.5119999999999996</v>
      </c>
      <c r="I6142" t="s">
        <v>265</v>
      </c>
      <c r="J6142" t="s">
        <v>242</v>
      </c>
      <c r="K6142" t="s">
        <v>243</v>
      </c>
      <c r="L6142" t="s">
        <v>244</v>
      </c>
      <c r="M6142">
        <v>0</v>
      </c>
      <c r="N6142">
        <v>4.5119999999999996</v>
      </c>
      <c r="O6142" t="s">
        <v>576</v>
      </c>
      <c r="P6142" t="s">
        <v>12564</v>
      </c>
      <c r="Q6142" t="s">
        <v>448</v>
      </c>
      <c r="R6142" t="s">
        <v>12565</v>
      </c>
      <c r="S6142" t="s">
        <v>270</v>
      </c>
      <c r="T6142" t="b">
        <v>1</v>
      </c>
    </row>
    <row r="6143" spans="1:20" x14ac:dyDescent="0.25">
      <c r="A6143" t="s">
        <v>259</v>
      </c>
      <c r="B6143" t="s">
        <v>260</v>
      </c>
      <c r="C6143" t="s">
        <v>294</v>
      </c>
      <c r="D6143" t="s">
        <v>443</v>
      </c>
      <c r="E6143" t="s">
        <v>9925</v>
      </c>
      <c r="F6143" t="s">
        <v>9926</v>
      </c>
      <c r="G6143" t="s">
        <v>9926</v>
      </c>
      <c r="H6143">
        <v>2.3039999999999998</v>
      </c>
      <c r="I6143" t="s">
        <v>265</v>
      </c>
      <c r="J6143" t="s">
        <v>242</v>
      </c>
      <c r="K6143" t="s">
        <v>243</v>
      </c>
      <c r="L6143" t="s">
        <v>244</v>
      </c>
      <c r="M6143">
        <v>0</v>
      </c>
      <c r="N6143">
        <v>2.3039999999999998</v>
      </c>
      <c r="O6143" t="s">
        <v>576</v>
      </c>
      <c r="P6143" t="s">
        <v>12564</v>
      </c>
      <c r="Q6143" t="s">
        <v>448</v>
      </c>
      <c r="R6143" t="s">
        <v>12565</v>
      </c>
      <c r="S6143" t="s">
        <v>270</v>
      </c>
      <c r="T6143" t="b">
        <v>1</v>
      </c>
    </row>
    <row r="6144" spans="1:20" x14ac:dyDescent="0.25">
      <c r="A6144" t="s">
        <v>259</v>
      </c>
      <c r="B6144" t="s">
        <v>271</v>
      </c>
      <c r="C6144" t="s">
        <v>237</v>
      </c>
      <c r="D6144" t="s">
        <v>2761</v>
      </c>
      <c r="E6144" t="s">
        <v>12566</v>
      </c>
      <c r="F6144" t="s">
        <v>12566</v>
      </c>
      <c r="G6144" t="s">
        <v>12567</v>
      </c>
      <c r="H6144">
        <v>3.7170000000000001</v>
      </c>
      <c r="I6144" t="s">
        <v>265</v>
      </c>
      <c r="J6144" t="s">
        <v>242</v>
      </c>
      <c r="K6144" t="s">
        <v>243</v>
      </c>
      <c r="L6144" t="s">
        <v>244</v>
      </c>
      <c r="M6144">
        <v>0</v>
      </c>
      <c r="N6144">
        <v>3.7170000000000001</v>
      </c>
      <c r="O6144" t="s">
        <v>266</v>
      </c>
      <c r="P6144" t="s">
        <v>12568</v>
      </c>
      <c r="Q6144" t="s">
        <v>2767</v>
      </c>
      <c r="R6144" t="s">
        <v>12569</v>
      </c>
      <c r="S6144" t="s">
        <v>279</v>
      </c>
      <c r="T6144" t="b">
        <v>1</v>
      </c>
    </row>
    <row r="6145" spans="1:20" x14ac:dyDescent="0.25">
      <c r="A6145" t="s">
        <v>259</v>
      </c>
      <c r="B6145" t="s">
        <v>271</v>
      </c>
      <c r="C6145" t="s">
        <v>336</v>
      </c>
      <c r="D6145" t="s">
        <v>2761</v>
      </c>
      <c r="E6145" t="s">
        <v>12566</v>
      </c>
      <c r="F6145" t="s">
        <v>12566</v>
      </c>
      <c r="G6145" t="s">
        <v>12567</v>
      </c>
      <c r="H6145">
        <v>57</v>
      </c>
      <c r="I6145" t="s">
        <v>265</v>
      </c>
      <c r="J6145" t="s">
        <v>242</v>
      </c>
      <c r="K6145" t="s">
        <v>243</v>
      </c>
      <c r="L6145" t="s">
        <v>244</v>
      </c>
      <c r="M6145">
        <v>0</v>
      </c>
      <c r="N6145">
        <v>57</v>
      </c>
      <c r="O6145" t="s">
        <v>266</v>
      </c>
      <c r="P6145" t="s">
        <v>12568</v>
      </c>
      <c r="Q6145" t="s">
        <v>2767</v>
      </c>
      <c r="R6145" t="s">
        <v>12570</v>
      </c>
      <c r="S6145" t="s">
        <v>279</v>
      </c>
      <c r="T6145" t="b">
        <v>1</v>
      </c>
    </row>
    <row r="6146" spans="1:20" x14ac:dyDescent="0.25">
      <c r="A6146" t="s">
        <v>259</v>
      </c>
      <c r="B6146" t="s">
        <v>271</v>
      </c>
      <c r="C6146" t="s">
        <v>336</v>
      </c>
      <c r="D6146" t="s">
        <v>2761</v>
      </c>
      <c r="E6146" t="s">
        <v>12566</v>
      </c>
      <c r="F6146" t="s">
        <v>12566</v>
      </c>
      <c r="G6146" t="s">
        <v>12567</v>
      </c>
      <c r="H6146">
        <v>118</v>
      </c>
      <c r="I6146" t="s">
        <v>265</v>
      </c>
      <c r="J6146" t="s">
        <v>242</v>
      </c>
      <c r="K6146" t="s">
        <v>243</v>
      </c>
      <c r="L6146" t="s">
        <v>244</v>
      </c>
      <c r="M6146">
        <v>0</v>
      </c>
      <c r="N6146">
        <v>118</v>
      </c>
      <c r="O6146" t="s">
        <v>266</v>
      </c>
      <c r="P6146" t="s">
        <v>12568</v>
      </c>
      <c r="Q6146" t="s">
        <v>2767</v>
      </c>
      <c r="R6146" t="s">
        <v>12571</v>
      </c>
      <c r="S6146" t="s">
        <v>279</v>
      </c>
      <c r="T6146" t="b">
        <v>1</v>
      </c>
    </row>
    <row r="6147" spans="1:20" x14ac:dyDescent="0.25">
      <c r="A6147" t="s">
        <v>236</v>
      </c>
      <c r="B6147" t="s">
        <v>236</v>
      </c>
      <c r="C6147" t="s">
        <v>237</v>
      </c>
      <c r="D6147" t="s">
        <v>314</v>
      </c>
      <c r="F6147" t="s">
        <v>567</v>
      </c>
      <c r="G6147" t="s">
        <v>906</v>
      </c>
      <c r="H6147">
        <v>4.0000000000000001E-3</v>
      </c>
      <c r="I6147" t="s">
        <v>254</v>
      </c>
      <c r="J6147" t="s">
        <v>242</v>
      </c>
      <c r="K6147" t="s">
        <v>243</v>
      </c>
      <c r="L6147" t="s">
        <v>244</v>
      </c>
      <c r="M6147">
        <v>0</v>
      </c>
      <c r="N6147">
        <v>4.0000000000000001E-3</v>
      </c>
      <c r="O6147" t="s">
        <v>569</v>
      </c>
      <c r="P6147" t="s">
        <v>2303</v>
      </c>
      <c r="Q6147" t="s">
        <v>318</v>
      </c>
      <c r="R6147" t="s">
        <v>11362</v>
      </c>
      <c r="S6147" t="s">
        <v>249</v>
      </c>
      <c r="T6147" t="b">
        <v>1</v>
      </c>
    </row>
    <row r="6148" spans="1:20" x14ac:dyDescent="0.25">
      <c r="A6148" t="s">
        <v>236</v>
      </c>
      <c r="B6148" t="s">
        <v>615</v>
      </c>
      <c r="C6148" t="s">
        <v>336</v>
      </c>
      <c r="D6148" t="s">
        <v>4941</v>
      </c>
      <c r="E6148" t="s">
        <v>12572</v>
      </c>
      <c r="F6148" t="s">
        <v>12573</v>
      </c>
      <c r="G6148" t="s">
        <v>12574</v>
      </c>
      <c r="H6148">
        <v>3928538</v>
      </c>
      <c r="I6148" t="s">
        <v>618</v>
      </c>
      <c r="J6148" t="s">
        <v>242</v>
      </c>
      <c r="K6148" t="s">
        <v>243</v>
      </c>
      <c r="L6148" t="s">
        <v>244</v>
      </c>
      <c r="M6148">
        <v>0</v>
      </c>
      <c r="N6148">
        <v>3928538</v>
      </c>
      <c r="O6148" t="s">
        <v>844</v>
      </c>
      <c r="P6148" t="s">
        <v>7130</v>
      </c>
      <c r="Q6148" t="s">
        <v>4946</v>
      </c>
      <c r="R6148" t="s">
        <v>12575</v>
      </c>
      <c r="S6148" t="s">
        <v>623</v>
      </c>
      <c r="T6148" t="b">
        <v>0</v>
      </c>
    </row>
    <row r="6149" spans="1:20" x14ac:dyDescent="0.25">
      <c r="A6149" t="s">
        <v>259</v>
      </c>
      <c r="B6149" t="s">
        <v>260</v>
      </c>
      <c r="C6149" t="s">
        <v>237</v>
      </c>
      <c r="D6149" t="s">
        <v>580</v>
      </c>
      <c r="E6149" t="s">
        <v>3565</v>
      </c>
      <c r="F6149" t="s">
        <v>12576</v>
      </c>
      <c r="G6149" t="s">
        <v>12576</v>
      </c>
      <c r="H6149">
        <v>0.30719999999999997</v>
      </c>
      <c r="I6149" t="s">
        <v>265</v>
      </c>
      <c r="J6149" t="s">
        <v>242</v>
      </c>
      <c r="K6149" t="s">
        <v>243</v>
      </c>
      <c r="L6149" t="s">
        <v>244</v>
      </c>
      <c r="M6149">
        <v>0</v>
      </c>
      <c r="N6149">
        <v>0.30719999999999997</v>
      </c>
      <c r="O6149" t="s">
        <v>372</v>
      </c>
      <c r="P6149" t="s">
        <v>12577</v>
      </c>
      <c r="Q6149" t="s">
        <v>584</v>
      </c>
      <c r="R6149" t="s">
        <v>12578</v>
      </c>
      <c r="S6149" t="s">
        <v>270</v>
      </c>
      <c r="T6149" t="b">
        <v>1</v>
      </c>
    </row>
    <row r="6150" spans="1:20" x14ac:dyDescent="0.25">
      <c r="A6150" t="s">
        <v>236</v>
      </c>
      <c r="B6150" t="s">
        <v>236</v>
      </c>
      <c r="C6150" t="s">
        <v>237</v>
      </c>
      <c r="D6150" t="s">
        <v>250</v>
      </c>
      <c r="F6150" t="s">
        <v>567</v>
      </c>
      <c r="G6150" t="s">
        <v>9987</v>
      </c>
      <c r="H6150">
        <v>3.2499999999999999E-3</v>
      </c>
      <c r="I6150" t="s">
        <v>561</v>
      </c>
      <c r="J6150" t="s">
        <v>242</v>
      </c>
      <c r="K6150" t="s">
        <v>243</v>
      </c>
      <c r="L6150" t="s">
        <v>244</v>
      </c>
      <c r="M6150">
        <v>0</v>
      </c>
      <c r="N6150">
        <v>3.2499999999999999E-3</v>
      </c>
      <c r="O6150" t="s">
        <v>432</v>
      </c>
      <c r="P6150" t="s">
        <v>12579</v>
      </c>
      <c r="Q6150" t="s">
        <v>257</v>
      </c>
      <c r="R6150" t="s">
        <v>9629</v>
      </c>
      <c r="S6150" t="s">
        <v>249</v>
      </c>
      <c r="T6150" t="b">
        <v>1</v>
      </c>
    </row>
    <row r="6151" spans="1:20" x14ac:dyDescent="0.25">
      <c r="A6151" t="s">
        <v>236</v>
      </c>
      <c r="B6151" t="s">
        <v>236</v>
      </c>
      <c r="C6151" t="s">
        <v>237</v>
      </c>
      <c r="D6151" t="s">
        <v>392</v>
      </c>
      <c r="E6151" t="s">
        <v>251</v>
      </c>
      <c r="F6151" t="s">
        <v>459</v>
      </c>
      <c r="G6151" t="s">
        <v>2037</v>
      </c>
      <c r="H6151">
        <v>4.0000000000000001E-3</v>
      </c>
      <c r="I6151" t="s">
        <v>254</v>
      </c>
      <c r="J6151" t="s">
        <v>242</v>
      </c>
      <c r="K6151" t="s">
        <v>243</v>
      </c>
      <c r="L6151" t="s">
        <v>244</v>
      </c>
      <c r="M6151">
        <v>0</v>
      </c>
      <c r="N6151">
        <v>4.0000000000000001E-3</v>
      </c>
      <c r="O6151" t="s">
        <v>255</v>
      </c>
      <c r="P6151" t="s">
        <v>12580</v>
      </c>
      <c r="Q6151" t="s">
        <v>397</v>
      </c>
      <c r="R6151" t="s">
        <v>462</v>
      </c>
      <c r="S6151" t="s">
        <v>249</v>
      </c>
      <c r="T6151" t="b">
        <v>1</v>
      </c>
    </row>
    <row r="6152" spans="1:20" x14ac:dyDescent="0.25">
      <c r="A6152" t="s">
        <v>259</v>
      </c>
      <c r="B6152" t="s">
        <v>260</v>
      </c>
      <c r="C6152" t="s">
        <v>237</v>
      </c>
      <c r="D6152" t="s">
        <v>980</v>
      </c>
      <c r="E6152" t="s">
        <v>5564</v>
      </c>
      <c r="F6152" t="s">
        <v>6374</v>
      </c>
      <c r="G6152" t="s">
        <v>6375</v>
      </c>
      <c r="H6152">
        <v>4.0044000000000003E-2</v>
      </c>
      <c r="I6152" t="s">
        <v>265</v>
      </c>
      <c r="J6152" t="s">
        <v>242</v>
      </c>
      <c r="K6152" t="s">
        <v>243</v>
      </c>
      <c r="L6152" t="s">
        <v>244</v>
      </c>
      <c r="M6152">
        <v>0</v>
      </c>
      <c r="N6152">
        <v>4.0044000000000003E-2</v>
      </c>
      <c r="O6152" t="s">
        <v>372</v>
      </c>
      <c r="P6152" t="s">
        <v>12581</v>
      </c>
      <c r="Q6152" t="s">
        <v>985</v>
      </c>
      <c r="R6152" t="s">
        <v>12582</v>
      </c>
      <c r="S6152" t="s">
        <v>270</v>
      </c>
      <c r="T6152" t="b">
        <v>1</v>
      </c>
    </row>
    <row r="6153" spans="1:20" x14ac:dyDescent="0.25">
      <c r="A6153" t="s">
        <v>259</v>
      </c>
      <c r="B6153" t="s">
        <v>260</v>
      </c>
      <c r="C6153" t="s">
        <v>294</v>
      </c>
      <c r="D6153" t="s">
        <v>980</v>
      </c>
      <c r="E6153" t="s">
        <v>5564</v>
      </c>
      <c r="F6153" t="s">
        <v>6374</v>
      </c>
      <c r="G6153" t="s">
        <v>6375</v>
      </c>
      <c r="H6153">
        <v>1.7951999999999999E-2</v>
      </c>
      <c r="I6153" t="s">
        <v>265</v>
      </c>
      <c r="J6153" t="s">
        <v>242</v>
      </c>
      <c r="K6153" t="s">
        <v>243</v>
      </c>
      <c r="L6153" t="s">
        <v>244</v>
      </c>
      <c r="M6153">
        <v>0</v>
      </c>
      <c r="N6153">
        <v>1.7951999999999999E-2</v>
      </c>
      <c r="O6153" t="s">
        <v>372</v>
      </c>
      <c r="P6153" t="s">
        <v>12581</v>
      </c>
      <c r="Q6153" t="s">
        <v>985</v>
      </c>
      <c r="R6153" t="s">
        <v>12582</v>
      </c>
      <c r="S6153" t="s">
        <v>270</v>
      </c>
      <c r="T6153" t="b">
        <v>1</v>
      </c>
    </row>
    <row r="6154" spans="1:20" x14ac:dyDescent="0.25">
      <c r="A6154" t="s">
        <v>259</v>
      </c>
      <c r="B6154" t="s">
        <v>260</v>
      </c>
      <c r="C6154" t="s">
        <v>237</v>
      </c>
      <c r="D6154" t="s">
        <v>1838</v>
      </c>
      <c r="E6154" t="s">
        <v>8899</v>
      </c>
      <c r="F6154" t="s">
        <v>12583</v>
      </c>
      <c r="G6154" t="s">
        <v>12583</v>
      </c>
      <c r="H6154">
        <v>2.6640000000000001</v>
      </c>
      <c r="I6154" t="s">
        <v>265</v>
      </c>
      <c r="J6154" t="s">
        <v>242</v>
      </c>
      <c r="K6154" t="s">
        <v>243</v>
      </c>
      <c r="L6154" t="s">
        <v>244</v>
      </c>
      <c r="M6154">
        <v>0</v>
      </c>
      <c r="N6154">
        <v>2.6640000000000001</v>
      </c>
      <c r="O6154" t="s">
        <v>952</v>
      </c>
      <c r="P6154" t="s">
        <v>12584</v>
      </c>
      <c r="Q6154" t="s">
        <v>1842</v>
      </c>
      <c r="R6154" t="s">
        <v>12585</v>
      </c>
      <c r="S6154" t="s">
        <v>270</v>
      </c>
      <c r="T6154" t="b">
        <v>1</v>
      </c>
    </row>
    <row r="6155" spans="1:20" x14ac:dyDescent="0.25">
      <c r="A6155" t="s">
        <v>259</v>
      </c>
      <c r="B6155" t="s">
        <v>260</v>
      </c>
      <c r="C6155" t="s">
        <v>237</v>
      </c>
      <c r="D6155" t="s">
        <v>306</v>
      </c>
      <c r="E6155" t="s">
        <v>6241</v>
      </c>
      <c r="F6155" t="s">
        <v>6242</v>
      </c>
      <c r="G6155" t="s">
        <v>6243</v>
      </c>
      <c r="H6155">
        <v>0.40300000000000002</v>
      </c>
      <c r="I6155" t="s">
        <v>265</v>
      </c>
      <c r="J6155" t="s">
        <v>242</v>
      </c>
      <c r="K6155" t="s">
        <v>243</v>
      </c>
      <c r="L6155" t="s">
        <v>244</v>
      </c>
      <c r="M6155">
        <v>0</v>
      </c>
      <c r="N6155">
        <v>0.40300000000000002</v>
      </c>
      <c r="O6155" t="s">
        <v>324</v>
      </c>
      <c r="P6155" t="s">
        <v>12278</v>
      </c>
      <c r="Q6155" t="s">
        <v>312</v>
      </c>
      <c r="R6155" t="s">
        <v>12586</v>
      </c>
      <c r="S6155" t="s">
        <v>270</v>
      </c>
      <c r="T6155" t="b">
        <v>1</v>
      </c>
    </row>
    <row r="6156" spans="1:20" x14ac:dyDescent="0.25">
      <c r="A6156" t="s">
        <v>236</v>
      </c>
      <c r="B6156" t="s">
        <v>615</v>
      </c>
      <c r="C6156" t="s">
        <v>237</v>
      </c>
      <c r="D6156" t="s">
        <v>615</v>
      </c>
      <c r="F6156" t="s">
        <v>8917</v>
      </c>
      <c r="G6156" t="s">
        <v>12587</v>
      </c>
      <c r="H6156">
        <v>0.02</v>
      </c>
      <c r="I6156" t="s">
        <v>10439</v>
      </c>
      <c r="J6156" t="s">
        <v>242</v>
      </c>
      <c r="K6156" t="s">
        <v>243</v>
      </c>
      <c r="L6156" t="s">
        <v>244</v>
      </c>
      <c r="M6156">
        <v>0</v>
      </c>
      <c r="N6156">
        <v>0.02</v>
      </c>
      <c r="O6156" t="s">
        <v>660</v>
      </c>
      <c r="P6156" t="s">
        <v>12588</v>
      </c>
      <c r="Q6156" t="s">
        <v>621</v>
      </c>
      <c r="R6156" t="s">
        <v>8920</v>
      </c>
      <c r="S6156" t="s">
        <v>623</v>
      </c>
      <c r="T6156" t="b">
        <v>1</v>
      </c>
    </row>
    <row r="6157" spans="1:20" x14ac:dyDescent="0.25">
      <c r="A6157" t="s">
        <v>259</v>
      </c>
      <c r="B6157" t="s">
        <v>260</v>
      </c>
      <c r="C6157" t="s">
        <v>237</v>
      </c>
      <c r="D6157" t="s">
        <v>320</v>
      </c>
      <c r="E6157" t="s">
        <v>8756</v>
      </c>
      <c r="F6157" t="s">
        <v>12589</v>
      </c>
      <c r="G6157" t="s">
        <v>12590</v>
      </c>
      <c r="H6157">
        <v>1.21</v>
      </c>
      <c r="I6157" t="s">
        <v>265</v>
      </c>
      <c r="J6157" t="s">
        <v>242</v>
      </c>
      <c r="K6157" t="s">
        <v>243</v>
      </c>
      <c r="L6157" t="s">
        <v>244</v>
      </c>
      <c r="M6157">
        <v>0</v>
      </c>
      <c r="N6157">
        <v>1.21</v>
      </c>
      <c r="O6157" t="s">
        <v>324</v>
      </c>
      <c r="P6157" t="s">
        <v>12591</v>
      </c>
      <c r="Q6157" t="s">
        <v>326</v>
      </c>
      <c r="R6157" t="s">
        <v>12592</v>
      </c>
      <c r="S6157" t="s">
        <v>270</v>
      </c>
      <c r="T6157" t="b">
        <v>1</v>
      </c>
    </row>
    <row r="6158" spans="1:20" x14ac:dyDescent="0.25">
      <c r="A6158" t="s">
        <v>259</v>
      </c>
      <c r="B6158" t="s">
        <v>260</v>
      </c>
      <c r="C6158" t="s">
        <v>237</v>
      </c>
      <c r="D6158" t="s">
        <v>1953</v>
      </c>
      <c r="E6158" t="s">
        <v>4898</v>
      </c>
      <c r="F6158" t="s">
        <v>7016</v>
      </c>
      <c r="G6158" t="s">
        <v>7016</v>
      </c>
      <c r="H6158">
        <v>9.84</v>
      </c>
      <c r="I6158" t="s">
        <v>265</v>
      </c>
      <c r="J6158" t="s">
        <v>242</v>
      </c>
      <c r="K6158" t="s">
        <v>243</v>
      </c>
      <c r="L6158" t="s">
        <v>244</v>
      </c>
      <c r="M6158">
        <v>0</v>
      </c>
      <c r="N6158">
        <v>9.84</v>
      </c>
      <c r="O6158" t="s">
        <v>331</v>
      </c>
      <c r="P6158" t="s">
        <v>12593</v>
      </c>
      <c r="Q6158" t="s">
        <v>1957</v>
      </c>
      <c r="R6158" t="s">
        <v>12594</v>
      </c>
      <c r="S6158" t="s">
        <v>270</v>
      </c>
      <c r="T6158" t="b">
        <v>1</v>
      </c>
    </row>
    <row r="6159" spans="1:20" x14ac:dyDescent="0.25">
      <c r="A6159" t="s">
        <v>259</v>
      </c>
      <c r="B6159" t="s">
        <v>260</v>
      </c>
      <c r="C6159" t="s">
        <v>294</v>
      </c>
      <c r="D6159" t="s">
        <v>1953</v>
      </c>
      <c r="E6159" t="s">
        <v>4898</v>
      </c>
      <c r="F6159" t="s">
        <v>7016</v>
      </c>
      <c r="G6159" t="s">
        <v>7016</v>
      </c>
      <c r="H6159">
        <v>5.4240000000000004</v>
      </c>
      <c r="I6159" t="s">
        <v>265</v>
      </c>
      <c r="J6159" t="s">
        <v>242</v>
      </c>
      <c r="K6159" t="s">
        <v>243</v>
      </c>
      <c r="L6159" t="s">
        <v>244</v>
      </c>
      <c r="M6159">
        <v>0</v>
      </c>
      <c r="N6159">
        <v>5.4240000000000004</v>
      </c>
      <c r="O6159" t="s">
        <v>331</v>
      </c>
      <c r="P6159" t="s">
        <v>12593</v>
      </c>
      <c r="Q6159" t="s">
        <v>1957</v>
      </c>
      <c r="R6159" t="s">
        <v>12594</v>
      </c>
      <c r="S6159" t="s">
        <v>270</v>
      </c>
      <c r="T6159" t="b">
        <v>1</v>
      </c>
    </row>
    <row r="6160" spans="1:20" x14ac:dyDescent="0.25">
      <c r="A6160" t="s">
        <v>259</v>
      </c>
      <c r="B6160" t="s">
        <v>260</v>
      </c>
      <c r="C6160" t="s">
        <v>237</v>
      </c>
      <c r="D6160" t="s">
        <v>1652</v>
      </c>
      <c r="E6160" t="s">
        <v>4578</v>
      </c>
      <c r="F6160" t="s">
        <v>8950</v>
      </c>
      <c r="G6160" t="s">
        <v>8950</v>
      </c>
      <c r="H6160">
        <v>0.54200000000000004</v>
      </c>
      <c r="I6160" t="s">
        <v>265</v>
      </c>
      <c r="J6160" t="s">
        <v>242</v>
      </c>
      <c r="K6160" t="s">
        <v>243</v>
      </c>
      <c r="L6160" t="s">
        <v>244</v>
      </c>
      <c r="M6160">
        <v>0</v>
      </c>
      <c r="N6160">
        <v>0.54200000000000004</v>
      </c>
      <c r="O6160" t="s">
        <v>324</v>
      </c>
      <c r="P6160" t="s">
        <v>12595</v>
      </c>
      <c r="Q6160" t="s">
        <v>1656</v>
      </c>
      <c r="R6160" t="s">
        <v>12596</v>
      </c>
      <c r="S6160" t="s">
        <v>270</v>
      </c>
      <c r="T6160" t="b">
        <v>1</v>
      </c>
    </row>
    <row r="6161" spans="1:20" x14ac:dyDescent="0.25">
      <c r="A6161" t="s">
        <v>259</v>
      </c>
      <c r="B6161" t="s">
        <v>260</v>
      </c>
      <c r="C6161" t="s">
        <v>237</v>
      </c>
      <c r="D6161" t="s">
        <v>677</v>
      </c>
      <c r="E6161" t="s">
        <v>2168</v>
      </c>
      <c r="F6161" t="s">
        <v>5530</v>
      </c>
      <c r="G6161" t="s">
        <v>5530</v>
      </c>
      <c r="H6161">
        <v>2.1800000000000002</v>
      </c>
      <c r="I6161" t="s">
        <v>265</v>
      </c>
      <c r="J6161" t="s">
        <v>242</v>
      </c>
      <c r="K6161" t="s">
        <v>243</v>
      </c>
      <c r="L6161" t="s">
        <v>244</v>
      </c>
      <c r="M6161">
        <v>0</v>
      </c>
      <c r="N6161">
        <v>2.1800000000000002</v>
      </c>
      <c r="O6161" t="s">
        <v>324</v>
      </c>
      <c r="P6161" t="s">
        <v>6302</v>
      </c>
      <c r="Q6161" t="s">
        <v>681</v>
      </c>
      <c r="R6161" t="s">
        <v>12597</v>
      </c>
      <c r="S6161" t="s">
        <v>270</v>
      </c>
      <c r="T6161" t="b">
        <v>0</v>
      </c>
    </row>
    <row r="6162" spans="1:20" x14ac:dyDescent="0.25">
      <c r="A6162" t="s">
        <v>259</v>
      </c>
      <c r="B6162" t="s">
        <v>260</v>
      </c>
      <c r="C6162" t="s">
        <v>294</v>
      </c>
      <c r="D6162" t="s">
        <v>677</v>
      </c>
      <c r="E6162" t="s">
        <v>2168</v>
      </c>
      <c r="F6162" t="s">
        <v>5530</v>
      </c>
      <c r="G6162" t="s">
        <v>5530</v>
      </c>
      <c r="H6162">
        <v>1.26</v>
      </c>
      <c r="I6162" t="s">
        <v>265</v>
      </c>
      <c r="J6162" t="s">
        <v>242</v>
      </c>
      <c r="K6162" t="s">
        <v>243</v>
      </c>
      <c r="L6162" t="s">
        <v>244</v>
      </c>
      <c r="M6162">
        <v>0</v>
      </c>
      <c r="N6162">
        <v>1.26</v>
      </c>
      <c r="O6162" t="s">
        <v>324</v>
      </c>
      <c r="P6162" t="s">
        <v>6302</v>
      </c>
      <c r="Q6162" t="s">
        <v>681</v>
      </c>
      <c r="R6162" t="s">
        <v>12597</v>
      </c>
      <c r="S6162" t="s">
        <v>270</v>
      </c>
      <c r="T6162" t="b">
        <v>0</v>
      </c>
    </row>
    <row r="6163" spans="1:20" x14ac:dyDescent="0.25">
      <c r="A6163" t="s">
        <v>259</v>
      </c>
      <c r="B6163" t="s">
        <v>260</v>
      </c>
      <c r="C6163" t="s">
        <v>237</v>
      </c>
      <c r="D6163" t="s">
        <v>917</v>
      </c>
      <c r="E6163" t="s">
        <v>3035</v>
      </c>
      <c r="F6163" t="s">
        <v>5163</v>
      </c>
      <c r="G6163" t="s">
        <v>5164</v>
      </c>
      <c r="H6163">
        <v>1.248</v>
      </c>
      <c r="I6163" t="s">
        <v>265</v>
      </c>
      <c r="J6163" t="s">
        <v>242</v>
      </c>
      <c r="K6163" t="s">
        <v>243</v>
      </c>
      <c r="L6163" t="s">
        <v>244</v>
      </c>
      <c r="M6163">
        <v>0</v>
      </c>
      <c r="N6163">
        <v>1.248</v>
      </c>
      <c r="O6163" t="s">
        <v>331</v>
      </c>
      <c r="P6163" t="s">
        <v>12598</v>
      </c>
      <c r="Q6163" t="s">
        <v>922</v>
      </c>
      <c r="R6163" t="s">
        <v>12599</v>
      </c>
      <c r="S6163" t="s">
        <v>270</v>
      </c>
      <c r="T6163" t="b">
        <v>1</v>
      </c>
    </row>
    <row r="6164" spans="1:20" x14ac:dyDescent="0.25">
      <c r="A6164" t="s">
        <v>259</v>
      </c>
      <c r="B6164" t="s">
        <v>260</v>
      </c>
      <c r="C6164" t="s">
        <v>294</v>
      </c>
      <c r="D6164" t="s">
        <v>917</v>
      </c>
      <c r="E6164" t="s">
        <v>3035</v>
      </c>
      <c r="F6164" t="s">
        <v>5163</v>
      </c>
      <c r="G6164" t="s">
        <v>5164</v>
      </c>
      <c r="H6164">
        <v>0.33</v>
      </c>
      <c r="I6164" t="s">
        <v>265</v>
      </c>
      <c r="J6164" t="s">
        <v>242</v>
      </c>
      <c r="K6164" t="s">
        <v>243</v>
      </c>
      <c r="L6164" t="s">
        <v>244</v>
      </c>
      <c r="M6164">
        <v>0</v>
      </c>
      <c r="N6164">
        <v>0.33</v>
      </c>
      <c r="O6164" t="s">
        <v>331</v>
      </c>
      <c r="P6164" t="s">
        <v>12598</v>
      </c>
      <c r="Q6164" t="s">
        <v>922</v>
      </c>
      <c r="R6164" t="s">
        <v>12599</v>
      </c>
      <c r="S6164" t="s">
        <v>270</v>
      </c>
      <c r="T6164" t="b">
        <v>1</v>
      </c>
    </row>
    <row r="6165" spans="1:20" x14ac:dyDescent="0.25">
      <c r="A6165" t="s">
        <v>259</v>
      </c>
      <c r="B6165" t="s">
        <v>260</v>
      </c>
      <c r="C6165" t="s">
        <v>237</v>
      </c>
      <c r="D6165" t="s">
        <v>1155</v>
      </c>
      <c r="E6165" t="s">
        <v>6261</v>
      </c>
      <c r="F6165" t="s">
        <v>12600</v>
      </c>
      <c r="G6165" t="s">
        <v>12600</v>
      </c>
      <c r="H6165">
        <v>0.42199999999999999</v>
      </c>
      <c r="I6165" t="s">
        <v>265</v>
      </c>
      <c r="J6165" t="s">
        <v>242</v>
      </c>
      <c r="K6165" t="s">
        <v>243</v>
      </c>
      <c r="L6165" t="s">
        <v>244</v>
      </c>
      <c r="M6165">
        <v>0</v>
      </c>
      <c r="N6165">
        <v>0.42199999999999999</v>
      </c>
      <c r="O6165" t="s">
        <v>952</v>
      </c>
      <c r="P6165" t="s">
        <v>1830</v>
      </c>
      <c r="Q6165" t="s">
        <v>1159</v>
      </c>
      <c r="R6165" t="s">
        <v>12601</v>
      </c>
      <c r="S6165" t="s">
        <v>270</v>
      </c>
      <c r="T6165" t="b">
        <v>0</v>
      </c>
    </row>
    <row r="6166" spans="1:20" x14ac:dyDescent="0.25">
      <c r="A6166" t="s">
        <v>259</v>
      </c>
      <c r="B6166" t="s">
        <v>260</v>
      </c>
      <c r="C6166" t="s">
        <v>294</v>
      </c>
      <c r="D6166" t="s">
        <v>1155</v>
      </c>
      <c r="E6166" t="s">
        <v>6261</v>
      </c>
      <c r="F6166" t="s">
        <v>12600</v>
      </c>
      <c r="G6166" t="s">
        <v>12600</v>
      </c>
      <c r="H6166">
        <v>0.14799999999999999</v>
      </c>
      <c r="I6166" t="s">
        <v>265</v>
      </c>
      <c r="J6166" t="s">
        <v>242</v>
      </c>
      <c r="K6166" t="s">
        <v>243</v>
      </c>
      <c r="L6166" t="s">
        <v>244</v>
      </c>
      <c r="M6166">
        <v>0</v>
      </c>
      <c r="N6166">
        <v>0.14799999999999999</v>
      </c>
      <c r="O6166" t="s">
        <v>952</v>
      </c>
      <c r="P6166" t="s">
        <v>1830</v>
      </c>
      <c r="Q6166" t="s">
        <v>1159</v>
      </c>
      <c r="R6166" t="s">
        <v>12601</v>
      </c>
      <c r="S6166" t="s">
        <v>270</v>
      </c>
      <c r="T6166" t="b">
        <v>0</v>
      </c>
    </row>
    <row r="6167" spans="1:20" x14ac:dyDescent="0.25">
      <c r="A6167" t="s">
        <v>236</v>
      </c>
      <c r="B6167" t="s">
        <v>236</v>
      </c>
      <c r="C6167" t="s">
        <v>237</v>
      </c>
      <c r="D6167" t="s">
        <v>566</v>
      </c>
      <c r="F6167" t="s">
        <v>925</v>
      </c>
      <c r="G6167" t="s">
        <v>1043</v>
      </c>
      <c r="H6167">
        <v>0.1</v>
      </c>
      <c r="I6167" t="s">
        <v>241</v>
      </c>
      <c r="J6167" t="s">
        <v>242</v>
      </c>
      <c r="K6167" t="s">
        <v>243</v>
      </c>
      <c r="L6167" t="s">
        <v>244</v>
      </c>
      <c r="M6167">
        <v>0</v>
      </c>
      <c r="N6167">
        <v>0.1</v>
      </c>
      <c r="O6167" t="s">
        <v>1044</v>
      </c>
      <c r="P6167" t="s">
        <v>12602</v>
      </c>
      <c r="Q6167" t="s">
        <v>571</v>
      </c>
      <c r="R6167" t="s">
        <v>2143</v>
      </c>
      <c r="S6167" t="s">
        <v>249</v>
      </c>
      <c r="T6167" t="b">
        <v>1</v>
      </c>
    </row>
    <row r="6168" spans="1:20" x14ac:dyDescent="0.25">
      <c r="A6168" t="s">
        <v>259</v>
      </c>
      <c r="B6168" t="s">
        <v>260</v>
      </c>
      <c r="C6168" t="s">
        <v>237</v>
      </c>
      <c r="D6168" t="s">
        <v>2011</v>
      </c>
      <c r="E6168" t="s">
        <v>8544</v>
      </c>
      <c r="F6168" t="s">
        <v>8544</v>
      </c>
      <c r="G6168" t="s">
        <v>12603</v>
      </c>
      <c r="H6168">
        <v>8.5120000000000005</v>
      </c>
      <c r="I6168" t="s">
        <v>265</v>
      </c>
      <c r="J6168" t="s">
        <v>242</v>
      </c>
      <c r="K6168" t="s">
        <v>243</v>
      </c>
      <c r="L6168" t="s">
        <v>244</v>
      </c>
      <c r="M6168">
        <v>0</v>
      </c>
      <c r="N6168">
        <v>8.5120000000000005</v>
      </c>
      <c r="O6168" t="s">
        <v>518</v>
      </c>
      <c r="P6168" t="s">
        <v>12604</v>
      </c>
      <c r="Q6168" t="s">
        <v>2016</v>
      </c>
      <c r="R6168" t="s">
        <v>12605</v>
      </c>
      <c r="S6168" t="s">
        <v>270</v>
      </c>
      <c r="T6168" t="b">
        <v>1</v>
      </c>
    </row>
    <row r="6169" spans="1:20" x14ac:dyDescent="0.25">
      <c r="A6169" t="s">
        <v>259</v>
      </c>
      <c r="B6169" t="s">
        <v>260</v>
      </c>
      <c r="C6169" t="s">
        <v>294</v>
      </c>
      <c r="D6169" t="s">
        <v>2011</v>
      </c>
      <c r="E6169" t="s">
        <v>8544</v>
      </c>
      <c r="F6169" t="s">
        <v>8544</v>
      </c>
      <c r="G6169" t="s">
        <v>12603</v>
      </c>
      <c r="H6169">
        <v>5.5679999999999996</v>
      </c>
      <c r="I6169" t="s">
        <v>265</v>
      </c>
      <c r="J6169" t="s">
        <v>242</v>
      </c>
      <c r="K6169" t="s">
        <v>243</v>
      </c>
      <c r="L6169" t="s">
        <v>244</v>
      </c>
      <c r="M6169">
        <v>0</v>
      </c>
      <c r="N6169">
        <v>5.5679999999999996</v>
      </c>
      <c r="O6169" t="s">
        <v>518</v>
      </c>
      <c r="P6169" t="s">
        <v>12604</v>
      </c>
      <c r="Q6169" t="s">
        <v>2016</v>
      </c>
      <c r="R6169" t="s">
        <v>12605</v>
      </c>
      <c r="S6169" t="s">
        <v>270</v>
      </c>
      <c r="T6169" t="b">
        <v>1</v>
      </c>
    </row>
    <row r="6170" spans="1:20" x14ac:dyDescent="0.25">
      <c r="A6170" t="s">
        <v>259</v>
      </c>
      <c r="B6170" t="s">
        <v>260</v>
      </c>
      <c r="C6170" t="s">
        <v>237</v>
      </c>
      <c r="D6170" t="s">
        <v>4818</v>
      </c>
      <c r="E6170" t="s">
        <v>854</v>
      </c>
      <c r="F6170" t="s">
        <v>1242</v>
      </c>
      <c r="G6170" t="s">
        <v>1243</v>
      </c>
      <c r="H6170">
        <v>5.6800000000000003E-2</v>
      </c>
      <c r="I6170" t="s">
        <v>265</v>
      </c>
      <c r="J6170" t="s">
        <v>242</v>
      </c>
      <c r="K6170" t="s">
        <v>243</v>
      </c>
      <c r="L6170" t="s">
        <v>244</v>
      </c>
      <c r="M6170">
        <v>0</v>
      </c>
      <c r="N6170">
        <v>5.6800000000000003E-2</v>
      </c>
      <c r="O6170" t="s">
        <v>518</v>
      </c>
      <c r="P6170" t="s">
        <v>12606</v>
      </c>
      <c r="Q6170" t="s">
        <v>4820</v>
      </c>
      <c r="R6170" t="s">
        <v>12607</v>
      </c>
      <c r="S6170" t="s">
        <v>270</v>
      </c>
      <c r="T6170" t="b">
        <v>1</v>
      </c>
    </row>
    <row r="6171" spans="1:20" x14ac:dyDescent="0.25">
      <c r="A6171" t="s">
        <v>259</v>
      </c>
      <c r="B6171" t="s">
        <v>260</v>
      </c>
      <c r="C6171" t="s">
        <v>294</v>
      </c>
      <c r="D6171" t="s">
        <v>4818</v>
      </c>
      <c r="E6171" t="s">
        <v>854</v>
      </c>
      <c r="F6171" t="s">
        <v>1242</v>
      </c>
      <c r="G6171" t="s">
        <v>1243</v>
      </c>
      <c r="H6171">
        <v>1.9199999999999998E-2</v>
      </c>
      <c r="I6171" t="s">
        <v>265</v>
      </c>
      <c r="J6171" t="s">
        <v>242</v>
      </c>
      <c r="K6171" t="s">
        <v>243</v>
      </c>
      <c r="L6171" t="s">
        <v>244</v>
      </c>
      <c r="M6171">
        <v>0</v>
      </c>
      <c r="N6171">
        <v>1.9199999999999998E-2</v>
      </c>
      <c r="O6171" t="s">
        <v>518</v>
      </c>
      <c r="P6171" t="s">
        <v>12606</v>
      </c>
      <c r="Q6171" t="s">
        <v>4820</v>
      </c>
      <c r="R6171" t="s">
        <v>12607</v>
      </c>
      <c r="S6171" t="s">
        <v>270</v>
      </c>
      <c r="T6171" t="b">
        <v>1</v>
      </c>
    </row>
    <row r="6172" spans="1:20" x14ac:dyDescent="0.25">
      <c r="A6172" t="s">
        <v>259</v>
      </c>
      <c r="B6172" t="s">
        <v>260</v>
      </c>
      <c r="C6172" t="s">
        <v>237</v>
      </c>
      <c r="D6172" t="s">
        <v>1155</v>
      </c>
      <c r="E6172" t="s">
        <v>1156</v>
      </c>
      <c r="F6172" t="s">
        <v>8786</v>
      </c>
      <c r="G6172" t="s">
        <v>8786</v>
      </c>
      <c r="H6172">
        <v>2.6389999999999998</v>
      </c>
      <c r="I6172" t="s">
        <v>265</v>
      </c>
      <c r="J6172" t="s">
        <v>242</v>
      </c>
      <c r="K6172" t="s">
        <v>243</v>
      </c>
      <c r="L6172" t="s">
        <v>244</v>
      </c>
      <c r="M6172">
        <v>0</v>
      </c>
      <c r="N6172">
        <v>2.6389999999999998</v>
      </c>
      <c r="O6172" t="s">
        <v>12608</v>
      </c>
      <c r="P6172" t="s">
        <v>12609</v>
      </c>
      <c r="Q6172" t="s">
        <v>1159</v>
      </c>
      <c r="R6172" t="s">
        <v>12610</v>
      </c>
      <c r="S6172" t="s">
        <v>270</v>
      </c>
      <c r="T6172" t="b">
        <v>0</v>
      </c>
    </row>
    <row r="6173" spans="1:20" x14ac:dyDescent="0.25">
      <c r="A6173" t="s">
        <v>259</v>
      </c>
      <c r="B6173" t="s">
        <v>260</v>
      </c>
      <c r="C6173" t="s">
        <v>294</v>
      </c>
      <c r="D6173" t="s">
        <v>1155</v>
      </c>
      <c r="E6173" t="s">
        <v>1156</v>
      </c>
      <c r="F6173" t="s">
        <v>8786</v>
      </c>
      <c r="G6173" t="s">
        <v>8786</v>
      </c>
      <c r="H6173">
        <v>1.853</v>
      </c>
      <c r="I6173" t="s">
        <v>265</v>
      </c>
      <c r="J6173" t="s">
        <v>242</v>
      </c>
      <c r="K6173" t="s">
        <v>243</v>
      </c>
      <c r="L6173" t="s">
        <v>244</v>
      </c>
      <c r="M6173">
        <v>0</v>
      </c>
      <c r="N6173">
        <v>1.853</v>
      </c>
      <c r="O6173" t="s">
        <v>12608</v>
      </c>
      <c r="P6173" t="s">
        <v>12609</v>
      </c>
      <c r="Q6173" t="s">
        <v>1159</v>
      </c>
      <c r="R6173" t="s">
        <v>12610</v>
      </c>
      <c r="S6173" t="s">
        <v>270</v>
      </c>
      <c r="T6173" t="b">
        <v>0</v>
      </c>
    </row>
    <row r="6174" spans="1:20" x14ac:dyDescent="0.25">
      <c r="A6174" t="s">
        <v>236</v>
      </c>
      <c r="B6174" t="s">
        <v>236</v>
      </c>
      <c r="C6174" t="s">
        <v>237</v>
      </c>
      <c r="D6174" t="s">
        <v>314</v>
      </c>
      <c r="E6174" t="s">
        <v>251</v>
      </c>
      <c r="F6174" t="s">
        <v>479</v>
      </c>
      <c r="G6174" t="s">
        <v>8767</v>
      </c>
      <c r="H6174">
        <v>0.1</v>
      </c>
      <c r="I6174" t="s">
        <v>254</v>
      </c>
      <c r="J6174" t="s">
        <v>242</v>
      </c>
      <c r="K6174" t="s">
        <v>243</v>
      </c>
      <c r="L6174" t="s">
        <v>244</v>
      </c>
      <c r="M6174">
        <v>0</v>
      </c>
      <c r="N6174">
        <v>0.1</v>
      </c>
      <c r="O6174" t="s">
        <v>255</v>
      </c>
      <c r="P6174" t="s">
        <v>12611</v>
      </c>
      <c r="Q6174" t="s">
        <v>318</v>
      </c>
      <c r="R6174" t="s">
        <v>3876</v>
      </c>
      <c r="S6174" t="s">
        <v>249</v>
      </c>
      <c r="T6174" t="b">
        <v>1</v>
      </c>
    </row>
    <row r="6175" spans="1:20" x14ac:dyDescent="0.25">
      <c r="A6175" t="s">
        <v>259</v>
      </c>
      <c r="B6175" t="s">
        <v>271</v>
      </c>
      <c r="C6175" t="s">
        <v>237</v>
      </c>
      <c r="D6175" t="s">
        <v>12544</v>
      </c>
      <c r="F6175" t="s">
        <v>12612</v>
      </c>
      <c r="G6175" t="s">
        <v>12613</v>
      </c>
      <c r="H6175">
        <v>0.15</v>
      </c>
      <c r="I6175" t="s">
        <v>265</v>
      </c>
      <c r="J6175" t="s">
        <v>242</v>
      </c>
      <c r="K6175" t="s">
        <v>243</v>
      </c>
      <c r="L6175" t="s">
        <v>244</v>
      </c>
      <c r="M6175">
        <v>0</v>
      </c>
      <c r="N6175">
        <v>0.15</v>
      </c>
      <c r="O6175" t="s">
        <v>12547</v>
      </c>
      <c r="P6175" t="s">
        <v>12614</v>
      </c>
      <c r="Q6175" t="s">
        <v>12549</v>
      </c>
      <c r="R6175" t="s">
        <v>12615</v>
      </c>
      <c r="S6175" t="s">
        <v>279</v>
      </c>
      <c r="T6175" t="b">
        <v>0</v>
      </c>
    </row>
    <row r="6176" spans="1:20" x14ac:dyDescent="0.25">
      <c r="A6176" t="s">
        <v>259</v>
      </c>
      <c r="B6176" t="s">
        <v>271</v>
      </c>
      <c r="C6176" t="s">
        <v>294</v>
      </c>
      <c r="D6176" t="s">
        <v>12544</v>
      </c>
      <c r="F6176" t="s">
        <v>12612</v>
      </c>
      <c r="G6176" t="s">
        <v>12613</v>
      </c>
      <c r="H6176">
        <v>8.7999999999999995E-2</v>
      </c>
      <c r="I6176" t="s">
        <v>265</v>
      </c>
      <c r="J6176" t="s">
        <v>242</v>
      </c>
      <c r="K6176" t="s">
        <v>243</v>
      </c>
      <c r="L6176" t="s">
        <v>244</v>
      </c>
      <c r="M6176">
        <v>0</v>
      </c>
      <c r="N6176">
        <v>8.7999999999999995E-2</v>
      </c>
      <c r="O6176" t="s">
        <v>12547</v>
      </c>
      <c r="P6176" t="s">
        <v>12614</v>
      </c>
      <c r="Q6176" t="s">
        <v>12549</v>
      </c>
      <c r="R6176" t="s">
        <v>12615</v>
      </c>
      <c r="S6176" t="s">
        <v>279</v>
      </c>
      <c r="T6176" t="b">
        <v>0</v>
      </c>
    </row>
    <row r="6177" spans="1:20" x14ac:dyDescent="0.25">
      <c r="A6177" t="s">
        <v>259</v>
      </c>
      <c r="B6177" t="s">
        <v>260</v>
      </c>
      <c r="C6177" t="s">
        <v>237</v>
      </c>
      <c r="D6177" t="s">
        <v>1621</v>
      </c>
      <c r="E6177" t="s">
        <v>1098</v>
      </c>
      <c r="F6177" t="s">
        <v>2068</v>
      </c>
      <c r="G6177" t="s">
        <v>2068</v>
      </c>
      <c r="H6177">
        <v>1.2699999999999999E-2</v>
      </c>
      <c r="I6177" t="s">
        <v>265</v>
      </c>
      <c r="J6177" t="s">
        <v>242</v>
      </c>
      <c r="K6177" t="s">
        <v>243</v>
      </c>
      <c r="L6177" t="s">
        <v>244</v>
      </c>
      <c r="M6177">
        <v>0</v>
      </c>
      <c r="N6177">
        <v>1.2699999999999999E-2</v>
      </c>
      <c r="O6177" t="s">
        <v>446</v>
      </c>
      <c r="P6177" t="s">
        <v>12616</v>
      </c>
      <c r="Q6177" t="s">
        <v>1625</v>
      </c>
      <c r="R6177" t="s">
        <v>12617</v>
      </c>
      <c r="S6177" t="s">
        <v>270</v>
      </c>
      <c r="T6177" t="b">
        <v>1</v>
      </c>
    </row>
    <row r="6178" spans="1:20" x14ac:dyDescent="0.25">
      <c r="A6178" t="s">
        <v>259</v>
      </c>
      <c r="B6178" t="s">
        <v>260</v>
      </c>
      <c r="C6178" t="s">
        <v>294</v>
      </c>
      <c r="D6178" t="s">
        <v>1621</v>
      </c>
      <c r="E6178" t="s">
        <v>1098</v>
      </c>
      <c r="F6178" t="s">
        <v>2068</v>
      </c>
      <c r="G6178" t="s">
        <v>2068</v>
      </c>
      <c r="H6178">
        <v>1.04E-2</v>
      </c>
      <c r="I6178" t="s">
        <v>265</v>
      </c>
      <c r="J6178" t="s">
        <v>242</v>
      </c>
      <c r="K6178" t="s">
        <v>243</v>
      </c>
      <c r="L6178" t="s">
        <v>244</v>
      </c>
      <c r="M6178">
        <v>0</v>
      </c>
      <c r="N6178">
        <v>1.04E-2</v>
      </c>
      <c r="O6178" t="s">
        <v>446</v>
      </c>
      <c r="P6178" t="s">
        <v>12616</v>
      </c>
      <c r="Q6178" t="s">
        <v>1625</v>
      </c>
      <c r="R6178" t="s">
        <v>12617</v>
      </c>
      <c r="S6178" t="s">
        <v>270</v>
      </c>
      <c r="T6178" t="b">
        <v>1</v>
      </c>
    </row>
    <row r="6179" spans="1:20" x14ac:dyDescent="0.25">
      <c r="A6179" t="s">
        <v>259</v>
      </c>
      <c r="B6179" t="s">
        <v>260</v>
      </c>
      <c r="C6179" t="s">
        <v>237</v>
      </c>
      <c r="D6179" t="s">
        <v>1786</v>
      </c>
      <c r="E6179" t="s">
        <v>3104</v>
      </c>
      <c r="F6179" t="s">
        <v>10346</v>
      </c>
      <c r="G6179" t="s">
        <v>10346</v>
      </c>
      <c r="H6179">
        <v>0.34899999999999998</v>
      </c>
      <c r="I6179" t="s">
        <v>265</v>
      </c>
      <c r="J6179" t="s">
        <v>242</v>
      </c>
      <c r="K6179" t="s">
        <v>243</v>
      </c>
      <c r="L6179" t="s">
        <v>244</v>
      </c>
      <c r="M6179">
        <v>0</v>
      </c>
      <c r="N6179">
        <v>0.34899999999999998</v>
      </c>
      <c r="O6179" t="s">
        <v>324</v>
      </c>
      <c r="P6179" t="s">
        <v>12618</v>
      </c>
      <c r="Q6179" t="s">
        <v>1790</v>
      </c>
      <c r="R6179" t="s">
        <v>12619</v>
      </c>
      <c r="S6179" t="s">
        <v>270</v>
      </c>
      <c r="T6179" t="b">
        <v>1</v>
      </c>
    </row>
    <row r="6180" spans="1:20" x14ac:dyDescent="0.25">
      <c r="A6180" t="s">
        <v>259</v>
      </c>
      <c r="B6180" t="s">
        <v>260</v>
      </c>
      <c r="C6180" t="s">
        <v>294</v>
      </c>
      <c r="D6180" t="s">
        <v>1786</v>
      </c>
      <c r="E6180" t="s">
        <v>3104</v>
      </c>
      <c r="F6180" t="s">
        <v>10346</v>
      </c>
      <c r="G6180" t="s">
        <v>10346</v>
      </c>
      <c r="H6180">
        <v>0.10100000000000001</v>
      </c>
      <c r="I6180" t="s">
        <v>265</v>
      </c>
      <c r="J6180" t="s">
        <v>242</v>
      </c>
      <c r="K6180" t="s">
        <v>243</v>
      </c>
      <c r="L6180" t="s">
        <v>244</v>
      </c>
      <c r="M6180">
        <v>0</v>
      </c>
      <c r="N6180">
        <v>0.10100000000000001</v>
      </c>
      <c r="O6180" t="s">
        <v>324</v>
      </c>
      <c r="P6180" t="s">
        <v>12618</v>
      </c>
      <c r="Q6180" t="s">
        <v>1790</v>
      </c>
      <c r="R6180" t="s">
        <v>12619</v>
      </c>
      <c r="S6180" t="s">
        <v>270</v>
      </c>
      <c r="T6180" t="b">
        <v>1</v>
      </c>
    </row>
    <row r="6181" spans="1:20" x14ac:dyDescent="0.25">
      <c r="A6181" t="s">
        <v>236</v>
      </c>
      <c r="B6181" t="s">
        <v>236</v>
      </c>
      <c r="C6181" t="s">
        <v>237</v>
      </c>
      <c r="D6181" t="s">
        <v>392</v>
      </c>
      <c r="F6181" t="s">
        <v>925</v>
      </c>
      <c r="G6181" t="s">
        <v>2662</v>
      </c>
      <c r="H6181">
        <v>0</v>
      </c>
      <c r="I6181" t="s">
        <v>241</v>
      </c>
      <c r="J6181" t="s">
        <v>242</v>
      </c>
      <c r="K6181" t="s">
        <v>243</v>
      </c>
      <c r="L6181" t="s">
        <v>244</v>
      </c>
      <c r="M6181">
        <v>0</v>
      </c>
      <c r="N6181">
        <v>0</v>
      </c>
      <c r="O6181" t="s">
        <v>1598</v>
      </c>
      <c r="P6181" t="s">
        <v>2663</v>
      </c>
      <c r="Q6181" t="s">
        <v>397</v>
      </c>
      <c r="R6181" t="s">
        <v>2867</v>
      </c>
      <c r="S6181" t="s">
        <v>249</v>
      </c>
      <c r="T6181" t="b">
        <v>0</v>
      </c>
    </row>
    <row r="6182" spans="1:20" x14ac:dyDescent="0.25">
      <c r="A6182" t="s">
        <v>259</v>
      </c>
      <c r="B6182" t="s">
        <v>382</v>
      </c>
      <c r="C6182" t="s">
        <v>237</v>
      </c>
      <c r="D6182" t="s">
        <v>2597</v>
      </c>
      <c r="E6182" t="s">
        <v>2598</v>
      </c>
      <c r="F6182" t="s">
        <v>3708</v>
      </c>
      <c r="G6182" t="s">
        <v>3708</v>
      </c>
      <c r="H6182">
        <v>0.28799999999999998</v>
      </c>
      <c r="I6182" t="s">
        <v>265</v>
      </c>
      <c r="J6182" t="s">
        <v>242</v>
      </c>
      <c r="K6182" t="s">
        <v>243</v>
      </c>
      <c r="L6182" t="s">
        <v>244</v>
      </c>
      <c r="M6182">
        <v>0</v>
      </c>
      <c r="N6182">
        <v>0.28799999999999998</v>
      </c>
      <c r="O6182" t="s">
        <v>386</v>
      </c>
      <c r="P6182" t="s">
        <v>12620</v>
      </c>
      <c r="Q6182" t="s">
        <v>2602</v>
      </c>
      <c r="R6182" t="s">
        <v>12621</v>
      </c>
      <c r="S6182" t="s">
        <v>390</v>
      </c>
      <c r="T6182" t="b">
        <v>1</v>
      </c>
    </row>
    <row r="6183" spans="1:20" x14ac:dyDescent="0.25">
      <c r="A6183" t="s">
        <v>259</v>
      </c>
      <c r="B6183" t="s">
        <v>382</v>
      </c>
      <c r="C6183" t="s">
        <v>294</v>
      </c>
      <c r="D6183" t="s">
        <v>2597</v>
      </c>
      <c r="E6183" t="s">
        <v>2598</v>
      </c>
      <c r="F6183" t="s">
        <v>3708</v>
      </c>
      <c r="G6183" t="s">
        <v>3708</v>
      </c>
      <c r="H6183">
        <v>0.19</v>
      </c>
      <c r="I6183" t="s">
        <v>265</v>
      </c>
      <c r="J6183" t="s">
        <v>242</v>
      </c>
      <c r="K6183" t="s">
        <v>243</v>
      </c>
      <c r="L6183" t="s">
        <v>244</v>
      </c>
      <c r="M6183">
        <v>0</v>
      </c>
      <c r="N6183">
        <v>0.19</v>
      </c>
      <c r="O6183" t="s">
        <v>386</v>
      </c>
      <c r="P6183" t="s">
        <v>12620</v>
      </c>
      <c r="Q6183" t="s">
        <v>2602</v>
      </c>
      <c r="R6183" t="s">
        <v>12621</v>
      </c>
      <c r="S6183" t="s">
        <v>390</v>
      </c>
      <c r="T6183" t="b">
        <v>1</v>
      </c>
    </row>
    <row r="6184" spans="1:20" x14ac:dyDescent="0.25">
      <c r="A6184" t="s">
        <v>236</v>
      </c>
      <c r="B6184" t="s">
        <v>236</v>
      </c>
      <c r="C6184" t="s">
        <v>237</v>
      </c>
      <c r="D6184" t="s">
        <v>392</v>
      </c>
      <c r="F6184" t="s">
        <v>757</v>
      </c>
      <c r="G6184" t="s">
        <v>3044</v>
      </c>
      <c r="H6184">
        <v>0.1</v>
      </c>
      <c r="I6184" t="s">
        <v>241</v>
      </c>
      <c r="J6184" t="s">
        <v>242</v>
      </c>
      <c r="K6184" t="s">
        <v>243</v>
      </c>
      <c r="L6184" t="s">
        <v>244</v>
      </c>
      <c r="M6184">
        <v>0</v>
      </c>
      <c r="N6184">
        <v>0.1</v>
      </c>
      <c r="O6184" t="s">
        <v>2865</v>
      </c>
      <c r="P6184" t="s">
        <v>3045</v>
      </c>
      <c r="Q6184" t="s">
        <v>397</v>
      </c>
      <c r="R6184" t="s">
        <v>3976</v>
      </c>
      <c r="S6184" t="s">
        <v>249</v>
      </c>
      <c r="T6184" t="b">
        <v>0</v>
      </c>
    </row>
    <row r="6185" spans="1:20" x14ac:dyDescent="0.25">
      <c r="A6185" t="s">
        <v>259</v>
      </c>
      <c r="B6185" t="s">
        <v>260</v>
      </c>
      <c r="C6185" t="s">
        <v>237</v>
      </c>
      <c r="D6185" t="s">
        <v>762</v>
      </c>
      <c r="E6185" t="s">
        <v>6939</v>
      </c>
      <c r="F6185" t="s">
        <v>12622</v>
      </c>
      <c r="G6185" t="s">
        <v>12623</v>
      </c>
      <c r="H6185">
        <v>1.968</v>
      </c>
      <c r="I6185" t="s">
        <v>265</v>
      </c>
      <c r="J6185" t="s">
        <v>242</v>
      </c>
      <c r="K6185" t="s">
        <v>243</v>
      </c>
      <c r="L6185" t="s">
        <v>244</v>
      </c>
      <c r="M6185">
        <v>0</v>
      </c>
      <c r="N6185">
        <v>1.968</v>
      </c>
      <c r="O6185" t="s">
        <v>266</v>
      </c>
      <c r="P6185" t="s">
        <v>12624</v>
      </c>
      <c r="Q6185" t="s">
        <v>766</v>
      </c>
      <c r="R6185" t="s">
        <v>12625</v>
      </c>
      <c r="S6185" t="s">
        <v>270</v>
      </c>
      <c r="T6185" t="b">
        <v>1</v>
      </c>
    </row>
    <row r="6186" spans="1:20" x14ac:dyDescent="0.25">
      <c r="A6186" t="s">
        <v>259</v>
      </c>
      <c r="B6186" t="s">
        <v>260</v>
      </c>
      <c r="C6186" t="s">
        <v>294</v>
      </c>
      <c r="D6186" t="s">
        <v>762</v>
      </c>
      <c r="E6186" t="s">
        <v>6939</v>
      </c>
      <c r="F6186" t="s">
        <v>12622</v>
      </c>
      <c r="G6186" t="s">
        <v>12623</v>
      </c>
      <c r="H6186">
        <v>0.54200000000000004</v>
      </c>
      <c r="I6186" t="s">
        <v>265</v>
      </c>
      <c r="J6186" t="s">
        <v>242</v>
      </c>
      <c r="K6186" t="s">
        <v>243</v>
      </c>
      <c r="L6186" t="s">
        <v>244</v>
      </c>
      <c r="M6186">
        <v>0</v>
      </c>
      <c r="N6186">
        <v>0.54200000000000004</v>
      </c>
      <c r="O6186" t="s">
        <v>266</v>
      </c>
      <c r="P6186" t="s">
        <v>12624</v>
      </c>
      <c r="Q6186" t="s">
        <v>766</v>
      </c>
      <c r="R6186" t="s">
        <v>12625</v>
      </c>
      <c r="S6186" t="s">
        <v>270</v>
      </c>
      <c r="T6186" t="b">
        <v>1</v>
      </c>
    </row>
    <row r="6187" spans="1:20" x14ac:dyDescent="0.25">
      <c r="A6187" t="s">
        <v>236</v>
      </c>
      <c r="B6187" t="s">
        <v>236</v>
      </c>
      <c r="C6187" t="s">
        <v>237</v>
      </c>
      <c r="D6187" t="s">
        <v>250</v>
      </c>
      <c r="F6187" t="s">
        <v>925</v>
      </c>
      <c r="G6187" t="s">
        <v>1053</v>
      </c>
      <c r="H6187">
        <v>0</v>
      </c>
      <c r="I6187" t="s">
        <v>254</v>
      </c>
      <c r="J6187" t="s">
        <v>242</v>
      </c>
      <c r="K6187" t="s">
        <v>243</v>
      </c>
      <c r="L6187" t="s">
        <v>244</v>
      </c>
      <c r="M6187">
        <v>0</v>
      </c>
      <c r="N6187">
        <v>0</v>
      </c>
      <c r="O6187" t="s">
        <v>432</v>
      </c>
      <c r="P6187" t="s">
        <v>3991</v>
      </c>
      <c r="Q6187" t="s">
        <v>257</v>
      </c>
      <c r="R6187" t="s">
        <v>5150</v>
      </c>
      <c r="S6187" t="s">
        <v>249</v>
      </c>
      <c r="T6187" t="b">
        <v>0</v>
      </c>
    </row>
    <row r="6188" spans="1:20" x14ac:dyDescent="0.25">
      <c r="A6188" t="s">
        <v>236</v>
      </c>
      <c r="B6188" t="s">
        <v>236</v>
      </c>
      <c r="C6188" t="s">
        <v>237</v>
      </c>
      <c r="D6188" t="s">
        <v>392</v>
      </c>
      <c r="F6188" t="s">
        <v>302</v>
      </c>
      <c r="G6188" t="s">
        <v>12626</v>
      </c>
      <c r="H6188">
        <v>2.5000000000000001E-3</v>
      </c>
      <c r="I6188" t="s">
        <v>561</v>
      </c>
      <c r="J6188" t="s">
        <v>242</v>
      </c>
      <c r="K6188" t="s">
        <v>243</v>
      </c>
      <c r="L6188" t="s">
        <v>244</v>
      </c>
      <c r="M6188">
        <v>0</v>
      </c>
      <c r="N6188">
        <v>2.5000000000000001E-3</v>
      </c>
      <c r="O6188" t="s">
        <v>432</v>
      </c>
      <c r="P6188" t="s">
        <v>12627</v>
      </c>
      <c r="Q6188" t="s">
        <v>397</v>
      </c>
      <c r="R6188" t="s">
        <v>2158</v>
      </c>
      <c r="S6188" t="s">
        <v>249</v>
      </c>
      <c r="T6188" t="b">
        <v>1</v>
      </c>
    </row>
    <row r="6189" spans="1:20" x14ac:dyDescent="0.25">
      <c r="A6189" t="s">
        <v>259</v>
      </c>
      <c r="B6189" t="s">
        <v>260</v>
      </c>
      <c r="C6189" t="s">
        <v>237</v>
      </c>
      <c r="D6189" t="s">
        <v>606</v>
      </c>
      <c r="E6189" t="s">
        <v>5915</v>
      </c>
      <c r="F6189" t="s">
        <v>5915</v>
      </c>
      <c r="G6189" t="s">
        <v>8411</v>
      </c>
      <c r="H6189">
        <v>14.692</v>
      </c>
      <c r="I6189" t="s">
        <v>265</v>
      </c>
      <c r="J6189" t="s">
        <v>242</v>
      </c>
      <c r="K6189" t="s">
        <v>243</v>
      </c>
      <c r="L6189" t="s">
        <v>244</v>
      </c>
      <c r="M6189">
        <v>0</v>
      </c>
      <c r="N6189">
        <v>14.692</v>
      </c>
      <c r="O6189" t="s">
        <v>518</v>
      </c>
      <c r="P6189" t="s">
        <v>12628</v>
      </c>
      <c r="Q6189" t="s">
        <v>611</v>
      </c>
      <c r="R6189" t="s">
        <v>12629</v>
      </c>
      <c r="S6189" t="s">
        <v>270</v>
      </c>
      <c r="T6189" t="b">
        <v>1</v>
      </c>
    </row>
    <row r="6190" spans="1:20" x14ac:dyDescent="0.25">
      <c r="A6190" t="s">
        <v>259</v>
      </c>
      <c r="B6190" t="s">
        <v>260</v>
      </c>
      <c r="C6190" t="s">
        <v>336</v>
      </c>
      <c r="D6190" t="s">
        <v>606</v>
      </c>
      <c r="E6190" t="s">
        <v>5915</v>
      </c>
      <c r="F6190" t="s">
        <v>5915</v>
      </c>
      <c r="G6190" t="s">
        <v>8411</v>
      </c>
      <c r="H6190">
        <v>84132</v>
      </c>
      <c r="I6190" t="s">
        <v>265</v>
      </c>
      <c r="J6190" t="s">
        <v>242</v>
      </c>
      <c r="K6190" t="s">
        <v>243</v>
      </c>
      <c r="L6190" t="s">
        <v>244</v>
      </c>
      <c r="M6190">
        <v>0</v>
      </c>
      <c r="N6190">
        <v>84132</v>
      </c>
      <c r="O6190" t="s">
        <v>518</v>
      </c>
      <c r="P6190" t="s">
        <v>12628</v>
      </c>
      <c r="Q6190" t="s">
        <v>611</v>
      </c>
      <c r="R6190" t="s">
        <v>12630</v>
      </c>
      <c r="S6190" t="s">
        <v>270</v>
      </c>
      <c r="T6190" t="b">
        <v>1</v>
      </c>
    </row>
    <row r="6191" spans="1:20" x14ac:dyDescent="0.25">
      <c r="A6191" t="s">
        <v>259</v>
      </c>
      <c r="B6191" t="s">
        <v>260</v>
      </c>
      <c r="C6191" t="s">
        <v>336</v>
      </c>
      <c r="D6191" t="s">
        <v>606</v>
      </c>
      <c r="E6191" t="s">
        <v>5915</v>
      </c>
      <c r="F6191" t="s">
        <v>5915</v>
      </c>
      <c r="G6191" t="s">
        <v>8411</v>
      </c>
      <c r="H6191">
        <v>143284</v>
      </c>
      <c r="I6191" t="s">
        <v>265</v>
      </c>
      <c r="J6191" t="s">
        <v>242</v>
      </c>
      <c r="K6191" t="s">
        <v>243</v>
      </c>
      <c r="L6191" t="s">
        <v>244</v>
      </c>
      <c r="M6191">
        <v>0</v>
      </c>
      <c r="N6191">
        <v>143284</v>
      </c>
      <c r="O6191" t="s">
        <v>518</v>
      </c>
      <c r="P6191" t="s">
        <v>12628</v>
      </c>
      <c r="Q6191" t="s">
        <v>611</v>
      </c>
      <c r="R6191" t="s">
        <v>12631</v>
      </c>
      <c r="S6191" t="s">
        <v>270</v>
      </c>
      <c r="T6191" t="b">
        <v>1</v>
      </c>
    </row>
    <row r="6192" spans="1:20" x14ac:dyDescent="0.25">
      <c r="A6192" t="s">
        <v>259</v>
      </c>
      <c r="B6192" t="s">
        <v>260</v>
      </c>
      <c r="C6192" t="s">
        <v>237</v>
      </c>
      <c r="D6192" t="s">
        <v>987</v>
      </c>
      <c r="E6192" t="s">
        <v>8512</v>
      </c>
      <c r="F6192" t="s">
        <v>4964</v>
      </c>
      <c r="G6192" t="s">
        <v>4964</v>
      </c>
      <c r="H6192">
        <v>0.02</v>
      </c>
      <c r="I6192" t="s">
        <v>265</v>
      </c>
      <c r="J6192" t="s">
        <v>242</v>
      </c>
      <c r="K6192" t="s">
        <v>243</v>
      </c>
      <c r="L6192" t="s">
        <v>244</v>
      </c>
      <c r="M6192">
        <v>0</v>
      </c>
      <c r="N6192">
        <v>0.02</v>
      </c>
      <c r="O6192" t="s">
        <v>990</v>
      </c>
      <c r="P6192" t="s">
        <v>12632</v>
      </c>
      <c r="Q6192" t="s">
        <v>992</v>
      </c>
      <c r="R6192" t="s">
        <v>12633</v>
      </c>
      <c r="S6192" t="s">
        <v>270</v>
      </c>
      <c r="T6192" t="b">
        <v>1</v>
      </c>
    </row>
    <row r="6193" spans="1:20" x14ac:dyDescent="0.25">
      <c r="A6193" t="s">
        <v>259</v>
      </c>
      <c r="B6193" t="s">
        <v>260</v>
      </c>
      <c r="C6193" t="s">
        <v>237</v>
      </c>
      <c r="D6193" t="s">
        <v>1173</v>
      </c>
      <c r="E6193" t="s">
        <v>918</v>
      </c>
      <c r="F6193" t="s">
        <v>12634</v>
      </c>
      <c r="G6193" t="s">
        <v>12635</v>
      </c>
      <c r="H6193">
        <v>0.49440000000000001</v>
      </c>
      <c r="I6193" t="s">
        <v>265</v>
      </c>
      <c r="J6193" t="s">
        <v>242</v>
      </c>
      <c r="K6193" t="s">
        <v>243</v>
      </c>
      <c r="L6193" t="s">
        <v>244</v>
      </c>
      <c r="M6193">
        <v>0</v>
      </c>
      <c r="N6193">
        <v>0.49440000000000001</v>
      </c>
      <c r="O6193" t="s">
        <v>1258</v>
      </c>
      <c r="P6193" t="s">
        <v>12636</v>
      </c>
      <c r="Q6193" t="s">
        <v>1177</v>
      </c>
      <c r="R6193" t="s">
        <v>12637</v>
      </c>
      <c r="S6193" t="s">
        <v>270</v>
      </c>
      <c r="T6193" t="b">
        <v>1</v>
      </c>
    </row>
    <row r="6194" spans="1:20" x14ac:dyDescent="0.25">
      <c r="A6194" t="s">
        <v>259</v>
      </c>
      <c r="B6194" t="s">
        <v>260</v>
      </c>
      <c r="C6194" t="s">
        <v>237</v>
      </c>
      <c r="D6194" t="s">
        <v>853</v>
      </c>
      <c r="E6194" t="s">
        <v>7266</v>
      </c>
      <c r="F6194" t="s">
        <v>12638</v>
      </c>
      <c r="G6194" t="s">
        <v>12639</v>
      </c>
      <c r="H6194">
        <v>0.15359999999999999</v>
      </c>
      <c r="I6194" t="s">
        <v>265</v>
      </c>
      <c r="J6194" t="s">
        <v>242</v>
      </c>
      <c r="K6194" t="s">
        <v>243</v>
      </c>
      <c r="L6194" t="s">
        <v>244</v>
      </c>
      <c r="M6194">
        <v>0</v>
      </c>
      <c r="N6194">
        <v>0.15359999999999999</v>
      </c>
      <c r="O6194" t="s">
        <v>446</v>
      </c>
      <c r="P6194" t="s">
        <v>12640</v>
      </c>
      <c r="Q6194" t="s">
        <v>858</v>
      </c>
      <c r="R6194" t="s">
        <v>12641</v>
      </c>
      <c r="S6194" t="s">
        <v>270</v>
      </c>
      <c r="T6194" t="b">
        <v>1</v>
      </c>
    </row>
    <row r="6195" spans="1:20" x14ac:dyDescent="0.25">
      <c r="A6195" t="s">
        <v>259</v>
      </c>
      <c r="B6195" t="s">
        <v>260</v>
      </c>
      <c r="C6195" t="s">
        <v>237</v>
      </c>
      <c r="D6195" t="s">
        <v>1679</v>
      </c>
      <c r="E6195" t="s">
        <v>2121</v>
      </c>
      <c r="F6195" t="s">
        <v>2121</v>
      </c>
      <c r="G6195" t="s">
        <v>5944</v>
      </c>
      <c r="H6195">
        <v>9.84</v>
      </c>
      <c r="I6195" t="s">
        <v>265</v>
      </c>
      <c r="J6195" t="s">
        <v>242</v>
      </c>
      <c r="K6195" t="s">
        <v>243</v>
      </c>
      <c r="L6195" t="s">
        <v>244</v>
      </c>
      <c r="M6195">
        <v>0</v>
      </c>
      <c r="N6195">
        <v>9.84</v>
      </c>
      <c r="O6195" t="s">
        <v>324</v>
      </c>
      <c r="P6195" t="s">
        <v>12642</v>
      </c>
      <c r="Q6195" t="s">
        <v>1683</v>
      </c>
      <c r="R6195" t="s">
        <v>12643</v>
      </c>
      <c r="S6195" t="s">
        <v>270</v>
      </c>
      <c r="T6195" t="b">
        <v>1</v>
      </c>
    </row>
    <row r="6196" spans="1:20" x14ac:dyDescent="0.25">
      <c r="A6196" t="s">
        <v>259</v>
      </c>
      <c r="B6196" t="s">
        <v>260</v>
      </c>
      <c r="C6196" t="s">
        <v>294</v>
      </c>
      <c r="D6196" t="s">
        <v>1679</v>
      </c>
      <c r="E6196" t="s">
        <v>2121</v>
      </c>
      <c r="F6196" t="s">
        <v>2121</v>
      </c>
      <c r="G6196" t="s">
        <v>5944</v>
      </c>
      <c r="H6196">
        <v>5.4240000000000004</v>
      </c>
      <c r="I6196" t="s">
        <v>265</v>
      </c>
      <c r="J6196" t="s">
        <v>242</v>
      </c>
      <c r="K6196" t="s">
        <v>243</v>
      </c>
      <c r="L6196" t="s">
        <v>244</v>
      </c>
      <c r="M6196">
        <v>0</v>
      </c>
      <c r="N6196">
        <v>5.4240000000000004</v>
      </c>
      <c r="O6196" t="s">
        <v>324</v>
      </c>
      <c r="P6196" t="s">
        <v>12642</v>
      </c>
      <c r="Q6196" t="s">
        <v>1683</v>
      </c>
      <c r="R6196" t="s">
        <v>12643</v>
      </c>
      <c r="S6196" t="s">
        <v>270</v>
      </c>
      <c r="T6196" t="b">
        <v>1</v>
      </c>
    </row>
    <row r="6197" spans="1:20" x14ac:dyDescent="0.25">
      <c r="A6197" t="s">
        <v>236</v>
      </c>
      <c r="B6197" t="s">
        <v>236</v>
      </c>
      <c r="C6197" t="s">
        <v>237</v>
      </c>
      <c r="D6197" t="s">
        <v>552</v>
      </c>
      <c r="F6197" t="s">
        <v>6864</v>
      </c>
      <c r="G6197" t="s">
        <v>1082</v>
      </c>
      <c r="H6197">
        <v>2E-3</v>
      </c>
      <c r="I6197" t="s">
        <v>254</v>
      </c>
      <c r="J6197" t="s">
        <v>242</v>
      </c>
      <c r="K6197" t="s">
        <v>243</v>
      </c>
      <c r="L6197" t="s">
        <v>244</v>
      </c>
      <c r="M6197">
        <v>0</v>
      </c>
      <c r="N6197">
        <v>2E-3</v>
      </c>
      <c r="O6197" t="s">
        <v>1083</v>
      </c>
      <c r="P6197" t="s">
        <v>1084</v>
      </c>
      <c r="Q6197" t="s">
        <v>556</v>
      </c>
      <c r="R6197" t="s">
        <v>6867</v>
      </c>
      <c r="S6197" t="s">
        <v>249</v>
      </c>
      <c r="T6197" t="b">
        <v>0</v>
      </c>
    </row>
    <row r="6198" spans="1:20" x14ac:dyDescent="0.25">
      <c r="A6198" t="s">
        <v>259</v>
      </c>
      <c r="B6198" t="s">
        <v>260</v>
      </c>
      <c r="C6198" t="s">
        <v>237</v>
      </c>
      <c r="D6198" t="s">
        <v>1687</v>
      </c>
      <c r="E6198" t="s">
        <v>1688</v>
      </c>
      <c r="F6198" t="s">
        <v>12295</v>
      </c>
      <c r="G6198" t="s">
        <v>12296</v>
      </c>
      <c r="H6198">
        <v>0.33360000000000001</v>
      </c>
      <c r="I6198" t="s">
        <v>265</v>
      </c>
      <c r="J6198" t="s">
        <v>242</v>
      </c>
      <c r="K6198" t="s">
        <v>243</v>
      </c>
      <c r="L6198" t="s">
        <v>244</v>
      </c>
      <c r="M6198">
        <v>0</v>
      </c>
      <c r="N6198">
        <v>0.33360000000000001</v>
      </c>
      <c r="O6198" t="s">
        <v>372</v>
      </c>
      <c r="P6198" t="s">
        <v>12644</v>
      </c>
      <c r="Q6198" t="s">
        <v>1692</v>
      </c>
      <c r="R6198" t="s">
        <v>12645</v>
      </c>
      <c r="S6198" t="s">
        <v>270</v>
      </c>
      <c r="T6198" t="b">
        <v>1</v>
      </c>
    </row>
    <row r="6199" spans="1:20" x14ac:dyDescent="0.25">
      <c r="A6199" t="s">
        <v>259</v>
      </c>
      <c r="B6199" t="s">
        <v>260</v>
      </c>
      <c r="C6199" t="s">
        <v>294</v>
      </c>
      <c r="D6199" t="s">
        <v>1687</v>
      </c>
      <c r="E6199" t="s">
        <v>1688</v>
      </c>
      <c r="F6199" t="s">
        <v>12295</v>
      </c>
      <c r="G6199" t="s">
        <v>12296</v>
      </c>
      <c r="H6199">
        <v>0.22409299999999999</v>
      </c>
      <c r="I6199" t="s">
        <v>265</v>
      </c>
      <c r="J6199" t="s">
        <v>242</v>
      </c>
      <c r="K6199" t="s">
        <v>243</v>
      </c>
      <c r="L6199" t="s">
        <v>244</v>
      </c>
      <c r="M6199">
        <v>0</v>
      </c>
      <c r="N6199">
        <v>0.22409299999999999</v>
      </c>
      <c r="O6199" t="s">
        <v>266</v>
      </c>
      <c r="P6199" t="s">
        <v>12644</v>
      </c>
      <c r="Q6199" t="s">
        <v>1692</v>
      </c>
      <c r="R6199" t="s">
        <v>12645</v>
      </c>
      <c r="S6199" t="s">
        <v>270</v>
      </c>
      <c r="T6199" t="b">
        <v>1</v>
      </c>
    </row>
    <row r="6200" spans="1:20" x14ac:dyDescent="0.25">
      <c r="A6200" t="s">
        <v>259</v>
      </c>
      <c r="B6200" t="s">
        <v>260</v>
      </c>
      <c r="C6200" t="s">
        <v>237</v>
      </c>
      <c r="D6200" t="s">
        <v>1097</v>
      </c>
      <c r="E6200" t="s">
        <v>2363</v>
      </c>
      <c r="F6200" t="s">
        <v>9534</v>
      </c>
      <c r="G6200" t="s">
        <v>9534</v>
      </c>
      <c r="H6200">
        <v>0.16650000000000001</v>
      </c>
      <c r="I6200" t="s">
        <v>265</v>
      </c>
      <c r="J6200" t="s">
        <v>242</v>
      </c>
      <c r="K6200" t="s">
        <v>243</v>
      </c>
      <c r="L6200" t="s">
        <v>244</v>
      </c>
      <c r="M6200">
        <v>0</v>
      </c>
      <c r="N6200">
        <v>0.16650000000000001</v>
      </c>
      <c r="O6200" t="s">
        <v>446</v>
      </c>
      <c r="P6200" t="s">
        <v>12646</v>
      </c>
      <c r="Q6200" t="s">
        <v>1101</v>
      </c>
      <c r="R6200" t="s">
        <v>12647</v>
      </c>
      <c r="S6200" t="s">
        <v>270</v>
      </c>
      <c r="T6200" t="b">
        <v>1</v>
      </c>
    </row>
    <row r="6201" spans="1:20" x14ac:dyDescent="0.25">
      <c r="A6201" t="s">
        <v>259</v>
      </c>
      <c r="B6201" t="s">
        <v>1086</v>
      </c>
      <c r="C6201" t="s">
        <v>237</v>
      </c>
      <c r="D6201" t="s">
        <v>1087</v>
      </c>
      <c r="E6201" t="s">
        <v>12648</v>
      </c>
      <c r="F6201" t="s">
        <v>12649</v>
      </c>
      <c r="G6201" t="s">
        <v>12650</v>
      </c>
      <c r="H6201">
        <v>297.95999999999998</v>
      </c>
      <c r="I6201" t="s">
        <v>265</v>
      </c>
      <c r="J6201" t="s">
        <v>242</v>
      </c>
      <c r="K6201" t="s">
        <v>243</v>
      </c>
      <c r="L6201" t="s">
        <v>244</v>
      </c>
      <c r="M6201">
        <v>0</v>
      </c>
      <c r="N6201">
        <v>297.95999999999998</v>
      </c>
      <c r="O6201" t="s">
        <v>690</v>
      </c>
      <c r="P6201" t="s">
        <v>12651</v>
      </c>
      <c r="Q6201" t="s">
        <v>1092</v>
      </c>
      <c r="R6201" t="s">
        <v>12652</v>
      </c>
      <c r="S6201" t="s">
        <v>1094</v>
      </c>
      <c r="T6201" t="b">
        <v>1</v>
      </c>
    </row>
    <row r="6202" spans="1:20" x14ac:dyDescent="0.25">
      <c r="A6202" t="s">
        <v>259</v>
      </c>
      <c r="B6202" t="s">
        <v>1086</v>
      </c>
      <c r="C6202" t="s">
        <v>336</v>
      </c>
      <c r="D6202" t="s">
        <v>1087</v>
      </c>
      <c r="E6202" t="s">
        <v>12648</v>
      </c>
      <c r="F6202" t="s">
        <v>12649</v>
      </c>
      <c r="G6202" t="s">
        <v>12650</v>
      </c>
      <c r="H6202">
        <v>1044062</v>
      </c>
      <c r="I6202" t="s">
        <v>265</v>
      </c>
      <c r="J6202" t="s">
        <v>242</v>
      </c>
      <c r="K6202" t="s">
        <v>243</v>
      </c>
      <c r="L6202" t="s">
        <v>244</v>
      </c>
      <c r="M6202">
        <v>0</v>
      </c>
      <c r="N6202">
        <v>1044062</v>
      </c>
      <c r="O6202" t="s">
        <v>690</v>
      </c>
      <c r="P6202" t="s">
        <v>12651</v>
      </c>
      <c r="Q6202" t="s">
        <v>1092</v>
      </c>
      <c r="R6202" t="s">
        <v>12653</v>
      </c>
      <c r="S6202" t="s">
        <v>1094</v>
      </c>
      <c r="T6202" t="b">
        <v>1</v>
      </c>
    </row>
    <row r="6203" spans="1:20" x14ac:dyDescent="0.25">
      <c r="A6203" t="s">
        <v>259</v>
      </c>
      <c r="B6203" t="s">
        <v>1086</v>
      </c>
      <c r="C6203" t="s">
        <v>336</v>
      </c>
      <c r="D6203" t="s">
        <v>1087</v>
      </c>
      <c r="E6203" t="s">
        <v>12648</v>
      </c>
      <c r="F6203" t="s">
        <v>12649</v>
      </c>
      <c r="G6203" t="s">
        <v>12650</v>
      </c>
      <c r="H6203">
        <v>1566093</v>
      </c>
      <c r="I6203" t="s">
        <v>265</v>
      </c>
      <c r="J6203" t="s">
        <v>242</v>
      </c>
      <c r="K6203" t="s">
        <v>243</v>
      </c>
      <c r="L6203" t="s">
        <v>244</v>
      </c>
      <c r="M6203">
        <v>0</v>
      </c>
      <c r="N6203">
        <v>1566093</v>
      </c>
      <c r="O6203" t="s">
        <v>690</v>
      </c>
      <c r="P6203" t="s">
        <v>12651</v>
      </c>
      <c r="Q6203" t="s">
        <v>1092</v>
      </c>
      <c r="R6203" t="s">
        <v>12654</v>
      </c>
      <c r="S6203" t="s">
        <v>1094</v>
      </c>
      <c r="T6203" t="b">
        <v>1</v>
      </c>
    </row>
    <row r="6204" spans="1:20" x14ac:dyDescent="0.25">
      <c r="A6204" t="s">
        <v>236</v>
      </c>
      <c r="B6204" t="s">
        <v>236</v>
      </c>
      <c r="C6204" t="s">
        <v>237</v>
      </c>
      <c r="D6204" t="s">
        <v>250</v>
      </c>
      <c r="F6204" t="s">
        <v>567</v>
      </c>
      <c r="G6204" t="s">
        <v>3752</v>
      </c>
      <c r="H6204">
        <v>5.0000000000000001E-3</v>
      </c>
      <c r="I6204" t="s">
        <v>254</v>
      </c>
      <c r="J6204" t="s">
        <v>242</v>
      </c>
      <c r="K6204" t="s">
        <v>243</v>
      </c>
      <c r="L6204" t="s">
        <v>244</v>
      </c>
      <c r="M6204">
        <v>0</v>
      </c>
      <c r="N6204">
        <v>5.0000000000000001E-3</v>
      </c>
      <c r="O6204" t="s">
        <v>546</v>
      </c>
      <c r="P6204" t="s">
        <v>3753</v>
      </c>
      <c r="Q6204" t="s">
        <v>257</v>
      </c>
      <c r="R6204" t="s">
        <v>9629</v>
      </c>
      <c r="S6204" t="s">
        <v>249</v>
      </c>
      <c r="T6204" t="b">
        <v>1</v>
      </c>
    </row>
    <row r="6205" spans="1:20" x14ac:dyDescent="0.25">
      <c r="A6205" t="s">
        <v>259</v>
      </c>
      <c r="B6205" t="s">
        <v>260</v>
      </c>
      <c r="C6205" t="s">
        <v>237</v>
      </c>
      <c r="D6205" t="s">
        <v>4818</v>
      </c>
      <c r="E6205" t="s">
        <v>6641</v>
      </c>
      <c r="F6205" t="s">
        <v>12655</v>
      </c>
      <c r="G6205" t="s">
        <v>12656</v>
      </c>
      <c r="H6205">
        <v>5.6800000000000003E-2</v>
      </c>
      <c r="I6205" t="s">
        <v>265</v>
      </c>
      <c r="J6205" t="s">
        <v>242</v>
      </c>
      <c r="K6205" t="s">
        <v>243</v>
      </c>
      <c r="L6205" t="s">
        <v>244</v>
      </c>
      <c r="M6205">
        <v>0</v>
      </c>
      <c r="N6205">
        <v>5.6800000000000003E-2</v>
      </c>
      <c r="O6205" t="s">
        <v>446</v>
      </c>
      <c r="P6205" t="s">
        <v>12657</v>
      </c>
      <c r="Q6205" t="s">
        <v>4820</v>
      </c>
      <c r="R6205" t="s">
        <v>12658</v>
      </c>
      <c r="S6205" t="s">
        <v>270</v>
      </c>
      <c r="T6205" t="b">
        <v>1</v>
      </c>
    </row>
    <row r="6206" spans="1:20" x14ac:dyDescent="0.25">
      <c r="A6206" t="s">
        <v>259</v>
      </c>
      <c r="B6206" t="s">
        <v>260</v>
      </c>
      <c r="C6206" t="s">
        <v>294</v>
      </c>
      <c r="D6206" t="s">
        <v>4818</v>
      </c>
      <c r="E6206" t="s">
        <v>6641</v>
      </c>
      <c r="F6206" t="s">
        <v>12655</v>
      </c>
      <c r="G6206" t="s">
        <v>12656</v>
      </c>
      <c r="H6206">
        <v>3.8399999999999997E-2</v>
      </c>
      <c r="I6206" t="s">
        <v>265</v>
      </c>
      <c r="J6206" t="s">
        <v>242</v>
      </c>
      <c r="K6206" t="s">
        <v>243</v>
      </c>
      <c r="L6206" t="s">
        <v>244</v>
      </c>
      <c r="M6206">
        <v>0</v>
      </c>
      <c r="N6206">
        <v>3.8399999999999997E-2</v>
      </c>
      <c r="O6206" t="s">
        <v>446</v>
      </c>
      <c r="P6206" t="s">
        <v>12657</v>
      </c>
      <c r="Q6206" t="s">
        <v>4820</v>
      </c>
      <c r="R6206" t="s">
        <v>12658</v>
      </c>
      <c r="S6206" t="s">
        <v>270</v>
      </c>
      <c r="T6206" t="b">
        <v>1</v>
      </c>
    </row>
    <row r="6207" spans="1:20" x14ac:dyDescent="0.25">
      <c r="A6207" t="s">
        <v>259</v>
      </c>
      <c r="B6207" t="s">
        <v>382</v>
      </c>
      <c r="C6207" t="s">
        <v>237</v>
      </c>
      <c r="D6207" t="s">
        <v>2188</v>
      </c>
      <c r="F6207" t="s">
        <v>12659</v>
      </c>
      <c r="G6207" t="s">
        <v>12659</v>
      </c>
      <c r="H6207">
        <v>1.302</v>
      </c>
      <c r="I6207" t="s">
        <v>265</v>
      </c>
      <c r="J6207" t="s">
        <v>242</v>
      </c>
      <c r="K6207" t="s">
        <v>243</v>
      </c>
      <c r="L6207" t="s">
        <v>244</v>
      </c>
      <c r="M6207">
        <v>0</v>
      </c>
      <c r="N6207">
        <v>1.302</v>
      </c>
      <c r="O6207" t="s">
        <v>324</v>
      </c>
      <c r="P6207" t="s">
        <v>12660</v>
      </c>
      <c r="Q6207" t="s">
        <v>2191</v>
      </c>
      <c r="R6207" t="s">
        <v>12661</v>
      </c>
      <c r="S6207" t="s">
        <v>390</v>
      </c>
      <c r="T6207" t="b">
        <v>1</v>
      </c>
    </row>
    <row r="6208" spans="1:20" x14ac:dyDescent="0.25">
      <c r="A6208" t="s">
        <v>259</v>
      </c>
      <c r="B6208" t="s">
        <v>382</v>
      </c>
      <c r="C6208" t="s">
        <v>294</v>
      </c>
      <c r="D6208" t="s">
        <v>2188</v>
      </c>
      <c r="F6208" t="s">
        <v>12659</v>
      </c>
      <c r="G6208" t="s">
        <v>12659</v>
      </c>
      <c r="H6208">
        <v>0.67700000000000005</v>
      </c>
      <c r="I6208" t="s">
        <v>265</v>
      </c>
      <c r="J6208" t="s">
        <v>242</v>
      </c>
      <c r="K6208" t="s">
        <v>243</v>
      </c>
      <c r="L6208" t="s">
        <v>244</v>
      </c>
      <c r="M6208">
        <v>0</v>
      </c>
      <c r="N6208">
        <v>0.67700000000000005</v>
      </c>
      <c r="O6208" t="s">
        <v>324</v>
      </c>
      <c r="P6208" t="s">
        <v>12660</v>
      </c>
      <c r="Q6208" t="s">
        <v>2191</v>
      </c>
      <c r="R6208" t="s">
        <v>12661</v>
      </c>
      <c r="S6208" t="s">
        <v>390</v>
      </c>
      <c r="T6208" t="b">
        <v>1</v>
      </c>
    </row>
    <row r="6209" spans="1:20" x14ac:dyDescent="0.25">
      <c r="A6209" t="s">
        <v>259</v>
      </c>
      <c r="B6209" t="s">
        <v>260</v>
      </c>
      <c r="C6209" t="s">
        <v>237</v>
      </c>
      <c r="D6209" t="s">
        <v>891</v>
      </c>
      <c r="E6209" t="s">
        <v>803</v>
      </c>
      <c r="F6209" t="s">
        <v>803</v>
      </c>
      <c r="G6209" t="s">
        <v>804</v>
      </c>
      <c r="H6209">
        <v>0.22600000000000001</v>
      </c>
      <c r="I6209" t="s">
        <v>265</v>
      </c>
      <c r="J6209" t="s">
        <v>242</v>
      </c>
      <c r="K6209" t="s">
        <v>243</v>
      </c>
      <c r="L6209" t="s">
        <v>244</v>
      </c>
      <c r="M6209">
        <v>0</v>
      </c>
      <c r="N6209">
        <v>0.22600000000000001</v>
      </c>
      <c r="O6209" t="s">
        <v>324</v>
      </c>
      <c r="P6209" t="s">
        <v>12662</v>
      </c>
      <c r="Q6209" t="s">
        <v>895</v>
      </c>
      <c r="R6209" t="s">
        <v>12663</v>
      </c>
      <c r="S6209" t="s">
        <v>270</v>
      </c>
      <c r="T6209" t="b">
        <v>1</v>
      </c>
    </row>
    <row r="6210" spans="1:20" x14ac:dyDescent="0.25">
      <c r="A6210" t="s">
        <v>259</v>
      </c>
      <c r="B6210" t="s">
        <v>260</v>
      </c>
      <c r="C6210" t="s">
        <v>336</v>
      </c>
      <c r="D6210" t="s">
        <v>891</v>
      </c>
      <c r="E6210" t="s">
        <v>803</v>
      </c>
      <c r="F6210" t="s">
        <v>803</v>
      </c>
      <c r="G6210" t="s">
        <v>804</v>
      </c>
      <c r="H6210">
        <v>1168</v>
      </c>
      <c r="I6210" t="s">
        <v>265</v>
      </c>
      <c r="J6210" t="s">
        <v>242</v>
      </c>
      <c r="K6210" t="s">
        <v>243</v>
      </c>
      <c r="L6210" t="s">
        <v>244</v>
      </c>
      <c r="M6210">
        <v>0</v>
      </c>
      <c r="N6210">
        <v>1168</v>
      </c>
      <c r="O6210" t="s">
        <v>324</v>
      </c>
      <c r="P6210" t="s">
        <v>12662</v>
      </c>
      <c r="Q6210" t="s">
        <v>895</v>
      </c>
      <c r="R6210" t="s">
        <v>12664</v>
      </c>
      <c r="S6210" t="s">
        <v>270</v>
      </c>
      <c r="T6210" t="b">
        <v>1</v>
      </c>
    </row>
    <row r="6211" spans="1:20" x14ac:dyDescent="0.25">
      <c r="A6211" t="s">
        <v>259</v>
      </c>
      <c r="B6211" t="s">
        <v>260</v>
      </c>
      <c r="C6211" t="s">
        <v>336</v>
      </c>
      <c r="D6211" t="s">
        <v>891</v>
      </c>
      <c r="E6211" t="s">
        <v>803</v>
      </c>
      <c r="F6211" t="s">
        <v>803</v>
      </c>
      <c r="G6211" t="s">
        <v>804</v>
      </c>
      <c r="H6211">
        <v>2257</v>
      </c>
      <c r="I6211" t="s">
        <v>265</v>
      </c>
      <c r="J6211" t="s">
        <v>242</v>
      </c>
      <c r="K6211" t="s">
        <v>243</v>
      </c>
      <c r="L6211" t="s">
        <v>244</v>
      </c>
      <c r="M6211">
        <v>0</v>
      </c>
      <c r="N6211">
        <v>2257</v>
      </c>
      <c r="O6211" t="s">
        <v>324</v>
      </c>
      <c r="P6211" t="s">
        <v>12662</v>
      </c>
      <c r="Q6211" t="s">
        <v>895</v>
      </c>
      <c r="R6211" t="s">
        <v>12665</v>
      </c>
      <c r="S6211" t="s">
        <v>270</v>
      </c>
      <c r="T6211" t="b">
        <v>1</v>
      </c>
    </row>
    <row r="6212" spans="1:20" x14ac:dyDescent="0.25">
      <c r="A6212" t="s">
        <v>259</v>
      </c>
      <c r="B6212" t="s">
        <v>260</v>
      </c>
      <c r="C6212" t="s">
        <v>237</v>
      </c>
      <c r="D6212" t="s">
        <v>2727</v>
      </c>
      <c r="E6212" t="s">
        <v>8058</v>
      </c>
      <c r="F6212" t="s">
        <v>12666</v>
      </c>
      <c r="G6212" t="s">
        <v>12666</v>
      </c>
      <c r="H6212">
        <v>3.4000000000000002E-2</v>
      </c>
      <c r="I6212" t="s">
        <v>265</v>
      </c>
      <c r="J6212" t="s">
        <v>242</v>
      </c>
      <c r="K6212" t="s">
        <v>243</v>
      </c>
      <c r="L6212" t="s">
        <v>244</v>
      </c>
      <c r="M6212">
        <v>0</v>
      </c>
      <c r="N6212">
        <v>3.4000000000000002E-2</v>
      </c>
      <c r="O6212" t="s">
        <v>576</v>
      </c>
      <c r="P6212" t="s">
        <v>12667</v>
      </c>
      <c r="Q6212" t="s">
        <v>2731</v>
      </c>
      <c r="R6212" t="s">
        <v>12668</v>
      </c>
      <c r="S6212" t="s">
        <v>270</v>
      </c>
      <c r="T6212" t="b">
        <v>1</v>
      </c>
    </row>
    <row r="6213" spans="1:20" x14ac:dyDescent="0.25">
      <c r="A6213" t="s">
        <v>259</v>
      </c>
      <c r="B6213" t="s">
        <v>260</v>
      </c>
      <c r="C6213" t="s">
        <v>237</v>
      </c>
      <c r="D6213" t="s">
        <v>2206</v>
      </c>
      <c r="E6213" t="s">
        <v>6104</v>
      </c>
      <c r="F6213" t="s">
        <v>12669</v>
      </c>
      <c r="G6213" t="s">
        <v>12669</v>
      </c>
      <c r="H6213">
        <v>0.46079999999999999</v>
      </c>
      <c r="I6213" t="s">
        <v>265</v>
      </c>
      <c r="J6213" t="s">
        <v>242</v>
      </c>
      <c r="K6213" t="s">
        <v>243</v>
      </c>
      <c r="L6213" t="s">
        <v>244</v>
      </c>
      <c r="M6213">
        <v>0</v>
      </c>
      <c r="N6213">
        <v>0.46079999999999999</v>
      </c>
      <c r="O6213" t="s">
        <v>310</v>
      </c>
      <c r="P6213" t="s">
        <v>12670</v>
      </c>
      <c r="Q6213" t="s">
        <v>2210</v>
      </c>
      <c r="R6213" t="s">
        <v>12671</v>
      </c>
      <c r="S6213" t="s">
        <v>270</v>
      </c>
      <c r="T6213" t="b">
        <v>1</v>
      </c>
    </row>
    <row r="6214" spans="1:20" x14ac:dyDescent="0.25">
      <c r="A6214" t="s">
        <v>259</v>
      </c>
      <c r="B6214" t="s">
        <v>260</v>
      </c>
      <c r="C6214" t="s">
        <v>237</v>
      </c>
      <c r="D6214" t="s">
        <v>1535</v>
      </c>
      <c r="E6214" t="s">
        <v>8925</v>
      </c>
      <c r="F6214" t="s">
        <v>9333</v>
      </c>
      <c r="G6214" t="s">
        <v>9333</v>
      </c>
      <c r="H6214">
        <v>3.0209999999999999</v>
      </c>
      <c r="I6214" t="s">
        <v>265</v>
      </c>
      <c r="J6214" t="s">
        <v>242</v>
      </c>
      <c r="K6214" t="s">
        <v>243</v>
      </c>
      <c r="L6214" t="s">
        <v>244</v>
      </c>
      <c r="M6214">
        <v>0</v>
      </c>
      <c r="N6214">
        <v>3.0209999999999999</v>
      </c>
      <c r="O6214" t="s">
        <v>324</v>
      </c>
      <c r="P6214" t="s">
        <v>4806</v>
      </c>
      <c r="Q6214" t="s">
        <v>1539</v>
      </c>
      <c r="R6214" t="s">
        <v>12672</v>
      </c>
      <c r="S6214" t="s">
        <v>270</v>
      </c>
      <c r="T6214" t="b">
        <v>0</v>
      </c>
    </row>
    <row r="6215" spans="1:20" x14ac:dyDescent="0.25">
      <c r="A6215" t="s">
        <v>259</v>
      </c>
      <c r="B6215" t="s">
        <v>260</v>
      </c>
      <c r="C6215" t="s">
        <v>294</v>
      </c>
      <c r="D6215" t="s">
        <v>1535</v>
      </c>
      <c r="E6215" t="s">
        <v>8925</v>
      </c>
      <c r="F6215" t="s">
        <v>9333</v>
      </c>
      <c r="G6215" t="s">
        <v>9333</v>
      </c>
      <c r="H6215">
        <v>0.92200000000000004</v>
      </c>
      <c r="I6215" t="s">
        <v>265</v>
      </c>
      <c r="J6215" t="s">
        <v>242</v>
      </c>
      <c r="K6215" t="s">
        <v>243</v>
      </c>
      <c r="L6215" t="s">
        <v>244</v>
      </c>
      <c r="M6215">
        <v>0</v>
      </c>
      <c r="N6215">
        <v>0.92200000000000004</v>
      </c>
      <c r="O6215" t="s">
        <v>324</v>
      </c>
      <c r="P6215" t="s">
        <v>4806</v>
      </c>
      <c r="Q6215" t="s">
        <v>1539</v>
      </c>
      <c r="R6215" t="s">
        <v>12672</v>
      </c>
      <c r="S6215" t="s">
        <v>270</v>
      </c>
      <c r="T6215" t="b">
        <v>0</v>
      </c>
    </row>
    <row r="6216" spans="1:20" x14ac:dyDescent="0.25">
      <c r="A6216" t="s">
        <v>259</v>
      </c>
      <c r="B6216" t="s">
        <v>260</v>
      </c>
      <c r="C6216" t="s">
        <v>237</v>
      </c>
      <c r="D6216" t="s">
        <v>3279</v>
      </c>
      <c r="E6216" t="s">
        <v>6129</v>
      </c>
      <c r="F6216" t="s">
        <v>6130</v>
      </c>
      <c r="G6216" t="s">
        <v>6130</v>
      </c>
      <c r="H6216">
        <v>1.1060000000000001</v>
      </c>
      <c r="I6216" t="s">
        <v>265</v>
      </c>
      <c r="J6216" t="s">
        <v>242</v>
      </c>
      <c r="K6216" t="s">
        <v>243</v>
      </c>
      <c r="L6216" t="s">
        <v>244</v>
      </c>
      <c r="M6216">
        <v>0</v>
      </c>
      <c r="N6216">
        <v>1.1060000000000001</v>
      </c>
      <c r="O6216" t="s">
        <v>2746</v>
      </c>
      <c r="P6216" t="s">
        <v>12673</v>
      </c>
      <c r="Q6216" t="s">
        <v>3283</v>
      </c>
      <c r="R6216" t="s">
        <v>12674</v>
      </c>
      <c r="S6216" t="s">
        <v>270</v>
      </c>
      <c r="T6216" t="b">
        <v>1</v>
      </c>
    </row>
    <row r="6217" spans="1:20" x14ac:dyDescent="0.25">
      <c r="A6217" t="s">
        <v>259</v>
      </c>
      <c r="B6217" t="s">
        <v>260</v>
      </c>
      <c r="C6217" t="s">
        <v>294</v>
      </c>
      <c r="D6217" t="s">
        <v>3279</v>
      </c>
      <c r="E6217" t="s">
        <v>6129</v>
      </c>
      <c r="F6217" t="s">
        <v>6130</v>
      </c>
      <c r="G6217" t="s">
        <v>6130</v>
      </c>
      <c r="H6217">
        <v>0.83</v>
      </c>
      <c r="I6217" t="s">
        <v>265</v>
      </c>
      <c r="J6217" t="s">
        <v>242</v>
      </c>
      <c r="K6217" t="s">
        <v>243</v>
      </c>
      <c r="L6217" t="s">
        <v>244</v>
      </c>
      <c r="M6217">
        <v>0</v>
      </c>
      <c r="N6217">
        <v>0.83</v>
      </c>
      <c r="O6217" t="s">
        <v>2746</v>
      </c>
      <c r="P6217" t="s">
        <v>12673</v>
      </c>
      <c r="Q6217" t="s">
        <v>3283</v>
      </c>
      <c r="R6217" t="s">
        <v>12674</v>
      </c>
      <c r="S6217" t="s">
        <v>270</v>
      </c>
      <c r="T6217" t="b">
        <v>1</v>
      </c>
    </row>
    <row r="6218" spans="1:20" x14ac:dyDescent="0.25">
      <c r="A6218" t="s">
        <v>236</v>
      </c>
      <c r="B6218" t="s">
        <v>236</v>
      </c>
      <c r="C6218" t="s">
        <v>237</v>
      </c>
      <c r="D6218" t="s">
        <v>314</v>
      </c>
      <c r="E6218" t="s">
        <v>251</v>
      </c>
      <c r="F6218" t="s">
        <v>773</v>
      </c>
      <c r="G6218" t="s">
        <v>11172</v>
      </c>
      <c r="H6218">
        <v>6.9000000000000006E-2</v>
      </c>
      <c r="I6218" t="s">
        <v>759</v>
      </c>
      <c r="J6218" t="s">
        <v>242</v>
      </c>
      <c r="K6218" t="s">
        <v>243</v>
      </c>
      <c r="L6218" t="s">
        <v>244</v>
      </c>
      <c r="M6218">
        <v>0</v>
      </c>
      <c r="N6218">
        <v>6.9000000000000006E-2</v>
      </c>
      <c r="O6218" t="s">
        <v>255</v>
      </c>
      <c r="P6218" t="s">
        <v>12675</v>
      </c>
      <c r="Q6218" t="s">
        <v>318</v>
      </c>
      <c r="R6218" t="s">
        <v>1488</v>
      </c>
      <c r="S6218" t="s">
        <v>249</v>
      </c>
      <c r="T6218" t="b">
        <v>1</v>
      </c>
    </row>
    <row r="6219" spans="1:20" x14ac:dyDescent="0.25">
      <c r="A6219" t="s">
        <v>236</v>
      </c>
      <c r="B6219" t="s">
        <v>236</v>
      </c>
      <c r="C6219" t="s">
        <v>237</v>
      </c>
      <c r="D6219" t="s">
        <v>392</v>
      </c>
      <c r="F6219" t="s">
        <v>484</v>
      </c>
      <c r="G6219" t="s">
        <v>758</v>
      </c>
      <c r="H6219">
        <v>6.9000000000000006E-2</v>
      </c>
      <c r="I6219" t="s">
        <v>759</v>
      </c>
      <c r="J6219" t="s">
        <v>242</v>
      </c>
      <c r="K6219" t="s">
        <v>243</v>
      </c>
      <c r="L6219" t="s">
        <v>244</v>
      </c>
      <c r="M6219">
        <v>0</v>
      </c>
      <c r="N6219">
        <v>6.9000000000000006E-2</v>
      </c>
      <c r="O6219" t="s">
        <v>619</v>
      </c>
      <c r="P6219" t="s">
        <v>760</v>
      </c>
      <c r="Q6219" t="s">
        <v>397</v>
      </c>
      <c r="R6219" t="s">
        <v>4883</v>
      </c>
      <c r="S6219" t="s">
        <v>249</v>
      </c>
      <c r="T6219" t="b">
        <v>0</v>
      </c>
    </row>
    <row r="6220" spans="1:20" x14ac:dyDescent="0.25">
      <c r="A6220" t="s">
        <v>259</v>
      </c>
      <c r="B6220" t="s">
        <v>260</v>
      </c>
      <c r="C6220" t="s">
        <v>237</v>
      </c>
      <c r="D6220" t="s">
        <v>1428</v>
      </c>
      <c r="E6220" t="s">
        <v>4321</v>
      </c>
      <c r="F6220" t="s">
        <v>12676</v>
      </c>
      <c r="G6220" t="s">
        <v>12676</v>
      </c>
      <c r="H6220">
        <v>0.69799999999999995</v>
      </c>
      <c r="I6220" t="s">
        <v>265</v>
      </c>
      <c r="J6220" t="s">
        <v>242</v>
      </c>
      <c r="K6220" t="s">
        <v>243</v>
      </c>
      <c r="L6220" t="s">
        <v>244</v>
      </c>
      <c r="M6220">
        <v>0</v>
      </c>
      <c r="N6220">
        <v>0.69799999999999995</v>
      </c>
      <c r="O6220" t="s">
        <v>1309</v>
      </c>
      <c r="P6220" t="s">
        <v>1967</v>
      </c>
      <c r="Q6220" t="s">
        <v>1432</v>
      </c>
      <c r="R6220" t="s">
        <v>12677</v>
      </c>
      <c r="S6220" t="s">
        <v>270</v>
      </c>
      <c r="T6220" t="b">
        <v>0</v>
      </c>
    </row>
    <row r="6221" spans="1:20" x14ac:dyDescent="0.25">
      <c r="A6221" t="s">
        <v>259</v>
      </c>
      <c r="B6221" t="s">
        <v>260</v>
      </c>
      <c r="C6221" t="s">
        <v>294</v>
      </c>
      <c r="D6221" t="s">
        <v>1428</v>
      </c>
      <c r="E6221" t="s">
        <v>4321</v>
      </c>
      <c r="F6221" t="s">
        <v>12676</v>
      </c>
      <c r="G6221" t="s">
        <v>12676</v>
      </c>
      <c r="H6221">
        <v>0.20200000000000001</v>
      </c>
      <c r="I6221" t="s">
        <v>265</v>
      </c>
      <c r="J6221" t="s">
        <v>242</v>
      </c>
      <c r="K6221" t="s">
        <v>243</v>
      </c>
      <c r="L6221" t="s">
        <v>244</v>
      </c>
      <c r="M6221">
        <v>0</v>
      </c>
      <c r="N6221">
        <v>0.20200000000000001</v>
      </c>
      <c r="O6221" t="s">
        <v>1309</v>
      </c>
      <c r="P6221" t="s">
        <v>1967</v>
      </c>
      <c r="Q6221" t="s">
        <v>1432</v>
      </c>
      <c r="R6221" t="s">
        <v>12677</v>
      </c>
      <c r="S6221" t="s">
        <v>270</v>
      </c>
      <c r="T6221" t="b">
        <v>0</v>
      </c>
    </row>
    <row r="6222" spans="1:20" x14ac:dyDescent="0.25">
      <c r="A6222" t="s">
        <v>236</v>
      </c>
      <c r="B6222" t="s">
        <v>236</v>
      </c>
      <c r="C6222" t="s">
        <v>237</v>
      </c>
      <c r="D6222" t="s">
        <v>362</v>
      </c>
      <c r="F6222" t="s">
        <v>1438</v>
      </c>
      <c r="G6222" t="s">
        <v>2254</v>
      </c>
      <c r="H6222">
        <v>3.6000000000000002E-4</v>
      </c>
      <c r="I6222" t="s">
        <v>254</v>
      </c>
      <c r="J6222" t="s">
        <v>242</v>
      </c>
      <c r="K6222" t="s">
        <v>243</v>
      </c>
      <c r="L6222" t="s">
        <v>244</v>
      </c>
      <c r="M6222">
        <v>0</v>
      </c>
      <c r="N6222">
        <v>3.6000000000000002E-4</v>
      </c>
      <c r="O6222" t="s">
        <v>365</v>
      </c>
      <c r="P6222" t="s">
        <v>2255</v>
      </c>
      <c r="Q6222" t="s">
        <v>367</v>
      </c>
      <c r="R6222" t="s">
        <v>5529</v>
      </c>
      <c r="S6222" t="s">
        <v>249</v>
      </c>
      <c r="T6222" t="b">
        <v>0</v>
      </c>
    </row>
    <row r="6223" spans="1:20" x14ac:dyDescent="0.25">
      <c r="A6223" t="s">
        <v>259</v>
      </c>
      <c r="B6223" t="s">
        <v>260</v>
      </c>
      <c r="C6223" t="s">
        <v>237</v>
      </c>
      <c r="D6223" t="s">
        <v>796</v>
      </c>
      <c r="E6223" t="s">
        <v>2697</v>
      </c>
      <c r="F6223" t="s">
        <v>2698</v>
      </c>
      <c r="G6223" t="s">
        <v>2698</v>
      </c>
      <c r="H6223">
        <v>0.56226600000000004</v>
      </c>
      <c r="I6223" t="s">
        <v>265</v>
      </c>
      <c r="J6223" t="s">
        <v>242</v>
      </c>
      <c r="K6223" t="s">
        <v>243</v>
      </c>
      <c r="L6223" t="s">
        <v>244</v>
      </c>
      <c r="M6223">
        <v>0</v>
      </c>
      <c r="N6223">
        <v>0.56226600000000004</v>
      </c>
      <c r="O6223" t="s">
        <v>372</v>
      </c>
      <c r="P6223" t="s">
        <v>12678</v>
      </c>
      <c r="Q6223" t="s">
        <v>800</v>
      </c>
      <c r="R6223" t="s">
        <v>12679</v>
      </c>
      <c r="S6223" t="s">
        <v>270</v>
      </c>
      <c r="T6223" t="b">
        <v>1</v>
      </c>
    </row>
    <row r="6224" spans="1:20" x14ac:dyDescent="0.25">
      <c r="A6224" t="s">
        <v>259</v>
      </c>
      <c r="B6224" t="s">
        <v>260</v>
      </c>
      <c r="C6224" t="s">
        <v>294</v>
      </c>
      <c r="D6224" t="s">
        <v>796</v>
      </c>
      <c r="E6224" t="s">
        <v>2697</v>
      </c>
      <c r="F6224" t="s">
        <v>2698</v>
      </c>
      <c r="G6224" t="s">
        <v>2698</v>
      </c>
      <c r="H6224">
        <v>0.2016</v>
      </c>
      <c r="I6224" t="s">
        <v>265</v>
      </c>
      <c r="J6224" t="s">
        <v>242</v>
      </c>
      <c r="K6224" t="s">
        <v>243</v>
      </c>
      <c r="L6224" t="s">
        <v>244</v>
      </c>
      <c r="M6224">
        <v>0</v>
      </c>
      <c r="N6224">
        <v>0.2016</v>
      </c>
      <c r="O6224" t="s">
        <v>372</v>
      </c>
      <c r="P6224" t="s">
        <v>12678</v>
      </c>
      <c r="Q6224" t="s">
        <v>800</v>
      </c>
      <c r="R6224" t="s">
        <v>12679</v>
      </c>
      <c r="S6224" t="s">
        <v>270</v>
      </c>
      <c r="T6224" t="b">
        <v>1</v>
      </c>
    </row>
    <row r="6225" spans="1:20" x14ac:dyDescent="0.25">
      <c r="A6225" t="s">
        <v>259</v>
      </c>
      <c r="B6225" t="s">
        <v>260</v>
      </c>
      <c r="C6225" t="s">
        <v>237</v>
      </c>
      <c r="D6225" t="s">
        <v>2690</v>
      </c>
      <c r="E6225" t="s">
        <v>3169</v>
      </c>
      <c r="F6225" t="s">
        <v>12680</v>
      </c>
      <c r="G6225" t="s">
        <v>12681</v>
      </c>
      <c r="H6225">
        <v>2.1629999999999998</v>
      </c>
      <c r="I6225" t="s">
        <v>265</v>
      </c>
      <c r="J6225" t="s">
        <v>242</v>
      </c>
      <c r="K6225" t="s">
        <v>243</v>
      </c>
      <c r="L6225" t="s">
        <v>244</v>
      </c>
      <c r="M6225">
        <v>0</v>
      </c>
      <c r="N6225">
        <v>2.1629999999999998</v>
      </c>
      <c r="O6225" t="s">
        <v>310</v>
      </c>
      <c r="P6225" t="s">
        <v>12682</v>
      </c>
      <c r="Q6225" t="s">
        <v>2694</v>
      </c>
      <c r="R6225" t="s">
        <v>12683</v>
      </c>
      <c r="S6225" t="s">
        <v>270</v>
      </c>
      <c r="T6225" t="b">
        <v>1</v>
      </c>
    </row>
    <row r="6226" spans="1:20" x14ac:dyDescent="0.25">
      <c r="A6226" t="s">
        <v>259</v>
      </c>
      <c r="B6226" t="s">
        <v>260</v>
      </c>
      <c r="C6226" t="s">
        <v>294</v>
      </c>
      <c r="D6226" t="s">
        <v>2690</v>
      </c>
      <c r="E6226" t="s">
        <v>3169</v>
      </c>
      <c r="F6226" t="s">
        <v>12680</v>
      </c>
      <c r="G6226" t="s">
        <v>12681</v>
      </c>
      <c r="H6226">
        <v>0.49299999999999999</v>
      </c>
      <c r="I6226" t="s">
        <v>265</v>
      </c>
      <c r="J6226" t="s">
        <v>242</v>
      </c>
      <c r="K6226" t="s">
        <v>243</v>
      </c>
      <c r="L6226" t="s">
        <v>244</v>
      </c>
      <c r="M6226">
        <v>0</v>
      </c>
      <c r="N6226">
        <v>0.49299999999999999</v>
      </c>
      <c r="O6226" t="s">
        <v>310</v>
      </c>
      <c r="P6226" t="s">
        <v>12682</v>
      </c>
      <c r="Q6226" t="s">
        <v>2694</v>
      </c>
      <c r="R6226" t="s">
        <v>12683</v>
      </c>
      <c r="S6226" t="s">
        <v>270</v>
      </c>
      <c r="T6226" t="b">
        <v>1</v>
      </c>
    </row>
    <row r="6227" spans="1:20" x14ac:dyDescent="0.25">
      <c r="A6227" t="s">
        <v>236</v>
      </c>
      <c r="B6227" t="s">
        <v>236</v>
      </c>
      <c r="C6227" t="s">
        <v>237</v>
      </c>
      <c r="D6227" t="s">
        <v>250</v>
      </c>
      <c r="F6227" t="s">
        <v>239</v>
      </c>
      <c r="G6227" t="s">
        <v>1421</v>
      </c>
      <c r="H6227">
        <v>5.0000000000000001E-3</v>
      </c>
      <c r="I6227" t="s">
        <v>254</v>
      </c>
      <c r="J6227" t="s">
        <v>242</v>
      </c>
      <c r="K6227" t="s">
        <v>243</v>
      </c>
      <c r="L6227" t="s">
        <v>244</v>
      </c>
      <c r="M6227">
        <v>0</v>
      </c>
      <c r="N6227">
        <v>5.0000000000000001E-3</v>
      </c>
      <c r="O6227" t="s">
        <v>546</v>
      </c>
      <c r="P6227" t="s">
        <v>4614</v>
      </c>
      <c r="Q6227" t="s">
        <v>257</v>
      </c>
      <c r="R6227" t="s">
        <v>4649</v>
      </c>
      <c r="S6227" t="s">
        <v>249</v>
      </c>
      <c r="T6227" t="b">
        <v>0</v>
      </c>
    </row>
    <row r="6228" spans="1:20" x14ac:dyDescent="0.25">
      <c r="A6228" t="s">
        <v>236</v>
      </c>
      <c r="B6228" t="s">
        <v>236</v>
      </c>
      <c r="C6228" t="s">
        <v>237</v>
      </c>
      <c r="D6228" t="s">
        <v>250</v>
      </c>
      <c r="F6228" t="s">
        <v>484</v>
      </c>
      <c r="G6228" t="s">
        <v>624</v>
      </c>
      <c r="H6228">
        <v>0.13</v>
      </c>
      <c r="I6228" t="s">
        <v>254</v>
      </c>
      <c r="J6228" t="s">
        <v>242</v>
      </c>
      <c r="K6228" t="s">
        <v>243</v>
      </c>
      <c r="L6228" t="s">
        <v>244</v>
      </c>
      <c r="M6228">
        <v>0</v>
      </c>
      <c r="N6228">
        <v>0.13</v>
      </c>
      <c r="O6228" t="s">
        <v>546</v>
      </c>
      <c r="P6228" t="s">
        <v>10023</v>
      </c>
      <c r="Q6228" t="s">
        <v>257</v>
      </c>
      <c r="R6228" t="s">
        <v>3009</v>
      </c>
      <c r="S6228" t="s">
        <v>249</v>
      </c>
      <c r="T6228" t="b">
        <v>1</v>
      </c>
    </row>
    <row r="6229" spans="1:20" x14ac:dyDescent="0.25">
      <c r="A6229" t="s">
        <v>236</v>
      </c>
      <c r="B6229" t="s">
        <v>236</v>
      </c>
      <c r="C6229" t="s">
        <v>336</v>
      </c>
      <c r="D6229" t="s">
        <v>1541</v>
      </c>
      <c r="E6229" t="s">
        <v>12684</v>
      </c>
      <c r="F6229" t="s">
        <v>12685</v>
      </c>
      <c r="G6229" t="s">
        <v>1544</v>
      </c>
      <c r="H6229">
        <v>20152</v>
      </c>
      <c r="I6229" t="s">
        <v>341</v>
      </c>
      <c r="J6229" t="s">
        <v>242</v>
      </c>
      <c r="K6229" t="s">
        <v>243</v>
      </c>
      <c r="L6229" t="s">
        <v>244</v>
      </c>
      <c r="M6229">
        <v>0</v>
      </c>
      <c r="N6229">
        <v>20152</v>
      </c>
      <c r="O6229" t="s">
        <v>927</v>
      </c>
      <c r="P6229" t="s">
        <v>1545</v>
      </c>
      <c r="Q6229" t="s">
        <v>1546</v>
      </c>
      <c r="R6229" t="s">
        <v>12686</v>
      </c>
      <c r="S6229" t="s">
        <v>249</v>
      </c>
      <c r="T6229" t="b">
        <v>0</v>
      </c>
    </row>
    <row r="6230" spans="1:20" x14ac:dyDescent="0.25">
      <c r="A6230" t="s">
        <v>236</v>
      </c>
      <c r="B6230" t="s">
        <v>236</v>
      </c>
      <c r="C6230" t="s">
        <v>336</v>
      </c>
      <c r="D6230" t="s">
        <v>1541</v>
      </c>
      <c r="E6230" t="s">
        <v>12684</v>
      </c>
      <c r="F6230" t="s">
        <v>12685</v>
      </c>
      <c r="G6230" t="s">
        <v>1544</v>
      </c>
      <c r="H6230">
        <v>48660</v>
      </c>
      <c r="I6230" t="s">
        <v>341</v>
      </c>
      <c r="J6230" t="s">
        <v>242</v>
      </c>
      <c r="K6230" t="s">
        <v>243</v>
      </c>
      <c r="L6230" t="s">
        <v>244</v>
      </c>
      <c r="M6230">
        <v>0</v>
      </c>
      <c r="N6230">
        <v>48660</v>
      </c>
      <c r="O6230" t="s">
        <v>927</v>
      </c>
      <c r="P6230" t="s">
        <v>1545</v>
      </c>
      <c r="Q6230" t="s">
        <v>1546</v>
      </c>
      <c r="R6230" t="s">
        <v>12687</v>
      </c>
      <c r="S6230" t="s">
        <v>249</v>
      </c>
      <c r="T6230" t="b">
        <v>0</v>
      </c>
    </row>
    <row r="6231" spans="1:20" x14ac:dyDescent="0.25">
      <c r="A6231" t="s">
        <v>259</v>
      </c>
      <c r="B6231" t="s">
        <v>260</v>
      </c>
      <c r="C6231" t="s">
        <v>237</v>
      </c>
      <c r="D6231" t="s">
        <v>1718</v>
      </c>
      <c r="E6231" t="s">
        <v>11313</v>
      </c>
      <c r="F6231" t="s">
        <v>12688</v>
      </c>
      <c r="G6231" t="s">
        <v>12689</v>
      </c>
      <c r="H6231">
        <v>0.80386800000000003</v>
      </c>
      <c r="I6231" t="s">
        <v>265</v>
      </c>
      <c r="J6231" t="s">
        <v>242</v>
      </c>
      <c r="K6231" t="s">
        <v>243</v>
      </c>
      <c r="L6231" t="s">
        <v>244</v>
      </c>
      <c r="M6231">
        <v>0</v>
      </c>
      <c r="N6231">
        <v>0.80386800000000003</v>
      </c>
      <c r="O6231" t="s">
        <v>372</v>
      </c>
      <c r="P6231" t="s">
        <v>12690</v>
      </c>
      <c r="Q6231" t="s">
        <v>1722</v>
      </c>
      <c r="R6231" t="s">
        <v>12691</v>
      </c>
      <c r="S6231" t="s">
        <v>270</v>
      </c>
      <c r="T6231" t="b">
        <v>1</v>
      </c>
    </row>
    <row r="6232" spans="1:20" x14ac:dyDescent="0.25">
      <c r="A6232" t="s">
        <v>259</v>
      </c>
      <c r="B6232" t="s">
        <v>260</v>
      </c>
      <c r="C6232" t="s">
        <v>294</v>
      </c>
      <c r="D6232" t="s">
        <v>1718</v>
      </c>
      <c r="E6232" t="s">
        <v>11313</v>
      </c>
      <c r="F6232" t="s">
        <v>12688</v>
      </c>
      <c r="G6232" t="s">
        <v>12689</v>
      </c>
      <c r="H6232">
        <v>0.42460700000000001</v>
      </c>
      <c r="I6232" t="s">
        <v>265</v>
      </c>
      <c r="J6232" t="s">
        <v>242</v>
      </c>
      <c r="K6232" t="s">
        <v>243</v>
      </c>
      <c r="L6232" t="s">
        <v>244</v>
      </c>
      <c r="M6232">
        <v>0</v>
      </c>
      <c r="N6232">
        <v>0.42460700000000001</v>
      </c>
      <c r="O6232" t="s">
        <v>372</v>
      </c>
      <c r="P6232" t="s">
        <v>12690</v>
      </c>
      <c r="Q6232" t="s">
        <v>1722</v>
      </c>
      <c r="R6232" t="s">
        <v>12691</v>
      </c>
      <c r="S6232" t="s">
        <v>270</v>
      </c>
      <c r="T6232" t="b">
        <v>1</v>
      </c>
    </row>
    <row r="6233" spans="1:20" x14ac:dyDescent="0.25">
      <c r="A6233" t="s">
        <v>259</v>
      </c>
      <c r="B6233" t="s">
        <v>260</v>
      </c>
      <c r="C6233" t="s">
        <v>237</v>
      </c>
      <c r="D6233" t="s">
        <v>1015</v>
      </c>
      <c r="E6233" t="s">
        <v>8104</v>
      </c>
      <c r="F6233" t="s">
        <v>12692</v>
      </c>
      <c r="G6233" t="s">
        <v>12692</v>
      </c>
      <c r="H6233">
        <v>7.7100000000000002E-2</v>
      </c>
      <c r="I6233" t="s">
        <v>265</v>
      </c>
      <c r="J6233" t="s">
        <v>242</v>
      </c>
      <c r="K6233" t="s">
        <v>243</v>
      </c>
      <c r="L6233" t="s">
        <v>244</v>
      </c>
      <c r="M6233">
        <v>0</v>
      </c>
      <c r="N6233">
        <v>7.7100000000000002E-2</v>
      </c>
      <c r="O6233" t="s">
        <v>446</v>
      </c>
      <c r="P6233" t="s">
        <v>12693</v>
      </c>
      <c r="Q6233" t="s">
        <v>1019</v>
      </c>
      <c r="R6233" t="s">
        <v>12694</v>
      </c>
      <c r="S6233" t="s">
        <v>270</v>
      </c>
      <c r="T6233" t="b">
        <v>1</v>
      </c>
    </row>
    <row r="6234" spans="1:20" x14ac:dyDescent="0.25">
      <c r="A6234" t="s">
        <v>236</v>
      </c>
      <c r="B6234" t="s">
        <v>236</v>
      </c>
      <c r="C6234" t="s">
        <v>237</v>
      </c>
      <c r="D6234" t="s">
        <v>250</v>
      </c>
      <c r="F6234" t="s">
        <v>791</v>
      </c>
      <c r="G6234" t="s">
        <v>5187</v>
      </c>
      <c r="H6234">
        <v>5.8999999999999997E-2</v>
      </c>
      <c r="I6234" t="s">
        <v>341</v>
      </c>
      <c r="J6234" t="s">
        <v>242</v>
      </c>
      <c r="K6234" t="s">
        <v>243</v>
      </c>
      <c r="L6234" t="s">
        <v>244</v>
      </c>
      <c r="M6234">
        <v>0</v>
      </c>
      <c r="N6234">
        <v>5.8999999999999997E-2</v>
      </c>
      <c r="O6234" t="s">
        <v>546</v>
      </c>
      <c r="P6234" t="s">
        <v>12695</v>
      </c>
      <c r="Q6234" t="s">
        <v>257</v>
      </c>
      <c r="R6234" t="s">
        <v>3156</v>
      </c>
      <c r="S6234" t="s">
        <v>249</v>
      </c>
      <c r="T6234" t="b">
        <v>1</v>
      </c>
    </row>
    <row r="6235" spans="1:20" x14ac:dyDescent="0.25">
      <c r="A6235" t="s">
        <v>236</v>
      </c>
      <c r="B6235" t="s">
        <v>236</v>
      </c>
      <c r="C6235" t="s">
        <v>237</v>
      </c>
      <c r="D6235" t="s">
        <v>250</v>
      </c>
      <c r="F6235" t="s">
        <v>791</v>
      </c>
      <c r="G6235" t="s">
        <v>5187</v>
      </c>
      <c r="H6235">
        <v>5.6500000000000002E-2</v>
      </c>
      <c r="I6235" t="s">
        <v>341</v>
      </c>
      <c r="J6235" t="s">
        <v>242</v>
      </c>
      <c r="K6235" t="s">
        <v>243</v>
      </c>
      <c r="L6235" t="s">
        <v>244</v>
      </c>
      <c r="M6235">
        <v>51200</v>
      </c>
      <c r="N6235">
        <v>5.6500000000000002E-2</v>
      </c>
      <c r="O6235" t="s">
        <v>546</v>
      </c>
      <c r="P6235" t="s">
        <v>12695</v>
      </c>
      <c r="Q6235" t="s">
        <v>257</v>
      </c>
      <c r="R6235" t="s">
        <v>3156</v>
      </c>
      <c r="S6235" t="s">
        <v>249</v>
      </c>
      <c r="T6235" t="b">
        <v>1</v>
      </c>
    </row>
    <row r="6236" spans="1:20" x14ac:dyDescent="0.25">
      <c r="A6236" t="s">
        <v>236</v>
      </c>
      <c r="B6236" t="s">
        <v>236</v>
      </c>
      <c r="C6236" t="s">
        <v>237</v>
      </c>
      <c r="D6236" t="s">
        <v>250</v>
      </c>
      <c r="F6236" t="s">
        <v>791</v>
      </c>
      <c r="G6236" t="s">
        <v>5187</v>
      </c>
      <c r="H6236">
        <v>5.4199999999999998E-2</v>
      </c>
      <c r="I6236" t="s">
        <v>341</v>
      </c>
      <c r="J6236" t="s">
        <v>242</v>
      </c>
      <c r="K6236" t="s">
        <v>243</v>
      </c>
      <c r="L6236" t="s">
        <v>244</v>
      </c>
      <c r="M6236">
        <v>512000</v>
      </c>
      <c r="N6236">
        <v>5.4199999999999998E-2</v>
      </c>
      <c r="O6236" t="s">
        <v>546</v>
      </c>
      <c r="P6236" t="s">
        <v>12695</v>
      </c>
      <c r="Q6236" t="s">
        <v>257</v>
      </c>
      <c r="R6236" t="s">
        <v>3156</v>
      </c>
      <c r="S6236" t="s">
        <v>249</v>
      </c>
      <c r="T6236" t="b">
        <v>1</v>
      </c>
    </row>
    <row r="6237" spans="1:20" x14ac:dyDescent="0.25">
      <c r="A6237" t="s">
        <v>259</v>
      </c>
      <c r="B6237" t="s">
        <v>271</v>
      </c>
      <c r="C6237" t="s">
        <v>237</v>
      </c>
      <c r="D6237" t="s">
        <v>3046</v>
      </c>
      <c r="E6237" t="s">
        <v>12696</v>
      </c>
      <c r="F6237" t="s">
        <v>12696</v>
      </c>
      <c r="G6237" t="s">
        <v>12697</v>
      </c>
      <c r="H6237">
        <v>1.2509999999999999</v>
      </c>
      <c r="I6237" t="s">
        <v>265</v>
      </c>
      <c r="J6237" t="s">
        <v>242</v>
      </c>
      <c r="K6237" t="s">
        <v>243</v>
      </c>
      <c r="L6237" t="s">
        <v>244</v>
      </c>
      <c r="M6237">
        <v>0</v>
      </c>
      <c r="N6237">
        <v>1.2509999999999999</v>
      </c>
      <c r="O6237" t="s">
        <v>266</v>
      </c>
      <c r="P6237" t="s">
        <v>12698</v>
      </c>
      <c r="Q6237" t="s">
        <v>3051</v>
      </c>
      <c r="R6237" t="s">
        <v>12699</v>
      </c>
      <c r="S6237" t="s">
        <v>279</v>
      </c>
      <c r="T6237" t="b">
        <v>1</v>
      </c>
    </row>
    <row r="6238" spans="1:20" x14ac:dyDescent="0.25">
      <c r="A6238" t="s">
        <v>259</v>
      </c>
      <c r="B6238" t="s">
        <v>271</v>
      </c>
      <c r="C6238" t="s">
        <v>336</v>
      </c>
      <c r="D6238" t="s">
        <v>3046</v>
      </c>
      <c r="E6238" t="s">
        <v>12696</v>
      </c>
      <c r="F6238" t="s">
        <v>12696</v>
      </c>
      <c r="G6238" t="s">
        <v>12697</v>
      </c>
      <c r="H6238">
        <v>7692</v>
      </c>
      <c r="I6238" t="s">
        <v>265</v>
      </c>
      <c r="J6238" t="s">
        <v>242</v>
      </c>
      <c r="K6238" t="s">
        <v>243</v>
      </c>
      <c r="L6238" t="s">
        <v>244</v>
      </c>
      <c r="M6238">
        <v>0</v>
      </c>
      <c r="N6238">
        <v>7692</v>
      </c>
      <c r="O6238" t="s">
        <v>266</v>
      </c>
      <c r="P6238" t="s">
        <v>12698</v>
      </c>
      <c r="Q6238" t="s">
        <v>3051</v>
      </c>
      <c r="R6238" t="s">
        <v>12700</v>
      </c>
      <c r="S6238" t="s">
        <v>279</v>
      </c>
      <c r="T6238" t="b">
        <v>1</v>
      </c>
    </row>
    <row r="6239" spans="1:20" x14ac:dyDescent="0.25">
      <c r="A6239" t="s">
        <v>259</v>
      </c>
      <c r="B6239" t="s">
        <v>271</v>
      </c>
      <c r="C6239" t="s">
        <v>336</v>
      </c>
      <c r="D6239" t="s">
        <v>3046</v>
      </c>
      <c r="E6239" t="s">
        <v>12696</v>
      </c>
      <c r="F6239" t="s">
        <v>12696</v>
      </c>
      <c r="G6239" t="s">
        <v>12697</v>
      </c>
      <c r="H6239">
        <v>17448</v>
      </c>
      <c r="I6239" t="s">
        <v>265</v>
      </c>
      <c r="J6239" t="s">
        <v>242</v>
      </c>
      <c r="K6239" t="s">
        <v>243</v>
      </c>
      <c r="L6239" t="s">
        <v>244</v>
      </c>
      <c r="M6239">
        <v>0</v>
      </c>
      <c r="N6239">
        <v>17448</v>
      </c>
      <c r="O6239" t="s">
        <v>266</v>
      </c>
      <c r="P6239" t="s">
        <v>12698</v>
      </c>
      <c r="Q6239" t="s">
        <v>3051</v>
      </c>
      <c r="R6239" t="s">
        <v>12701</v>
      </c>
      <c r="S6239" t="s">
        <v>279</v>
      </c>
      <c r="T6239" t="b">
        <v>1</v>
      </c>
    </row>
    <row r="6240" spans="1:20" x14ac:dyDescent="0.25">
      <c r="A6240" t="s">
        <v>259</v>
      </c>
      <c r="B6240" t="s">
        <v>260</v>
      </c>
      <c r="C6240" t="s">
        <v>237</v>
      </c>
      <c r="D6240" t="s">
        <v>399</v>
      </c>
      <c r="E6240" t="s">
        <v>2052</v>
      </c>
      <c r="F6240" t="s">
        <v>12702</v>
      </c>
      <c r="G6240" t="s">
        <v>12703</v>
      </c>
      <c r="H6240">
        <v>1.1930000000000001</v>
      </c>
      <c r="I6240" t="s">
        <v>265</v>
      </c>
      <c r="J6240" t="s">
        <v>242</v>
      </c>
      <c r="K6240" t="s">
        <v>243</v>
      </c>
      <c r="L6240" t="s">
        <v>244</v>
      </c>
      <c r="M6240">
        <v>0</v>
      </c>
      <c r="N6240">
        <v>1.1930000000000001</v>
      </c>
      <c r="O6240" t="s">
        <v>266</v>
      </c>
      <c r="P6240" t="s">
        <v>12704</v>
      </c>
      <c r="Q6240" t="s">
        <v>404</v>
      </c>
      <c r="R6240" t="s">
        <v>12705</v>
      </c>
      <c r="S6240" t="s">
        <v>270</v>
      </c>
      <c r="T6240" t="b">
        <v>1</v>
      </c>
    </row>
    <row r="6241" spans="1:20" x14ac:dyDescent="0.25">
      <c r="A6241" t="s">
        <v>259</v>
      </c>
      <c r="B6241" t="s">
        <v>260</v>
      </c>
      <c r="C6241" t="s">
        <v>237</v>
      </c>
      <c r="D6241" t="s">
        <v>606</v>
      </c>
      <c r="E6241" t="s">
        <v>607</v>
      </c>
      <c r="F6241" t="s">
        <v>12706</v>
      </c>
      <c r="G6241" t="s">
        <v>12707</v>
      </c>
      <c r="H6241">
        <v>1.9092249999999999</v>
      </c>
      <c r="I6241" t="s">
        <v>265</v>
      </c>
      <c r="J6241" t="s">
        <v>242</v>
      </c>
      <c r="K6241" t="s">
        <v>243</v>
      </c>
      <c r="L6241" t="s">
        <v>244</v>
      </c>
      <c r="M6241">
        <v>0</v>
      </c>
      <c r="N6241">
        <v>1.9092249999999999</v>
      </c>
      <c r="O6241" t="s">
        <v>372</v>
      </c>
      <c r="P6241" t="s">
        <v>12708</v>
      </c>
      <c r="Q6241" t="s">
        <v>611</v>
      </c>
      <c r="R6241" t="s">
        <v>12709</v>
      </c>
      <c r="S6241" t="s">
        <v>270</v>
      </c>
      <c r="T6241" t="b">
        <v>1</v>
      </c>
    </row>
    <row r="6242" spans="1:20" x14ac:dyDescent="0.25">
      <c r="A6242" t="s">
        <v>259</v>
      </c>
      <c r="B6242" t="s">
        <v>260</v>
      </c>
      <c r="C6242" t="s">
        <v>237</v>
      </c>
      <c r="D6242" t="s">
        <v>2354</v>
      </c>
      <c r="E6242" t="s">
        <v>5959</v>
      </c>
      <c r="F6242" t="s">
        <v>12710</v>
      </c>
      <c r="G6242" t="s">
        <v>12711</v>
      </c>
      <c r="H6242">
        <v>0.99199999999999999</v>
      </c>
      <c r="I6242" t="s">
        <v>265</v>
      </c>
      <c r="J6242" t="s">
        <v>242</v>
      </c>
      <c r="K6242" t="s">
        <v>243</v>
      </c>
      <c r="L6242" t="s">
        <v>244</v>
      </c>
      <c r="M6242">
        <v>0</v>
      </c>
      <c r="N6242">
        <v>0.99199999999999999</v>
      </c>
      <c r="O6242" t="s">
        <v>446</v>
      </c>
      <c r="P6242" t="s">
        <v>12712</v>
      </c>
      <c r="Q6242" t="s">
        <v>2359</v>
      </c>
      <c r="R6242" t="s">
        <v>12713</v>
      </c>
      <c r="S6242" t="s">
        <v>270</v>
      </c>
      <c r="T6242" t="b">
        <v>1</v>
      </c>
    </row>
    <row r="6243" spans="1:20" x14ac:dyDescent="0.25">
      <c r="A6243" t="s">
        <v>259</v>
      </c>
      <c r="B6243" t="s">
        <v>260</v>
      </c>
      <c r="C6243" t="s">
        <v>294</v>
      </c>
      <c r="D6243" t="s">
        <v>2354</v>
      </c>
      <c r="E6243" t="s">
        <v>5959</v>
      </c>
      <c r="F6243" t="s">
        <v>12710</v>
      </c>
      <c r="G6243" t="s">
        <v>12711</v>
      </c>
      <c r="H6243">
        <v>0.624</v>
      </c>
      <c r="I6243" t="s">
        <v>265</v>
      </c>
      <c r="J6243" t="s">
        <v>242</v>
      </c>
      <c r="K6243" t="s">
        <v>243</v>
      </c>
      <c r="L6243" t="s">
        <v>244</v>
      </c>
      <c r="M6243">
        <v>0</v>
      </c>
      <c r="N6243">
        <v>0.624</v>
      </c>
      <c r="O6243" t="s">
        <v>266</v>
      </c>
      <c r="P6243" t="s">
        <v>12712</v>
      </c>
      <c r="Q6243" t="s">
        <v>2359</v>
      </c>
      <c r="R6243" t="s">
        <v>12713</v>
      </c>
      <c r="S6243" t="s">
        <v>270</v>
      </c>
      <c r="T6243" t="b">
        <v>1</v>
      </c>
    </row>
    <row r="6244" spans="1:20" x14ac:dyDescent="0.25">
      <c r="A6244" t="s">
        <v>236</v>
      </c>
      <c r="B6244" t="s">
        <v>236</v>
      </c>
      <c r="C6244" t="s">
        <v>237</v>
      </c>
      <c r="D6244" t="s">
        <v>314</v>
      </c>
      <c r="F6244" t="s">
        <v>1562</v>
      </c>
      <c r="G6244" t="s">
        <v>689</v>
      </c>
      <c r="H6244">
        <v>0.11749999999999999</v>
      </c>
      <c r="I6244" t="s">
        <v>254</v>
      </c>
      <c r="J6244" t="s">
        <v>242</v>
      </c>
      <c r="K6244" t="s">
        <v>243</v>
      </c>
      <c r="L6244" t="s">
        <v>244</v>
      </c>
      <c r="M6244">
        <v>0</v>
      </c>
      <c r="N6244">
        <v>0.11749999999999999</v>
      </c>
      <c r="O6244" t="s">
        <v>690</v>
      </c>
      <c r="P6244" t="s">
        <v>11285</v>
      </c>
      <c r="Q6244" t="s">
        <v>318</v>
      </c>
      <c r="R6244" t="s">
        <v>1747</v>
      </c>
      <c r="S6244" t="s">
        <v>249</v>
      </c>
      <c r="T6244" t="b">
        <v>0</v>
      </c>
    </row>
    <row r="6245" spans="1:20" x14ac:dyDescent="0.25">
      <c r="A6245" t="s">
        <v>236</v>
      </c>
      <c r="B6245" t="s">
        <v>236</v>
      </c>
      <c r="C6245" t="s">
        <v>237</v>
      </c>
      <c r="D6245" t="s">
        <v>509</v>
      </c>
      <c r="F6245" t="s">
        <v>1819</v>
      </c>
      <c r="G6245" t="s">
        <v>510</v>
      </c>
      <c r="H6245">
        <v>3.6000000000000002E-4</v>
      </c>
      <c r="I6245" t="s">
        <v>254</v>
      </c>
      <c r="J6245" t="s">
        <v>242</v>
      </c>
      <c r="K6245" t="s">
        <v>243</v>
      </c>
      <c r="L6245" t="s">
        <v>244</v>
      </c>
      <c r="M6245">
        <v>0</v>
      </c>
      <c r="N6245">
        <v>3.6000000000000002E-4</v>
      </c>
      <c r="O6245" t="s">
        <v>365</v>
      </c>
      <c r="P6245" t="s">
        <v>511</v>
      </c>
      <c r="Q6245" t="s">
        <v>512</v>
      </c>
      <c r="R6245" t="s">
        <v>2565</v>
      </c>
      <c r="S6245" t="s">
        <v>249</v>
      </c>
      <c r="T6245" t="b">
        <v>0</v>
      </c>
    </row>
    <row r="6246" spans="1:20" x14ac:dyDescent="0.25">
      <c r="A6246" t="s">
        <v>259</v>
      </c>
      <c r="B6246" t="s">
        <v>260</v>
      </c>
      <c r="C6246" t="s">
        <v>237</v>
      </c>
      <c r="D6246" t="s">
        <v>875</v>
      </c>
      <c r="E6246" t="s">
        <v>3121</v>
      </c>
      <c r="F6246" t="s">
        <v>10404</v>
      </c>
      <c r="G6246" t="s">
        <v>10404</v>
      </c>
      <c r="H6246">
        <v>54.188000000000002</v>
      </c>
      <c r="I6246" t="s">
        <v>265</v>
      </c>
      <c r="J6246" t="s">
        <v>242</v>
      </c>
      <c r="K6246" t="s">
        <v>243</v>
      </c>
      <c r="L6246" t="s">
        <v>244</v>
      </c>
      <c r="M6246">
        <v>0</v>
      </c>
      <c r="N6246">
        <v>54.188000000000002</v>
      </c>
      <c r="O6246" t="s">
        <v>283</v>
      </c>
      <c r="P6246" t="s">
        <v>9917</v>
      </c>
      <c r="Q6246" t="s">
        <v>879</v>
      </c>
      <c r="R6246" t="s">
        <v>12714</v>
      </c>
      <c r="S6246" t="s">
        <v>270</v>
      </c>
      <c r="T6246" t="b">
        <v>1</v>
      </c>
    </row>
    <row r="6247" spans="1:20" x14ac:dyDescent="0.25">
      <c r="A6247" t="s">
        <v>259</v>
      </c>
      <c r="B6247" t="s">
        <v>260</v>
      </c>
      <c r="C6247" t="s">
        <v>294</v>
      </c>
      <c r="D6247" t="s">
        <v>875</v>
      </c>
      <c r="E6247" t="s">
        <v>3121</v>
      </c>
      <c r="F6247" t="s">
        <v>10404</v>
      </c>
      <c r="G6247" t="s">
        <v>10404</v>
      </c>
      <c r="H6247">
        <v>44.62</v>
      </c>
      <c r="I6247" t="s">
        <v>265</v>
      </c>
      <c r="J6247" t="s">
        <v>242</v>
      </c>
      <c r="K6247" t="s">
        <v>243</v>
      </c>
      <c r="L6247" t="s">
        <v>244</v>
      </c>
      <c r="M6247">
        <v>0</v>
      </c>
      <c r="N6247">
        <v>44.62</v>
      </c>
      <c r="O6247" t="s">
        <v>283</v>
      </c>
      <c r="P6247" t="s">
        <v>9917</v>
      </c>
      <c r="Q6247" t="s">
        <v>879</v>
      </c>
      <c r="R6247" t="s">
        <v>12714</v>
      </c>
      <c r="S6247" t="s">
        <v>270</v>
      </c>
      <c r="T6247" t="b">
        <v>1</v>
      </c>
    </row>
    <row r="6248" spans="1:20" x14ac:dyDescent="0.25">
      <c r="A6248" t="s">
        <v>259</v>
      </c>
      <c r="B6248" t="s">
        <v>260</v>
      </c>
      <c r="C6248" t="s">
        <v>237</v>
      </c>
      <c r="D6248" t="s">
        <v>502</v>
      </c>
      <c r="E6248" t="s">
        <v>7575</v>
      </c>
      <c r="F6248" t="s">
        <v>12715</v>
      </c>
      <c r="G6248" t="s">
        <v>12716</v>
      </c>
      <c r="H6248">
        <v>3.5490000000000001E-2</v>
      </c>
      <c r="I6248" t="s">
        <v>265</v>
      </c>
      <c r="J6248" t="s">
        <v>242</v>
      </c>
      <c r="K6248" t="s">
        <v>243</v>
      </c>
      <c r="L6248" t="s">
        <v>244</v>
      </c>
      <c r="M6248">
        <v>0</v>
      </c>
      <c r="N6248">
        <v>3.5490000000000001E-2</v>
      </c>
      <c r="O6248" t="s">
        <v>372</v>
      </c>
      <c r="P6248" t="s">
        <v>12717</v>
      </c>
      <c r="Q6248" t="s">
        <v>507</v>
      </c>
      <c r="R6248" t="s">
        <v>12718</v>
      </c>
      <c r="S6248" t="s">
        <v>270</v>
      </c>
      <c r="T6248" t="b">
        <v>1</v>
      </c>
    </row>
    <row r="6249" spans="1:20" x14ac:dyDescent="0.25">
      <c r="A6249" t="s">
        <v>259</v>
      </c>
      <c r="B6249" t="s">
        <v>260</v>
      </c>
      <c r="C6249" t="s">
        <v>294</v>
      </c>
      <c r="D6249" t="s">
        <v>502</v>
      </c>
      <c r="E6249" t="s">
        <v>7575</v>
      </c>
      <c r="F6249" t="s">
        <v>12715</v>
      </c>
      <c r="G6249" t="s">
        <v>12716</v>
      </c>
      <c r="H6249">
        <v>1.54E-2</v>
      </c>
      <c r="I6249" t="s">
        <v>265</v>
      </c>
      <c r="J6249" t="s">
        <v>242</v>
      </c>
      <c r="K6249" t="s">
        <v>243</v>
      </c>
      <c r="L6249" t="s">
        <v>244</v>
      </c>
      <c r="M6249">
        <v>0</v>
      </c>
      <c r="N6249">
        <v>1.54E-2</v>
      </c>
      <c r="O6249" t="s">
        <v>290</v>
      </c>
      <c r="P6249" t="s">
        <v>12717</v>
      </c>
      <c r="Q6249" t="s">
        <v>507</v>
      </c>
      <c r="R6249" t="s">
        <v>12718</v>
      </c>
      <c r="S6249" t="s">
        <v>270</v>
      </c>
      <c r="T6249" t="b">
        <v>1</v>
      </c>
    </row>
    <row r="6250" spans="1:20" x14ac:dyDescent="0.25">
      <c r="A6250" t="s">
        <v>259</v>
      </c>
      <c r="B6250" t="s">
        <v>260</v>
      </c>
      <c r="C6250" t="s">
        <v>237</v>
      </c>
      <c r="D6250" t="s">
        <v>1003</v>
      </c>
      <c r="E6250" t="s">
        <v>1741</v>
      </c>
      <c r="F6250" t="s">
        <v>12719</v>
      </c>
      <c r="G6250" t="s">
        <v>12719</v>
      </c>
      <c r="H6250">
        <v>5.04</v>
      </c>
      <c r="I6250" t="s">
        <v>265</v>
      </c>
      <c r="J6250" t="s">
        <v>242</v>
      </c>
      <c r="K6250" t="s">
        <v>243</v>
      </c>
      <c r="L6250" t="s">
        <v>244</v>
      </c>
      <c r="M6250">
        <v>0</v>
      </c>
      <c r="N6250">
        <v>5.04</v>
      </c>
      <c r="O6250" t="s">
        <v>562</v>
      </c>
      <c r="P6250" t="s">
        <v>12720</v>
      </c>
      <c r="Q6250" t="s">
        <v>1007</v>
      </c>
      <c r="R6250" t="s">
        <v>12721</v>
      </c>
      <c r="S6250" t="s">
        <v>270</v>
      </c>
      <c r="T6250" t="b">
        <v>1</v>
      </c>
    </row>
    <row r="6251" spans="1:20" x14ac:dyDescent="0.25">
      <c r="A6251" t="s">
        <v>259</v>
      </c>
      <c r="B6251" t="s">
        <v>260</v>
      </c>
      <c r="C6251" t="s">
        <v>294</v>
      </c>
      <c r="D6251" t="s">
        <v>1003</v>
      </c>
      <c r="E6251" t="s">
        <v>1741</v>
      </c>
      <c r="F6251" t="s">
        <v>12719</v>
      </c>
      <c r="G6251" t="s">
        <v>12719</v>
      </c>
      <c r="H6251">
        <v>2.2799999999999998</v>
      </c>
      <c r="I6251" t="s">
        <v>265</v>
      </c>
      <c r="J6251" t="s">
        <v>242</v>
      </c>
      <c r="K6251" t="s">
        <v>243</v>
      </c>
      <c r="L6251" t="s">
        <v>244</v>
      </c>
      <c r="M6251">
        <v>0</v>
      </c>
      <c r="N6251">
        <v>2.2799999999999998</v>
      </c>
      <c r="O6251" t="s">
        <v>562</v>
      </c>
      <c r="P6251" t="s">
        <v>12720</v>
      </c>
      <c r="Q6251" t="s">
        <v>1007</v>
      </c>
      <c r="R6251" t="s">
        <v>12721</v>
      </c>
      <c r="S6251" t="s">
        <v>270</v>
      </c>
      <c r="T6251" t="b">
        <v>1</v>
      </c>
    </row>
    <row r="6252" spans="1:20" x14ac:dyDescent="0.25">
      <c r="A6252" t="s">
        <v>259</v>
      </c>
      <c r="B6252" t="s">
        <v>260</v>
      </c>
      <c r="C6252" t="s">
        <v>237</v>
      </c>
      <c r="D6252" t="s">
        <v>987</v>
      </c>
      <c r="E6252" t="s">
        <v>988</v>
      </c>
      <c r="F6252" t="s">
        <v>7854</v>
      </c>
      <c r="G6252" t="s">
        <v>7854</v>
      </c>
      <c r="H6252">
        <v>2.4E-2</v>
      </c>
      <c r="I6252" t="s">
        <v>265</v>
      </c>
      <c r="J6252" t="s">
        <v>242</v>
      </c>
      <c r="K6252" t="s">
        <v>243</v>
      </c>
      <c r="L6252" t="s">
        <v>244</v>
      </c>
      <c r="M6252">
        <v>0</v>
      </c>
      <c r="N6252">
        <v>2.4E-2</v>
      </c>
      <c r="O6252" t="s">
        <v>711</v>
      </c>
      <c r="P6252" t="s">
        <v>12722</v>
      </c>
      <c r="Q6252" t="s">
        <v>992</v>
      </c>
      <c r="R6252" t="s">
        <v>12723</v>
      </c>
      <c r="S6252" t="s">
        <v>270</v>
      </c>
      <c r="T6252" t="b">
        <v>1</v>
      </c>
    </row>
    <row r="6253" spans="1:20" x14ac:dyDescent="0.25">
      <c r="A6253" t="s">
        <v>259</v>
      </c>
      <c r="B6253" t="s">
        <v>260</v>
      </c>
      <c r="C6253" t="s">
        <v>237</v>
      </c>
      <c r="D6253" t="s">
        <v>1400</v>
      </c>
      <c r="E6253" t="s">
        <v>3565</v>
      </c>
      <c r="F6253" t="s">
        <v>12576</v>
      </c>
      <c r="G6253" t="s">
        <v>12576</v>
      </c>
      <c r="H6253">
        <v>0.96977899999999995</v>
      </c>
      <c r="I6253" t="s">
        <v>265</v>
      </c>
      <c r="J6253" t="s">
        <v>242</v>
      </c>
      <c r="K6253" t="s">
        <v>243</v>
      </c>
      <c r="L6253" t="s">
        <v>244</v>
      </c>
      <c r="M6253">
        <v>0</v>
      </c>
      <c r="N6253">
        <v>0.96977899999999995</v>
      </c>
      <c r="O6253" t="s">
        <v>372</v>
      </c>
      <c r="P6253" t="s">
        <v>12724</v>
      </c>
      <c r="Q6253" t="s">
        <v>1404</v>
      </c>
      <c r="R6253" t="s">
        <v>12725</v>
      </c>
      <c r="S6253" t="s">
        <v>270</v>
      </c>
      <c r="T6253" t="b">
        <v>1</v>
      </c>
    </row>
    <row r="6254" spans="1:20" x14ac:dyDescent="0.25">
      <c r="A6254" t="s">
        <v>259</v>
      </c>
      <c r="B6254" t="s">
        <v>260</v>
      </c>
      <c r="C6254" t="s">
        <v>294</v>
      </c>
      <c r="D6254" t="s">
        <v>1400</v>
      </c>
      <c r="E6254" t="s">
        <v>3565</v>
      </c>
      <c r="F6254" t="s">
        <v>12576</v>
      </c>
      <c r="G6254" t="s">
        <v>12576</v>
      </c>
      <c r="H6254">
        <v>0.30719999999999997</v>
      </c>
      <c r="I6254" t="s">
        <v>265</v>
      </c>
      <c r="J6254" t="s">
        <v>242</v>
      </c>
      <c r="K6254" t="s">
        <v>243</v>
      </c>
      <c r="L6254" t="s">
        <v>244</v>
      </c>
      <c r="M6254">
        <v>0</v>
      </c>
      <c r="N6254">
        <v>0.30719999999999997</v>
      </c>
      <c r="O6254" t="s">
        <v>372</v>
      </c>
      <c r="P6254" t="s">
        <v>12724</v>
      </c>
      <c r="Q6254" t="s">
        <v>1404</v>
      </c>
      <c r="R6254" t="s">
        <v>12725</v>
      </c>
      <c r="S6254" t="s">
        <v>270</v>
      </c>
      <c r="T6254" t="b">
        <v>1</v>
      </c>
    </row>
    <row r="6255" spans="1:20" x14ac:dyDescent="0.25">
      <c r="A6255" t="s">
        <v>259</v>
      </c>
      <c r="B6255" t="s">
        <v>260</v>
      </c>
      <c r="C6255" t="s">
        <v>237</v>
      </c>
      <c r="D6255" t="s">
        <v>295</v>
      </c>
      <c r="E6255" t="s">
        <v>407</v>
      </c>
      <c r="F6255" t="s">
        <v>10841</v>
      </c>
      <c r="G6255" t="s">
        <v>10841</v>
      </c>
      <c r="H6255">
        <v>6.1459999999999999</v>
      </c>
      <c r="I6255" t="s">
        <v>265</v>
      </c>
      <c r="J6255" t="s">
        <v>242</v>
      </c>
      <c r="K6255" t="s">
        <v>243</v>
      </c>
      <c r="L6255" t="s">
        <v>244</v>
      </c>
      <c r="M6255">
        <v>0</v>
      </c>
      <c r="N6255">
        <v>6.1459999999999999</v>
      </c>
      <c r="O6255" t="s">
        <v>350</v>
      </c>
      <c r="P6255" t="s">
        <v>4048</v>
      </c>
      <c r="Q6255" t="s">
        <v>300</v>
      </c>
      <c r="R6255" t="s">
        <v>12726</v>
      </c>
      <c r="S6255" t="s">
        <v>270</v>
      </c>
      <c r="T6255" t="b">
        <v>0</v>
      </c>
    </row>
    <row r="6256" spans="1:20" x14ac:dyDescent="0.25">
      <c r="A6256" t="s">
        <v>259</v>
      </c>
      <c r="B6256" t="s">
        <v>260</v>
      </c>
      <c r="C6256" t="s">
        <v>336</v>
      </c>
      <c r="D6256" t="s">
        <v>295</v>
      </c>
      <c r="E6256" t="s">
        <v>407</v>
      </c>
      <c r="F6256" t="s">
        <v>10841</v>
      </c>
      <c r="G6256" t="s">
        <v>10841</v>
      </c>
      <c r="H6256">
        <v>30961</v>
      </c>
      <c r="I6256" t="s">
        <v>265</v>
      </c>
      <c r="J6256" t="s">
        <v>242</v>
      </c>
      <c r="K6256" t="s">
        <v>243</v>
      </c>
      <c r="L6256" t="s">
        <v>244</v>
      </c>
      <c r="M6256">
        <v>0</v>
      </c>
      <c r="N6256">
        <v>30961</v>
      </c>
      <c r="O6256" t="s">
        <v>350</v>
      </c>
      <c r="P6256" t="s">
        <v>4048</v>
      </c>
      <c r="Q6256" t="s">
        <v>300</v>
      </c>
      <c r="R6256" t="s">
        <v>12727</v>
      </c>
      <c r="S6256" t="s">
        <v>270</v>
      </c>
      <c r="T6256" t="b">
        <v>0</v>
      </c>
    </row>
    <row r="6257" spans="1:20" x14ac:dyDescent="0.25">
      <c r="A6257" t="s">
        <v>259</v>
      </c>
      <c r="B6257" t="s">
        <v>260</v>
      </c>
      <c r="C6257" t="s">
        <v>336</v>
      </c>
      <c r="D6257" t="s">
        <v>295</v>
      </c>
      <c r="E6257" t="s">
        <v>407</v>
      </c>
      <c r="F6257" t="s">
        <v>10841</v>
      </c>
      <c r="G6257" t="s">
        <v>10841</v>
      </c>
      <c r="H6257">
        <v>45187</v>
      </c>
      <c r="I6257" t="s">
        <v>265</v>
      </c>
      <c r="J6257" t="s">
        <v>242</v>
      </c>
      <c r="K6257" t="s">
        <v>243</v>
      </c>
      <c r="L6257" t="s">
        <v>244</v>
      </c>
      <c r="M6257">
        <v>0</v>
      </c>
      <c r="N6257">
        <v>45187</v>
      </c>
      <c r="O6257" t="s">
        <v>350</v>
      </c>
      <c r="P6257" t="s">
        <v>4048</v>
      </c>
      <c r="Q6257" t="s">
        <v>300</v>
      </c>
      <c r="R6257" t="s">
        <v>12728</v>
      </c>
      <c r="S6257" t="s">
        <v>270</v>
      </c>
      <c r="T6257" t="b">
        <v>0</v>
      </c>
    </row>
    <row r="6258" spans="1:20" x14ac:dyDescent="0.25">
      <c r="A6258" t="s">
        <v>259</v>
      </c>
      <c r="B6258" t="s">
        <v>260</v>
      </c>
      <c r="C6258" t="s">
        <v>237</v>
      </c>
      <c r="D6258" t="s">
        <v>3368</v>
      </c>
      <c r="E6258" t="s">
        <v>5167</v>
      </c>
      <c r="F6258" t="s">
        <v>5168</v>
      </c>
      <c r="G6258" t="s">
        <v>5169</v>
      </c>
      <c r="H6258">
        <v>1.54E-2</v>
      </c>
      <c r="I6258" t="s">
        <v>265</v>
      </c>
      <c r="J6258" t="s">
        <v>242</v>
      </c>
      <c r="K6258" t="s">
        <v>243</v>
      </c>
      <c r="L6258" t="s">
        <v>244</v>
      </c>
      <c r="M6258">
        <v>0</v>
      </c>
      <c r="N6258">
        <v>1.54E-2</v>
      </c>
      <c r="O6258" t="s">
        <v>2901</v>
      </c>
      <c r="P6258" t="s">
        <v>12729</v>
      </c>
      <c r="Q6258" t="s">
        <v>3373</v>
      </c>
      <c r="R6258" t="s">
        <v>12730</v>
      </c>
      <c r="S6258" t="s">
        <v>270</v>
      </c>
      <c r="T6258" t="b">
        <v>1</v>
      </c>
    </row>
    <row r="6259" spans="1:20" x14ac:dyDescent="0.25">
      <c r="A6259" t="s">
        <v>259</v>
      </c>
      <c r="B6259" t="s">
        <v>260</v>
      </c>
      <c r="C6259" t="s">
        <v>237</v>
      </c>
      <c r="D6259" t="s">
        <v>3572</v>
      </c>
      <c r="E6259" t="s">
        <v>3573</v>
      </c>
      <c r="F6259" t="s">
        <v>12731</v>
      </c>
      <c r="G6259" t="s">
        <v>12731</v>
      </c>
      <c r="H6259">
        <v>0.15</v>
      </c>
      <c r="I6259" t="s">
        <v>265</v>
      </c>
      <c r="J6259" t="s">
        <v>242</v>
      </c>
      <c r="K6259" t="s">
        <v>243</v>
      </c>
      <c r="L6259" t="s">
        <v>244</v>
      </c>
      <c r="M6259">
        <v>0</v>
      </c>
      <c r="N6259">
        <v>0.15</v>
      </c>
      <c r="O6259" t="s">
        <v>952</v>
      </c>
      <c r="P6259" s="18" t="s">
        <v>6398</v>
      </c>
      <c r="Q6259" t="s">
        <v>3576</v>
      </c>
      <c r="R6259" t="s">
        <v>12732</v>
      </c>
      <c r="S6259" t="s">
        <v>270</v>
      </c>
      <c r="T6259" t="b">
        <v>0</v>
      </c>
    </row>
    <row r="6260" spans="1:20" x14ac:dyDescent="0.25">
      <c r="A6260" t="s">
        <v>259</v>
      </c>
      <c r="B6260" t="s">
        <v>260</v>
      </c>
      <c r="C6260" t="s">
        <v>294</v>
      </c>
      <c r="D6260" t="s">
        <v>3572</v>
      </c>
      <c r="E6260" t="s">
        <v>3573</v>
      </c>
      <c r="F6260" t="s">
        <v>12731</v>
      </c>
      <c r="G6260" t="s">
        <v>12731</v>
      </c>
      <c r="H6260">
        <v>3.7999999999999999E-2</v>
      </c>
      <c r="I6260" t="s">
        <v>265</v>
      </c>
      <c r="J6260" t="s">
        <v>242</v>
      </c>
      <c r="K6260" t="s">
        <v>243</v>
      </c>
      <c r="L6260" t="s">
        <v>244</v>
      </c>
      <c r="M6260">
        <v>0</v>
      </c>
      <c r="N6260">
        <v>3.7999999999999999E-2</v>
      </c>
      <c r="O6260" t="s">
        <v>952</v>
      </c>
      <c r="P6260" s="18" t="s">
        <v>6398</v>
      </c>
      <c r="Q6260" t="s">
        <v>3576</v>
      </c>
      <c r="R6260" t="s">
        <v>12732</v>
      </c>
      <c r="S6260" t="s">
        <v>270</v>
      </c>
      <c r="T6260" t="b">
        <v>0</v>
      </c>
    </row>
    <row r="6261" spans="1:20" x14ac:dyDescent="0.25">
      <c r="A6261" t="s">
        <v>259</v>
      </c>
      <c r="B6261" t="s">
        <v>260</v>
      </c>
      <c r="C6261" t="s">
        <v>237</v>
      </c>
      <c r="D6261" t="s">
        <v>496</v>
      </c>
      <c r="E6261" t="s">
        <v>1857</v>
      </c>
      <c r="F6261" t="s">
        <v>12733</v>
      </c>
      <c r="G6261" t="s">
        <v>12733</v>
      </c>
      <c r="H6261">
        <v>1.35</v>
      </c>
      <c r="I6261" t="s">
        <v>265</v>
      </c>
      <c r="J6261" t="s">
        <v>242</v>
      </c>
      <c r="K6261" t="s">
        <v>243</v>
      </c>
      <c r="L6261" t="s">
        <v>244</v>
      </c>
      <c r="M6261">
        <v>0</v>
      </c>
      <c r="N6261">
        <v>1.35</v>
      </c>
      <c r="O6261" t="s">
        <v>446</v>
      </c>
      <c r="P6261" t="s">
        <v>12734</v>
      </c>
      <c r="Q6261" t="s">
        <v>500</v>
      </c>
      <c r="R6261" t="s">
        <v>12735</v>
      </c>
      <c r="S6261" t="s">
        <v>270</v>
      </c>
      <c r="T6261" t="b">
        <v>1</v>
      </c>
    </row>
    <row r="6262" spans="1:20" x14ac:dyDescent="0.25">
      <c r="A6262" t="s">
        <v>259</v>
      </c>
      <c r="B6262" t="s">
        <v>260</v>
      </c>
      <c r="C6262" t="s">
        <v>237</v>
      </c>
      <c r="D6262" t="s">
        <v>328</v>
      </c>
      <c r="E6262" t="s">
        <v>10912</v>
      </c>
      <c r="F6262" t="s">
        <v>12736</v>
      </c>
      <c r="G6262" t="s">
        <v>12736</v>
      </c>
      <c r="H6262">
        <v>1.8080000000000001</v>
      </c>
      <c r="I6262" t="s">
        <v>265</v>
      </c>
      <c r="J6262" t="s">
        <v>242</v>
      </c>
      <c r="K6262" t="s">
        <v>243</v>
      </c>
      <c r="L6262" t="s">
        <v>244</v>
      </c>
      <c r="M6262">
        <v>0</v>
      </c>
      <c r="N6262">
        <v>1.8080000000000001</v>
      </c>
      <c r="O6262" t="s">
        <v>331</v>
      </c>
      <c r="P6262" t="s">
        <v>12737</v>
      </c>
      <c r="Q6262" t="s">
        <v>333</v>
      </c>
      <c r="R6262" t="s">
        <v>12738</v>
      </c>
      <c r="S6262" t="s">
        <v>270</v>
      </c>
      <c r="T6262" t="b">
        <v>1</v>
      </c>
    </row>
    <row r="6263" spans="1:20" x14ac:dyDescent="0.25">
      <c r="A6263" t="s">
        <v>259</v>
      </c>
      <c r="B6263" t="s">
        <v>260</v>
      </c>
      <c r="C6263" t="s">
        <v>336</v>
      </c>
      <c r="D6263" t="s">
        <v>328</v>
      </c>
      <c r="E6263" t="s">
        <v>10912</v>
      </c>
      <c r="F6263" t="s">
        <v>12736</v>
      </c>
      <c r="G6263" t="s">
        <v>12736</v>
      </c>
      <c r="H6263">
        <v>9344</v>
      </c>
      <c r="I6263" t="s">
        <v>265</v>
      </c>
      <c r="J6263" t="s">
        <v>242</v>
      </c>
      <c r="K6263" t="s">
        <v>243</v>
      </c>
      <c r="L6263" t="s">
        <v>244</v>
      </c>
      <c r="M6263">
        <v>0</v>
      </c>
      <c r="N6263">
        <v>9344</v>
      </c>
      <c r="O6263" t="s">
        <v>324</v>
      </c>
      <c r="P6263" t="s">
        <v>12737</v>
      </c>
      <c r="Q6263" t="s">
        <v>333</v>
      </c>
      <c r="R6263" t="s">
        <v>12739</v>
      </c>
      <c r="S6263" t="s">
        <v>270</v>
      </c>
      <c r="T6263" t="b">
        <v>1</v>
      </c>
    </row>
    <row r="6264" spans="1:20" x14ac:dyDescent="0.25">
      <c r="A6264" t="s">
        <v>259</v>
      </c>
      <c r="B6264" t="s">
        <v>260</v>
      </c>
      <c r="C6264" t="s">
        <v>336</v>
      </c>
      <c r="D6264" t="s">
        <v>328</v>
      </c>
      <c r="E6264" t="s">
        <v>10912</v>
      </c>
      <c r="F6264" t="s">
        <v>12736</v>
      </c>
      <c r="G6264" t="s">
        <v>12736</v>
      </c>
      <c r="H6264">
        <v>18055</v>
      </c>
      <c r="I6264" t="s">
        <v>265</v>
      </c>
      <c r="J6264" t="s">
        <v>242</v>
      </c>
      <c r="K6264" t="s">
        <v>243</v>
      </c>
      <c r="L6264" t="s">
        <v>244</v>
      </c>
      <c r="M6264">
        <v>0</v>
      </c>
      <c r="N6264">
        <v>18055</v>
      </c>
      <c r="O6264" t="s">
        <v>324</v>
      </c>
      <c r="P6264" t="s">
        <v>12737</v>
      </c>
      <c r="Q6264" t="s">
        <v>333</v>
      </c>
      <c r="R6264" t="s">
        <v>12740</v>
      </c>
      <c r="S6264" t="s">
        <v>270</v>
      </c>
      <c r="T6264" t="b">
        <v>1</v>
      </c>
    </row>
    <row r="6265" spans="1:20" x14ac:dyDescent="0.25">
      <c r="A6265" t="s">
        <v>236</v>
      </c>
      <c r="B6265" t="s">
        <v>236</v>
      </c>
      <c r="C6265" t="s">
        <v>237</v>
      </c>
      <c r="D6265" t="s">
        <v>11051</v>
      </c>
      <c r="F6265" t="s">
        <v>11052</v>
      </c>
      <c r="G6265" t="s">
        <v>12741</v>
      </c>
      <c r="H6265">
        <v>4.7899999999999999E-4</v>
      </c>
      <c r="I6265" t="s">
        <v>8280</v>
      </c>
      <c r="J6265" t="s">
        <v>242</v>
      </c>
      <c r="K6265" t="s">
        <v>243</v>
      </c>
      <c r="L6265" t="s">
        <v>244</v>
      </c>
      <c r="M6265">
        <v>0</v>
      </c>
      <c r="N6265">
        <v>4.7899999999999999E-4</v>
      </c>
      <c r="O6265" t="s">
        <v>5008</v>
      </c>
      <c r="P6265" t="s">
        <v>12742</v>
      </c>
      <c r="Q6265" t="s">
        <v>11055</v>
      </c>
      <c r="R6265" t="s">
        <v>11056</v>
      </c>
      <c r="S6265" t="s">
        <v>249</v>
      </c>
      <c r="T6265" t="b">
        <v>1</v>
      </c>
    </row>
    <row r="6266" spans="1:20" x14ac:dyDescent="0.25">
      <c r="A6266" t="s">
        <v>236</v>
      </c>
      <c r="B6266" t="s">
        <v>236</v>
      </c>
      <c r="C6266" t="s">
        <v>237</v>
      </c>
      <c r="D6266" t="s">
        <v>4909</v>
      </c>
      <c r="F6266" t="s">
        <v>1819</v>
      </c>
      <c r="G6266" t="s">
        <v>6146</v>
      </c>
      <c r="H6266">
        <v>3.6000000000000002E-4</v>
      </c>
      <c r="I6266" t="s">
        <v>254</v>
      </c>
      <c r="J6266" t="s">
        <v>242</v>
      </c>
      <c r="K6266" t="s">
        <v>243</v>
      </c>
      <c r="L6266" t="s">
        <v>244</v>
      </c>
      <c r="M6266">
        <v>0</v>
      </c>
      <c r="N6266">
        <v>3.6000000000000002E-4</v>
      </c>
      <c r="O6266" t="s">
        <v>365</v>
      </c>
      <c r="P6266" t="s">
        <v>6126</v>
      </c>
      <c r="Q6266" t="s">
        <v>4912</v>
      </c>
      <c r="R6266" t="s">
        <v>8157</v>
      </c>
      <c r="S6266" t="s">
        <v>249</v>
      </c>
      <c r="T6266" t="b">
        <v>0</v>
      </c>
    </row>
    <row r="6267" spans="1:20" x14ac:dyDescent="0.25">
      <c r="A6267" t="s">
        <v>259</v>
      </c>
      <c r="B6267" t="s">
        <v>260</v>
      </c>
      <c r="C6267" t="s">
        <v>237</v>
      </c>
      <c r="D6267" t="s">
        <v>1400</v>
      </c>
      <c r="E6267" t="s">
        <v>581</v>
      </c>
      <c r="F6267" t="s">
        <v>7076</v>
      </c>
      <c r="G6267" t="s">
        <v>7076</v>
      </c>
      <c r="H6267">
        <v>0.30099999999999999</v>
      </c>
      <c r="I6267" t="s">
        <v>265</v>
      </c>
      <c r="J6267" t="s">
        <v>242</v>
      </c>
      <c r="K6267" t="s">
        <v>243</v>
      </c>
      <c r="L6267" t="s">
        <v>244</v>
      </c>
      <c r="M6267">
        <v>0</v>
      </c>
      <c r="N6267">
        <v>0.30099999999999999</v>
      </c>
      <c r="O6267" t="s">
        <v>324</v>
      </c>
      <c r="P6267" t="s">
        <v>12743</v>
      </c>
      <c r="Q6267" t="s">
        <v>1404</v>
      </c>
      <c r="R6267" t="s">
        <v>12744</v>
      </c>
      <c r="S6267" t="s">
        <v>270</v>
      </c>
      <c r="T6267" t="b">
        <v>1</v>
      </c>
    </row>
    <row r="6268" spans="1:20" x14ac:dyDescent="0.25">
      <c r="A6268" t="s">
        <v>259</v>
      </c>
      <c r="B6268" t="s">
        <v>260</v>
      </c>
      <c r="C6268" t="s">
        <v>294</v>
      </c>
      <c r="D6268" t="s">
        <v>1400</v>
      </c>
      <c r="E6268" t="s">
        <v>581</v>
      </c>
      <c r="F6268" t="s">
        <v>7076</v>
      </c>
      <c r="G6268" t="s">
        <v>7076</v>
      </c>
      <c r="H6268">
        <v>7.6799999999999993E-2</v>
      </c>
      <c r="I6268" t="s">
        <v>265</v>
      </c>
      <c r="J6268" t="s">
        <v>242</v>
      </c>
      <c r="K6268" t="s">
        <v>243</v>
      </c>
      <c r="L6268" t="s">
        <v>244</v>
      </c>
      <c r="M6268">
        <v>0</v>
      </c>
      <c r="N6268">
        <v>7.6799999999999993E-2</v>
      </c>
      <c r="O6268" t="s">
        <v>324</v>
      </c>
      <c r="P6268" t="s">
        <v>12743</v>
      </c>
      <c r="Q6268" t="s">
        <v>1404</v>
      </c>
      <c r="R6268" t="s">
        <v>12744</v>
      </c>
      <c r="S6268" t="s">
        <v>270</v>
      </c>
      <c r="T6268" t="b">
        <v>1</v>
      </c>
    </row>
    <row r="6269" spans="1:20" x14ac:dyDescent="0.25">
      <c r="A6269" t="s">
        <v>236</v>
      </c>
      <c r="B6269" t="s">
        <v>236</v>
      </c>
      <c r="C6269" t="s">
        <v>237</v>
      </c>
      <c r="D6269" t="s">
        <v>693</v>
      </c>
      <c r="F6269" t="s">
        <v>2612</v>
      </c>
      <c r="G6269" t="s">
        <v>2613</v>
      </c>
      <c r="H6269">
        <v>0.13200000000000001</v>
      </c>
      <c r="I6269" t="s">
        <v>341</v>
      </c>
      <c r="J6269" t="s">
        <v>242</v>
      </c>
      <c r="K6269" t="s">
        <v>243</v>
      </c>
      <c r="L6269" t="s">
        <v>244</v>
      </c>
      <c r="M6269">
        <v>0</v>
      </c>
      <c r="N6269">
        <v>0.13200000000000001</v>
      </c>
      <c r="O6269" t="s">
        <v>12745</v>
      </c>
      <c r="P6269" t="s">
        <v>12746</v>
      </c>
      <c r="Q6269" t="s">
        <v>699</v>
      </c>
      <c r="R6269" t="s">
        <v>12747</v>
      </c>
      <c r="S6269" t="s">
        <v>249</v>
      </c>
      <c r="T6269" t="b">
        <v>1</v>
      </c>
    </row>
    <row r="6270" spans="1:20" x14ac:dyDescent="0.25">
      <c r="A6270" t="s">
        <v>236</v>
      </c>
      <c r="B6270" t="s">
        <v>236</v>
      </c>
      <c r="C6270" t="s">
        <v>237</v>
      </c>
      <c r="D6270" t="s">
        <v>924</v>
      </c>
      <c r="E6270" t="s">
        <v>10571</v>
      </c>
      <c r="F6270" t="s">
        <v>12748</v>
      </c>
      <c r="G6270" t="s">
        <v>10573</v>
      </c>
      <c r="H6270">
        <v>0.3</v>
      </c>
      <c r="I6270">
        <v>1</v>
      </c>
      <c r="J6270" t="s">
        <v>242</v>
      </c>
      <c r="K6270" t="s">
        <v>243</v>
      </c>
      <c r="L6270" t="s">
        <v>244</v>
      </c>
      <c r="M6270">
        <v>0</v>
      </c>
      <c r="N6270">
        <v>0.3</v>
      </c>
      <c r="O6270" t="s">
        <v>562</v>
      </c>
      <c r="P6270" t="s">
        <v>12749</v>
      </c>
      <c r="Q6270" t="s">
        <v>929</v>
      </c>
      <c r="R6270" t="s">
        <v>12750</v>
      </c>
      <c r="S6270" t="s">
        <v>249</v>
      </c>
      <c r="T6270" t="b">
        <v>1</v>
      </c>
    </row>
    <row r="6271" spans="1:20" x14ac:dyDescent="0.25">
      <c r="A6271" t="s">
        <v>259</v>
      </c>
      <c r="B6271" t="s">
        <v>260</v>
      </c>
      <c r="C6271" t="s">
        <v>237</v>
      </c>
      <c r="D6271" t="s">
        <v>683</v>
      </c>
      <c r="E6271" t="s">
        <v>2325</v>
      </c>
      <c r="F6271" t="s">
        <v>2326</v>
      </c>
      <c r="G6271" t="s">
        <v>2326</v>
      </c>
      <c r="H6271">
        <v>3.2578</v>
      </c>
      <c r="I6271" t="s">
        <v>265</v>
      </c>
      <c r="J6271" t="s">
        <v>242</v>
      </c>
      <c r="K6271" t="s">
        <v>243</v>
      </c>
      <c r="L6271" t="s">
        <v>244</v>
      </c>
      <c r="M6271">
        <v>0</v>
      </c>
      <c r="N6271">
        <v>3.2578</v>
      </c>
      <c r="O6271" t="s">
        <v>298</v>
      </c>
      <c r="P6271" t="s">
        <v>12751</v>
      </c>
      <c r="Q6271" t="s">
        <v>687</v>
      </c>
      <c r="R6271" t="s">
        <v>12752</v>
      </c>
      <c r="S6271" t="s">
        <v>270</v>
      </c>
      <c r="T6271" t="b">
        <v>1</v>
      </c>
    </row>
    <row r="6272" spans="1:20" x14ac:dyDescent="0.25">
      <c r="A6272" t="s">
        <v>259</v>
      </c>
      <c r="B6272" t="s">
        <v>260</v>
      </c>
      <c r="C6272" t="s">
        <v>294</v>
      </c>
      <c r="D6272" t="s">
        <v>683</v>
      </c>
      <c r="E6272" t="s">
        <v>2325</v>
      </c>
      <c r="F6272" t="s">
        <v>2326</v>
      </c>
      <c r="G6272" t="s">
        <v>2326</v>
      </c>
      <c r="H6272">
        <v>2.669</v>
      </c>
      <c r="I6272" t="s">
        <v>265</v>
      </c>
      <c r="J6272" t="s">
        <v>242</v>
      </c>
      <c r="K6272" t="s">
        <v>243</v>
      </c>
      <c r="L6272" t="s">
        <v>244</v>
      </c>
      <c r="M6272">
        <v>0</v>
      </c>
      <c r="N6272">
        <v>2.669</v>
      </c>
      <c r="O6272" t="s">
        <v>298</v>
      </c>
      <c r="P6272" t="s">
        <v>12751</v>
      </c>
      <c r="Q6272" t="s">
        <v>687</v>
      </c>
      <c r="R6272" t="s">
        <v>12752</v>
      </c>
      <c r="S6272" t="s">
        <v>270</v>
      </c>
      <c r="T6272" t="b">
        <v>1</v>
      </c>
    </row>
    <row r="6273" spans="1:20" x14ac:dyDescent="0.25">
      <c r="A6273" t="s">
        <v>259</v>
      </c>
      <c r="B6273" t="s">
        <v>260</v>
      </c>
      <c r="C6273" t="s">
        <v>237</v>
      </c>
      <c r="D6273" t="s">
        <v>1495</v>
      </c>
      <c r="E6273" t="s">
        <v>1496</v>
      </c>
      <c r="F6273" t="s">
        <v>12753</v>
      </c>
      <c r="G6273" t="s">
        <v>12753</v>
      </c>
      <c r="H6273">
        <v>1.44</v>
      </c>
      <c r="I6273" t="s">
        <v>265</v>
      </c>
      <c r="J6273" t="s">
        <v>242</v>
      </c>
      <c r="K6273" t="s">
        <v>243</v>
      </c>
      <c r="L6273" t="s">
        <v>244</v>
      </c>
      <c r="M6273">
        <v>0</v>
      </c>
      <c r="N6273">
        <v>1.44</v>
      </c>
      <c r="O6273" t="s">
        <v>290</v>
      </c>
      <c r="P6273" t="s">
        <v>12754</v>
      </c>
      <c r="Q6273" t="s">
        <v>1499</v>
      </c>
      <c r="R6273" t="s">
        <v>12755</v>
      </c>
      <c r="S6273" t="s">
        <v>270</v>
      </c>
      <c r="T6273" t="b">
        <v>1</v>
      </c>
    </row>
    <row r="6274" spans="1:20" x14ac:dyDescent="0.25">
      <c r="A6274" t="s">
        <v>259</v>
      </c>
      <c r="B6274" t="s">
        <v>260</v>
      </c>
      <c r="C6274" t="s">
        <v>237</v>
      </c>
      <c r="D6274" t="s">
        <v>4822</v>
      </c>
      <c r="E6274" t="s">
        <v>4363</v>
      </c>
      <c r="F6274" t="s">
        <v>4363</v>
      </c>
      <c r="G6274" t="s">
        <v>4364</v>
      </c>
      <c r="H6274">
        <v>8.5440000000000005</v>
      </c>
      <c r="I6274" t="s">
        <v>265</v>
      </c>
      <c r="J6274" t="s">
        <v>242</v>
      </c>
      <c r="K6274" t="s">
        <v>243</v>
      </c>
      <c r="L6274" t="s">
        <v>244</v>
      </c>
      <c r="M6274">
        <v>0</v>
      </c>
      <c r="N6274">
        <v>8.5440000000000005</v>
      </c>
      <c r="O6274" t="s">
        <v>331</v>
      </c>
      <c r="P6274" t="s">
        <v>12756</v>
      </c>
      <c r="Q6274" t="s">
        <v>4824</v>
      </c>
      <c r="R6274" t="s">
        <v>12757</v>
      </c>
      <c r="S6274" t="s">
        <v>270</v>
      </c>
      <c r="T6274" t="b">
        <v>1</v>
      </c>
    </row>
    <row r="6275" spans="1:20" x14ac:dyDescent="0.25">
      <c r="A6275" t="s">
        <v>259</v>
      </c>
      <c r="B6275" t="s">
        <v>260</v>
      </c>
      <c r="C6275" t="s">
        <v>294</v>
      </c>
      <c r="D6275" t="s">
        <v>4822</v>
      </c>
      <c r="E6275" t="s">
        <v>4363</v>
      </c>
      <c r="F6275" t="s">
        <v>4363</v>
      </c>
      <c r="G6275" t="s">
        <v>4364</v>
      </c>
      <c r="H6275">
        <v>4.1280000000000001</v>
      </c>
      <c r="I6275" t="s">
        <v>265</v>
      </c>
      <c r="J6275" t="s">
        <v>242</v>
      </c>
      <c r="K6275" t="s">
        <v>243</v>
      </c>
      <c r="L6275" t="s">
        <v>244</v>
      </c>
      <c r="M6275">
        <v>0</v>
      </c>
      <c r="N6275">
        <v>4.1280000000000001</v>
      </c>
      <c r="O6275" t="s">
        <v>331</v>
      </c>
      <c r="P6275" t="s">
        <v>12756</v>
      </c>
      <c r="Q6275" t="s">
        <v>4824</v>
      </c>
      <c r="R6275" t="s">
        <v>12757</v>
      </c>
      <c r="S6275" t="s">
        <v>270</v>
      </c>
      <c r="T6275" t="b">
        <v>1</v>
      </c>
    </row>
    <row r="6276" spans="1:20" x14ac:dyDescent="0.25">
      <c r="A6276" t="s">
        <v>259</v>
      </c>
      <c r="B6276" t="s">
        <v>260</v>
      </c>
      <c r="C6276" t="s">
        <v>237</v>
      </c>
      <c r="D6276" t="s">
        <v>746</v>
      </c>
      <c r="E6276" t="s">
        <v>4299</v>
      </c>
      <c r="F6276" t="s">
        <v>6962</v>
      </c>
      <c r="G6276" t="s">
        <v>6963</v>
      </c>
      <c r="H6276">
        <v>0.154</v>
      </c>
      <c r="I6276" t="s">
        <v>265</v>
      </c>
      <c r="J6276" t="s">
        <v>242</v>
      </c>
      <c r="K6276" t="s">
        <v>243</v>
      </c>
      <c r="L6276" t="s">
        <v>244</v>
      </c>
      <c r="M6276">
        <v>0</v>
      </c>
      <c r="N6276">
        <v>0.154</v>
      </c>
      <c r="O6276" t="s">
        <v>952</v>
      </c>
      <c r="P6276" t="s">
        <v>11175</v>
      </c>
      <c r="Q6276" t="s">
        <v>751</v>
      </c>
      <c r="R6276" t="s">
        <v>12758</v>
      </c>
      <c r="S6276" t="s">
        <v>270</v>
      </c>
      <c r="T6276" t="b">
        <v>1</v>
      </c>
    </row>
    <row r="6277" spans="1:20" x14ac:dyDescent="0.25">
      <c r="A6277" t="s">
        <v>236</v>
      </c>
      <c r="B6277" t="s">
        <v>236</v>
      </c>
      <c r="C6277" t="s">
        <v>237</v>
      </c>
      <c r="D6277" t="s">
        <v>362</v>
      </c>
      <c r="F6277" t="s">
        <v>2702</v>
      </c>
      <c r="G6277" t="s">
        <v>2254</v>
      </c>
      <c r="H6277">
        <v>3.6000000000000002E-4</v>
      </c>
      <c r="I6277" t="s">
        <v>254</v>
      </c>
      <c r="J6277" t="s">
        <v>242</v>
      </c>
      <c r="K6277" t="s">
        <v>243</v>
      </c>
      <c r="L6277" t="s">
        <v>244</v>
      </c>
      <c r="M6277">
        <v>0</v>
      </c>
      <c r="N6277">
        <v>3.6000000000000002E-4</v>
      </c>
      <c r="O6277" t="s">
        <v>365</v>
      </c>
      <c r="P6277" t="s">
        <v>2255</v>
      </c>
      <c r="Q6277" t="s">
        <v>367</v>
      </c>
      <c r="R6277" t="s">
        <v>3499</v>
      </c>
      <c r="S6277" t="s">
        <v>249</v>
      </c>
      <c r="T6277" t="b">
        <v>0</v>
      </c>
    </row>
    <row r="6278" spans="1:20" x14ac:dyDescent="0.25">
      <c r="A6278" t="s">
        <v>259</v>
      </c>
      <c r="B6278" t="s">
        <v>260</v>
      </c>
      <c r="C6278" t="s">
        <v>237</v>
      </c>
      <c r="D6278" t="s">
        <v>4143</v>
      </c>
      <c r="E6278" t="s">
        <v>5841</v>
      </c>
      <c r="F6278" t="s">
        <v>9160</v>
      </c>
      <c r="G6278" t="s">
        <v>9160</v>
      </c>
      <c r="H6278">
        <v>1.994</v>
      </c>
      <c r="I6278" t="s">
        <v>265</v>
      </c>
      <c r="J6278" t="s">
        <v>242</v>
      </c>
      <c r="K6278" t="s">
        <v>243</v>
      </c>
      <c r="L6278" t="s">
        <v>244</v>
      </c>
      <c r="M6278">
        <v>0</v>
      </c>
      <c r="N6278">
        <v>1.994</v>
      </c>
      <c r="O6278" t="s">
        <v>952</v>
      </c>
      <c r="P6278" t="s">
        <v>12759</v>
      </c>
      <c r="Q6278" t="s">
        <v>4147</v>
      </c>
      <c r="R6278" t="s">
        <v>12760</v>
      </c>
      <c r="S6278" t="s">
        <v>270</v>
      </c>
      <c r="T6278" t="b">
        <v>1</v>
      </c>
    </row>
    <row r="6279" spans="1:20" x14ac:dyDescent="0.25">
      <c r="A6279" t="s">
        <v>259</v>
      </c>
      <c r="B6279" t="s">
        <v>260</v>
      </c>
      <c r="C6279" t="s">
        <v>294</v>
      </c>
      <c r="D6279" t="s">
        <v>4143</v>
      </c>
      <c r="E6279" t="s">
        <v>5841</v>
      </c>
      <c r="F6279" t="s">
        <v>9160</v>
      </c>
      <c r="G6279" t="s">
        <v>9160</v>
      </c>
      <c r="H6279">
        <v>0.82799999999999996</v>
      </c>
      <c r="I6279" t="s">
        <v>265</v>
      </c>
      <c r="J6279" t="s">
        <v>242</v>
      </c>
      <c r="K6279" t="s">
        <v>243</v>
      </c>
      <c r="L6279" t="s">
        <v>244</v>
      </c>
      <c r="M6279">
        <v>0</v>
      </c>
      <c r="N6279">
        <v>0.82799999999999996</v>
      </c>
      <c r="O6279" t="s">
        <v>1598</v>
      </c>
      <c r="P6279" t="s">
        <v>12759</v>
      </c>
      <c r="Q6279" t="s">
        <v>4147</v>
      </c>
      <c r="R6279" t="s">
        <v>12760</v>
      </c>
      <c r="S6279" t="s">
        <v>270</v>
      </c>
      <c r="T6279" t="b">
        <v>1</v>
      </c>
    </row>
    <row r="6280" spans="1:20" x14ac:dyDescent="0.25">
      <c r="A6280" t="s">
        <v>259</v>
      </c>
      <c r="B6280" t="s">
        <v>260</v>
      </c>
      <c r="C6280" t="s">
        <v>237</v>
      </c>
      <c r="D6280" t="s">
        <v>1009</v>
      </c>
      <c r="E6280" t="s">
        <v>3832</v>
      </c>
      <c r="F6280" t="s">
        <v>9828</v>
      </c>
      <c r="G6280" t="s">
        <v>9828</v>
      </c>
      <c r="H6280">
        <v>2.077</v>
      </c>
      <c r="I6280" t="s">
        <v>265</v>
      </c>
      <c r="J6280" t="s">
        <v>242</v>
      </c>
      <c r="K6280" t="s">
        <v>243</v>
      </c>
      <c r="L6280" t="s">
        <v>244</v>
      </c>
      <c r="M6280">
        <v>0</v>
      </c>
      <c r="N6280">
        <v>2.077</v>
      </c>
      <c r="O6280" t="s">
        <v>2746</v>
      </c>
      <c r="P6280" t="s">
        <v>12761</v>
      </c>
      <c r="Q6280" t="s">
        <v>1013</v>
      </c>
      <c r="R6280" t="s">
        <v>12762</v>
      </c>
      <c r="S6280" t="s">
        <v>270</v>
      </c>
      <c r="T6280" t="b">
        <v>1</v>
      </c>
    </row>
    <row r="6281" spans="1:20" x14ac:dyDescent="0.25">
      <c r="A6281" t="s">
        <v>259</v>
      </c>
      <c r="B6281" t="s">
        <v>260</v>
      </c>
      <c r="C6281" t="s">
        <v>294</v>
      </c>
      <c r="D6281" t="s">
        <v>1009</v>
      </c>
      <c r="E6281" t="s">
        <v>3832</v>
      </c>
      <c r="F6281" t="s">
        <v>9828</v>
      </c>
      <c r="G6281" t="s">
        <v>9828</v>
      </c>
      <c r="H6281">
        <v>0.63400000000000001</v>
      </c>
      <c r="I6281" t="s">
        <v>265</v>
      </c>
      <c r="J6281" t="s">
        <v>242</v>
      </c>
      <c r="K6281" t="s">
        <v>243</v>
      </c>
      <c r="L6281" t="s">
        <v>244</v>
      </c>
      <c r="M6281">
        <v>0</v>
      </c>
      <c r="N6281">
        <v>0.63400000000000001</v>
      </c>
      <c r="O6281" t="s">
        <v>2746</v>
      </c>
      <c r="P6281" t="s">
        <v>12761</v>
      </c>
      <c r="Q6281" t="s">
        <v>1013</v>
      </c>
      <c r="R6281" t="s">
        <v>12762</v>
      </c>
      <c r="S6281" t="s">
        <v>270</v>
      </c>
      <c r="T6281" t="b">
        <v>1</v>
      </c>
    </row>
    <row r="6282" spans="1:20" x14ac:dyDescent="0.25">
      <c r="A6282" t="s">
        <v>259</v>
      </c>
      <c r="B6282" t="s">
        <v>260</v>
      </c>
      <c r="C6282" t="s">
        <v>237</v>
      </c>
      <c r="D6282" t="s">
        <v>677</v>
      </c>
      <c r="E6282" t="s">
        <v>5768</v>
      </c>
      <c r="F6282" t="s">
        <v>11517</v>
      </c>
      <c r="G6282" t="s">
        <v>11517</v>
      </c>
      <c r="H6282">
        <v>1.0464</v>
      </c>
      <c r="I6282" t="s">
        <v>265</v>
      </c>
      <c r="J6282" t="s">
        <v>242</v>
      </c>
      <c r="K6282" t="s">
        <v>243</v>
      </c>
      <c r="L6282" t="s">
        <v>244</v>
      </c>
      <c r="M6282">
        <v>0</v>
      </c>
      <c r="N6282">
        <v>1.0464</v>
      </c>
      <c r="O6282" t="s">
        <v>446</v>
      </c>
      <c r="P6282" t="s">
        <v>12763</v>
      </c>
      <c r="Q6282" t="s">
        <v>681</v>
      </c>
      <c r="R6282" t="s">
        <v>12764</v>
      </c>
      <c r="S6282" t="s">
        <v>270</v>
      </c>
      <c r="T6282" t="b">
        <v>1</v>
      </c>
    </row>
    <row r="6283" spans="1:20" x14ac:dyDescent="0.25">
      <c r="A6283" t="s">
        <v>259</v>
      </c>
      <c r="B6283" t="s">
        <v>260</v>
      </c>
      <c r="C6283" t="s">
        <v>294</v>
      </c>
      <c r="D6283" t="s">
        <v>677</v>
      </c>
      <c r="E6283" t="s">
        <v>5768</v>
      </c>
      <c r="F6283" t="s">
        <v>11517</v>
      </c>
      <c r="G6283" t="s">
        <v>11517</v>
      </c>
      <c r="H6283">
        <v>0.6048</v>
      </c>
      <c r="I6283" t="s">
        <v>265</v>
      </c>
      <c r="J6283" t="s">
        <v>242</v>
      </c>
      <c r="K6283" t="s">
        <v>243</v>
      </c>
      <c r="L6283" t="s">
        <v>244</v>
      </c>
      <c r="M6283">
        <v>0</v>
      </c>
      <c r="N6283">
        <v>0.6048</v>
      </c>
      <c r="O6283" t="s">
        <v>310</v>
      </c>
      <c r="P6283" t="s">
        <v>12763</v>
      </c>
      <c r="Q6283" t="s">
        <v>681</v>
      </c>
      <c r="R6283" t="s">
        <v>12764</v>
      </c>
      <c r="S6283" t="s">
        <v>270</v>
      </c>
      <c r="T6283" t="b">
        <v>1</v>
      </c>
    </row>
    <row r="6284" spans="1:20" x14ac:dyDescent="0.25">
      <c r="A6284" t="s">
        <v>259</v>
      </c>
      <c r="B6284" t="s">
        <v>260</v>
      </c>
      <c r="C6284" t="s">
        <v>237</v>
      </c>
      <c r="D6284" t="s">
        <v>2311</v>
      </c>
      <c r="E6284" t="s">
        <v>7465</v>
      </c>
      <c r="F6284" t="s">
        <v>12765</v>
      </c>
      <c r="G6284" t="s">
        <v>12766</v>
      </c>
      <c r="H6284">
        <v>9.0399999999999994E-2</v>
      </c>
      <c r="I6284" t="s">
        <v>265</v>
      </c>
      <c r="J6284" t="s">
        <v>242</v>
      </c>
      <c r="K6284" t="s">
        <v>243</v>
      </c>
      <c r="L6284" t="s">
        <v>244</v>
      </c>
      <c r="M6284">
        <v>0</v>
      </c>
      <c r="N6284">
        <v>9.0399999999999994E-2</v>
      </c>
      <c r="O6284" t="s">
        <v>324</v>
      </c>
      <c r="P6284" t="s">
        <v>12767</v>
      </c>
      <c r="Q6284" t="s">
        <v>2316</v>
      </c>
      <c r="R6284" t="s">
        <v>12768</v>
      </c>
      <c r="S6284" t="s">
        <v>270</v>
      </c>
      <c r="T6284" t="b">
        <v>1</v>
      </c>
    </row>
    <row r="6285" spans="1:20" x14ac:dyDescent="0.25">
      <c r="A6285" t="s">
        <v>259</v>
      </c>
      <c r="B6285" t="s">
        <v>260</v>
      </c>
      <c r="C6285" t="s">
        <v>237</v>
      </c>
      <c r="D6285" t="s">
        <v>280</v>
      </c>
      <c r="E6285" t="s">
        <v>3420</v>
      </c>
      <c r="F6285" t="s">
        <v>12769</v>
      </c>
      <c r="G6285" t="s">
        <v>12769</v>
      </c>
      <c r="H6285">
        <v>2.6200000000000001E-2</v>
      </c>
      <c r="I6285" t="s">
        <v>265</v>
      </c>
      <c r="J6285" t="s">
        <v>242</v>
      </c>
      <c r="K6285" t="s">
        <v>243</v>
      </c>
      <c r="L6285" t="s">
        <v>244</v>
      </c>
      <c r="M6285">
        <v>0</v>
      </c>
      <c r="N6285">
        <v>2.6200000000000001E-2</v>
      </c>
      <c r="O6285" t="s">
        <v>1258</v>
      </c>
      <c r="P6285" t="s">
        <v>12770</v>
      </c>
      <c r="Q6285" t="s">
        <v>285</v>
      </c>
      <c r="R6285" t="s">
        <v>12771</v>
      </c>
      <c r="S6285" t="s">
        <v>270</v>
      </c>
      <c r="T6285" t="b">
        <v>1</v>
      </c>
    </row>
    <row r="6286" spans="1:20" x14ac:dyDescent="0.25">
      <c r="A6286" t="s">
        <v>236</v>
      </c>
      <c r="B6286" t="s">
        <v>236</v>
      </c>
      <c r="C6286" t="s">
        <v>237</v>
      </c>
      <c r="D6286" t="s">
        <v>566</v>
      </c>
      <c r="E6286" t="s">
        <v>251</v>
      </c>
      <c r="F6286" t="s">
        <v>459</v>
      </c>
      <c r="G6286" t="s">
        <v>2037</v>
      </c>
      <c r="H6286">
        <v>5.1999999999999998E-3</v>
      </c>
      <c r="I6286" t="s">
        <v>254</v>
      </c>
      <c r="J6286" t="s">
        <v>242</v>
      </c>
      <c r="K6286" t="s">
        <v>243</v>
      </c>
      <c r="L6286" t="s">
        <v>244</v>
      </c>
      <c r="M6286">
        <v>0</v>
      </c>
      <c r="N6286">
        <v>5.1999999999999998E-3</v>
      </c>
      <c r="O6286" t="s">
        <v>255</v>
      </c>
      <c r="P6286" t="s">
        <v>12772</v>
      </c>
      <c r="Q6286" t="s">
        <v>571</v>
      </c>
      <c r="R6286" t="s">
        <v>1814</v>
      </c>
      <c r="S6286" t="s">
        <v>249</v>
      </c>
      <c r="T6286" t="b">
        <v>1</v>
      </c>
    </row>
    <row r="6287" spans="1:20" x14ac:dyDescent="0.25">
      <c r="A6287" t="s">
        <v>259</v>
      </c>
      <c r="B6287" t="s">
        <v>260</v>
      </c>
      <c r="C6287" t="s">
        <v>237</v>
      </c>
      <c r="D6287" t="s">
        <v>956</v>
      </c>
      <c r="E6287" t="s">
        <v>636</v>
      </c>
      <c r="F6287" t="s">
        <v>637</v>
      </c>
      <c r="G6287" t="s">
        <v>637</v>
      </c>
      <c r="H6287">
        <v>9.44</v>
      </c>
      <c r="I6287" t="s">
        <v>265</v>
      </c>
      <c r="J6287" t="s">
        <v>242</v>
      </c>
      <c r="K6287" t="s">
        <v>243</v>
      </c>
      <c r="L6287" t="s">
        <v>244</v>
      </c>
      <c r="M6287">
        <v>0</v>
      </c>
      <c r="N6287">
        <v>9.44</v>
      </c>
      <c r="O6287" t="s">
        <v>324</v>
      </c>
      <c r="P6287" t="s">
        <v>12773</v>
      </c>
      <c r="Q6287" t="s">
        <v>960</v>
      </c>
      <c r="R6287" t="s">
        <v>12774</v>
      </c>
      <c r="S6287" t="s">
        <v>270</v>
      </c>
      <c r="T6287" t="b">
        <v>1</v>
      </c>
    </row>
    <row r="6288" spans="1:20" x14ac:dyDescent="0.25">
      <c r="A6288" t="s">
        <v>259</v>
      </c>
      <c r="B6288" t="s">
        <v>260</v>
      </c>
      <c r="C6288" t="s">
        <v>294</v>
      </c>
      <c r="D6288" t="s">
        <v>956</v>
      </c>
      <c r="E6288" t="s">
        <v>636</v>
      </c>
      <c r="F6288" t="s">
        <v>637</v>
      </c>
      <c r="G6288" t="s">
        <v>637</v>
      </c>
      <c r="H6288">
        <v>5.76</v>
      </c>
      <c r="I6288" t="s">
        <v>265</v>
      </c>
      <c r="J6288" t="s">
        <v>242</v>
      </c>
      <c r="K6288" t="s">
        <v>243</v>
      </c>
      <c r="L6288" t="s">
        <v>244</v>
      </c>
      <c r="M6288">
        <v>0</v>
      </c>
      <c r="N6288">
        <v>5.76</v>
      </c>
      <c r="O6288" t="s">
        <v>324</v>
      </c>
      <c r="P6288" t="s">
        <v>12773</v>
      </c>
      <c r="Q6288" t="s">
        <v>960</v>
      </c>
      <c r="R6288" t="s">
        <v>12774</v>
      </c>
      <c r="S6288" t="s">
        <v>270</v>
      </c>
      <c r="T6288" t="b">
        <v>1</v>
      </c>
    </row>
    <row r="6289" spans="1:20" x14ac:dyDescent="0.25">
      <c r="A6289" t="s">
        <v>259</v>
      </c>
      <c r="B6289" t="s">
        <v>260</v>
      </c>
      <c r="C6289" t="s">
        <v>237</v>
      </c>
      <c r="D6289" t="s">
        <v>280</v>
      </c>
      <c r="E6289" t="s">
        <v>1844</v>
      </c>
      <c r="F6289" t="s">
        <v>1845</v>
      </c>
      <c r="G6289" t="s">
        <v>1845</v>
      </c>
      <c r="H6289">
        <v>5.2400000000000002E-2</v>
      </c>
      <c r="I6289" t="s">
        <v>265</v>
      </c>
      <c r="J6289" t="s">
        <v>242</v>
      </c>
      <c r="K6289" t="s">
        <v>243</v>
      </c>
      <c r="L6289" t="s">
        <v>244</v>
      </c>
      <c r="M6289">
        <v>0</v>
      </c>
      <c r="N6289">
        <v>5.2400000000000002E-2</v>
      </c>
      <c r="O6289" t="s">
        <v>1258</v>
      </c>
      <c r="P6289" t="s">
        <v>12775</v>
      </c>
      <c r="Q6289" t="s">
        <v>285</v>
      </c>
      <c r="R6289" t="s">
        <v>12776</v>
      </c>
      <c r="S6289" t="s">
        <v>270</v>
      </c>
      <c r="T6289" t="b">
        <v>1</v>
      </c>
    </row>
    <row r="6290" spans="1:20" x14ac:dyDescent="0.25">
      <c r="A6290" t="s">
        <v>259</v>
      </c>
      <c r="B6290" t="s">
        <v>260</v>
      </c>
      <c r="C6290" t="s">
        <v>237</v>
      </c>
      <c r="D6290" t="s">
        <v>635</v>
      </c>
      <c r="E6290" t="s">
        <v>9335</v>
      </c>
      <c r="F6290" t="s">
        <v>12777</v>
      </c>
      <c r="G6290" t="s">
        <v>12777</v>
      </c>
      <c r="H6290">
        <v>3.456</v>
      </c>
      <c r="I6290" t="s">
        <v>265</v>
      </c>
      <c r="J6290" t="s">
        <v>242</v>
      </c>
      <c r="K6290" t="s">
        <v>243</v>
      </c>
      <c r="L6290" t="s">
        <v>244</v>
      </c>
      <c r="M6290">
        <v>0</v>
      </c>
      <c r="N6290">
        <v>3.456</v>
      </c>
      <c r="O6290" t="s">
        <v>324</v>
      </c>
      <c r="P6290" s="18" t="s">
        <v>12778</v>
      </c>
      <c r="Q6290" t="s">
        <v>639</v>
      </c>
      <c r="R6290" t="s">
        <v>12779</v>
      </c>
      <c r="S6290" t="s">
        <v>270</v>
      </c>
      <c r="T6290" t="b">
        <v>1</v>
      </c>
    </row>
    <row r="6291" spans="1:20" x14ac:dyDescent="0.25">
      <c r="A6291" t="s">
        <v>259</v>
      </c>
      <c r="B6291" t="s">
        <v>260</v>
      </c>
      <c r="C6291" t="s">
        <v>336</v>
      </c>
      <c r="D6291" t="s">
        <v>635</v>
      </c>
      <c r="E6291" t="s">
        <v>9335</v>
      </c>
      <c r="F6291" t="s">
        <v>12777</v>
      </c>
      <c r="G6291" t="s">
        <v>12777</v>
      </c>
      <c r="H6291">
        <v>17801</v>
      </c>
      <c r="I6291" t="s">
        <v>265</v>
      </c>
      <c r="J6291" t="s">
        <v>242</v>
      </c>
      <c r="K6291" t="s">
        <v>243</v>
      </c>
      <c r="L6291" t="s">
        <v>244</v>
      </c>
      <c r="M6291">
        <v>0</v>
      </c>
      <c r="N6291">
        <v>17801</v>
      </c>
      <c r="O6291" t="s">
        <v>324</v>
      </c>
      <c r="P6291" s="18" t="s">
        <v>12778</v>
      </c>
      <c r="Q6291" t="s">
        <v>639</v>
      </c>
      <c r="R6291" t="s">
        <v>12780</v>
      </c>
      <c r="S6291" t="s">
        <v>270</v>
      </c>
      <c r="T6291" t="b">
        <v>1</v>
      </c>
    </row>
    <row r="6292" spans="1:20" x14ac:dyDescent="0.25">
      <c r="A6292" t="s">
        <v>259</v>
      </c>
      <c r="B6292" t="s">
        <v>260</v>
      </c>
      <c r="C6292" t="s">
        <v>336</v>
      </c>
      <c r="D6292" t="s">
        <v>635</v>
      </c>
      <c r="E6292" t="s">
        <v>9335</v>
      </c>
      <c r="F6292" t="s">
        <v>12777</v>
      </c>
      <c r="G6292" t="s">
        <v>12777</v>
      </c>
      <c r="H6292">
        <v>34150</v>
      </c>
      <c r="I6292" t="s">
        <v>265</v>
      </c>
      <c r="J6292" t="s">
        <v>242</v>
      </c>
      <c r="K6292" t="s">
        <v>243</v>
      </c>
      <c r="L6292" t="s">
        <v>244</v>
      </c>
      <c r="M6292">
        <v>0</v>
      </c>
      <c r="N6292">
        <v>34150</v>
      </c>
      <c r="O6292" t="s">
        <v>324</v>
      </c>
      <c r="P6292" s="18" t="s">
        <v>12778</v>
      </c>
      <c r="Q6292" t="s">
        <v>639</v>
      </c>
      <c r="R6292" t="s">
        <v>12781</v>
      </c>
      <c r="S6292" t="s">
        <v>270</v>
      </c>
      <c r="T6292" t="b">
        <v>1</v>
      </c>
    </row>
    <row r="6293" spans="1:20" x14ac:dyDescent="0.25">
      <c r="A6293" t="s">
        <v>259</v>
      </c>
      <c r="B6293" t="s">
        <v>260</v>
      </c>
      <c r="C6293" t="s">
        <v>237</v>
      </c>
      <c r="D6293" t="s">
        <v>1382</v>
      </c>
      <c r="E6293" t="s">
        <v>1383</v>
      </c>
      <c r="F6293" t="s">
        <v>12782</v>
      </c>
      <c r="G6293" t="s">
        <v>12783</v>
      </c>
      <c r="H6293">
        <v>1.8049999999999999</v>
      </c>
      <c r="I6293" t="s">
        <v>265</v>
      </c>
      <c r="J6293" t="s">
        <v>242</v>
      </c>
      <c r="K6293" t="s">
        <v>243</v>
      </c>
      <c r="L6293" t="s">
        <v>244</v>
      </c>
      <c r="M6293">
        <v>0</v>
      </c>
      <c r="N6293">
        <v>1.8049999999999999</v>
      </c>
      <c r="O6293" t="s">
        <v>324</v>
      </c>
      <c r="P6293" t="s">
        <v>12784</v>
      </c>
      <c r="Q6293" t="s">
        <v>1387</v>
      </c>
      <c r="R6293" t="s">
        <v>12785</v>
      </c>
      <c r="S6293" t="s">
        <v>270</v>
      </c>
      <c r="T6293" t="b">
        <v>1</v>
      </c>
    </row>
    <row r="6294" spans="1:20" x14ac:dyDescent="0.25">
      <c r="A6294" t="s">
        <v>259</v>
      </c>
      <c r="B6294" t="s">
        <v>260</v>
      </c>
      <c r="C6294" t="s">
        <v>294</v>
      </c>
      <c r="D6294" t="s">
        <v>1382</v>
      </c>
      <c r="E6294" t="s">
        <v>1383</v>
      </c>
      <c r="F6294" t="s">
        <v>12782</v>
      </c>
      <c r="G6294" t="s">
        <v>12783</v>
      </c>
      <c r="H6294">
        <v>0.46100000000000002</v>
      </c>
      <c r="I6294" t="s">
        <v>265</v>
      </c>
      <c r="J6294" t="s">
        <v>242</v>
      </c>
      <c r="K6294" t="s">
        <v>243</v>
      </c>
      <c r="L6294" t="s">
        <v>244</v>
      </c>
      <c r="M6294">
        <v>0</v>
      </c>
      <c r="N6294">
        <v>0.46100000000000002</v>
      </c>
      <c r="O6294" t="s">
        <v>324</v>
      </c>
      <c r="P6294" t="s">
        <v>12784</v>
      </c>
      <c r="Q6294" t="s">
        <v>1387</v>
      </c>
      <c r="R6294" t="s">
        <v>12785</v>
      </c>
      <c r="S6294" t="s">
        <v>270</v>
      </c>
      <c r="T6294" t="b">
        <v>1</v>
      </c>
    </row>
    <row r="6295" spans="1:20" x14ac:dyDescent="0.25">
      <c r="A6295" t="s">
        <v>259</v>
      </c>
      <c r="B6295" t="s">
        <v>260</v>
      </c>
      <c r="C6295" t="s">
        <v>237</v>
      </c>
      <c r="D6295" t="s">
        <v>2206</v>
      </c>
      <c r="E6295" t="s">
        <v>6104</v>
      </c>
      <c r="F6295" t="s">
        <v>6105</v>
      </c>
      <c r="G6295" t="s">
        <v>6105</v>
      </c>
      <c r="H6295">
        <v>0.92200000000000004</v>
      </c>
      <c r="I6295" t="s">
        <v>265</v>
      </c>
      <c r="J6295" t="s">
        <v>242</v>
      </c>
      <c r="K6295" t="s">
        <v>243</v>
      </c>
      <c r="L6295" t="s">
        <v>244</v>
      </c>
      <c r="M6295">
        <v>0</v>
      </c>
      <c r="N6295">
        <v>0.92200000000000004</v>
      </c>
      <c r="O6295" t="s">
        <v>324</v>
      </c>
      <c r="P6295" t="s">
        <v>9476</v>
      </c>
      <c r="Q6295" t="s">
        <v>2210</v>
      </c>
      <c r="R6295" t="s">
        <v>12786</v>
      </c>
      <c r="S6295" t="s">
        <v>270</v>
      </c>
      <c r="T6295" t="b">
        <v>0</v>
      </c>
    </row>
    <row r="6296" spans="1:20" x14ac:dyDescent="0.25">
      <c r="A6296" t="s">
        <v>259</v>
      </c>
      <c r="B6296" t="s">
        <v>260</v>
      </c>
      <c r="C6296" t="s">
        <v>237</v>
      </c>
      <c r="D6296" t="s">
        <v>656</v>
      </c>
      <c r="E6296" t="s">
        <v>7376</v>
      </c>
      <c r="F6296" t="s">
        <v>12787</v>
      </c>
      <c r="G6296" t="s">
        <v>12788</v>
      </c>
      <c r="H6296">
        <v>0.269154</v>
      </c>
      <c r="I6296" t="s">
        <v>265</v>
      </c>
      <c r="J6296" t="s">
        <v>242</v>
      </c>
      <c r="K6296" t="s">
        <v>243</v>
      </c>
      <c r="L6296" t="s">
        <v>244</v>
      </c>
      <c r="M6296">
        <v>0</v>
      </c>
      <c r="N6296">
        <v>0.269154</v>
      </c>
      <c r="O6296" t="s">
        <v>372</v>
      </c>
      <c r="P6296" s="18" t="s">
        <v>12789</v>
      </c>
      <c r="Q6296" t="s">
        <v>662</v>
      </c>
      <c r="R6296" t="s">
        <v>12790</v>
      </c>
      <c r="S6296" t="s">
        <v>270</v>
      </c>
      <c r="T6296" t="b">
        <v>1</v>
      </c>
    </row>
    <row r="6297" spans="1:20" x14ac:dyDescent="0.25">
      <c r="A6297" t="s">
        <v>236</v>
      </c>
      <c r="B6297" t="s">
        <v>236</v>
      </c>
      <c r="C6297" t="s">
        <v>237</v>
      </c>
      <c r="D6297" t="s">
        <v>250</v>
      </c>
      <c r="F6297" t="s">
        <v>1596</v>
      </c>
      <c r="G6297" t="s">
        <v>4896</v>
      </c>
      <c r="H6297">
        <v>6.5</v>
      </c>
      <c r="I6297" t="s">
        <v>254</v>
      </c>
      <c r="J6297" t="s">
        <v>242</v>
      </c>
      <c r="K6297" t="s">
        <v>243</v>
      </c>
      <c r="L6297" t="s">
        <v>244</v>
      </c>
      <c r="M6297">
        <v>0</v>
      </c>
      <c r="N6297">
        <v>6.5</v>
      </c>
      <c r="O6297" t="s">
        <v>546</v>
      </c>
      <c r="P6297" t="s">
        <v>6388</v>
      </c>
      <c r="Q6297" t="s">
        <v>257</v>
      </c>
      <c r="R6297" t="s">
        <v>6509</v>
      </c>
      <c r="S6297" t="s">
        <v>249</v>
      </c>
      <c r="T6297" t="b">
        <v>0</v>
      </c>
    </row>
    <row r="6298" spans="1:20" x14ac:dyDescent="0.25">
      <c r="A6298" t="s">
        <v>259</v>
      </c>
      <c r="B6298" t="s">
        <v>260</v>
      </c>
      <c r="C6298" t="s">
        <v>237</v>
      </c>
      <c r="D6298" t="s">
        <v>1495</v>
      </c>
      <c r="E6298" t="s">
        <v>2736</v>
      </c>
      <c r="F6298" t="s">
        <v>12791</v>
      </c>
      <c r="G6298" t="s">
        <v>12791</v>
      </c>
      <c r="H6298">
        <v>2.88</v>
      </c>
      <c r="I6298" t="s">
        <v>265</v>
      </c>
      <c r="J6298" t="s">
        <v>242</v>
      </c>
      <c r="K6298" t="s">
        <v>243</v>
      </c>
      <c r="L6298" t="s">
        <v>244</v>
      </c>
      <c r="M6298">
        <v>0</v>
      </c>
      <c r="N6298">
        <v>2.88</v>
      </c>
      <c r="O6298" t="s">
        <v>290</v>
      </c>
      <c r="P6298" t="s">
        <v>12792</v>
      </c>
      <c r="Q6298" t="s">
        <v>1499</v>
      </c>
      <c r="R6298" t="s">
        <v>12793</v>
      </c>
      <c r="S6298" t="s">
        <v>270</v>
      </c>
      <c r="T6298" t="b">
        <v>1</v>
      </c>
    </row>
    <row r="6299" spans="1:20" x14ac:dyDescent="0.25">
      <c r="A6299" t="s">
        <v>259</v>
      </c>
      <c r="B6299" t="s">
        <v>260</v>
      </c>
      <c r="C6299" t="s">
        <v>237</v>
      </c>
      <c r="D6299" t="s">
        <v>3088</v>
      </c>
      <c r="E6299" t="s">
        <v>10283</v>
      </c>
      <c r="F6299" t="s">
        <v>12794</v>
      </c>
      <c r="G6299" t="s">
        <v>12795</v>
      </c>
      <c r="H6299">
        <v>1.3819999999999999</v>
      </c>
      <c r="I6299" t="s">
        <v>265</v>
      </c>
      <c r="J6299" t="s">
        <v>242</v>
      </c>
      <c r="K6299" t="s">
        <v>243</v>
      </c>
      <c r="L6299" t="s">
        <v>244</v>
      </c>
      <c r="M6299">
        <v>0</v>
      </c>
      <c r="N6299">
        <v>1.3819999999999999</v>
      </c>
      <c r="O6299" t="s">
        <v>324</v>
      </c>
      <c r="P6299" s="18" t="s">
        <v>12796</v>
      </c>
      <c r="Q6299" t="s">
        <v>3092</v>
      </c>
      <c r="R6299" t="s">
        <v>12797</v>
      </c>
      <c r="S6299" t="s">
        <v>270</v>
      </c>
      <c r="T6299" t="b">
        <v>1</v>
      </c>
    </row>
    <row r="6300" spans="1:20" x14ac:dyDescent="0.25">
      <c r="A6300" t="s">
        <v>259</v>
      </c>
      <c r="B6300" t="s">
        <v>260</v>
      </c>
      <c r="C6300" t="s">
        <v>237</v>
      </c>
      <c r="D6300" t="s">
        <v>1953</v>
      </c>
      <c r="E6300" t="s">
        <v>10912</v>
      </c>
      <c r="F6300" t="s">
        <v>12736</v>
      </c>
      <c r="G6300" t="s">
        <v>12736</v>
      </c>
      <c r="H6300">
        <v>3.28</v>
      </c>
      <c r="I6300" t="s">
        <v>265</v>
      </c>
      <c r="J6300" t="s">
        <v>242</v>
      </c>
      <c r="K6300" t="s">
        <v>243</v>
      </c>
      <c r="L6300" t="s">
        <v>244</v>
      </c>
      <c r="M6300">
        <v>0</v>
      </c>
      <c r="N6300">
        <v>3.28</v>
      </c>
      <c r="O6300" t="s">
        <v>331</v>
      </c>
      <c r="P6300" s="18" t="s">
        <v>12798</v>
      </c>
      <c r="Q6300" t="s">
        <v>1957</v>
      </c>
      <c r="R6300" t="s">
        <v>12799</v>
      </c>
      <c r="S6300" t="s">
        <v>270</v>
      </c>
      <c r="T6300" t="b">
        <v>1</v>
      </c>
    </row>
    <row r="6301" spans="1:20" x14ac:dyDescent="0.25">
      <c r="A6301" t="s">
        <v>259</v>
      </c>
      <c r="B6301" t="s">
        <v>260</v>
      </c>
      <c r="C6301" t="s">
        <v>294</v>
      </c>
      <c r="D6301" t="s">
        <v>1953</v>
      </c>
      <c r="E6301" t="s">
        <v>10912</v>
      </c>
      <c r="F6301" t="s">
        <v>12736</v>
      </c>
      <c r="G6301" t="s">
        <v>12736</v>
      </c>
      <c r="H6301">
        <v>1.8080000000000001</v>
      </c>
      <c r="I6301" t="s">
        <v>265</v>
      </c>
      <c r="J6301" t="s">
        <v>242</v>
      </c>
      <c r="K6301" t="s">
        <v>243</v>
      </c>
      <c r="L6301" t="s">
        <v>244</v>
      </c>
      <c r="M6301">
        <v>0</v>
      </c>
      <c r="N6301">
        <v>1.8080000000000001</v>
      </c>
      <c r="O6301" t="s">
        <v>331</v>
      </c>
      <c r="P6301" s="18" t="s">
        <v>12798</v>
      </c>
      <c r="Q6301" t="s">
        <v>1957</v>
      </c>
      <c r="R6301" t="s">
        <v>12799</v>
      </c>
      <c r="S6301" t="s">
        <v>270</v>
      </c>
      <c r="T6301" t="b">
        <v>1</v>
      </c>
    </row>
    <row r="6302" spans="1:20" x14ac:dyDescent="0.25">
      <c r="A6302" t="s">
        <v>259</v>
      </c>
      <c r="B6302" t="s">
        <v>1086</v>
      </c>
      <c r="C6302" t="s">
        <v>237</v>
      </c>
      <c r="D6302" t="s">
        <v>1087</v>
      </c>
      <c r="E6302" t="s">
        <v>12800</v>
      </c>
      <c r="F6302" t="s">
        <v>12801</v>
      </c>
      <c r="G6302" t="s">
        <v>12802</v>
      </c>
      <c r="H6302">
        <v>208.21</v>
      </c>
      <c r="I6302" t="s">
        <v>265</v>
      </c>
      <c r="J6302" t="s">
        <v>242</v>
      </c>
      <c r="K6302" t="s">
        <v>243</v>
      </c>
      <c r="L6302" t="s">
        <v>244</v>
      </c>
      <c r="M6302">
        <v>0</v>
      </c>
      <c r="N6302">
        <v>208.21</v>
      </c>
      <c r="O6302" t="s">
        <v>590</v>
      </c>
      <c r="P6302" t="s">
        <v>12803</v>
      </c>
      <c r="Q6302" t="s">
        <v>1092</v>
      </c>
      <c r="R6302" t="s">
        <v>12804</v>
      </c>
      <c r="S6302" t="s">
        <v>1094</v>
      </c>
      <c r="T6302" t="b">
        <v>1</v>
      </c>
    </row>
    <row r="6303" spans="1:20" x14ac:dyDescent="0.25">
      <c r="A6303" t="s">
        <v>259</v>
      </c>
      <c r="B6303" t="s">
        <v>1086</v>
      </c>
      <c r="C6303" t="s">
        <v>336</v>
      </c>
      <c r="D6303" t="s">
        <v>1087</v>
      </c>
      <c r="E6303" t="s">
        <v>12800</v>
      </c>
      <c r="F6303" t="s">
        <v>12801</v>
      </c>
      <c r="G6303" t="s">
        <v>12802</v>
      </c>
      <c r="H6303">
        <v>729552</v>
      </c>
      <c r="I6303" t="s">
        <v>265</v>
      </c>
      <c r="J6303" t="s">
        <v>242</v>
      </c>
      <c r="K6303" t="s">
        <v>243</v>
      </c>
      <c r="L6303" t="s">
        <v>244</v>
      </c>
      <c r="M6303">
        <v>0</v>
      </c>
      <c r="N6303">
        <v>729552</v>
      </c>
      <c r="O6303" t="s">
        <v>590</v>
      </c>
      <c r="P6303" t="s">
        <v>12803</v>
      </c>
      <c r="Q6303" t="s">
        <v>1092</v>
      </c>
      <c r="R6303" t="s">
        <v>12805</v>
      </c>
      <c r="S6303" t="s">
        <v>1094</v>
      </c>
      <c r="T6303" t="b">
        <v>1</v>
      </c>
    </row>
    <row r="6304" spans="1:20" x14ac:dyDescent="0.25">
      <c r="A6304" t="s">
        <v>259</v>
      </c>
      <c r="B6304" t="s">
        <v>1086</v>
      </c>
      <c r="C6304" t="s">
        <v>336</v>
      </c>
      <c r="D6304" t="s">
        <v>1087</v>
      </c>
      <c r="E6304" t="s">
        <v>12800</v>
      </c>
      <c r="F6304" t="s">
        <v>12801</v>
      </c>
      <c r="G6304" t="s">
        <v>12802</v>
      </c>
      <c r="H6304">
        <v>1094327</v>
      </c>
      <c r="I6304" t="s">
        <v>265</v>
      </c>
      <c r="J6304" t="s">
        <v>242</v>
      </c>
      <c r="K6304" t="s">
        <v>243</v>
      </c>
      <c r="L6304" t="s">
        <v>244</v>
      </c>
      <c r="M6304">
        <v>0</v>
      </c>
      <c r="N6304">
        <v>1094327</v>
      </c>
      <c r="O6304" t="s">
        <v>590</v>
      </c>
      <c r="P6304" t="s">
        <v>12803</v>
      </c>
      <c r="Q6304" t="s">
        <v>1092</v>
      </c>
      <c r="R6304" t="s">
        <v>12806</v>
      </c>
      <c r="S6304" t="s">
        <v>1094</v>
      </c>
      <c r="T6304" t="b">
        <v>1</v>
      </c>
    </row>
    <row r="6305" spans="1:20" x14ac:dyDescent="0.25">
      <c r="A6305" t="s">
        <v>259</v>
      </c>
      <c r="B6305" t="s">
        <v>260</v>
      </c>
      <c r="C6305" t="s">
        <v>237</v>
      </c>
      <c r="D6305" t="s">
        <v>463</v>
      </c>
      <c r="E6305" t="s">
        <v>464</v>
      </c>
      <c r="F6305" t="s">
        <v>4977</v>
      </c>
      <c r="G6305" t="s">
        <v>4978</v>
      </c>
      <c r="H6305">
        <v>9.6000000000000002E-2</v>
      </c>
      <c r="I6305" t="s">
        <v>265</v>
      </c>
      <c r="J6305" t="s">
        <v>242</v>
      </c>
      <c r="K6305" t="s">
        <v>243</v>
      </c>
      <c r="L6305" t="s">
        <v>244</v>
      </c>
      <c r="M6305">
        <v>0</v>
      </c>
      <c r="N6305">
        <v>9.6000000000000002E-2</v>
      </c>
      <c r="O6305" t="s">
        <v>324</v>
      </c>
      <c r="P6305" s="18" t="s">
        <v>6662</v>
      </c>
      <c r="Q6305" t="s">
        <v>468</v>
      </c>
      <c r="R6305" t="s">
        <v>12807</v>
      </c>
      <c r="S6305" t="s">
        <v>270</v>
      </c>
      <c r="T6305" t="b">
        <v>1</v>
      </c>
    </row>
    <row r="6306" spans="1:20" x14ac:dyDescent="0.25">
      <c r="A6306" t="s">
        <v>259</v>
      </c>
      <c r="B6306" t="s">
        <v>260</v>
      </c>
      <c r="C6306" t="s">
        <v>336</v>
      </c>
      <c r="D6306" t="s">
        <v>463</v>
      </c>
      <c r="E6306" t="s">
        <v>464</v>
      </c>
      <c r="F6306" t="s">
        <v>4977</v>
      </c>
      <c r="G6306" t="s">
        <v>4978</v>
      </c>
      <c r="H6306">
        <v>494</v>
      </c>
      <c r="I6306" t="s">
        <v>265</v>
      </c>
      <c r="J6306" t="s">
        <v>242</v>
      </c>
      <c r="K6306" t="s">
        <v>243</v>
      </c>
      <c r="L6306" t="s">
        <v>244</v>
      </c>
      <c r="M6306">
        <v>0</v>
      </c>
      <c r="N6306">
        <v>494</v>
      </c>
      <c r="O6306" t="s">
        <v>324</v>
      </c>
      <c r="P6306" s="18" t="s">
        <v>6662</v>
      </c>
      <c r="Q6306" t="s">
        <v>468</v>
      </c>
      <c r="R6306" t="s">
        <v>12808</v>
      </c>
      <c r="S6306" t="s">
        <v>270</v>
      </c>
      <c r="T6306" t="b">
        <v>1</v>
      </c>
    </row>
    <row r="6307" spans="1:20" x14ac:dyDescent="0.25">
      <c r="A6307" t="s">
        <v>259</v>
      </c>
      <c r="B6307" t="s">
        <v>260</v>
      </c>
      <c r="C6307" t="s">
        <v>336</v>
      </c>
      <c r="D6307" t="s">
        <v>463</v>
      </c>
      <c r="E6307" t="s">
        <v>464</v>
      </c>
      <c r="F6307" t="s">
        <v>4977</v>
      </c>
      <c r="G6307" t="s">
        <v>4978</v>
      </c>
      <c r="H6307">
        <v>949</v>
      </c>
      <c r="I6307" t="s">
        <v>265</v>
      </c>
      <c r="J6307" t="s">
        <v>242</v>
      </c>
      <c r="K6307" t="s">
        <v>243</v>
      </c>
      <c r="L6307" t="s">
        <v>244</v>
      </c>
      <c r="M6307">
        <v>0</v>
      </c>
      <c r="N6307">
        <v>949</v>
      </c>
      <c r="O6307" t="s">
        <v>324</v>
      </c>
      <c r="P6307" s="18" t="s">
        <v>6662</v>
      </c>
      <c r="Q6307" t="s">
        <v>468</v>
      </c>
      <c r="R6307" t="s">
        <v>12809</v>
      </c>
      <c r="S6307" t="s">
        <v>270</v>
      </c>
      <c r="T6307" t="b">
        <v>1</v>
      </c>
    </row>
    <row r="6308" spans="1:20" x14ac:dyDescent="0.25">
      <c r="A6308" t="s">
        <v>259</v>
      </c>
      <c r="B6308" t="s">
        <v>260</v>
      </c>
      <c r="C6308" t="s">
        <v>237</v>
      </c>
      <c r="D6308" t="s">
        <v>376</v>
      </c>
      <c r="E6308" t="s">
        <v>5520</v>
      </c>
      <c r="F6308" t="s">
        <v>12810</v>
      </c>
      <c r="G6308" t="s">
        <v>12810</v>
      </c>
      <c r="H6308">
        <v>1.1299999999999999E-2</v>
      </c>
      <c r="I6308" t="s">
        <v>265</v>
      </c>
      <c r="J6308" t="s">
        <v>242</v>
      </c>
      <c r="K6308" t="s">
        <v>243</v>
      </c>
      <c r="L6308" t="s">
        <v>244</v>
      </c>
      <c r="M6308">
        <v>0</v>
      </c>
      <c r="N6308">
        <v>1.1299999999999999E-2</v>
      </c>
      <c r="O6308" t="s">
        <v>372</v>
      </c>
      <c r="P6308" t="s">
        <v>12811</v>
      </c>
      <c r="Q6308" t="s">
        <v>380</v>
      </c>
      <c r="R6308" t="s">
        <v>12812</v>
      </c>
      <c r="S6308" t="s">
        <v>270</v>
      </c>
      <c r="T6308" t="b">
        <v>1</v>
      </c>
    </row>
    <row r="6309" spans="1:20" x14ac:dyDescent="0.25">
      <c r="A6309" t="s">
        <v>236</v>
      </c>
      <c r="B6309" t="s">
        <v>236</v>
      </c>
      <c r="C6309" t="s">
        <v>237</v>
      </c>
      <c r="D6309" t="s">
        <v>483</v>
      </c>
      <c r="F6309" t="s">
        <v>302</v>
      </c>
      <c r="G6309" t="s">
        <v>240</v>
      </c>
      <c r="H6309">
        <v>0.01</v>
      </c>
      <c r="I6309" t="s">
        <v>241</v>
      </c>
      <c r="J6309" t="s">
        <v>242</v>
      </c>
      <c r="K6309" t="s">
        <v>243</v>
      </c>
      <c r="L6309" t="s">
        <v>244</v>
      </c>
      <c r="M6309">
        <v>0</v>
      </c>
      <c r="N6309">
        <v>0.01</v>
      </c>
      <c r="O6309" t="s">
        <v>1762</v>
      </c>
      <c r="P6309" t="s">
        <v>1763</v>
      </c>
      <c r="Q6309" t="s">
        <v>488</v>
      </c>
      <c r="R6309" t="s">
        <v>2807</v>
      </c>
      <c r="S6309" t="s">
        <v>249</v>
      </c>
      <c r="T6309" t="b">
        <v>1</v>
      </c>
    </row>
    <row r="6310" spans="1:20" x14ac:dyDescent="0.25">
      <c r="A6310" t="s">
        <v>259</v>
      </c>
      <c r="B6310" t="s">
        <v>271</v>
      </c>
      <c r="C6310" t="s">
        <v>237</v>
      </c>
      <c r="D6310" t="s">
        <v>3046</v>
      </c>
      <c r="E6310" t="s">
        <v>12813</v>
      </c>
      <c r="F6310" t="s">
        <v>11663</v>
      </c>
      <c r="G6310" t="s">
        <v>11663</v>
      </c>
      <c r="H6310">
        <v>0.217</v>
      </c>
      <c r="I6310" t="s">
        <v>265</v>
      </c>
      <c r="J6310" t="s">
        <v>242</v>
      </c>
      <c r="K6310" t="s">
        <v>243</v>
      </c>
      <c r="L6310" t="s">
        <v>244</v>
      </c>
      <c r="M6310">
        <v>0</v>
      </c>
      <c r="N6310">
        <v>0.217</v>
      </c>
      <c r="O6310" t="s">
        <v>2765</v>
      </c>
      <c r="P6310" t="s">
        <v>12814</v>
      </c>
      <c r="Q6310" t="s">
        <v>3051</v>
      </c>
      <c r="R6310" t="s">
        <v>12815</v>
      </c>
      <c r="S6310" t="s">
        <v>279</v>
      </c>
      <c r="T6310" t="b">
        <v>1</v>
      </c>
    </row>
    <row r="6311" spans="1:20" x14ac:dyDescent="0.25">
      <c r="A6311" t="s">
        <v>259</v>
      </c>
      <c r="B6311" t="s">
        <v>271</v>
      </c>
      <c r="C6311" t="s">
        <v>336</v>
      </c>
      <c r="D6311" t="s">
        <v>3046</v>
      </c>
      <c r="E6311" t="s">
        <v>12813</v>
      </c>
      <c r="F6311" t="s">
        <v>11663</v>
      </c>
      <c r="G6311" t="s">
        <v>11663</v>
      </c>
      <c r="H6311">
        <v>1236</v>
      </c>
      <c r="I6311" t="s">
        <v>265</v>
      </c>
      <c r="J6311" t="s">
        <v>242</v>
      </c>
      <c r="K6311" t="s">
        <v>243</v>
      </c>
      <c r="L6311" t="s">
        <v>244</v>
      </c>
      <c r="M6311">
        <v>0</v>
      </c>
      <c r="N6311">
        <v>1236</v>
      </c>
      <c r="O6311" t="s">
        <v>2765</v>
      </c>
      <c r="P6311" t="s">
        <v>12814</v>
      </c>
      <c r="Q6311" t="s">
        <v>3051</v>
      </c>
      <c r="R6311" t="s">
        <v>12816</v>
      </c>
      <c r="S6311" t="s">
        <v>279</v>
      </c>
      <c r="T6311" t="b">
        <v>1</v>
      </c>
    </row>
    <row r="6312" spans="1:20" x14ac:dyDescent="0.25">
      <c r="A6312" t="s">
        <v>259</v>
      </c>
      <c r="B6312" t="s">
        <v>271</v>
      </c>
      <c r="C6312" t="s">
        <v>336</v>
      </c>
      <c r="D6312" t="s">
        <v>3046</v>
      </c>
      <c r="E6312" t="s">
        <v>12813</v>
      </c>
      <c r="F6312" t="s">
        <v>11663</v>
      </c>
      <c r="G6312" t="s">
        <v>11663</v>
      </c>
      <c r="H6312">
        <v>2566</v>
      </c>
      <c r="I6312" t="s">
        <v>265</v>
      </c>
      <c r="J6312" t="s">
        <v>242</v>
      </c>
      <c r="K6312" t="s">
        <v>243</v>
      </c>
      <c r="L6312" t="s">
        <v>244</v>
      </c>
      <c r="M6312">
        <v>0</v>
      </c>
      <c r="N6312">
        <v>2566</v>
      </c>
      <c r="O6312" t="s">
        <v>2765</v>
      </c>
      <c r="P6312" t="s">
        <v>12814</v>
      </c>
      <c r="Q6312" t="s">
        <v>3051</v>
      </c>
      <c r="R6312" t="s">
        <v>12817</v>
      </c>
      <c r="S6312" t="s">
        <v>279</v>
      </c>
      <c r="T6312" t="b">
        <v>1</v>
      </c>
    </row>
    <row r="6313" spans="1:20" x14ac:dyDescent="0.25">
      <c r="A6313" t="s">
        <v>259</v>
      </c>
      <c r="B6313" t="s">
        <v>260</v>
      </c>
      <c r="C6313" t="s">
        <v>237</v>
      </c>
      <c r="D6313" t="s">
        <v>1786</v>
      </c>
      <c r="E6313" t="s">
        <v>11240</v>
      </c>
      <c r="F6313" t="s">
        <v>12818</v>
      </c>
      <c r="G6313" t="s">
        <v>12818</v>
      </c>
      <c r="H6313">
        <v>0.17399999999999999</v>
      </c>
      <c r="I6313" t="s">
        <v>265</v>
      </c>
      <c r="J6313" t="s">
        <v>242</v>
      </c>
      <c r="K6313" t="s">
        <v>243</v>
      </c>
      <c r="L6313" t="s">
        <v>244</v>
      </c>
      <c r="M6313">
        <v>0</v>
      </c>
      <c r="N6313">
        <v>0.17399999999999999</v>
      </c>
      <c r="O6313" t="s">
        <v>324</v>
      </c>
      <c r="P6313" t="s">
        <v>12819</v>
      </c>
      <c r="Q6313" t="s">
        <v>1790</v>
      </c>
      <c r="R6313" t="s">
        <v>12820</v>
      </c>
      <c r="S6313" t="s">
        <v>270</v>
      </c>
      <c r="T6313" t="b">
        <v>1</v>
      </c>
    </row>
    <row r="6314" spans="1:20" x14ac:dyDescent="0.25">
      <c r="A6314" t="s">
        <v>259</v>
      </c>
      <c r="B6314" t="s">
        <v>260</v>
      </c>
      <c r="C6314" t="s">
        <v>294</v>
      </c>
      <c r="D6314" t="s">
        <v>1786</v>
      </c>
      <c r="E6314" t="s">
        <v>11240</v>
      </c>
      <c r="F6314" t="s">
        <v>12818</v>
      </c>
      <c r="G6314" t="s">
        <v>12818</v>
      </c>
      <c r="H6314">
        <v>5.04E-2</v>
      </c>
      <c r="I6314" t="s">
        <v>265</v>
      </c>
      <c r="J6314" t="s">
        <v>242</v>
      </c>
      <c r="K6314" t="s">
        <v>243</v>
      </c>
      <c r="L6314" t="s">
        <v>244</v>
      </c>
      <c r="M6314">
        <v>0</v>
      </c>
      <c r="N6314">
        <v>5.04E-2</v>
      </c>
      <c r="O6314" t="s">
        <v>324</v>
      </c>
      <c r="P6314" t="s">
        <v>12819</v>
      </c>
      <c r="Q6314" t="s">
        <v>1790</v>
      </c>
      <c r="R6314" t="s">
        <v>12820</v>
      </c>
      <c r="S6314" t="s">
        <v>270</v>
      </c>
      <c r="T6314" t="b">
        <v>1</v>
      </c>
    </row>
    <row r="6315" spans="1:20" x14ac:dyDescent="0.25">
      <c r="A6315" t="s">
        <v>259</v>
      </c>
      <c r="B6315" t="s">
        <v>260</v>
      </c>
      <c r="C6315" t="s">
        <v>237</v>
      </c>
      <c r="D6315" t="s">
        <v>2193</v>
      </c>
      <c r="E6315" t="s">
        <v>7376</v>
      </c>
      <c r="F6315" t="s">
        <v>12787</v>
      </c>
      <c r="G6315" t="s">
        <v>12788</v>
      </c>
      <c r="H6315">
        <v>0.62120200000000003</v>
      </c>
      <c r="I6315" t="s">
        <v>265</v>
      </c>
      <c r="J6315" t="s">
        <v>242</v>
      </c>
      <c r="K6315" t="s">
        <v>243</v>
      </c>
      <c r="L6315" t="s">
        <v>244</v>
      </c>
      <c r="M6315">
        <v>0</v>
      </c>
      <c r="N6315">
        <v>0.62120200000000003</v>
      </c>
      <c r="O6315" t="s">
        <v>372</v>
      </c>
      <c r="P6315" t="s">
        <v>12821</v>
      </c>
      <c r="Q6315" t="s">
        <v>2197</v>
      </c>
      <c r="R6315" t="s">
        <v>12822</v>
      </c>
      <c r="S6315" t="s">
        <v>270</v>
      </c>
      <c r="T6315" t="b">
        <v>1</v>
      </c>
    </row>
    <row r="6316" spans="1:20" x14ac:dyDescent="0.25">
      <c r="A6316" t="s">
        <v>259</v>
      </c>
      <c r="B6316" t="s">
        <v>260</v>
      </c>
      <c r="C6316" t="s">
        <v>294</v>
      </c>
      <c r="D6316" t="s">
        <v>2193</v>
      </c>
      <c r="E6316" t="s">
        <v>7376</v>
      </c>
      <c r="F6316" t="s">
        <v>12787</v>
      </c>
      <c r="G6316" t="s">
        <v>12788</v>
      </c>
      <c r="H6316">
        <v>0.269154</v>
      </c>
      <c r="I6316" t="s">
        <v>265</v>
      </c>
      <c r="J6316" t="s">
        <v>242</v>
      </c>
      <c r="K6316" t="s">
        <v>243</v>
      </c>
      <c r="L6316" t="s">
        <v>244</v>
      </c>
      <c r="M6316">
        <v>0</v>
      </c>
      <c r="N6316">
        <v>0.269154</v>
      </c>
      <c r="O6316" t="s">
        <v>372</v>
      </c>
      <c r="P6316" t="s">
        <v>12821</v>
      </c>
      <c r="Q6316" t="s">
        <v>2197</v>
      </c>
      <c r="R6316" t="s">
        <v>12822</v>
      </c>
      <c r="S6316" t="s">
        <v>270</v>
      </c>
      <c r="T6316" t="b">
        <v>1</v>
      </c>
    </row>
    <row r="6317" spans="1:20" x14ac:dyDescent="0.25">
      <c r="A6317" t="s">
        <v>236</v>
      </c>
      <c r="B6317" t="s">
        <v>236</v>
      </c>
      <c r="C6317" t="s">
        <v>237</v>
      </c>
      <c r="D6317" t="s">
        <v>1198</v>
      </c>
      <c r="F6317" t="s">
        <v>1819</v>
      </c>
      <c r="G6317" t="s">
        <v>1053</v>
      </c>
      <c r="H6317">
        <v>0</v>
      </c>
      <c r="I6317" t="s">
        <v>254</v>
      </c>
      <c r="J6317" t="s">
        <v>242</v>
      </c>
      <c r="K6317" t="s">
        <v>243</v>
      </c>
      <c r="L6317" t="s">
        <v>244</v>
      </c>
      <c r="M6317">
        <v>0</v>
      </c>
      <c r="N6317">
        <v>0</v>
      </c>
      <c r="O6317" t="s">
        <v>358</v>
      </c>
      <c r="P6317" t="s">
        <v>4670</v>
      </c>
      <c r="Q6317" t="s">
        <v>1201</v>
      </c>
      <c r="R6317" t="s">
        <v>4446</v>
      </c>
      <c r="S6317" t="s">
        <v>249</v>
      </c>
      <c r="T6317" t="b">
        <v>0</v>
      </c>
    </row>
    <row r="6318" spans="1:20" x14ac:dyDescent="0.25">
      <c r="A6318" t="s">
        <v>259</v>
      </c>
      <c r="B6318" t="s">
        <v>260</v>
      </c>
      <c r="C6318" t="s">
        <v>237</v>
      </c>
      <c r="D6318" t="s">
        <v>1428</v>
      </c>
      <c r="E6318" t="s">
        <v>2475</v>
      </c>
      <c r="F6318" t="s">
        <v>8853</v>
      </c>
      <c r="G6318" t="s">
        <v>8853</v>
      </c>
      <c r="H6318">
        <v>0.436</v>
      </c>
      <c r="I6318" t="s">
        <v>265</v>
      </c>
      <c r="J6318" t="s">
        <v>242</v>
      </c>
      <c r="K6318" t="s">
        <v>243</v>
      </c>
      <c r="L6318" t="s">
        <v>244</v>
      </c>
      <c r="M6318">
        <v>0</v>
      </c>
      <c r="N6318">
        <v>0.436</v>
      </c>
      <c r="O6318" t="s">
        <v>1309</v>
      </c>
      <c r="P6318" t="s">
        <v>4188</v>
      </c>
      <c r="Q6318" t="s">
        <v>1432</v>
      </c>
      <c r="R6318" t="s">
        <v>12823</v>
      </c>
      <c r="S6318" t="s">
        <v>270</v>
      </c>
      <c r="T6318" t="b">
        <v>0</v>
      </c>
    </row>
    <row r="6319" spans="1:20" x14ac:dyDescent="0.25">
      <c r="A6319" t="s">
        <v>259</v>
      </c>
      <c r="B6319" t="s">
        <v>260</v>
      </c>
      <c r="C6319" t="s">
        <v>294</v>
      </c>
      <c r="D6319" t="s">
        <v>1428</v>
      </c>
      <c r="E6319" t="s">
        <v>2475</v>
      </c>
      <c r="F6319" t="s">
        <v>8853</v>
      </c>
      <c r="G6319" t="s">
        <v>8853</v>
      </c>
      <c r="H6319">
        <v>0.252</v>
      </c>
      <c r="I6319" t="s">
        <v>265</v>
      </c>
      <c r="J6319" t="s">
        <v>242</v>
      </c>
      <c r="K6319" t="s">
        <v>243</v>
      </c>
      <c r="L6319" t="s">
        <v>244</v>
      </c>
      <c r="M6319">
        <v>0</v>
      </c>
      <c r="N6319">
        <v>0.252</v>
      </c>
      <c r="O6319" t="s">
        <v>1309</v>
      </c>
      <c r="P6319" t="s">
        <v>4188</v>
      </c>
      <c r="Q6319" t="s">
        <v>1432</v>
      </c>
      <c r="R6319" t="s">
        <v>12823</v>
      </c>
      <c r="S6319" t="s">
        <v>270</v>
      </c>
      <c r="T6319" t="b">
        <v>0</v>
      </c>
    </row>
    <row r="6320" spans="1:20" x14ac:dyDescent="0.25">
      <c r="A6320" t="s">
        <v>259</v>
      </c>
      <c r="B6320" t="s">
        <v>260</v>
      </c>
      <c r="C6320" t="s">
        <v>237</v>
      </c>
      <c r="D6320" t="s">
        <v>1535</v>
      </c>
      <c r="E6320" t="s">
        <v>5460</v>
      </c>
      <c r="F6320" t="s">
        <v>12824</v>
      </c>
      <c r="G6320" t="s">
        <v>12824</v>
      </c>
      <c r="H6320">
        <v>3.7759999999999998</v>
      </c>
      <c r="I6320" t="s">
        <v>265</v>
      </c>
      <c r="J6320" t="s">
        <v>242</v>
      </c>
      <c r="K6320" t="s">
        <v>243</v>
      </c>
      <c r="L6320" t="s">
        <v>244</v>
      </c>
      <c r="M6320">
        <v>0</v>
      </c>
      <c r="N6320">
        <v>3.7759999999999998</v>
      </c>
      <c r="O6320" t="s">
        <v>324</v>
      </c>
      <c r="P6320" t="s">
        <v>4877</v>
      </c>
      <c r="Q6320" t="s">
        <v>1539</v>
      </c>
      <c r="R6320" t="s">
        <v>12825</v>
      </c>
      <c r="S6320" t="s">
        <v>270</v>
      </c>
      <c r="T6320" t="b">
        <v>0</v>
      </c>
    </row>
    <row r="6321" spans="1:20" x14ac:dyDescent="0.25">
      <c r="A6321" t="s">
        <v>259</v>
      </c>
      <c r="B6321" t="s">
        <v>260</v>
      </c>
      <c r="C6321" t="s">
        <v>294</v>
      </c>
      <c r="D6321" t="s">
        <v>1535</v>
      </c>
      <c r="E6321" t="s">
        <v>5460</v>
      </c>
      <c r="F6321" t="s">
        <v>12824</v>
      </c>
      <c r="G6321" t="s">
        <v>12824</v>
      </c>
      <c r="H6321">
        <v>2.3039999999999998</v>
      </c>
      <c r="I6321" t="s">
        <v>265</v>
      </c>
      <c r="J6321" t="s">
        <v>242</v>
      </c>
      <c r="K6321" t="s">
        <v>243</v>
      </c>
      <c r="L6321" t="s">
        <v>244</v>
      </c>
      <c r="M6321">
        <v>0</v>
      </c>
      <c r="N6321">
        <v>2.3039999999999998</v>
      </c>
      <c r="O6321" t="s">
        <v>324</v>
      </c>
      <c r="P6321" t="s">
        <v>4877</v>
      </c>
      <c r="Q6321" t="s">
        <v>1539</v>
      </c>
      <c r="R6321" t="s">
        <v>12825</v>
      </c>
      <c r="S6321" t="s">
        <v>270</v>
      </c>
      <c r="T6321" t="b">
        <v>0</v>
      </c>
    </row>
    <row r="6322" spans="1:20" x14ac:dyDescent="0.25">
      <c r="A6322" t="s">
        <v>259</v>
      </c>
      <c r="B6322" t="s">
        <v>260</v>
      </c>
      <c r="C6322" t="s">
        <v>237</v>
      </c>
      <c r="D6322" t="s">
        <v>3256</v>
      </c>
      <c r="E6322" t="s">
        <v>593</v>
      </c>
      <c r="F6322" t="s">
        <v>12112</v>
      </c>
      <c r="G6322" t="s">
        <v>12113</v>
      </c>
      <c r="H6322">
        <v>3.4180000000000001</v>
      </c>
      <c r="I6322" t="s">
        <v>265</v>
      </c>
      <c r="J6322" t="s">
        <v>242</v>
      </c>
      <c r="K6322" t="s">
        <v>243</v>
      </c>
      <c r="L6322" t="s">
        <v>244</v>
      </c>
      <c r="M6322">
        <v>0</v>
      </c>
      <c r="N6322">
        <v>3.4180000000000001</v>
      </c>
      <c r="O6322" t="s">
        <v>266</v>
      </c>
      <c r="P6322" t="s">
        <v>12826</v>
      </c>
      <c r="Q6322" t="s">
        <v>3260</v>
      </c>
      <c r="R6322" t="s">
        <v>12827</v>
      </c>
      <c r="S6322" t="s">
        <v>270</v>
      </c>
      <c r="T6322" t="b">
        <v>1</v>
      </c>
    </row>
    <row r="6323" spans="1:20" x14ac:dyDescent="0.25">
      <c r="A6323" t="s">
        <v>259</v>
      </c>
      <c r="B6323" t="s">
        <v>260</v>
      </c>
      <c r="C6323" t="s">
        <v>294</v>
      </c>
      <c r="D6323" t="s">
        <v>3256</v>
      </c>
      <c r="E6323" t="s">
        <v>593</v>
      </c>
      <c r="F6323" t="s">
        <v>12112</v>
      </c>
      <c r="G6323" t="s">
        <v>12113</v>
      </c>
      <c r="H6323">
        <v>0.82599999999999996</v>
      </c>
      <c r="I6323" t="s">
        <v>265</v>
      </c>
      <c r="J6323" t="s">
        <v>242</v>
      </c>
      <c r="K6323" t="s">
        <v>243</v>
      </c>
      <c r="L6323" t="s">
        <v>244</v>
      </c>
      <c r="M6323">
        <v>0</v>
      </c>
      <c r="N6323">
        <v>0.82599999999999996</v>
      </c>
      <c r="O6323" t="s">
        <v>266</v>
      </c>
      <c r="P6323" t="s">
        <v>12826</v>
      </c>
      <c r="Q6323" t="s">
        <v>3260</v>
      </c>
      <c r="R6323" t="s">
        <v>12827</v>
      </c>
      <c r="S6323" t="s">
        <v>270</v>
      </c>
      <c r="T6323" t="b">
        <v>1</v>
      </c>
    </row>
    <row r="6324" spans="1:20" x14ac:dyDescent="0.25">
      <c r="A6324" t="s">
        <v>259</v>
      </c>
      <c r="B6324" t="s">
        <v>260</v>
      </c>
      <c r="C6324" t="s">
        <v>237</v>
      </c>
      <c r="D6324" t="s">
        <v>2292</v>
      </c>
      <c r="E6324" t="s">
        <v>1719</v>
      </c>
      <c r="F6324" t="s">
        <v>1719</v>
      </c>
      <c r="G6324" t="s">
        <v>1720</v>
      </c>
      <c r="H6324">
        <v>1.6479999999999999</v>
      </c>
      <c r="I6324" t="s">
        <v>265</v>
      </c>
      <c r="J6324" t="s">
        <v>242</v>
      </c>
      <c r="K6324" t="s">
        <v>243</v>
      </c>
      <c r="L6324" t="s">
        <v>244</v>
      </c>
      <c r="M6324">
        <v>0</v>
      </c>
      <c r="N6324">
        <v>1.6479999999999999</v>
      </c>
      <c r="O6324" t="s">
        <v>266</v>
      </c>
      <c r="P6324" t="s">
        <v>12828</v>
      </c>
      <c r="Q6324" t="s">
        <v>2297</v>
      </c>
      <c r="R6324" t="s">
        <v>12829</v>
      </c>
      <c r="S6324" t="s">
        <v>270</v>
      </c>
      <c r="T6324" t="b">
        <v>1</v>
      </c>
    </row>
    <row r="6325" spans="1:20" x14ac:dyDescent="0.25">
      <c r="A6325" t="s">
        <v>259</v>
      </c>
      <c r="B6325" t="s">
        <v>260</v>
      </c>
      <c r="C6325" t="s">
        <v>336</v>
      </c>
      <c r="D6325" t="s">
        <v>2292</v>
      </c>
      <c r="E6325" t="s">
        <v>1719</v>
      </c>
      <c r="F6325" t="s">
        <v>1719</v>
      </c>
      <c r="G6325" t="s">
        <v>1720</v>
      </c>
      <c r="H6325">
        <v>11549</v>
      </c>
      <c r="I6325" t="s">
        <v>265</v>
      </c>
      <c r="J6325" t="s">
        <v>242</v>
      </c>
      <c r="K6325" t="s">
        <v>243</v>
      </c>
      <c r="L6325" t="s">
        <v>244</v>
      </c>
      <c r="M6325">
        <v>0</v>
      </c>
      <c r="N6325">
        <v>11549</v>
      </c>
      <c r="O6325" t="s">
        <v>266</v>
      </c>
      <c r="P6325" t="s">
        <v>12828</v>
      </c>
      <c r="Q6325" t="s">
        <v>2297</v>
      </c>
      <c r="R6325" t="s">
        <v>12830</v>
      </c>
      <c r="S6325" t="s">
        <v>270</v>
      </c>
      <c r="T6325" t="b">
        <v>1</v>
      </c>
    </row>
    <row r="6326" spans="1:20" x14ac:dyDescent="0.25">
      <c r="A6326" t="s">
        <v>259</v>
      </c>
      <c r="B6326" t="s">
        <v>260</v>
      </c>
      <c r="C6326" t="s">
        <v>336</v>
      </c>
      <c r="D6326" t="s">
        <v>2292</v>
      </c>
      <c r="E6326" t="s">
        <v>1719</v>
      </c>
      <c r="F6326" t="s">
        <v>1719</v>
      </c>
      <c r="G6326" t="s">
        <v>1720</v>
      </c>
      <c r="H6326">
        <v>25986</v>
      </c>
      <c r="I6326" t="s">
        <v>265</v>
      </c>
      <c r="J6326" t="s">
        <v>242</v>
      </c>
      <c r="K6326" t="s">
        <v>243</v>
      </c>
      <c r="L6326" t="s">
        <v>244</v>
      </c>
      <c r="M6326">
        <v>0</v>
      </c>
      <c r="N6326">
        <v>25986</v>
      </c>
      <c r="O6326" t="s">
        <v>266</v>
      </c>
      <c r="P6326" t="s">
        <v>12828</v>
      </c>
      <c r="Q6326" t="s">
        <v>2297</v>
      </c>
      <c r="R6326" t="s">
        <v>12831</v>
      </c>
      <c r="S6326" t="s">
        <v>270</v>
      </c>
      <c r="T6326" t="b">
        <v>1</v>
      </c>
    </row>
    <row r="6327" spans="1:20" x14ac:dyDescent="0.25">
      <c r="A6327" t="s">
        <v>259</v>
      </c>
      <c r="B6327" t="s">
        <v>260</v>
      </c>
      <c r="C6327" t="s">
        <v>237</v>
      </c>
      <c r="D6327" t="s">
        <v>3572</v>
      </c>
      <c r="E6327" t="s">
        <v>3573</v>
      </c>
      <c r="F6327" t="s">
        <v>12832</v>
      </c>
      <c r="G6327" t="s">
        <v>12832</v>
      </c>
      <c r="H6327">
        <v>8.0088000000000006E-2</v>
      </c>
      <c r="I6327" t="s">
        <v>265</v>
      </c>
      <c r="J6327" t="s">
        <v>242</v>
      </c>
      <c r="K6327" t="s">
        <v>243</v>
      </c>
      <c r="L6327" t="s">
        <v>244</v>
      </c>
      <c r="M6327">
        <v>0</v>
      </c>
      <c r="N6327">
        <v>8.0088000000000006E-2</v>
      </c>
      <c r="O6327" t="s">
        <v>372</v>
      </c>
      <c r="P6327" t="s">
        <v>12833</v>
      </c>
      <c r="Q6327" t="s">
        <v>3576</v>
      </c>
      <c r="R6327" t="s">
        <v>12834</v>
      </c>
      <c r="S6327" t="s">
        <v>270</v>
      </c>
      <c r="T6327" t="b">
        <v>1</v>
      </c>
    </row>
    <row r="6328" spans="1:20" x14ac:dyDescent="0.25">
      <c r="A6328" t="s">
        <v>259</v>
      </c>
      <c r="B6328" t="s">
        <v>260</v>
      </c>
      <c r="C6328" t="s">
        <v>294</v>
      </c>
      <c r="D6328" t="s">
        <v>3572</v>
      </c>
      <c r="E6328" t="s">
        <v>3573</v>
      </c>
      <c r="F6328" t="s">
        <v>12832</v>
      </c>
      <c r="G6328" t="s">
        <v>12832</v>
      </c>
      <c r="H6328">
        <v>3.5903999999999998E-2</v>
      </c>
      <c r="I6328" t="s">
        <v>265</v>
      </c>
      <c r="J6328" t="s">
        <v>242</v>
      </c>
      <c r="K6328" t="s">
        <v>243</v>
      </c>
      <c r="L6328" t="s">
        <v>244</v>
      </c>
      <c r="M6328">
        <v>0</v>
      </c>
      <c r="N6328">
        <v>3.5903999999999998E-2</v>
      </c>
      <c r="O6328" t="s">
        <v>372</v>
      </c>
      <c r="P6328" t="s">
        <v>12833</v>
      </c>
      <c r="Q6328" t="s">
        <v>3576</v>
      </c>
      <c r="R6328" t="s">
        <v>12834</v>
      </c>
      <c r="S6328" t="s">
        <v>270</v>
      </c>
      <c r="T6328" t="b">
        <v>1</v>
      </c>
    </row>
    <row r="6329" spans="1:20" x14ac:dyDescent="0.25">
      <c r="A6329" t="s">
        <v>259</v>
      </c>
      <c r="B6329" t="s">
        <v>382</v>
      </c>
      <c r="C6329" t="s">
        <v>237</v>
      </c>
      <c r="D6329" t="s">
        <v>1792</v>
      </c>
      <c r="E6329" t="s">
        <v>3312</v>
      </c>
      <c r="F6329" t="s">
        <v>5878</v>
      </c>
      <c r="G6329" t="s">
        <v>5878</v>
      </c>
      <c r="H6329">
        <v>2.6389999999999998</v>
      </c>
      <c r="I6329" t="s">
        <v>265</v>
      </c>
      <c r="J6329" t="s">
        <v>242</v>
      </c>
      <c r="K6329" t="s">
        <v>243</v>
      </c>
      <c r="L6329" t="s">
        <v>244</v>
      </c>
      <c r="M6329">
        <v>0</v>
      </c>
      <c r="N6329">
        <v>2.6389999999999998</v>
      </c>
      <c r="O6329" t="s">
        <v>12608</v>
      </c>
      <c r="P6329" t="s">
        <v>12835</v>
      </c>
      <c r="Q6329" t="s">
        <v>1796</v>
      </c>
      <c r="R6329" t="s">
        <v>12836</v>
      </c>
      <c r="S6329" t="s">
        <v>390</v>
      </c>
      <c r="T6329" t="b">
        <v>1</v>
      </c>
    </row>
    <row r="6330" spans="1:20" x14ac:dyDescent="0.25">
      <c r="A6330" t="s">
        <v>259</v>
      </c>
      <c r="B6330" t="s">
        <v>382</v>
      </c>
      <c r="C6330" t="s">
        <v>294</v>
      </c>
      <c r="D6330" t="s">
        <v>1792</v>
      </c>
      <c r="E6330" t="s">
        <v>3312</v>
      </c>
      <c r="F6330" t="s">
        <v>5878</v>
      </c>
      <c r="G6330" t="s">
        <v>5878</v>
      </c>
      <c r="H6330">
        <v>1.853</v>
      </c>
      <c r="I6330" t="s">
        <v>265</v>
      </c>
      <c r="J6330" t="s">
        <v>242</v>
      </c>
      <c r="K6330" t="s">
        <v>243</v>
      </c>
      <c r="L6330" t="s">
        <v>244</v>
      </c>
      <c r="M6330">
        <v>0</v>
      </c>
      <c r="N6330">
        <v>1.853</v>
      </c>
      <c r="O6330" t="s">
        <v>12608</v>
      </c>
      <c r="P6330" t="s">
        <v>12835</v>
      </c>
      <c r="Q6330" t="s">
        <v>1796</v>
      </c>
      <c r="R6330" t="s">
        <v>12836</v>
      </c>
      <c r="S6330" t="s">
        <v>390</v>
      </c>
      <c r="T6330" t="b">
        <v>1</v>
      </c>
    </row>
    <row r="6331" spans="1:20" x14ac:dyDescent="0.25">
      <c r="A6331" t="s">
        <v>259</v>
      </c>
      <c r="B6331" t="s">
        <v>260</v>
      </c>
      <c r="C6331" t="s">
        <v>237</v>
      </c>
      <c r="D6331" t="s">
        <v>2640</v>
      </c>
      <c r="E6331" t="s">
        <v>10700</v>
      </c>
      <c r="F6331" t="s">
        <v>10700</v>
      </c>
      <c r="G6331" t="s">
        <v>12837</v>
      </c>
      <c r="H6331">
        <v>1.8080000000000001</v>
      </c>
      <c r="I6331" t="s">
        <v>265</v>
      </c>
      <c r="J6331" t="s">
        <v>242</v>
      </c>
      <c r="K6331" t="s">
        <v>243</v>
      </c>
      <c r="L6331" t="s">
        <v>244</v>
      </c>
      <c r="M6331">
        <v>0</v>
      </c>
      <c r="N6331">
        <v>1.8080000000000001</v>
      </c>
      <c r="O6331" t="s">
        <v>266</v>
      </c>
      <c r="P6331" t="s">
        <v>12838</v>
      </c>
      <c r="Q6331" t="s">
        <v>2644</v>
      </c>
      <c r="R6331" t="s">
        <v>12839</v>
      </c>
      <c r="S6331" t="s">
        <v>270</v>
      </c>
      <c r="T6331" t="b">
        <v>1</v>
      </c>
    </row>
    <row r="6332" spans="1:20" x14ac:dyDescent="0.25">
      <c r="A6332" t="s">
        <v>259</v>
      </c>
      <c r="B6332" t="s">
        <v>260</v>
      </c>
      <c r="C6332" t="s">
        <v>237</v>
      </c>
      <c r="D6332" t="s">
        <v>683</v>
      </c>
      <c r="E6332" t="s">
        <v>684</v>
      </c>
      <c r="F6332" t="s">
        <v>1698</v>
      </c>
      <c r="G6332" t="s">
        <v>1698</v>
      </c>
      <c r="H6332">
        <v>9.6129999999999995</v>
      </c>
      <c r="I6332" t="s">
        <v>265</v>
      </c>
      <c r="J6332" t="s">
        <v>242</v>
      </c>
      <c r="K6332" t="s">
        <v>243</v>
      </c>
      <c r="L6332" t="s">
        <v>244</v>
      </c>
      <c r="M6332">
        <v>0</v>
      </c>
      <c r="N6332">
        <v>9.6129999999999995</v>
      </c>
      <c r="O6332" t="s">
        <v>476</v>
      </c>
      <c r="P6332" t="s">
        <v>12840</v>
      </c>
      <c r="Q6332" t="s">
        <v>687</v>
      </c>
      <c r="R6332" t="s">
        <v>12841</v>
      </c>
      <c r="S6332" t="s">
        <v>270</v>
      </c>
      <c r="T6332" t="b">
        <v>1</v>
      </c>
    </row>
    <row r="6333" spans="1:20" x14ac:dyDescent="0.25">
      <c r="A6333" t="s">
        <v>259</v>
      </c>
      <c r="B6333" t="s">
        <v>260</v>
      </c>
      <c r="C6333" t="s">
        <v>294</v>
      </c>
      <c r="D6333" t="s">
        <v>683</v>
      </c>
      <c r="E6333" t="s">
        <v>684</v>
      </c>
      <c r="F6333" t="s">
        <v>1698</v>
      </c>
      <c r="G6333" t="s">
        <v>1698</v>
      </c>
      <c r="H6333">
        <v>6.6689999999999996</v>
      </c>
      <c r="I6333" t="s">
        <v>265</v>
      </c>
      <c r="J6333" t="s">
        <v>242</v>
      </c>
      <c r="K6333" t="s">
        <v>243</v>
      </c>
      <c r="L6333" t="s">
        <v>244</v>
      </c>
      <c r="M6333">
        <v>0</v>
      </c>
      <c r="N6333">
        <v>6.6689999999999996</v>
      </c>
      <c r="O6333" t="s">
        <v>476</v>
      </c>
      <c r="P6333" t="s">
        <v>12840</v>
      </c>
      <c r="Q6333" t="s">
        <v>687</v>
      </c>
      <c r="R6333" t="s">
        <v>12841</v>
      </c>
      <c r="S6333" t="s">
        <v>270</v>
      </c>
      <c r="T6333" t="b">
        <v>1</v>
      </c>
    </row>
    <row r="6334" spans="1:20" x14ac:dyDescent="0.25">
      <c r="A6334" t="s">
        <v>259</v>
      </c>
      <c r="B6334" t="s">
        <v>260</v>
      </c>
      <c r="C6334" t="s">
        <v>237</v>
      </c>
      <c r="D6334" t="s">
        <v>1236</v>
      </c>
      <c r="E6334" t="s">
        <v>4340</v>
      </c>
      <c r="F6334" t="s">
        <v>12842</v>
      </c>
      <c r="G6334" t="s">
        <v>12842</v>
      </c>
      <c r="H6334">
        <v>0.22700000000000001</v>
      </c>
      <c r="I6334" t="s">
        <v>265</v>
      </c>
      <c r="J6334" t="s">
        <v>242</v>
      </c>
      <c r="K6334" t="s">
        <v>243</v>
      </c>
      <c r="L6334" t="s">
        <v>244</v>
      </c>
      <c r="M6334">
        <v>0</v>
      </c>
      <c r="N6334">
        <v>0.22700000000000001</v>
      </c>
      <c r="O6334" t="s">
        <v>283</v>
      </c>
      <c r="P6334" t="s">
        <v>12843</v>
      </c>
      <c r="Q6334" t="s">
        <v>1240</v>
      </c>
      <c r="R6334" t="s">
        <v>12844</v>
      </c>
      <c r="S6334" t="s">
        <v>270</v>
      </c>
      <c r="T6334" t="b">
        <v>1</v>
      </c>
    </row>
    <row r="6335" spans="1:20" x14ac:dyDescent="0.25">
      <c r="A6335" t="s">
        <v>259</v>
      </c>
      <c r="B6335" t="s">
        <v>260</v>
      </c>
      <c r="C6335" t="s">
        <v>294</v>
      </c>
      <c r="D6335" t="s">
        <v>1236</v>
      </c>
      <c r="E6335" t="s">
        <v>4340</v>
      </c>
      <c r="F6335" t="s">
        <v>12842</v>
      </c>
      <c r="G6335" t="s">
        <v>12842</v>
      </c>
      <c r="H6335">
        <v>7.6799999999999993E-2</v>
      </c>
      <c r="I6335" t="s">
        <v>265</v>
      </c>
      <c r="J6335" t="s">
        <v>242</v>
      </c>
      <c r="K6335" t="s">
        <v>243</v>
      </c>
      <c r="L6335" t="s">
        <v>244</v>
      </c>
      <c r="M6335">
        <v>0</v>
      </c>
      <c r="N6335">
        <v>7.6799999999999993E-2</v>
      </c>
      <c r="O6335" t="s">
        <v>283</v>
      </c>
      <c r="P6335" t="s">
        <v>12843</v>
      </c>
      <c r="Q6335" t="s">
        <v>1240</v>
      </c>
      <c r="R6335" t="s">
        <v>12844</v>
      </c>
      <c r="S6335" t="s">
        <v>270</v>
      </c>
      <c r="T6335" t="b">
        <v>1</v>
      </c>
    </row>
    <row r="6336" spans="1:20" x14ac:dyDescent="0.25">
      <c r="A6336" t="s">
        <v>259</v>
      </c>
      <c r="B6336" t="s">
        <v>260</v>
      </c>
      <c r="C6336" t="s">
        <v>237</v>
      </c>
      <c r="D6336" t="s">
        <v>2534</v>
      </c>
      <c r="E6336" t="s">
        <v>8058</v>
      </c>
      <c r="F6336" t="s">
        <v>8059</v>
      </c>
      <c r="G6336" t="s">
        <v>8059</v>
      </c>
      <c r="H6336">
        <v>8.8499999999999995E-2</v>
      </c>
      <c r="I6336" t="s">
        <v>265</v>
      </c>
      <c r="J6336" t="s">
        <v>242</v>
      </c>
      <c r="K6336" t="s">
        <v>243</v>
      </c>
      <c r="L6336" t="s">
        <v>244</v>
      </c>
      <c r="M6336">
        <v>0</v>
      </c>
      <c r="N6336">
        <v>8.8499999999999995E-2</v>
      </c>
      <c r="O6336" t="s">
        <v>446</v>
      </c>
      <c r="P6336" t="s">
        <v>12845</v>
      </c>
      <c r="Q6336" t="s">
        <v>2538</v>
      </c>
      <c r="R6336" t="s">
        <v>12846</v>
      </c>
      <c r="S6336" t="s">
        <v>270</v>
      </c>
      <c r="T6336" t="b">
        <v>1</v>
      </c>
    </row>
    <row r="6337" spans="1:20" x14ac:dyDescent="0.25">
      <c r="A6337" t="s">
        <v>259</v>
      </c>
      <c r="B6337" t="s">
        <v>260</v>
      </c>
      <c r="C6337" t="s">
        <v>294</v>
      </c>
      <c r="D6337" t="s">
        <v>2534</v>
      </c>
      <c r="E6337" t="s">
        <v>8058</v>
      </c>
      <c r="F6337" t="s">
        <v>8059</v>
      </c>
      <c r="G6337" t="s">
        <v>8059</v>
      </c>
      <c r="H6337">
        <v>4.2500000000000003E-2</v>
      </c>
      <c r="I6337" t="s">
        <v>265</v>
      </c>
      <c r="J6337" t="s">
        <v>242</v>
      </c>
      <c r="K6337" t="s">
        <v>243</v>
      </c>
      <c r="L6337" t="s">
        <v>244</v>
      </c>
      <c r="M6337">
        <v>0</v>
      </c>
      <c r="N6337">
        <v>4.2500000000000003E-2</v>
      </c>
      <c r="O6337" t="s">
        <v>446</v>
      </c>
      <c r="P6337" t="s">
        <v>12845</v>
      </c>
      <c r="Q6337" t="s">
        <v>2538</v>
      </c>
      <c r="R6337" t="s">
        <v>12846</v>
      </c>
      <c r="S6337" t="s">
        <v>270</v>
      </c>
      <c r="T6337" t="b">
        <v>1</v>
      </c>
    </row>
    <row r="6338" spans="1:20" x14ac:dyDescent="0.25">
      <c r="A6338" t="s">
        <v>259</v>
      </c>
      <c r="B6338" t="s">
        <v>260</v>
      </c>
      <c r="C6338" t="s">
        <v>237</v>
      </c>
      <c r="D6338" t="s">
        <v>3083</v>
      </c>
      <c r="E6338" t="s">
        <v>1622</v>
      </c>
      <c r="F6338" t="s">
        <v>12847</v>
      </c>
      <c r="G6338" t="s">
        <v>12847</v>
      </c>
      <c r="H6338">
        <v>0.185</v>
      </c>
      <c r="I6338" t="s">
        <v>265</v>
      </c>
      <c r="J6338" t="s">
        <v>242</v>
      </c>
      <c r="K6338" t="s">
        <v>243</v>
      </c>
      <c r="L6338" t="s">
        <v>244</v>
      </c>
      <c r="M6338">
        <v>0</v>
      </c>
      <c r="N6338">
        <v>0.185</v>
      </c>
      <c r="O6338" t="s">
        <v>446</v>
      </c>
      <c r="P6338" t="s">
        <v>12848</v>
      </c>
      <c r="Q6338" t="s">
        <v>3086</v>
      </c>
      <c r="R6338" t="s">
        <v>12849</v>
      </c>
      <c r="S6338" t="s">
        <v>270</v>
      </c>
      <c r="T6338" t="b">
        <v>1</v>
      </c>
    </row>
    <row r="6339" spans="1:20" x14ac:dyDescent="0.25">
      <c r="A6339" t="s">
        <v>259</v>
      </c>
      <c r="B6339" t="s">
        <v>260</v>
      </c>
      <c r="C6339" t="s">
        <v>237</v>
      </c>
      <c r="D6339" t="s">
        <v>1652</v>
      </c>
      <c r="E6339" t="s">
        <v>6059</v>
      </c>
      <c r="F6339" t="s">
        <v>12850</v>
      </c>
      <c r="G6339" t="s">
        <v>12850</v>
      </c>
      <c r="H6339">
        <v>3.6160000000000001</v>
      </c>
      <c r="I6339" t="s">
        <v>265</v>
      </c>
      <c r="J6339" t="s">
        <v>242</v>
      </c>
      <c r="K6339" t="s">
        <v>243</v>
      </c>
      <c r="L6339" t="s">
        <v>244</v>
      </c>
      <c r="M6339">
        <v>0</v>
      </c>
      <c r="N6339">
        <v>3.6160000000000001</v>
      </c>
      <c r="O6339" t="s">
        <v>324</v>
      </c>
      <c r="P6339" t="s">
        <v>12851</v>
      </c>
      <c r="Q6339" t="s">
        <v>1656</v>
      </c>
      <c r="R6339" t="s">
        <v>12852</v>
      </c>
      <c r="S6339" t="s">
        <v>270</v>
      </c>
      <c r="T6339" t="b">
        <v>1</v>
      </c>
    </row>
    <row r="6340" spans="1:20" x14ac:dyDescent="0.25">
      <c r="A6340" t="s">
        <v>259</v>
      </c>
      <c r="B6340" t="s">
        <v>260</v>
      </c>
      <c r="C6340" t="s">
        <v>336</v>
      </c>
      <c r="D6340" t="s">
        <v>1652</v>
      </c>
      <c r="E6340" t="s">
        <v>6059</v>
      </c>
      <c r="F6340" t="s">
        <v>12850</v>
      </c>
      <c r="G6340" t="s">
        <v>12850</v>
      </c>
      <c r="H6340">
        <v>18626</v>
      </c>
      <c r="I6340" t="s">
        <v>265</v>
      </c>
      <c r="J6340" t="s">
        <v>242</v>
      </c>
      <c r="K6340" t="s">
        <v>243</v>
      </c>
      <c r="L6340" t="s">
        <v>244</v>
      </c>
      <c r="M6340">
        <v>0</v>
      </c>
      <c r="N6340">
        <v>18626</v>
      </c>
      <c r="O6340" t="s">
        <v>324</v>
      </c>
      <c r="P6340" t="s">
        <v>12851</v>
      </c>
      <c r="Q6340" t="s">
        <v>1656</v>
      </c>
      <c r="R6340" t="s">
        <v>12853</v>
      </c>
      <c r="S6340" t="s">
        <v>270</v>
      </c>
      <c r="T6340" t="b">
        <v>1</v>
      </c>
    </row>
    <row r="6341" spans="1:20" x14ac:dyDescent="0.25">
      <c r="A6341" t="s">
        <v>259</v>
      </c>
      <c r="B6341" t="s">
        <v>260</v>
      </c>
      <c r="C6341" t="s">
        <v>336</v>
      </c>
      <c r="D6341" t="s">
        <v>1652</v>
      </c>
      <c r="E6341" t="s">
        <v>6059</v>
      </c>
      <c r="F6341" t="s">
        <v>12850</v>
      </c>
      <c r="G6341" t="s">
        <v>12850</v>
      </c>
      <c r="H6341">
        <v>35731</v>
      </c>
      <c r="I6341" t="s">
        <v>265</v>
      </c>
      <c r="J6341" t="s">
        <v>242</v>
      </c>
      <c r="K6341" t="s">
        <v>243</v>
      </c>
      <c r="L6341" t="s">
        <v>244</v>
      </c>
      <c r="M6341">
        <v>0</v>
      </c>
      <c r="N6341">
        <v>35731</v>
      </c>
      <c r="O6341" t="s">
        <v>324</v>
      </c>
      <c r="P6341" t="s">
        <v>12851</v>
      </c>
      <c r="Q6341" t="s">
        <v>1656</v>
      </c>
      <c r="R6341" t="s">
        <v>12854</v>
      </c>
      <c r="S6341" t="s">
        <v>270</v>
      </c>
      <c r="T6341" t="b">
        <v>1</v>
      </c>
    </row>
    <row r="6342" spans="1:20" x14ac:dyDescent="0.25">
      <c r="A6342" t="s">
        <v>236</v>
      </c>
      <c r="B6342" t="s">
        <v>236</v>
      </c>
      <c r="C6342" t="s">
        <v>237</v>
      </c>
      <c r="D6342" t="s">
        <v>509</v>
      </c>
      <c r="F6342" t="s">
        <v>1819</v>
      </c>
      <c r="G6342" t="s">
        <v>1199</v>
      </c>
      <c r="H6342">
        <v>0</v>
      </c>
      <c r="I6342" t="s">
        <v>254</v>
      </c>
      <c r="J6342" t="s">
        <v>242</v>
      </c>
      <c r="K6342" t="s">
        <v>243</v>
      </c>
      <c r="L6342" t="s">
        <v>244</v>
      </c>
      <c r="M6342">
        <v>0</v>
      </c>
      <c r="N6342">
        <v>0</v>
      </c>
      <c r="O6342" t="s">
        <v>358</v>
      </c>
      <c r="P6342" t="s">
        <v>9899</v>
      </c>
      <c r="Q6342" t="s">
        <v>512</v>
      </c>
      <c r="R6342" t="s">
        <v>2565</v>
      </c>
      <c r="S6342" t="s">
        <v>249</v>
      </c>
      <c r="T6342" t="b">
        <v>0</v>
      </c>
    </row>
    <row r="6343" spans="1:20" x14ac:dyDescent="0.25">
      <c r="A6343" t="s">
        <v>259</v>
      </c>
      <c r="B6343" t="s">
        <v>260</v>
      </c>
      <c r="C6343" t="s">
        <v>237</v>
      </c>
      <c r="D6343" t="s">
        <v>2311</v>
      </c>
      <c r="E6343" t="s">
        <v>2121</v>
      </c>
      <c r="F6343" t="s">
        <v>2122</v>
      </c>
      <c r="G6343" t="s">
        <v>2123</v>
      </c>
      <c r="H6343">
        <v>1.085</v>
      </c>
      <c r="I6343" t="s">
        <v>265</v>
      </c>
      <c r="J6343" t="s">
        <v>242</v>
      </c>
      <c r="K6343" t="s">
        <v>243</v>
      </c>
      <c r="L6343" t="s">
        <v>244</v>
      </c>
      <c r="M6343">
        <v>0</v>
      </c>
      <c r="N6343">
        <v>1.085</v>
      </c>
      <c r="O6343" t="s">
        <v>324</v>
      </c>
      <c r="P6343" t="s">
        <v>12855</v>
      </c>
      <c r="Q6343" t="s">
        <v>2316</v>
      </c>
      <c r="R6343" t="s">
        <v>12856</v>
      </c>
      <c r="S6343" t="s">
        <v>270</v>
      </c>
      <c r="T6343" t="b">
        <v>1</v>
      </c>
    </row>
    <row r="6344" spans="1:20" x14ac:dyDescent="0.25">
      <c r="A6344" t="s">
        <v>236</v>
      </c>
      <c r="B6344" t="s">
        <v>3272</v>
      </c>
      <c r="C6344" t="s">
        <v>237</v>
      </c>
      <c r="D6344" t="s">
        <v>7969</v>
      </c>
      <c r="F6344" t="s">
        <v>1368</v>
      </c>
      <c r="G6344" t="s">
        <v>7254</v>
      </c>
      <c r="H6344">
        <v>1500</v>
      </c>
      <c r="I6344">
        <v>1</v>
      </c>
      <c r="J6344" t="s">
        <v>242</v>
      </c>
      <c r="K6344" t="s">
        <v>243</v>
      </c>
      <c r="L6344" t="s">
        <v>244</v>
      </c>
      <c r="M6344">
        <v>0</v>
      </c>
      <c r="N6344">
        <v>1500</v>
      </c>
      <c r="O6344" t="s">
        <v>7971</v>
      </c>
      <c r="P6344" t="s">
        <v>12857</v>
      </c>
      <c r="Q6344" t="s">
        <v>7973</v>
      </c>
      <c r="R6344" t="s">
        <v>7974</v>
      </c>
      <c r="S6344" t="s">
        <v>3278</v>
      </c>
      <c r="T6344" t="b">
        <v>1</v>
      </c>
    </row>
    <row r="6345" spans="1:20" x14ac:dyDescent="0.25">
      <c r="A6345" t="s">
        <v>259</v>
      </c>
      <c r="B6345" t="s">
        <v>260</v>
      </c>
      <c r="C6345" t="s">
        <v>237</v>
      </c>
      <c r="D6345" t="s">
        <v>838</v>
      </c>
      <c r="E6345" t="s">
        <v>7755</v>
      </c>
      <c r="F6345" t="s">
        <v>12858</v>
      </c>
      <c r="G6345" t="s">
        <v>12858</v>
      </c>
      <c r="H6345">
        <v>3.968</v>
      </c>
      <c r="I6345" t="s">
        <v>265</v>
      </c>
      <c r="J6345" t="s">
        <v>242</v>
      </c>
      <c r="K6345" t="s">
        <v>243</v>
      </c>
      <c r="L6345" t="s">
        <v>244</v>
      </c>
      <c r="M6345">
        <v>0</v>
      </c>
      <c r="N6345">
        <v>3.968</v>
      </c>
      <c r="O6345" t="s">
        <v>324</v>
      </c>
      <c r="P6345" t="s">
        <v>12859</v>
      </c>
      <c r="Q6345" t="s">
        <v>840</v>
      </c>
      <c r="R6345" t="s">
        <v>12860</v>
      </c>
      <c r="S6345" t="s">
        <v>270</v>
      </c>
      <c r="T6345" t="b">
        <v>1</v>
      </c>
    </row>
    <row r="6346" spans="1:20" x14ac:dyDescent="0.25">
      <c r="A6346" t="s">
        <v>259</v>
      </c>
      <c r="B6346" t="s">
        <v>260</v>
      </c>
      <c r="C6346" t="s">
        <v>294</v>
      </c>
      <c r="D6346" t="s">
        <v>838</v>
      </c>
      <c r="E6346" t="s">
        <v>7755</v>
      </c>
      <c r="F6346" t="s">
        <v>12858</v>
      </c>
      <c r="G6346" t="s">
        <v>12858</v>
      </c>
      <c r="H6346">
        <v>2.496</v>
      </c>
      <c r="I6346" t="s">
        <v>265</v>
      </c>
      <c r="J6346" t="s">
        <v>242</v>
      </c>
      <c r="K6346" t="s">
        <v>243</v>
      </c>
      <c r="L6346" t="s">
        <v>244</v>
      </c>
      <c r="M6346">
        <v>0</v>
      </c>
      <c r="N6346">
        <v>2.496</v>
      </c>
      <c r="O6346" t="s">
        <v>324</v>
      </c>
      <c r="P6346" t="s">
        <v>12859</v>
      </c>
      <c r="Q6346" t="s">
        <v>840</v>
      </c>
      <c r="R6346" t="s">
        <v>12860</v>
      </c>
      <c r="S6346" t="s">
        <v>270</v>
      </c>
      <c r="T6346" t="b">
        <v>1</v>
      </c>
    </row>
    <row r="6347" spans="1:20" x14ac:dyDescent="0.25">
      <c r="A6347" t="s">
        <v>259</v>
      </c>
      <c r="B6347" t="s">
        <v>260</v>
      </c>
      <c r="C6347" t="s">
        <v>237</v>
      </c>
      <c r="D6347" t="s">
        <v>2274</v>
      </c>
      <c r="E6347" t="s">
        <v>2275</v>
      </c>
      <c r="F6347" t="s">
        <v>12861</v>
      </c>
      <c r="G6347" t="s">
        <v>12861</v>
      </c>
      <c r="H6347">
        <v>0.12039999999999999</v>
      </c>
      <c r="I6347" t="s">
        <v>265</v>
      </c>
      <c r="J6347" t="s">
        <v>242</v>
      </c>
      <c r="K6347" t="s">
        <v>243</v>
      </c>
      <c r="L6347" t="s">
        <v>244</v>
      </c>
      <c r="M6347">
        <v>0</v>
      </c>
      <c r="N6347">
        <v>0.12039999999999999</v>
      </c>
      <c r="O6347" t="s">
        <v>372</v>
      </c>
      <c r="P6347" t="s">
        <v>12862</v>
      </c>
      <c r="Q6347" t="s">
        <v>2278</v>
      </c>
      <c r="R6347" t="s">
        <v>12863</v>
      </c>
      <c r="S6347" t="s">
        <v>270</v>
      </c>
      <c r="T6347" t="b">
        <v>1</v>
      </c>
    </row>
    <row r="6348" spans="1:20" x14ac:dyDescent="0.25">
      <c r="A6348" t="s">
        <v>259</v>
      </c>
      <c r="B6348" t="s">
        <v>260</v>
      </c>
      <c r="C6348" t="s">
        <v>237</v>
      </c>
      <c r="D6348" t="s">
        <v>1187</v>
      </c>
      <c r="E6348" t="s">
        <v>4856</v>
      </c>
      <c r="F6348" t="s">
        <v>9438</v>
      </c>
      <c r="G6348" t="s">
        <v>9439</v>
      </c>
      <c r="H6348">
        <v>2.46</v>
      </c>
      <c r="I6348" t="s">
        <v>265</v>
      </c>
      <c r="J6348" t="s">
        <v>242</v>
      </c>
      <c r="K6348" t="s">
        <v>243</v>
      </c>
      <c r="L6348" t="s">
        <v>244</v>
      </c>
      <c r="M6348">
        <v>0</v>
      </c>
      <c r="N6348">
        <v>2.46</v>
      </c>
      <c r="O6348" t="s">
        <v>446</v>
      </c>
      <c r="P6348" t="s">
        <v>12864</v>
      </c>
      <c r="Q6348" t="s">
        <v>1192</v>
      </c>
      <c r="R6348" t="s">
        <v>12865</v>
      </c>
      <c r="S6348" t="s">
        <v>270</v>
      </c>
      <c r="T6348" t="b">
        <v>1</v>
      </c>
    </row>
    <row r="6349" spans="1:20" x14ac:dyDescent="0.25">
      <c r="A6349" t="s">
        <v>259</v>
      </c>
      <c r="B6349" t="s">
        <v>260</v>
      </c>
      <c r="C6349" t="s">
        <v>294</v>
      </c>
      <c r="D6349" t="s">
        <v>1187</v>
      </c>
      <c r="E6349" t="s">
        <v>4856</v>
      </c>
      <c r="F6349" t="s">
        <v>9438</v>
      </c>
      <c r="G6349" t="s">
        <v>9439</v>
      </c>
      <c r="H6349">
        <v>1.3560000000000001</v>
      </c>
      <c r="I6349" t="s">
        <v>265</v>
      </c>
      <c r="J6349" t="s">
        <v>242</v>
      </c>
      <c r="K6349" t="s">
        <v>243</v>
      </c>
      <c r="L6349" t="s">
        <v>244</v>
      </c>
      <c r="M6349">
        <v>0</v>
      </c>
      <c r="N6349">
        <v>1.3560000000000001</v>
      </c>
      <c r="O6349" t="s">
        <v>446</v>
      </c>
      <c r="P6349" t="s">
        <v>12864</v>
      </c>
      <c r="Q6349" t="s">
        <v>1192</v>
      </c>
      <c r="R6349" t="s">
        <v>12865</v>
      </c>
      <c r="S6349" t="s">
        <v>270</v>
      </c>
      <c r="T6349" t="b">
        <v>1</v>
      </c>
    </row>
    <row r="6350" spans="1:20" x14ac:dyDescent="0.25">
      <c r="A6350" t="s">
        <v>259</v>
      </c>
      <c r="B6350" t="s">
        <v>382</v>
      </c>
      <c r="C6350" t="s">
        <v>237</v>
      </c>
      <c r="D6350" t="s">
        <v>383</v>
      </c>
      <c r="E6350" t="s">
        <v>747</v>
      </c>
      <c r="F6350" t="s">
        <v>4525</v>
      </c>
      <c r="G6350" t="s">
        <v>4525</v>
      </c>
      <c r="H6350">
        <v>0.56000000000000005</v>
      </c>
      <c r="I6350" t="s">
        <v>265</v>
      </c>
      <c r="J6350" t="s">
        <v>242</v>
      </c>
      <c r="K6350" t="s">
        <v>243</v>
      </c>
      <c r="L6350" t="s">
        <v>244</v>
      </c>
      <c r="M6350">
        <v>0</v>
      </c>
      <c r="N6350">
        <v>0.56000000000000005</v>
      </c>
      <c r="O6350" t="s">
        <v>2659</v>
      </c>
      <c r="P6350" t="s">
        <v>12866</v>
      </c>
      <c r="Q6350" t="s">
        <v>388</v>
      </c>
      <c r="R6350" t="s">
        <v>12867</v>
      </c>
      <c r="S6350" t="s">
        <v>390</v>
      </c>
      <c r="T6350" t="b">
        <v>1</v>
      </c>
    </row>
    <row r="6351" spans="1:20" x14ac:dyDescent="0.25">
      <c r="A6351" t="s">
        <v>259</v>
      </c>
      <c r="B6351" t="s">
        <v>382</v>
      </c>
      <c r="C6351" t="s">
        <v>294</v>
      </c>
      <c r="D6351" t="s">
        <v>383</v>
      </c>
      <c r="E6351" t="s">
        <v>747</v>
      </c>
      <c r="F6351" t="s">
        <v>4525</v>
      </c>
      <c r="G6351" t="s">
        <v>4525</v>
      </c>
      <c r="H6351">
        <v>0.308</v>
      </c>
      <c r="I6351" t="s">
        <v>265</v>
      </c>
      <c r="J6351" t="s">
        <v>242</v>
      </c>
      <c r="K6351" t="s">
        <v>243</v>
      </c>
      <c r="L6351" t="s">
        <v>244</v>
      </c>
      <c r="M6351">
        <v>0</v>
      </c>
      <c r="N6351">
        <v>0.308</v>
      </c>
      <c r="O6351" t="s">
        <v>2659</v>
      </c>
      <c r="P6351" t="s">
        <v>12866</v>
      </c>
      <c r="Q6351" t="s">
        <v>388</v>
      </c>
      <c r="R6351" t="s">
        <v>12867</v>
      </c>
      <c r="S6351" t="s">
        <v>390</v>
      </c>
      <c r="T6351" t="b">
        <v>1</v>
      </c>
    </row>
    <row r="6352" spans="1:20" x14ac:dyDescent="0.25">
      <c r="A6352" t="s">
        <v>259</v>
      </c>
      <c r="B6352" t="s">
        <v>260</v>
      </c>
      <c r="C6352" t="s">
        <v>237</v>
      </c>
      <c r="D6352" t="s">
        <v>715</v>
      </c>
      <c r="E6352" t="s">
        <v>3711</v>
      </c>
      <c r="F6352" t="s">
        <v>3712</v>
      </c>
      <c r="G6352" t="s">
        <v>3713</v>
      </c>
      <c r="H6352">
        <v>1.427</v>
      </c>
      <c r="I6352" t="s">
        <v>265</v>
      </c>
      <c r="J6352" t="s">
        <v>242</v>
      </c>
      <c r="K6352" t="s">
        <v>243</v>
      </c>
      <c r="L6352" t="s">
        <v>244</v>
      </c>
      <c r="M6352">
        <v>0</v>
      </c>
      <c r="N6352">
        <v>1.427</v>
      </c>
      <c r="O6352" t="s">
        <v>266</v>
      </c>
      <c r="P6352" t="s">
        <v>12868</v>
      </c>
      <c r="Q6352" t="s">
        <v>717</v>
      </c>
      <c r="R6352" t="s">
        <v>12869</v>
      </c>
      <c r="S6352" t="s">
        <v>270</v>
      </c>
      <c r="T6352" t="b">
        <v>1</v>
      </c>
    </row>
    <row r="6353" spans="1:20" x14ac:dyDescent="0.25">
      <c r="A6353" t="s">
        <v>259</v>
      </c>
      <c r="B6353" t="s">
        <v>260</v>
      </c>
      <c r="C6353" t="s">
        <v>294</v>
      </c>
      <c r="D6353" t="s">
        <v>715</v>
      </c>
      <c r="E6353" t="s">
        <v>3711</v>
      </c>
      <c r="F6353" t="s">
        <v>3712</v>
      </c>
      <c r="G6353" t="s">
        <v>3713</v>
      </c>
      <c r="H6353">
        <v>0.41899999999999998</v>
      </c>
      <c r="I6353" t="s">
        <v>265</v>
      </c>
      <c r="J6353" t="s">
        <v>242</v>
      </c>
      <c r="K6353" t="s">
        <v>243</v>
      </c>
      <c r="L6353" t="s">
        <v>244</v>
      </c>
      <c r="M6353">
        <v>0</v>
      </c>
      <c r="N6353">
        <v>0.41899999999999998</v>
      </c>
      <c r="O6353" t="s">
        <v>266</v>
      </c>
      <c r="P6353" t="s">
        <v>12868</v>
      </c>
      <c r="Q6353" t="s">
        <v>717</v>
      </c>
      <c r="R6353" t="s">
        <v>12869</v>
      </c>
      <c r="S6353" t="s">
        <v>270</v>
      </c>
      <c r="T6353" t="b">
        <v>1</v>
      </c>
    </row>
    <row r="6354" spans="1:20" x14ac:dyDescent="0.25">
      <c r="A6354" t="s">
        <v>259</v>
      </c>
      <c r="B6354" t="s">
        <v>260</v>
      </c>
      <c r="C6354" t="s">
        <v>237</v>
      </c>
      <c r="D6354" t="s">
        <v>1501</v>
      </c>
      <c r="E6354" t="s">
        <v>8153</v>
      </c>
      <c r="F6354" t="s">
        <v>12870</v>
      </c>
      <c r="G6354" t="s">
        <v>12870</v>
      </c>
      <c r="H6354">
        <v>0.504</v>
      </c>
      <c r="I6354" t="s">
        <v>265</v>
      </c>
      <c r="J6354" t="s">
        <v>242</v>
      </c>
      <c r="K6354" t="s">
        <v>243</v>
      </c>
      <c r="L6354" t="s">
        <v>244</v>
      </c>
      <c r="M6354">
        <v>0</v>
      </c>
      <c r="N6354">
        <v>0.504</v>
      </c>
      <c r="O6354" t="s">
        <v>1309</v>
      </c>
      <c r="P6354" t="s">
        <v>5996</v>
      </c>
      <c r="Q6354" t="s">
        <v>1505</v>
      </c>
      <c r="R6354" t="s">
        <v>12871</v>
      </c>
      <c r="S6354" t="s">
        <v>270</v>
      </c>
      <c r="T6354" t="b">
        <v>0</v>
      </c>
    </row>
    <row r="6355" spans="1:20" x14ac:dyDescent="0.25">
      <c r="A6355" t="s">
        <v>259</v>
      </c>
      <c r="B6355" t="s">
        <v>260</v>
      </c>
      <c r="C6355" t="s">
        <v>336</v>
      </c>
      <c r="D6355" t="s">
        <v>1501</v>
      </c>
      <c r="E6355" t="s">
        <v>8153</v>
      </c>
      <c r="F6355" t="s">
        <v>12870</v>
      </c>
      <c r="G6355" t="s">
        <v>12870</v>
      </c>
      <c r="H6355">
        <v>2740</v>
      </c>
      <c r="I6355" t="s">
        <v>265</v>
      </c>
      <c r="J6355" t="s">
        <v>242</v>
      </c>
      <c r="K6355" t="s">
        <v>243</v>
      </c>
      <c r="L6355" t="s">
        <v>244</v>
      </c>
      <c r="M6355">
        <v>0</v>
      </c>
      <c r="N6355">
        <v>2740</v>
      </c>
      <c r="O6355" t="s">
        <v>1212</v>
      </c>
      <c r="P6355" t="s">
        <v>5996</v>
      </c>
      <c r="Q6355" t="s">
        <v>1505</v>
      </c>
      <c r="R6355" t="s">
        <v>12872</v>
      </c>
      <c r="S6355" t="s">
        <v>270</v>
      </c>
      <c r="T6355" t="b">
        <v>0</v>
      </c>
    </row>
    <row r="6356" spans="1:20" x14ac:dyDescent="0.25">
      <c r="A6356" t="s">
        <v>259</v>
      </c>
      <c r="B6356" t="s">
        <v>260</v>
      </c>
      <c r="C6356" t="s">
        <v>336</v>
      </c>
      <c r="D6356" t="s">
        <v>1501</v>
      </c>
      <c r="E6356" t="s">
        <v>8153</v>
      </c>
      <c r="F6356" t="s">
        <v>12870</v>
      </c>
      <c r="G6356" t="s">
        <v>12870</v>
      </c>
      <c r="H6356">
        <v>5257</v>
      </c>
      <c r="I6356" t="s">
        <v>265</v>
      </c>
      <c r="J6356" t="s">
        <v>242</v>
      </c>
      <c r="K6356" t="s">
        <v>243</v>
      </c>
      <c r="L6356" t="s">
        <v>244</v>
      </c>
      <c r="M6356">
        <v>0</v>
      </c>
      <c r="N6356">
        <v>5257</v>
      </c>
      <c r="O6356" t="s">
        <v>1212</v>
      </c>
      <c r="P6356" t="s">
        <v>5996</v>
      </c>
      <c r="Q6356" t="s">
        <v>1505</v>
      </c>
      <c r="R6356" t="s">
        <v>12873</v>
      </c>
      <c r="S6356" t="s">
        <v>270</v>
      </c>
      <c r="T6356" t="b">
        <v>0</v>
      </c>
    </row>
    <row r="6357" spans="1:20" x14ac:dyDescent="0.25">
      <c r="A6357" t="s">
        <v>259</v>
      </c>
      <c r="B6357" t="s">
        <v>271</v>
      </c>
      <c r="C6357" t="s">
        <v>237</v>
      </c>
      <c r="D6357" t="s">
        <v>11550</v>
      </c>
      <c r="E6357" t="s">
        <v>12874</v>
      </c>
      <c r="F6357" t="s">
        <v>2284</v>
      </c>
      <c r="G6357" t="s">
        <v>2285</v>
      </c>
      <c r="H6357">
        <v>0.31</v>
      </c>
      <c r="I6357" t="s">
        <v>265</v>
      </c>
      <c r="J6357" t="s">
        <v>242</v>
      </c>
      <c r="K6357" t="s">
        <v>243</v>
      </c>
      <c r="L6357" t="s">
        <v>244</v>
      </c>
      <c r="M6357">
        <v>0</v>
      </c>
      <c r="N6357">
        <v>0.31</v>
      </c>
      <c r="O6357" t="s">
        <v>2286</v>
      </c>
      <c r="P6357" t="s">
        <v>12875</v>
      </c>
      <c r="Q6357" t="s">
        <v>11555</v>
      </c>
      <c r="R6357" t="s">
        <v>12876</v>
      </c>
      <c r="S6357" t="s">
        <v>279</v>
      </c>
      <c r="T6357" t="b">
        <v>1</v>
      </c>
    </row>
    <row r="6358" spans="1:20" x14ac:dyDescent="0.25">
      <c r="A6358" t="s">
        <v>259</v>
      </c>
      <c r="B6358" t="s">
        <v>271</v>
      </c>
      <c r="C6358" t="s">
        <v>294</v>
      </c>
      <c r="D6358" t="s">
        <v>11550</v>
      </c>
      <c r="E6358" t="s">
        <v>12874</v>
      </c>
      <c r="F6358" t="s">
        <v>2284</v>
      </c>
      <c r="G6358" t="s">
        <v>2285</v>
      </c>
      <c r="H6358">
        <v>0.22600000000000001</v>
      </c>
      <c r="I6358" t="s">
        <v>265</v>
      </c>
      <c r="J6358" t="s">
        <v>242</v>
      </c>
      <c r="K6358" t="s">
        <v>243</v>
      </c>
      <c r="L6358" t="s">
        <v>244</v>
      </c>
      <c r="M6358">
        <v>0</v>
      </c>
      <c r="N6358">
        <v>0.22600000000000001</v>
      </c>
      <c r="O6358" t="s">
        <v>2286</v>
      </c>
      <c r="P6358" t="s">
        <v>12875</v>
      </c>
      <c r="Q6358" t="s">
        <v>11555</v>
      </c>
      <c r="R6358" t="s">
        <v>12876</v>
      </c>
      <c r="S6358" t="s">
        <v>279</v>
      </c>
      <c r="T6358" t="b">
        <v>1</v>
      </c>
    </row>
    <row r="6359" spans="1:20" x14ac:dyDescent="0.25">
      <c r="A6359" t="s">
        <v>259</v>
      </c>
      <c r="B6359" t="s">
        <v>271</v>
      </c>
      <c r="C6359" t="s">
        <v>336</v>
      </c>
      <c r="D6359" t="s">
        <v>11550</v>
      </c>
      <c r="E6359" t="s">
        <v>12874</v>
      </c>
      <c r="F6359" t="s">
        <v>2284</v>
      </c>
      <c r="G6359" t="s">
        <v>2285</v>
      </c>
      <c r="H6359">
        <v>1770</v>
      </c>
      <c r="I6359" t="s">
        <v>265</v>
      </c>
      <c r="J6359" t="s">
        <v>242</v>
      </c>
      <c r="K6359" t="s">
        <v>243</v>
      </c>
      <c r="L6359" t="s">
        <v>244</v>
      </c>
      <c r="M6359">
        <v>0</v>
      </c>
      <c r="N6359">
        <v>1770</v>
      </c>
      <c r="O6359" t="s">
        <v>881</v>
      </c>
      <c r="P6359" t="s">
        <v>12875</v>
      </c>
      <c r="Q6359" t="s">
        <v>11555</v>
      </c>
      <c r="R6359" t="s">
        <v>12877</v>
      </c>
      <c r="S6359" t="s">
        <v>279</v>
      </c>
      <c r="T6359" t="b">
        <v>1</v>
      </c>
    </row>
    <row r="6360" spans="1:20" x14ac:dyDescent="0.25">
      <c r="A6360" t="s">
        <v>259</v>
      </c>
      <c r="B6360" t="s">
        <v>271</v>
      </c>
      <c r="C6360" t="s">
        <v>336</v>
      </c>
      <c r="D6360" t="s">
        <v>11550</v>
      </c>
      <c r="E6360" t="s">
        <v>12874</v>
      </c>
      <c r="F6360" t="s">
        <v>2284</v>
      </c>
      <c r="G6360" t="s">
        <v>2285</v>
      </c>
      <c r="H6360">
        <v>3678</v>
      </c>
      <c r="I6360" t="s">
        <v>265</v>
      </c>
      <c r="J6360" t="s">
        <v>242</v>
      </c>
      <c r="K6360" t="s">
        <v>243</v>
      </c>
      <c r="L6360" t="s">
        <v>244</v>
      </c>
      <c r="M6360">
        <v>0</v>
      </c>
      <c r="N6360">
        <v>3678</v>
      </c>
      <c r="O6360" t="s">
        <v>881</v>
      </c>
      <c r="P6360" t="s">
        <v>12875</v>
      </c>
      <c r="Q6360" t="s">
        <v>11555</v>
      </c>
      <c r="R6360" t="s">
        <v>12878</v>
      </c>
      <c r="S6360" t="s">
        <v>279</v>
      </c>
      <c r="T6360" t="b">
        <v>1</v>
      </c>
    </row>
    <row r="6361" spans="1:20" x14ac:dyDescent="0.25">
      <c r="A6361" t="s">
        <v>259</v>
      </c>
      <c r="B6361" t="s">
        <v>260</v>
      </c>
      <c r="C6361" t="s">
        <v>237</v>
      </c>
      <c r="D6361" t="s">
        <v>3010</v>
      </c>
      <c r="E6361" t="s">
        <v>1480</v>
      </c>
      <c r="F6361" t="s">
        <v>1481</v>
      </c>
      <c r="G6361" t="s">
        <v>1481</v>
      </c>
      <c r="H6361">
        <v>4.2799999999999998E-2</v>
      </c>
      <c r="I6361" t="s">
        <v>265</v>
      </c>
      <c r="J6361" t="s">
        <v>242</v>
      </c>
      <c r="K6361" t="s">
        <v>243</v>
      </c>
      <c r="L6361" t="s">
        <v>244</v>
      </c>
      <c r="M6361">
        <v>0</v>
      </c>
      <c r="N6361">
        <v>4.2799999999999998E-2</v>
      </c>
      <c r="O6361" t="s">
        <v>266</v>
      </c>
      <c r="P6361" t="s">
        <v>12879</v>
      </c>
      <c r="Q6361" t="s">
        <v>3013</v>
      </c>
      <c r="R6361" t="s">
        <v>12880</v>
      </c>
      <c r="S6361" t="s">
        <v>270</v>
      </c>
      <c r="T6361" t="b">
        <v>1</v>
      </c>
    </row>
    <row r="6362" spans="1:20" x14ac:dyDescent="0.25">
      <c r="A6362" t="s">
        <v>259</v>
      </c>
      <c r="B6362" t="s">
        <v>260</v>
      </c>
      <c r="C6362" t="s">
        <v>294</v>
      </c>
      <c r="D6362" t="s">
        <v>3010</v>
      </c>
      <c r="E6362" t="s">
        <v>1480</v>
      </c>
      <c r="F6362" t="s">
        <v>1481</v>
      </c>
      <c r="G6362" t="s">
        <v>1481</v>
      </c>
      <c r="H6362">
        <v>3.3599999999999998E-2</v>
      </c>
      <c r="I6362" t="s">
        <v>265</v>
      </c>
      <c r="J6362" t="s">
        <v>242</v>
      </c>
      <c r="K6362" t="s">
        <v>243</v>
      </c>
      <c r="L6362" t="s">
        <v>244</v>
      </c>
      <c r="M6362">
        <v>0</v>
      </c>
      <c r="N6362">
        <v>3.3599999999999998E-2</v>
      </c>
      <c r="O6362" t="s">
        <v>266</v>
      </c>
      <c r="P6362" t="s">
        <v>12879</v>
      </c>
      <c r="Q6362" t="s">
        <v>3013</v>
      </c>
      <c r="R6362" t="s">
        <v>12880</v>
      </c>
      <c r="S6362" t="s">
        <v>270</v>
      </c>
      <c r="T6362" t="b">
        <v>1</v>
      </c>
    </row>
    <row r="6363" spans="1:20" x14ac:dyDescent="0.25">
      <c r="A6363" t="s">
        <v>259</v>
      </c>
      <c r="B6363" t="s">
        <v>260</v>
      </c>
      <c r="C6363" t="s">
        <v>237</v>
      </c>
      <c r="D6363" t="s">
        <v>943</v>
      </c>
      <c r="E6363" t="s">
        <v>2496</v>
      </c>
      <c r="F6363" t="s">
        <v>6348</v>
      </c>
      <c r="G6363" t="s">
        <v>6348</v>
      </c>
      <c r="H6363">
        <v>4.1859999999999999</v>
      </c>
      <c r="I6363" t="s">
        <v>265</v>
      </c>
      <c r="J6363" t="s">
        <v>242</v>
      </c>
      <c r="K6363" t="s">
        <v>243</v>
      </c>
      <c r="L6363" t="s">
        <v>244</v>
      </c>
      <c r="M6363">
        <v>0</v>
      </c>
      <c r="N6363">
        <v>4.1859999999999999</v>
      </c>
      <c r="O6363" t="s">
        <v>324</v>
      </c>
      <c r="P6363" t="s">
        <v>7910</v>
      </c>
      <c r="Q6363" t="s">
        <v>947</v>
      </c>
      <c r="R6363" t="s">
        <v>12881</v>
      </c>
      <c r="S6363" t="s">
        <v>270</v>
      </c>
      <c r="T6363" t="b">
        <v>0</v>
      </c>
    </row>
    <row r="6364" spans="1:20" x14ac:dyDescent="0.25">
      <c r="A6364" t="s">
        <v>259</v>
      </c>
      <c r="B6364" t="s">
        <v>260</v>
      </c>
      <c r="C6364" t="s">
        <v>294</v>
      </c>
      <c r="D6364" t="s">
        <v>943</v>
      </c>
      <c r="E6364" t="s">
        <v>2496</v>
      </c>
      <c r="F6364" t="s">
        <v>6348</v>
      </c>
      <c r="G6364" t="s">
        <v>6348</v>
      </c>
      <c r="H6364">
        <v>1.21</v>
      </c>
      <c r="I6364" t="s">
        <v>265</v>
      </c>
      <c r="J6364" t="s">
        <v>242</v>
      </c>
      <c r="K6364" t="s">
        <v>243</v>
      </c>
      <c r="L6364" t="s">
        <v>244</v>
      </c>
      <c r="M6364">
        <v>0</v>
      </c>
      <c r="N6364">
        <v>1.21</v>
      </c>
      <c r="O6364" t="s">
        <v>324</v>
      </c>
      <c r="P6364" t="s">
        <v>7910</v>
      </c>
      <c r="Q6364" t="s">
        <v>947</v>
      </c>
      <c r="R6364" t="s">
        <v>12881</v>
      </c>
      <c r="S6364" t="s">
        <v>270</v>
      </c>
      <c r="T6364" t="b">
        <v>0</v>
      </c>
    </row>
    <row r="6365" spans="1:20" x14ac:dyDescent="0.25">
      <c r="A6365" t="s">
        <v>259</v>
      </c>
      <c r="B6365" t="s">
        <v>260</v>
      </c>
      <c r="C6365" t="s">
        <v>237</v>
      </c>
      <c r="D6365" t="s">
        <v>2443</v>
      </c>
      <c r="E6365" t="s">
        <v>3625</v>
      </c>
      <c r="F6365" t="s">
        <v>3626</v>
      </c>
      <c r="G6365" t="s">
        <v>3627</v>
      </c>
      <c r="H6365">
        <v>0.46100000000000002</v>
      </c>
      <c r="I6365" t="s">
        <v>265</v>
      </c>
      <c r="J6365" t="s">
        <v>242</v>
      </c>
      <c r="K6365" t="s">
        <v>243</v>
      </c>
      <c r="L6365" t="s">
        <v>244</v>
      </c>
      <c r="M6365">
        <v>0</v>
      </c>
      <c r="N6365">
        <v>0.46100000000000002</v>
      </c>
      <c r="O6365" t="s">
        <v>324</v>
      </c>
      <c r="P6365" t="s">
        <v>12882</v>
      </c>
      <c r="Q6365" t="s">
        <v>2448</v>
      </c>
      <c r="R6365" t="s">
        <v>12883</v>
      </c>
      <c r="S6365" t="s">
        <v>270</v>
      </c>
      <c r="T6365" t="b">
        <v>1</v>
      </c>
    </row>
    <row r="6366" spans="1:20" x14ac:dyDescent="0.25">
      <c r="A6366" t="s">
        <v>259</v>
      </c>
      <c r="B6366" t="s">
        <v>260</v>
      </c>
      <c r="C6366" t="s">
        <v>237</v>
      </c>
      <c r="D6366" t="s">
        <v>12884</v>
      </c>
      <c r="E6366" t="s">
        <v>12885</v>
      </c>
      <c r="F6366" t="s">
        <v>12886</v>
      </c>
      <c r="G6366" t="s">
        <v>12886</v>
      </c>
      <c r="H6366">
        <v>6.9169999999999998</v>
      </c>
      <c r="I6366" t="s">
        <v>265</v>
      </c>
      <c r="J6366" t="s">
        <v>242</v>
      </c>
      <c r="K6366" t="s">
        <v>243</v>
      </c>
      <c r="L6366" t="s">
        <v>244</v>
      </c>
      <c r="M6366">
        <v>0</v>
      </c>
      <c r="N6366">
        <v>6.9169999999999998</v>
      </c>
      <c r="O6366" t="s">
        <v>283</v>
      </c>
      <c r="P6366" t="s">
        <v>12887</v>
      </c>
      <c r="Q6366" t="s">
        <v>12888</v>
      </c>
      <c r="R6366" t="s">
        <v>12889</v>
      </c>
      <c r="S6366" t="s">
        <v>270</v>
      </c>
      <c r="T6366" t="b">
        <v>1</v>
      </c>
    </row>
    <row r="6367" spans="1:20" x14ac:dyDescent="0.25">
      <c r="A6367" t="s">
        <v>259</v>
      </c>
      <c r="B6367" t="s">
        <v>260</v>
      </c>
      <c r="C6367" t="s">
        <v>336</v>
      </c>
      <c r="D6367" t="s">
        <v>12884</v>
      </c>
      <c r="E6367" t="s">
        <v>12885</v>
      </c>
      <c r="F6367" t="s">
        <v>12886</v>
      </c>
      <c r="G6367" t="s">
        <v>12886</v>
      </c>
      <c r="H6367">
        <v>35749</v>
      </c>
      <c r="I6367" t="s">
        <v>265</v>
      </c>
      <c r="J6367" t="s">
        <v>242</v>
      </c>
      <c r="K6367" t="s">
        <v>243</v>
      </c>
      <c r="L6367" t="s">
        <v>244</v>
      </c>
      <c r="M6367">
        <v>0</v>
      </c>
      <c r="N6367">
        <v>35749</v>
      </c>
      <c r="O6367" t="s">
        <v>283</v>
      </c>
      <c r="P6367" t="s">
        <v>12887</v>
      </c>
      <c r="Q6367" t="s">
        <v>12888</v>
      </c>
      <c r="R6367" t="s">
        <v>12890</v>
      </c>
      <c r="S6367" t="s">
        <v>270</v>
      </c>
      <c r="T6367" t="b">
        <v>1</v>
      </c>
    </row>
    <row r="6368" spans="1:20" x14ac:dyDescent="0.25">
      <c r="A6368" t="s">
        <v>259</v>
      </c>
      <c r="B6368" t="s">
        <v>260</v>
      </c>
      <c r="C6368" t="s">
        <v>336</v>
      </c>
      <c r="D6368" t="s">
        <v>12884</v>
      </c>
      <c r="E6368" t="s">
        <v>12885</v>
      </c>
      <c r="F6368" t="s">
        <v>12886</v>
      </c>
      <c r="G6368" t="s">
        <v>12886</v>
      </c>
      <c r="H6368">
        <v>69074</v>
      </c>
      <c r="I6368" t="s">
        <v>265</v>
      </c>
      <c r="J6368" t="s">
        <v>242</v>
      </c>
      <c r="K6368" t="s">
        <v>243</v>
      </c>
      <c r="L6368" t="s">
        <v>244</v>
      </c>
      <c r="M6368">
        <v>0</v>
      </c>
      <c r="N6368">
        <v>69074</v>
      </c>
      <c r="O6368" t="s">
        <v>283</v>
      </c>
      <c r="P6368" t="s">
        <v>12887</v>
      </c>
      <c r="Q6368" t="s">
        <v>12888</v>
      </c>
      <c r="R6368" t="s">
        <v>12891</v>
      </c>
      <c r="S6368" t="s">
        <v>270</v>
      </c>
      <c r="T6368" t="b">
        <v>1</v>
      </c>
    </row>
    <row r="6369" spans="1:20" x14ac:dyDescent="0.25">
      <c r="A6369" t="s">
        <v>259</v>
      </c>
      <c r="B6369" t="s">
        <v>260</v>
      </c>
      <c r="C6369" t="s">
        <v>237</v>
      </c>
      <c r="D6369" t="s">
        <v>2011</v>
      </c>
      <c r="E6369" t="s">
        <v>2773</v>
      </c>
      <c r="F6369" t="s">
        <v>2773</v>
      </c>
      <c r="G6369" t="s">
        <v>3813</v>
      </c>
      <c r="H6369">
        <v>2.1280000000000001</v>
      </c>
      <c r="I6369" t="s">
        <v>265</v>
      </c>
      <c r="J6369" t="s">
        <v>242</v>
      </c>
      <c r="K6369" t="s">
        <v>243</v>
      </c>
      <c r="L6369" t="s">
        <v>244</v>
      </c>
      <c r="M6369">
        <v>0</v>
      </c>
      <c r="N6369">
        <v>2.1280000000000001</v>
      </c>
      <c r="O6369" t="s">
        <v>518</v>
      </c>
      <c r="P6369" t="s">
        <v>12892</v>
      </c>
      <c r="Q6369" t="s">
        <v>2016</v>
      </c>
      <c r="R6369" t="s">
        <v>12893</v>
      </c>
      <c r="S6369" t="s">
        <v>270</v>
      </c>
      <c r="T6369" t="b">
        <v>1</v>
      </c>
    </row>
    <row r="6370" spans="1:20" x14ac:dyDescent="0.25">
      <c r="A6370" t="s">
        <v>259</v>
      </c>
      <c r="B6370" t="s">
        <v>260</v>
      </c>
      <c r="C6370" t="s">
        <v>294</v>
      </c>
      <c r="D6370" t="s">
        <v>2011</v>
      </c>
      <c r="E6370" t="s">
        <v>2773</v>
      </c>
      <c r="F6370" t="s">
        <v>2773</v>
      </c>
      <c r="G6370" t="s">
        <v>3813</v>
      </c>
      <c r="H6370">
        <v>1.3919999999999999</v>
      </c>
      <c r="I6370" t="s">
        <v>265</v>
      </c>
      <c r="J6370" t="s">
        <v>242</v>
      </c>
      <c r="K6370" t="s">
        <v>243</v>
      </c>
      <c r="L6370" t="s">
        <v>244</v>
      </c>
      <c r="M6370">
        <v>0</v>
      </c>
      <c r="N6370">
        <v>1.3919999999999999</v>
      </c>
      <c r="O6370" t="s">
        <v>518</v>
      </c>
      <c r="P6370" t="s">
        <v>12892</v>
      </c>
      <c r="Q6370" t="s">
        <v>2016</v>
      </c>
      <c r="R6370" t="s">
        <v>12893</v>
      </c>
      <c r="S6370" t="s">
        <v>270</v>
      </c>
      <c r="T6370" t="b">
        <v>1</v>
      </c>
    </row>
    <row r="6371" spans="1:20" x14ac:dyDescent="0.25">
      <c r="A6371" t="s">
        <v>259</v>
      </c>
      <c r="B6371" t="s">
        <v>260</v>
      </c>
      <c r="C6371" t="s">
        <v>237</v>
      </c>
      <c r="D6371" t="s">
        <v>635</v>
      </c>
      <c r="E6371" t="s">
        <v>2152</v>
      </c>
      <c r="F6371" t="s">
        <v>12894</v>
      </c>
      <c r="G6371" t="s">
        <v>12894</v>
      </c>
      <c r="H6371">
        <v>0.28799999999999998</v>
      </c>
      <c r="I6371" t="s">
        <v>265</v>
      </c>
      <c r="J6371" t="s">
        <v>242</v>
      </c>
      <c r="K6371" t="s">
        <v>243</v>
      </c>
      <c r="L6371" t="s">
        <v>244</v>
      </c>
      <c r="M6371">
        <v>0</v>
      </c>
      <c r="N6371">
        <v>0.28799999999999998</v>
      </c>
      <c r="O6371" t="s">
        <v>324</v>
      </c>
      <c r="P6371" t="s">
        <v>12895</v>
      </c>
      <c r="Q6371" t="s">
        <v>639</v>
      </c>
      <c r="R6371" t="s">
        <v>12896</v>
      </c>
      <c r="S6371" t="s">
        <v>270</v>
      </c>
      <c r="T6371" t="b">
        <v>1</v>
      </c>
    </row>
    <row r="6372" spans="1:20" x14ac:dyDescent="0.25">
      <c r="A6372" t="s">
        <v>259</v>
      </c>
      <c r="B6372" t="s">
        <v>260</v>
      </c>
      <c r="C6372" t="s">
        <v>336</v>
      </c>
      <c r="D6372" t="s">
        <v>635</v>
      </c>
      <c r="E6372" t="s">
        <v>2152</v>
      </c>
      <c r="F6372" t="s">
        <v>12894</v>
      </c>
      <c r="G6372" t="s">
        <v>12894</v>
      </c>
      <c r="H6372">
        <v>1483</v>
      </c>
      <c r="I6372" t="s">
        <v>265</v>
      </c>
      <c r="J6372" t="s">
        <v>242</v>
      </c>
      <c r="K6372" t="s">
        <v>243</v>
      </c>
      <c r="L6372" t="s">
        <v>244</v>
      </c>
      <c r="M6372">
        <v>0</v>
      </c>
      <c r="N6372">
        <v>1483</v>
      </c>
      <c r="O6372" t="s">
        <v>324</v>
      </c>
      <c r="P6372" t="s">
        <v>12895</v>
      </c>
      <c r="Q6372" t="s">
        <v>639</v>
      </c>
      <c r="R6372" t="s">
        <v>12897</v>
      </c>
      <c r="S6372" t="s">
        <v>270</v>
      </c>
      <c r="T6372" t="b">
        <v>1</v>
      </c>
    </row>
    <row r="6373" spans="1:20" x14ac:dyDescent="0.25">
      <c r="A6373" t="s">
        <v>259</v>
      </c>
      <c r="B6373" t="s">
        <v>260</v>
      </c>
      <c r="C6373" t="s">
        <v>336</v>
      </c>
      <c r="D6373" t="s">
        <v>635</v>
      </c>
      <c r="E6373" t="s">
        <v>2152</v>
      </c>
      <c r="F6373" t="s">
        <v>12894</v>
      </c>
      <c r="G6373" t="s">
        <v>12894</v>
      </c>
      <c r="H6373">
        <v>2846</v>
      </c>
      <c r="I6373" t="s">
        <v>265</v>
      </c>
      <c r="J6373" t="s">
        <v>242</v>
      </c>
      <c r="K6373" t="s">
        <v>243</v>
      </c>
      <c r="L6373" t="s">
        <v>244</v>
      </c>
      <c r="M6373">
        <v>0</v>
      </c>
      <c r="N6373">
        <v>2846</v>
      </c>
      <c r="O6373" t="s">
        <v>324</v>
      </c>
      <c r="P6373" t="s">
        <v>12895</v>
      </c>
      <c r="Q6373" t="s">
        <v>639</v>
      </c>
      <c r="R6373" t="s">
        <v>12898</v>
      </c>
      <c r="S6373" t="s">
        <v>270</v>
      </c>
      <c r="T6373" t="b">
        <v>1</v>
      </c>
    </row>
    <row r="6374" spans="1:20" x14ac:dyDescent="0.25">
      <c r="A6374" t="s">
        <v>259</v>
      </c>
      <c r="B6374" t="s">
        <v>260</v>
      </c>
      <c r="C6374" t="s">
        <v>237</v>
      </c>
      <c r="D6374" t="s">
        <v>280</v>
      </c>
      <c r="E6374" t="s">
        <v>3420</v>
      </c>
      <c r="F6374" t="s">
        <v>7823</v>
      </c>
      <c r="G6374" t="s">
        <v>7823</v>
      </c>
      <c r="H6374">
        <v>0.26200000000000001</v>
      </c>
      <c r="I6374" t="s">
        <v>265</v>
      </c>
      <c r="J6374" t="s">
        <v>242</v>
      </c>
      <c r="K6374" t="s">
        <v>243</v>
      </c>
      <c r="L6374" t="s">
        <v>244</v>
      </c>
      <c r="M6374">
        <v>0</v>
      </c>
      <c r="N6374">
        <v>0.26200000000000001</v>
      </c>
      <c r="O6374" t="s">
        <v>331</v>
      </c>
      <c r="P6374" t="s">
        <v>12899</v>
      </c>
      <c r="Q6374" t="s">
        <v>285</v>
      </c>
      <c r="R6374" t="s">
        <v>12900</v>
      </c>
      <c r="S6374" t="s">
        <v>270</v>
      </c>
      <c r="T6374" t="b">
        <v>1</v>
      </c>
    </row>
    <row r="6375" spans="1:20" x14ac:dyDescent="0.25">
      <c r="A6375" t="s">
        <v>259</v>
      </c>
      <c r="B6375" t="s">
        <v>260</v>
      </c>
      <c r="C6375" t="s">
        <v>336</v>
      </c>
      <c r="D6375" t="s">
        <v>280</v>
      </c>
      <c r="E6375" t="s">
        <v>3420</v>
      </c>
      <c r="F6375" t="s">
        <v>7823</v>
      </c>
      <c r="G6375" t="s">
        <v>7823</v>
      </c>
      <c r="H6375">
        <v>1354</v>
      </c>
      <c r="I6375" t="s">
        <v>265</v>
      </c>
      <c r="J6375" t="s">
        <v>242</v>
      </c>
      <c r="K6375" t="s">
        <v>243</v>
      </c>
      <c r="L6375" t="s">
        <v>244</v>
      </c>
      <c r="M6375">
        <v>0</v>
      </c>
      <c r="N6375">
        <v>1354</v>
      </c>
      <c r="O6375" t="s">
        <v>324</v>
      </c>
      <c r="P6375" t="s">
        <v>12899</v>
      </c>
      <c r="Q6375" t="s">
        <v>285</v>
      </c>
      <c r="R6375" t="s">
        <v>12901</v>
      </c>
      <c r="S6375" t="s">
        <v>270</v>
      </c>
      <c r="T6375" t="b">
        <v>1</v>
      </c>
    </row>
    <row r="6376" spans="1:20" x14ac:dyDescent="0.25">
      <c r="A6376" t="s">
        <v>259</v>
      </c>
      <c r="B6376" t="s">
        <v>260</v>
      </c>
      <c r="C6376" t="s">
        <v>336</v>
      </c>
      <c r="D6376" t="s">
        <v>280</v>
      </c>
      <c r="E6376" t="s">
        <v>3420</v>
      </c>
      <c r="F6376" t="s">
        <v>7823</v>
      </c>
      <c r="G6376" t="s">
        <v>7823</v>
      </c>
      <c r="H6376">
        <v>2616</v>
      </c>
      <c r="I6376" t="s">
        <v>265</v>
      </c>
      <c r="J6376" t="s">
        <v>242</v>
      </c>
      <c r="K6376" t="s">
        <v>243</v>
      </c>
      <c r="L6376" t="s">
        <v>244</v>
      </c>
      <c r="M6376">
        <v>0</v>
      </c>
      <c r="N6376">
        <v>2616</v>
      </c>
      <c r="O6376" t="s">
        <v>324</v>
      </c>
      <c r="P6376" t="s">
        <v>12899</v>
      </c>
      <c r="Q6376" t="s">
        <v>285</v>
      </c>
      <c r="R6376" t="s">
        <v>12902</v>
      </c>
      <c r="S6376" t="s">
        <v>270</v>
      </c>
      <c r="T6376" t="b">
        <v>1</v>
      </c>
    </row>
    <row r="6377" spans="1:20" x14ac:dyDescent="0.25">
      <c r="A6377" t="s">
        <v>259</v>
      </c>
      <c r="B6377" t="s">
        <v>1086</v>
      </c>
      <c r="C6377" t="s">
        <v>237</v>
      </c>
      <c r="D6377" t="s">
        <v>1087</v>
      </c>
      <c r="E6377" t="s">
        <v>12903</v>
      </c>
      <c r="F6377" t="s">
        <v>12904</v>
      </c>
      <c r="G6377" t="s">
        <v>12905</v>
      </c>
      <c r="H6377">
        <v>104.11</v>
      </c>
      <c r="I6377" t="s">
        <v>265</v>
      </c>
      <c r="J6377" t="s">
        <v>242</v>
      </c>
      <c r="K6377" t="s">
        <v>243</v>
      </c>
      <c r="L6377" t="s">
        <v>244</v>
      </c>
      <c r="M6377">
        <v>0</v>
      </c>
      <c r="N6377">
        <v>104.11</v>
      </c>
      <c r="O6377" t="s">
        <v>590</v>
      </c>
      <c r="P6377" t="s">
        <v>12906</v>
      </c>
      <c r="Q6377" t="s">
        <v>1092</v>
      </c>
      <c r="R6377" t="s">
        <v>12907</v>
      </c>
      <c r="S6377" t="s">
        <v>1094</v>
      </c>
      <c r="T6377" t="b">
        <v>1</v>
      </c>
    </row>
    <row r="6378" spans="1:20" x14ac:dyDescent="0.25">
      <c r="A6378" t="s">
        <v>259</v>
      </c>
      <c r="B6378" t="s">
        <v>1086</v>
      </c>
      <c r="C6378" t="s">
        <v>336</v>
      </c>
      <c r="D6378" t="s">
        <v>1087</v>
      </c>
      <c r="E6378" t="s">
        <v>12903</v>
      </c>
      <c r="F6378" t="s">
        <v>12904</v>
      </c>
      <c r="G6378" t="s">
        <v>12905</v>
      </c>
      <c r="H6378">
        <v>364776</v>
      </c>
      <c r="I6378" t="s">
        <v>265</v>
      </c>
      <c r="J6378" t="s">
        <v>242</v>
      </c>
      <c r="K6378" t="s">
        <v>243</v>
      </c>
      <c r="L6378" t="s">
        <v>244</v>
      </c>
      <c r="M6378">
        <v>0</v>
      </c>
      <c r="N6378">
        <v>364776</v>
      </c>
      <c r="O6378" t="s">
        <v>590</v>
      </c>
      <c r="P6378" t="s">
        <v>12906</v>
      </c>
      <c r="Q6378" t="s">
        <v>1092</v>
      </c>
      <c r="R6378" t="s">
        <v>12908</v>
      </c>
      <c r="S6378" t="s">
        <v>1094</v>
      </c>
      <c r="T6378" t="b">
        <v>1</v>
      </c>
    </row>
    <row r="6379" spans="1:20" x14ac:dyDescent="0.25">
      <c r="A6379" t="s">
        <v>259</v>
      </c>
      <c r="B6379" t="s">
        <v>1086</v>
      </c>
      <c r="C6379" t="s">
        <v>336</v>
      </c>
      <c r="D6379" t="s">
        <v>1087</v>
      </c>
      <c r="E6379" t="s">
        <v>12903</v>
      </c>
      <c r="F6379" t="s">
        <v>12904</v>
      </c>
      <c r="G6379" t="s">
        <v>12905</v>
      </c>
      <c r="H6379">
        <v>547164</v>
      </c>
      <c r="I6379" t="s">
        <v>265</v>
      </c>
      <c r="J6379" t="s">
        <v>242</v>
      </c>
      <c r="K6379" t="s">
        <v>243</v>
      </c>
      <c r="L6379" t="s">
        <v>244</v>
      </c>
      <c r="M6379">
        <v>0</v>
      </c>
      <c r="N6379">
        <v>547164</v>
      </c>
      <c r="O6379" t="s">
        <v>590</v>
      </c>
      <c r="P6379" t="s">
        <v>12906</v>
      </c>
      <c r="Q6379" t="s">
        <v>1092</v>
      </c>
      <c r="R6379" t="s">
        <v>12909</v>
      </c>
      <c r="S6379" t="s">
        <v>1094</v>
      </c>
      <c r="T6379" t="b">
        <v>1</v>
      </c>
    </row>
    <row r="6380" spans="1:20" x14ac:dyDescent="0.25">
      <c r="A6380" t="s">
        <v>259</v>
      </c>
      <c r="B6380" t="s">
        <v>260</v>
      </c>
      <c r="C6380" t="s">
        <v>237</v>
      </c>
      <c r="D6380" t="s">
        <v>1442</v>
      </c>
      <c r="E6380" t="s">
        <v>1926</v>
      </c>
      <c r="F6380" t="s">
        <v>8828</v>
      </c>
      <c r="G6380" t="s">
        <v>8828</v>
      </c>
      <c r="H6380">
        <v>0.13300000000000001</v>
      </c>
      <c r="I6380" t="s">
        <v>265</v>
      </c>
      <c r="J6380" t="s">
        <v>242</v>
      </c>
      <c r="K6380" t="s">
        <v>243</v>
      </c>
      <c r="L6380" t="s">
        <v>244</v>
      </c>
      <c r="M6380">
        <v>0</v>
      </c>
      <c r="N6380">
        <v>0.13300000000000001</v>
      </c>
      <c r="O6380" t="s">
        <v>446</v>
      </c>
      <c r="P6380" t="s">
        <v>12910</v>
      </c>
      <c r="Q6380" t="s">
        <v>1446</v>
      </c>
      <c r="R6380" t="s">
        <v>12911</v>
      </c>
      <c r="S6380" t="s">
        <v>270</v>
      </c>
      <c r="T6380" t="b">
        <v>1</v>
      </c>
    </row>
    <row r="6381" spans="1:20" x14ac:dyDescent="0.25">
      <c r="A6381" t="s">
        <v>259</v>
      </c>
      <c r="B6381" t="s">
        <v>260</v>
      </c>
      <c r="C6381" t="s">
        <v>336</v>
      </c>
      <c r="D6381" t="s">
        <v>1442</v>
      </c>
      <c r="E6381" t="s">
        <v>1926</v>
      </c>
      <c r="F6381" t="s">
        <v>8828</v>
      </c>
      <c r="G6381" t="s">
        <v>8828</v>
      </c>
      <c r="H6381">
        <v>688</v>
      </c>
      <c r="I6381" t="s">
        <v>265</v>
      </c>
      <c r="J6381" t="s">
        <v>242</v>
      </c>
      <c r="K6381" t="s">
        <v>243</v>
      </c>
      <c r="L6381" t="s">
        <v>244</v>
      </c>
      <c r="M6381">
        <v>0</v>
      </c>
      <c r="N6381">
        <v>688</v>
      </c>
      <c r="O6381" t="s">
        <v>446</v>
      </c>
      <c r="P6381" t="s">
        <v>12910</v>
      </c>
      <c r="Q6381" t="s">
        <v>1446</v>
      </c>
      <c r="R6381" t="s">
        <v>12912</v>
      </c>
      <c r="S6381" t="s">
        <v>270</v>
      </c>
      <c r="T6381" t="b">
        <v>1</v>
      </c>
    </row>
    <row r="6382" spans="1:20" x14ac:dyDescent="0.25">
      <c r="A6382" t="s">
        <v>259</v>
      </c>
      <c r="B6382" t="s">
        <v>260</v>
      </c>
      <c r="C6382" t="s">
        <v>336</v>
      </c>
      <c r="D6382" t="s">
        <v>1442</v>
      </c>
      <c r="E6382" t="s">
        <v>1926</v>
      </c>
      <c r="F6382" t="s">
        <v>8828</v>
      </c>
      <c r="G6382" t="s">
        <v>8828</v>
      </c>
      <c r="H6382">
        <v>1330</v>
      </c>
      <c r="I6382" t="s">
        <v>265</v>
      </c>
      <c r="J6382" t="s">
        <v>242</v>
      </c>
      <c r="K6382" t="s">
        <v>243</v>
      </c>
      <c r="L6382" t="s">
        <v>244</v>
      </c>
      <c r="M6382">
        <v>0</v>
      </c>
      <c r="N6382">
        <v>1330</v>
      </c>
      <c r="O6382" t="s">
        <v>446</v>
      </c>
      <c r="P6382" t="s">
        <v>12910</v>
      </c>
      <c r="Q6382" t="s">
        <v>1446</v>
      </c>
      <c r="R6382" t="s">
        <v>12913</v>
      </c>
      <c r="S6382" t="s">
        <v>270</v>
      </c>
      <c r="T6382" t="b">
        <v>1</v>
      </c>
    </row>
    <row r="6383" spans="1:20" x14ac:dyDescent="0.25">
      <c r="A6383" t="s">
        <v>259</v>
      </c>
      <c r="B6383" t="s">
        <v>260</v>
      </c>
      <c r="C6383" t="s">
        <v>237</v>
      </c>
      <c r="D6383" t="s">
        <v>295</v>
      </c>
      <c r="E6383" t="s">
        <v>9306</v>
      </c>
      <c r="F6383" t="s">
        <v>12914</v>
      </c>
      <c r="G6383" t="s">
        <v>12914</v>
      </c>
      <c r="H6383">
        <v>6.1459999999999999</v>
      </c>
      <c r="I6383" t="s">
        <v>265</v>
      </c>
      <c r="J6383" t="s">
        <v>242</v>
      </c>
      <c r="K6383" t="s">
        <v>243</v>
      </c>
      <c r="L6383" t="s">
        <v>244</v>
      </c>
      <c r="M6383">
        <v>0</v>
      </c>
      <c r="N6383">
        <v>6.1459999999999999</v>
      </c>
      <c r="O6383" t="s">
        <v>350</v>
      </c>
      <c r="P6383" t="s">
        <v>4048</v>
      </c>
      <c r="Q6383" t="s">
        <v>300</v>
      </c>
      <c r="R6383" t="s">
        <v>12915</v>
      </c>
      <c r="S6383" t="s">
        <v>270</v>
      </c>
      <c r="T6383" t="b">
        <v>1</v>
      </c>
    </row>
    <row r="6384" spans="1:20" x14ac:dyDescent="0.25">
      <c r="A6384" t="s">
        <v>259</v>
      </c>
      <c r="B6384" t="s">
        <v>260</v>
      </c>
      <c r="C6384" t="s">
        <v>336</v>
      </c>
      <c r="D6384" t="s">
        <v>295</v>
      </c>
      <c r="E6384" t="s">
        <v>9306</v>
      </c>
      <c r="F6384" t="s">
        <v>12914</v>
      </c>
      <c r="G6384" t="s">
        <v>12914</v>
      </c>
      <c r="H6384">
        <v>30961</v>
      </c>
      <c r="I6384" t="s">
        <v>265</v>
      </c>
      <c r="J6384" t="s">
        <v>242</v>
      </c>
      <c r="K6384" t="s">
        <v>243</v>
      </c>
      <c r="L6384" t="s">
        <v>244</v>
      </c>
      <c r="M6384">
        <v>0</v>
      </c>
      <c r="N6384">
        <v>30961</v>
      </c>
      <c r="O6384" t="s">
        <v>350</v>
      </c>
      <c r="P6384" t="s">
        <v>4048</v>
      </c>
      <c r="Q6384" t="s">
        <v>300</v>
      </c>
      <c r="R6384" t="s">
        <v>12916</v>
      </c>
      <c r="S6384" t="s">
        <v>270</v>
      </c>
      <c r="T6384" t="b">
        <v>1</v>
      </c>
    </row>
    <row r="6385" spans="1:20" x14ac:dyDescent="0.25">
      <c r="A6385" t="s">
        <v>259</v>
      </c>
      <c r="B6385" t="s">
        <v>260</v>
      </c>
      <c r="C6385" t="s">
        <v>336</v>
      </c>
      <c r="D6385" t="s">
        <v>295</v>
      </c>
      <c r="E6385" t="s">
        <v>9306</v>
      </c>
      <c r="F6385" t="s">
        <v>12914</v>
      </c>
      <c r="G6385" t="s">
        <v>12914</v>
      </c>
      <c r="H6385">
        <v>45187</v>
      </c>
      <c r="I6385" t="s">
        <v>265</v>
      </c>
      <c r="J6385" t="s">
        <v>242</v>
      </c>
      <c r="K6385" t="s">
        <v>243</v>
      </c>
      <c r="L6385" t="s">
        <v>244</v>
      </c>
      <c r="M6385">
        <v>0</v>
      </c>
      <c r="N6385">
        <v>45187</v>
      </c>
      <c r="O6385" t="s">
        <v>350</v>
      </c>
      <c r="P6385" t="s">
        <v>4048</v>
      </c>
      <c r="Q6385" t="s">
        <v>300</v>
      </c>
      <c r="R6385" t="s">
        <v>12917</v>
      </c>
      <c r="S6385" t="s">
        <v>270</v>
      </c>
      <c r="T6385" t="b">
        <v>1</v>
      </c>
    </row>
    <row r="6386" spans="1:20" x14ac:dyDescent="0.25">
      <c r="A6386" t="s">
        <v>259</v>
      </c>
      <c r="B6386" t="s">
        <v>260</v>
      </c>
      <c r="C6386" t="s">
        <v>237</v>
      </c>
      <c r="D6386" t="s">
        <v>295</v>
      </c>
      <c r="E6386" t="s">
        <v>8727</v>
      </c>
      <c r="F6386" t="s">
        <v>8728</v>
      </c>
      <c r="G6386" t="s">
        <v>8728</v>
      </c>
      <c r="H6386">
        <v>0.2387</v>
      </c>
      <c r="I6386" t="s">
        <v>265</v>
      </c>
      <c r="J6386" t="s">
        <v>242</v>
      </c>
      <c r="K6386" t="s">
        <v>243</v>
      </c>
      <c r="L6386" t="s">
        <v>244</v>
      </c>
      <c r="M6386">
        <v>0</v>
      </c>
      <c r="N6386">
        <v>0.2387</v>
      </c>
      <c r="O6386" t="s">
        <v>298</v>
      </c>
      <c r="P6386" t="s">
        <v>12918</v>
      </c>
      <c r="Q6386" t="s">
        <v>300</v>
      </c>
      <c r="R6386" t="s">
        <v>12919</v>
      </c>
      <c r="S6386" t="s">
        <v>270</v>
      </c>
      <c r="T6386" t="b">
        <v>1</v>
      </c>
    </row>
    <row r="6387" spans="1:20" x14ac:dyDescent="0.25">
      <c r="A6387" t="s">
        <v>259</v>
      </c>
      <c r="B6387" t="s">
        <v>260</v>
      </c>
      <c r="C6387" t="s">
        <v>237</v>
      </c>
      <c r="D6387" t="s">
        <v>2292</v>
      </c>
      <c r="E6387" t="s">
        <v>8397</v>
      </c>
      <c r="F6387" t="s">
        <v>8397</v>
      </c>
      <c r="G6387" t="s">
        <v>9737</v>
      </c>
      <c r="H6387">
        <v>4.944</v>
      </c>
      <c r="I6387" t="s">
        <v>265</v>
      </c>
      <c r="J6387" t="s">
        <v>242</v>
      </c>
      <c r="K6387" t="s">
        <v>243</v>
      </c>
      <c r="L6387" t="s">
        <v>244</v>
      </c>
      <c r="M6387">
        <v>0</v>
      </c>
      <c r="N6387">
        <v>4.944</v>
      </c>
      <c r="O6387" t="s">
        <v>266</v>
      </c>
      <c r="P6387" t="s">
        <v>12920</v>
      </c>
      <c r="Q6387" t="s">
        <v>2297</v>
      </c>
      <c r="R6387" t="s">
        <v>12921</v>
      </c>
      <c r="S6387" t="s">
        <v>270</v>
      </c>
      <c r="T6387" t="b">
        <v>1</v>
      </c>
    </row>
    <row r="6388" spans="1:20" x14ac:dyDescent="0.25">
      <c r="A6388" t="s">
        <v>259</v>
      </c>
      <c r="B6388" t="s">
        <v>260</v>
      </c>
      <c r="C6388" t="s">
        <v>336</v>
      </c>
      <c r="D6388" t="s">
        <v>2292</v>
      </c>
      <c r="E6388" t="s">
        <v>8397</v>
      </c>
      <c r="F6388" t="s">
        <v>8397</v>
      </c>
      <c r="G6388" t="s">
        <v>9737</v>
      </c>
      <c r="H6388">
        <v>34648</v>
      </c>
      <c r="I6388" t="s">
        <v>265</v>
      </c>
      <c r="J6388" t="s">
        <v>242</v>
      </c>
      <c r="K6388" t="s">
        <v>243</v>
      </c>
      <c r="L6388" t="s">
        <v>244</v>
      </c>
      <c r="M6388">
        <v>0</v>
      </c>
      <c r="N6388">
        <v>34648</v>
      </c>
      <c r="O6388" t="s">
        <v>266</v>
      </c>
      <c r="P6388" t="s">
        <v>12920</v>
      </c>
      <c r="Q6388" t="s">
        <v>2297</v>
      </c>
      <c r="R6388" t="s">
        <v>12922</v>
      </c>
      <c r="S6388" t="s">
        <v>270</v>
      </c>
      <c r="T6388" t="b">
        <v>1</v>
      </c>
    </row>
    <row r="6389" spans="1:20" x14ac:dyDescent="0.25">
      <c r="A6389" t="s">
        <v>259</v>
      </c>
      <c r="B6389" t="s">
        <v>260</v>
      </c>
      <c r="C6389" t="s">
        <v>336</v>
      </c>
      <c r="D6389" t="s">
        <v>2292</v>
      </c>
      <c r="E6389" t="s">
        <v>8397</v>
      </c>
      <c r="F6389" t="s">
        <v>8397</v>
      </c>
      <c r="G6389" t="s">
        <v>9737</v>
      </c>
      <c r="H6389">
        <v>77957</v>
      </c>
      <c r="I6389" t="s">
        <v>265</v>
      </c>
      <c r="J6389" t="s">
        <v>242</v>
      </c>
      <c r="K6389" t="s">
        <v>243</v>
      </c>
      <c r="L6389" t="s">
        <v>244</v>
      </c>
      <c r="M6389">
        <v>0</v>
      </c>
      <c r="N6389">
        <v>77957</v>
      </c>
      <c r="O6389" t="s">
        <v>266</v>
      </c>
      <c r="P6389" t="s">
        <v>12920</v>
      </c>
      <c r="Q6389" t="s">
        <v>2297</v>
      </c>
      <c r="R6389" t="s">
        <v>12923</v>
      </c>
      <c r="S6389" t="s">
        <v>270</v>
      </c>
      <c r="T6389" t="b">
        <v>1</v>
      </c>
    </row>
    <row r="6390" spans="1:20" x14ac:dyDescent="0.25">
      <c r="A6390" t="s">
        <v>259</v>
      </c>
      <c r="B6390" t="s">
        <v>260</v>
      </c>
      <c r="C6390" t="s">
        <v>237</v>
      </c>
      <c r="D6390" t="s">
        <v>470</v>
      </c>
      <c r="E6390" t="s">
        <v>6929</v>
      </c>
      <c r="F6390" t="s">
        <v>12924</v>
      </c>
      <c r="G6390" t="s">
        <v>12924</v>
      </c>
      <c r="H6390">
        <v>9.9160000000000004</v>
      </c>
      <c r="I6390" t="s">
        <v>265</v>
      </c>
      <c r="J6390" t="s">
        <v>242</v>
      </c>
      <c r="K6390" t="s">
        <v>243</v>
      </c>
      <c r="L6390" t="s">
        <v>244</v>
      </c>
      <c r="M6390">
        <v>0</v>
      </c>
      <c r="N6390">
        <v>9.9160000000000004</v>
      </c>
      <c r="O6390" t="s">
        <v>283</v>
      </c>
      <c r="P6390" t="s">
        <v>3740</v>
      </c>
      <c r="Q6390" t="s">
        <v>474</v>
      </c>
      <c r="R6390" t="s">
        <v>12925</v>
      </c>
      <c r="S6390" t="s">
        <v>270</v>
      </c>
      <c r="T6390" t="b">
        <v>0</v>
      </c>
    </row>
    <row r="6391" spans="1:20" x14ac:dyDescent="0.25">
      <c r="A6391" t="s">
        <v>259</v>
      </c>
      <c r="B6391" t="s">
        <v>260</v>
      </c>
      <c r="C6391" t="s">
        <v>237</v>
      </c>
      <c r="D6391" t="s">
        <v>502</v>
      </c>
      <c r="E6391" t="s">
        <v>1396</v>
      </c>
      <c r="F6391" t="s">
        <v>12926</v>
      </c>
      <c r="G6391" t="s">
        <v>12927</v>
      </c>
      <c r="H6391">
        <v>1.08</v>
      </c>
      <c r="I6391" t="s">
        <v>265</v>
      </c>
      <c r="J6391" t="s">
        <v>242</v>
      </c>
      <c r="K6391" t="s">
        <v>243</v>
      </c>
      <c r="L6391" t="s">
        <v>244</v>
      </c>
      <c r="M6391">
        <v>0</v>
      </c>
      <c r="N6391">
        <v>1.08</v>
      </c>
      <c r="O6391" t="s">
        <v>310</v>
      </c>
      <c r="P6391" t="s">
        <v>12928</v>
      </c>
      <c r="Q6391" t="s">
        <v>507</v>
      </c>
      <c r="R6391" t="s">
        <v>12929</v>
      </c>
      <c r="S6391" t="s">
        <v>270</v>
      </c>
      <c r="T6391" t="b">
        <v>1</v>
      </c>
    </row>
    <row r="6392" spans="1:20" x14ac:dyDescent="0.25">
      <c r="A6392" t="s">
        <v>259</v>
      </c>
      <c r="B6392" t="s">
        <v>260</v>
      </c>
      <c r="C6392" t="s">
        <v>294</v>
      </c>
      <c r="D6392" t="s">
        <v>502</v>
      </c>
      <c r="E6392" t="s">
        <v>1396</v>
      </c>
      <c r="F6392" t="s">
        <v>12926</v>
      </c>
      <c r="G6392" t="s">
        <v>12927</v>
      </c>
      <c r="H6392">
        <v>0.246</v>
      </c>
      <c r="I6392" t="s">
        <v>265</v>
      </c>
      <c r="J6392" t="s">
        <v>242</v>
      </c>
      <c r="K6392" t="s">
        <v>243</v>
      </c>
      <c r="L6392" t="s">
        <v>244</v>
      </c>
      <c r="M6392">
        <v>0</v>
      </c>
      <c r="N6392">
        <v>0.246</v>
      </c>
      <c r="O6392" t="s">
        <v>310</v>
      </c>
      <c r="P6392" t="s">
        <v>12928</v>
      </c>
      <c r="Q6392" t="s">
        <v>507</v>
      </c>
      <c r="R6392" t="s">
        <v>12929</v>
      </c>
      <c r="S6392" t="s">
        <v>270</v>
      </c>
      <c r="T6392" t="b">
        <v>1</v>
      </c>
    </row>
    <row r="6393" spans="1:20" x14ac:dyDescent="0.25">
      <c r="A6393" t="s">
        <v>259</v>
      </c>
      <c r="B6393" t="s">
        <v>260</v>
      </c>
      <c r="C6393" t="s">
        <v>237</v>
      </c>
      <c r="D6393" t="s">
        <v>1982</v>
      </c>
      <c r="E6393" t="s">
        <v>4077</v>
      </c>
      <c r="F6393" t="s">
        <v>12930</v>
      </c>
      <c r="G6393" t="s">
        <v>12931</v>
      </c>
      <c r="H6393">
        <v>0.26700000000000002</v>
      </c>
      <c r="I6393" t="s">
        <v>265</v>
      </c>
      <c r="J6393" t="s">
        <v>242</v>
      </c>
      <c r="K6393" t="s">
        <v>243</v>
      </c>
      <c r="L6393" t="s">
        <v>244</v>
      </c>
      <c r="M6393">
        <v>0</v>
      </c>
      <c r="N6393">
        <v>0.26700000000000002</v>
      </c>
      <c r="O6393" t="s">
        <v>660</v>
      </c>
      <c r="P6393" t="s">
        <v>12932</v>
      </c>
      <c r="Q6393" t="s">
        <v>1987</v>
      </c>
      <c r="R6393" t="s">
        <v>12933</v>
      </c>
      <c r="S6393" t="s">
        <v>270</v>
      </c>
      <c r="T6393" t="b">
        <v>1</v>
      </c>
    </row>
    <row r="6394" spans="1:20" x14ac:dyDescent="0.25">
      <c r="A6394" t="s">
        <v>259</v>
      </c>
      <c r="B6394" t="s">
        <v>260</v>
      </c>
      <c r="C6394" t="s">
        <v>237</v>
      </c>
      <c r="D6394" t="s">
        <v>643</v>
      </c>
      <c r="E6394" t="s">
        <v>4287</v>
      </c>
      <c r="F6394" t="s">
        <v>12934</v>
      </c>
      <c r="G6394" t="s">
        <v>12934</v>
      </c>
      <c r="H6394">
        <v>0.252</v>
      </c>
      <c r="I6394" t="s">
        <v>265</v>
      </c>
      <c r="J6394" t="s">
        <v>242</v>
      </c>
      <c r="K6394" t="s">
        <v>243</v>
      </c>
      <c r="L6394" t="s">
        <v>244</v>
      </c>
      <c r="M6394">
        <v>0</v>
      </c>
      <c r="N6394">
        <v>0.252</v>
      </c>
      <c r="O6394" t="s">
        <v>324</v>
      </c>
      <c r="P6394" t="s">
        <v>8286</v>
      </c>
      <c r="Q6394" t="s">
        <v>647</v>
      </c>
      <c r="R6394" t="s">
        <v>12935</v>
      </c>
      <c r="S6394" t="s">
        <v>270</v>
      </c>
      <c r="T6394" t="b">
        <v>0</v>
      </c>
    </row>
    <row r="6395" spans="1:20" x14ac:dyDescent="0.25">
      <c r="A6395" t="s">
        <v>259</v>
      </c>
      <c r="B6395" t="s">
        <v>260</v>
      </c>
      <c r="C6395" t="s">
        <v>336</v>
      </c>
      <c r="D6395" t="s">
        <v>643</v>
      </c>
      <c r="E6395" t="s">
        <v>4287</v>
      </c>
      <c r="F6395" t="s">
        <v>12934</v>
      </c>
      <c r="G6395" t="s">
        <v>12934</v>
      </c>
      <c r="H6395">
        <v>1302</v>
      </c>
      <c r="I6395" t="s">
        <v>265</v>
      </c>
      <c r="J6395" t="s">
        <v>242</v>
      </c>
      <c r="K6395" t="s">
        <v>243</v>
      </c>
      <c r="L6395" t="s">
        <v>244</v>
      </c>
      <c r="M6395">
        <v>0</v>
      </c>
      <c r="N6395">
        <v>1302</v>
      </c>
      <c r="O6395" t="s">
        <v>324</v>
      </c>
      <c r="P6395" t="s">
        <v>8286</v>
      </c>
      <c r="Q6395" t="s">
        <v>647</v>
      </c>
      <c r="R6395" t="s">
        <v>12936</v>
      </c>
      <c r="S6395" t="s">
        <v>270</v>
      </c>
      <c r="T6395" t="b">
        <v>0</v>
      </c>
    </row>
    <row r="6396" spans="1:20" x14ac:dyDescent="0.25">
      <c r="A6396" t="s">
        <v>259</v>
      </c>
      <c r="B6396" t="s">
        <v>260</v>
      </c>
      <c r="C6396" t="s">
        <v>336</v>
      </c>
      <c r="D6396" t="s">
        <v>643</v>
      </c>
      <c r="E6396" t="s">
        <v>4287</v>
      </c>
      <c r="F6396" t="s">
        <v>12934</v>
      </c>
      <c r="G6396" t="s">
        <v>12934</v>
      </c>
      <c r="H6396">
        <v>2517</v>
      </c>
      <c r="I6396" t="s">
        <v>265</v>
      </c>
      <c r="J6396" t="s">
        <v>242</v>
      </c>
      <c r="K6396" t="s">
        <v>243</v>
      </c>
      <c r="L6396" t="s">
        <v>244</v>
      </c>
      <c r="M6396">
        <v>0</v>
      </c>
      <c r="N6396">
        <v>2517</v>
      </c>
      <c r="O6396" t="s">
        <v>324</v>
      </c>
      <c r="P6396" t="s">
        <v>8286</v>
      </c>
      <c r="Q6396" t="s">
        <v>647</v>
      </c>
      <c r="R6396" t="s">
        <v>12937</v>
      </c>
      <c r="S6396" t="s">
        <v>270</v>
      </c>
      <c r="T6396" t="b">
        <v>0</v>
      </c>
    </row>
    <row r="6397" spans="1:20" x14ac:dyDescent="0.25">
      <c r="A6397" t="s">
        <v>259</v>
      </c>
      <c r="B6397" t="s">
        <v>260</v>
      </c>
      <c r="C6397" t="s">
        <v>237</v>
      </c>
      <c r="D6397" t="s">
        <v>1501</v>
      </c>
      <c r="E6397" t="s">
        <v>9883</v>
      </c>
      <c r="F6397" t="s">
        <v>11962</v>
      </c>
      <c r="G6397" t="s">
        <v>11962</v>
      </c>
      <c r="H6397">
        <v>3.629</v>
      </c>
      <c r="I6397" t="s">
        <v>265</v>
      </c>
      <c r="J6397" t="s">
        <v>242</v>
      </c>
      <c r="K6397" t="s">
        <v>243</v>
      </c>
      <c r="L6397" t="s">
        <v>244</v>
      </c>
      <c r="M6397">
        <v>0</v>
      </c>
      <c r="N6397">
        <v>3.629</v>
      </c>
      <c r="O6397" t="s">
        <v>1309</v>
      </c>
      <c r="P6397" t="s">
        <v>6323</v>
      </c>
      <c r="Q6397" t="s">
        <v>1505</v>
      </c>
      <c r="R6397" t="s">
        <v>12938</v>
      </c>
      <c r="S6397" t="s">
        <v>270</v>
      </c>
      <c r="T6397" t="b">
        <v>0</v>
      </c>
    </row>
    <row r="6398" spans="1:20" x14ac:dyDescent="0.25">
      <c r="A6398" t="s">
        <v>259</v>
      </c>
      <c r="B6398" t="s">
        <v>260</v>
      </c>
      <c r="C6398" t="s">
        <v>336</v>
      </c>
      <c r="D6398" t="s">
        <v>1501</v>
      </c>
      <c r="E6398" t="s">
        <v>9883</v>
      </c>
      <c r="F6398" t="s">
        <v>11962</v>
      </c>
      <c r="G6398" t="s">
        <v>11962</v>
      </c>
      <c r="H6398">
        <v>20661</v>
      </c>
      <c r="I6398" t="s">
        <v>265</v>
      </c>
      <c r="J6398" t="s">
        <v>242</v>
      </c>
      <c r="K6398" t="s">
        <v>243</v>
      </c>
      <c r="L6398" t="s">
        <v>244</v>
      </c>
      <c r="M6398">
        <v>0</v>
      </c>
      <c r="N6398">
        <v>20661</v>
      </c>
      <c r="O6398" t="s">
        <v>1212</v>
      </c>
      <c r="P6398" t="s">
        <v>6323</v>
      </c>
      <c r="Q6398" t="s">
        <v>1505</v>
      </c>
      <c r="R6398" t="s">
        <v>12939</v>
      </c>
      <c r="S6398" t="s">
        <v>270</v>
      </c>
      <c r="T6398" t="b">
        <v>0</v>
      </c>
    </row>
    <row r="6399" spans="1:20" x14ac:dyDescent="0.25">
      <c r="A6399" t="s">
        <v>259</v>
      </c>
      <c r="B6399" t="s">
        <v>260</v>
      </c>
      <c r="C6399" t="s">
        <v>336</v>
      </c>
      <c r="D6399" t="s">
        <v>1501</v>
      </c>
      <c r="E6399" t="s">
        <v>9883</v>
      </c>
      <c r="F6399" t="s">
        <v>11962</v>
      </c>
      <c r="G6399" t="s">
        <v>11962</v>
      </c>
      <c r="H6399">
        <v>39636</v>
      </c>
      <c r="I6399" t="s">
        <v>265</v>
      </c>
      <c r="J6399" t="s">
        <v>242</v>
      </c>
      <c r="K6399" t="s">
        <v>243</v>
      </c>
      <c r="L6399" t="s">
        <v>244</v>
      </c>
      <c r="M6399">
        <v>0</v>
      </c>
      <c r="N6399">
        <v>39636</v>
      </c>
      <c r="O6399" t="s">
        <v>1212</v>
      </c>
      <c r="P6399" t="s">
        <v>6323</v>
      </c>
      <c r="Q6399" t="s">
        <v>1505</v>
      </c>
      <c r="R6399" t="s">
        <v>12940</v>
      </c>
      <c r="S6399" t="s">
        <v>270</v>
      </c>
      <c r="T6399" t="b">
        <v>0</v>
      </c>
    </row>
    <row r="6400" spans="1:20" x14ac:dyDescent="0.25">
      <c r="A6400" t="s">
        <v>259</v>
      </c>
      <c r="B6400" t="s">
        <v>271</v>
      </c>
      <c r="C6400" t="s">
        <v>237</v>
      </c>
      <c r="D6400" t="s">
        <v>4313</v>
      </c>
      <c r="F6400" t="s">
        <v>3966</v>
      </c>
      <c r="G6400" t="s">
        <v>3967</v>
      </c>
      <c r="H6400">
        <v>0.2</v>
      </c>
      <c r="I6400" t="s">
        <v>265</v>
      </c>
      <c r="J6400" t="s">
        <v>242</v>
      </c>
      <c r="K6400" t="s">
        <v>243</v>
      </c>
      <c r="L6400" t="s">
        <v>244</v>
      </c>
      <c r="M6400">
        <v>0</v>
      </c>
      <c r="N6400">
        <v>0.2</v>
      </c>
      <c r="O6400" t="s">
        <v>4316</v>
      </c>
      <c r="P6400" t="s">
        <v>12941</v>
      </c>
      <c r="Q6400" t="s">
        <v>4318</v>
      </c>
      <c r="R6400" t="s">
        <v>12942</v>
      </c>
      <c r="S6400" t="s">
        <v>279</v>
      </c>
      <c r="T6400" t="b">
        <v>0</v>
      </c>
    </row>
    <row r="6401" spans="1:20" x14ac:dyDescent="0.25">
      <c r="A6401" t="s">
        <v>259</v>
      </c>
      <c r="B6401" t="s">
        <v>271</v>
      </c>
      <c r="C6401" t="s">
        <v>294</v>
      </c>
      <c r="D6401" t="s">
        <v>4313</v>
      </c>
      <c r="F6401" t="s">
        <v>3966</v>
      </c>
      <c r="G6401" t="s">
        <v>3967</v>
      </c>
      <c r="H6401">
        <v>0.12</v>
      </c>
      <c r="I6401" t="s">
        <v>265</v>
      </c>
      <c r="J6401" t="s">
        <v>242</v>
      </c>
      <c r="K6401" t="s">
        <v>243</v>
      </c>
      <c r="L6401" t="s">
        <v>244</v>
      </c>
      <c r="M6401">
        <v>0</v>
      </c>
      <c r="N6401">
        <v>0.12</v>
      </c>
      <c r="O6401" t="s">
        <v>4316</v>
      </c>
      <c r="P6401" t="s">
        <v>12941</v>
      </c>
      <c r="Q6401" t="s">
        <v>4318</v>
      </c>
      <c r="R6401" t="s">
        <v>12942</v>
      </c>
      <c r="S6401" t="s">
        <v>279</v>
      </c>
      <c r="T6401" t="b">
        <v>0</v>
      </c>
    </row>
    <row r="6402" spans="1:20" x14ac:dyDescent="0.25">
      <c r="A6402" t="s">
        <v>236</v>
      </c>
      <c r="B6402" t="s">
        <v>236</v>
      </c>
      <c r="C6402" t="s">
        <v>237</v>
      </c>
      <c r="D6402" t="s">
        <v>566</v>
      </c>
      <c r="E6402" t="s">
        <v>251</v>
      </c>
      <c r="F6402" t="s">
        <v>479</v>
      </c>
      <c r="G6402" t="s">
        <v>7388</v>
      </c>
      <c r="H6402">
        <v>0.23400000000000001</v>
      </c>
      <c r="I6402">
        <v>100</v>
      </c>
      <c r="J6402" t="s">
        <v>242</v>
      </c>
      <c r="K6402" t="s">
        <v>243</v>
      </c>
      <c r="L6402" t="s">
        <v>244</v>
      </c>
      <c r="M6402">
        <v>0</v>
      </c>
      <c r="N6402">
        <v>0.23400000000000001</v>
      </c>
      <c r="O6402" t="s">
        <v>255</v>
      </c>
      <c r="P6402" t="s">
        <v>12943</v>
      </c>
      <c r="Q6402" t="s">
        <v>571</v>
      </c>
      <c r="R6402" t="s">
        <v>3571</v>
      </c>
      <c r="S6402" t="s">
        <v>249</v>
      </c>
      <c r="T6402" t="b">
        <v>1</v>
      </c>
    </row>
    <row r="6403" spans="1:20" x14ac:dyDescent="0.25">
      <c r="A6403" t="s">
        <v>259</v>
      </c>
      <c r="B6403" t="s">
        <v>260</v>
      </c>
      <c r="C6403" t="s">
        <v>237</v>
      </c>
      <c r="D6403" t="s">
        <v>4562</v>
      </c>
      <c r="E6403" t="s">
        <v>1396</v>
      </c>
      <c r="F6403" t="s">
        <v>12926</v>
      </c>
      <c r="G6403" t="s">
        <v>12927</v>
      </c>
      <c r="H6403">
        <v>0.246</v>
      </c>
      <c r="I6403" t="s">
        <v>265</v>
      </c>
      <c r="J6403" t="s">
        <v>242</v>
      </c>
      <c r="K6403" t="s">
        <v>243</v>
      </c>
      <c r="L6403" t="s">
        <v>244</v>
      </c>
      <c r="M6403">
        <v>0</v>
      </c>
      <c r="N6403">
        <v>0.246</v>
      </c>
      <c r="O6403" t="s">
        <v>2901</v>
      </c>
      <c r="P6403" t="s">
        <v>12944</v>
      </c>
      <c r="Q6403" t="s">
        <v>4564</v>
      </c>
      <c r="R6403" t="s">
        <v>12945</v>
      </c>
      <c r="S6403" t="s">
        <v>270</v>
      </c>
      <c r="T6403" t="b">
        <v>1</v>
      </c>
    </row>
    <row r="6404" spans="1:20" x14ac:dyDescent="0.25">
      <c r="A6404" t="s">
        <v>259</v>
      </c>
      <c r="B6404" t="s">
        <v>260</v>
      </c>
      <c r="C6404" t="s">
        <v>237</v>
      </c>
      <c r="D6404" t="s">
        <v>376</v>
      </c>
      <c r="E6404" t="s">
        <v>3385</v>
      </c>
      <c r="F6404" t="s">
        <v>12946</v>
      </c>
      <c r="G6404" t="s">
        <v>12946</v>
      </c>
      <c r="H6404">
        <v>0.36159999999999998</v>
      </c>
      <c r="I6404" t="s">
        <v>265</v>
      </c>
      <c r="J6404" t="s">
        <v>242</v>
      </c>
      <c r="K6404" t="s">
        <v>243</v>
      </c>
      <c r="L6404" t="s">
        <v>244</v>
      </c>
      <c r="M6404">
        <v>0</v>
      </c>
      <c r="N6404">
        <v>0.36159999999999998</v>
      </c>
      <c r="O6404" t="s">
        <v>372</v>
      </c>
      <c r="P6404" t="s">
        <v>12947</v>
      </c>
      <c r="Q6404" t="s">
        <v>380</v>
      </c>
      <c r="R6404" t="s">
        <v>12948</v>
      </c>
      <c r="S6404" t="s">
        <v>270</v>
      </c>
      <c r="T6404" t="b">
        <v>1</v>
      </c>
    </row>
    <row r="6405" spans="1:20" x14ac:dyDescent="0.25">
      <c r="A6405" t="s">
        <v>259</v>
      </c>
      <c r="B6405" t="s">
        <v>260</v>
      </c>
      <c r="C6405" t="s">
        <v>237</v>
      </c>
      <c r="D6405" t="s">
        <v>1652</v>
      </c>
      <c r="E6405" t="s">
        <v>4578</v>
      </c>
      <c r="F6405" t="s">
        <v>4579</v>
      </c>
      <c r="G6405" t="s">
        <v>4579</v>
      </c>
      <c r="H6405">
        <v>2.7120000000000002</v>
      </c>
      <c r="I6405" t="s">
        <v>265</v>
      </c>
      <c r="J6405" t="s">
        <v>242</v>
      </c>
      <c r="K6405" t="s">
        <v>243</v>
      </c>
      <c r="L6405" t="s">
        <v>244</v>
      </c>
      <c r="M6405">
        <v>0</v>
      </c>
      <c r="N6405">
        <v>2.7120000000000002</v>
      </c>
      <c r="O6405" t="s">
        <v>324</v>
      </c>
      <c r="P6405" t="s">
        <v>12949</v>
      </c>
      <c r="Q6405" t="s">
        <v>1656</v>
      </c>
      <c r="R6405" t="s">
        <v>12950</v>
      </c>
      <c r="S6405" t="s">
        <v>270</v>
      </c>
      <c r="T6405" t="b">
        <v>1</v>
      </c>
    </row>
    <row r="6406" spans="1:20" x14ac:dyDescent="0.25">
      <c r="A6406" t="s">
        <v>259</v>
      </c>
      <c r="B6406" t="s">
        <v>260</v>
      </c>
      <c r="C6406" t="s">
        <v>336</v>
      </c>
      <c r="D6406" t="s">
        <v>1652</v>
      </c>
      <c r="E6406" t="s">
        <v>4578</v>
      </c>
      <c r="F6406" t="s">
        <v>4579</v>
      </c>
      <c r="G6406" t="s">
        <v>4579</v>
      </c>
      <c r="H6406">
        <v>13969</v>
      </c>
      <c r="I6406" t="s">
        <v>265</v>
      </c>
      <c r="J6406" t="s">
        <v>242</v>
      </c>
      <c r="K6406" t="s">
        <v>243</v>
      </c>
      <c r="L6406" t="s">
        <v>244</v>
      </c>
      <c r="M6406">
        <v>0</v>
      </c>
      <c r="N6406">
        <v>13969</v>
      </c>
      <c r="O6406" t="s">
        <v>324</v>
      </c>
      <c r="P6406" t="s">
        <v>12949</v>
      </c>
      <c r="Q6406" t="s">
        <v>1656</v>
      </c>
      <c r="R6406" t="s">
        <v>12951</v>
      </c>
      <c r="S6406" t="s">
        <v>270</v>
      </c>
      <c r="T6406" t="b">
        <v>1</v>
      </c>
    </row>
    <row r="6407" spans="1:20" x14ac:dyDescent="0.25">
      <c r="A6407" t="s">
        <v>259</v>
      </c>
      <c r="B6407" t="s">
        <v>260</v>
      </c>
      <c r="C6407" t="s">
        <v>336</v>
      </c>
      <c r="D6407" t="s">
        <v>1652</v>
      </c>
      <c r="E6407" t="s">
        <v>4578</v>
      </c>
      <c r="F6407" t="s">
        <v>4579</v>
      </c>
      <c r="G6407" t="s">
        <v>4579</v>
      </c>
      <c r="H6407">
        <v>26798</v>
      </c>
      <c r="I6407" t="s">
        <v>265</v>
      </c>
      <c r="J6407" t="s">
        <v>242</v>
      </c>
      <c r="K6407" t="s">
        <v>243</v>
      </c>
      <c r="L6407" t="s">
        <v>244</v>
      </c>
      <c r="M6407">
        <v>0</v>
      </c>
      <c r="N6407">
        <v>26798</v>
      </c>
      <c r="O6407" t="s">
        <v>324</v>
      </c>
      <c r="P6407" t="s">
        <v>12949</v>
      </c>
      <c r="Q6407" t="s">
        <v>1656</v>
      </c>
      <c r="R6407" t="s">
        <v>12952</v>
      </c>
      <c r="S6407" t="s">
        <v>270</v>
      </c>
      <c r="T6407" t="b">
        <v>1</v>
      </c>
    </row>
    <row r="6408" spans="1:20" x14ac:dyDescent="0.25">
      <c r="A6408" t="s">
        <v>259</v>
      </c>
      <c r="B6408" t="s">
        <v>260</v>
      </c>
      <c r="C6408" t="s">
        <v>237</v>
      </c>
      <c r="D6408" t="s">
        <v>2193</v>
      </c>
      <c r="E6408" t="s">
        <v>657</v>
      </c>
      <c r="F6408" t="s">
        <v>657</v>
      </c>
      <c r="G6408" t="s">
        <v>12953</v>
      </c>
      <c r="H6408">
        <v>5.7839999999999998</v>
      </c>
      <c r="I6408" t="s">
        <v>265</v>
      </c>
      <c r="J6408" t="s">
        <v>242</v>
      </c>
      <c r="K6408" t="s">
        <v>243</v>
      </c>
      <c r="L6408" t="s">
        <v>244</v>
      </c>
      <c r="M6408">
        <v>0</v>
      </c>
      <c r="N6408">
        <v>5.7839999999999998</v>
      </c>
      <c r="O6408" t="s">
        <v>660</v>
      </c>
      <c r="P6408" t="s">
        <v>12954</v>
      </c>
      <c r="Q6408" t="s">
        <v>2197</v>
      </c>
      <c r="R6408" t="s">
        <v>12955</v>
      </c>
      <c r="S6408" t="s">
        <v>270</v>
      </c>
      <c r="T6408" t="b">
        <v>1</v>
      </c>
    </row>
    <row r="6409" spans="1:20" x14ac:dyDescent="0.25">
      <c r="A6409" t="s">
        <v>259</v>
      </c>
      <c r="B6409" t="s">
        <v>260</v>
      </c>
      <c r="C6409" t="s">
        <v>294</v>
      </c>
      <c r="D6409" t="s">
        <v>2193</v>
      </c>
      <c r="E6409" t="s">
        <v>657</v>
      </c>
      <c r="F6409" t="s">
        <v>657</v>
      </c>
      <c r="G6409" t="s">
        <v>12953</v>
      </c>
      <c r="H6409">
        <v>3.5760000000000001</v>
      </c>
      <c r="I6409" t="s">
        <v>265</v>
      </c>
      <c r="J6409" t="s">
        <v>242</v>
      </c>
      <c r="K6409" t="s">
        <v>243</v>
      </c>
      <c r="L6409" t="s">
        <v>244</v>
      </c>
      <c r="M6409">
        <v>0</v>
      </c>
      <c r="N6409">
        <v>3.5760000000000001</v>
      </c>
      <c r="O6409" t="s">
        <v>660</v>
      </c>
      <c r="P6409" t="s">
        <v>12954</v>
      </c>
      <c r="Q6409" t="s">
        <v>2197</v>
      </c>
      <c r="R6409" t="s">
        <v>12955</v>
      </c>
      <c r="S6409" t="s">
        <v>270</v>
      </c>
      <c r="T6409" t="b">
        <v>1</v>
      </c>
    </row>
    <row r="6410" spans="1:20" x14ac:dyDescent="0.25">
      <c r="A6410" t="s">
        <v>236</v>
      </c>
      <c r="B6410" t="s">
        <v>236</v>
      </c>
      <c r="C6410" t="s">
        <v>237</v>
      </c>
      <c r="D6410" t="s">
        <v>392</v>
      </c>
      <c r="F6410" t="s">
        <v>925</v>
      </c>
      <c r="G6410" t="s">
        <v>7054</v>
      </c>
      <c r="H6410">
        <v>0.1</v>
      </c>
      <c r="I6410" t="s">
        <v>254</v>
      </c>
      <c r="J6410" t="s">
        <v>242</v>
      </c>
      <c r="K6410" t="s">
        <v>243</v>
      </c>
      <c r="L6410" t="s">
        <v>244</v>
      </c>
      <c r="M6410">
        <v>0</v>
      </c>
      <c r="N6410">
        <v>0.1</v>
      </c>
      <c r="O6410" t="s">
        <v>1598</v>
      </c>
      <c r="P6410" t="s">
        <v>7055</v>
      </c>
      <c r="Q6410" t="s">
        <v>397</v>
      </c>
      <c r="R6410" t="s">
        <v>2867</v>
      </c>
      <c r="S6410" t="s">
        <v>249</v>
      </c>
      <c r="T6410" t="b">
        <v>0</v>
      </c>
    </row>
    <row r="6411" spans="1:20" x14ac:dyDescent="0.25">
      <c r="A6411" t="s">
        <v>236</v>
      </c>
      <c r="B6411" t="s">
        <v>236</v>
      </c>
      <c r="C6411" t="s">
        <v>237</v>
      </c>
      <c r="D6411" t="s">
        <v>250</v>
      </c>
      <c r="F6411" t="s">
        <v>567</v>
      </c>
      <c r="G6411" t="s">
        <v>1053</v>
      </c>
      <c r="H6411">
        <v>0</v>
      </c>
      <c r="I6411" t="s">
        <v>254</v>
      </c>
      <c r="J6411" t="s">
        <v>242</v>
      </c>
      <c r="K6411" t="s">
        <v>243</v>
      </c>
      <c r="L6411" t="s">
        <v>244</v>
      </c>
      <c r="M6411">
        <v>0</v>
      </c>
      <c r="N6411">
        <v>0</v>
      </c>
      <c r="O6411" t="s">
        <v>432</v>
      </c>
      <c r="P6411" t="s">
        <v>3991</v>
      </c>
      <c r="Q6411" t="s">
        <v>257</v>
      </c>
      <c r="R6411" t="s">
        <v>9629</v>
      </c>
      <c r="S6411" t="s">
        <v>249</v>
      </c>
      <c r="T6411" t="b">
        <v>1</v>
      </c>
    </row>
    <row r="6412" spans="1:20" x14ac:dyDescent="0.25">
      <c r="A6412" t="s">
        <v>259</v>
      </c>
      <c r="B6412" t="s">
        <v>260</v>
      </c>
      <c r="C6412" t="s">
        <v>237</v>
      </c>
      <c r="D6412" t="s">
        <v>677</v>
      </c>
      <c r="E6412" t="s">
        <v>4267</v>
      </c>
      <c r="F6412" t="s">
        <v>12956</v>
      </c>
      <c r="G6412" t="s">
        <v>12956</v>
      </c>
      <c r="H6412">
        <v>0.17399999999999999</v>
      </c>
      <c r="I6412" t="s">
        <v>265</v>
      </c>
      <c r="J6412" t="s">
        <v>242</v>
      </c>
      <c r="K6412" t="s">
        <v>243</v>
      </c>
      <c r="L6412" t="s">
        <v>244</v>
      </c>
      <c r="M6412">
        <v>0</v>
      </c>
      <c r="N6412">
        <v>0.17399999999999999</v>
      </c>
      <c r="O6412" t="s">
        <v>324</v>
      </c>
      <c r="P6412" t="s">
        <v>12134</v>
      </c>
      <c r="Q6412" t="s">
        <v>681</v>
      </c>
      <c r="R6412" t="s">
        <v>12957</v>
      </c>
      <c r="S6412" t="s">
        <v>270</v>
      </c>
      <c r="T6412" t="b">
        <v>0</v>
      </c>
    </row>
    <row r="6413" spans="1:20" x14ac:dyDescent="0.25">
      <c r="A6413" t="s">
        <v>259</v>
      </c>
      <c r="B6413" t="s">
        <v>260</v>
      </c>
      <c r="C6413" t="s">
        <v>294</v>
      </c>
      <c r="D6413" t="s">
        <v>677</v>
      </c>
      <c r="E6413" t="s">
        <v>4267</v>
      </c>
      <c r="F6413" t="s">
        <v>12956</v>
      </c>
      <c r="G6413" t="s">
        <v>12956</v>
      </c>
      <c r="H6413">
        <v>5.04E-2</v>
      </c>
      <c r="I6413" t="s">
        <v>265</v>
      </c>
      <c r="J6413" t="s">
        <v>242</v>
      </c>
      <c r="K6413" t="s">
        <v>243</v>
      </c>
      <c r="L6413" t="s">
        <v>244</v>
      </c>
      <c r="M6413">
        <v>0</v>
      </c>
      <c r="N6413">
        <v>5.04E-2</v>
      </c>
      <c r="O6413" t="s">
        <v>324</v>
      </c>
      <c r="P6413" t="s">
        <v>12134</v>
      </c>
      <c r="Q6413" t="s">
        <v>681</v>
      </c>
      <c r="R6413" t="s">
        <v>12957</v>
      </c>
      <c r="S6413" t="s">
        <v>270</v>
      </c>
      <c r="T6413" t="b">
        <v>0</v>
      </c>
    </row>
    <row r="6414" spans="1:20" x14ac:dyDescent="0.25">
      <c r="A6414" t="s">
        <v>259</v>
      </c>
      <c r="B6414" t="s">
        <v>260</v>
      </c>
      <c r="C6414" t="s">
        <v>237</v>
      </c>
      <c r="D6414" t="s">
        <v>1442</v>
      </c>
      <c r="E6414" t="s">
        <v>1857</v>
      </c>
      <c r="F6414" t="s">
        <v>12733</v>
      </c>
      <c r="G6414" t="s">
        <v>12733</v>
      </c>
      <c r="H6414">
        <v>1.2030000000000001</v>
      </c>
      <c r="I6414" t="s">
        <v>265</v>
      </c>
      <c r="J6414" t="s">
        <v>242</v>
      </c>
      <c r="K6414" t="s">
        <v>243</v>
      </c>
      <c r="L6414" t="s">
        <v>244</v>
      </c>
      <c r="M6414">
        <v>0</v>
      </c>
      <c r="N6414">
        <v>1.2030000000000001</v>
      </c>
      <c r="O6414" t="s">
        <v>446</v>
      </c>
      <c r="P6414" t="s">
        <v>12958</v>
      </c>
      <c r="Q6414" t="s">
        <v>1446</v>
      </c>
      <c r="R6414" t="s">
        <v>12959</v>
      </c>
      <c r="S6414" t="s">
        <v>270</v>
      </c>
      <c r="T6414" t="b">
        <v>1</v>
      </c>
    </row>
    <row r="6415" spans="1:20" x14ac:dyDescent="0.25">
      <c r="A6415" t="s">
        <v>259</v>
      </c>
      <c r="B6415" t="s">
        <v>260</v>
      </c>
      <c r="C6415" t="s">
        <v>336</v>
      </c>
      <c r="D6415" t="s">
        <v>1442</v>
      </c>
      <c r="E6415" t="s">
        <v>1857</v>
      </c>
      <c r="F6415" t="s">
        <v>12733</v>
      </c>
      <c r="G6415" t="s">
        <v>12733</v>
      </c>
      <c r="H6415">
        <v>6219</v>
      </c>
      <c r="I6415" t="s">
        <v>265</v>
      </c>
      <c r="J6415" t="s">
        <v>242</v>
      </c>
      <c r="K6415" t="s">
        <v>243</v>
      </c>
      <c r="L6415" t="s">
        <v>244</v>
      </c>
      <c r="M6415">
        <v>0</v>
      </c>
      <c r="N6415">
        <v>6219</v>
      </c>
      <c r="O6415" t="s">
        <v>446</v>
      </c>
      <c r="P6415" t="s">
        <v>12958</v>
      </c>
      <c r="Q6415" t="s">
        <v>1446</v>
      </c>
      <c r="R6415" t="s">
        <v>12960</v>
      </c>
      <c r="S6415" t="s">
        <v>270</v>
      </c>
      <c r="T6415" t="b">
        <v>1</v>
      </c>
    </row>
    <row r="6416" spans="1:20" x14ac:dyDescent="0.25">
      <c r="A6416" t="s">
        <v>259</v>
      </c>
      <c r="B6416" t="s">
        <v>260</v>
      </c>
      <c r="C6416" t="s">
        <v>336</v>
      </c>
      <c r="D6416" t="s">
        <v>1442</v>
      </c>
      <c r="E6416" t="s">
        <v>1857</v>
      </c>
      <c r="F6416" t="s">
        <v>12733</v>
      </c>
      <c r="G6416" t="s">
        <v>12733</v>
      </c>
      <c r="H6416">
        <v>12016</v>
      </c>
      <c r="I6416" t="s">
        <v>265</v>
      </c>
      <c r="J6416" t="s">
        <v>242</v>
      </c>
      <c r="K6416" t="s">
        <v>243</v>
      </c>
      <c r="L6416" t="s">
        <v>244</v>
      </c>
      <c r="M6416">
        <v>0</v>
      </c>
      <c r="N6416">
        <v>12016</v>
      </c>
      <c r="O6416" t="s">
        <v>446</v>
      </c>
      <c r="P6416" t="s">
        <v>12958</v>
      </c>
      <c r="Q6416" t="s">
        <v>1446</v>
      </c>
      <c r="R6416" t="s">
        <v>12961</v>
      </c>
      <c r="S6416" t="s">
        <v>270</v>
      </c>
      <c r="T6416" t="b">
        <v>1</v>
      </c>
    </row>
    <row r="6417" spans="1:20" x14ac:dyDescent="0.25">
      <c r="A6417" t="s">
        <v>259</v>
      </c>
      <c r="B6417" t="s">
        <v>260</v>
      </c>
      <c r="C6417" t="s">
        <v>237</v>
      </c>
      <c r="D6417" t="s">
        <v>5235</v>
      </c>
      <c r="E6417" t="s">
        <v>574</v>
      </c>
      <c r="F6417" t="s">
        <v>9154</v>
      </c>
      <c r="G6417" t="s">
        <v>9154</v>
      </c>
      <c r="H6417">
        <v>4.22</v>
      </c>
      <c r="I6417" t="s">
        <v>265</v>
      </c>
      <c r="J6417" t="s">
        <v>242</v>
      </c>
      <c r="K6417" t="s">
        <v>243</v>
      </c>
      <c r="L6417" t="s">
        <v>244</v>
      </c>
      <c r="M6417">
        <v>0</v>
      </c>
      <c r="N6417">
        <v>4.22</v>
      </c>
      <c r="O6417" t="s">
        <v>5008</v>
      </c>
      <c r="P6417" t="s">
        <v>12962</v>
      </c>
      <c r="Q6417" t="s">
        <v>5239</v>
      </c>
      <c r="R6417" t="s">
        <v>12963</v>
      </c>
      <c r="S6417" t="s">
        <v>270</v>
      </c>
      <c r="T6417" t="b">
        <v>1</v>
      </c>
    </row>
    <row r="6418" spans="1:20" x14ac:dyDescent="0.25">
      <c r="A6418" t="s">
        <v>259</v>
      </c>
      <c r="B6418" t="s">
        <v>260</v>
      </c>
      <c r="C6418" t="s">
        <v>294</v>
      </c>
      <c r="D6418" t="s">
        <v>5235</v>
      </c>
      <c r="E6418" t="s">
        <v>574</v>
      </c>
      <c r="F6418" t="s">
        <v>9154</v>
      </c>
      <c r="G6418" t="s">
        <v>9154</v>
      </c>
      <c r="H6418">
        <v>3.3</v>
      </c>
      <c r="I6418" t="s">
        <v>265</v>
      </c>
      <c r="J6418" t="s">
        <v>242</v>
      </c>
      <c r="K6418" t="s">
        <v>243</v>
      </c>
      <c r="L6418" t="s">
        <v>244</v>
      </c>
      <c r="M6418">
        <v>0</v>
      </c>
      <c r="N6418">
        <v>3.3</v>
      </c>
      <c r="O6418" t="s">
        <v>5008</v>
      </c>
      <c r="P6418" t="s">
        <v>12962</v>
      </c>
      <c r="Q6418" t="s">
        <v>5239</v>
      </c>
      <c r="R6418" t="s">
        <v>12963</v>
      </c>
      <c r="S6418" t="s">
        <v>270</v>
      </c>
      <c r="T6418" t="b">
        <v>1</v>
      </c>
    </row>
    <row r="6419" spans="1:20" x14ac:dyDescent="0.25">
      <c r="A6419" t="s">
        <v>259</v>
      </c>
      <c r="B6419" t="s">
        <v>260</v>
      </c>
      <c r="C6419" t="s">
        <v>237</v>
      </c>
      <c r="D6419" t="s">
        <v>1953</v>
      </c>
      <c r="E6419" t="s">
        <v>3544</v>
      </c>
      <c r="F6419" t="s">
        <v>10659</v>
      </c>
      <c r="G6419" t="s">
        <v>10659</v>
      </c>
      <c r="H6419">
        <v>0.32800000000000001</v>
      </c>
      <c r="I6419" t="s">
        <v>265</v>
      </c>
      <c r="J6419" t="s">
        <v>242</v>
      </c>
      <c r="K6419" t="s">
        <v>243</v>
      </c>
      <c r="L6419" t="s">
        <v>244</v>
      </c>
      <c r="M6419">
        <v>0</v>
      </c>
      <c r="N6419">
        <v>0.32800000000000001</v>
      </c>
      <c r="O6419" t="s">
        <v>331</v>
      </c>
      <c r="P6419" t="s">
        <v>12964</v>
      </c>
      <c r="Q6419" t="s">
        <v>1957</v>
      </c>
      <c r="R6419" t="s">
        <v>12965</v>
      </c>
      <c r="S6419" t="s">
        <v>270</v>
      </c>
      <c r="T6419" t="b">
        <v>1</v>
      </c>
    </row>
    <row r="6420" spans="1:20" x14ac:dyDescent="0.25">
      <c r="A6420" t="s">
        <v>259</v>
      </c>
      <c r="B6420" t="s">
        <v>260</v>
      </c>
      <c r="C6420" t="s">
        <v>294</v>
      </c>
      <c r="D6420" t="s">
        <v>1953</v>
      </c>
      <c r="E6420" t="s">
        <v>3544</v>
      </c>
      <c r="F6420" t="s">
        <v>10659</v>
      </c>
      <c r="G6420" t="s">
        <v>10659</v>
      </c>
      <c r="H6420">
        <v>9.0399999999999994E-2</v>
      </c>
      <c r="I6420" t="s">
        <v>265</v>
      </c>
      <c r="J6420" t="s">
        <v>242</v>
      </c>
      <c r="K6420" t="s">
        <v>243</v>
      </c>
      <c r="L6420" t="s">
        <v>244</v>
      </c>
      <c r="M6420">
        <v>0</v>
      </c>
      <c r="N6420">
        <v>9.0399999999999994E-2</v>
      </c>
      <c r="O6420" t="s">
        <v>324</v>
      </c>
      <c r="P6420" t="s">
        <v>12964</v>
      </c>
      <c r="Q6420" t="s">
        <v>1957</v>
      </c>
      <c r="R6420" t="s">
        <v>12965</v>
      </c>
      <c r="S6420" t="s">
        <v>270</v>
      </c>
      <c r="T6420" t="b">
        <v>1</v>
      </c>
    </row>
    <row r="6421" spans="1:20" x14ac:dyDescent="0.25">
      <c r="A6421" t="s">
        <v>236</v>
      </c>
      <c r="B6421" t="s">
        <v>236</v>
      </c>
      <c r="C6421" t="s">
        <v>237</v>
      </c>
      <c r="D6421" t="s">
        <v>566</v>
      </c>
      <c r="F6421" t="s">
        <v>2718</v>
      </c>
      <c r="G6421" t="s">
        <v>1053</v>
      </c>
      <c r="H6421">
        <v>0</v>
      </c>
      <c r="I6421" t="s">
        <v>254</v>
      </c>
      <c r="J6421" t="s">
        <v>242</v>
      </c>
      <c r="K6421" t="s">
        <v>243</v>
      </c>
      <c r="L6421" t="s">
        <v>244</v>
      </c>
      <c r="M6421">
        <v>0</v>
      </c>
      <c r="N6421">
        <v>0</v>
      </c>
      <c r="O6421" t="s">
        <v>4331</v>
      </c>
      <c r="P6421" t="s">
        <v>4332</v>
      </c>
      <c r="Q6421" t="s">
        <v>571</v>
      </c>
      <c r="R6421" t="s">
        <v>2722</v>
      </c>
      <c r="S6421" t="s">
        <v>249</v>
      </c>
      <c r="T6421" t="b">
        <v>0</v>
      </c>
    </row>
    <row r="6422" spans="1:20" x14ac:dyDescent="0.25">
      <c r="A6422" t="s">
        <v>259</v>
      </c>
      <c r="B6422" t="s">
        <v>260</v>
      </c>
      <c r="C6422" t="s">
        <v>237</v>
      </c>
      <c r="D6422" t="s">
        <v>496</v>
      </c>
      <c r="E6422" t="s">
        <v>497</v>
      </c>
      <c r="F6422" t="s">
        <v>12966</v>
      </c>
      <c r="G6422" t="s">
        <v>12966</v>
      </c>
      <c r="H6422">
        <v>0.24299999999999999</v>
      </c>
      <c r="I6422" t="s">
        <v>265</v>
      </c>
      <c r="J6422" t="s">
        <v>242</v>
      </c>
      <c r="K6422" t="s">
        <v>243</v>
      </c>
      <c r="L6422" t="s">
        <v>244</v>
      </c>
      <c r="M6422">
        <v>0</v>
      </c>
      <c r="N6422">
        <v>0.24299999999999999</v>
      </c>
      <c r="O6422" t="s">
        <v>446</v>
      </c>
      <c r="P6422" t="s">
        <v>12967</v>
      </c>
      <c r="Q6422" t="s">
        <v>500</v>
      </c>
      <c r="R6422" t="s">
        <v>12968</v>
      </c>
      <c r="S6422" t="s">
        <v>270</v>
      </c>
      <c r="T6422" t="b">
        <v>1</v>
      </c>
    </row>
    <row r="6423" spans="1:20" x14ac:dyDescent="0.25">
      <c r="A6423" t="s">
        <v>259</v>
      </c>
      <c r="B6423" t="s">
        <v>260</v>
      </c>
      <c r="C6423" t="s">
        <v>237</v>
      </c>
      <c r="D6423" t="s">
        <v>2086</v>
      </c>
      <c r="E6423" t="s">
        <v>1874</v>
      </c>
      <c r="F6423" t="s">
        <v>1875</v>
      </c>
      <c r="G6423" t="s">
        <v>1876</v>
      </c>
      <c r="H6423">
        <v>3.008</v>
      </c>
      <c r="I6423" t="s">
        <v>265</v>
      </c>
      <c r="J6423" t="s">
        <v>242</v>
      </c>
      <c r="K6423" t="s">
        <v>243</v>
      </c>
      <c r="L6423" t="s">
        <v>244</v>
      </c>
      <c r="M6423">
        <v>0</v>
      </c>
      <c r="N6423">
        <v>3.008</v>
      </c>
      <c r="O6423" t="s">
        <v>324</v>
      </c>
      <c r="P6423" t="s">
        <v>5802</v>
      </c>
      <c r="Q6423" t="s">
        <v>2091</v>
      </c>
      <c r="R6423" t="s">
        <v>12969</v>
      </c>
      <c r="S6423" t="s">
        <v>270</v>
      </c>
      <c r="T6423" t="b">
        <v>1</v>
      </c>
    </row>
    <row r="6424" spans="1:20" x14ac:dyDescent="0.25">
      <c r="A6424" t="s">
        <v>259</v>
      </c>
      <c r="B6424" t="s">
        <v>260</v>
      </c>
      <c r="C6424" t="s">
        <v>294</v>
      </c>
      <c r="D6424" t="s">
        <v>2086</v>
      </c>
      <c r="E6424" t="s">
        <v>1874</v>
      </c>
      <c r="F6424" t="s">
        <v>1875</v>
      </c>
      <c r="G6424" t="s">
        <v>1876</v>
      </c>
      <c r="H6424">
        <v>1.536</v>
      </c>
      <c r="I6424" t="s">
        <v>265</v>
      </c>
      <c r="J6424" t="s">
        <v>242</v>
      </c>
      <c r="K6424" t="s">
        <v>243</v>
      </c>
      <c r="L6424" t="s">
        <v>244</v>
      </c>
      <c r="M6424">
        <v>0</v>
      </c>
      <c r="N6424">
        <v>1.536</v>
      </c>
      <c r="O6424" t="s">
        <v>324</v>
      </c>
      <c r="P6424" t="s">
        <v>5802</v>
      </c>
      <c r="Q6424" t="s">
        <v>2091</v>
      </c>
      <c r="R6424" t="s">
        <v>12969</v>
      </c>
      <c r="S6424" t="s">
        <v>270</v>
      </c>
      <c r="T6424" t="b">
        <v>1</v>
      </c>
    </row>
    <row r="6425" spans="1:20" x14ac:dyDescent="0.25">
      <c r="A6425" t="s">
        <v>259</v>
      </c>
      <c r="B6425" t="s">
        <v>260</v>
      </c>
      <c r="C6425" t="s">
        <v>237</v>
      </c>
      <c r="D6425" t="s">
        <v>643</v>
      </c>
      <c r="E6425" t="s">
        <v>1358</v>
      </c>
      <c r="F6425" t="s">
        <v>10727</v>
      </c>
      <c r="G6425" t="s">
        <v>10727</v>
      </c>
      <c r="H6425">
        <v>1.008</v>
      </c>
      <c r="I6425" t="s">
        <v>265</v>
      </c>
      <c r="J6425" t="s">
        <v>242</v>
      </c>
      <c r="K6425" t="s">
        <v>243</v>
      </c>
      <c r="L6425" t="s">
        <v>244</v>
      </c>
      <c r="M6425">
        <v>0</v>
      </c>
      <c r="N6425">
        <v>1.008</v>
      </c>
      <c r="O6425" t="s">
        <v>324</v>
      </c>
      <c r="P6425" t="s">
        <v>12970</v>
      </c>
      <c r="Q6425" t="s">
        <v>647</v>
      </c>
      <c r="R6425" t="s">
        <v>12971</v>
      </c>
      <c r="S6425" t="s">
        <v>270</v>
      </c>
      <c r="T6425" t="b">
        <v>0</v>
      </c>
    </row>
    <row r="6426" spans="1:20" x14ac:dyDescent="0.25">
      <c r="A6426" t="s">
        <v>259</v>
      </c>
      <c r="B6426" t="s">
        <v>260</v>
      </c>
      <c r="C6426" t="s">
        <v>336</v>
      </c>
      <c r="D6426" t="s">
        <v>643</v>
      </c>
      <c r="E6426" t="s">
        <v>1358</v>
      </c>
      <c r="F6426" t="s">
        <v>10727</v>
      </c>
      <c r="G6426" t="s">
        <v>10727</v>
      </c>
      <c r="H6426">
        <v>5210</v>
      </c>
      <c r="I6426" t="s">
        <v>265</v>
      </c>
      <c r="J6426" t="s">
        <v>242</v>
      </c>
      <c r="K6426" t="s">
        <v>243</v>
      </c>
      <c r="L6426" t="s">
        <v>244</v>
      </c>
      <c r="M6426">
        <v>0</v>
      </c>
      <c r="N6426">
        <v>5210</v>
      </c>
      <c r="O6426" t="s">
        <v>324</v>
      </c>
      <c r="P6426" t="s">
        <v>12970</v>
      </c>
      <c r="Q6426" t="s">
        <v>647</v>
      </c>
      <c r="R6426" t="s">
        <v>12972</v>
      </c>
      <c r="S6426" t="s">
        <v>270</v>
      </c>
      <c r="T6426" t="b">
        <v>0</v>
      </c>
    </row>
    <row r="6427" spans="1:20" x14ac:dyDescent="0.25">
      <c r="A6427" t="s">
        <v>259</v>
      </c>
      <c r="B6427" t="s">
        <v>260</v>
      </c>
      <c r="C6427" t="s">
        <v>336</v>
      </c>
      <c r="D6427" t="s">
        <v>643</v>
      </c>
      <c r="E6427" t="s">
        <v>1358</v>
      </c>
      <c r="F6427" t="s">
        <v>10727</v>
      </c>
      <c r="G6427" t="s">
        <v>10727</v>
      </c>
      <c r="H6427">
        <v>10066</v>
      </c>
      <c r="I6427" t="s">
        <v>265</v>
      </c>
      <c r="J6427" t="s">
        <v>242</v>
      </c>
      <c r="K6427" t="s">
        <v>243</v>
      </c>
      <c r="L6427" t="s">
        <v>244</v>
      </c>
      <c r="M6427">
        <v>0</v>
      </c>
      <c r="N6427">
        <v>10066</v>
      </c>
      <c r="O6427" t="s">
        <v>324</v>
      </c>
      <c r="P6427" t="s">
        <v>12970</v>
      </c>
      <c r="Q6427" t="s">
        <v>647</v>
      </c>
      <c r="R6427" t="s">
        <v>12973</v>
      </c>
      <c r="S6427" t="s">
        <v>270</v>
      </c>
      <c r="T6427" t="b">
        <v>0</v>
      </c>
    </row>
    <row r="6428" spans="1:20" x14ac:dyDescent="0.25">
      <c r="A6428" t="s">
        <v>236</v>
      </c>
      <c r="B6428" t="s">
        <v>236</v>
      </c>
      <c r="C6428" t="s">
        <v>237</v>
      </c>
      <c r="D6428" t="s">
        <v>566</v>
      </c>
      <c r="F6428" t="s">
        <v>672</v>
      </c>
      <c r="G6428" t="s">
        <v>3310</v>
      </c>
      <c r="H6428">
        <v>6.9999999999999999E-4</v>
      </c>
      <c r="I6428" t="s">
        <v>241</v>
      </c>
      <c r="J6428" t="s">
        <v>242</v>
      </c>
      <c r="K6428" t="s">
        <v>243</v>
      </c>
      <c r="L6428" t="s">
        <v>244</v>
      </c>
      <c r="M6428">
        <v>0</v>
      </c>
      <c r="N6428">
        <v>6.9999999999999999E-4</v>
      </c>
      <c r="O6428" t="s">
        <v>2720</v>
      </c>
      <c r="P6428" s="18" t="s">
        <v>4654</v>
      </c>
      <c r="Q6428" t="s">
        <v>571</v>
      </c>
      <c r="R6428" t="s">
        <v>692</v>
      </c>
      <c r="S6428" t="s">
        <v>249</v>
      </c>
      <c r="T6428" t="b">
        <v>0</v>
      </c>
    </row>
    <row r="6429" spans="1:20" x14ac:dyDescent="0.25">
      <c r="A6429" t="s">
        <v>259</v>
      </c>
      <c r="B6429" t="s">
        <v>260</v>
      </c>
      <c r="C6429" t="s">
        <v>237</v>
      </c>
      <c r="D6429" t="s">
        <v>1323</v>
      </c>
      <c r="E6429" t="s">
        <v>6834</v>
      </c>
      <c r="F6429" t="s">
        <v>12974</v>
      </c>
      <c r="G6429" t="s">
        <v>12975</v>
      </c>
      <c r="H6429">
        <v>4.9510999999999999E-2</v>
      </c>
      <c r="I6429" t="s">
        <v>265</v>
      </c>
      <c r="J6429" t="s">
        <v>242</v>
      </c>
      <c r="K6429" t="s">
        <v>243</v>
      </c>
      <c r="L6429" t="s">
        <v>244</v>
      </c>
      <c r="M6429">
        <v>0</v>
      </c>
      <c r="N6429">
        <v>4.9510999999999999E-2</v>
      </c>
      <c r="O6429" t="s">
        <v>372</v>
      </c>
      <c r="P6429" t="s">
        <v>12976</v>
      </c>
      <c r="Q6429" t="s">
        <v>1328</v>
      </c>
      <c r="R6429" t="s">
        <v>12977</v>
      </c>
      <c r="S6429" t="s">
        <v>270</v>
      </c>
      <c r="T6429" t="b">
        <v>1</v>
      </c>
    </row>
    <row r="6430" spans="1:20" x14ac:dyDescent="0.25">
      <c r="A6430" t="s">
        <v>236</v>
      </c>
      <c r="B6430" t="s">
        <v>236</v>
      </c>
      <c r="C6430" t="s">
        <v>237</v>
      </c>
      <c r="D6430" t="s">
        <v>250</v>
      </c>
      <c r="F6430" t="s">
        <v>2718</v>
      </c>
      <c r="G6430" t="s">
        <v>240</v>
      </c>
      <c r="H6430">
        <v>0.01</v>
      </c>
      <c r="I6430" t="s">
        <v>241</v>
      </c>
      <c r="J6430" t="s">
        <v>242</v>
      </c>
      <c r="K6430" t="s">
        <v>243</v>
      </c>
      <c r="L6430" t="s">
        <v>244</v>
      </c>
      <c r="M6430">
        <v>0</v>
      </c>
      <c r="N6430">
        <v>0.01</v>
      </c>
      <c r="O6430" t="s">
        <v>546</v>
      </c>
      <c r="P6430" t="s">
        <v>5904</v>
      </c>
      <c r="Q6430" t="s">
        <v>257</v>
      </c>
      <c r="R6430" t="s">
        <v>4089</v>
      </c>
      <c r="S6430" t="s">
        <v>249</v>
      </c>
      <c r="T6430" t="b">
        <v>0</v>
      </c>
    </row>
    <row r="6431" spans="1:20" x14ac:dyDescent="0.25">
      <c r="A6431" t="s">
        <v>236</v>
      </c>
      <c r="B6431" t="s">
        <v>236</v>
      </c>
      <c r="C6431" t="s">
        <v>237</v>
      </c>
      <c r="D6431" t="s">
        <v>250</v>
      </c>
      <c r="F6431" t="s">
        <v>2718</v>
      </c>
      <c r="G6431" t="s">
        <v>12978</v>
      </c>
      <c r="H6431">
        <v>4.2000000000000003E-2</v>
      </c>
      <c r="I6431" t="s">
        <v>241</v>
      </c>
      <c r="J6431" t="s">
        <v>242</v>
      </c>
      <c r="K6431" t="s">
        <v>243</v>
      </c>
      <c r="L6431" t="s">
        <v>244</v>
      </c>
      <c r="M6431">
        <v>0</v>
      </c>
      <c r="N6431">
        <v>4.2000000000000003E-2</v>
      </c>
      <c r="O6431" t="s">
        <v>432</v>
      </c>
      <c r="P6431" t="s">
        <v>12979</v>
      </c>
      <c r="Q6431" t="s">
        <v>257</v>
      </c>
      <c r="R6431" t="s">
        <v>4089</v>
      </c>
      <c r="S6431" t="s">
        <v>249</v>
      </c>
      <c r="T6431" t="b">
        <v>1</v>
      </c>
    </row>
    <row r="6432" spans="1:20" x14ac:dyDescent="0.25">
      <c r="A6432" t="s">
        <v>259</v>
      </c>
      <c r="B6432" t="s">
        <v>260</v>
      </c>
      <c r="C6432" t="s">
        <v>237</v>
      </c>
      <c r="D6432" t="s">
        <v>3010</v>
      </c>
      <c r="E6432" t="s">
        <v>4422</v>
      </c>
      <c r="F6432" t="s">
        <v>4423</v>
      </c>
      <c r="G6432" t="s">
        <v>4423</v>
      </c>
      <c r="H6432">
        <v>0.122</v>
      </c>
      <c r="I6432" t="s">
        <v>265</v>
      </c>
      <c r="J6432" t="s">
        <v>242</v>
      </c>
      <c r="K6432" t="s">
        <v>243</v>
      </c>
      <c r="L6432" t="s">
        <v>244</v>
      </c>
      <c r="M6432">
        <v>0</v>
      </c>
      <c r="N6432">
        <v>0.122</v>
      </c>
      <c r="O6432" t="s">
        <v>446</v>
      </c>
      <c r="P6432" t="s">
        <v>12980</v>
      </c>
      <c r="Q6432" t="s">
        <v>3013</v>
      </c>
      <c r="R6432" t="s">
        <v>12981</v>
      </c>
      <c r="S6432" t="s">
        <v>270</v>
      </c>
      <c r="T6432" t="b">
        <v>1</v>
      </c>
    </row>
    <row r="6433" spans="1:20" x14ac:dyDescent="0.25">
      <c r="A6433" t="s">
        <v>259</v>
      </c>
      <c r="B6433" t="s">
        <v>260</v>
      </c>
      <c r="C6433" t="s">
        <v>294</v>
      </c>
      <c r="D6433" t="s">
        <v>3010</v>
      </c>
      <c r="E6433" t="s">
        <v>4422</v>
      </c>
      <c r="F6433" t="s">
        <v>4423</v>
      </c>
      <c r="G6433" t="s">
        <v>4423</v>
      </c>
      <c r="H6433">
        <v>5.3800000000000001E-2</v>
      </c>
      <c r="I6433" t="s">
        <v>265</v>
      </c>
      <c r="J6433" t="s">
        <v>242</v>
      </c>
      <c r="K6433" t="s">
        <v>243</v>
      </c>
      <c r="L6433" t="s">
        <v>244</v>
      </c>
      <c r="M6433">
        <v>0</v>
      </c>
      <c r="N6433">
        <v>5.3800000000000001E-2</v>
      </c>
      <c r="O6433" t="s">
        <v>446</v>
      </c>
      <c r="P6433" t="s">
        <v>12980</v>
      </c>
      <c r="Q6433" t="s">
        <v>3013</v>
      </c>
      <c r="R6433" t="s">
        <v>12981</v>
      </c>
      <c r="S6433" t="s">
        <v>270</v>
      </c>
      <c r="T6433" t="b">
        <v>1</v>
      </c>
    </row>
    <row r="6434" spans="1:20" x14ac:dyDescent="0.25">
      <c r="A6434" t="s">
        <v>236</v>
      </c>
      <c r="B6434" t="s">
        <v>236</v>
      </c>
      <c r="C6434" t="s">
        <v>336</v>
      </c>
      <c r="D6434" t="s">
        <v>3096</v>
      </c>
      <c r="E6434" t="s">
        <v>12982</v>
      </c>
      <c r="F6434" t="s">
        <v>12983</v>
      </c>
      <c r="G6434" t="s">
        <v>12984</v>
      </c>
      <c r="H6434">
        <v>1083</v>
      </c>
      <c r="I6434" t="s">
        <v>341</v>
      </c>
      <c r="J6434" t="s">
        <v>242</v>
      </c>
      <c r="K6434" t="s">
        <v>243</v>
      </c>
      <c r="L6434" t="s">
        <v>244</v>
      </c>
      <c r="M6434">
        <v>0</v>
      </c>
      <c r="N6434">
        <v>1083</v>
      </c>
      <c r="O6434" t="s">
        <v>316</v>
      </c>
      <c r="P6434" t="s">
        <v>4967</v>
      </c>
      <c r="Q6434" t="s">
        <v>3101</v>
      </c>
      <c r="R6434" t="s">
        <v>12985</v>
      </c>
      <c r="S6434" t="s">
        <v>249</v>
      </c>
      <c r="T6434" t="b">
        <v>0</v>
      </c>
    </row>
    <row r="6435" spans="1:20" x14ac:dyDescent="0.25">
      <c r="A6435" t="s">
        <v>236</v>
      </c>
      <c r="B6435" t="s">
        <v>236</v>
      </c>
      <c r="C6435" t="s">
        <v>336</v>
      </c>
      <c r="D6435" t="s">
        <v>3096</v>
      </c>
      <c r="E6435" t="s">
        <v>12982</v>
      </c>
      <c r="F6435" t="s">
        <v>12983</v>
      </c>
      <c r="G6435" t="s">
        <v>12984</v>
      </c>
      <c r="H6435">
        <v>2993</v>
      </c>
      <c r="I6435" t="s">
        <v>341</v>
      </c>
      <c r="J6435" t="s">
        <v>242</v>
      </c>
      <c r="K6435" t="s">
        <v>243</v>
      </c>
      <c r="L6435" t="s">
        <v>244</v>
      </c>
      <c r="M6435">
        <v>0</v>
      </c>
      <c r="N6435">
        <v>2993</v>
      </c>
      <c r="O6435" t="s">
        <v>316</v>
      </c>
      <c r="P6435" t="s">
        <v>4967</v>
      </c>
      <c r="Q6435" t="s">
        <v>3101</v>
      </c>
      <c r="R6435" t="s">
        <v>12986</v>
      </c>
      <c r="S6435" t="s">
        <v>249</v>
      </c>
      <c r="T6435" t="b">
        <v>0</v>
      </c>
    </row>
    <row r="6436" spans="1:20" x14ac:dyDescent="0.25">
      <c r="A6436" t="s">
        <v>259</v>
      </c>
      <c r="B6436" t="s">
        <v>260</v>
      </c>
      <c r="C6436" t="s">
        <v>237</v>
      </c>
      <c r="D6436" t="s">
        <v>4934</v>
      </c>
      <c r="E6436" t="s">
        <v>5959</v>
      </c>
      <c r="F6436" t="s">
        <v>12987</v>
      </c>
      <c r="G6436" t="s">
        <v>12988</v>
      </c>
      <c r="H6436">
        <v>1.248</v>
      </c>
      <c r="I6436" t="s">
        <v>265</v>
      </c>
      <c r="J6436" t="s">
        <v>242</v>
      </c>
      <c r="K6436" t="s">
        <v>243</v>
      </c>
      <c r="L6436" t="s">
        <v>244</v>
      </c>
      <c r="M6436">
        <v>0</v>
      </c>
      <c r="N6436">
        <v>1.248</v>
      </c>
      <c r="O6436" t="s">
        <v>518</v>
      </c>
      <c r="P6436" t="s">
        <v>12989</v>
      </c>
      <c r="Q6436" t="s">
        <v>4939</v>
      </c>
      <c r="R6436" t="s">
        <v>12990</v>
      </c>
      <c r="S6436" t="s">
        <v>270</v>
      </c>
      <c r="T6436" t="b">
        <v>1</v>
      </c>
    </row>
    <row r="6437" spans="1:20" x14ac:dyDescent="0.25">
      <c r="A6437" t="s">
        <v>259</v>
      </c>
      <c r="B6437" t="s">
        <v>260</v>
      </c>
      <c r="C6437" t="s">
        <v>237</v>
      </c>
      <c r="D6437" t="s">
        <v>1382</v>
      </c>
      <c r="E6437" t="s">
        <v>2878</v>
      </c>
      <c r="F6437" t="s">
        <v>2878</v>
      </c>
      <c r="G6437" t="s">
        <v>3477</v>
      </c>
      <c r="H6437">
        <v>0.752</v>
      </c>
      <c r="I6437" t="s">
        <v>265</v>
      </c>
      <c r="J6437" t="s">
        <v>242</v>
      </c>
      <c r="K6437" t="s">
        <v>243</v>
      </c>
      <c r="L6437" t="s">
        <v>244</v>
      </c>
      <c r="M6437">
        <v>0</v>
      </c>
      <c r="N6437">
        <v>0.752</v>
      </c>
      <c r="O6437" t="s">
        <v>324</v>
      </c>
      <c r="P6437" t="s">
        <v>12991</v>
      </c>
      <c r="Q6437" t="s">
        <v>1387</v>
      </c>
      <c r="R6437" t="s">
        <v>12992</v>
      </c>
      <c r="S6437" t="s">
        <v>270</v>
      </c>
      <c r="T6437" t="b">
        <v>1</v>
      </c>
    </row>
    <row r="6438" spans="1:20" x14ac:dyDescent="0.25">
      <c r="A6438" t="s">
        <v>259</v>
      </c>
      <c r="B6438" t="s">
        <v>260</v>
      </c>
      <c r="C6438" t="s">
        <v>294</v>
      </c>
      <c r="D6438" t="s">
        <v>1382</v>
      </c>
      <c r="E6438" t="s">
        <v>2878</v>
      </c>
      <c r="F6438" t="s">
        <v>2878</v>
      </c>
      <c r="G6438" t="s">
        <v>3477</v>
      </c>
      <c r="H6438">
        <v>0.38400000000000001</v>
      </c>
      <c r="I6438" t="s">
        <v>265</v>
      </c>
      <c r="J6438" t="s">
        <v>242</v>
      </c>
      <c r="K6438" t="s">
        <v>243</v>
      </c>
      <c r="L6438" t="s">
        <v>244</v>
      </c>
      <c r="M6438">
        <v>0</v>
      </c>
      <c r="N6438">
        <v>0.38400000000000001</v>
      </c>
      <c r="O6438" t="s">
        <v>324</v>
      </c>
      <c r="P6438" t="s">
        <v>12991</v>
      </c>
      <c r="Q6438" t="s">
        <v>1387</v>
      </c>
      <c r="R6438" t="s">
        <v>12992</v>
      </c>
      <c r="S6438" t="s">
        <v>270</v>
      </c>
      <c r="T6438" t="b">
        <v>1</v>
      </c>
    </row>
    <row r="6439" spans="1:20" x14ac:dyDescent="0.25">
      <c r="A6439" t="s">
        <v>259</v>
      </c>
      <c r="B6439" t="s">
        <v>260</v>
      </c>
      <c r="C6439" t="s">
        <v>237</v>
      </c>
      <c r="D6439" t="s">
        <v>3010</v>
      </c>
      <c r="E6439" t="s">
        <v>1353</v>
      </c>
      <c r="F6439" t="s">
        <v>12993</v>
      </c>
      <c r="G6439" t="s">
        <v>12993</v>
      </c>
      <c r="H6439">
        <v>6.1100000000000002E-2</v>
      </c>
      <c r="I6439" t="s">
        <v>265</v>
      </c>
      <c r="J6439" t="s">
        <v>242</v>
      </c>
      <c r="K6439" t="s">
        <v>243</v>
      </c>
      <c r="L6439" t="s">
        <v>244</v>
      </c>
      <c r="M6439">
        <v>0</v>
      </c>
      <c r="N6439">
        <v>6.1100000000000002E-2</v>
      </c>
      <c r="O6439" t="s">
        <v>446</v>
      </c>
      <c r="P6439" t="s">
        <v>12994</v>
      </c>
      <c r="Q6439" t="s">
        <v>3013</v>
      </c>
      <c r="R6439" t="s">
        <v>12995</v>
      </c>
      <c r="S6439" t="s">
        <v>270</v>
      </c>
      <c r="T6439" t="b">
        <v>1</v>
      </c>
    </row>
    <row r="6440" spans="1:20" x14ac:dyDescent="0.25">
      <c r="A6440" t="s">
        <v>259</v>
      </c>
      <c r="B6440" t="s">
        <v>260</v>
      </c>
      <c r="C6440" t="s">
        <v>294</v>
      </c>
      <c r="D6440" t="s">
        <v>3010</v>
      </c>
      <c r="E6440" t="s">
        <v>1353</v>
      </c>
      <c r="F6440" t="s">
        <v>12993</v>
      </c>
      <c r="G6440" t="s">
        <v>12993</v>
      </c>
      <c r="H6440">
        <v>2.69E-2</v>
      </c>
      <c r="I6440" t="s">
        <v>265</v>
      </c>
      <c r="J6440" t="s">
        <v>242</v>
      </c>
      <c r="K6440" t="s">
        <v>243</v>
      </c>
      <c r="L6440" t="s">
        <v>244</v>
      </c>
      <c r="M6440">
        <v>0</v>
      </c>
      <c r="N6440">
        <v>2.69E-2</v>
      </c>
      <c r="O6440" t="s">
        <v>446</v>
      </c>
      <c r="P6440" t="s">
        <v>12994</v>
      </c>
      <c r="Q6440" t="s">
        <v>3013</v>
      </c>
      <c r="R6440" t="s">
        <v>12995</v>
      </c>
      <c r="S6440" t="s">
        <v>270</v>
      </c>
      <c r="T6440" t="b">
        <v>1</v>
      </c>
    </row>
    <row r="6441" spans="1:20" x14ac:dyDescent="0.25">
      <c r="A6441" t="s">
        <v>259</v>
      </c>
      <c r="B6441" t="s">
        <v>260</v>
      </c>
      <c r="C6441" t="s">
        <v>237</v>
      </c>
      <c r="D6441" t="s">
        <v>2911</v>
      </c>
      <c r="E6441" t="s">
        <v>3776</v>
      </c>
      <c r="F6441" t="s">
        <v>7023</v>
      </c>
      <c r="G6441" t="s">
        <v>7024</v>
      </c>
      <c r="H6441">
        <v>2.34</v>
      </c>
      <c r="I6441" t="s">
        <v>265</v>
      </c>
      <c r="J6441" t="s">
        <v>242</v>
      </c>
      <c r="K6441" t="s">
        <v>243</v>
      </c>
      <c r="L6441" t="s">
        <v>244</v>
      </c>
      <c r="M6441">
        <v>0</v>
      </c>
      <c r="N6441">
        <v>2.34</v>
      </c>
      <c r="O6441" t="s">
        <v>446</v>
      </c>
      <c r="P6441" t="s">
        <v>12996</v>
      </c>
      <c r="Q6441" t="s">
        <v>2916</v>
      </c>
      <c r="R6441" t="s">
        <v>12997</v>
      </c>
      <c r="S6441" t="s">
        <v>270</v>
      </c>
      <c r="T6441" t="b">
        <v>1</v>
      </c>
    </row>
    <row r="6442" spans="1:20" x14ac:dyDescent="0.25">
      <c r="A6442" t="s">
        <v>259</v>
      </c>
      <c r="B6442" t="s">
        <v>260</v>
      </c>
      <c r="C6442" t="s">
        <v>294</v>
      </c>
      <c r="D6442" t="s">
        <v>2911</v>
      </c>
      <c r="E6442" t="s">
        <v>3776</v>
      </c>
      <c r="F6442" t="s">
        <v>7023</v>
      </c>
      <c r="G6442" t="s">
        <v>7024</v>
      </c>
      <c r="H6442">
        <v>1.236</v>
      </c>
      <c r="I6442" t="s">
        <v>265</v>
      </c>
      <c r="J6442" t="s">
        <v>242</v>
      </c>
      <c r="K6442" t="s">
        <v>243</v>
      </c>
      <c r="L6442" t="s">
        <v>244</v>
      </c>
      <c r="M6442">
        <v>0</v>
      </c>
      <c r="N6442">
        <v>1.236</v>
      </c>
      <c r="O6442" t="s">
        <v>446</v>
      </c>
      <c r="P6442" t="s">
        <v>12996</v>
      </c>
      <c r="Q6442" t="s">
        <v>2916</v>
      </c>
      <c r="R6442" t="s">
        <v>12997</v>
      </c>
      <c r="S6442" t="s">
        <v>270</v>
      </c>
      <c r="T6442" t="b">
        <v>1</v>
      </c>
    </row>
    <row r="6443" spans="1:20" x14ac:dyDescent="0.25">
      <c r="A6443" t="s">
        <v>236</v>
      </c>
      <c r="B6443" t="s">
        <v>615</v>
      </c>
      <c r="C6443" t="s">
        <v>237</v>
      </c>
      <c r="D6443" t="s">
        <v>615</v>
      </c>
      <c r="F6443" t="s">
        <v>12998</v>
      </c>
      <c r="G6443" t="s">
        <v>12999</v>
      </c>
      <c r="H6443">
        <v>0.13800000000000001</v>
      </c>
      <c r="I6443" t="s">
        <v>618</v>
      </c>
      <c r="J6443" t="s">
        <v>242</v>
      </c>
      <c r="K6443" t="s">
        <v>243</v>
      </c>
      <c r="L6443" t="s">
        <v>244</v>
      </c>
      <c r="M6443">
        <v>0</v>
      </c>
      <c r="N6443">
        <v>0.13800000000000001</v>
      </c>
      <c r="O6443" t="s">
        <v>432</v>
      </c>
      <c r="P6443" t="s">
        <v>13000</v>
      </c>
      <c r="Q6443" t="s">
        <v>621</v>
      </c>
      <c r="R6443" t="s">
        <v>13001</v>
      </c>
      <c r="S6443" t="s">
        <v>623</v>
      </c>
      <c r="T6443" t="b">
        <v>1</v>
      </c>
    </row>
    <row r="6444" spans="1:20" x14ac:dyDescent="0.25">
      <c r="A6444" t="s">
        <v>259</v>
      </c>
      <c r="B6444" t="s">
        <v>260</v>
      </c>
      <c r="C6444" t="s">
        <v>237</v>
      </c>
      <c r="D6444" t="s">
        <v>328</v>
      </c>
      <c r="E6444" t="s">
        <v>3059</v>
      </c>
      <c r="F6444" t="s">
        <v>6820</v>
      </c>
      <c r="G6444" t="s">
        <v>6820</v>
      </c>
      <c r="H6444">
        <v>2.2599999999999999E-2</v>
      </c>
      <c r="I6444" t="s">
        <v>265</v>
      </c>
      <c r="J6444" t="s">
        <v>242</v>
      </c>
      <c r="K6444" t="s">
        <v>243</v>
      </c>
      <c r="L6444" t="s">
        <v>244</v>
      </c>
      <c r="M6444">
        <v>0</v>
      </c>
      <c r="N6444">
        <v>2.2599999999999999E-2</v>
      </c>
      <c r="O6444" t="s">
        <v>1258</v>
      </c>
      <c r="P6444" t="s">
        <v>13002</v>
      </c>
      <c r="Q6444" t="s">
        <v>333</v>
      </c>
      <c r="R6444" t="s">
        <v>13003</v>
      </c>
      <c r="S6444" t="s">
        <v>270</v>
      </c>
      <c r="T6444" t="b">
        <v>1</v>
      </c>
    </row>
    <row r="6445" spans="1:20" x14ac:dyDescent="0.25">
      <c r="A6445" t="s">
        <v>259</v>
      </c>
      <c r="B6445" t="s">
        <v>260</v>
      </c>
      <c r="C6445" t="s">
        <v>237</v>
      </c>
      <c r="D6445" t="s">
        <v>8144</v>
      </c>
      <c r="E6445" t="s">
        <v>6540</v>
      </c>
      <c r="F6445" t="s">
        <v>12196</v>
      </c>
      <c r="G6445" t="s">
        <v>12196</v>
      </c>
      <c r="H6445">
        <v>0.33839999999999998</v>
      </c>
      <c r="I6445" t="s">
        <v>265</v>
      </c>
      <c r="J6445" t="s">
        <v>242</v>
      </c>
      <c r="K6445" t="s">
        <v>243</v>
      </c>
      <c r="L6445" t="s">
        <v>244</v>
      </c>
      <c r="M6445">
        <v>0</v>
      </c>
      <c r="N6445">
        <v>0.33839999999999998</v>
      </c>
      <c r="O6445" t="s">
        <v>298</v>
      </c>
      <c r="P6445" t="s">
        <v>13004</v>
      </c>
      <c r="Q6445" t="s">
        <v>8146</v>
      </c>
      <c r="R6445" t="s">
        <v>13005</v>
      </c>
      <c r="S6445" t="s">
        <v>270</v>
      </c>
      <c r="T6445" t="b">
        <v>1</v>
      </c>
    </row>
    <row r="6446" spans="1:20" x14ac:dyDescent="0.25">
      <c r="A6446" t="s">
        <v>259</v>
      </c>
      <c r="B6446" t="s">
        <v>260</v>
      </c>
      <c r="C6446" t="s">
        <v>294</v>
      </c>
      <c r="D6446" t="s">
        <v>8144</v>
      </c>
      <c r="E6446" t="s">
        <v>6540</v>
      </c>
      <c r="F6446" t="s">
        <v>12196</v>
      </c>
      <c r="G6446" t="s">
        <v>12196</v>
      </c>
      <c r="H6446">
        <v>0.22800000000000001</v>
      </c>
      <c r="I6446" t="s">
        <v>265</v>
      </c>
      <c r="J6446" t="s">
        <v>242</v>
      </c>
      <c r="K6446" t="s">
        <v>243</v>
      </c>
      <c r="L6446" t="s">
        <v>244</v>
      </c>
      <c r="M6446">
        <v>0</v>
      </c>
      <c r="N6446">
        <v>0.22800000000000001</v>
      </c>
      <c r="O6446" t="s">
        <v>298</v>
      </c>
      <c r="P6446" t="s">
        <v>13004</v>
      </c>
      <c r="Q6446" t="s">
        <v>8146</v>
      </c>
      <c r="R6446" t="s">
        <v>13005</v>
      </c>
      <c r="S6446" t="s">
        <v>270</v>
      </c>
      <c r="T6446" t="b">
        <v>1</v>
      </c>
    </row>
    <row r="6447" spans="1:20" x14ac:dyDescent="0.25">
      <c r="A6447" t="s">
        <v>259</v>
      </c>
      <c r="B6447" t="s">
        <v>260</v>
      </c>
      <c r="C6447" t="s">
        <v>237</v>
      </c>
      <c r="D6447" t="s">
        <v>1155</v>
      </c>
      <c r="E6447" t="s">
        <v>2376</v>
      </c>
      <c r="F6447" t="s">
        <v>2377</v>
      </c>
      <c r="G6447" t="s">
        <v>2377</v>
      </c>
      <c r="H6447">
        <v>0.21099999999999999</v>
      </c>
      <c r="I6447" t="s">
        <v>265</v>
      </c>
      <c r="J6447" t="s">
        <v>242</v>
      </c>
      <c r="K6447" t="s">
        <v>243</v>
      </c>
      <c r="L6447" t="s">
        <v>244</v>
      </c>
      <c r="M6447">
        <v>0</v>
      </c>
      <c r="N6447">
        <v>0.21099999999999999</v>
      </c>
      <c r="O6447" t="s">
        <v>952</v>
      </c>
      <c r="P6447" t="s">
        <v>3064</v>
      </c>
      <c r="Q6447" t="s">
        <v>1159</v>
      </c>
      <c r="R6447" t="s">
        <v>13006</v>
      </c>
      <c r="S6447" t="s">
        <v>270</v>
      </c>
      <c r="T6447" t="b">
        <v>0</v>
      </c>
    </row>
    <row r="6448" spans="1:20" x14ac:dyDescent="0.25">
      <c r="A6448" t="s">
        <v>259</v>
      </c>
      <c r="B6448" t="s">
        <v>260</v>
      </c>
      <c r="C6448" t="s">
        <v>294</v>
      </c>
      <c r="D6448" t="s">
        <v>1155</v>
      </c>
      <c r="E6448" t="s">
        <v>2376</v>
      </c>
      <c r="F6448" t="s">
        <v>2377</v>
      </c>
      <c r="G6448" t="s">
        <v>2377</v>
      </c>
      <c r="H6448">
        <v>7.3999999999999996E-2</v>
      </c>
      <c r="I6448" t="s">
        <v>265</v>
      </c>
      <c r="J6448" t="s">
        <v>242</v>
      </c>
      <c r="K6448" t="s">
        <v>243</v>
      </c>
      <c r="L6448" t="s">
        <v>244</v>
      </c>
      <c r="M6448">
        <v>0</v>
      </c>
      <c r="N6448">
        <v>7.3999999999999996E-2</v>
      </c>
      <c r="O6448" t="s">
        <v>952</v>
      </c>
      <c r="P6448" t="s">
        <v>3064</v>
      </c>
      <c r="Q6448" t="s">
        <v>1159</v>
      </c>
      <c r="R6448" t="s">
        <v>13006</v>
      </c>
      <c r="S6448" t="s">
        <v>270</v>
      </c>
      <c r="T6448" t="b">
        <v>0</v>
      </c>
    </row>
    <row r="6449" spans="1:20" x14ac:dyDescent="0.25">
      <c r="A6449" t="s">
        <v>236</v>
      </c>
      <c r="B6449" t="s">
        <v>615</v>
      </c>
      <c r="C6449" t="s">
        <v>336</v>
      </c>
      <c r="D6449" t="s">
        <v>4941</v>
      </c>
      <c r="E6449" t="s">
        <v>13007</v>
      </c>
      <c r="F6449" t="s">
        <v>13008</v>
      </c>
      <c r="G6449" t="s">
        <v>13009</v>
      </c>
      <c r="H6449">
        <v>403321</v>
      </c>
      <c r="I6449" t="s">
        <v>618</v>
      </c>
      <c r="J6449" t="s">
        <v>242</v>
      </c>
      <c r="K6449" t="s">
        <v>243</v>
      </c>
      <c r="L6449" t="s">
        <v>244</v>
      </c>
      <c r="M6449">
        <v>0</v>
      </c>
      <c r="N6449">
        <v>403321</v>
      </c>
      <c r="O6449" t="s">
        <v>844</v>
      </c>
      <c r="P6449" t="s">
        <v>7130</v>
      </c>
      <c r="Q6449" t="s">
        <v>4946</v>
      </c>
      <c r="R6449" t="s">
        <v>13010</v>
      </c>
      <c r="S6449" t="s">
        <v>623</v>
      </c>
      <c r="T6449" t="b">
        <v>0</v>
      </c>
    </row>
    <row r="6450" spans="1:20" x14ac:dyDescent="0.25">
      <c r="A6450" t="s">
        <v>259</v>
      </c>
      <c r="B6450" t="s">
        <v>260</v>
      </c>
      <c r="C6450" t="s">
        <v>237</v>
      </c>
      <c r="D6450" t="s">
        <v>943</v>
      </c>
      <c r="E6450" t="s">
        <v>7908</v>
      </c>
      <c r="F6450" t="s">
        <v>7955</v>
      </c>
      <c r="G6450" t="s">
        <v>7955</v>
      </c>
      <c r="H6450">
        <v>1.6857500000000001</v>
      </c>
      <c r="I6450" t="s">
        <v>265</v>
      </c>
      <c r="J6450" t="s">
        <v>242</v>
      </c>
      <c r="K6450" t="s">
        <v>243</v>
      </c>
      <c r="L6450" t="s">
        <v>244</v>
      </c>
      <c r="M6450">
        <v>0</v>
      </c>
      <c r="N6450">
        <v>1.6857500000000001</v>
      </c>
      <c r="O6450" t="s">
        <v>372</v>
      </c>
      <c r="P6450" t="s">
        <v>13011</v>
      </c>
      <c r="Q6450" t="s">
        <v>947</v>
      </c>
      <c r="R6450" t="s">
        <v>13012</v>
      </c>
      <c r="S6450" t="s">
        <v>270</v>
      </c>
      <c r="T6450" t="b">
        <v>1</v>
      </c>
    </row>
    <row r="6451" spans="1:20" x14ac:dyDescent="0.25">
      <c r="A6451" t="s">
        <v>259</v>
      </c>
      <c r="B6451" t="s">
        <v>260</v>
      </c>
      <c r="C6451" t="s">
        <v>294</v>
      </c>
      <c r="D6451" t="s">
        <v>943</v>
      </c>
      <c r="E6451" t="s">
        <v>7908</v>
      </c>
      <c r="F6451" t="s">
        <v>7955</v>
      </c>
      <c r="G6451" t="s">
        <v>7955</v>
      </c>
      <c r="H6451">
        <v>0.68281899999999995</v>
      </c>
      <c r="I6451" t="s">
        <v>265</v>
      </c>
      <c r="J6451" t="s">
        <v>242</v>
      </c>
      <c r="K6451" t="s">
        <v>243</v>
      </c>
      <c r="L6451" t="s">
        <v>244</v>
      </c>
      <c r="M6451">
        <v>0</v>
      </c>
      <c r="N6451">
        <v>0.68281899999999995</v>
      </c>
      <c r="O6451" t="s">
        <v>372</v>
      </c>
      <c r="P6451" t="s">
        <v>13011</v>
      </c>
      <c r="Q6451" t="s">
        <v>947</v>
      </c>
      <c r="R6451" t="s">
        <v>13012</v>
      </c>
      <c r="S6451" t="s">
        <v>270</v>
      </c>
      <c r="T6451" t="b">
        <v>1</v>
      </c>
    </row>
    <row r="6452" spans="1:20" x14ac:dyDescent="0.25">
      <c r="A6452" t="s">
        <v>259</v>
      </c>
      <c r="B6452" t="s">
        <v>260</v>
      </c>
      <c r="C6452" t="s">
        <v>237</v>
      </c>
      <c r="D6452" t="s">
        <v>2011</v>
      </c>
      <c r="E6452" t="s">
        <v>3391</v>
      </c>
      <c r="F6452" t="s">
        <v>3392</v>
      </c>
      <c r="G6452" t="s">
        <v>3393</v>
      </c>
      <c r="H6452">
        <v>0.150556</v>
      </c>
      <c r="I6452" t="s">
        <v>265</v>
      </c>
      <c r="J6452" t="s">
        <v>242</v>
      </c>
      <c r="K6452" t="s">
        <v>243</v>
      </c>
      <c r="L6452" t="s">
        <v>244</v>
      </c>
      <c r="M6452">
        <v>0</v>
      </c>
      <c r="N6452">
        <v>0.150556</v>
      </c>
      <c r="O6452" t="s">
        <v>446</v>
      </c>
      <c r="P6452" t="s">
        <v>13013</v>
      </c>
      <c r="Q6452" t="s">
        <v>2016</v>
      </c>
      <c r="R6452" t="s">
        <v>13014</v>
      </c>
      <c r="S6452" t="s">
        <v>270</v>
      </c>
      <c r="T6452" t="b">
        <v>1</v>
      </c>
    </row>
    <row r="6453" spans="1:20" x14ac:dyDescent="0.25">
      <c r="A6453" t="s">
        <v>259</v>
      </c>
      <c r="B6453" t="s">
        <v>260</v>
      </c>
      <c r="C6453" t="s">
        <v>294</v>
      </c>
      <c r="D6453" t="s">
        <v>2011</v>
      </c>
      <c r="E6453" t="s">
        <v>3391</v>
      </c>
      <c r="F6453" t="s">
        <v>3392</v>
      </c>
      <c r="G6453" t="s">
        <v>3393</v>
      </c>
      <c r="H6453">
        <v>7.3010000000000005E-2</v>
      </c>
      <c r="I6453" t="s">
        <v>265</v>
      </c>
      <c r="J6453" t="s">
        <v>242</v>
      </c>
      <c r="K6453" t="s">
        <v>243</v>
      </c>
      <c r="L6453" t="s">
        <v>244</v>
      </c>
      <c r="M6453">
        <v>0</v>
      </c>
      <c r="N6453">
        <v>7.3010000000000005E-2</v>
      </c>
      <c r="O6453" t="s">
        <v>372</v>
      </c>
      <c r="P6453" t="s">
        <v>13013</v>
      </c>
      <c r="Q6453" t="s">
        <v>2016</v>
      </c>
      <c r="R6453" t="s">
        <v>13014</v>
      </c>
      <c r="S6453" t="s">
        <v>270</v>
      </c>
      <c r="T6453" t="b">
        <v>1</v>
      </c>
    </row>
    <row r="6454" spans="1:20" x14ac:dyDescent="0.25">
      <c r="A6454" t="s">
        <v>259</v>
      </c>
      <c r="B6454" t="s">
        <v>260</v>
      </c>
      <c r="C6454" t="s">
        <v>237</v>
      </c>
      <c r="D6454" t="s">
        <v>802</v>
      </c>
      <c r="E6454" t="s">
        <v>1057</v>
      </c>
      <c r="F6454" t="s">
        <v>1057</v>
      </c>
      <c r="G6454" t="s">
        <v>13015</v>
      </c>
      <c r="H6454">
        <v>4.92</v>
      </c>
      <c r="I6454" t="s">
        <v>265</v>
      </c>
      <c r="J6454" t="s">
        <v>242</v>
      </c>
      <c r="K6454" t="s">
        <v>243</v>
      </c>
      <c r="L6454" t="s">
        <v>244</v>
      </c>
      <c r="M6454">
        <v>0</v>
      </c>
      <c r="N6454">
        <v>4.92</v>
      </c>
      <c r="O6454" t="s">
        <v>324</v>
      </c>
      <c r="P6454" t="s">
        <v>13016</v>
      </c>
      <c r="Q6454" t="s">
        <v>806</v>
      </c>
      <c r="R6454" t="s">
        <v>13017</v>
      </c>
      <c r="S6454" t="s">
        <v>270</v>
      </c>
      <c r="T6454" t="b">
        <v>1</v>
      </c>
    </row>
    <row r="6455" spans="1:20" x14ac:dyDescent="0.25">
      <c r="A6455" t="s">
        <v>259</v>
      </c>
      <c r="B6455" t="s">
        <v>260</v>
      </c>
      <c r="C6455" t="s">
        <v>294</v>
      </c>
      <c r="D6455" t="s">
        <v>802</v>
      </c>
      <c r="E6455" t="s">
        <v>1057</v>
      </c>
      <c r="F6455" t="s">
        <v>1057</v>
      </c>
      <c r="G6455" t="s">
        <v>13015</v>
      </c>
      <c r="H6455">
        <v>2.7120000000000002</v>
      </c>
      <c r="I6455" t="s">
        <v>265</v>
      </c>
      <c r="J6455" t="s">
        <v>242</v>
      </c>
      <c r="K6455" t="s">
        <v>243</v>
      </c>
      <c r="L6455" t="s">
        <v>244</v>
      </c>
      <c r="M6455">
        <v>0</v>
      </c>
      <c r="N6455">
        <v>2.7120000000000002</v>
      </c>
      <c r="O6455" t="s">
        <v>324</v>
      </c>
      <c r="P6455" t="s">
        <v>13016</v>
      </c>
      <c r="Q6455" t="s">
        <v>806</v>
      </c>
      <c r="R6455" t="s">
        <v>13017</v>
      </c>
      <c r="S6455" t="s">
        <v>270</v>
      </c>
      <c r="T6455" t="b">
        <v>1</v>
      </c>
    </row>
    <row r="6456" spans="1:20" x14ac:dyDescent="0.25">
      <c r="A6456" t="s">
        <v>259</v>
      </c>
      <c r="B6456" t="s">
        <v>260</v>
      </c>
      <c r="C6456" t="s">
        <v>237</v>
      </c>
      <c r="D6456" t="s">
        <v>3010</v>
      </c>
      <c r="E6456" t="s">
        <v>5290</v>
      </c>
      <c r="F6456" t="s">
        <v>10473</v>
      </c>
      <c r="G6456" t="s">
        <v>10473</v>
      </c>
      <c r="H6456">
        <v>0.13750000000000001</v>
      </c>
      <c r="I6456" t="s">
        <v>265</v>
      </c>
      <c r="J6456" t="s">
        <v>242</v>
      </c>
      <c r="K6456" t="s">
        <v>243</v>
      </c>
      <c r="L6456" t="s">
        <v>244</v>
      </c>
      <c r="M6456">
        <v>0</v>
      </c>
      <c r="N6456">
        <v>0.13750000000000001</v>
      </c>
      <c r="O6456" t="s">
        <v>446</v>
      </c>
      <c r="P6456" t="s">
        <v>13018</v>
      </c>
      <c r="Q6456" t="s">
        <v>3013</v>
      </c>
      <c r="R6456" t="s">
        <v>13019</v>
      </c>
      <c r="S6456" t="s">
        <v>270</v>
      </c>
      <c r="T6456" t="b">
        <v>1</v>
      </c>
    </row>
    <row r="6457" spans="1:20" x14ac:dyDescent="0.25">
      <c r="A6457" t="s">
        <v>259</v>
      </c>
      <c r="B6457" t="s">
        <v>260</v>
      </c>
      <c r="C6457" t="s">
        <v>294</v>
      </c>
      <c r="D6457" t="s">
        <v>3010</v>
      </c>
      <c r="E6457" t="s">
        <v>5290</v>
      </c>
      <c r="F6457" t="s">
        <v>10473</v>
      </c>
      <c r="G6457" t="s">
        <v>10473</v>
      </c>
      <c r="H6457">
        <v>0.11899999999999999</v>
      </c>
      <c r="I6457" t="s">
        <v>265</v>
      </c>
      <c r="J6457" t="s">
        <v>242</v>
      </c>
      <c r="K6457" t="s">
        <v>243</v>
      </c>
      <c r="L6457" t="s">
        <v>244</v>
      </c>
      <c r="M6457">
        <v>0</v>
      </c>
      <c r="N6457">
        <v>0.11899999999999999</v>
      </c>
      <c r="O6457" t="s">
        <v>446</v>
      </c>
      <c r="P6457" t="s">
        <v>13018</v>
      </c>
      <c r="Q6457" t="s">
        <v>3013</v>
      </c>
      <c r="R6457" t="s">
        <v>13019</v>
      </c>
      <c r="S6457" t="s">
        <v>270</v>
      </c>
      <c r="T6457" t="b">
        <v>1</v>
      </c>
    </row>
    <row r="6458" spans="1:20" x14ac:dyDescent="0.25">
      <c r="A6458" t="s">
        <v>259</v>
      </c>
      <c r="B6458" t="s">
        <v>260</v>
      </c>
      <c r="C6458" t="s">
        <v>237</v>
      </c>
      <c r="D6458" t="s">
        <v>1582</v>
      </c>
      <c r="E6458" t="s">
        <v>2371</v>
      </c>
      <c r="F6458" t="s">
        <v>9906</v>
      </c>
      <c r="G6458" t="s">
        <v>9907</v>
      </c>
      <c r="H6458">
        <v>5.2080000000000002</v>
      </c>
      <c r="I6458" t="s">
        <v>265</v>
      </c>
      <c r="J6458" t="s">
        <v>242</v>
      </c>
      <c r="K6458" t="s">
        <v>243</v>
      </c>
      <c r="L6458" t="s">
        <v>244</v>
      </c>
      <c r="M6458">
        <v>0</v>
      </c>
      <c r="N6458">
        <v>5.2080000000000002</v>
      </c>
      <c r="O6458" t="s">
        <v>324</v>
      </c>
      <c r="P6458" t="s">
        <v>13020</v>
      </c>
      <c r="Q6458" t="s">
        <v>1586</v>
      </c>
      <c r="R6458" t="s">
        <v>13021</v>
      </c>
      <c r="S6458" t="s">
        <v>270</v>
      </c>
      <c r="T6458" t="b">
        <v>1</v>
      </c>
    </row>
    <row r="6459" spans="1:20" x14ac:dyDescent="0.25">
      <c r="A6459" t="s">
        <v>259</v>
      </c>
      <c r="B6459" t="s">
        <v>260</v>
      </c>
      <c r="C6459" t="s">
        <v>294</v>
      </c>
      <c r="D6459" t="s">
        <v>1582</v>
      </c>
      <c r="E6459" t="s">
        <v>2371</v>
      </c>
      <c r="F6459" t="s">
        <v>9906</v>
      </c>
      <c r="G6459" t="s">
        <v>9907</v>
      </c>
      <c r="H6459">
        <v>1.647</v>
      </c>
      <c r="I6459" t="s">
        <v>265</v>
      </c>
      <c r="J6459" t="s">
        <v>242</v>
      </c>
      <c r="K6459" t="s">
        <v>243</v>
      </c>
      <c r="L6459" t="s">
        <v>244</v>
      </c>
      <c r="M6459">
        <v>0</v>
      </c>
      <c r="N6459">
        <v>1.647</v>
      </c>
      <c r="O6459" t="s">
        <v>324</v>
      </c>
      <c r="P6459" t="s">
        <v>13020</v>
      </c>
      <c r="Q6459" t="s">
        <v>1586</v>
      </c>
      <c r="R6459" t="s">
        <v>13021</v>
      </c>
      <c r="S6459" t="s">
        <v>270</v>
      </c>
      <c r="T6459" t="b">
        <v>1</v>
      </c>
    </row>
    <row r="6460" spans="1:20" x14ac:dyDescent="0.25">
      <c r="A6460" t="s">
        <v>259</v>
      </c>
      <c r="B6460" t="s">
        <v>260</v>
      </c>
      <c r="C6460" t="s">
        <v>237</v>
      </c>
      <c r="D6460" t="s">
        <v>1187</v>
      </c>
      <c r="E6460" t="s">
        <v>7430</v>
      </c>
      <c r="F6460" t="s">
        <v>9030</v>
      </c>
      <c r="G6460" t="s">
        <v>9031</v>
      </c>
      <c r="H6460">
        <v>0.41</v>
      </c>
      <c r="I6460" t="s">
        <v>265</v>
      </c>
      <c r="J6460" t="s">
        <v>242</v>
      </c>
      <c r="K6460" t="s">
        <v>243</v>
      </c>
      <c r="L6460" t="s">
        <v>244</v>
      </c>
      <c r="M6460">
        <v>0</v>
      </c>
      <c r="N6460">
        <v>0.41</v>
      </c>
      <c r="O6460" t="s">
        <v>446</v>
      </c>
      <c r="P6460" t="s">
        <v>13022</v>
      </c>
      <c r="Q6460" t="s">
        <v>1192</v>
      </c>
      <c r="R6460" t="s">
        <v>13023</v>
      </c>
      <c r="S6460" t="s">
        <v>270</v>
      </c>
      <c r="T6460" t="b">
        <v>1</v>
      </c>
    </row>
    <row r="6461" spans="1:20" x14ac:dyDescent="0.25">
      <c r="A6461" t="s">
        <v>259</v>
      </c>
      <c r="B6461" t="s">
        <v>260</v>
      </c>
      <c r="C6461" t="s">
        <v>294</v>
      </c>
      <c r="D6461" t="s">
        <v>1187</v>
      </c>
      <c r="E6461" t="s">
        <v>7430</v>
      </c>
      <c r="F6461" t="s">
        <v>9030</v>
      </c>
      <c r="G6461" t="s">
        <v>9031</v>
      </c>
      <c r="H6461">
        <v>0.22600000000000001</v>
      </c>
      <c r="I6461" t="s">
        <v>265</v>
      </c>
      <c r="J6461" t="s">
        <v>242</v>
      </c>
      <c r="K6461" t="s">
        <v>243</v>
      </c>
      <c r="L6461" t="s">
        <v>244</v>
      </c>
      <c r="M6461">
        <v>0</v>
      </c>
      <c r="N6461">
        <v>0.22600000000000001</v>
      </c>
      <c r="O6461" t="s">
        <v>446</v>
      </c>
      <c r="P6461" t="s">
        <v>13022</v>
      </c>
      <c r="Q6461" t="s">
        <v>1192</v>
      </c>
      <c r="R6461" t="s">
        <v>13023</v>
      </c>
      <c r="S6461" t="s">
        <v>270</v>
      </c>
      <c r="T6461" t="b">
        <v>1</v>
      </c>
    </row>
    <row r="6462" spans="1:20" x14ac:dyDescent="0.25">
      <c r="A6462" t="s">
        <v>236</v>
      </c>
      <c r="B6462" t="s">
        <v>236</v>
      </c>
      <c r="C6462" t="s">
        <v>237</v>
      </c>
      <c r="D6462" t="s">
        <v>238</v>
      </c>
      <c r="F6462" t="s">
        <v>484</v>
      </c>
      <c r="G6462" t="s">
        <v>3613</v>
      </c>
      <c r="H6462">
        <v>5.0000000000000001E-3</v>
      </c>
      <c r="I6462" t="s">
        <v>241</v>
      </c>
      <c r="J6462" t="s">
        <v>242</v>
      </c>
      <c r="K6462" t="s">
        <v>243</v>
      </c>
      <c r="L6462" t="s">
        <v>244</v>
      </c>
      <c r="M6462">
        <v>0</v>
      </c>
      <c r="N6462">
        <v>5.0000000000000001E-3</v>
      </c>
      <c r="O6462" t="s">
        <v>245</v>
      </c>
      <c r="P6462" t="s">
        <v>3614</v>
      </c>
      <c r="Q6462" t="s">
        <v>247</v>
      </c>
      <c r="R6462" t="s">
        <v>4619</v>
      </c>
      <c r="S6462" t="s">
        <v>249</v>
      </c>
      <c r="T6462" t="b">
        <v>1</v>
      </c>
    </row>
    <row r="6463" spans="1:20" x14ac:dyDescent="0.25">
      <c r="A6463" t="s">
        <v>259</v>
      </c>
      <c r="B6463" t="s">
        <v>260</v>
      </c>
      <c r="C6463" t="s">
        <v>237</v>
      </c>
      <c r="D6463" t="s">
        <v>470</v>
      </c>
      <c r="E6463" t="s">
        <v>4248</v>
      </c>
      <c r="F6463" t="s">
        <v>13024</v>
      </c>
      <c r="G6463" t="s">
        <v>13024</v>
      </c>
      <c r="H6463">
        <v>1.0129999999999999</v>
      </c>
      <c r="I6463" t="s">
        <v>265</v>
      </c>
      <c r="J6463" t="s">
        <v>242</v>
      </c>
      <c r="K6463" t="s">
        <v>243</v>
      </c>
      <c r="L6463" t="s">
        <v>244</v>
      </c>
      <c r="M6463">
        <v>0</v>
      </c>
      <c r="N6463">
        <v>1.0129999999999999</v>
      </c>
      <c r="O6463" t="s">
        <v>298</v>
      </c>
      <c r="P6463" t="s">
        <v>13025</v>
      </c>
      <c r="Q6463" t="s">
        <v>474</v>
      </c>
      <c r="R6463" t="s">
        <v>13026</v>
      </c>
      <c r="S6463" t="s">
        <v>270</v>
      </c>
      <c r="T6463" t="b">
        <v>1</v>
      </c>
    </row>
    <row r="6464" spans="1:20" x14ac:dyDescent="0.25">
      <c r="A6464" t="s">
        <v>259</v>
      </c>
      <c r="B6464" t="s">
        <v>260</v>
      </c>
      <c r="C6464" t="s">
        <v>237</v>
      </c>
      <c r="D6464" t="s">
        <v>707</v>
      </c>
      <c r="E6464" t="s">
        <v>5278</v>
      </c>
      <c r="F6464" t="s">
        <v>5279</v>
      </c>
      <c r="G6464" t="s">
        <v>5279</v>
      </c>
      <c r="H6464">
        <v>0.23400000000000001</v>
      </c>
      <c r="I6464" t="s">
        <v>265</v>
      </c>
      <c r="J6464" t="s">
        <v>242</v>
      </c>
      <c r="K6464" t="s">
        <v>243</v>
      </c>
      <c r="L6464" t="s">
        <v>244</v>
      </c>
      <c r="M6464">
        <v>0</v>
      </c>
      <c r="N6464">
        <v>0.23400000000000001</v>
      </c>
      <c r="O6464" t="s">
        <v>711</v>
      </c>
      <c r="P6464" t="s">
        <v>13027</v>
      </c>
      <c r="Q6464" t="s">
        <v>713</v>
      </c>
      <c r="R6464" t="s">
        <v>13028</v>
      </c>
      <c r="S6464" t="s">
        <v>270</v>
      </c>
      <c r="T6464" t="b">
        <v>0</v>
      </c>
    </row>
    <row r="6465" spans="1:20" x14ac:dyDescent="0.25">
      <c r="A6465" t="s">
        <v>236</v>
      </c>
      <c r="B6465" t="s">
        <v>615</v>
      </c>
      <c r="C6465" t="s">
        <v>237</v>
      </c>
      <c r="D6465" t="s">
        <v>615</v>
      </c>
      <c r="F6465" t="s">
        <v>7996</v>
      </c>
      <c r="G6465" t="s">
        <v>13029</v>
      </c>
      <c r="H6465">
        <v>0.11</v>
      </c>
      <c r="I6465" t="s">
        <v>618</v>
      </c>
      <c r="J6465" t="s">
        <v>242</v>
      </c>
      <c r="K6465" t="s">
        <v>243</v>
      </c>
      <c r="L6465" t="s">
        <v>244</v>
      </c>
      <c r="M6465">
        <v>0</v>
      </c>
      <c r="N6465">
        <v>0.11</v>
      </c>
      <c r="O6465" t="s">
        <v>432</v>
      </c>
      <c r="P6465" t="s">
        <v>13030</v>
      </c>
      <c r="Q6465" t="s">
        <v>621</v>
      </c>
      <c r="R6465" t="s">
        <v>7999</v>
      </c>
      <c r="S6465" t="s">
        <v>623</v>
      </c>
      <c r="T6465" t="b">
        <v>1</v>
      </c>
    </row>
    <row r="6466" spans="1:20" x14ac:dyDescent="0.25">
      <c r="A6466" t="s">
        <v>259</v>
      </c>
      <c r="B6466" t="s">
        <v>260</v>
      </c>
      <c r="C6466" t="s">
        <v>237</v>
      </c>
      <c r="D6466" t="s">
        <v>295</v>
      </c>
      <c r="E6466" t="s">
        <v>834</v>
      </c>
      <c r="F6466" t="s">
        <v>13031</v>
      </c>
      <c r="G6466" t="s">
        <v>13031</v>
      </c>
      <c r="H6466">
        <v>0.30730000000000002</v>
      </c>
      <c r="I6466" t="s">
        <v>265</v>
      </c>
      <c r="J6466" t="s">
        <v>242</v>
      </c>
      <c r="K6466" t="s">
        <v>243</v>
      </c>
      <c r="L6466" t="s">
        <v>244</v>
      </c>
      <c r="M6466">
        <v>0</v>
      </c>
      <c r="N6466">
        <v>0.30730000000000002</v>
      </c>
      <c r="O6466" t="s">
        <v>350</v>
      </c>
      <c r="P6466" t="s">
        <v>13032</v>
      </c>
      <c r="Q6466" t="s">
        <v>300</v>
      </c>
      <c r="R6466" t="s">
        <v>13033</v>
      </c>
      <c r="S6466" t="s">
        <v>270</v>
      </c>
      <c r="T6466" t="b">
        <v>0</v>
      </c>
    </row>
    <row r="6467" spans="1:20" x14ac:dyDescent="0.25">
      <c r="A6467" t="s">
        <v>259</v>
      </c>
      <c r="B6467" t="s">
        <v>260</v>
      </c>
      <c r="C6467" t="s">
        <v>237</v>
      </c>
      <c r="D6467" t="s">
        <v>2311</v>
      </c>
      <c r="E6467" t="s">
        <v>5970</v>
      </c>
      <c r="F6467" t="s">
        <v>13034</v>
      </c>
      <c r="G6467" t="s">
        <v>13035</v>
      </c>
      <c r="H6467">
        <v>1.2758E-2</v>
      </c>
      <c r="I6467" t="s">
        <v>265</v>
      </c>
      <c r="J6467" t="s">
        <v>242</v>
      </c>
      <c r="K6467" t="s">
        <v>243</v>
      </c>
      <c r="L6467" t="s">
        <v>244</v>
      </c>
      <c r="M6467">
        <v>0</v>
      </c>
      <c r="N6467">
        <v>1.2758E-2</v>
      </c>
      <c r="O6467" t="s">
        <v>372</v>
      </c>
      <c r="P6467" t="s">
        <v>13036</v>
      </c>
      <c r="Q6467" t="s">
        <v>2316</v>
      </c>
      <c r="R6467" t="s">
        <v>13037</v>
      </c>
      <c r="S6467" t="s">
        <v>270</v>
      </c>
      <c r="T6467" t="b">
        <v>1</v>
      </c>
    </row>
    <row r="6468" spans="1:20" x14ac:dyDescent="0.25">
      <c r="A6468" t="s">
        <v>259</v>
      </c>
      <c r="B6468" t="s">
        <v>260</v>
      </c>
      <c r="C6468" t="s">
        <v>237</v>
      </c>
      <c r="D6468" t="s">
        <v>2292</v>
      </c>
      <c r="E6468" t="s">
        <v>11313</v>
      </c>
      <c r="F6468" t="s">
        <v>12688</v>
      </c>
      <c r="G6468" t="s">
        <v>12689</v>
      </c>
      <c r="H6468">
        <v>0.42460700000000001</v>
      </c>
      <c r="I6468" t="s">
        <v>265</v>
      </c>
      <c r="J6468" t="s">
        <v>242</v>
      </c>
      <c r="K6468" t="s">
        <v>243</v>
      </c>
      <c r="L6468" t="s">
        <v>244</v>
      </c>
      <c r="M6468">
        <v>0</v>
      </c>
      <c r="N6468">
        <v>0.42460700000000001</v>
      </c>
      <c r="O6468" t="s">
        <v>372</v>
      </c>
      <c r="P6468" t="s">
        <v>13038</v>
      </c>
      <c r="Q6468" t="s">
        <v>2297</v>
      </c>
      <c r="R6468" t="s">
        <v>13039</v>
      </c>
      <c r="S6468" t="s">
        <v>270</v>
      </c>
      <c r="T6468" t="b">
        <v>1</v>
      </c>
    </row>
    <row r="6469" spans="1:20" x14ac:dyDescent="0.25">
      <c r="A6469" t="s">
        <v>259</v>
      </c>
      <c r="B6469" t="s">
        <v>260</v>
      </c>
      <c r="C6469" t="s">
        <v>237</v>
      </c>
      <c r="D6469" t="s">
        <v>1938</v>
      </c>
      <c r="E6469" t="s">
        <v>5787</v>
      </c>
      <c r="F6469" t="s">
        <v>13040</v>
      </c>
      <c r="G6469" t="s">
        <v>13040</v>
      </c>
      <c r="H6469">
        <v>2.016</v>
      </c>
      <c r="I6469" t="s">
        <v>265</v>
      </c>
      <c r="J6469" t="s">
        <v>242</v>
      </c>
      <c r="K6469" t="s">
        <v>243</v>
      </c>
      <c r="L6469" t="s">
        <v>244</v>
      </c>
      <c r="M6469">
        <v>0</v>
      </c>
      <c r="N6469">
        <v>2.016</v>
      </c>
      <c r="O6469" t="s">
        <v>324</v>
      </c>
      <c r="P6469" t="s">
        <v>13041</v>
      </c>
      <c r="Q6469" t="s">
        <v>1942</v>
      </c>
      <c r="R6469" t="s">
        <v>13042</v>
      </c>
      <c r="S6469" t="s">
        <v>270</v>
      </c>
      <c r="T6469" t="b">
        <v>1</v>
      </c>
    </row>
    <row r="6470" spans="1:20" x14ac:dyDescent="0.25">
      <c r="A6470" t="s">
        <v>259</v>
      </c>
      <c r="B6470" t="s">
        <v>260</v>
      </c>
      <c r="C6470" t="s">
        <v>336</v>
      </c>
      <c r="D6470" t="s">
        <v>1938</v>
      </c>
      <c r="E6470" t="s">
        <v>5787</v>
      </c>
      <c r="F6470" t="s">
        <v>13040</v>
      </c>
      <c r="G6470" t="s">
        <v>13040</v>
      </c>
      <c r="H6470">
        <v>10384</v>
      </c>
      <c r="I6470" t="s">
        <v>265</v>
      </c>
      <c r="J6470" t="s">
        <v>242</v>
      </c>
      <c r="K6470" t="s">
        <v>243</v>
      </c>
      <c r="L6470" t="s">
        <v>244</v>
      </c>
      <c r="M6470">
        <v>0</v>
      </c>
      <c r="N6470">
        <v>10384</v>
      </c>
      <c r="O6470" t="s">
        <v>324</v>
      </c>
      <c r="P6470" t="s">
        <v>13041</v>
      </c>
      <c r="Q6470" t="s">
        <v>1942</v>
      </c>
      <c r="R6470" t="s">
        <v>13043</v>
      </c>
      <c r="S6470" t="s">
        <v>270</v>
      </c>
      <c r="T6470" t="b">
        <v>1</v>
      </c>
    </row>
    <row r="6471" spans="1:20" x14ac:dyDescent="0.25">
      <c r="A6471" t="s">
        <v>259</v>
      </c>
      <c r="B6471" t="s">
        <v>260</v>
      </c>
      <c r="C6471" t="s">
        <v>336</v>
      </c>
      <c r="D6471" t="s">
        <v>1938</v>
      </c>
      <c r="E6471" t="s">
        <v>5787</v>
      </c>
      <c r="F6471" t="s">
        <v>13040</v>
      </c>
      <c r="G6471" t="s">
        <v>13040</v>
      </c>
      <c r="H6471">
        <v>19921</v>
      </c>
      <c r="I6471" t="s">
        <v>265</v>
      </c>
      <c r="J6471" t="s">
        <v>242</v>
      </c>
      <c r="K6471" t="s">
        <v>243</v>
      </c>
      <c r="L6471" t="s">
        <v>244</v>
      </c>
      <c r="M6471">
        <v>0</v>
      </c>
      <c r="N6471">
        <v>19921</v>
      </c>
      <c r="O6471" t="s">
        <v>324</v>
      </c>
      <c r="P6471" t="s">
        <v>13041</v>
      </c>
      <c r="Q6471" t="s">
        <v>1942</v>
      </c>
      <c r="R6471" t="s">
        <v>13044</v>
      </c>
      <c r="S6471" t="s">
        <v>270</v>
      </c>
      <c r="T6471" t="b">
        <v>1</v>
      </c>
    </row>
    <row r="6472" spans="1:20" x14ac:dyDescent="0.25">
      <c r="A6472" t="s">
        <v>259</v>
      </c>
      <c r="B6472" t="s">
        <v>260</v>
      </c>
      <c r="C6472" t="s">
        <v>237</v>
      </c>
      <c r="D6472" t="s">
        <v>6539</v>
      </c>
      <c r="E6472" t="s">
        <v>7769</v>
      </c>
      <c r="F6472" t="s">
        <v>13045</v>
      </c>
      <c r="G6472" t="s">
        <v>13045</v>
      </c>
      <c r="H6472">
        <v>4.5599999999999996</v>
      </c>
      <c r="I6472" t="s">
        <v>265</v>
      </c>
      <c r="J6472" t="s">
        <v>242</v>
      </c>
      <c r="K6472" t="s">
        <v>243</v>
      </c>
      <c r="L6472" t="s">
        <v>244</v>
      </c>
      <c r="M6472">
        <v>0</v>
      </c>
      <c r="N6472">
        <v>4.5599999999999996</v>
      </c>
      <c r="O6472" t="s">
        <v>324</v>
      </c>
      <c r="P6472" t="s">
        <v>13046</v>
      </c>
      <c r="Q6472" t="s">
        <v>6543</v>
      </c>
      <c r="R6472" t="s">
        <v>13047</v>
      </c>
      <c r="S6472" t="s">
        <v>270</v>
      </c>
      <c r="T6472" t="b">
        <v>1</v>
      </c>
    </row>
    <row r="6473" spans="1:20" x14ac:dyDescent="0.25">
      <c r="A6473" t="s">
        <v>259</v>
      </c>
      <c r="B6473" t="s">
        <v>260</v>
      </c>
      <c r="C6473" t="s">
        <v>336</v>
      </c>
      <c r="D6473" t="s">
        <v>6539</v>
      </c>
      <c r="E6473" t="s">
        <v>7769</v>
      </c>
      <c r="F6473" t="s">
        <v>13045</v>
      </c>
      <c r="G6473" t="s">
        <v>13045</v>
      </c>
      <c r="H6473">
        <v>25445</v>
      </c>
      <c r="I6473" t="s">
        <v>265</v>
      </c>
      <c r="J6473" t="s">
        <v>242</v>
      </c>
      <c r="K6473" t="s">
        <v>243</v>
      </c>
      <c r="L6473" t="s">
        <v>244</v>
      </c>
      <c r="M6473">
        <v>0</v>
      </c>
      <c r="N6473">
        <v>25445</v>
      </c>
      <c r="O6473" t="s">
        <v>324</v>
      </c>
      <c r="P6473" t="s">
        <v>13046</v>
      </c>
      <c r="Q6473" t="s">
        <v>6543</v>
      </c>
      <c r="R6473" t="s">
        <v>13048</v>
      </c>
      <c r="S6473" t="s">
        <v>270</v>
      </c>
      <c r="T6473" t="b">
        <v>1</v>
      </c>
    </row>
    <row r="6474" spans="1:20" x14ac:dyDescent="0.25">
      <c r="A6474" t="s">
        <v>259</v>
      </c>
      <c r="B6474" t="s">
        <v>260</v>
      </c>
      <c r="C6474" t="s">
        <v>336</v>
      </c>
      <c r="D6474" t="s">
        <v>6539</v>
      </c>
      <c r="E6474" t="s">
        <v>7769</v>
      </c>
      <c r="F6474" t="s">
        <v>13045</v>
      </c>
      <c r="G6474" t="s">
        <v>13045</v>
      </c>
      <c r="H6474">
        <v>52728</v>
      </c>
      <c r="I6474" t="s">
        <v>265</v>
      </c>
      <c r="J6474" t="s">
        <v>242</v>
      </c>
      <c r="K6474" t="s">
        <v>243</v>
      </c>
      <c r="L6474" t="s">
        <v>244</v>
      </c>
      <c r="M6474">
        <v>0</v>
      </c>
      <c r="N6474">
        <v>52728</v>
      </c>
      <c r="O6474" t="s">
        <v>7535</v>
      </c>
      <c r="P6474" t="s">
        <v>13046</v>
      </c>
      <c r="Q6474" t="s">
        <v>6543</v>
      </c>
      <c r="R6474" t="s">
        <v>13049</v>
      </c>
      <c r="S6474" t="s">
        <v>270</v>
      </c>
      <c r="T6474" t="b">
        <v>1</v>
      </c>
    </row>
    <row r="6475" spans="1:20" x14ac:dyDescent="0.25">
      <c r="A6475" t="s">
        <v>236</v>
      </c>
      <c r="B6475" t="s">
        <v>335</v>
      </c>
      <c r="C6475" t="s">
        <v>237</v>
      </c>
      <c r="D6475" t="s">
        <v>335</v>
      </c>
      <c r="F6475" t="s">
        <v>842</v>
      </c>
      <c r="G6475" t="s">
        <v>2725</v>
      </c>
      <c r="H6475">
        <v>4.0000000000000001E-3</v>
      </c>
      <c r="I6475" t="s">
        <v>341</v>
      </c>
      <c r="J6475" t="s">
        <v>242</v>
      </c>
      <c r="K6475" t="s">
        <v>243</v>
      </c>
      <c r="L6475" t="s">
        <v>244</v>
      </c>
      <c r="M6475">
        <v>0</v>
      </c>
      <c r="N6475">
        <v>4.0000000000000001E-3</v>
      </c>
      <c r="O6475" t="s">
        <v>844</v>
      </c>
      <c r="P6475" t="s">
        <v>13050</v>
      </c>
      <c r="Q6475" t="s">
        <v>494</v>
      </c>
      <c r="R6475" t="s">
        <v>846</v>
      </c>
      <c r="S6475" t="s">
        <v>346</v>
      </c>
      <c r="T6475" t="b">
        <v>1</v>
      </c>
    </row>
    <row r="6476" spans="1:20" x14ac:dyDescent="0.25">
      <c r="A6476" t="s">
        <v>259</v>
      </c>
      <c r="B6476" t="s">
        <v>260</v>
      </c>
      <c r="C6476" t="s">
        <v>237</v>
      </c>
      <c r="D6476" t="s">
        <v>4818</v>
      </c>
      <c r="E6476" t="s">
        <v>4867</v>
      </c>
      <c r="F6476" t="s">
        <v>9413</v>
      </c>
      <c r="G6476" t="s">
        <v>9414</v>
      </c>
      <c r="H6476">
        <v>3.4079999999999999</v>
      </c>
      <c r="I6476" t="s">
        <v>265</v>
      </c>
      <c r="J6476" t="s">
        <v>242</v>
      </c>
      <c r="K6476" t="s">
        <v>243</v>
      </c>
      <c r="L6476" t="s">
        <v>244</v>
      </c>
      <c r="M6476">
        <v>0</v>
      </c>
      <c r="N6476">
        <v>3.4079999999999999</v>
      </c>
      <c r="O6476" t="s">
        <v>518</v>
      </c>
      <c r="P6476" t="s">
        <v>13051</v>
      </c>
      <c r="Q6476" t="s">
        <v>4820</v>
      </c>
      <c r="R6476" t="s">
        <v>13052</v>
      </c>
      <c r="S6476" t="s">
        <v>270</v>
      </c>
      <c r="T6476" t="b">
        <v>1</v>
      </c>
    </row>
    <row r="6477" spans="1:20" x14ac:dyDescent="0.25">
      <c r="A6477" t="s">
        <v>259</v>
      </c>
      <c r="B6477" t="s">
        <v>260</v>
      </c>
      <c r="C6477" t="s">
        <v>294</v>
      </c>
      <c r="D6477" t="s">
        <v>4818</v>
      </c>
      <c r="E6477" t="s">
        <v>4867</v>
      </c>
      <c r="F6477" t="s">
        <v>9413</v>
      </c>
      <c r="G6477" t="s">
        <v>9414</v>
      </c>
      <c r="H6477">
        <v>2.3039999999999998</v>
      </c>
      <c r="I6477" t="s">
        <v>265</v>
      </c>
      <c r="J6477" t="s">
        <v>242</v>
      </c>
      <c r="K6477" t="s">
        <v>243</v>
      </c>
      <c r="L6477" t="s">
        <v>244</v>
      </c>
      <c r="M6477">
        <v>0</v>
      </c>
      <c r="N6477">
        <v>2.3039999999999998</v>
      </c>
      <c r="O6477" t="s">
        <v>518</v>
      </c>
      <c r="P6477" t="s">
        <v>13051</v>
      </c>
      <c r="Q6477" t="s">
        <v>4820</v>
      </c>
      <c r="R6477" t="s">
        <v>13052</v>
      </c>
      <c r="S6477" t="s">
        <v>270</v>
      </c>
      <c r="T6477" t="b">
        <v>1</v>
      </c>
    </row>
    <row r="6478" spans="1:20" x14ac:dyDescent="0.25">
      <c r="A6478" t="s">
        <v>259</v>
      </c>
      <c r="B6478" t="s">
        <v>260</v>
      </c>
      <c r="C6478" t="s">
        <v>237</v>
      </c>
      <c r="D6478" t="s">
        <v>4818</v>
      </c>
      <c r="E6478" t="s">
        <v>1074</v>
      </c>
      <c r="F6478" t="s">
        <v>13053</v>
      </c>
      <c r="G6478" t="s">
        <v>13054</v>
      </c>
      <c r="H6478">
        <v>0.11360000000000001</v>
      </c>
      <c r="I6478" t="s">
        <v>265</v>
      </c>
      <c r="J6478" t="s">
        <v>242</v>
      </c>
      <c r="K6478" t="s">
        <v>243</v>
      </c>
      <c r="L6478" t="s">
        <v>244</v>
      </c>
      <c r="M6478">
        <v>0</v>
      </c>
      <c r="N6478">
        <v>0.11360000000000001</v>
      </c>
      <c r="O6478" t="s">
        <v>446</v>
      </c>
      <c r="P6478" s="18" t="s">
        <v>13055</v>
      </c>
      <c r="Q6478" t="s">
        <v>4820</v>
      </c>
      <c r="R6478" t="s">
        <v>13056</v>
      </c>
      <c r="S6478" t="s">
        <v>270</v>
      </c>
      <c r="T6478" t="b">
        <v>1</v>
      </c>
    </row>
    <row r="6479" spans="1:20" x14ac:dyDescent="0.25">
      <c r="A6479" t="s">
        <v>259</v>
      </c>
      <c r="B6479" t="s">
        <v>260</v>
      </c>
      <c r="C6479" t="s">
        <v>294</v>
      </c>
      <c r="D6479" t="s">
        <v>4818</v>
      </c>
      <c r="E6479" t="s">
        <v>1074</v>
      </c>
      <c r="F6479" t="s">
        <v>13053</v>
      </c>
      <c r="G6479" t="s">
        <v>13054</v>
      </c>
      <c r="H6479">
        <v>7.6799999999999993E-2</v>
      </c>
      <c r="I6479" t="s">
        <v>265</v>
      </c>
      <c r="J6479" t="s">
        <v>242</v>
      </c>
      <c r="K6479" t="s">
        <v>243</v>
      </c>
      <c r="L6479" t="s">
        <v>244</v>
      </c>
      <c r="M6479">
        <v>0</v>
      </c>
      <c r="N6479">
        <v>7.6799999999999993E-2</v>
      </c>
      <c r="O6479" t="s">
        <v>446</v>
      </c>
      <c r="P6479" s="18" t="s">
        <v>13055</v>
      </c>
      <c r="Q6479" t="s">
        <v>4820</v>
      </c>
      <c r="R6479" t="s">
        <v>13056</v>
      </c>
      <c r="S6479" t="s">
        <v>270</v>
      </c>
      <c r="T6479" t="b">
        <v>1</v>
      </c>
    </row>
    <row r="6480" spans="1:20" x14ac:dyDescent="0.25">
      <c r="A6480" t="s">
        <v>259</v>
      </c>
      <c r="B6480" t="s">
        <v>260</v>
      </c>
      <c r="C6480" t="s">
        <v>237</v>
      </c>
      <c r="D6480" t="s">
        <v>2727</v>
      </c>
      <c r="E6480" t="s">
        <v>8058</v>
      </c>
      <c r="F6480" t="s">
        <v>13057</v>
      </c>
      <c r="G6480" t="s">
        <v>13057</v>
      </c>
      <c r="H6480">
        <v>0.17</v>
      </c>
      <c r="I6480" t="s">
        <v>265</v>
      </c>
      <c r="J6480" t="s">
        <v>242</v>
      </c>
      <c r="K6480" t="s">
        <v>243</v>
      </c>
      <c r="L6480" t="s">
        <v>244</v>
      </c>
      <c r="M6480">
        <v>0</v>
      </c>
      <c r="N6480">
        <v>0.17</v>
      </c>
      <c r="O6480" t="s">
        <v>576</v>
      </c>
      <c r="P6480" t="s">
        <v>13058</v>
      </c>
      <c r="Q6480" t="s">
        <v>2731</v>
      </c>
      <c r="R6480" t="s">
        <v>13059</v>
      </c>
      <c r="S6480" t="s">
        <v>270</v>
      </c>
      <c r="T6480" t="b">
        <v>1</v>
      </c>
    </row>
    <row r="6481" spans="1:20" x14ac:dyDescent="0.25">
      <c r="A6481" t="s">
        <v>259</v>
      </c>
      <c r="B6481" t="s">
        <v>260</v>
      </c>
      <c r="C6481" t="s">
        <v>336</v>
      </c>
      <c r="D6481" t="s">
        <v>2727</v>
      </c>
      <c r="E6481" t="s">
        <v>8058</v>
      </c>
      <c r="F6481" t="s">
        <v>13057</v>
      </c>
      <c r="G6481" t="s">
        <v>13057</v>
      </c>
      <c r="H6481">
        <v>879</v>
      </c>
      <c r="I6481" t="s">
        <v>265</v>
      </c>
      <c r="J6481" t="s">
        <v>242</v>
      </c>
      <c r="K6481" t="s">
        <v>243</v>
      </c>
      <c r="L6481" t="s">
        <v>244</v>
      </c>
      <c r="M6481">
        <v>0</v>
      </c>
      <c r="N6481">
        <v>879</v>
      </c>
      <c r="O6481" t="s">
        <v>576</v>
      </c>
      <c r="P6481" t="s">
        <v>13058</v>
      </c>
      <c r="Q6481" t="s">
        <v>2731</v>
      </c>
      <c r="R6481" t="s">
        <v>13060</v>
      </c>
      <c r="S6481" t="s">
        <v>270</v>
      </c>
      <c r="T6481" t="b">
        <v>1</v>
      </c>
    </row>
    <row r="6482" spans="1:20" x14ac:dyDescent="0.25">
      <c r="A6482" t="s">
        <v>259</v>
      </c>
      <c r="B6482" t="s">
        <v>260</v>
      </c>
      <c r="C6482" t="s">
        <v>336</v>
      </c>
      <c r="D6482" t="s">
        <v>2727</v>
      </c>
      <c r="E6482" t="s">
        <v>8058</v>
      </c>
      <c r="F6482" t="s">
        <v>13057</v>
      </c>
      <c r="G6482" t="s">
        <v>13057</v>
      </c>
      <c r="H6482">
        <v>1698</v>
      </c>
      <c r="I6482" t="s">
        <v>265</v>
      </c>
      <c r="J6482" t="s">
        <v>242</v>
      </c>
      <c r="K6482" t="s">
        <v>243</v>
      </c>
      <c r="L6482" t="s">
        <v>244</v>
      </c>
      <c r="M6482">
        <v>0</v>
      </c>
      <c r="N6482">
        <v>1698</v>
      </c>
      <c r="O6482" t="s">
        <v>576</v>
      </c>
      <c r="P6482" t="s">
        <v>13058</v>
      </c>
      <c r="Q6482" t="s">
        <v>2731</v>
      </c>
      <c r="R6482" t="s">
        <v>13061</v>
      </c>
      <c r="S6482" t="s">
        <v>270</v>
      </c>
      <c r="T6482" t="b">
        <v>1</v>
      </c>
    </row>
    <row r="6483" spans="1:20" x14ac:dyDescent="0.25">
      <c r="A6483" t="s">
        <v>259</v>
      </c>
      <c r="B6483" t="s">
        <v>260</v>
      </c>
      <c r="C6483" t="s">
        <v>237</v>
      </c>
      <c r="D6483" t="s">
        <v>3368</v>
      </c>
      <c r="E6483" t="s">
        <v>2691</v>
      </c>
      <c r="F6483" t="s">
        <v>13062</v>
      </c>
      <c r="G6483" t="s">
        <v>13063</v>
      </c>
      <c r="H6483">
        <v>0.123</v>
      </c>
      <c r="I6483" t="s">
        <v>265</v>
      </c>
      <c r="J6483" t="s">
        <v>242</v>
      </c>
      <c r="K6483" t="s">
        <v>243</v>
      </c>
      <c r="L6483" t="s">
        <v>244</v>
      </c>
      <c r="M6483">
        <v>0</v>
      </c>
      <c r="N6483">
        <v>0.123</v>
      </c>
      <c r="O6483" t="s">
        <v>2901</v>
      </c>
      <c r="P6483" t="s">
        <v>13064</v>
      </c>
      <c r="Q6483" t="s">
        <v>3373</v>
      </c>
      <c r="R6483" t="s">
        <v>13065</v>
      </c>
      <c r="S6483" t="s">
        <v>270</v>
      </c>
      <c r="T6483" t="b">
        <v>1</v>
      </c>
    </row>
    <row r="6484" spans="1:20" x14ac:dyDescent="0.25">
      <c r="A6484" t="s">
        <v>259</v>
      </c>
      <c r="B6484" t="s">
        <v>260</v>
      </c>
      <c r="C6484" t="s">
        <v>237</v>
      </c>
      <c r="D6484" t="s">
        <v>399</v>
      </c>
      <c r="E6484" t="s">
        <v>7590</v>
      </c>
      <c r="F6484" t="s">
        <v>7590</v>
      </c>
      <c r="G6484" t="s">
        <v>8426</v>
      </c>
      <c r="H6484">
        <v>0.113</v>
      </c>
      <c r="I6484" t="s">
        <v>265</v>
      </c>
      <c r="J6484" t="s">
        <v>242</v>
      </c>
      <c r="K6484" t="s">
        <v>243</v>
      </c>
      <c r="L6484" t="s">
        <v>244</v>
      </c>
      <c r="M6484">
        <v>0</v>
      </c>
      <c r="N6484">
        <v>0.113</v>
      </c>
      <c r="O6484" t="s">
        <v>266</v>
      </c>
      <c r="P6484" t="s">
        <v>13066</v>
      </c>
      <c r="Q6484" t="s">
        <v>404</v>
      </c>
      <c r="R6484" t="s">
        <v>13067</v>
      </c>
      <c r="S6484" t="s">
        <v>270</v>
      </c>
      <c r="T6484" t="b">
        <v>1</v>
      </c>
    </row>
    <row r="6485" spans="1:20" x14ac:dyDescent="0.25">
      <c r="A6485" t="s">
        <v>259</v>
      </c>
      <c r="B6485" t="s">
        <v>260</v>
      </c>
      <c r="C6485" t="s">
        <v>336</v>
      </c>
      <c r="D6485" t="s">
        <v>399</v>
      </c>
      <c r="E6485" t="s">
        <v>7590</v>
      </c>
      <c r="F6485" t="s">
        <v>7590</v>
      </c>
      <c r="G6485" t="s">
        <v>8426</v>
      </c>
      <c r="H6485">
        <v>792</v>
      </c>
      <c r="I6485" t="s">
        <v>265</v>
      </c>
      <c r="J6485" t="s">
        <v>242</v>
      </c>
      <c r="K6485" t="s">
        <v>243</v>
      </c>
      <c r="L6485" t="s">
        <v>244</v>
      </c>
      <c r="M6485">
        <v>0</v>
      </c>
      <c r="N6485">
        <v>792</v>
      </c>
      <c r="O6485" t="s">
        <v>266</v>
      </c>
      <c r="P6485" t="s">
        <v>13066</v>
      </c>
      <c r="Q6485" t="s">
        <v>404</v>
      </c>
      <c r="R6485" t="s">
        <v>13068</v>
      </c>
      <c r="S6485" t="s">
        <v>270</v>
      </c>
      <c r="T6485" t="b">
        <v>1</v>
      </c>
    </row>
    <row r="6486" spans="1:20" x14ac:dyDescent="0.25">
      <c r="A6486" t="s">
        <v>259</v>
      </c>
      <c r="B6486" t="s">
        <v>260</v>
      </c>
      <c r="C6486" t="s">
        <v>336</v>
      </c>
      <c r="D6486" t="s">
        <v>399</v>
      </c>
      <c r="E6486" t="s">
        <v>7590</v>
      </c>
      <c r="F6486" t="s">
        <v>7590</v>
      </c>
      <c r="G6486" t="s">
        <v>8426</v>
      </c>
      <c r="H6486">
        <v>1782</v>
      </c>
      <c r="I6486" t="s">
        <v>265</v>
      </c>
      <c r="J6486" t="s">
        <v>242</v>
      </c>
      <c r="K6486" t="s">
        <v>243</v>
      </c>
      <c r="L6486" t="s">
        <v>244</v>
      </c>
      <c r="M6486">
        <v>0</v>
      </c>
      <c r="N6486">
        <v>1782</v>
      </c>
      <c r="O6486" t="s">
        <v>266</v>
      </c>
      <c r="P6486" t="s">
        <v>13066</v>
      </c>
      <c r="Q6486" t="s">
        <v>404</v>
      </c>
      <c r="R6486" t="s">
        <v>13069</v>
      </c>
      <c r="S6486" t="s">
        <v>270</v>
      </c>
      <c r="T6486" t="b">
        <v>1</v>
      </c>
    </row>
    <row r="6487" spans="1:20" x14ac:dyDescent="0.25">
      <c r="A6487" t="s">
        <v>259</v>
      </c>
      <c r="B6487" t="s">
        <v>382</v>
      </c>
      <c r="C6487" t="s">
        <v>237</v>
      </c>
      <c r="D6487" t="s">
        <v>1792</v>
      </c>
      <c r="E6487" t="s">
        <v>2116</v>
      </c>
      <c r="F6487" t="s">
        <v>3953</v>
      </c>
      <c r="G6487" t="s">
        <v>3953</v>
      </c>
      <c r="H6487">
        <v>0.89600000000000002</v>
      </c>
      <c r="I6487" t="s">
        <v>265</v>
      </c>
      <c r="J6487" t="s">
        <v>242</v>
      </c>
      <c r="K6487" t="s">
        <v>243</v>
      </c>
      <c r="L6487" t="s">
        <v>244</v>
      </c>
      <c r="M6487">
        <v>0</v>
      </c>
      <c r="N6487">
        <v>0.89600000000000002</v>
      </c>
      <c r="O6487" t="s">
        <v>386</v>
      </c>
      <c r="P6487" t="s">
        <v>13070</v>
      </c>
      <c r="Q6487" t="s">
        <v>1796</v>
      </c>
      <c r="R6487" t="s">
        <v>13071</v>
      </c>
      <c r="S6487" t="s">
        <v>390</v>
      </c>
      <c r="T6487" t="b">
        <v>1</v>
      </c>
    </row>
    <row r="6488" spans="1:20" x14ac:dyDescent="0.25">
      <c r="A6488" t="s">
        <v>259</v>
      </c>
      <c r="B6488" t="s">
        <v>382</v>
      </c>
      <c r="C6488" t="s">
        <v>294</v>
      </c>
      <c r="D6488" t="s">
        <v>1792</v>
      </c>
      <c r="E6488" t="s">
        <v>2116</v>
      </c>
      <c r="F6488" t="s">
        <v>3953</v>
      </c>
      <c r="G6488" t="s">
        <v>3953</v>
      </c>
      <c r="H6488">
        <v>0.23400000000000001</v>
      </c>
      <c r="I6488" t="s">
        <v>265</v>
      </c>
      <c r="J6488" t="s">
        <v>242</v>
      </c>
      <c r="K6488" t="s">
        <v>243</v>
      </c>
      <c r="L6488" t="s">
        <v>244</v>
      </c>
      <c r="M6488">
        <v>0</v>
      </c>
      <c r="N6488">
        <v>0.23400000000000001</v>
      </c>
      <c r="O6488" t="s">
        <v>391</v>
      </c>
      <c r="P6488" t="s">
        <v>13070</v>
      </c>
      <c r="Q6488" t="s">
        <v>1796</v>
      </c>
      <c r="R6488" t="s">
        <v>13071</v>
      </c>
      <c r="S6488" t="s">
        <v>390</v>
      </c>
      <c r="T6488" t="b">
        <v>1</v>
      </c>
    </row>
    <row r="6489" spans="1:20" x14ac:dyDescent="0.25">
      <c r="A6489" t="s">
        <v>259</v>
      </c>
      <c r="B6489" t="s">
        <v>260</v>
      </c>
      <c r="C6489" t="s">
        <v>237</v>
      </c>
      <c r="D6489" t="s">
        <v>4818</v>
      </c>
      <c r="E6489" t="s">
        <v>6035</v>
      </c>
      <c r="F6489" t="s">
        <v>13072</v>
      </c>
      <c r="G6489" t="s">
        <v>13073</v>
      </c>
      <c r="H6489">
        <v>4.5439999999999996</v>
      </c>
      <c r="I6489" t="s">
        <v>265</v>
      </c>
      <c r="J6489" t="s">
        <v>242</v>
      </c>
      <c r="K6489" t="s">
        <v>243</v>
      </c>
      <c r="L6489" t="s">
        <v>244</v>
      </c>
      <c r="M6489">
        <v>0</v>
      </c>
      <c r="N6489">
        <v>4.5439999999999996</v>
      </c>
      <c r="O6489" t="s">
        <v>518</v>
      </c>
      <c r="P6489" s="18" t="s">
        <v>13074</v>
      </c>
      <c r="Q6489" t="s">
        <v>4820</v>
      </c>
      <c r="R6489" t="s">
        <v>13075</v>
      </c>
      <c r="S6489" t="s">
        <v>270</v>
      </c>
      <c r="T6489" t="b">
        <v>1</v>
      </c>
    </row>
    <row r="6490" spans="1:20" x14ac:dyDescent="0.25">
      <c r="A6490" t="s">
        <v>259</v>
      </c>
      <c r="B6490" t="s">
        <v>260</v>
      </c>
      <c r="C6490" t="s">
        <v>294</v>
      </c>
      <c r="D6490" t="s">
        <v>4818</v>
      </c>
      <c r="E6490" t="s">
        <v>6035</v>
      </c>
      <c r="F6490" t="s">
        <v>13072</v>
      </c>
      <c r="G6490" t="s">
        <v>13073</v>
      </c>
      <c r="H6490">
        <v>3.0720000000000001</v>
      </c>
      <c r="I6490" t="s">
        <v>265</v>
      </c>
      <c r="J6490" t="s">
        <v>242</v>
      </c>
      <c r="K6490" t="s">
        <v>243</v>
      </c>
      <c r="L6490" t="s">
        <v>244</v>
      </c>
      <c r="M6490">
        <v>0</v>
      </c>
      <c r="N6490">
        <v>3.0720000000000001</v>
      </c>
      <c r="O6490" t="s">
        <v>518</v>
      </c>
      <c r="P6490" s="18" t="s">
        <v>13074</v>
      </c>
      <c r="Q6490" t="s">
        <v>4820</v>
      </c>
      <c r="R6490" t="s">
        <v>13075</v>
      </c>
      <c r="S6490" t="s">
        <v>270</v>
      </c>
      <c r="T6490" t="b">
        <v>1</v>
      </c>
    </row>
    <row r="6491" spans="1:20" x14ac:dyDescent="0.25">
      <c r="A6491" t="s">
        <v>259</v>
      </c>
      <c r="B6491" t="s">
        <v>260</v>
      </c>
      <c r="C6491" t="s">
        <v>237</v>
      </c>
      <c r="D6491" t="s">
        <v>917</v>
      </c>
      <c r="E6491" t="s">
        <v>10261</v>
      </c>
      <c r="F6491" t="s">
        <v>10261</v>
      </c>
      <c r="G6491" t="s">
        <v>10891</v>
      </c>
      <c r="H6491">
        <v>0.19500000000000001</v>
      </c>
      <c r="I6491" t="s">
        <v>265</v>
      </c>
      <c r="J6491" t="s">
        <v>242</v>
      </c>
      <c r="K6491" t="s">
        <v>243</v>
      </c>
      <c r="L6491" t="s">
        <v>244</v>
      </c>
      <c r="M6491">
        <v>0</v>
      </c>
      <c r="N6491">
        <v>0.19500000000000001</v>
      </c>
      <c r="O6491" t="s">
        <v>331</v>
      </c>
      <c r="P6491" t="s">
        <v>13076</v>
      </c>
      <c r="Q6491" t="s">
        <v>922</v>
      </c>
      <c r="R6491" t="s">
        <v>13077</v>
      </c>
      <c r="S6491" t="s">
        <v>270</v>
      </c>
      <c r="T6491" t="b">
        <v>1</v>
      </c>
    </row>
    <row r="6492" spans="1:20" x14ac:dyDescent="0.25">
      <c r="A6492" t="s">
        <v>259</v>
      </c>
      <c r="B6492" t="s">
        <v>260</v>
      </c>
      <c r="C6492" t="s">
        <v>294</v>
      </c>
      <c r="D6492" t="s">
        <v>917</v>
      </c>
      <c r="E6492" t="s">
        <v>10261</v>
      </c>
      <c r="F6492" t="s">
        <v>10261</v>
      </c>
      <c r="G6492" t="s">
        <v>10891</v>
      </c>
      <c r="H6492">
        <v>0.10299999999999999</v>
      </c>
      <c r="I6492" t="s">
        <v>265</v>
      </c>
      <c r="J6492" t="s">
        <v>242</v>
      </c>
      <c r="K6492" t="s">
        <v>243</v>
      </c>
      <c r="L6492" t="s">
        <v>244</v>
      </c>
      <c r="M6492">
        <v>0</v>
      </c>
      <c r="N6492">
        <v>0.10299999999999999</v>
      </c>
      <c r="O6492" t="s">
        <v>331</v>
      </c>
      <c r="P6492" t="s">
        <v>13076</v>
      </c>
      <c r="Q6492" t="s">
        <v>922</v>
      </c>
      <c r="R6492" t="s">
        <v>13077</v>
      </c>
      <c r="S6492" t="s">
        <v>270</v>
      </c>
      <c r="T6492" t="b">
        <v>1</v>
      </c>
    </row>
    <row r="6493" spans="1:20" x14ac:dyDescent="0.25">
      <c r="A6493" t="s">
        <v>236</v>
      </c>
      <c r="B6493" t="s">
        <v>236</v>
      </c>
      <c r="C6493" t="s">
        <v>237</v>
      </c>
      <c r="D6493" t="s">
        <v>250</v>
      </c>
      <c r="F6493" t="s">
        <v>2718</v>
      </c>
      <c r="G6493" t="s">
        <v>3670</v>
      </c>
      <c r="H6493">
        <v>4.2000000000000003E-2</v>
      </c>
      <c r="I6493" t="s">
        <v>341</v>
      </c>
      <c r="J6493" t="s">
        <v>242</v>
      </c>
      <c r="K6493" t="s">
        <v>243</v>
      </c>
      <c r="L6493" t="s">
        <v>244</v>
      </c>
      <c r="M6493">
        <v>0</v>
      </c>
      <c r="N6493">
        <v>4.2000000000000003E-2</v>
      </c>
      <c r="O6493" t="s">
        <v>546</v>
      </c>
      <c r="P6493" t="s">
        <v>13078</v>
      </c>
      <c r="Q6493" t="s">
        <v>257</v>
      </c>
      <c r="R6493" t="s">
        <v>4089</v>
      </c>
      <c r="S6493" t="s">
        <v>249</v>
      </c>
      <c r="T6493" t="b">
        <v>1</v>
      </c>
    </row>
    <row r="6494" spans="1:20" x14ac:dyDescent="0.25">
      <c r="A6494" t="s">
        <v>259</v>
      </c>
      <c r="B6494" t="s">
        <v>260</v>
      </c>
      <c r="C6494" t="s">
        <v>237</v>
      </c>
      <c r="D6494" t="s">
        <v>4143</v>
      </c>
      <c r="E6494" t="s">
        <v>3636</v>
      </c>
      <c r="F6494" t="s">
        <v>13079</v>
      </c>
      <c r="G6494" t="s">
        <v>13079</v>
      </c>
      <c r="H6494">
        <v>2.4929999999999999</v>
      </c>
      <c r="I6494" t="s">
        <v>265</v>
      </c>
      <c r="J6494" t="s">
        <v>242</v>
      </c>
      <c r="K6494" t="s">
        <v>243</v>
      </c>
      <c r="L6494" t="s">
        <v>244</v>
      </c>
      <c r="M6494">
        <v>0</v>
      </c>
      <c r="N6494">
        <v>2.4929999999999999</v>
      </c>
      <c r="O6494" t="s">
        <v>721</v>
      </c>
      <c r="P6494" t="s">
        <v>13080</v>
      </c>
      <c r="Q6494" t="s">
        <v>4147</v>
      </c>
      <c r="R6494" t="s">
        <v>13081</v>
      </c>
      <c r="S6494" t="s">
        <v>270</v>
      </c>
      <c r="T6494" t="b">
        <v>1</v>
      </c>
    </row>
    <row r="6495" spans="1:20" x14ac:dyDescent="0.25">
      <c r="A6495" t="s">
        <v>259</v>
      </c>
      <c r="B6495" t="s">
        <v>260</v>
      </c>
      <c r="C6495" t="s">
        <v>294</v>
      </c>
      <c r="D6495" t="s">
        <v>4143</v>
      </c>
      <c r="E6495" t="s">
        <v>3636</v>
      </c>
      <c r="F6495" t="s">
        <v>13079</v>
      </c>
      <c r="G6495" t="s">
        <v>13079</v>
      </c>
      <c r="H6495">
        <v>2.0699999999999998</v>
      </c>
      <c r="I6495" t="s">
        <v>265</v>
      </c>
      <c r="J6495" t="s">
        <v>242</v>
      </c>
      <c r="K6495" t="s">
        <v>243</v>
      </c>
      <c r="L6495" t="s">
        <v>244</v>
      </c>
      <c r="M6495">
        <v>0</v>
      </c>
      <c r="N6495">
        <v>2.0699999999999998</v>
      </c>
      <c r="O6495" t="s">
        <v>721</v>
      </c>
      <c r="P6495" t="s">
        <v>13080</v>
      </c>
      <c r="Q6495" t="s">
        <v>4147</v>
      </c>
      <c r="R6495" t="s">
        <v>13081</v>
      </c>
      <c r="S6495" t="s">
        <v>270</v>
      </c>
      <c r="T6495" t="b">
        <v>1</v>
      </c>
    </row>
    <row r="6496" spans="1:20" x14ac:dyDescent="0.25">
      <c r="A6496" t="s">
        <v>236</v>
      </c>
      <c r="B6496" t="s">
        <v>236</v>
      </c>
      <c r="C6496" t="s">
        <v>237</v>
      </c>
      <c r="D6496" t="s">
        <v>1733</v>
      </c>
      <c r="E6496" t="s">
        <v>1671</v>
      </c>
      <c r="F6496" t="s">
        <v>426</v>
      </c>
      <c r="G6496" t="s">
        <v>13082</v>
      </c>
      <c r="H6496">
        <v>0.06</v>
      </c>
      <c r="I6496" t="s">
        <v>1735</v>
      </c>
      <c r="J6496" t="s">
        <v>242</v>
      </c>
      <c r="K6496" t="s">
        <v>243</v>
      </c>
      <c r="L6496" t="s">
        <v>244</v>
      </c>
      <c r="M6496">
        <v>0</v>
      </c>
      <c r="N6496">
        <v>0.06</v>
      </c>
      <c r="O6496" t="s">
        <v>1736</v>
      </c>
      <c r="P6496" t="s">
        <v>13083</v>
      </c>
      <c r="Q6496" t="s">
        <v>1738</v>
      </c>
      <c r="R6496" t="s">
        <v>11066</v>
      </c>
      <c r="S6496" t="s">
        <v>249</v>
      </c>
      <c r="T6496" t="b">
        <v>1</v>
      </c>
    </row>
    <row r="6497" spans="1:20" x14ac:dyDescent="0.25">
      <c r="A6497" t="s">
        <v>259</v>
      </c>
      <c r="B6497" t="s">
        <v>260</v>
      </c>
      <c r="C6497" t="s">
        <v>237</v>
      </c>
      <c r="D6497" t="s">
        <v>2193</v>
      </c>
      <c r="E6497" t="s">
        <v>2194</v>
      </c>
      <c r="F6497" t="s">
        <v>8496</v>
      </c>
      <c r="G6497" t="s">
        <v>8497</v>
      </c>
      <c r="H6497">
        <v>0.193</v>
      </c>
      <c r="I6497" t="s">
        <v>265</v>
      </c>
      <c r="J6497" t="s">
        <v>242</v>
      </c>
      <c r="K6497" t="s">
        <v>243</v>
      </c>
      <c r="L6497" t="s">
        <v>244</v>
      </c>
      <c r="M6497">
        <v>0</v>
      </c>
      <c r="N6497">
        <v>0.193</v>
      </c>
      <c r="O6497" t="s">
        <v>660</v>
      </c>
      <c r="P6497" t="s">
        <v>13084</v>
      </c>
      <c r="Q6497" t="s">
        <v>2197</v>
      </c>
      <c r="R6497" t="s">
        <v>13085</v>
      </c>
      <c r="S6497" t="s">
        <v>270</v>
      </c>
      <c r="T6497" t="b">
        <v>1</v>
      </c>
    </row>
    <row r="6498" spans="1:20" x14ac:dyDescent="0.25">
      <c r="A6498" t="s">
        <v>259</v>
      </c>
      <c r="B6498" t="s">
        <v>260</v>
      </c>
      <c r="C6498" t="s">
        <v>294</v>
      </c>
      <c r="D6498" t="s">
        <v>2193</v>
      </c>
      <c r="E6498" t="s">
        <v>2194</v>
      </c>
      <c r="F6498" t="s">
        <v>8496</v>
      </c>
      <c r="G6498" t="s">
        <v>8497</v>
      </c>
      <c r="H6498">
        <v>5.96E-2</v>
      </c>
      <c r="I6498" t="s">
        <v>265</v>
      </c>
      <c r="J6498" t="s">
        <v>242</v>
      </c>
      <c r="K6498" t="s">
        <v>243</v>
      </c>
      <c r="L6498" t="s">
        <v>244</v>
      </c>
      <c r="M6498">
        <v>0</v>
      </c>
      <c r="N6498">
        <v>5.96E-2</v>
      </c>
      <c r="O6498" t="s">
        <v>660</v>
      </c>
      <c r="P6498" t="s">
        <v>13084</v>
      </c>
      <c r="Q6498" t="s">
        <v>2197</v>
      </c>
      <c r="R6498" t="s">
        <v>13085</v>
      </c>
      <c r="S6498" t="s">
        <v>270</v>
      </c>
      <c r="T6498" t="b">
        <v>1</v>
      </c>
    </row>
    <row r="6499" spans="1:20" x14ac:dyDescent="0.25">
      <c r="A6499" t="s">
        <v>259</v>
      </c>
      <c r="B6499" t="s">
        <v>260</v>
      </c>
      <c r="C6499" t="s">
        <v>237</v>
      </c>
      <c r="D6499" t="s">
        <v>399</v>
      </c>
      <c r="E6499" t="s">
        <v>400</v>
      </c>
      <c r="F6499" t="s">
        <v>763</v>
      </c>
      <c r="G6499" t="s">
        <v>764</v>
      </c>
      <c r="H6499">
        <v>1.085</v>
      </c>
      <c r="I6499" t="s">
        <v>265</v>
      </c>
      <c r="J6499" t="s">
        <v>242</v>
      </c>
      <c r="K6499" t="s">
        <v>243</v>
      </c>
      <c r="L6499" t="s">
        <v>244</v>
      </c>
      <c r="M6499">
        <v>0</v>
      </c>
      <c r="N6499">
        <v>1.085</v>
      </c>
      <c r="O6499" t="s">
        <v>266</v>
      </c>
      <c r="P6499" t="s">
        <v>13086</v>
      </c>
      <c r="Q6499" t="s">
        <v>404</v>
      </c>
      <c r="R6499" t="s">
        <v>13087</v>
      </c>
      <c r="S6499" t="s">
        <v>270</v>
      </c>
      <c r="T6499" t="b">
        <v>1</v>
      </c>
    </row>
    <row r="6500" spans="1:20" x14ac:dyDescent="0.25">
      <c r="A6500" t="s">
        <v>259</v>
      </c>
      <c r="B6500" t="s">
        <v>260</v>
      </c>
      <c r="C6500" t="s">
        <v>237</v>
      </c>
      <c r="D6500" t="s">
        <v>3083</v>
      </c>
      <c r="E6500" t="s">
        <v>1107</v>
      </c>
      <c r="F6500" t="s">
        <v>8266</v>
      </c>
      <c r="G6500" t="s">
        <v>8266</v>
      </c>
      <c r="H6500">
        <v>0.14799999999999999</v>
      </c>
      <c r="I6500" t="s">
        <v>265</v>
      </c>
      <c r="J6500" t="s">
        <v>242</v>
      </c>
      <c r="K6500" t="s">
        <v>243</v>
      </c>
      <c r="L6500" t="s">
        <v>244</v>
      </c>
      <c r="M6500">
        <v>0</v>
      </c>
      <c r="N6500">
        <v>0.14799999999999999</v>
      </c>
      <c r="O6500" t="s">
        <v>446</v>
      </c>
      <c r="P6500" t="s">
        <v>13088</v>
      </c>
      <c r="Q6500" t="s">
        <v>3086</v>
      </c>
      <c r="R6500" t="s">
        <v>13089</v>
      </c>
      <c r="S6500" t="s">
        <v>270</v>
      </c>
      <c r="T6500" t="b">
        <v>1</v>
      </c>
    </row>
    <row r="6501" spans="1:20" x14ac:dyDescent="0.25">
      <c r="A6501" t="s">
        <v>259</v>
      </c>
      <c r="B6501" t="s">
        <v>260</v>
      </c>
      <c r="C6501" t="s">
        <v>237</v>
      </c>
      <c r="D6501" t="s">
        <v>4818</v>
      </c>
      <c r="E6501" t="s">
        <v>6641</v>
      </c>
      <c r="F6501" t="s">
        <v>12359</v>
      </c>
      <c r="G6501" t="s">
        <v>12360</v>
      </c>
      <c r="H6501">
        <v>0.22700000000000001</v>
      </c>
      <c r="I6501" t="s">
        <v>265</v>
      </c>
      <c r="J6501" t="s">
        <v>242</v>
      </c>
      <c r="K6501" t="s">
        <v>243</v>
      </c>
      <c r="L6501" t="s">
        <v>244</v>
      </c>
      <c r="M6501">
        <v>0</v>
      </c>
      <c r="N6501">
        <v>0.22700000000000001</v>
      </c>
      <c r="O6501" t="s">
        <v>518</v>
      </c>
      <c r="P6501" t="s">
        <v>13090</v>
      </c>
      <c r="Q6501" t="s">
        <v>4820</v>
      </c>
      <c r="R6501" t="s">
        <v>13091</v>
      </c>
      <c r="S6501" t="s">
        <v>270</v>
      </c>
      <c r="T6501" t="b">
        <v>1</v>
      </c>
    </row>
    <row r="6502" spans="1:20" x14ac:dyDescent="0.25">
      <c r="A6502" t="s">
        <v>259</v>
      </c>
      <c r="B6502" t="s">
        <v>260</v>
      </c>
      <c r="C6502" t="s">
        <v>294</v>
      </c>
      <c r="D6502" t="s">
        <v>4818</v>
      </c>
      <c r="E6502" t="s">
        <v>6641</v>
      </c>
      <c r="F6502" t="s">
        <v>12359</v>
      </c>
      <c r="G6502" t="s">
        <v>12360</v>
      </c>
      <c r="H6502">
        <v>7.6799999999999993E-2</v>
      </c>
      <c r="I6502" t="s">
        <v>265</v>
      </c>
      <c r="J6502" t="s">
        <v>242</v>
      </c>
      <c r="K6502" t="s">
        <v>243</v>
      </c>
      <c r="L6502" t="s">
        <v>244</v>
      </c>
      <c r="M6502">
        <v>0</v>
      </c>
      <c r="N6502">
        <v>7.6799999999999993E-2</v>
      </c>
      <c r="O6502" t="s">
        <v>518</v>
      </c>
      <c r="P6502" t="s">
        <v>13090</v>
      </c>
      <c r="Q6502" t="s">
        <v>4820</v>
      </c>
      <c r="R6502" t="s">
        <v>13091</v>
      </c>
      <c r="S6502" t="s">
        <v>270</v>
      </c>
      <c r="T6502" t="b">
        <v>1</v>
      </c>
    </row>
    <row r="6503" spans="1:20" x14ac:dyDescent="0.25">
      <c r="A6503" t="s">
        <v>259</v>
      </c>
      <c r="B6503" t="s">
        <v>260</v>
      </c>
      <c r="C6503" t="s">
        <v>237</v>
      </c>
      <c r="D6503" t="s">
        <v>1740</v>
      </c>
      <c r="E6503" t="s">
        <v>12347</v>
      </c>
      <c r="F6503" t="s">
        <v>13092</v>
      </c>
      <c r="G6503" t="s">
        <v>13092</v>
      </c>
      <c r="H6503">
        <v>0.45600000000000002</v>
      </c>
      <c r="I6503" t="s">
        <v>265</v>
      </c>
      <c r="J6503" t="s">
        <v>242</v>
      </c>
      <c r="K6503" t="s">
        <v>243</v>
      </c>
      <c r="L6503" t="s">
        <v>244</v>
      </c>
      <c r="M6503">
        <v>0</v>
      </c>
      <c r="N6503">
        <v>0.45600000000000002</v>
      </c>
      <c r="O6503" t="s">
        <v>562</v>
      </c>
      <c r="P6503" t="s">
        <v>13093</v>
      </c>
      <c r="Q6503" t="s">
        <v>1744</v>
      </c>
      <c r="R6503" t="s">
        <v>13094</v>
      </c>
      <c r="S6503" t="s">
        <v>270</v>
      </c>
      <c r="T6503" t="b">
        <v>1</v>
      </c>
    </row>
    <row r="6504" spans="1:20" x14ac:dyDescent="0.25">
      <c r="A6504" t="s">
        <v>259</v>
      </c>
      <c r="B6504" t="s">
        <v>260</v>
      </c>
      <c r="C6504" t="s">
        <v>237</v>
      </c>
      <c r="D6504" t="s">
        <v>2193</v>
      </c>
      <c r="E6504" t="s">
        <v>2222</v>
      </c>
      <c r="F6504" t="s">
        <v>2222</v>
      </c>
      <c r="G6504" t="s">
        <v>13095</v>
      </c>
      <c r="H6504">
        <v>1.9279999999999999</v>
      </c>
      <c r="I6504" t="s">
        <v>265</v>
      </c>
      <c r="J6504" t="s">
        <v>242</v>
      </c>
      <c r="K6504" t="s">
        <v>243</v>
      </c>
      <c r="L6504" t="s">
        <v>244</v>
      </c>
      <c r="M6504">
        <v>0</v>
      </c>
      <c r="N6504">
        <v>1.9279999999999999</v>
      </c>
      <c r="O6504" t="s">
        <v>660</v>
      </c>
      <c r="P6504" t="s">
        <v>13096</v>
      </c>
      <c r="Q6504" t="s">
        <v>2197</v>
      </c>
      <c r="R6504" t="s">
        <v>13097</v>
      </c>
      <c r="S6504" t="s">
        <v>270</v>
      </c>
      <c r="T6504" t="b">
        <v>1</v>
      </c>
    </row>
    <row r="6505" spans="1:20" x14ac:dyDescent="0.25">
      <c r="A6505" t="s">
        <v>259</v>
      </c>
      <c r="B6505" t="s">
        <v>260</v>
      </c>
      <c r="C6505" t="s">
        <v>294</v>
      </c>
      <c r="D6505" t="s">
        <v>2193</v>
      </c>
      <c r="E6505" t="s">
        <v>2222</v>
      </c>
      <c r="F6505" t="s">
        <v>2222</v>
      </c>
      <c r="G6505" t="s">
        <v>13095</v>
      </c>
      <c r="H6505">
        <v>1.1919999999999999</v>
      </c>
      <c r="I6505" t="s">
        <v>265</v>
      </c>
      <c r="J6505" t="s">
        <v>242</v>
      </c>
      <c r="K6505" t="s">
        <v>243</v>
      </c>
      <c r="L6505" t="s">
        <v>244</v>
      </c>
      <c r="M6505">
        <v>0</v>
      </c>
      <c r="N6505">
        <v>1.1919999999999999</v>
      </c>
      <c r="O6505" t="s">
        <v>660</v>
      </c>
      <c r="P6505" t="s">
        <v>13096</v>
      </c>
      <c r="Q6505" t="s">
        <v>2197</v>
      </c>
      <c r="R6505" t="s">
        <v>13097</v>
      </c>
      <c r="S6505" t="s">
        <v>270</v>
      </c>
      <c r="T6505" t="b">
        <v>1</v>
      </c>
    </row>
    <row r="6506" spans="1:20" x14ac:dyDescent="0.25">
      <c r="A6506" t="s">
        <v>259</v>
      </c>
      <c r="B6506" t="s">
        <v>382</v>
      </c>
      <c r="C6506" t="s">
        <v>237</v>
      </c>
      <c r="D6506" t="s">
        <v>649</v>
      </c>
      <c r="E6506" t="s">
        <v>981</v>
      </c>
      <c r="F6506" t="s">
        <v>13098</v>
      </c>
      <c r="G6506" t="s">
        <v>13098</v>
      </c>
      <c r="H6506">
        <v>0.61399999999999999</v>
      </c>
      <c r="I6506" t="s">
        <v>265</v>
      </c>
      <c r="J6506" t="s">
        <v>242</v>
      </c>
      <c r="K6506" t="s">
        <v>243</v>
      </c>
      <c r="L6506" t="s">
        <v>244</v>
      </c>
      <c r="M6506">
        <v>0</v>
      </c>
      <c r="N6506">
        <v>0.61399999999999999</v>
      </c>
      <c r="O6506" t="s">
        <v>721</v>
      </c>
      <c r="P6506" t="s">
        <v>13099</v>
      </c>
      <c r="Q6506" t="s">
        <v>654</v>
      </c>
      <c r="R6506" t="s">
        <v>13100</v>
      </c>
      <c r="S6506" t="s">
        <v>390</v>
      </c>
      <c r="T6506" t="b">
        <v>1</v>
      </c>
    </row>
    <row r="6507" spans="1:20" x14ac:dyDescent="0.25">
      <c r="A6507" t="s">
        <v>259</v>
      </c>
      <c r="B6507" t="s">
        <v>382</v>
      </c>
      <c r="C6507" t="s">
        <v>294</v>
      </c>
      <c r="D6507" t="s">
        <v>649</v>
      </c>
      <c r="E6507" t="s">
        <v>981</v>
      </c>
      <c r="F6507" t="s">
        <v>13098</v>
      </c>
      <c r="G6507" t="s">
        <v>13098</v>
      </c>
      <c r="H6507">
        <v>0.16</v>
      </c>
      <c r="I6507" t="s">
        <v>265</v>
      </c>
      <c r="J6507" t="s">
        <v>242</v>
      </c>
      <c r="K6507" t="s">
        <v>243</v>
      </c>
      <c r="L6507" t="s">
        <v>244</v>
      </c>
      <c r="M6507">
        <v>0</v>
      </c>
      <c r="N6507">
        <v>0.16</v>
      </c>
      <c r="O6507" t="s">
        <v>721</v>
      </c>
      <c r="P6507" t="s">
        <v>13099</v>
      </c>
      <c r="Q6507" t="s">
        <v>654</v>
      </c>
      <c r="R6507" t="s">
        <v>13100</v>
      </c>
      <c r="S6507" t="s">
        <v>390</v>
      </c>
      <c r="T6507" t="b">
        <v>1</v>
      </c>
    </row>
    <row r="6508" spans="1:20" x14ac:dyDescent="0.25">
      <c r="A6508" t="s">
        <v>236</v>
      </c>
      <c r="B6508" t="s">
        <v>236</v>
      </c>
      <c r="C6508" t="s">
        <v>237</v>
      </c>
      <c r="D6508" t="s">
        <v>693</v>
      </c>
      <c r="E6508" t="s">
        <v>7321</v>
      </c>
      <c r="F6508" t="s">
        <v>1112</v>
      </c>
      <c r="G6508" t="s">
        <v>1113</v>
      </c>
      <c r="H6508">
        <v>19.71</v>
      </c>
      <c r="I6508" t="s">
        <v>492</v>
      </c>
      <c r="J6508" t="s">
        <v>242</v>
      </c>
      <c r="K6508" t="s">
        <v>243</v>
      </c>
      <c r="L6508" t="s">
        <v>244</v>
      </c>
      <c r="M6508">
        <v>0</v>
      </c>
      <c r="N6508">
        <v>19.71</v>
      </c>
      <c r="O6508" t="s">
        <v>350</v>
      </c>
      <c r="P6508" t="s">
        <v>13101</v>
      </c>
      <c r="Q6508" t="s">
        <v>699</v>
      </c>
      <c r="R6508" t="s">
        <v>13102</v>
      </c>
      <c r="S6508" t="s">
        <v>249</v>
      </c>
      <c r="T6508" t="b">
        <v>1</v>
      </c>
    </row>
    <row r="6509" spans="1:20" x14ac:dyDescent="0.25">
      <c r="A6509" t="s">
        <v>259</v>
      </c>
      <c r="B6509" t="s">
        <v>260</v>
      </c>
      <c r="C6509" t="s">
        <v>237</v>
      </c>
      <c r="D6509" t="s">
        <v>1316</v>
      </c>
      <c r="E6509" t="s">
        <v>3262</v>
      </c>
      <c r="F6509" t="s">
        <v>9858</v>
      </c>
      <c r="G6509" t="s">
        <v>13103</v>
      </c>
      <c r="H6509">
        <v>1.46E-2</v>
      </c>
      <c r="I6509" t="s">
        <v>265</v>
      </c>
      <c r="J6509" t="s">
        <v>242</v>
      </c>
      <c r="K6509" t="s">
        <v>243</v>
      </c>
      <c r="L6509" t="s">
        <v>244</v>
      </c>
      <c r="M6509">
        <v>0</v>
      </c>
      <c r="N6509">
        <v>1.46E-2</v>
      </c>
      <c r="O6509" t="s">
        <v>569</v>
      </c>
      <c r="P6509" t="s">
        <v>13104</v>
      </c>
      <c r="Q6509" t="s">
        <v>1321</v>
      </c>
      <c r="R6509" t="s">
        <v>13105</v>
      </c>
      <c r="S6509" t="s">
        <v>270</v>
      </c>
      <c r="T6509" t="b">
        <v>1</v>
      </c>
    </row>
    <row r="6510" spans="1:20" x14ac:dyDescent="0.25">
      <c r="A6510" t="s">
        <v>236</v>
      </c>
      <c r="B6510" t="s">
        <v>236</v>
      </c>
      <c r="C6510" t="s">
        <v>237</v>
      </c>
      <c r="D6510" t="s">
        <v>392</v>
      </c>
      <c r="F6510" t="s">
        <v>544</v>
      </c>
      <c r="G6510" t="s">
        <v>758</v>
      </c>
      <c r="H6510">
        <v>6.9000000000000006E-2</v>
      </c>
      <c r="I6510" t="s">
        <v>759</v>
      </c>
      <c r="J6510" t="s">
        <v>242</v>
      </c>
      <c r="K6510" t="s">
        <v>243</v>
      </c>
      <c r="L6510" t="s">
        <v>244</v>
      </c>
      <c r="M6510">
        <v>0</v>
      </c>
      <c r="N6510">
        <v>6.9000000000000006E-2</v>
      </c>
      <c r="O6510" t="s">
        <v>619</v>
      </c>
      <c r="P6510" t="s">
        <v>760</v>
      </c>
      <c r="Q6510" t="s">
        <v>397</v>
      </c>
      <c r="R6510" t="s">
        <v>7167</v>
      </c>
      <c r="S6510" t="s">
        <v>249</v>
      </c>
      <c r="T6510" t="b">
        <v>0</v>
      </c>
    </row>
    <row r="6511" spans="1:20" x14ac:dyDescent="0.25">
      <c r="A6511" t="s">
        <v>236</v>
      </c>
      <c r="B6511" t="s">
        <v>236</v>
      </c>
      <c r="C6511" t="s">
        <v>237</v>
      </c>
      <c r="D6511" t="s">
        <v>693</v>
      </c>
      <c r="E6511" t="s">
        <v>3947</v>
      </c>
      <c r="F6511" t="s">
        <v>3948</v>
      </c>
      <c r="G6511" t="s">
        <v>13106</v>
      </c>
      <c r="H6511">
        <v>6.57</v>
      </c>
      <c r="I6511" t="s">
        <v>492</v>
      </c>
      <c r="J6511" t="s">
        <v>242</v>
      </c>
      <c r="K6511" t="s">
        <v>243</v>
      </c>
      <c r="L6511" t="s">
        <v>244</v>
      </c>
      <c r="M6511">
        <v>0</v>
      </c>
      <c r="N6511">
        <v>6.57</v>
      </c>
      <c r="O6511" t="s">
        <v>697</v>
      </c>
      <c r="P6511" t="s">
        <v>13107</v>
      </c>
      <c r="Q6511" t="s">
        <v>699</v>
      </c>
      <c r="R6511" t="s">
        <v>3951</v>
      </c>
      <c r="S6511" t="s">
        <v>249</v>
      </c>
      <c r="T6511" t="b">
        <v>1</v>
      </c>
    </row>
    <row r="6512" spans="1:20" x14ac:dyDescent="0.25">
      <c r="A6512" t="s">
        <v>259</v>
      </c>
      <c r="B6512" t="s">
        <v>260</v>
      </c>
      <c r="C6512" t="s">
        <v>237</v>
      </c>
      <c r="D6512" t="s">
        <v>406</v>
      </c>
      <c r="E6512" t="s">
        <v>4046</v>
      </c>
      <c r="F6512" t="s">
        <v>4047</v>
      </c>
      <c r="G6512" t="s">
        <v>4047</v>
      </c>
      <c r="H6512">
        <v>8.4276</v>
      </c>
      <c r="I6512" t="s">
        <v>265</v>
      </c>
      <c r="J6512" t="s">
        <v>242</v>
      </c>
      <c r="K6512" t="s">
        <v>243</v>
      </c>
      <c r="L6512" t="s">
        <v>244</v>
      </c>
      <c r="M6512">
        <v>0</v>
      </c>
      <c r="N6512">
        <v>8.4276</v>
      </c>
      <c r="O6512" t="s">
        <v>350</v>
      </c>
      <c r="P6512" t="s">
        <v>10842</v>
      </c>
      <c r="Q6512" t="s">
        <v>410</v>
      </c>
      <c r="R6512" t="s">
        <v>13108</v>
      </c>
      <c r="S6512" t="s">
        <v>270</v>
      </c>
      <c r="T6512" t="b">
        <v>0</v>
      </c>
    </row>
    <row r="6513" spans="1:20" x14ac:dyDescent="0.25">
      <c r="A6513" t="s">
        <v>259</v>
      </c>
      <c r="B6513" t="s">
        <v>260</v>
      </c>
      <c r="C6513" t="s">
        <v>294</v>
      </c>
      <c r="D6513" t="s">
        <v>406</v>
      </c>
      <c r="E6513" t="s">
        <v>4046</v>
      </c>
      <c r="F6513" t="s">
        <v>4047</v>
      </c>
      <c r="G6513" t="s">
        <v>4047</v>
      </c>
      <c r="H6513">
        <v>6.1459999999999999</v>
      </c>
      <c r="I6513" t="s">
        <v>265</v>
      </c>
      <c r="J6513" t="s">
        <v>242</v>
      </c>
      <c r="K6513" t="s">
        <v>243</v>
      </c>
      <c r="L6513" t="s">
        <v>244</v>
      </c>
      <c r="M6513">
        <v>0</v>
      </c>
      <c r="N6513">
        <v>6.1459999999999999</v>
      </c>
      <c r="O6513" t="s">
        <v>350</v>
      </c>
      <c r="P6513" t="s">
        <v>10842</v>
      </c>
      <c r="Q6513" t="s">
        <v>410</v>
      </c>
      <c r="R6513" t="s">
        <v>13108</v>
      </c>
      <c r="S6513" t="s">
        <v>270</v>
      </c>
      <c r="T6513" t="b">
        <v>0</v>
      </c>
    </row>
    <row r="6514" spans="1:20" x14ac:dyDescent="0.25">
      <c r="A6514" t="s">
        <v>259</v>
      </c>
      <c r="B6514" t="s">
        <v>260</v>
      </c>
      <c r="C6514" t="s">
        <v>237</v>
      </c>
      <c r="D6514" t="s">
        <v>502</v>
      </c>
      <c r="E6514" t="s">
        <v>4590</v>
      </c>
      <c r="F6514" t="s">
        <v>7326</v>
      </c>
      <c r="G6514" t="s">
        <v>7327</v>
      </c>
      <c r="H6514">
        <v>1.7745E-2</v>
      </c>
      <c r="I6514" t="s">
        <v>265</v>
      </c>
      <c r="J6514" t="s">
        <v>242</v>
      </c>
      <c r="K6514" t="s">
        <v>243</v>
      </c>
      <c r="L6514" t="s">
        <v>244</v>
      </c>
      <c r="M6514">
        <v>0</v>
      </c>
      <c r="N6514">
        <v>1.7745E-2</v>
      </c>
      <c r="O6514" t="s">
        <v>372</v>
      </c>
      <c r="P6514" s="18" t="s">
        <v>13109</v>
      </c>
      <c r="Q6514" t="s">
        <v>507</v>
      </c>
      <c r="R6514" t="s">
        <v>13110</v>
      </c>
      <c r="S6514" t="s">
        <v>270</v>
      </c>
      <c r="T6514" t="b">
        <v>1</v>
      </c>
    </row>
    <row r="6515" spans="1:20" x14ac:dyDescent="0.25">
      <c r="A6515" t="s">
        <v>259</v>
      </c>
      <c r="B6515" t="s">
        <v>260</v>
      </c>
      <c r="C6515" t="s">
        <v>294</v>
      </c>
      <c r="D6515" t="s">
        <v>502</v>
      </c>
      <c r="E6515" t="s">
        <v>4590</v>
      </c>
      <c r="F6515" t="s">
        <v>7326</v>
      </c>
      <c r="G6515" t="s">
        <v>7327</v>
      </c>
      <c r="H6515">
        <v>7.6800000000000002E-3</v>
      </c>
      <c r="I6515" t="s">
        <v>265</v>
      </c>
      <c r="J6515" t="s">
        <v>242</v>
      </c>
      <c r="K6515" t="s">
        <v>243</v>
      </c>
      <c r="L6515" t="s">
        <v>244</v>
      </c>
      <c r="M6515">
        <v>0</v>
      </c>
      <c r="N6515">
        <v>7.6800000000000002E-3</v>
      </c>
      <c r="O6515" t="s">
        <v>290</v>
      </c>
      <c r="P6515" s="18" t="s">
        <v>13109</v>
      </c>
      <c r="Q6515" t="s">
        <v>507</v>
      </c>
      <c r="R6515" t="s">
        <v>13110</v>
      </c>
      <c r="S6515" t="s">
        <v>270</v>
      </c>
      <c r="T6515" t="b">
        <v>1</v>
      </c>
    </row>
    <row r="6516" spans="1:20" x14ac:dyDescent="0.25">
      <c r="A6516" t="s">
        <v>259</v>
      </c>
      <c r="B6516" t="s">
        <v>260</v>
      </c>
      <c r="C6516" t="s">
        <v>237</v>
      </c>
      <c r="D6516" t="s">
        <v>2311</v>
      </c>
      <c r="E6516" t="s">
        <v>5680</v>
      </c>
      <c r="F6516" t="s">
        <v>13111</v>
      </c>
      <c r="G6516" t="s">
        <v>13112</v>
      </c>
      <c r="H6516">
        <v>0.54200000000000004</v>
      </c>
      <c r="I6516" t="s">
        <v>265</v>
      </c>
      <c r="J6516" t="s">
        <v>242</v>
      </c>
      <c r="K6516" t="s">
        <v>243</v>
      </c>
      <c r="L6516" t="s">
        <v>244</v>
      </c>
      <c r="M6516">
        <v>0</v>
      </c>
      <c r="N6516">
        <v>0.54200000000000004</v>
      </c>
      <c r="O6516" t="s">
        <v>324</v>
      </c>
      <c r="P6516" t="s">
        <v>13113</v>
      </c>
      <c r="Q6516" t="s">
        <v>2316</v>
      </c>
      <c r="R6516" t="s">
        <v>13114</v>
      </c>
      <c r="S6516" t="s">
        <v>270</v>
      </c>
      <c r="T6516" t="b">
        <v>1</v>
      </c>
    </row>
    <row r="6517" spans="1:20" x14ac:dyDescent="0.25">
      <c r="A6517" t="s">
        <v>259</v>
      </c>
      <c r="B6517" t="s">
        <v>382</v>
      </c>
      <c r="C6517" t="s">
        <v>237</v>
      </c>
      <c r="D6517" t="s">
        <v>2597</v>
      </c>
      <c r="E6517" t="s">
        <v>2350</v>
      </c>
      <c r="F6517" t="s">
        <v>5699</v>
      </c>
      <c r="G6517" t="s">
        <v>5699</v>
      </c>
      <c r="H6517">
        <v>7.1999999999999995E-2</v>
      </c>
      <c r="I6517" t="s">
        <v>265</v>
      </c>
      <c r="J6517" t="s">
        <v>242</v>
      </c>
      <c r="K6517" t="s">
        <v>243</v>
      </c>
      <c r="L6517" t="s">
        <v>244</v>
      </c>
      <c r="M6517">
        <v>0</v>
      </c>
      <c r="N6517">
        <v>7.1999999999999995E-2</v>
      </c>
      <c r="O6517" t="s">
        <v>386</v>
      </c>
      <c r="P6517" t="s">
        <v>13115</v>
      </c>
      <c r="Q6517" t="s">
        <v>2602</v>
      </c>
      <c r="R6517" t="s">
        <v>13116</v>
      </c>
      <c r="S6517" t="s">
        <v>390</v>
      </c>
      <c r="T6517" t="b">
        <v>1</v>
      </c>
    </row>
    <row r="6518" spans="1:20" x14ac:dyDescent="0.25">
      <c r="A6518" t="s">
        <v>259</v>
      </c>
      <c r="B6518" t="s">
        <v>382</v>
      </c>
      <c r="C6518" t="s">
        <v>294</v>
      </c>
      <c r="D6518" t="s">
        <v>2597</v>
      </c>
      <c r="E6518" t="s">
        <v>2350</v>
      </c>
      <c r="F6518" t="s">
        <v>5699</v>
      </c>
      <c r="G6518" t="s">
        <v>5699</v>
      </c>
      <c r="H6518">
        <v>4.8000000000000001E-2</v>
      </c>
      <c r="I6518" t="s">
        <v>265</v>
      </c>
      <c r="J6518" t="s">
        <v>242</v>
      </c>
      <c r="K6518" t="s">
        <v>243</v>
      </c>
      <c r="L6518" t="s">
        <v>244</v>
      </c>
      <c r="M6518">
        <v>0</v>
      </c>
      <c r="N6518">
        <v>4.8000000000000001E-2</v>
      </c>
      <c r="O6518" t="s">
        <v>386</v>
      </c>
      <c r="P6518" t="s">
        <v>13115</v>
      </c>
      <c r="Q6518" t="s">
        <v>2602</v>
      </c>
      <c r="R6518" t="s">
        <v>13116</v>
      </c>
      <c r="S6518" t="s">
        <v>390</v>
      </c>
      <c r="T6518" t="b">
        <v>1</v>
      </c>
    </row>
    <row r="6519" spans="1:20" x14ac:dyDescent="0.25">
      <c r="A6519" t="s">
        <v>236</v>
      </c>
      <c r="B6519" t="s">
        <v>236</v>
      </c>
      <c r="C6519" t="s">
        <v>237</v>
      </c>
      <c r="D6519" t="s">
        <v>314</v>
      </c>
      <c r="F6519" t="s">
        <v>724</v>
      </c>
      <c r="G6519" t="s">
        <v>1303</v>
      </c>
      <c r="H6519">
        <v>0.05</v>
      </c>
      <c r="I6519">
        <v>100</v>
      </c>
      <c r="J6519" t="s">
        <v>242</v>
      </c>
      <c r="K6519" t="s">
        <v>243</v>
      </c>
      <c r="L6519" t="s">
        <v>244</v>
      </c>
      <c r="M6519">
        <v>0</v>
      </c>
      <c r="N6519">
        <v>0.05</v>
      </c>
      <c r="O6519" t="s">
        <v>569</v>
      </c>
      <c r="P6519" t="s">
        <v>11361</v>
      </c>
      <c r="Q6519" t="s">
        <v>318</v>
      </c>
      <c r="R6519" t="s">
        <v>4122</v>
      </c>
      <c r="S6519" t="s">
        <v>249</v>
      </c>
      <c r="T6519" t="b">
        <v>0</v>
      </c>
    </row>
    <row r="6520" spans="1:20" x14ac:dyDescent="0.25">
      <c r="A6520" t="s">
        <v>259</v>
      </c>
      <c r="B6520" t="s">
        <v>260</v>
      </c>
      <c r="C6520" t="s">
        <v>237</v>
      </c>
      <c r="D6520" t="s">
        <v>875</v>
      </c>
      <c r="E6520" t="s">
        <v>4040</v>
      </c>
      <c r="F6520" t="s">
        <v>6416</v>
      </c>
      <c r="G6520" t="s">
        <v>6416</v>
      </c>
      <c r="H6520">
        <v>47.314</v>
      </c>
      <c r="I6520" t="s">
        <v>265</v>
      </c>
      <c r="J6520" t="s">
        <v>242</v>
      </c>
      <c r="K6520" t="s">
        <v>243</v>
      </c>
      <c r="L6520" t="s">
        <v>244</v>
      </c>
      <c r="M6520">
        <v>0</v>
      </c>
      <c r="N6520">
        <v>47.314</v>
      </c>
      <c r="O6520" t="s">
        <v>283</v>
      </c>
      <c r="P6520" t="s">
        <v>11505</v>
      </c>
      <c r="Q6520" t="s">
        <v>879</v>
      </c>
      <c r="R6520" t="s">
        <v>13117</v>
      </c>
      <c r="S6520" t="s">
        <v>270</v>
      </c>
      <c r="T6520" t="b">
        <v>1</v>
      </c>
    </row>
    <row r="6521" spans="1:20" x14ac:dyDescent="0.25">
      <c r="A6521" t="s">
        <v>259</v>
      </c>
      <c r="B6521" t="s">
        <v>260</v>
      </c>
      <c r="C6521" t="s">
        <v>294</v>
      </c>
      <c r="D6521" t="s">
        <v>875</v>
      </c>
      <c r="E6521" t="s">
        <v>4040</v>
      </c>
      <c r="F6521" t="s">
        <v>6416</v>
      </c>
      <c r="G6521" t="s">
        <v>6416</v>
      </c>
      <c r="H6521">
        <v>19.829999999999998</v>
      </c>
      <c r="I6521" t="s">
        <v>265</v>
      </c>
      <c r="J6521" t="s">
        <v>242</v>
      </c>
      <c r="K6521" t="s">
        <v>243</v>
      </c>
      <c r="L6521" t="s">
        <v>244</v>
      </c>
      <c r="M6521">
        <v>0</v>
      </c>
      <c r="N6521">
        <v>19.829999999999998</v>
      </c>
      <c r="O6521" t="s">
        <v>283</v>
      </c>
      <c r="P6521" t="s">
        <v>11505</v>
      </c>
      <c r="Q6521" t="s">
        <v>879</v>
      </c>
      <c r="R6521" t="s">
        <v>13117</v>
      </c>
      <c r="S6521" t="s">
        <v>270</v>
      </c>
      <c r="T6521" t="b">
        <v>1</v>
      </c>
    </row>
    <row r="6522" spans="1:20" x14ac:dyDescent="0.25">
      <c r="A6522" t="s">
        <v>259</v>
      </c>
      <c r="B6522" t="s">
        <v>260</v>
      </c>
      <c r="C6522" t="s">
        <v>237</v>
      </c>
      <c r="D6522" t="s">
        <v>3256</v>
      </c>
      <c r="E6522" t="s">
        <v>3599</v>
      </c>
      <c r="F6522" t="s">
        <v>13118</v>
      </c>
      <c r="G6522" t="s">
        <v>13119</v>
      </c>
      <c r="H6522">
        <v>1.467859</v>
      </c>
      <c r="I6522" t="s">
        <v>265</v>
      </c>
      <c r="J6522" t="s">
        <v>242</v>
      </c>
      <c r="K6522" t="s">
        <v>243</v>
      </c>
      <c r="L6522" t="s">
        <v>244</v>
      </c>
      <c r="M6522">
        <v>0</v>
      </c>
      <c r="N6522">
        <v>1.467859</v>
      </c>
      <c r="O6522" t="s">
        <v>372</v>
      </c>
      <c r="P6522" t="s">
        <v>13120</v>
      </c>
      <c r="Q6522" t="s">
        <v>3260</v>
      </c>
      <c r="R6522" t="s">
        <v>13121</v>
      </c>
      <c r="S6522" t="s">
        <v>270</v>
      </c>
      <c r="T6522" t="b">
        <v>1</v>
      </c>
    </row>
    <row r="6523" spans="1:20" x14ac:dyDescent="0.25">
      <c r="A6523" t="s">
        <v>259</v>
      </c>
      <c r="B6523" t="s">
        <v>260</v>
      </c>
      <c r="C6523" t="s">
        <v>294</v>
      </c>
      <c r="D6523" t="s">
        <v>3256</v>
      </c>
      <c r="E6523" t="s">
        <v>3599</v>
      </c>
      <c r="F6523" t="s">
        <v>13118</v>
      </c>
      <c r="G6523" t="s">
        <v>13119</v>
      </c>
      <c r="H6523">
        <v>0.70918999999999999</v>
      </c>
      <c r="I6523" t="s">
        <v>265</v>
      </c>
      <c r="J6523" t="s">
        <v>242</v>
      </c>
      <c r="K6523" t="s">
        <v>243</v>
      </c>
      <c r="L6523" t="s">
        <v>244</v>
      </c>
      <c r="M6523">
        <v>0</v>
      </c>
      <c r="N6523">
        <v>0.70918999999999999</v>
      </c>
      <c r="O6523" t="s">
        <v>372</v>
      </c>
      <c r="P6523" t="s">
        <v>13120</v>
      </c>
      <c r="Q6523" t="s">
        <v>3260</v>
      </c>
      <c r="R6523" t="s">
        <v>13121</v>
      </c>
      <c r="S6523" t="s">
        <v>270</v>
      </c>
      <c r="T6523" t="b">
        <v>1</v>
      </c>
    </row>
    <row r="6524" spans="1:20" x14ac:dyDescent="0.25">
      <c r="A6524" t="s">
        <v>236</v>
      </c>
      <c r="B6524" t="s">
        <v>236</v>
      </c>
      <c r="C6524" t="s">
        <v>237</v>
      </c>
      <c r="D6524" t="s">
        <v>250</v>
      </c>
      <c r="F6524" t="s">
        <v>239</v>
      </c>
      <c r="G6524" t="s">
        <v>240</v>
      </c>
      <c r="H6524">
        <v>0.01</v>
      </c>
      <c r="I6524" t="s">
        <v>241</v>
      </c>
      <c r="J6524" t="s">
        <v>242</v>
      </c>
      <c r="K6524" t="s">
        <v>243</v>
      </c>
      <c r="L6524" t="s">
        <v>244</v>
      </c>
      <c r="M6524">
        <v>0</v>
      </c>
      <c r="N6524">
        <v>0.01</v>
      </c>
      <c r="O6524" t="s">
        <v>546</v>
      </c>
      <c r="P6524" t="s">
        <v>5904</v>
      </c>
      <c r="Q6524" t="s">
        <v>257</v>
      </c>
      <c r="R6524" t="s">
        <v>4649</v>
      </c>
      <c r="S6524" t="s">
        <v>249</v>
      </c>
      <c r="T6524" t="b">
        <v>0</v>
      </c>
    </row>
    <row r="6525" spans="1:20" x14ac:dyDescent="0.25">
      <c r="A6525" t="s">
        <v>259</v>
      </c>
      <c r="B6525" t="s">
        <v>260</v>
      </c>
      <c r="C6525" t="s">
        <v>237</v>
      </c>
      <c r="D6525" t="s">
        <v>1428</v>
      </c>
      <c r="E6525" t="s">
        <v>5117</v>
      </c>
      <c r="F6525" t="s">
        <v>13122</v>
      </c>
      <c r="G6525" t="s">
        <v>13122</v>
      </c>
      <c r="H6525">
        <v>0.872</v>
      </c>
      <c r="I6525" t="s">
        <v>265</v>
      </c>
      <c r="J6525" t="s">
        <v>242</v>
      </c>
      <c r="K6525" t="s">
        <v>243</v>
      </c>
      <c r="L6525" t="s">
        <v>244</v>
      </c>
      <c r="M6525">
        <v>0</v>
      </c>
      <c r="N6525">
        <v>0.872</v>
      </c>
      <c r="O6525" t="s">
        <v>1309</v>
      </c>
      <c r="P6525" t="s">
        <v>8970</v>
      </c>
      <c r="Q6525" t="s">
        <v>1432</v>
      </c>
      <c r="R6525" t="s">
        <v>13123</v>
      </c>
      <c r="S6525" t="s">
        <v>270</v>
      </c>
      <c r="T6525" t="b">
        <v>0</v>
      </c>
    </row>
    <row r="6526" spans="1:20" x14ac:dyDescent="0.25">
      <c r="A6526" t="s">
        <v>259</v>
      </c>
      <c r="B6526" t="s">
        <v>260</v>
      </c>
      <c r="C6526" t="s">
        <v>294</v>
      </c>
      <c r="D6526" t="s">
        <v>1428</v>
      </c>
      <c r="E6526" t="s">
        <v>5117</v>
      </c>
      <c r="F6526" t="s">
        <v>13122</v>
      </c>
      <c r="G6526" t="s">
        <v>13122</v>
      </c>
      <c r="H6526">
        <v>0.252</v>
      </c>
      <c r="I6526" t="s">
        <v>265</v>
      </c>
      <c r="J6526" t="s">
        <v>242</v>
      </c>
      <c r="K6526" t="s">
        <v>243</v>
      </c>
      <c r="L6526" t="s">
        <v>244</v>
      </c>
      <c r="M6526">
        <v>0</v>
      </c>
      <c r="N6526">
        <v>0.252</v>
      </c>
      <c r="O6526" t="s">
        <v>1309</v>
      </c>
      <c r="P6526" t="s">
        <v>8970</v>
      </c>
      <c r="Q6526" t="s">
        <v>1432</v>
      </c>
      <c r="R6526" t="s">
        <v>13123</v>
      </c>
      <c r="S6526" t="s">
        <v>270</v>
      </c>
      <c r="T6526" t="b">
        <v>0</v>
      </c>
    </row>
    <row r="6527" spans="1:20" x14ac:dyDescent="0.25">
      <c r="A6527" t="s">
        <v>259</v>
      </c>
      <c r="B6527" t="s">
        <v>260</v>
      </c>
      <c r="C6527" t="s">
        <v>237</v>
      </c>
      <c r="D6527" t="s">
        <v>2086</v>
      </c>
      <c r="E6527" t="s">
        <v>7750</v>
      </c>
      <c r="F6527" t="s">
        <v>10798</v>
      </c>
      <c r="G6527" t="s">
        <v>10799</v>
      </c>
      <c r="H6527">
        <v>0.15</v>
      </c>
      <c r="I6527" t="s">
        <v>265</v>
      </c>
      <c r="J6527" t="s">
        <v>242</v>
      </c>
      <c r="K6527" t="s">
        <v>243</v>
      </c>
      <c r="L6527" t="s">
        <v>244</v>
      </c>
      <c r="M6527">
        <v>0</v>
      </c>
      <c r="N6527">
        <v>0.15</v>
      </c>
      <c r="O6527" t="s">
        <v>324</v>
      </c>
      <c r="P6527" t="s">
        <v>13124</v>
      </c>
      <c r="Q6527" t="s">
        <v>2091</v>
      </c>
      <c r="R6527" t="s">
        <v>13125</v>
      </c>
      <c r="S6527" t="s">
        <v>270</v>
      </c>
      <c r="T6527" t="b">
        <v>1</v>
      </c>
    </row>
    <row r="6528" spans="1:20" x14ac:dyDescent="0.25">
      <c r="A6528" t="s">
        <v>259</v>
      </c>
      <c r="B6528" t="s">
        <v>260</v>
      </c>
      <c r="C6528" t="s">
        <v>294</v>
      </c>
      <c r="D6528" t="s">
        <v>2086</v>
      </c>
      <c r="E6528" t="s">
        <v>7750</v>
      </c>
      <c r="F6528" t="s">
        <v>10798</v>
      </c>
      <c r="G6528" t="s">
        <v>10799</v>
      </c>
      <c r="H6528">
        <v>3.8399999999999997E-2</v>
      </c>
      <c r="I6528" t="s">
        <v>265</v>
      </c>
      <c r="J6528" t="s">
        <v>242</v>
      </c>
      <c r="K6528" t="s">
        <v>243</v>
      </c>
      <c r="L6528" t="s">
        <v>244</v>
      </c>
      <c r="M6528">
        <v>0</v>
      </c>
      <c r="N6528">
        <v>3.8399999999999997E-2</v>
      </c>
      <c r="O6528" t="s">
        <v>324</v>
      </c>
      <c r="P6528" t="s">
        <v>13124</v>
      </c>
      <c r="Q6528" t="s">
        <v>2091</v>
      </c>
      <c r="R6528" t="s">
        <v>13125</v>
      </c>
      <c r="S6528" t="s">
        <v>270</v>
      </c>
      <c r="T6528" t="b">
        <v>1</v>
      </c>
    </row>
    <row r="6529" spans="1:20" x14ac:dyDescent="0.25">
      <c r="A6529" t="s">
        <v>259</v>
      </c>
      <c r="B6529" t="s">
        <v>260</v>
      </c>
      <c r="C6529" t="s">
        <v>237</v>
      </c>
      <c r="D6529" t="s">
        <v>1187</v>
      </c>
      <c r="E6529" t="s">
        <v>7430</v>
      </c>
      <c r="F6529" t="s">
        <v>7430</v>
      </c>
      <c r="G6529" t="s">
        <v>7431</v>
      </c>
      <c r="H6529">
        <v>1.64</v>
      </c>
      <c r="I6529" t="s">
        <v>265</v>
      </c>
      <c r="J6529" t="s">
        <v>242</v>
      </c>
      <c r="K6529" t="s">
        <v>243</v>
      </c>
      <c r="L6529" t="s">
        <v>244</v>
      </c>
      <c r="M6529">
        <v>0</v>
      </c>
      <c r="N6529">
        <v>1.64</v>
      </c>
      <c r="O6529" t="s">
        <v>266</v>
      </c>
      <c r="P6529" t="s">
        <v>13126</v>
      </c>
      <c r="Q6529" t="s">
        <v>1192</v>
      </c>
      <c r="R6529" t="s">
        <v>13127</v>
      </c>
      <c r="S6529" t="s">
        <v>270</v>
      </c>
      <c r="T6529" t="b">
        <v>1</v>
      </c>
    </row>
    <row r="6530" spans="1:20" x14ac:dyDescent="0.25">
      <c r="A6530" t="s">
        <v>259</v>
      </c>
      <c r="B6530" t="s">
        <v>260</v>
      </c>
      <c r="C6530" t="s">
        <v>294</v>
      </c>
      <c r="D6530" t="s">
        <v>1187</v>
      </c>
      <c r="E6530" t="s">
        <v>7430</v>
      </c>
      <c r="F6530" t="s">
        <v>7430</v>
      </c>
      <c r="G6530" t="s">
        <v>7431</v>
      </c>
      <c r="H6530">
        <v>0.90400000000000003</v>
      </c>
      <c r="I6530" t="s">
        <v>265</v>
      </c>
      <c r="J6530" t="s">
        <v>242</v>
      </c>
      <c r="K6530" t="s">
        <v>243</v>
      </c>
      <c r="L6530" t="s">
        <v>244</v>
      </c>
      <c r="M6530">
        <v>0</v>
      </c>
      <c r="N6530">
        <v>0.90400000000000003</v>
      </c>
      <c r="O6530" t="s">
        <v>266</v>
      </c>
      <c r="P6530" t="s">
        <v>13126</v>
      </c>
      <c r="Q6530" t="s">
        <v>1192</v>
      </c>
      <c r="R6530" t="s">
        <v>13127</v>
      </c>
      <c r="S6530" t="s">
        <v>270</v>
      </c>
      <c r="T6530" t="b">
        <v>1</v>
      </c>
    </row>
    <row r="6531" spans="1:20" x14ac:dyDescent="0.25">
      <c r="A6531" t="s">
        <v>259</v>
      </c>
      <c r="B6531" t="s">
        <v>260</v>
      </c>
      <c r="C6531" t="s">
        <v>237</v>
      </c>
      <c r="D6531" t="s">
        <v>6539</v>
      </c>
      <c r="E6531" t="s">
        <v>10650</v>
      </c>
      <c r="F6531" t="s">
        <v>11393</v>
      </c>
      <c r="G6531" t="s">
        <v>11393</v>
      </c>
      <c r="H6531">
        <v>1.1399999999999999</v>
      </c>
      <c r="I6531" t="s">
        <v>265</v>
      </c>
      <c r="J6531" t="s">
        <v>242</v>
      </c>
      <c r="K6531" t="s">
        <v>243</v>
      </c>
      <c r="L6531" t="s">
        <v>244</v>
      </c>
      <c r="M6531">
        <v>0</v>
      </c>
      <c r="N6531">
        <v>1.1399999999999999</v>
      </c>
      <c r="O6531" t="s">
        <v>324</v>
      </c>
      <c r="P6531" t="s">
        <v>13128</v>
      </c>
      <c r="Q6531" t="s">
        <v>6543</v>
      </c>
      <c r="R6531" t="s">
        <v>13129</v>
      </c>
      <c r="S6531" t="s">
        <v>270</v>
      </c>
      <c r="T6531" t="b">
        <v>1</v>
      </c>
    </row>
    <row r="6532" spans="1:20" x14ac:dyDescent="0.25">
      <c r="A6532" t="s">
        <v>259</v>
      </c>
      <c r="B6532" t="s">
        <v>260</v>
      </c>
      <c r="C6532" t="s">
        <v>336</v>
      </c>
      <c r="D6532" t="s">
        <v>6539</v>
      </c>
      <c r="E6532" t="s">
        <v>10650</v>
      </c>
      <c r="F6532" t="s">
        <v>11393</v>
      </c>
      <c r="G6532" t="s">
        <v>11393</v>
      </c>
      <c r="H6532">
        <v>6361</v>
      </c>
      <c r="I6532" t="s">
        <v>265</v>
      </c>
      <c r="J6532" t="s">
        <v>242</v>
      </c>
      <c r="K6532" t="s">
        <v>243</v>
      </c>
      <c r="L6532" t="s">
        <v>244</v>
      </c>
      <c r="M6532">
        <v>0</v>
      </c>
      <c r="N6532">
        <v>6361</v>
      </c>
      <c r="O6532" t="s">
        <v>324</v>
      </c>
      <c r="P6532" t="s">
        <v>13128</v>
      </c>
      <c r="Q6532" t="s">
        <v>6543</v>
      </c>
      <c r="R6532" t="s">
        <v>13130</v>
      </c>
      <c r="S6532" t="s">
        <v>270</v>
      </c>
      <c r="T6532" t="b">
        <v>1</v>
      </c>
    </row>
    <row r="6533" spans="1:20" x14ac:dyDescent="0.25">
      <c r="A6533" t="s">
        <v>259</v>
      </c>
      <c r="B6533" t="s">
        <v>260</v>
      </c>
      <c r="C6533" t="s">
        <v>336</v>
      </c>
      <c r="D6533" t="s">
        <v>6539</v>
      </c>
      <c r="E6533" t="s">
        <v>10650</v>
      </c>
      <c r="F6533" t="s">
        <v>11393</v>
      </c>
      <c r="G6533" t="s">
        <v>11393</v>
      </c>
      <c r="H6533">
        <v>13182</v>
      </c>
      <c r="I6533" t="s">
        <v>265</v>
      </c>
      <c r="J6533" t="s">
        <v>242</v>
      </c>
      <c r="K6533" t="s">
        <v>243</v>
      </c>
      <c r="L6533" t="s">
        <v>244</v>
      </c>
      <c r="M6533">
        <v>0</v>
      </c>
      <c r="N6533">
        <v>13182</v>
      </c>
      <c r="O6533" t="s">
        <v>7535</v>
      </c>
      <c r="P6533" t="s">
        <v>13128</v>
      </c>
      <c r="Q6533" t="s">
        <v>6543</v>
      </c>
      <c r="R6533" t="s">
        <v>13131</v>
      </c>
      <c r="S6533" t="s">
        <v>270</v>
      </c>
      <c r="T6533" t="b">
        <v>1</v>
      </c>
    </row>
    <row r="6534" spans="1:20" x14ac:dyDescent="0.25">
      <c r="A6534" t="s">
        <v>259</v>
      </c>
      <c r="B6534" t="s">
        <v>260</v>
      </c>
      <c r="C6534" t="s">
        <v>237</v>
      </c>
      <c r="D6534" t="s">
        <v>3759</v>
      </c>
      <c r="E6534" t="s">
        <v>3760</v>
      </c>
      <c r="F6534" t="s">
        <v>9810</v>
      </c>
      <c r="G6534" t="s">
        <v>9810</v>
      </c>
      <c r="H6534">
        <v>5.2640000000000002</v>
      </c>
      <c r="I6534" t="s">
        <v>265</v>
      </c>
      <c r="J6534" t="s">
        <v>242</v>
      </c>
      <c r="K6534" t="s">
        <v>243</v>
      </c>
      <c r="L6534" t="s">
        <v>244</v>
      </c>
      <c r="M6534">
        <v>0</v>
      </c>
      <c r="N6534">
        <v>5.2640000000000002</v>
      </c>
      <c r="O6534" t="s">
        <v>9811</v>
      </c>
      <c r="P6534" t="s">
        <v>13132</v>
      </c>
      <c r="Q6534" t="s">
        <v>3763</v>
      </c>
      <c r="R6534" t="s">
        <v>13133</v>
      </c>
      <c r="S6534" t="s">
        <v>270</v>
      </c>
      <c r="T6534" t="b">
        <v>1</v>
      </c>
    </row>
    <row r="6535" spans="1:20" x14ac:dyDescent="0.25">
      <c r="A6535" t="s">
        <v>259</v>
      </c>
      <c r="B6535" t="s">
        <v>260</v>
      </c>
      <c r="C6535" t="s">
        <v>294</v>
      </c>
      <c r="D6535" t="s">
        <v>3759</v>
      </c>
      <c r="E6535" t="s">
        <v>3760</v>
      </c>
      <c r="F6535" t="s">
        <v>9810</v>
      </c>
      <c r="G6535" t="s">
        <v>9810</v>
      </c>
      <c r="H6535">
        <v>5.2640000000000002</v>
      </c>
      <c r="I6535" t="s">
        <v>265</v>
      </c>
      <c r="J6535" t="s">
        <v>242</v>
      </c>
      <c r="K6535" t="s">
        <v>243</v>
      </c>
      <c r="L6535" t="s">
        <v>244</v>
      </c>
      <c r="M6535">
        <v>0</v>
      </c>
      <c r="N6535">
        <v>5.2640000000000002</v>
      </c>
      <c r="O6535" t="s">
        <v>9811</v>
      </c>
      <c r="P6535" t="s">
        <v>13132</v>
      </c>
      <c r="Q6535" t="s">
        <v>3763</v>
      </c>
      <c r="R6535" t="s">
        <v>13133</v>
      </c>
      <c r="S6535" t="s">
        <v>270</v>
      </c>
      <c r="T6535" t="b">
        <v>1</v>
      </c>
    </row>
    <row r="6536" spans="1:20" x14ac:dyDescent="0.25">
      <c r="A6536" t="s">
        <v>236</v>
      </c>
      <c r="B6536" t="s">
        <v>236</v>
      </c>
      <c r="C6536" t="s">
        <v>237</v>
      </c>
      <c r="D6536" t="s">
        <v>566</v>
      </c>
      <c r="F6536" t="s">
        <v>393</v>
      </c>
      <c r="G6536" t="s">
        <v>2719</v>
      </c>
      <c r="H6536">
        <v>2E-3</v>
      </c>
      <c r="I6536" t="s">
        <v>241</v>
      </c>
      <c r="J6536" t="s">
        <v>242</v>
      </c>
      <c r="K6536" t="s">
        <v>243</v>
      </c>
      <c r="L6536" t="s">
        <v>244</v>
      </c>
      <c r="M6536">
        <v>0</v>
      </c>
      <c r="N6536">
        <v>2E-3</v>
      </c>
      <c r="O6536" t="s">
        <v>2720</v>
      </c>
      <c r="P6536" t="s">
        <v>2721</v>
      </c>
      <c r="Q6536" t="s">
        <v>571</v>
      </c>
      <c r="R6536" t="s">
        <v>1423</v>
      </c>
      <c r="S6536" t="s">
        <v>249</v>
      </c>
      <c r="T6536" t="b">
        <v>0</v>
      </c>
    </row>
    <row r="6537" spans="1:20" x14ac:dyDescent="0.25">
      <c r="A6537" t="s">
        <v>259</v>
      </c>
      <c r="B6537" t="s">
        <v>382</v>
      </c>
      <c r="C6537" t="s">
        <v>237</v>
      </c>
      <c r="D6537" t="s">
        <v>4224</v>
      </c>
      <c r="E6537" t="s">
        <v>2622</v>
      </c>
      <c r="F6537" t="s">
        <v>8649</v>
      </c>
      <c r="G6537" t="s">
        <v>8649</v>
      </c>
      <c r="H6537">
        <v>1.403</v>
      </c>
      <c r="I6537" t="s">
        <v>265</v>
      </c>
      <c r="J6537" t="s">
        <v>242</v>
      </c>
      <c r="K6537" t="s">
        <v>243</v>
      </c>
      <c r="L6537" t="s">
        <v>244</v>
      </c>
      <c r="M6537">
        <v>0</v>
      </c>
      <c r="N6537">
        <v>1.403</v>
      </c>
      <c r="O6537" t="s">
        <v>386</v>
      </c>
      <c r="P6537" t="s">
        <v>13134</v>
      </c>
      <c r="Q6537" t="s">
        <v>4227</v>
      </c>
      <c r="R6537" t="s">
        <v>13135</v>
      </c>
      <c r="S6537" t="s">
        <v>390</v>
      </c>
      <c r="T6537" t="b">
        <v>1</v>
      </c>
    </row>
    <row r="6538" spans="1:20" x14ac:dyDescent="0.25">
      <c r="A6538" t="s">
        <v>259</v>
      </c>
      <c r="B6538" t="s">
        <v>382</v>
      </c>
      <c r="C6538" t="s">
        <v>294</v>
      </c>
      <c r="D6538" t="s">
        <v>4224</v>
      </c>
      <c r="E6538" t="s">
        <v>2622</v>
      </c>
      <c r="F6538" t="s">
        <v>8649</v>
      </c>
      <c r="G6538" t="s">
        <v>8649</v>
      </c>
      <c r="H6538">
        <v>0.77600000000000002</v>
      </c>
      <c r="I6538" t="s">
        <v>265</v>
      </c>
      <c r="J6538" t="s">
        <v>242</v>
      </c>
      <c r="K6538" t="s">
        <v>243</v>
      </c>
      <c r="L6538" t="s">
        <v>244</v>
      </c>
      <c r="M6538">
        <v>0</v>
      </c>
      <c r="N6538">
        <v>0.77600000000000002</v>
      </c>
      <c r="O6538" t="s">
        <v>386</v>
      </c>
      <c r="P6538" t="s">
        <v>13134</v>
      </c>
      <c r="Q6538" t="s">
        <v>4227</v>
      </c>
      <c r="R6538" t="s">
        <v>13135</v>
      </c>
      <c r="S6538" t="s">
        <v>390</v>
      </c>
      <c r="T6538" t="b">
        <v>1</v>
      </c>
    </row>
    <row r="6539" spans="1:20" x14ac:dyDescent="0.25">
      <c r="A6539" t="s">
        <v>259</v>
      </c>
      <c r="B6539" t="s">
        <v>260</v>
      </c>
      <c r="C6539" t="s">
        <v>237</v>
      </c>
      <c r="D6539" t="s">
        <v>1711</v>
      </c>
      <c r="E6539" t="s">
        <v>2444</v>
      </c>
      <c r="F6539" t="s">
        <v>13136</v>
      </c>
      <c r="G6539" t="s">
        <v>13137</v>
      </c>
      <c r="H6539">
        <v>7.5200000000000003E-2</v>
      </c>
      <c r="I6539" t="s">
        <v>265</v>
      </c>
      <c r="J6539" t="s">
        <v>242</v>
      </c>
      <c r="K6539" t="s">
        <v>243</v>
      </c>
      <c r="L6539" t="s">
        <v>244</v>
      </c>
      <c r="M6539">
        <v>0</v>
      </c>
      <c r="N6539">
        <v>7.5200000000000003E-2</v>
      </c>
      <c r="O6539" t="s">
        <v>324</v>
      </c>
      <c r="P6539" t="s">
        <v>13138</v>
      </c>
      <c r="Q6539" t="s">
        <v>1716</v>
      </c>
      <c r="R6539" t="s">
        <v>13139</v>
      </c>
      <c r="S6539" t="s">
        <v>270</v>
      </c>
      <c r="T6539" t="b">
        <v>1</v>
      </c>
    </row>
    <row r="6540" spans="1:20" x14ac:dyDescent="0.25">
      <c r="A6540" t="s">
        <v>259</v>
      </c>
      <c r="B6540" t="s">
        <v>260</v>
      </c>
      <c r="C6540" t="s">
        <v>294</v>
      </c>
      <c r="D6540" t="s">
        <v>1711</v>
      </c>
      <c r="E6540" t="s">
        <v>2444</v>
      </c>
      <c r="F6540" t="s">
        <v>13136</v>
      </c>
      <c r="G6540" t="s">
        <v>13137</v>
      </c>
      <c r="H6540">
        <v>1.9199999999999998E-2</v>
      </c>
      <c r="I6540" t="s">
        <v>265</v>
      </c>
      <c r="J6540" t="s">
        <v>242</v>
      </c>
      <c r="K6540" t="s">
        <v>243</v>
      </c>
      <c r="L6540" t="s">
        <v>244</v>
      </c>
      <c r="M6540">
        <v>0</v>
      </c>
      <c r="N6540">
        <v>1.9199999999999998E-2</v>
      </c>
      <c r="O6540" t="s">
        <v>324</v>
      </c>
      <c r="P6540" t="s">
        <v>13138</v>
      </c>
      <c r="Q6540" t="s">
        <v>1716</v>
      </c>
      <c r="R6540" t="s">
        <v>13139</v>
      </c>
      <c r="S6540" t="s">
        <v>270</v>
      </c>
      <c r="T6540" t="b">
        <v>1</v>
      </c>
    </row>
    <row r="6541" spans="1:20" x14ac:dyDescent="0.25">
      <c r="A6541" t="s">
        <v>259</v>
      </c>
      <c r="B6541" t="s">
        <v>260</v>
      </c>
      <c r="C6541" t="s">
        <v>237</v>
      </c>
      <c r="D6541" t="s">
        <v>677</v>
      </c>
      <c r="E6541" t="s">
        <v>4905</v>
      </c>
      <c r="F6541" t="s">
        <v>4906</v>
      </c>
      <c r="G6541" t="s">
        <v>4906</v>
      </c>
      <c r="H6541">
        <v>0.1744</v>
      </c>
      <c r="I6541" t="s">
        <v>265</v>
      </c>
      <c r="J6541" t="s">
        <v>242</v>
      </c>
      <c r="K6541" t="s">
        <v>243</v>
      </c>
      <c r="L6541" t="s">
        <v>244</v>
      </c>
      <c r="M6541">
        <v>0</v>
      </c>
      <c r="N6541">
        <v>0.1744</v>
      </c>
      <c r="O6541" t="s">
        <v>446</v>
      </c>
      <c r="P6541" t="s">
        <v>13140</v>
      </c>
      <c r="Q6541" t="s">
        <v>681</v>
      </c>
      <c r="R6541" t="s">
        <v>13141</v>
      </c>
      <c r="S6541" t="s">
        <v>270</v>
      </c>
      <c r="T6541" t="b">
        <v>1</v>
      </c>
    </row>
    <row r="6542" spans="1:20" x14ac:dyDescent="0.25">
      <c r="A6542" t="s">
        <v>259</v>
      </c>
      <c r="B6542" t="s">
        <v>260</v>
      </c>
      <c r="C6542" t="s">
        <v>294</v>
      </c>
      <c r="D6542" t="s">
        <v>677</v>
      </c>
      <c r="E6542" t="s">
        <v>4905</v>
      </c>
      <c r="F6542" t="s">
        <v>4906</v>
      </c>
      <c r="G6542" t="s">
        <v>4906</v>
      </c>
      <c r="H6542">
        <v>0.1008</v>
      </c>
      <c r="I6542" t="s">
        <v>265</v>
      </c>
      <c r="J6542" t="s">
        <v>242</v>
      </c>
      <c r="K6542" t="s">
        <v>243</v>
      </c>
      <c r="L6542" t="s">
        <v>244</v>
      </c>
      <c r="M6542">
        <v>0</v>
      </c>
      <c r="N6542">
        <v>0.1008</v>
      </c>
      <c r="O6542" t="s">
        <v>310</v>
      </c>
      <c r="P6542" t="s">
        <v>13140</v>
      </c>
      <c r="Q6542" t="s">
        <v>681</v>
      </c>
      <c r="R6542" t="s">
        <v>13141</v>
      </c>
      <c r="S6542" t="s">
        <v>270</v>
      </c>
      <c r="T6542" t="b">
        <v>1</v>
      </c>
    </row>
    <row r="6543" spans="1:20" x14ac:dyDescent="0.25">
      <c r="A6543" t="s">
        <v>236</v>
      </c>
      <c r="B6543" t="s">
        <v>236</v>
      </c>
      <c r="C6543" t="s">
        <v>237</v>
      </c>
      <c r="D6543" t="s">
        <v>552</v>
      </c>
      <c r="F6543" t="s">
        <v>4450</v>
      </c>
      <c r="G6543" t="s">
        <v>1082</v>
      </c>
      <c r="H6543">
        <v>2E-3</v>
      </c>
      <c r="I6543" t="s">
        <v>254</v>
      </c>
      <c r="J6543" t="s">
        <v>242</v>
      </c>
      <c r="K6543" t="s">
        <v>243</v>
      </c>
      <c r="L6543" t="s">
        <v>244</v>
      </c>
      <c r="M6543">
        <v>0</v>
      </c>
      <c r="N6543">
        <v>2E-3</v>
      </c>
      <c r="O6543" t="s">
        <v>619</v>
      </c>
      <c r="P6543" t="s">
        <v>2799</v>
      </c>
      <c r="Q6543" t="s">
        <v>556</v>
      </c>
      <c r="R6543" t="s">
        <v>4453</v>
      </c>
      <c r="S6543" t="s">
        <v>249</v>
      </c>
      <c r="T6543" t="b">
        <v>0</v>
      </c>
    </row>
    <row r="6544" spans="1:20" x14ac:dyDescent="0.25">
      <c r="A6544" t="s">
        <v>259</v>
      </c>
      <c r="B6544" t="s">
        <v>260</v>
      </c>
      <c r="C6544" t="s">
        <v>237</v>
      </c>
      <c r="D6544" t="s">
        <v>2640</v>
      </c>
      <c r="E6544" t="s">
        <v>6090</v>
      </c>
      <c r="F6544" t="s">
        <v>6597</v>
      </c>
      <c r="G6544" t="s">
        <v>6598</v>
      </c>
      <c r="H6544">
        <v>4.5199999999999997E-2</v>
      </c>
      <c r="I6544" t="s">
        <v>265</v>
      </c>
      <c r="J6544" t="s">
        <v>242</v>
      </c>
      <c r="K6544" t="s">
        <v>243</v>
      </c>
      <c r="L6544" t="s">
        <v>244</v>
      </c>
      <c r="M6544">
        <v>0</v>
      </c>
      <c r="N6544">
        <v>4.5199999999999997E-2</v>
      </c>
      <c r="O6544" t="s">
        <v>266</v>
      </c>
      <c r="P6544" t="s">
        <v>13142</v>
      </c>
      <c r="Q6544" t="s">
        <v>2644</v>
      </c>
      <c r="R6544" t="s">
        <v>13143</v>
      </c>
      <c r="S6544" t="s">
        <v>270</v>
      </c>
      <c r="T6544" t="b">
        <v>1</v>
      </c>
    </row>
    <row r="6545" spans="1:20" x14ac:dyDescent="0.25">
      <c r="A6545" t="s">
        <v>236</v>
      </c>
      <c r="B6545" t="s">
        <v>236</v>
      </c>
      <c r="C6545" t="s">
        <v>237</v>
      </c>
      <c r="D6545" t="s">
        <v>566</v>
      </c>
      <c r="F6545" t="s">
        <v>484</v>
      </c>
      <c r="G6545" t="s">
        <v>240</v>
      </c>
      <c r="H6545">
        <v>0.01</v>
      </c>
      <c r="I6545" t="s">
        <v>241</v>
      </c>
      <c r="J6545" t="s">
        <v>242</v>
      </c>
      <c r="K6545" t="s">
        <v>243</v>
      </c>
      <c r="L6545" t="s">
        <v>244</v>
      </c>
      <c r="M6545">
        <v>0</v>
      </c>
      <c r="N6545">
        <v>0.01</v>
      </c>
      <c r="O6545" t="s">
        <v>1782</v>
      </c>
      <c r="P6545" t="s">
        <v>2868</v>
      </c>
      <c r="Q6545" t="s">
        <v>571</v>
      </c>
      <c r="R6545" t="s">
        <v>626</v>
      </c>
      <c r="S6545" t="s">
        <v>249</v>
      </c>
      <c r="T6545" t="b">
        <v>0</v>
      </c>
    </row>
    <row r="6546" spans="1:20" x14ac:dyDescent="0.25">
      <c r="A6546" t="s">
        <v>259</v>
      </c>
      <c r="B6546" t="s">
        <v>260</v>
      </c>
      <c r="C6546" t="s">
        <v>237</v>
      </c>
      <c r="D6546" t="s">
        <v>1428</v>
      </c>
      <c r="E6546" t="s">
        <v>8435</v>
      </c>
      <c r="F6546" t="s">
        <v>8436</v>
      </c>
      <c r="G6546" t="s">
        <v>8436</v>
      </c>
      <c r="H6546">
        <v>2.629</v>
      </c>
      <c r="I6546" t="s">
        <v>265</v>
      </c>
      <c r="J6546" t="s">
        <v>242</v>
      </c>
      <c r="K6546" t="s">
        <v>243</v>
      </c>
      <c r="L6546" t="s">
        <v>244</v>
      </c>
      <c r="M6546">
        <v>0</v>
      </c>
      <c r="N6546">
        <v>2.629</v>
      </c>
      <c r="O6546" t="s">
        <v>1309</v>
      </c>
      <c r="P6546" t="s">
        <v>2984</v>
      </c>
      <c r="Q6546" t="s">
        <v>1432</v>
      </c>
      <c r="R6546" t="s">
        <v>13144</v>
      </c>
      <c r="S6546" t="s">
        <v>270</v>
      </c>
      <c r="T6546" t="b">
        <v>0</v>
      </c>
    </row>
    <row r="6547" spans="1:20" x14ac:dyDescent="0.25">
      <c r="A6547" t="s">
        <v>259</v>
      </c>
      <c r="B6547" t="s">
        <v>260</v>
      </c>
      <c r="C6547" t="s">
        <v>294</v>
      </c>
      <c r="D6547" t="s">
        <v>1428</v>
      </c>
      <c r="E6547" t="s">
        <v>8435</v>
      </c>
      <c r="F6547" t="s">
        <v>8436</v>
      </c>
      <c r="G6547" t="s">
        <v>8436</v>
      </c>
      <c r="H6547">
        <v>0.72599999999999998</v>
      </c>
      <c r="I6547" t="s">
        <v>265</v>
      </c>
      <c r="J6547" t="s">
        <v>242</v>
      </c>
      <c r="K6547" t="s">
        <v>243</v>
      </c>
      <c r="L6547" t="s">
        <v>244</v>
      </c>
      <c r="M6547">
        <v>0</v>
      </c>
      <c r="N6547">
        <v>0.72599999999999998</v>
      </c>
      <c r="O6547" t="s">
        <v>1309</v>
      </c>
      <c r="P6547" t="s">
        <v>2984</v>
      </c>
      <c r="Q6547" t="s">
        <v>1432</v>
      </c>
      <c r="R6547" t="s">
        <v>13144</v>
      </c>
      <c r="S6547" t="s">
        <v>270</v>
      </c>
      <c r="T6547" t="b">
        <v>0</v>
      </c>
    </row>
    <row r="6548" spans="1:20" x14ac:dyDescent="0.25">
      <c r="A6548" t="s">
        <v>259</v>
      </c>
      <c r="B6548" t="s">
        <v>260</v>
      </c>
      <c r="C6548" t="s">
        <v>237</v>
      </c>
      <c r="D6548" t="s">
        <v>412</v>
      </c>
      <c r="E6548" t="s">
        <v>3720</v>
      </c>
      <c r="F6548" t="s">
        <v>13145</v>
      </c>
      <c r="G6548" t="s">
        <v>13145</v>
      </c>
      <c r="H6548">
        <v>2.8540000000000001</v>
      </c>
      <c r="I6548" t="s">
        <v>265</v>
      </c>
      <c r="J6548" t="s">
        <v>242</v>
      </c>
      <c r="K6548" t="s">
        <v>243</v>
      </c>
      <c r="L6548" t="s">
        <v>244</v>
      </c>
      <c r="M6548">
        <v>0</v>
      </c>
      <c r="N6548">
        <v>2.8540000000000001</v>
      </c>
      <c r="O6548" t="s">
        <v>372</v>
      </c>
      <c r="P6548" t="s">
        <v>13146</v>
      </c>
      <c r="Q6548" t="s">
        <v>416</v>
      </c>
      <c r="R6548" t="s">
        <v>13147</v>
      </c>
      <c r="S6548" t="s">
        <v>270</v>
      </c>
      <c r="T6548" t="b">
        <v>1</v>
      </c>
    </row>
    <row r="6549" spans="1:20" x14ac:dyDescent="0.25">
      <c r="A6549" t="s">
        <v>259</v>
      </c>
      <c r="B6549" t="s">
        <v>260</v>
      </c>
      <c r="C6549" t="s">
        <v>237</v>
      </c>
      <c r="D6549" t="s">
        <v>5189</v>
      </c>
      <c r="E6549" t="s">
        <v>2944</v>
      </c>
      <c r="F6549" t="s">
        <v>2945</v>
      </c>
      <c r="G6549" t="s">
        <v>2945</v>
      </c>
      <c r="H6549">
        <v>6.6719999999999997</v>
      </c>
      <c r="I6549" t="s">
        <v>265</v>
      </c>
      <c r="J6549" t="s">
        <v>242</v>
      </c>
      <c r="K6549" t="s">
        <v>243</v>
      </c>
      <c r="L6549" t="s">
        <v>244</v>
      </c>
      <c r="M6549">
        <v>0</v>
      </c>
      <c r="N6549">
        <v>6.6719999999999997</v>
      </c>
      <c r="O6549" t="s">
        <v>324</v>
      </c>
      <c r="P6549" t="s">
        <v>13148</v>
      </c>
      <c r="Q6549" t="s">
        <v>5191</v>
      </c>
      <c r="R6549" t="s">
        <v>13149</v>
      </c>
      <c r="S6549" t="s">
        <v>270</v>
      </c>
      <c r="T6549" t="b">
        <v>1</v>
      </c>
    </row>
    <row r="6550" spans="1:20" x14ac:dyDescent="0.25">
      <c r="A6550" t="s">
        <v>259</v>
      </c>
      <c r="B6550" t="s">
        <v>260</v>
      </c>
      <c r="C6550" t="s">
        <v>294</v>
      </c>
      <c r="D6550" t="s">
        <v>5189</v>
      </c>
      <c r="E6550" t="s">
        <v>2944</v>
      </c>
      <c r="F6550" t="s">
        <v>2945</v>
      </c>
      <c r="G6550" t="s">
        <v>2945</v>
      </c>
      <c r="H6550">
        <v>6.12</v>
      </c>
      <c r="I6550" t="s">
        <v>265</v>
      </c>
      <c r="J6550" t="s">
        <v>242</v>
      </c>
      <c r="K6550" t="s">
        <v>243</v>
      </c>
      <c r="L6550" t="s">
        <v>244</v>
      </c>
      <c r="M6550">
        <v>0</v>
      </c>
      <c r="N6550">
        <v>6.12</v>
      </c>
      <c r="O6550" t="s">
        <v>324</v>
      </c>
      <c r="P6550" t="s">
        <v>13148</v>
      </c>
      <c r="Q6550" t="s">
        <v>5191</v>
      </c>
      <c r="R6550" t="s">
        <v>13149</v>
      </c>
      <c r="S6550" t="s">
        <v>270</v>
      </c>
      <c r="T6550" t="b">
        <v>1</v>
      </c>
    </row>
    <row r="6551" spans="1:20" x14ac:dyDescent="0.25">
      <c r="A6551" t="s">
        <v>259</v>
      </c>
      <c r="B6551" t="s">
        <v>260</v>
      </c>
      <c r="C6551" t="s">
        <v>237</v>
      </c>
      <c r="D6551" t="s">
        <v>1535</v>
      </c>
      <c r="E6551" t="s">
        <v>10098</v>
      </c>
      <c r="F6551" t="s">
        <v>13150</v>
      </c>
      <c r="G6551" t="s">
        <v>13150</v>
      </c>
      <c r="H6551">
        <v>0.60831400000000002</v>
      </c>
      <c r="I6551" t="s">
        <v>265</v>
      </c>
      <c r="J6551" t="s">
        <v>242</v>
      </c>
      <c r="K6551" t="s">
        <v>243</v>
      </c>
      <c r="L6551" t="s">
        <v>244</v>
      </c>
      <c r="M6551">
        <v>0</v>
      </c>
      <c r="N6551">
        <v>0.60831400000000002</v>
      </c>
      <c r="O6551" t="s">
        <v>372</v>
      </c>
      <c r="P6551" t="s">
        <v>13151</v>
      </c>
      <c r="Q6551" t="s">
        <v>1539</v>
      </c>
      <c r="R6551" t="s">
        <v>13152</v>
      </c>
      <c r="S6551" t="s">
        <v>270</v>
      </c>
      <c r="T6551" t="b">
        <v>1</v>
      </c>
    </row>
    <row r="6552" spans="1:20" x14ac:dyDescent="0.25">
      <c r="A6552" t="s">
        <v>259</v>
      </c>
      <c r="B6552" t="s">
        <v>260</v>
      </c>
      <c r="C6552" t="s">
        <v>294</v>
      </c>
      <c r="D6552" t="s">
        <v>1535</v>
      </c>
      <c r="E6552" t="s">
        <v>10098</v>
      </c>
      <c r="F6552" t="s">
        <v>13150</v>
      </c>
      <c r="G6552" t="s">
        <v>13150</v>
      </c>
      <c r="H6552">
        <v>0.26012200000000002</v>
      </c>
      <c r="I6552" t="s">
        <v>265</v>
      </c>
      <c r="J6552" t="s">
        <v>242</v>
      </c>
      <c r="K6552" t="s">
        <v>243</v>
      </c>
      <c r="L6552" t="s">
        <v>244</v>
      </c>
      <c r="M6552">
        <v>0</v>
      </c>
      <c r="N6552">
        <v>0.26012200000000002</v>
      </c>
      <c r="O6552" t="s">
        <v>372</v>
      </c>
      <c r="P6552" t="s">
        <v>13151</v>
      </c>
      <c r="Q6552" t="s">
        <v>1539</v>
      </c>
      <c r="R6552" t="s">
        <v>13152</v>
      </c>
      <c r="S6552" t="s">
        <v>270</v>
      </c>
      <c r="T6552" t="b">
        <v>1</v>
      </c>
    </row>
    <row r="6553" spans="1:20" x14ac:dyDescent="0.25">
      <c r="A6553" t="s">
        <v>259</v>
      </c>
      <c r="B6553" t="s">
        <v>260</v>
      </c>
      <c r="C6553" t="s">
        <v>237</v>
      </c>
      <c r="D6553" t="s">
        <v>418</v>
      </c>
      <c r="E6553" t="s">
        <v>3039</v>
      </c>
      <c r="F6553" t="s">
        <v>10712</v>
      </c>
      <c r="G6553" t="s">
        <v>10713</v>
      </c>
      <c r="H6553">
        <v>0.32600000000000001</v>
      </c>
      <c r="I6553" t="s">
        <v>265</v>
      </c>
      <c r="J6553" t="s">
        <v>242</v>
      </c>
      <c r="K6553" t="s">
        <v>243</v>
      </c>
      <c r="L6553" t="s">
        <v>244</v>
      </c>
      <c r="M6553">
        <v>0</v>
      </c>
      <c r="N6553">
        <v>0.32600000000000001</v>
      </c>
      <c r="O6553" t="s">
        <v>2901</v>
      </c>
      <c r="P6553" t="s">
        <v>13153</v>
      </c>
      <c r="Q6553" t="s">
        <v>423</v>
      </c>
      <c r="R6553" t="s">
        <v>13154</v>
      </c>
      <c r="S6553" t="s">
        <v>270</v>
      </c>
      <c r="T6553" t="b">
        <v>1</v>
      </c>
    </row>
    <row r="6554" spans="1:20" x14ac:dyDescent="0.25">
      <c r="A6554" t="s">
        <v>259</v>
      </c>
      <c r="B6554" t="s">
        <v>260</v>
      </c>
      <c r="C6554" t="s">
        <v>237</v>
      </c>
      <c r="D6554" t="s">
        <v>899</v>
      </c>
      <c r="E6554" t="s">
        <v>3292</v>
      </c>
      <c r="F6554" t="s">
        <v>3293</v>
      </c>
      <c r="G6554" t="s">
        <v>3294</v>
      </c>
      <c r="H6554">
        <v>0.14000000000000001</v>
      </c>
      <c r="I6554" t="s">
        <v>265</v>
      </c>
      <c r="J6554" t="s">
        <v>242</v>
      </c>
      <c r="K6554" t="s">
        <v>243</v>
      </c>
      <c r="L6554" t="s">
        <v>244</v>
      </c>
      <c r="M6554">
        <v>0</v>
      </c>
      <c r="N6554">
        <v>0.14000000000000001</v>
      </c>
      <c r="O6554" t="s">
        <v>2659</v>
      </c>
      <c r="P6554" t="s">
        <v>13155</v>
      </c>
      <c r="Q6554" t="s">
        <v>904</v>
      </c>
      <c r="R6554" t="s">
        <v>13156</v>
      </c>
      <c r="S6554" t="s">
        <v>270</v>
      </c>
      <c r="T6554" t="b">
        <v>1</v>
      </c>
    </row>
    <row r="6555" spans="1:20" x14ac:dyDescent="0.25">
      <c r="A6555" t="s">
        <v>259</v>
      </c>
      <c r="B6555" t="s">
        <v>260</v>
      </c>
      <c r="C6555" t="s">
        <v>294</v>
      </c>
      <c r="D6555" t="s">
        <v>899</v>
      </c>
      <c r="E6555" t="s">
        <v>3292</v>
      </c>
      <c r="F6555" t="s">
        <v>3293</v>
      </c>
      <c r="G6555" t="s">
        <v>3294</v>
      </c>
      <c r="H6555">
        <v>7.6999999999999999E-2</v>
      </c>
      <c r="I6555" t="s">
        <v>265</v>
      </c>
      <c r="J6555" t="s">
        <v>242</v>
      </c>
      <c r="K6555" t="s">
        <v>243</v>
      </c>
      <c r="L6555" t="s">
        <v>244</v>
      </c>
      <c r="M6555">
        <v>0</v>
      </c>
      <c r="N6555">
        <v>7.6999999999999999E-2</v>
      </c>
      <c r="O6555" t="s">
        <v>2659</v>
      </c>
      <c r="P6555" t="s">
        <v>13155</v>
      </c>
      <c r="Q6555" t="s">
        <v>904</v>
      </c>
      <c r="R6555" t="s">
        <v>13156</v>
      </c>
      <c r="S6555" t="s">
        <v>270</v>
      </c>
      <c r="T6555" t="b">
        <v>1</v>
      </c>
    </row>
    <row r="6556" spans="1:20" x14ac:dyDescent="0.25">
      <c r="A6556" t="s">
        <v>259</v>
      </c>
      <c r="B6556" t="s">
        <v>260</v>
      </c>
      <c r="C6556" t="s">
        <v>237</v>
      </c>
      <c r="D6556" t="s">
        <v>2696</v>
      </c>
      <c r="E6556" t="s">
        <v>797</v>
      </c>
      <c r="F6556" t="s">
        <v>10158</v>
      </c>
      <c r="G6556" t="s">
        <v>10158</v>
      </c>
      <c r="H6556">
        <v>0.504</v>
      </c>
      <c r="I6556" t="s">
        <v>265</v>
      </c>
      <c r="J6556" t="s">
        <v>242</v>
      </c>
      <c r="K6556" t="s">
        <v>243</v>
      </c>
      <c r="L6556" t="s">
        <v>244</v>
      </c>
      <c r="M6556">
        <v>0</v>
      </c>
      <c r="N6556">
        <v>0.504</v>
      </c>
      <c r="O6556" t="s">
        <v>324</v>
      </c>
      <c r="P6556" t="s">
        <v>13157</v>
      </c>
      <c r="Q6556" t="s">
        <v>2700</v>
      </c>
      <c r="R6556" t="s">
        <v>13158</v>
      </c>
      <c r="S6556" t="s">
        <v>270</v>
      </c>
      <c r="T6556" t="b">
        <v>1</v>
      </c>
    </row>
    <row r="6557" spans="1:20" x14ac:dyDescent="0.25">
      <c r="A6557" t="s">
        <v>259</v>
      </c>
      <c r="B6557" t="s">
        <v>260</v>
      </c>
      <c r="C6557" t="s">
        <v>336</v>
      </c>
      <c r="D6557" t="s">
        <v>2696</v>
      </c>
      <c r="E6557" t="s">
        <v>797</v>
      </c>
      <c r="F6557" t="s">
        <v>10158</v>
      </c>
      <c r="G6557" t="s">
        <v>10158</v>
      </c>
      <c r="H6557">
        <v>2596</v>
      </c>
      <c r="I6557" t="s">
        <v>265</v>
      </c>
      <c r="J6557" t="s">
        <v>242</v>
      </c>
      <c r="K6557" t="s">
        <v>243</v>
      </c>
      <c r="L6557" t="s">
        <v>244</v>
      </c>
      <c r="M6557">
        <v>0</v>
      </c>
      <c r="N6557">
        <v>2596</v>
      </c>
      <c r="O6557" t="s">
        <v>324</v>
      </c>
      <c r="P6557" t="s">
        <v>13157</v>
      </c>
      <c r="Q6557" t="s">
        <v>2700</v>
      </c>
      <c r="R6557" t="s">
        <v>13159</v>
      </c>
      <c r="S6557" t="s">
        <v>270</v>
      </c>
      <c r="T6557" t="b">
        <v>1</v>
      </c>
    </row>
    <row r="6558" spans="1:20" x14ac:dyDescent="0.25">
      <c r="A6558" t="s">
        <v>259</v>
      </c>
      <c r="B6558" t="s">
        <v>260</v>
      </c>
      <c r="C6558" t="s">
        <v>336</v>
      </c>
      <c r="D6558" t="s">
        <v>2696</v>
      </c>
      <c r="E6558" t="s">
        <v>797</v>
      </c>
      <c r="F6558" t="s">
        <v>10158</v>
      </c>
      <c r="G6558" t="s">
        <v>10158</v>
      </c>
      <c r="H6558">
        <v>4980</v>
      </c>
      <c r="I6558" t="s">
        <v>265</v>
      </c>
      <c r="J6558" t="s">
        <v>242</v>
      </c>
      <c r="K6558" t="s">
        <v>243</v>
      </c>
      <c r="L6558" t="s">
        <v>244</v>
      </c>
      <c r="M6558">
        <v>0</v>
      </c>
      <c r="N6558">
        <v>4980</v>
      </c>
      <c r="O6558" t="s">
        <v>324</v>
      </c>
      <c r="P6558" t="s">
        <v>13157</v>
      </c>
      <c r="Q6558" t="s">
        <v>2700</v>
      </c>
      <c r="R6558" t="s">
        <v>13160</v>
      </c>
      <c r="S6558" t="s">
        <v>270</v>
      </c>
      <c r="T6558" t="b">
        <v>1</v>
      </c>
    </row>
    <row r="6559" spans="1:20" x14ac:dyDescent="0.25">
      <c r="A6559" t="s">
        <v>236</v>
      </c>
      <c r="B6559" t="s">
        <v>236</v>
      </c>
      <c r="C6559" t="s">
        <v>237</v>
      </c>
      <c r="D6559" t="s">
        <v>238</v>
      </c>
      <c r="E6559" t="s">
        <v>251</v>
      </c>
      <c r="F6559" t="s">
        <v>252</v>
      </c>
      <c r="G6559" t="s">
        <v>8362</v>
      </c>
      <c r="H6559">
        <v>0.1</v>
      </c>
      <c r="I6559" t="s">
        <v>254</v>
      </c>
      <c r="J6559" t="s">
        <v>242</v>
      </c>
      <c r="K6559" t="s">
        <v>243</v>
      </c>
      <c r="L6559" t="s">
        <v>244</v>
      </c>
      <c r="M6559">
        <v>0</v>
      </c>
      <c r="N6559">
        <v>0.1</v>
      </c>
      <c r="O6559" t="s">
        <v>255</v>
      </c>
      <c r="P6559" t="s">
        <v>13161</v>
      </c>
      <c r="Q6559" t="s">
        <v>247</v>
      </c>
      <c r="R6559" t="s">
        <v>1612</v>
      </c>
      <c r="S6559" t="s">
        <v>249</v>
      </c>
      <c r="T6559" t="b">
        <v>1</v>
      </c>
    </row>
    <row r="6560" spans="1:20" x14ac:dyDescent="0.25">
      <c r="A6560" t="s">
        <v>236</v>
      </c>
      <c r="B6560" t="s">
        <v>236</v>
      </c>
      <c r="C6560" t="s">
        <v>237</v>
      </c>
      <c r="D6560" t="s">
        <v>924</v>
      </c>
      <c r="F6560" t="s">
        <v>393</v>
      </c>
      <c r="G6560" t="s">
        <v>926</v>
      </c>
      <c r="H6560">
        <v>1</v>
      </c>
      <c r="I6560" t="s">
        <v>492</v>
      </c>
      <c r="J6560" t="s">
        <v>242</v>
      </c>
      <c r="K6560" t="s">
        <v>243</v>
      </c>
      <c r="L6560" t="s">
        <v>244</v>
      </c>
      <c r="M6560">
        <v>0</v>
      </c>
      <c r="N6560">
        <v>1</v>
      </c>
      <c r="O6560" t="s">
        <v>927</v>
      </c>
      <c r="P6560" t="s">
        <v>928</v>
      </c>
      <c r="Q6560" t="s">
        <v>929</v>
      </c>
      <c r="R6560" t="s">
        <v>13162</v>
      </c>
      <c r="S6560" t="s">
        <v>249</v>
      </c>
      <c r="T6560" t="b">
        <v>0</v>
      </c>
    </row>
    <row r="6561" spans="1:20" x14ac:dyDescent="0.25">
      <c r="A6561" t="s">
        <v>259</v>
      </c>
      <c r="B6561" t="s">
        <v>382</v>
      </c>
      <c r="C6561" t="s">
        <v>237</v>
      </c>
      <c r="D6561" t="s">
        <v>1634</v>
      </c>
      <c r="E6561" t="s">
        <v>5796</v>
      </c>
      <c r="F6561" t="s">
        <v>13163</v>
      </c>
      <c r="G6561" t="s">
        <v>13163</v>
      </c>
      <c r="H6561">
        <v>0.218</v>
      </c>
      <c r="I6561" t="s">
        <v>265</v>
      </c>
      <c r="J6561" t="s">
        <v>242</v>
      </c>
      <c r="K6561" t="s">
        <v>243</v>
      </c>
      <c r="L6561" t="s">
        <v>244</v>
      </c>
      <c r="M6561">
        <v>0</v>
      </c>
      <c r="N6561">
        <v>0.218</v>
      </c>
      <c r="O6561" t="s">
        <v>1309</v>
      </c>
      <c r="P6561" t="s">
        <v>13164</v>
      </c>
      <c r="Q6561" t="s">
        <v>1638</v>
      </c>
      <c r="R6561" t="s">
        <v>13165</v>
      </c>
      <c r="S6561" t="s">
        <v>390</v>
      </c>
      <c r="T6561" t="b">
        <v>1</v>
      </c>
    </row>
    <row r="6562" spans="1:20" x14ac:dyDescent="0.25">
      <c r="A6562" t="s">
        <v>259</v>
      </c>
      <c r="B6562" t="s">
        <v>382</v>
      </c>
      <c r="C6562" t="s">
        <v>294</v>
      </c>
      <c r="D6562" t="s">
        <v>1634</v>
      </c>
      <c r="E6562" t="s">
        <v>5796</v>
      </c>
      <c r="F6562" t="s">
        <v>13163</v>
      </c>
      <c r="G6562" t="s">
        <v>13163</v>
      </c>
      <c r="H6562">
        <v>0.126</v>
      </c>
      <c r="I6562" t="s">
        <v>265</v>
      </c>
      <c r="J6562" t="s">
        <v>242</v>
      </c>
      <c r="K6562" t="s">
        <v>243</v>
      </c>
      <c r="L6562" t="s">
        <v>244</v>
      </c>
      <c r="M6562">
        <v>0</v>
      </c>
      <c r="N6562">
        <v>0.126</v>
      </c>
      <c r="O6562" t="s">
        <v>1309</v>
      </c>
      <c r="P6562" t="s">
        <v>13164</v>
      </c>
      <c r="Q6562" t="s">
        <v>1638</v>
      </c>
      <c r="R6562" t="s">
        <v>13165</v>
      </c>
      <c r="S6562" t="s">
        <v>390</v>
      </c>
      <c r="T6562" t="b">
        <v>1</v>
      </c>
    </row>
    <row r="6563" spans="1:20" x14ac:dyDescent="0.25">
      <c r="A6563" t="s">
        <v>259</v>
      </c>
      <c r="B6563" t="s">
        <v>271</v>
      </c>
      <c r="C6563" t="s">
        <v>237</v>
      </c>
      <c r="D6563" t="s">
        <v>9847</v>
      </c>
      <c r="F6563" t="s">
        <v>13166</v>
      </c>
      <c r="G6563" t="s">
        <v>13167</v>
      </c>
      <c r="H6563">
        <v>9</v>
      </c>
      <c r="I6563" t="s">
        <v>492</v>
      </c>
      <c r="J6563" t="s">
        <v>242</v>
      </c>
      <c r="K6563" t="s">
        <v>243</v>
      </c>
      <c r="L6563" t="s">
        <v>244</v>
      </c>
      <c r="M6563">
        <v>0</v>
      </c>
      <c r="N6563">
        <v>9</v>
      </c>
      <c r="O6563" t="s">
        <v>9850</v>
      </c>
      <c r="P6563" t="s">
        <v>13168</v>
      </c>
      <c r="Q6563" t="s">
        <v>9852</v>
      </c>
      <c r="R6563" t="s">
        <v>13169</v>
      </c>
      <c r="S6563" t="s">
        <v>279</v>
      </c>
      <c r="T6563" t="b">
        <v>0</v>
      </c>
    </row>
    <row r="6564" spans="1:20" x14ac:dyDescent="0.25">
      <c r="A6564" t="s">
        <v>259</v>
      </c>
      <c r="B6564" t="s">
        <v>260</v>
      </c>
      <c r="C6564" t="s">
        <v>237</v>
      </c>
      <c r="D6564" t="s">
        <v>956</v>
      </c>
      <c r="E6564" t="s">
        <v>7843</v>
      </c>
      <c r="F6564" t="s">
        <v>9994</v>
      </c>
      <c r="G6564" t="s">
        <v>9994</v>
      </c>
      <c r="H6564">
        <v>0.94399999999999995</v>
      </c>
      <c r="I6564" t="s">
        <v>265</v>
      </c>
      <c r="J6564" t="s">
        <v>242</v>
      </c>
      <c r="K6564" t="s">
        <v>243</v>
      </c>
      <c r="L6564" t="s">
        <v>244</v>
      </c>
      <c r="M6564">
        <v>0</v>
      </c>
      <c r="N6564">
        <v>0.94399999999999995</v>
      </c>
      <c r="O6564" t="s">
        <v>324</v>
      </c>
      <c r="P6564" t="s">
        <v>13170</v>
      </c>
      <c r="Q6564" t="s">
        <v>960</v>
      </c>
      <c r="R6564" t="s">
        <v>13171</v>
      </c>
      <c r="S6564" t="s">
        <v>270</v>
      </c>
      <c r="T6564" t="b">
        <v>1</v>
      </c>
    </row>
    <row r="6565" spans="1:20" x14ac:dyDescent="0.25">
      <c r="A6565" t="s">
        <v>259</v>
      </c>
      <c r="B6565" t="s">
        <v>260</v>
      </c>
      <c r="C6565" t="s">
        <v>294</v>
      </c>
      <c r="D6565" t="s">
        <v>956</v>
      </c>
      <c r="E6565" t="s">
        <v>7843</v>
      </c>
      <c r="F6565" t="s">
        <v>9994</v>
      </c>
      <c r="G6565" t="s">
        <v>9994</v>
      </c>
      <c r="H6565">
        <v>0.57599999999999996</v>
      </c>
      <c r="I6565" t="s">
        <v>265</v>
      </c>
      <c r="J6565" t="s">
        <v>242</v>
      </c>
      <c r="K6565" t="s">
        <v>243</v>
      </c>
      <c r="L6565" t="s">
        <v>244</v>
      </c>
      <c r="M6565">
        <v>0</v>
      </c>
      <c r="N6565">
        <v>0.57599999999999996</v>
      </c>
      <c r="O6565" t="s">
        <v>324</v>
      </c>
      <c r="P6565" t="s">
        <v>13170</v>
      </c>
      <c r="Q6565" t="s">
        <v>960</v>
      </c>
      <c r="R6565" t="s">
        <v>13171</v>
      </c>
      <c r="S6565" t="s">
        <v>270</v>
      </c>
      <c r="T6565" t="b">
        <v>1</v>
      </c>
    </row>
    <row r="6566" spans="1:20" x14ac:dyDescent="0.25">
      <c r="A6566" t="s">
        <v>259</v>
      </c>
      <c r="B6566" t="s">
        <v>260</v>
      </c>
      <c r="C6566" t="s">
        <v>237</v>
      </c>
      <c r="D6566" t="s">
        <v>1343</v>
      </c>
      <c r="E6566" t="s">
        <v>1344</v>
      </c>
      <c r="F6566" t="s">
        <v>3407</v>
      </c>
      <c r="G6566" t="s">
        <v>3407</v>
      </c>
      <c r="H6566">
        <v>7.4400000000000004E-3</v>
      </c>
      <c r="I6566" t="s">
        <v>265</v>
      </c>
      <c r="J6566" t="s">
        <v>242</v>
      </c>
      <c r="K6566" t="s">
        <v>243</v>
      </c>
      <c r="L6566" t="s">
        <v>244</v>
      </c>
      <c r="M6566">
        <v>0</v>
      </c>
      <c r="N6566">
        <v>7.4400000000000004E-3</v>
      </c>
      <c r="O6566" t="s">
        <v>446</v>
      </c>
      <c r="P6566" t="s">
        <v>13172</v>
      </c>
      <c r="Q6566" t="s">
        <v>1347</v>
      </c>
      <c r="R6566" t="s">
        <v>13173</v>
      </c>
      <c r="S6566" t="s">
        <v>270</v>
      </c>
      <c r="T6566" t="b">
        <v>1</v>
      </c>
    </row>
    <row r="6567" spans="1:20" x14ac:dyDescent="0.25">
      <c r="A6567" t="s">
        <v>259</v>
      </c>
      <c r="B6567" t="s">
        <v>260</v>
      </c>
      <c r="C6567" t="s">
        <v>294</v>
      </c>
      <c r="D6567" t="s">
        <v>1343</v>
      </c>
      <c r="E6567" t="s">
        <v>1344</v>
      </c>
      <c r="F6567" t="s">
        <v>3407</v>
      </c>
      <c r="G6567" t="s">
        <v>3407</v>
      </c>
      <c r="H6567">
        <v>1.8799999999999999E-3</v>
      </c>
      <c r="I6567" t="s">
        <v>265</v>
      </c>
      <c r="J6567" t="s">
        <v>242</v>
      </c>
      <c r="K6567" t="s">
        <v>243</v>
      </c>
      <c r="L6567" t="s">
        <v>244</v>
      </c>
      <c r="M6567">
        <v>0</v>
      </c>
      <c r="N6567">
        <v>1.8799999999999999E-3</v>
      </c>
      <c r="O6567" t="s">
        <v>446</v>
      </c>
      <c r="P6567" t="s">
        <v>13172</v>
      </c>
      <c r="Q6567" t="s">
        <v>1347</v>
      </c>
      <c r="R6567" t="s">
        <v>13173</v>
      </c>
      <c r="S6567" t="s">
        <v>270</v>
      </c>
      <c r="T6567" t="b">
        <v>1</v>
      </c>
    </row>
    <row r="6568" spans="1:20" x14ac:dyDescent="0.25">
      <c r="A6568" t="s">
        <v>236</v>
      </c>
      <c r="B6568" t="s">
        <v>236</v>
      </c>
      <c r="C6568" t="s">
        <v>336</v>
      </c>
      <c r="D6568" t="s">
        <v>3096</v>
      </c>
      <c r="E6568" t="s">
        <v>13174</v>
      </c>
      <c r="F6568" t="s">
        <v>13175</v>
      </c>
      <c r="G6568" t="s">
        <v>13176</v>
      </c>
      <c r="H6568">
        <v>1415326</v>
      </c>
      <c r="I6568" t="s">
        <v>341</v>
      </c>
      <c r="J6568" t="s">
        <v>242</v>
      </c>
      <c r="K6568" t="s">
        <v>243</v>
      </c>
      <c r="L6568" t="s">
        <v>244</v>
      </c>
      <c r="M6568">
        <v>0</v>
      </c>
      <c r="N6568">
        <v>1415326</v>
      </c>
      <c r="O6568" t="s">
        <v>1762</v>
      </c>
      <c r="P6568" t="s">
        <v>4958</v>
      </c>
      <c r="Q6568" t="s">
        <v>3101</v>
      </c>
      <c r="R6568" t="s">
        <v>13177</v>
      </c>
      <c r="S6568" t="s">
        <v>249</v>
      </c>
      <c r="T6568" t="b">
        <v>0</v>
      </c>
    </row>
    <row r="6569" spans="1:20" x14ac:dyDescent="0.25">
      <c r="A6569" t="s">
        <v>236</v>
      </c>
      <c r="B6569" t="s">
        <v>236</v>
      </c>
      <c r="C6569" t="s">
        <v>336</v>
      </c>
      <c r="D6569" t="s">
        <v>3096</v>
      </c>
      <c r="E6569" t="s">
        <v>13174</v>
      </c>
      <c r="F6569" t="s">
        <v>13175</v>
      </c>
      <c r="G6569" t="s">
        <v>13176</v>
      </c>
      <c r="H6569">
        <v>3385307</v>
      </c>
      <c r="I6569" t="s">
        <v>341</v>
      </c>
      <c r="J6569" t="s">
        <v>242</v>
      </c>
      <c r="K6569" t="s">
        <v>243</v>
      </c>
      <c r="L6569" t="s">
        <v>244</v>
      </c>
      <c r="M6569">
        <v>0</v>
      </c>
      <c r="N6569">
        <v>3385307</v>
      </c>
      <c r="O6569" t="s">
        <v>1762</v>
      </c>
      <c r="P6569" t="s">
        <v>4958</v>
      </c>
      <c r="Q6569" t="s">
        <v>3101</v>
      </c>
      <c r="R6569" t="s">
        <v>13178</v>
      </c>
      <c r="S6569" t="s">
        <v>249</v>
      </c>
      <c r="T6569" t="b">
        <v>0</v>
      </c>
    </row>
    <row r="6570" spans="1:20" x14ac:dyDescent="0.25">
      <c r="A6570" t="s">
        <v>259</v>
      </c>
      <c r="B6570" t="s">
        <v>260</v>
      </c>
      <c r="C6570" t="s">
        <v>237</v>
      </c>
      <c r="D6570" t="s">
        <v>1832</v>
      </c>
      <c r="E6570" t="s">
        <v>768</v>
      </c>
      <c r="F6570" t="s">
        <v>769</v>
      </c>
      <c r="G6570" t="s">
        <v>770</v>
      </c>
      <c r="H6570">
        <v>0.50900000000000001</v>
      </c>
      <c r="I6570" t="s">
        <v>265</v>
      </c>
      <c r="J6570" t="s">
        <v>242</v>
      </c>
      <c r="K6570" t="s">
        <v>243</v>
      </c>
      <c r="L6570" t="s">
        <v>244</v>
      </c>
      <c r="M6570">
        <v>0</v>
      </c>
      <c r="N6570">
        <v>0.50900000000000001</v>
      </c>
      <c r="O6570" t="s">
        <v>518</v>
      </c>
      <c r="P6570" t="s">
        <v>13179</v>
      </c>
      <c r="Q6570" t="s">
        <v>1836</v>
      </c>
      <c r="R6570" t="s">
        <v>13180</v>
      </c>
      <c r="S6570" t="s">
        <v>270</v>
      </c>
      <c r="T6570" t="b">
        <v>1</v>
      </c>
    </row>
    <row r="6571" spans="1:20" x14ac:dyDescent="0.25">
      <c r="A6571" t="s">
        <v>259</v>
      </c>
      <c r="B6571" t="s">
        <v>260</v>
      </c>
      <c r="C6571" t="s">
        <v>294</v>
      </c>
      <c r="D6571" t="s">
        <v>1832</v>
      </c>
      <c r="E6571" t="s">
        <v>768</v>
      </c>
      <c r="F6571" t="s">
        <v>769</v>
      </c>
      <c r="G6571" t="s">
        <v>770</v>
      </c>
      <c r="H6571">
        <v>0.18099999999999999</v>
      </c>
      <c r="I6571" t="s">
        <v>265</v>
      </c>
      <c r="J6571" t="s">
        <v>242</v>
      </c>
      <c r="K6571" t="s">
        <v>243</v>
      </c>
      <c r="L6571" t="s">
        <v>244</v>
      </c>
      <c r="M6571">
        <v>0</v>
      </c>
      <c r="N6571">
        <v>0.18099999999999999</v>
      </c>
      <c r="O6571" t="s">
        <v>518</v>
      </c>
      <c r="P6571" t="s">
        <v>13179</v>
      </c>
      <c r="Q6571" t="s">
        <v>1836</v>
      </c>
      <c r="R6571" t="s">
        <v>13180</v>
      </c>
      <c r="S6571" t="s">
        <v>270</v>
      </c>
      <c r="T6571" t="b">
        <v>1</v>
      </c>
    </row>
    <row r="6572" spans="1:20" x14ac:dyDescent="0.25">
      <c r="A6572" t="s">
        <v>236</v>
      </c>
      <c r="B6572" t="s">
        <v>236</v>
      </c>
      <c r="C6572" t="s">
        <v>237</v>
      </c>
      <c r="D6572" t="s">
        <v>314</v>
      </c>
      <c r="F6572" t="s">
        <v>544</v>
      </c>
      <c r="G6572" t="s">
        <v>3310</v>
      </c>
      <c r="H6572">
        <v>3.5E-4</v>
      </c>
      <c r="I6572" t="s">
        <v>241</v>
      </c>
      <c r="J6572" t="s">
        <v>242</v>
      </c>
      <c r="K6572" t="s">
        <v>243</v>
      </c>
      <c r="L6572" t="s">
        <v>244</v>
      </c>
      <c r="M6572">
        <v>0</v>
      </c>
      <c r="N6572">
        <v>3.5E-4</v>
      </c>
      <c r="O6572" t="s">
        <v>1407</v>
      </c>
      <c r="P6572" t="s">
        <v>3311</v>
      </c>
      <c r="Q6572" t="s">
        <v>318</v>
      </c>
      <c r="R6572" t="s">
        <v>1409</v>
      </c>
      <c r="S6572" t="s">
        <v>249</v>
      </c>
      <c r="T6572" t="b">
        <v>0</v>
      </c>
    </row>
    <row r="6573" spans="1:20" x14ac:dyDescent="0.25">
      <c r="A6573" t="s">
        <v>259</v>
      </c>
      <c r="B6573" t="s">
        <v>260</v>
      </c>
      <c r="C6573" t="s">
        <v>237</v>
      </c>
      <c r="D6573" t="s">
        <v>4934</v>
      </c>
      <c r="E6573" t="s">
        <v>5959</v>
      </c>
      <c r="F6573" t="s">
        <v>12710</v>
      </c>
      <c r="G6573" t="s">
        <v>12711</v>
      </c>
      <c r="H6573">
        <v>0.624</v>
      </c>
      <c r="I6573" t="s">
        <v>265</v>
      </c>
      <c r="J6573" t="s">
        <v>242</v>
      </c>
      <c r="K6573" t="s">
        <v>243</v>
      </c>
      <c r="L6573" t="s">
        <v>244</v>
      </c>
      <c r="M6573">
        <v>0</v>
      </c>
      <c r="N6573">
        <v>0.624</v>
      </c>
      <c r="O6573" t="s">
        <v>266</v>
      </c>
      <c r="P6573" t="s">
        <v>13181</v>
      </c>
      <c r="Q6573" t="s">
        <v>4939</v>
      </c>
      <c r="R6573" t="s">
        <v>13182</v>
      </c>
      <c r="S6573" t="s">
        <v>270</v>
      </c>
      <c r="T6573" t="b">
        <v>1</v>
      </c>
    </row>
    <row r="6574" spans="1:20" x14ac:dyDescent="0.25">
      <c r="A6574" t="s">
        <v>259</v>
      </c>
      <c r="B6574" t="s">
        <v>260</v>
      </c>
      <c r="C6574" t="s">
        <v>237</v>
      </c>
      <c r="D6574" t="s">
        <v>635</v>
      </c>
      <c r="E6574" t="s">
        <v>1203</v>
      </c>
      <c r="F6574" t="s">
        <v>3920</v>
      </c>
      <c r="G6574" t="s">
        <v>3920</v>
      </c>
      <c r="H6574">
        <v>1.44</v>
      </c>
      <c r="I6574" t="s">
        <v>265</v>
      </c>
      <c r="J6574" t="s">
        <v>242</v>
      </c>
      <c r="K6574" t="s">
        <v>243</v>
      </c>
      <c r="L6574" t="s">
        <v>244</v>
      </c>
      <c r="M6574">
        <v>0</v>
      </c>
      <c r="N6574">
        <v>1.44</v>
      </c>
      <c r="O6574" t="s">
        <v>324</v>
      </c>
      <c r="P6574" t="s">
        <v>13183</v>
      </c>
      <c r="Q6574" t="s">
        <v>639</v>
      </c>
      <c r="R6574" t="s">
        <v>13184</v>
      </c>
      <c r="S6574" t="s">
        <v>270</v>
      </c>
      <c r="T6574" t="b">
        <v>1</v>
      </c>
    </row>
    <row r="6575" spans="1:20" x14ac:dyDescent="0.25">
      <c r="A6575" t="s">
        <v>259</v>
      </c>
      <c r="B6575" t="s">
        <v>260</v>
      </c>
      <c r="C6575" t="s">
        <v>336</v>
      </c>
      <c r="D6575" t="s">
        <v>635</v>
      </c>
      <c r="E6575" t="s">
        <v>1203</v>
      </c>
      <c r="F6575" t="s">
        <v>3920</v>
      </c>
      <c r="G6575" t="s">
        <v>3920</v>
      </c>
      <c r="H6575">
        <v>7415</v>
      </c>
      <c r="I6575" t="s">
        <v>265</v>
      </c>
      <c r="J6575" t="s">
        <v>242</v>
      </c>
      <c r="K6575" t="s">
        <v>243</v>
      </c>
      <c r="L6575" t="s">
        <v>244</v>
      </c>
      <c r="M6575">
        <v>0</v>
      </c>
      <c r="N6575">
        <v>7415</v>
      </c>
      <c r="O6575" t="s">
        <v>324</v>
      </c>
      <c r="P6575" t="s">
        <v>13183</v>
      </c>
      <c r="Q6575" t="s">
        <v>639</v>
      </c>
      <c r="R6575" t="s">
        <v>13185</v>
      </c>
      <c r="S6575" t="s">
        <v>270</v>
      </c>
      <c r="T6575" t="b">
        <v>1</v>
      </c>
    </row>
    <row r="6576" spans="1:20" x14ac:dyDescent="0.25">
      <c r="A6576" t="s">
        <v>259</v>
      </c>
      <c r="B6576" t="s">
        <v>260</v>
      </c>
      <c r="C6576" t="s">
        <v>336</v>
      </c>
      <c r="D6576" t="s">
        <v>635</v>
      </c>
      <c r="E6576" t="s">
        <v>1203</v>
      </c>
      <c r="F6576" t="s">
        <v>3920</v>
      </c>
      <c r="G6576" t="s">
        <v>3920</v>
      </c>
      <c r="H6576">
        <v>14230</v>
      </c>
      <c r="I6576" t="s">
        <v>265</v>
      </c>
      <c r="J6576" t="s">
        <v>242</v>
      </c>
      <c r="K6576" t="s">
        <v>243</v>
      </c>
      <c r="L6576" t="s">
        <v>244</v>
      </c>
      <c r="M6576">
        <v>0</v>
      </c>
      <c r="N6576">
        <v>14230</v>
      </c>
      <c r="O6576" t="s">
        <v>324</v>
      </c>
      <c r="P6576" t="s">
        <v>13183</v>
      </c>
      <c r="Q6576" t="s">
        <v>639</v>
      </c>
      <c r="R6576" t="s">
        <v>13186</v>
      </c>
      <c r="S6576" t="s">
        <v>270</v>
      </c>
      <c r="T6576" t="b">
        <v>1</v>
      </c>
    </row>
    <row r="6577" spans="1:20" x14ac:dyDescent="0.25">
      <c r="A6577" t="s">
        <v>259</v>
      </c>
      <c r="B6577" t="s">
        <v>260</v>
      </c>
      <c r="C6577" t="s">
        <v>237</v>
      </c>
      <c r="D6577" t="s">
        <v>777</v>
      </c>
      <c r="E6577" t="s">
        <v>1226</v>
      </c>
      <c r="F6577" t="s">
        <v>1227</v>
      </c>
      <c r="G6577" t="s">
        <v>1227</v>
      </c>
      <c r="H6577">
        <v>0.188</v>
      </c>
      <c r="I6577" t="s">
        <v>265</v>
      </c>
      <c r="J6577" t="s">
        <v>242</v>
      </c>
      <c r="K6577" t="s">
        <v>243</v>
      </c>
      <c r="L6577" t="s">
        <v>244</v>
      </c>
      <c r="M6577">
        <v>0</v>
      </c>
      <c r="N6577">
        <v>0.188</v>
      </c>
      <c r="O6577" t="s">
        <v>324</v>
      </c>
      <c r="P6577" t="s">
        <v>13187</v>
      </c>
      <c r="Q6577" t="s">
        <v>781</v>
      </c>
      <c r="R6577" t="s">
        <v>13188</v>
      </c>
      <c r="S6577" t="s">
        <v>270</v>
      </c>
      <c r="T6577" t="b">
        <v>1</v>
      </c>
    </row>
    <row r="6578" spans="1:20" x14ac:dyDescent="0.25">
      <c r="A6578" t="s">
        <v>259</v>
      </c>
      <c r="B6578" t="s">
        <v>260</v>
      </c>
      <c r="C6578" t="s">
        <v>294</v>
      </c>
      <c r="D6578" t="s">
        <v>777</v>
      </c>
      <c r="E6578" t="s">
        <v>1226</v>
      </c>
      <c r="F6578" t="s">
        <v>1227</v>
      </c>
      <c r="G6578" t="s">
        <v>1227</v>
      </c>
      <c r="H6578">
        <v>9.6000000000000002E-2</v>
      </c>
      <c r="I6578" t="s">
        <v>265</v>
      </c>
      <c r="J6578" t="s">
        <v>242</v>
      </c>
      <c r="K6578" t="s">
        <v>243</v>
      </c>
      <c r="L6578" t="s">
        <v>244</v>
      </c>
      <c r="M6578">
        <v>0</v>
      </c>
      <c r="N6578">
        <v>9.6000000000000002E-2</v>
      </c>
      <c r="O6578" t="s">
        <v>324</v>
      </c>
      <c r="P6578" t="s">
        <v>13187</v>
      </c>
      <c r="Q6578" t="s">
        <v>781</v>
      </c>
      <c r="R6578" t="s">
        <v>13188</v>
      </c>
      <c r="S6578" t="s">
        <v>270</v>
      </c>
      <c r="T6578" t="b">
        <v>1</v>
      </c>
    </row>
    <row r="6579" spans="1:20" x14ac:dyDescent="0.25">
      <c r="A6579" t="s">
        <v>236</v>
      </c>
      <c r="B6579" t="s">
        <v>236</v>
      </c>
      <c r="C6579" t="s">
        <v>237</v>
      </c>
      <c r="D6579" t="s">
        <v>314</v>
      </c>
      <c r="F6579" t="s">
        <v>1562</v>
      </c>
      <c r="G6579" t="s">
        <v>1406</v>
      </c>
      <c r="H6579">
        <v>1E-3</v>
      </c>
      <c r="I6579" t="s">
        <v>241</v>
      </c>
      <c r="J6579" t="s">
        <v>242</v>
      </c>
      <c r="K6579" t="s">
        <v>243</v>
      </c>
      <c r="L6579" t="s">
        <v>244</v>
      </c>
      <c r="M6579">
        <v>0</v>
      </c>
      <c r="N6579">
        <v>1E-3</v>
      </c>
      <c r="O6579" t="s">
        <v>1407</v>
      </c>
      <c r="P6579" t="s">
        <v>1408</v>
      </c>
      <c r="Q6579" t="s">
        <v>318</v>
      </c>
      <c r="R6579" t="s">
        <v>1747</v>
      </c>
      <c r="S6579" t="s">
        <v>249</v>
      </c>
      <c r="T6579" t="b">
        <v>0</v>
      </c>
    </row>
    <row r="6580" spans="1:20" x14ac:dyDescent="0.25">
      <c r="A6580" t="s">
        <v>259</v>
      </c>
      <c r="B6580" t="s">
        <v>260</v>
      </c>
      <c r="C6580" t="s">
        <v>237</v>
      </c>
      <c r="D6580" t="s">
        <v>496</v>
      </c>
      <c r="E6580" t="s">
        <v>2426</v>
      </c>
      <c r="F6580" t="s">
        <v>5561</v>
      </c>
      <c r="G6580" t="s">
        <v>5561</v>
      </c>
      <c r="H6580">
        <v>3.3799999999999997E-2</v>
      </c>
      <c r="I6580" t="s">
        <v>265</v>
      </c>
      <c r="J6580" t="s">
        <v>242</v>
      </c>
      <c r="K6580" t="s">
        <v>243</v>
      </c>
      <c r="L6580" t="s">
        <v>244</v>
      </c>
      <c r="M6580">
        <v>0</v>
      </c>
      <c r="N6580">
        <v>3.3799999999999997E-2</v>
      </c>
      <c r="O6580" t="s">
        <v>446</v>
      </c>
      <c r="P6580" t="s">
        <v>13189</v>
      </c>
      <c r="Q6580" t="s">
        <v>500</v>
      </c>
      <c r="R6580" t="s">
        <v>13190</v>
      </c>
      <c r="S6580" t="s">
        <v>270</v>
      </c>
      <c r="T6580" t="b">
        <v>1</v>
      </c>
    </row>
    <row r="6581" spans="1:20" x14ac:dyDescent="0.25">
      <c r="A6581" t="s">
        <v>259</v>
      </c>
      <c r="B6581" t="s">
        <v>260</v>
      </c>
      <c r="C6581" t="s">
        <v>237</v>
      </c>
      <c r="D6581" t="s">
        <v>821</v>
      </c>
      <c r="E6581" t="s">
        <v>5662</v>
      </c>
      <c r="F6581" t="s">
        <v>13191</v>
      </c>
      <c r="G6581" t="s">
        <v>13191</v>
      </c>
      <c r="H6581">
        <v>1.1545380000000001</v>
      </c>
      <c r="I6581" t="s">
        <v>265</v>
      </c>
      <c r="J6581" t="s">
        <v>242</v>
      </c>
      <c r="K6581" t="s">
        <v>243</v>
      </c>
      <c r="L6581" t="s">
        <v>244</v>
      </c>
      <c r="M6581">
        <v>0</v>
      </c>
      <c r="N6581">
        <v>1.1545380000000001</v>
      </c>
      <c r="O6581" t="s">
        <v>372</v>
      </c>
      <c r="P6581" t="s">
        <v>13192</v>
      </c>
      <c r="Q6581" t="s">
        <v>825</v>
      </c>
      <c r="R6581" t="s">
        <v>13193</v>
      </c>
      <c r="S6581" t="s">
        <v>270</v>
      </c>
      <c r="T6581" t="b">
        <v>1</v>
      </c>
    </row>
    <row r="6582" spans="1:20" x14ac:dyDescent="0.25">
      <c r="A6582" t="s">
        <v>259</v>
      </c>
      <c r="B6582" t="s">
        <v>260</v>
      </c>
      <c r="C6582" t="s">
        <v>237</v>
      </c>
      <c r="D6582" t="s">
        <v>1582</v>
      </c>
      <c r="E6582" t="s">
        <v>4480</v>
      </c>
      <c r="F6582" t="s">
        <v>13194</v>
      </c>
      <c r="G6582" t="s">
        <v>13195</v>
      </c>
      <c r="H6582">
        <v>1.2166269999999999</v>
      </c>
      <c r="I6582" t="s">
        <v>265</v>
      </c>
      <c r="J6582" t="s">
        <v>242</v>
      </c>
      <c r="K6582" t="s">
        <v>243</v>
      </c>
      <c r="L6582" t="s">
        <v>244</v>
      </c>
      <c r="M6582">
        <v>0</v>
      </c>
      <c r="N6582">
        <v>1.2166269999999999</v>
      </c>
      <c r="O6582" t="s">
        <v>372</v>
      </c>
      <c r="P6582" t="s">
        <v>13196</v>
      </c>
      <c r="Q6582" t="s">
        <v>1586</v>
      </c>
      <c r="R6582" t="s">
        <v>13197</v>
      </c>
      <c r="S6582" t="s">
        <v>270</v>
      </c>
      <c r="T6582" t="b">
        <v>1</v>
      </c>
    </row>
    <row r="6583" spans="1:20" x14ac:dyDescent="0.25">
      <c r="A6583" t="s">
        <v>259</v>
      </c>
      <c r="B6583" t="s">
        <v>260</v>
      </c>
      <c r="C6583" t="s">
        <v>294</v>
      </c>
      <c r="D6583" t="s">
        <v>1582</v>
      </c>
      <c r="E6583" t="s">
        <v>4480</v>
      </c>
      <c r="F6583" t="s">
        <v>13194</v>
      </c>
      <c r="G6583" t="s">
        <v>13195</v>
      </c>
      <c r="H6583">
        <v>0.52024300000000001</v>
      </c>
      <c r="I6583" t="s">
        <v>265</v>
      </c>
      <c r="J6583" t="s">
        <v>242</v>
      </c>
      <c r="K6583" t="s">
        <v>243</v>
      </c>
      <c r="L6583" t="s">
        <v>244</v>
      </c>
      <c r="M6583">
        <v>0</v>
      </c>
      <c r="N6583">
        <v>0.52024300000000001</v>
      </c>
      <c r="O6583" t="s">
        <v>372</v>
      </c>
      <c r="P6583" t="s">
        <v>13196</v>
      </c>
      <c r="Q6583" t="s">
        <v>1586</v>
      </c>
      <c r="R6583" t="s">
        <v>13197</v>
      </c>
      <c r="S6583" t="s">
        <v>270</v>
      </c>
      <c r="T6583" t="b">
        <v>1</v>
      </c>
    </row>
    <row r="6584" spans="1:20" x14ac:dyDescent="0.25">
      <c r="A6584" t="s">
        <v>259</v>
      </c>
      <c r="B6584" t="s">
        <v>271</v>
      </c>
      <c r="C6584" t="s">
        <v>237</v>
      </c>
      <c r="D6584" t="s">
        <v>11550</v>
      </c>
      <c r="E6584" t="s">
        <v>13198</v>
      </c>
      <c r="F6584" t="s">
        <v>12170</v>
      </c>
      <c r="G6584" t="s">
        <v>12171</v>
      </c>
      <c r="H6584">
        <v>2.976</v>
      </c>
      <c r="I6584" t="s">
        <v>265</v>
      </c>
      <c r="J6584" t="s">
        <v>242</v>
      </c>
      <c r="K6584" t="s">
        <v>243</v>
      </c>
      <c r="L6584" t="s">
        <v>244</v>
      </c>
      <c r="M6584">
        <v>0</v>
      </c>
      <c r="N6584">
        <v>2.976</v>
      </c>
      <c r="O6584" t="s">
        <v>562</v>
      </c>
      <c r="P6584" t="s">
        <v>13199</v>
      </c>
      <c r="Q6584" t="s">
        <v>11555</v>
      </c>
      <c r="R6584" t="s">
        <v>13200</v>
      </c>
      <c r="S6584" t="s">
        <v>279</v>
      </c>
      <c r="T6584" t="b">
        <v>1</v>
      </c>
    </row>
    <row r="6585" spans="1:20" x14ac:dyDescent="0.25">
      <c r="A6585" t="s">
        <v>259</v>
      </c>
      <c r="B6585" t="s">
        <v>271</v>
      </c>
      <c r="C6585" t="s">
        <v>294</v>
      </c>
      <c r="D6585" t="s">
        <v>11550</v>
      </c>
      <c r="E6585" t="s">
        <v>13198</v>
      </c>
      <c r="F6585" t="s">
        <v>12170</v>
      </c>
      <c r="G6585" t="s">
        <v>12171</v>
      </c>
      <c r="H6585">
        <v>2.1696</v>
      </c>
      <c r="I6585" t="s">
        <v>265</v>
      </c>
      <c r="J6585" t="s">
        <v>242</v>
      </c>
      <c r="K6585" t="s">
        <v>243</v>
      </c>
      <c r="L6585" t="s">
        <v>244</v>
      </c>
      <c r="M6585">
        <v>0</v>
      </c>
      <c r="N6585">
        <v>2.1696</v>
      </c>
      <c r="O6585" t="s">
        <v>562</v>
      </c>
      <c r="P6585" t="s">
        <v>13199</v>
      </c>
      <c r="Q6585" t="s">
        <v>11555</v>
      </c>
      <c r="R6585" t="s">
        <v>13200</v>
      </c>
      <c r="S6585" t="s">
        <v>279</v>
      </c>
      <c r="T6585" t="b">
        <v>1</v>
      </c>
    </row>
    <row r="6586" spans="1:20" x14ac:dyDescent="0.25">
      <c r="A6586" t="s">
        <v>259</v>
      </c>
      <c r="B6586" t="s">
        <v>271</v>
      </c>
      <c r="C6586" t="s">
        <v>336</v>
      </c>
      <c r="D6586" t="s">
        <v>11550</v>
      </c>
      <c r="E6586" t="s">
        <v>13198</v>
      </c>
      <c r="F6586" t="s">
        <v>12170</v>
      </c>
      <c r="G6586" t="s">
        <v>12171</v>
      </c>
      <c r="H6586">
        <v>16945</v>
      </c>
      <c r="I6586" t="s">
        <v>265</v>
      </c>
      <c r="J6586" t="s">
        <v>242</v>
      </c>
      <c r="K6586" t="s">
        <v>243</v>
      </c>
      <c r="L6586" t="s">
        <v>244</v>
      </c>
      <c r="M6586">
        <v>0</v>
      </c>
      <c r="N6586">
        <v>16945</v>
      </c>
      <c r="O6586" t="s">
        <v>562</v>
      </c>
      <c r="P6586" t="s">
        <v>13199</v>
      </c>
      <c r="Q6586" t="s">
        <v>11555</v>
      </c>
      <c r="R6586" t="s">
        <v>13201</v>
      </c>
      <c r="S6586" t="s">
        <v>279</v>
      </c>
      <c r="T6586" t="b">
        <v>1</v>
      </c>
    </row>
    <row r="6587" spans="1:20" x14ac:dyDescent="0.25">
      <c r="A6587" t="s">
        <v>259</v>
      </c>
      <c r="B6587" t="s">
        <v>271</v>
      </c>
      <c r="C6587" t="s">
        <v>336</v>
      </c>
      <c r="D6587" t="s">
        <v>11550</v>
      </c>
      <c r="E6587" t="s">
        <v>13198</v>
      </c>
      <c r="F6587" t="s">
        <v>12170</v>
      </c>
      <c r="G6587" t="s">
        <v>12171</v>
      </c>
      <c r="H6587">
        <v>35194</v>
      </c>
      <c r="I6587" t="s">
        <v>265</v>
      </c>
      <c r="J6587" t="s">
        <v>242</v>
      </c>
      <c r="K6587" t="s">
        <v>243</v>
      </c>
      <c r="L6587" t="s">
        <v>244</v>
      </c>
      <c r="M6587">
        <v>0</v>
      </c>
      <c r="N6587">
        <v>35194</v>
      </c>
      <c r="O6587" t="s">
        <v>562</v>
      </c>
      <c r="P6587" t="s">
        <v>13199</v>
      </c>
      <c r="Q6587" t="s">
        <v>11555</v>
      </c>
      <c r="R6587" t="s">
        <v>13202</v>
      </c>
      <c r="S6587" t="s">
        <v>279</v>
      </c>
      <c r="T6587" t="b">
        <v>1</v>
      </c>
    </row>
    <row r="6588" spans="1:20" x14ac:dyDescent="0.25">
      <c r="A6588" t="s">
        <v>236</v>
      </c>
      <c r="B6588" t="s">
        <v>236</v>
      </c>
      <c r="C6588" t="s">
        <v>237</v>
      </c>
      <c r="D6588" t="s">
        <v>314</v>
      </c>
      <c r="E6588" t="s">
        <v>251</v>
      </c>
      <c r="F6588" t="s">
        <v>459</v>
      </c>
      <c r="G6588" t="s">
        <v>2584</v>
      </c>
      <c r="H6588">
        <v>1.06E-2</v>
      </c>
      <c r="I6588" t="s">
        <v>241</v>
      </c>
      <c r="J6588" t="s">
        <v>242</v>
      </c>
      <c r="K6588" t="s">
        <v>243</v>
      </c>
      <c r="L6588" t="s">
        <v>244</v>
      </c>
      <c r="M6588">
        <v>0</v>
      </c>
      <c r="N6588">
        <v>1.06E-2</v>
      </c>
      <c r="O6588" t="s">
        <v>255</v>
      </c>
      <c r="P6588" t="s">
        <v>13203</v>
      </c>
      <c r="Q6588" t="s">
        <v>318</v>
      </c>
      <c r="R6588" t="s">
        <v>833</v>
      </c>
      <c r="S6588" t="s">
        <v>249</v>
      </c>
      <c r="T6588" t="b">
        <v>1</v>
      </c>
    </row>
    <row r="6589" spans="1:20" x14ac:dyDescent="0.25">
      <c r="A6589" t="s">
        <v>259</v>
      </c>
      <c r="B6589" t="s">
        <v>260</v>
      </c>
      <c r="C6589" t="s">
        <v>237</v>
      </c>
      <c r="D6589" t="s">
        <v>746</v>
      </c>
      <c r="E6589" t="s">
        <v>3292</v>
      </c>
      <c r="F6589" t="s">
        <v>10154</v>
      </c>
      <c r="G6589" t="s">
        <v>10155</v>
      </c>
      <c r="H6589">
        <v>1.4999999999999999E-2</v>
      </c>
      <c r="I6589" t="s">
        <v>265</v>
      </c>
      <c r="J6589" t="s">
        <v>242</v>
      </c>
      <c r="K6589" t="s">
        <v>243</v>
      </c>
      <c r="L6589" t="s">
        <v>244</v>
      </c>
      <c r="M6589">
        <v>0</v>
      </c>
      <c r="N6589">
        <v>1.4999999999999999E-2</v>
      </c>
      <c r="O6589" t="s">
        <v>711</v>
      </c>
      <c r="P6589" t="s">
        <v>13204</v>
      </c>
      <c r="Q6589" t="s">
        <v>751</v>
      </c>
      <c r="R6589" t="s">
        <v>13205</v>
      </c>
      <c r="S6589" t="s">
        <v>270</v>
      </c>
      <c r="T6589" t="b">
        <v>1</v>
      </c>
    </row>
    <row r="6590" spans="1:20" x14ac:dyDescent="0.25">
      <c r="A6590" t="s">
        <v>259</v>
      </c>
      <c r="B6590" t="s">
        <v>260</v>
      </c>
      <c r="C6590" t="s">
        <v>237</v>
      </c>
      <c r="D6590" t="s">
        <v>3572</v>
      </c>
      <c r="E6590" t="s">
        <v>13206</v>
      </c>
      <c r="F6590" t="s">
        <v>13207</v>
      </c>
      <c r="G6590" t="s">
        <v>13207</v>
      </c>
      <c r="H6590">
        <v>6.016</v>
      </c>
      <c r="I6590" t="s">
        <v>265</v>
      </c>
      <c r="J6590" t="s">
        <v>242</v>
      </c>
      <c r="K6590" t="s">
        <v>243</v>
      </c>
      <c r="L6590" t="s">
        <v>244</v>
      </c>
      <c r="M6590">
        <v>0</v>
      </c>
      <c r="N6590">
        <v>6.016</v>
      </c>
      <c r="O6590" t="s">
        <v>652</v>
      </c>
      <c r="P6590" t="s">
        <v>4001</v>
      </c>
      <c r="Q6590" t="s">
        <v>3576</v>
      </c>
      <c r="R6590" t="s">
        <v>13208</v>
      </c>
      <c r="S6590" t="s">
        <v>270</v>
      </c>
      <c r="T6590" t="b">
        <v>0</v>
      </c>
    </row>
    <row r="6591" spans="1:20" x14ac:dyDescent="0.25">
      <c r="A6591" t="s">
        <v>259</v>
      </c>
      <c r="B6591" t="s">
        <v>260</v>
      </c>
      <c r="C6591" t="s">
        <v>294</v>
      </c>
      <c r="D6591" t="s">
        <v>3572</v>
      </c>
      <c r="E6591" t="s">
        <v>13206</v>
      </c>
      <c r="F6591" t="s">
        <v>13207</v>
      </c>
      <c r="G6591" t="s">
        <v>13207</v>
      </c>
      <c r="H6591">
        <v>3.0720000000000001</v>
      </c>
      <c r="I6591" t="s">
        <v>265</v>
      </c>
      <c r="J6591" t="s">
        <v>242</v>
      </c>
      <c r="K6591" t="s">
        <v>243</v>
      </c>
      <c r="L6591" t="s">
        <v>244</v>
      </c>
      <c r="M6591">
        <v>0</v>
      </c>
      <c r="N6591">
        <v>3.0720000000000001</v>
      </c>
      <c r="O6591" t="s">
        <v>652</v>
      </c>
      <c r="P6591" t="s">
        <v>4001</v>
      </c>
      <c r="Q6591" t="s">
        <v>3576</v>
      </c>
      <c r="R6591" t="s">
        <v>13208</v>
      </c>
      <c r="S6591" t="s">
        <v>270</v>
      </c>
      <c r="T6591" t="b">
        <v>0</v>
      </c>
    </row>
    <row r="6592" spans="1:20" x14ac:dyDescent="0.25">
      <c r="A6592" t="s">
        <v>259</v>
      </c>
      <c r="B6592" t="s">
        <v>260</v>
      </c>
      <c r="C6592" t="s">
        <v>237</v>
      </c>
      <c r="D6592" t="s">
        <v>295</v>
      </c>
      <c r="E6592" t="s">
        <v>5896</v>
      </c>
      <c r="F6592" t="s">
        <v>13209</v>
      </c>
      <c r="G6592" t="s">
        <v>13209</v>
      </c>
      <c r="H6592">
        <v>0.66700000000000004</v>
      </c>
      <c r="I6592" t="s">
        <v>265</v>
      </c>
      <c r="J6592" t="s">
        <v>242</v>
      </c>
      <c r="K6592" t="s">
        <v>243</v>
      </c>
      <c r="L6592" t="s">
        <v>244</v>
      </c>
      <c r="M6592">
        <v>0</v>
      </c>
      <c r="N6592">
        <v>0.66700000000000004</v>
      </c>
      <c r="O6592" t="s">
        <v>350</v>
      </c>
      <c r="P6592" t="s">
        <v>13210</v>
      </c>
      <c r="Q6592" t="s">
        <v>300</v>
      </c>
      <c r="R6592" t="s">
        <v>13211</v>
      </c>
      <c r="S6592" t="s">
        <v>270</v>
      </c>
      <c r="T6592" t="b">
        <v>1</v>
      </c>
    </row>
    <row r="6593" spans="1:20" x14ac:dyDescent="0.25">
      <c r="A6593" t="s">
        <v>259</v>
      </c>
      <c r="B6593" t="s">
        <v>260</v>
      </c>
      <c r="C6593" t="s">
        <v>237</v>
      </c>
      <c r="D6593" t="s">
        <v>9809</v>
      </c>
      <c r="E6593" t="s">
        <v>3760</v>
      </c>
      <c r="F6593" t="s">
        <v>3761</v>
      </c>
      <c r="G6593" t="s">
        <v>3761</v>
      </c>
      <c r="H6593">
        <v>1.9437120000000001</v>
      </c>
      <c r="I6593" t="s">
        <v>265</v>
      </c>
      <c r="J6593" t="s">
        <v>242</v>
      </c>
      <c r="K6593" t="s">
        <v>243</v>
      </c>
      <c r="L6593" t="s">
        <v>244</v>
      </c>
      <c r="M6593">
        <v>0</v>
      </c>
      <c r="N6593">
        <v>1.9437120000000001</v>
      </c>
      <c r="O6593" t="s">
        <v>372</v>
      </c>
      <c r="P6593" t="s">
        <v>13212</v>
      </c>
      <c r="Q6593" t="s">
        <v>9813</v>
      </c>
      <c r="R6593" t="s">
        <v>13213</v>
      </c>
      <c r="S6593" t="s">
        <v>270</v>
      </c>
      <c r="T6593" t="b">
        <v>1</v>
      </c>
    </row>
    <row r="6594" spans="1:20" x14ac:dyDescent="0.25">
      <c r="A6594" t="s">
        <v>236</v>
      </c>
      <c r="B6594" t="s">
        <v>236</v>
      </c>
      <c r="C6594" t="s">
        <v>237</v>
      </c>
      <c r="D6594" t="s">
        <v>392</v>
      </c>
      <c r="F6594" t="s">
        <v>302</v>
      </c>
      <c r="G6594" t="s">
        <v>4401</v>
      </c>
      <c r="H6594">
        <v>1.52E-2</v>
      </c>
      <c r="I6594" t="s">
        <v>341</v>
      </c>
      <c r="J6594" t="s">
        <v>242</v>
      </c>
      <c r="K6594" t="s">
        <v>243</v>
      </c>
      <c r="L6594" t="s">
        <v>244</v>
      </c>
      <c r="M6594">
        <v>0</v>
      </c>
      <c r="N6594">
        <v>1.52E-2</v>
      </c>
      <c r="O6594" t="s">
        <v>5074</v>
      </c>
      <c r="P6594" t="s">
        <v>4958</v>
      </c>
      <c r="Q6594" t="s">
        <v>397</v>
      </c>
      <c r="R6594" t="s">
        <v>2158</v>
      </c>
      <c r="S6594" t="s">
        <v>249</v>
      </c>
      <c r="T6594" t="b">
        <v>0</v>
      </c>
    </row>
    <row r="6595" spans="1:20" x14ac:dyDescent="0.25">
      <c r="A6595" t="s">
        <v>259</v>
      </c>
      <c r="B6595" t="s">
        <v>260</v>
      </c>
      <c r="C6595" t="s">
        <v>237</v>
      </c>
      <c r="D6595" t="s">
        <v>328</v>
      </c>
      <c r="E6595" t="s">
        <v>13214</v>
      </c>
      <c r="F6595" t="s">
        <v>13215</v>
      </c>
      <c r="G6595" t="s">
        <v>13215</v>
      </c>
      <c r="H6595">
        <v>3.6160000000000001</v>
      </c>
      <c r="I6595" t="s">
        <v>265</v>
      </c>
      <c r="J6595" t="s">
        <v>242</v>
      </c>
      <c r="K6595" t="s">
        <v>243</v>
      </c>
      <c r="L6595" t="s">
        <v>244</v>
      </c>
      <c r="M6595">
        <v>0</v>
      </c>
      <c r="N6595">
        <v>3.6160000000000001</v>
      </c>
      <c r="O6595" t="s">
        <v>331</v>
      </c>
      <c r="P6595" t="s">
        <v>13216</v>
      </c>
      <c r="Q6595" t="s">
        <v>333</v>
      </c>
      <c r="R6595" t="s">
        <v>13217</v>
      </c>
      <c r="S6595" t="s">
        <v>270</v>
      </c>
      <c r="T6595" t="b">
        <v>1</v>
      </c>
    </row>
    <row r="6596" spans="1:20" x14ac:dyDescent="0.25">
      <c r="A6596" t="s">
        <v>259</v>
      </c>
      <c r="B6596" t="s">
        <v>260</v>
      </c>
      <c r="C6596" t="s">
        <v>336</v>
      </c>
      <c r="D6596" t="s">
        <v>328</v>
      </c>
      <c r="E6596" t="s">
        <v>13214</v>
      </c>
      <c r="F6596" t="s">
        <v>13215</v>
      </c>
      <c r="G6596" t="s">
        <v>13215</v>
      </c>
      <c r="H6596">
        <v>18689</v>
      </c>
      <c r="I6596" t="s">
        <v>265</v>
      </c>
      <c r="J6596" t="s">
        <v>242</v>
      </c>
      <c r="K6596" t="s">
        <v>243</v>
      </c>
      <c r="L6596" t="s">
        <v>244</v>
      </c>
      <c r="M6596">
        <v>0</v>
      </c>
      <c r="N6596">
        <v>18689</v>
      </c>
      <c r="O6596" t="s">
        <v>324</v>
      </c>
      <c r="P6596" t="s">
        <v>13216</v>
      </c>
      <c r="Q6596" t="s">
        <v>333</v>
      </c>
      <c r="R6596" t="s">
        <v>13218</v>
      </c>
      <c r="S6596" t="s">
        <v>270</v>
      </c>
      <c r="T6596" t="b">
        <v>1</v>
      </c>
    </row>
    <row r="6597" spans="1:20" x14ac:dyDescent="0.25">
      <c r="A6597" t="s">
        <v>259</v>
      </c>
      <c r="B6597" t="s">
        <v>260</v>
      </c>
      <c r="C6597" t="s">
        <v>336</v>
      </c>
      <c r="D6597" t="s">
        <v>328</v>
      </c>
      <c r="E6597" t="s">
        <v>13214</v>
      </c>
      <c r="F6597" t="s">
        <v>13215</v>
      </c>
      <c r="G6597" t="s">
        <v>13215</v>
      </c>
      <c r="H6597">
        <v>36111</v>
      </c>
      <c r="I6597" t="s">
        <v>265</v>
      </c>
      <c r="J6597" t="s">
        <v>242</v>
      </c>
      <c r="K6597" t="s">
        <v>243</v>
      </c>
      <c r="L6597" t="s">
        <v>244</v>
      </c>
      <c r="M6597">
        <v>0</v>
      </c>
      <c r="N6597">
        <v>36111</v>
      </c>
      <c r="O6597" t="s">
        <v>324</v>
      </c>
      <c r="P6597" t="s">
        <v>13216</v>
      </c>
      <c r="Q6597" t="s">
        <v>333</v>
      </c>
      <c r="R6597" t="s">
        <v>13219</v>
      </c>
      <c r="S6597" t="s">
        <v>270</v>
      </c>
      <c r="T6597" t="b">
        <v>1</v>
      </c>
    </row>
    <row r="6598" spans="1:20" x14ac:dyDescent="0.25">
      <c r="A6598" t="s">
        <v>259</v>
      </c>
      <c r="B6598" t="s">
        <v>260</v>
      </c>
      <c r="C6598" t="s">
        <v>237</v>
      </c>
      <c r="D6598" t="s">
        <v>470</v>
      </c>
      <c r="E6598" t="s">
        <v>6382</v>
      </c>
      <c r="F6598" t="s">
        <v>13220</v>
      </c>
      <c r="G6598" t="s">
        <v>13220</v>
      </c>
      <c r="H6598">
        <v>2.2309999999999999</v>
      </c>
      <c r="I6598" t="s">
        <v>265</v>
      </c>
      <c r="J6598" t="s">
        <v>242</v>
      </c>
      <c r="K6598" t="s">
        <v>243</v>
      </c>
      <c r="L6598" t="s">
        <v>244</v>
      </c>
      <c r="M6598">
        <v>0</v>
      </c>
      <c r="N6598">
        <v>2.2309999999999999</v>
      </c>
      <c r="O6598" t="s">
        <v>298</v>
      </c>
      <c r="P6598" t="s">
        <v>13221</v>
      </c>
      <c r="Q6598" t="s">
        <v>474</v>
      </c>
      <c r="R6598" t="s">
        <v>13222</v>
      </c>
      <c r="S6598" t="s">
        <v>270</v>
      </c>
      <c r="T6598" t="b">
        <v>1</v>
      </c>
    </row>
    <row r="6599" spans="1:20" x14ac:dyDescent="0.25">
      <c r="A6599" t="s">
        <v>259</v>
      </c>
      <c r="B6599" t="s">
        <v>260</v>
      </c>
      <c r="C6599" t="s">
        <v>237</v>
      </c>
      <c r="D6599" t="s">
        <v>4562</v>
      </c>
      <c r="E6599" t="s">
        <v>503</v>
      </c>
      <c r="F6599" t="s">
        <v>1606</v>
      </c>
      <c r="G6599" t="s">
        <v>1607</v>
      </c>
      <c r="H6599">
        <v>6.1400000000000003E-2</v>
      </c>
      <c r="I6599" t="s">
        <v>265</v>
      </c>
      <c r="J6599" t="s">
        <v>242</v>
      </c>
      <c r="K6599" t="s">
        <v>243</v>
      </c>
      <c r="L6599" t="s">
        <v>244</v>
      </c>
      <c r="M6599">
        <v>0</v>
      </c>
      <c r="N6599">
        <v>6.1400000000000003E-2</v>
      </c>
      <c r="O6599" t="s">
        <v>290</v>
      </c>
      <c r="P6599" t="s">
        <v>13223</v>
      </c>
      <c r="Q6599" t="s">
        <v>4564</v>
      </c>
      <c r="R6599" t="s">
        <v>13224</v>
      </c>
      <c r="S6599" t="s">
        <v>270</v>
      </c>
      <c r="T6599" t="b">
        <v>1</v>
      </c>
    </row>
    <row r="6600" spans="1:20" x14ac:dyDescent="0.25">
      <c r="A6600" t="s">
        <v>259</v>
      </c>
      <c r="B6600" t="s">
        <v>260</v>
      </c>
      <c r="C6600" t="s">
        <v>237</v>
      </c>
      <c r="D6600" t="s">
        <v>443</v>
      </c>
      <c r="E6600" t="s">
        <v>5630</v>
      </c>
      <c r="F6600" t="s">
        <v>5631</v>
      </c>
      <c r="G6600" t="s">
        <v>5631</v>
      </c>
      <c r="H6600">
        <v>3.008</v>
      </c>
      <c r="I6600" t="s">
        <v>265</v>
      </c>
      <c r="J6600" t="s">
        <v>242</v>
      </c>
      <c r="K6600" t="s">
        <v>243</v>
      </c>
      <c r="L6600" t="s">
        <v>244</v>
      </c>
      <c r="M6600">
        <v>0</v>
      </c>
      <c r="N6600">
        <v>3.008</v>
      </c>
      <c r="O6600" t="s">
        <v>576</v>
      </c>
      <c r="P6600" t="s">
        <v>13225</v>
      </c>
      <c r="Q6600" t="s">
        <v>448</v>
      </c>
      <c r="R6600" t="s">
        <v>13226</v>
      </c>
      <c r="S6600" t="s">
        <v>270</v>
      </c>
      <c r="T6600" t="b">
        <v>1</v>
      </c>
    </row>
    <row r="6601" spans="1:20" x14ac:dyDescent="0.25">
      <c r="A6601" t="s">
        <v>259</v>
      </c>
      <c r="B6601" t="s">
        <v>260</v>
      </c>
      <c r="C6601" t="s">
        <v>294</v>
      </c>
      <c r="D6601" t="s">
        <v>443</v>
      </c>
      <c r="E6601" t="s">
        <v>5630</v>
      </c>
      <c r="F6601" t="s">
        <v>5631</v>
      </c>
      <c r="G6601" t="s">
        <v>5631</v>
      </c>
      <c r="H6601">
        <v>1.536</v>
      </c>
      <c r="I6601" t="s">
        <v>265</v>
      </c>
      <c r="J6601" t="s">
        <v>242</v>
      </c>
      <c r="K6601" t="s">
        <v>243</v>
      </c>
      <c r="L6601" t="s">
        <v>244</v>
      </c>
      <c r="M6601">
        <v>0</v>
      </c>
      <c r="N6601">
        <v>1.536</v>
      </c>
      <c r="O6601" t="s">
        <v>576</v>
      </c>
      <c r="P6601" t="s">
        <v>13225</v>
      </c>
      <c r="Q6601" t="s">
        <v>448</v>
      </c>
      <c r="R6601" t="s">
        <v>13226</v>
      </c>
      <c r="S6601" t="s">
        <v>270</v>
      </c>
      <c r="T6601" t="b">
        <v>1</v>
      </c>
    </row>
    <row r="6602" spans="1:20" x14ac:dyDescent="0.25">
      <c r="A6602" t="s">
        <v>236</v>
      </c>
      <c r="B6602" t="s">
        <v>236</v>
      </c>
      <c r="C6602" t="s">
        <v>237</v>
      </c>
      <c r="D6602" t="s">
        <v>566</v>
      </c>
      <c r="E6602" t="s">
        <v>251</v>
      </c>
      <c r="F6602" t="s">
        <v>1520</v>
      </c>
      <c r="G6602" t="s">
        <v>4003</v>
      </c>
      <c r="H6602">
        <v>5.1999999999999998E-3</v>
      </c>
      <c r="I6602" t="s">
        <v>254</v>
      </c>
      <c r="J6602" t="s">
        <v>242</v>
      </c>
      <c r="K6602" t="s">
        <v>243</v>
      </c>
      <c r="L6602" t="s">
        <v>244</v>
      </c>
      <c r="M6602">
        <v>0</v>
      </c>
      <c r="N6602">
        <v>5.1999999999999998E-3</v>
      </c>
      <c r="O6602" t="s">
        <v>255</v>
      </c>
      <c r="P6602" t="s">
        <v>13227</v>
      </c>
      <c r="Q6602" t="s">
        <v>571</v>
      </c>
      <c r="R6602" t="s">
        <v>2161</v>
      </c>
      <c r="S6602" t="s">
        <v>249</v>
      </c>
      <c r="T6602" t="b">
        <v>1</v>
      </c>
    </row>
    <row r="6603" spans="1:20" x14ac:dyDescent="0.25">
      <c r="A6603" t="s">
        <v>236</v>
      </c>
      <c r="B6603" t="s">
        <v>236</v>
      </c>
      <c r="C6603" t="s">
        <v>237</v>
      </c>
      <c r="D6603" t="s">
        <v>314</v>
      </c>
      <c r="F6603" t="s">
        <v>484</v>
      </c>
      <c r="G6603" t="s">
        <v>2719</v>
      </c>
      <c r="H6603">
        <v>1E-3</v>
      </c>
      <c r="I6603" t="s">
        <v>241</v>
      </c>
      <c r="J6603" t="s">
        <v>242</v>
      </c>
      <c r="K6603" t="s">
        <v>243</v>
      </c>
      <c r="L6603" t="s">
        <v>244</v>
      </c>
      <c r="M6603">
        <v>0</v>
      </c>
      <c r="N6603">
        <v>1E-3</v>
      </c>
      <c r="O6603" t="s">
        <v>1407</v>
      </c>
      <c r="P6603" t="s">
        <v>8316</v>
      </c>
      <c r="Q6603" t="s">
        <v>318</v>
      </c>
      <c r="R6603" t="s">
        <v>1479</v>
      </c>
      <c r="S6603" t="s">
        <v>249</v>
      </c>
      <c r="T6603" t="b">
        <v>0</v>
      </c>
    </row>
    <row r="6604" spans="1:20" x14ac:dyDescent="0.25">
      <c r="A6604" t="s">
        <v>259</v>
      </c>
      <c r="B6604" t="s">
        <v>260</v>
      </c>
      <c r="C6604" t="s">
        <v>237</v>
      </c>
      <c r="D6604" t="s">
        <v>3445</v>
      </c>
      <c r="E6604" t="s">
        <v>2275</v>
      </c>
      <c r="F6604" t="s">
        <v>12861</v>
      </c>
      <c r="G6604" t="s">
        <v>12861</v>
      </c>
      <c r="H6604">
        <v>0.30923600000000001</v>
      </c>
      <c r="I6604" t="s">
        <v>265</v>
      </c>
      <c r="J6604" t="s">
        <v>242</v>
      </c>
      <c r="K6604" t="s">
        <v>243</v>
      </c>
      <c r="L6604" t="s">
        <v>244</v>
      </c>
      <c r="M6604">
        <v>0</v>
      </c>
      <c r="N6604">
        <v>0.30923600000000001</v>
      </c>
      <c r="O6604" t="s">
        <v>372</v>
      </c>
      <c r="P6604" t="s">
        <v>13228</v>
      </c>
      <c r="Q6604" t="s">
        <v>3448</v>
      </c>
      <c r="R6604" t="s">
        <v>13229</v>
      </c>
      <c r="S6604" t="s">
        <v>270</v>
      </c>
      <c r="T6604" t="b">
        <v>1</v>
      </c>
    </row>
    <row r="6605" spans="1:20" x14ac:dyDescent="0.25">
      <c r="A6605" t="s">
        <v>259</v>
      </c>
      <c r="B6605" t="s">
        <v>260</v>
      </c>
      <c r="C6605" t="s">
        <v>294</v>
      </c>
      <c r="D6605" t="s">
        <v>3445</v>
      </c>
      <c r="E6605" t="s">
        <v>2275</v>
      </c>
      <c r="F6605" t="s">
        <v>12861</v>
      </c>
      <c r="G6605" t="s">
        <v>12861</v>
      </c>
      <c r="H6605">
        <v>0.12039999999999999</v>
      </c>
      <c r="I6605" t="s">
        <v>265</v>
      </c>
      <c r="J6605" t="s">
        <v>242</v>
      </c>
      <c r="K6605" t="s">
        <v>243</v>
      </c>
      <c r="L6605" t="s">
        <v>244</v>
      </c>
      <c r="M6605">
        <v>0</v>
      </c>
      <c r="N6605">
        <v>0.12039999999999999</v>
      </c>
      <c r="O6605" t="s">
        <v>372</v>
      </c>
      <c r="P6605" t="s">
        <v>13228</v>
      </c>
      <c r="Q6605" t="s">
        <v>3448</v>
      </c>
      <c r="R6605" t="s">
        <v>13229</v>
      </c>
      <c r="S6605" t="s">
        <v>270</v>
      </c>
      <c r="T6605" t="b">
        <v>1</v>
      </c>
    </row>
    <row r="6606" spans="1:20" x14ac:dyDescent="0.25">
      <c r="A6606" t="s">
        <v>259</v>
      </c>
      <c r="B6606" t="s">
        <v>9799</v>
      </c>
      <c r="C6606" t="s">
        <v>237</v>
      </c>
      <c r="D6606" t="s">
        <v>13230</v>
      </c>
      <c r="F6606" t="s">
        <v>1368</v>
      </c>
      <c r="G6606" t="s">
        <v>13231</v>
      </c>
      <c r="H6606">
        <v>5.0000000000000001E-3</v>
      </c>
      <c r="I6606" t="s">
        <v>265</v>
      </c>
      <c r="J6606" t="s">
        <v>242</v>
      </c>
      <c r="K6606" t="s">
        <v>243</v>
      </c>
      <c r="L6606" t="s">
        <v>244</v>
      </c>
      <c r="M6606">
        <v>0</v>
      </c>
      <c r="N6606">
        <v>5.0000000000000001E-3</v>
      </c>
      <c r="O6606" t="s">
        <v>9802</v>
      </c>
      <c r="P6606" t="s">
        <v>13232</v>
      </c>
      <c r="Q6606" t="s">
        <v>13233</v>
      </c>
      <c r="R6606" t="s">
        <v>13234</v>
      </c>
      <c r="S6606" t="s">
        <v>9806</v>
      </c>
      <c r="T6606" t="b">
        <v>1</v>
      </c>
    </row>
    <row r="6607" spans="1:20" x14ac:dyDescent="0.25">
      <c r="A6607" t="s">
        <v>259</v>
      </c>
      <c r="B6607" t="s">
        <v>260</v>
      </c>
      <c r="C6607" t="s">
        <v>237</v>
      </c>
      <c r="D6607" t="s">
        <v>470</v>
      </c>
      <c r="E6607" t="s">
        <v>4520</v>
      </c>
      <c r="F6607" t="s">
        <v>13235</v>
      </c>
      <c r="G6607" t="s">
        <v>13235</v>
      </c>
      <c r="H6607">
        <v>4.4619999999999997</v>
      </c>
      <c r="I6607" t="s">
        <v>265</v>
      </c>
      <c r="J6607" t="s">
        <v>242</v>
      </c>
      <c r="K6607" t="s">
        <v>243</v>
      </c>
      <c r="L6607" t="s">
        <v>244</v>
      </c>
      <c r="M6607">
        <v>0</v>
      </c>
      <c r="N6607">
        <v>4.4619999999999997</v>
      </c>
      <c r="O6607" t="s">
        <v>298</v>
      </c>
      <c r="P6607" t="s">
        <v>13236</v>
      </c>
      <c r="Q6607" t="s">
        <v>474</v>
      </c>
      <c r="R6607" t="s">
        <v>13237</v>
      </c>
      <c r="S6607" t="s">
        <v>270</v>
      </c>
      <c r="T6607" t="b">
        <v>1</v>
      </c>
    </row>
    <row r="6608" spans="1:20" x14ac:dyDescent="0.25">
      <c r="A6608" t="s">
        <v>259</v>
      </c>
      <c r="B6608" t="s">
        <v>260</v>
      </c>
      <c r="C6608" t="s">
        <v>237</v>
      </c>
      <c r="D6608" t="s">
        <v>1323</v>
      </c>
      <c r="E6608" t="s">
        <v>6834</v>
      </c>
      <c r="F6608" t="s">
        <v>6835</v>
      </c>
      <c r="G6608" t="s">
        <v>6836</v>
      </c>
      <c r="H6608">
        <v>0.19900000000000001</v>
      </c>
      <c r="I6608" t="s">
        <v>265</v>
      </c>
      <c r="J6608" t="s">
        <v>242</v>
      </c>
      <c r="K6608" t="s">
        <v>243</v>
      </c>
      <c r="L6608" t="s">
        <v>244</v>
      </c>
      <c r="M6608">
        <v>0</v>
      </c>
      <c r="N6608">
        <v>0.19900000000000001</v>
      </c>
      <c r="O6608" t="s">
        <v>1919</v>
      </c>
      <c r="P6608" t="s">
        <v>3268</v>
      </c>
      <c r="Q6608" t="s">
        <v>1328</v>
      </c>
      <c r="R6608" t="s">
        <v>13238</v>
      </c>
      <c r="S6608" t="s">
        <v>270</v>
      </c>
      <c r="T6608" t="b">
        <v>1</v>
      </c>
    </row>
    <row r="6609" spans="1:20" x14ac:dyDescent="0.25">
      <c r="A6609" t="s">
        <v>259</v>
      </c>
      <c r="B6609" t="s">
        <v>260</v>
      </c>
      <c r="C6609" t="s">
        <v>336</v>
      </c>
      <c r="D6609" t="s">
        <v>1323</v>
      </c>
      <c r="E6609" t="s">
        <v>6834</v>
      </c>
      <c r="F6609" t="s">
        <v>6835</v>
      </c>
      <c r="G6609" t="s">
        <v>6836</v>
      </c>
      <c r="H6609">
        <v>1093</v>
      </c>
      <c r="I6609" t="s">
        <v>265</v>
      </c>
      <c r="J6609" t="s">
        <v>242</v>
      </c>
      <c r="K6609" t="s">
        <v>243</v>
      </c>
      <c r="L6609" t="s">
        <v>244</v>
      </c>
      <c r="M6609">
        <v>0</v>
      </c>
      <c r="N6609">
        <v>1093</v>
      </c>
      <c r="O6609" t="s">
        <v>1212</v>
      </c>
      <c r="P6609" t="s">
        <v>3268</v>
      </c>
      <c r="Q6609" t="s">
        <v>1328</v>
      </c>
      <c r="R6609" t="s">
        <v>13239</v>
      </c>
      <c r="S6609" t="s">
        <v>270</v>
      </c>
      <c r="T6609" t="b">
        <v>1</v>
      </c>
    </row>
    <row r="6610" spans="1:20" x14ac:dyDescent="0.25">
      <c r="A6610" t="s">
        <v>259</v>
      </c>
      <c r="B6610" t="s">
        <v>260</v>
      </c>
      <c r="C6610" t="s">
        <v>336</v>
      </c>
      <c r="D6610" t="s">
        <v>1323</v>
      </c>
      <c r="E6610" t="s">
        <v>6834</v>
      </c>
      <c r="F6610" t="s">
        <v>6835</v>
      </c>
      <c r="G6610" t="s">
        <v>6836</v>
      </c>
      <c r="H6610">
        <v>2066</v>
      </c>
      <c r="I6610" t="s">
        <v>265</v>
      </c>
      <c r="J6610" t="s">
        <v>242</v>
      </c>
      <c r="K6610" t="s">
        <v>243</v>
      </c>
      <c r="L6610" t="s">
        <v>244</v>
      </c>
      <c r="M6610">
        <v>0</v>
      </c>
      <c r="N6610">
        <v>2066</v>
      </c>
      <c r="O6610" t="s">
        <v>1212</v>
      </c>
      <c r="P6610" t="s">
        <v>3268</v>
      </c>
      <c r="Q6610" t="s">
        <v>1328</v>
      </c>
      <c r="R6610" t="s">
        <v>13240</v>
      </c>
      <c r="S6610" t="s">
        <v>270</v>
      </c>
      <c r="T6610" t="b">
        <v>1</v>
      </c>
    </row>
    <row r="6611" spans="1:20" x14ac:dyDescent="0.25">
      <c r="A6611" t="s">
        <v>259</v>
      </c>
      <c r="B6611" t="s">
        <v>260</v>
      </c>
      <c r="C6611" t="s">
        <v>237</v>
      </c>
      <c r="D6611" t="s">
        <v>406</v>
      </c>
      <c r="E6611" t="s">
        <v>7394</v>
      </c>
      <c r="F6611" t="s">
        <v>13241</v>
      </c>
      <c r="G6611" t="s">
        <v>13241</v>
      </c>
      <c r="H6611">
        <v>7.69</v>
      </c>
      <c r="I6611" t="s">
        <v>265</v>
      </c>
      <c r="J6611" t="s">
        <v>242</v>
      </c>
      <c r="K6611" t="s">
        <v>243</v>
      </c>
      <c r="L6611" t="s">
        <v>244</v>
      </c>
      <c r="M6611">
        <v>0</v>
      </c>
      <c r="N6611">
        <v>7.69</v>
      </c>
      <c r="O6611" t="s">
        <v>721</v>
      </c>
      <c r="P6611" t="s">
        <v>13242</v>
      </c>
      <c r="Q6611" t="s">
        <v>410</v>
      </c>
      <c r="R6611" t="s">
        <v>13243</v>
      </c>
      <c r="S6611" t="s">
        <v>270</v>
      </c>
      <c r="T6611" t="b">
        <v>1</v>
      </c>
    </row>
    <row r="6612" spans="1:20" x14ac:dyDescent="0.25">
      <c r="A6612" t="s">
        <v>259</v>
      </c>
      <c r="B6612" t="s">
        <v>260</v>
      </c>
      <c r="C6612" t="s">
        <v>294</v>
      </c>
      <c r="D6612" t="s">
        <v>406</v>
      </c>
      <c r="E6612" t="s">
        <v>7394</v>
      </c>
      <c r="F6612" t="s">
        <v>13241</v>
      </c>
      <c r="G6612" t="s">
        <v>13241</v>
      </c>
      <c r="H6612">
        <v>2.6680000000000001</v>
      </c>
      <c r="I6612" t="s">
        <v>265</v>
      </c>
      <c r="J6612" t="s">
        <v>242</v>
      </c>
      <c r="K6612" t="s">
        <v>243</v>
      </c>
      <c r="L6612" t="s">
        <v>244</v>
      </c>
      <c r="M6612">
        <v>0</v>
      </c>
      <c r="N6612">
        <v>2.6680000000000001</v>
      </c>
      <c r="O6612" t="s">
        <v>721</v>
      </c>
      <c r="P6612" t="s">
        <v>13242</v>
      </c>
      <c r="Q6612" t="s">
        <v>410</v>
      </c>
      <c r="R6612" t="s">
        <v>13243</v>
      </c>
      <c r="S6612" t="s">
        <v>270</v>
      </c>
      <c r="T6612" t="b">
        <v>1</v>
      </c>
    </row>
    <row r="6613" spans="1:20" x14ac:dyDescent="0.25">
      <c r="A6613" t="s">
        <v>259</v>
      </c>
      <c r="B6613" t="s">
        <v>260</v>
      </c>
      <c r="C6613" t="s">
        <v>237</v>
      </c>
      <c r="D6613" t="s">
        <v>3368</v>
      </c>
      <c r="E6613" t="s">
        <v>3416</v>
      </c>
      <c r="F6613" t="s">
        <v>3416</v>
      </c>
      <c r="G6613" t="s">
        <v>3417</v>
      </c>
      <c r="H6613">
        <v>1.8480000000000001</v>
      </c>
      <c r="I6613" t="s">
        <v>265</v>
      </c>
      <c r="J6613" t="s">
        <v>242</v>
      </c>
      <c r="K6613" t="s">
        <v>243</v>
      </c>
      <c r="L6613" t="s">
        <v>244</v>
      </c>
      <c r="M6613">
        <v>0</v>
      </c>
      <c r="N6613">
        <v>1.8480000000000001</v>
      </c>
      <c r="O6613" t="s">
        <v>2901</v>
      </c>
      <c r="P6613" t="s">
        <v>13244</v>
      </c>
      <c r="Q6613" t="s">
        <v>3373</v>
      </c>
      <c r="R6613" t="s">
        <v>13245</v>
      </c>
      <c r="S6613" t="s">
        <v>270</v>
      </c>
      <c r="T6613" t="b">
        <v>1</v>
      </c>
    </row>
    <row r="6614" spans="1:20" x14ac:dyDescent="0.25">
      <c r="A6614" t="s">
        <v>259</v>
      </c>
      <c r="B6614" t="s">
        <v>260</v>
      </c>
      <c r="C6614" t="s">
        <v>336</v>
      </c>
      <c r="D6614" t="s">
        <v>3368</v>
      </c>
      <c r="E6614" t="s">
        <v>3416</v>
      </c>
      <c r="F6614" t="s">
        <v>3416</v>
      </c>
      <c r="G6614" t="s">
        <v>3417</v>
      </c>
      <c r="H6614">
        <v>9551</v>
      </c>
      <c r="I6614" t="s">
        <v>265</v>
      </c>
      <c r="J6614" t="s">
        <v>242</v>
      </c>
      <c r="K6614" t="s">
        <v>243</v>
      </c>
      <c r="L6614" t="s">
        <v>244</v>
      </c>
      <c r="M6614">
        <v>0</v>
      </c>
      <c r="N6614">
        <v>9551</v>
      </c>
      <c r="O6614" t="s">
        <v>2901</v>
      </c>
      <c r="P6614" t="s">
        <v>13244</v>
      </c>
      <c r="Q6614" t="s">
        <v>3373</v>
      </c>
      <c r="R6614" t="s">
        <v>13246</v>
      </c>
      <c r="S6614" t="s">
        <v>270</v>
      </c>
      <c r="T6614" t="b">
        <v>1</v>
      </c>
    </row>
    <row r="6615" spans="1:20" x14ac:dyDescent="0.25">
      <c r="A6615" t="s">
        <v>259</v>
      </c>
      <c r="B6615" t="s">
        <v>260</v>
      </c>
      <c r="C6615" t="s">
        <v>336</v>
      </c>
      <c r="D6615" t="s">
        <v>3368</v>
      </c>
      <c r="E6615" t="s">
        <v>3416</v>
      </c>
      <c r="F6615" t="s">
        <v>3416</v>
      </c>
      <c r="G6615" t="s">
        <v>3417</v>
      </c>
      <c r="H6615">
        <v>18455</v>
      </c>
      <c r="I6615" t="s">
        <v>265</v>
      </c>
      <c r="J6615" t="s">
        <v>242</v>
      </c>
      <c r="K6615" t="s">
        <v>243</v>
      </c>
      <c r="L6615" t="s">
        <v>244</v>
      </c>
      <c r="M6615">
        <v>0</v>
      </c>
      <c r="N6615">
        <v>18455</v>
      </c>
      <c r="O6615" t="s">
        <v>2901</v>
      </c>
      <c r="P6615" t="s">
        <v>13244</v>
      </c>
      <c r="Q6615" t="s">
        <v>3373</v>
      </c>
      <c r="R6615" t="s">
        <v>13247</v>
      </c>
      <c r="S6615" t="s">
        <v>270</v>
      </c>
      <c r="T6615" t="b">
        <v>1</v>
      </c>
    </row>
    <row r="6616" spans="1:20" x14ac:dyDescent="0.25">
      <c r="A6616" t="s">
        <v>236</v>
      </c>
      <c r="B6616" t="s">
        <v>236</v>
      </c>
      <c r="C6616" t="s">
        <v>237</v>
      </c>
      <c r="D6616" t="s">
        <v>362</v>
      </c>
      <c r="F6616" t="s">
        <v>2586</v>
      </c>
      <c r="G6616" t="s">
        <v>13248</v>
      </c>
      <c r="H6616">
        <v>0.13950000000000001</v>
      </c>
      <c r="I6616" t="s">
        <v>341</v>
      </c>
      <c r="J6616" t="s">
        <v>242</v>
      </c>
      <c r="K6616" t="s">
        <v>243</v>
      </c>
      <c r="L6616" t="s">
        <v>244</v>
      </c>
      <c r="M6616">
        <v>0</v>
      </c>
      <c r="N6616">
        <v>0.13950000000000001</v>
      </c>
      <c r="O6616" t="s">
        <v>927</v>
      </c>
      <c r="P6616" t="s">
        <v>13249</v>
      </c>
      <c r="Q6616" t="s">
        <v>367</v>
      </c>
      <c r="R6616" t="s">
        <v>2589</v>
      </c>
      <c r="S6616" t="s">
        <v>249</v>
      </c>
      <c r="T6616" t="b">
        <v>1</v>
      </c>
    </row>
    <row r="6617" spans="1:20" x14ac:dyDescent="0.25">
      <c r="A6617" t="s">
        <v>259</v>
      </c>
      <c r="B6617" t="s">
        <v>260</v>
      </c>
      <c r="C6617" t="s">
        <v>237</v>
      </c>
      <c r="D6617" t="s">
        <v>656</v>
      </c>
      <c r="E6617" t="s">
        <v>2222</v>
      </c>
      <c r="F6617" t="s">
        <v>2223</v>
      </c>
      <c r="G6617" t="s">
        <v>2224</v>
      </c>
      <c r="H6617">
        <v>0.134577</v>
      </c>
      <c r="I6617" t="s">
        <v>265</v>
      </c>
      <c r="J6617" t="s">
        <v>242</v>
      </c>
      <c r="K6617" t="s">
        <v>243</v>
      </c>
      <c r="L6617" t="s">
        <v>244</v>
      </c>
      <c r="M6617">
        <v>0</v>
      </c>
      <c r="N6617">
        <v>0.134577</v>
      </c>
      <c r="O6617" t="s">
        <v>372</v>
      </c>
      <c r="P6617" t="s">
        <v>13250</v>
      </c>
      <c r="Q6617" t="s">
        <v>662</v>
      </c>
      <c r="R6617" t="s">
        <v>13251</v>
      </c>
      <c r="S6617" t="s">
        <v>270</v>
      </c>
      <c r="T6617" t="b">
        <v>1</v>
      </c>
    </row>
    <row r="6618" spans="1:20" x14ac:dyDescent="0.25">
      <c r="A6618" t="s">
        <v>259</v>
      </c>
      <c r="B6618" t="s">
        <v>260</v>
      </c>
      <c r="C6618" t="s">
        <v>237</v>
      </c>
      <c r="D6618" t="s">
        <v>412</v>
      </c>
      <c r="E6618" t="s">
        <v>5490</v>
      </c>
      <c r="F6618" t="s">
        <v>7382</v>
      </c>
      <c r="G6618" t="s">
        <v>7382</v>
      </c>
      <c r="H6618">
        <v>0.123</v>
      </c>
      <c r="I6618" t="s">
        <v>265</v>
      </c>
      <c r="J6618" t="s">
        <v>242</v>
      </c>
      <c r="K6618" t="s">
        <v>243</v>
      </c>
      <c r="L6618" t="s">
        <v>244</v>
      </c>
      <c r="M6618">
        <v>0</v>
      </c>
      <c r="N6618">
        <v>0.123</v>
      </c>
      <c r="O6618" t="s">
        <v>372</v>
      </c>
      <c r="P6618" t="s">
        <v>13252</v>
      </c>
      <c r="Q6618" t="s">
        <v>416</v>
      </c>
      <c r="R6618" t="s">
        <v>13253</v>
      </c>
      <c r="S6618" t="s">
        <v>270</v>
      </c>
      <c r="T6618" t="b">
        <v>1</v>
      </c>
    </row>
    <row r="6619" spans="1:20" x14ac:dyDescent="0.25">
      <c r="A6619" t="s">
        <v>259</v>
      </c>
      <c r="B6619" t="s">
        <v>1086</v>
      </c>
      <c r="C6619" t="s">
        <v>237</v>
      </c>
      <c r="D6619" t="s">
        <v>1087</v>
      </c>
      <c r="E6619" t="s">
        <v>13254</v>
      </c>
      <c r="F6619" t="s">
        <v>13255</v>
      </c>
      <c r="G6619" t="s">
        <v>13256</v>
      </c>
      <c r="H6619">
        <v>68.400000000000006</v>
      </c>
      <c r="I6619" t="s">
        <v>265</v>
      </c>
      <c r="J6619" t="s">
        <v>242</v>
      </c>
      <c r="K6619" t="s">
        <v>243</v>
      </c>
      <c r="L6619" t="s">
        <v>244</v>
      </c>
      <c r="M6619">
        <v>0</v>
      </c>
      <c r="N6619">
        <v>68.400000000000006</v>
      </c>
      <c r="O6619" t="s">
        <v>590</v>
      </c>
      <c r="P6619" t="s">
        <v>13257</v>
      </c>
      <c r="Q6619" t="s">
        <v>1092</v>
      </c>
      <c r="R6619" t="s">
        <v>13258</v>
      </c>
      <c r="S6619" t="s">
        <v>1094</v>
      </c>
      <c r="T6619" t="b">
        <v>1</v>
      </c>
    </row>
    <row r="6620" spans="1:20" x14ac:dyDescent="0.25">
      <c r="A6620" t="s">
        <v>259</v>
      </c>
      <c r="B6620" t="s">
        <v>1086</v>
      </c>
      <c r="C6620" t="s">
        <v>336</v>
      </c>
      <c r="D6620" t="s">
        <v>1087</v>
      </c>
      <c r="E6620" t="s">
        <v>13254</v>
      </c>
      <c r="F6620" t="s">
        <v>13255</v>
      </c>
      <c r="G6620" t="s">
        <v>13256</v>
      </c>
      <c r="H6620">
        <v>239612</v>
      </c>
      <c r="I6620" t="s">
        <v>265</v>
      </c>
      <c r="J6620" t="s">
        <v>242</v>
      </c>
      <c r="K6620" t="s">
        <v>243</v>
      </c>
      <c r="L6620" t="s">
        <v>244</v>
      </c>
      <c r="M6620">
        <v>0</v>
      </c>
      <c r="N6620">
        <v>239612</v>
      </c>
      <c r="O6620" t="s">
        <v>590</v>
      </c>
      <c r="P6620" t="s">
        <v>13257</v>
      </c>
      <c r="Q6620" t="s">
        <v>1092</v>
      </c>
      <c r="R6620" t="s">
        <v>13259</v>
      </c>
      <c r="S6620" t="s">
        <v>1094</v>
      </c>
      <c r="T6620" t="b">
        <v>1</v>
      </c>
    </row>
    <row r="6621" spans="1:20" x14ac:dyDescent="0.25">
      <c r="A6621" t="s">
        <v>259</v>
      </c>
      <c r="B6621" t="s">
        <v>1086</v>
      </c>
      <c r="C6621" t="s">
        <v>336</v>
      </c>
      <c r="D6621" t="s">
        <v>1087</v>
      </c>
      <c r="E6621" t="s">
        <v>13254</v>
      </c>
      <c r="F6621" t="s">
        <v>13255</v>
      </c>
      <c r="G6621" t="s">
        <v>13256</v>
      </c>
      <c r="H6621">
        <v>359418</v>
      </c>
      <c r="I6621" t="s">
        <v>265</v>
      </c>
      <c r="J6621" t="s">
        <v>242</v>
      </c>
      <c r="K6621" t="s">
        <v>243</v>
      </c>
      <c r="L6621" t="s">
        <v>244</v>
      </c>
      <c r="M6621">
        <v>0</v>
      </c>
      <c r="N6621">
        <v>359418</v>
      </c>
      <c r="O6621" t="s">
        <v>590</v>
      </c>
      <c r="P6621" t="s">
        <v>13257</v>
      </c>
      <c r="Q6621" t="s">
        <v>1092</v>
      </c>
      <c r="R6621" t="s">
        <v>13260</v>
      </c>
      <c r="S6621" t="s">
        <v>1094</v>
      </c>
      <c r="T6621" t="b">
        <v>1</v>
      </c>
    </row>
    <row r="6622" spans="1:20" x14ac:dyDescent="0.25">
      <c r="A6622" t="s">
        <v>259</v>
      </c>
      <c r="B6622" t="s">
        <v>260</v>
      </c>
      <c r="C6622" t="s">
        <v>237</v>
      </c>
      <c r="D6622" t="s">
        <v>2566</v>
      </c>
      <c r="E6622" t="s">
        <v>5520</v>
      </c>
      <c r="F6622" t="s">
        <v>12810</v>
      </c>
      <c r="G6622" t="s">
        <v>12810</v>
      </c>
      <c r="H6622">
        <v>3.3045999999999999E-2</v>
      </c>
      <c r="I6622" t="s">
        <v>265</v>
      </c>
      <c r="J6622" t="s">
        <v>242</v>
      </c>
      <c r="K6622" t="s">
        <v>243</v>
      </c>
      <c r="L6622" t="s">
        <v>244</v>
      </c>
      <c r="M6622">
        <v>0</v>
      </c>
      <c r="N6622">
        <v>3.3045999999999999E-2</v>
      </c>
      <c r="O6622" t="s">
        <v>372</v>
      </c>
      <c r="P6622" t="s">
        <v>13261</v>
      </c>
      <c r="Q6622" t="s">
        <v>2570</v>
      </c>
      <c r="R6622" t="s">
        <v>13262</v>
      </c>
      <c r="S6622" t="s">
        <v>270</v>
      </c>
      <c r="T6622" t="b">
        <v>1</v>
      </c>
    </row>
    <row r="6623" spans="1:20" x14ac:dyDescent="0.25">
      <c r="A6623" t="s">
        <v>259</v>
      </c>
      <c r="B6623" t="s">
        <v>260</v>
      </c>
      <c r="C6623" t="s">
        <v>294</v>
      </c>
      <c r="D6623" t="s">
        <v>2566</v>
      </c>
      <c r="E6623" t="s">
        <v>5520</v>
      </c>
      <c r="F6623" t="s">
        <v>12810</v>
      </c>
      <c r="G6623" t="s">
        <v>12810</v>
      </c>
      <c r="H6623">
        <v>1.1299999999999999E-2</v>
      </c>
      <c r="I6623" t="s">
        <v>265</v>
      </c>
      <c r="J6623" t="s">
        <v>242</v>
      </c>
      <c r="K6623" t="s">
        <v>243</v>
      </c>
      <c r="L6623" t="s">
        <v>244</v>
      </c>
      <c r="M6623">
        <v>0</v>
      </c>
      <c r="N6623">
        <v>1.1299999999999999E-2</v>
      </c>
      <c r="O6623" t="s">
        <v>372</v>
      </c>
      <c r="P6623" t="s">
        <v>13261</v>
      </c>
      <c r="Q6623" t="s">
        <v>2570</v>
      </c>
      <c r="R6623" t="s">
        <v>13262</v>
      </c>
      <c r="S6623" t="s">
        <v>270</v>
      </c>
      <c r="T6623" t="b">
        <v>1</v>
      </c>
    </row>
    <row r="6624" spans="1:20" x14ac:dyDescent="0.25">
      <c r="A6624" t="s">
        <v>259</v>
      </c>
      <c r="B6624" t="s">
        <v>260</v>
      </c>
      <c r="C6624" t="s">
        <v>237</v>
      </c>
      <c r="D6624" t="s">
        <v>943</v>
      </c>
      <c r="E6624" t="s">
        <v>1252</v>
      </c>
      <c r="F6624" t="s">
        <v>1253</v>
      </c>
      <c r="G6624" t="s">
        <v>1253</v>
      </c>
      <c r="H6624">
        <v>0.34899999999999998</v>
      </c>
      <c r="I6624" t="s">
        <v>265</v>
      </c>
      <c r="J6624" t="s">
        <v>242</v>
      </c>
      <c r="K6624" t="s">
        <v>243</v>
      </c>
      <c r="L6624" t="s">
        <v>244</v>
      </c>
      <c r="M6624">
        <v>0</v>
      </c>
      <c r="N6624">
        <v>0.34899999999999998</v>
      </c>
      <c r="O6624" t="s">
        <v>324</v>
      </c>
      <c r="P6624" t="s">
        <v>11328</v>
      </c>
      <c r="Q6624" t="s">
        <v>947</v>
      </c>
      <c r="R6624" t="s">
        <v>13263</v>
      </c>
      <c r="S6624" t="s">
        <v>270</v>
      </c>
      <c r="T6624" t="b">
        <v>0</v>
      </c>
    </row>
    <row r="6625" spans="1:20" x14ac:dyDescent="0.25">
      <c r="A6625" t="s">
        <v>259</v>
      </c>
      <c r="B6625" t="s">
        <v>260</v>
      </c>
      <c r="C6625" t="s">
        <v>294</v>
      </c>
      <c r="D6625" t="s">
        <v>943</v>
      </c>
      <c r="E6625" t="s">
        <v>1252</v>
      </c>
      <c r="F6625" t="s">
        <v>1253</v>
      </c>
      <c r="G6625" t="s">
        <v>1253</v>
      </c>
      <c r="H6625">
        <v>0.10100000000000001</v>
      </c>
      <c r="I6625" t="s">
        <v>265</v>
      </c>
      <c r="J6625" t="s">
        <v>242</v>
      </c>
      <c r="K6625" t="s">
        <v>243</v>
      </c>
      <c r="L6625" t="s">
        <v>244</v>
      </c>
      <c r="M6625">
        <v>0</v>
      </c>
      <c r="N6625">
        <v>0.10100000000000001</v>
      </c>
      <c r="O6625" t="s">
        <v>324</v>
      </c>
      <c r="P6625" t="s">
        <v>11328</v>
      </c>
      <c r="Q6625" t="s">
        <v>947</v>
      </c>
      <c r="R6625" t="s">
        <v>13263</v>
      </c>
      <c r="S6625" t="s">
        <v>270</v>
      </c>
      <c r="T6625" t="b">
        <v>0</v>
      </c>
    </row>
    <row r="6626" spans="1:20" x14ac:dyDescent="0.25">
      <c r="A6626" t="s">
        <v>259</v>
      </c>
      <c r="B6626" t="s">
        <v>260</v>
      </c>
      <c r="C6626" t="s">
        <v>237</v>
      </c>
      <c r="D6626" t="s">
        <v>2258</v>
      </c>
      <c r="E6626" t="s">
        <v>1793</v>
      </c>
      <c r="F6626" t="s">
        <v>3173</v>
      </c>
      <c r="G6626" t="s">
        <v>3230</v>
      </c>
      <c r="H6626">
        <v>0.252</v>
      </c>
      <c r="I6626" t="s">
        <v>265</v>
      </c>
      <c r="J6626" t="s">
        <v>242</v>
      </c>
      <c r="K6626" t="s">
        <v>243</v>
      </c>
      <c r="L6626" t="s">
        <v>244</v>
      </c>
      <c r="M6626">
        <v>0</v>
      </c>
      <c r="N6626">
        <v>0.252</v>
      </c>
      <c r="O6626" t="s">
        <v>952</v>
      </c>
      <c r="P6626" t="s">
        <v>7796</v>
      </c>
      <c r="Q6626" t="s">
        <v>2263</v>
      </c>
      <c r="R6626" t="s">
        <v>13264</v>
      </c>
      <c r="S6626" t="s">
        <v>270</v>
      </c>
      <c r="T6626" t="b">
        <v>1</v>
      </c>
    </row>
    <row r="6627" spans="1:20" x14ac:dyDescent="0.25">
      <c r="A6627" t="s">
        <v>259</v>
      </c>
      <c r="B6627" t="s">
        <v>260</v>
      </c>
      <c r="C6627" t="s">
        <v>294</v>
      </c>
      <c r="D6627" t="s">
        <v>2258</v>
      </c>
      <c r="E6627" t="s">
        <v>1793</v>
      </c>
      <c r="F6627" t="s">
        <v>3173</v>
      </c>
      <c r="G6627" t="s">
        <v>3230</v>
      </c>
      <c r="H6627">
        <v>0.14599999999999999</v>
      </c>
      <c r="I6627" t="s">
        <v>265</v>
      </c>
      <c r="J6627" t="s">
        <v>242</v>
      </c>
      <c r="K6627" t="s">
        <v>243</v>
      </c>
      <c r="L6627" t="s">
        <v>244</v>
      </c>
      <c r="M6627">
        <v>0</v>
      </c>
      <c r="N6627">
        <v>0.14599999999999999</v>
      </c>
      <c r="O6627" t="s">
        <v>1364</v>
      </c>
      <c r="P6627" t="s">
        <v>7796</v>
      </c>
      <c r="Q6627" t="s">
        <v>2263</v>
      </c>
      <c r="R6627" t="s">
        <v>13264</v>
      </c>
      <c r="S6627" t="s">
        <v>270</v>
      </c>
      <c r="T6627" t="b">
        <v>1</v>
      </c>
    </row>
    <row r="6628" spans="1:20" x14ac:dyDescent="0.25">
      <c r="A6628" t="s">
        <v>259</v>
      </c>
      <c r="B6628" t="s">
        <v>260</v>
      </c>
      <c r="C6628" t="s">
        <v>237</v>
      </c>
      <c r="D6628" t="s">
        <v>3368</v>
      </c>
      <c r="E6628" t="s">
        <v>3369</v>
      </c>
      <c r="F6628" t="s">
        <v>13265</v>
      </c>
      <c r="G6628" t="s">
        <v>13266</v>
      </c>
      <c r="H6628">
        <v>1.54E-2</v>
      </c>
      <c r="I6628" t="s">
        <v>265</v>
      </c>
      <c r="J6628" t="s">
        <v>242</v>
      </c>
      <c r="K6628" t="s">
        <v>243</v>
      </c>
      <c r="L6628" t="s">
        <v>244</v>
      </c>
      <c r="M6628">
        <v>0</v>
      </c>
      <c r="N6628">
        <v>1.54E-2</v>
      </c>
      <c r="O6628" t="s">
        <v>290</v>
      </c>
      <c r="P6628" t="s">
        <v>13267</v>
      </c>
      <c r="Q6628" t="s">
        <v>3373</v>
      </c>
      <c r="R6628" t="s">
        <v>13268</v>
      </c>
      <c r="S6628" t="s">
        <v>270</v>
      </c>
      <c r="T6628" t="b">
        <v>1</v>
      </c>
    </row>
    <row r="6629" spans="1:20" x14ac:dyDescent="0.25">
      <c r="A6629" t="s">
        <v>259</v>
      </c>
      <c r="B6629" t="s">
        <v>260</v>
      </c>
      <c r="C6629" t="s">
        <v>237</v>
      </c>
      <c r="D6629" t="s">
        <v>1535</v>
      </c>
      <c r="E6629" t="s">
        <v>2064</v>
      </c>
      <c r="F6629" t="s">
        <v>9025</v>
      </c>
      <c r="G6629" t="s">
        <v>9025</v>
      </c>
      <c r="H6629">
        <v>3.0209999999999999</v>
      </c>
      <c r="I6629" t="s">
        <v>265</v>
      </c>
      <c r="J6629" t="s">
        <v>242</v>
      </c>
      <c r="K6629" t="s">
        <v>243</v>
      </c>
      <c r="L6629" t="s">
        <v>244</v>
      </c>
      <c r="M6629">
        <v>0</v>
      </c>
      <c r="N6629">
        <v>3.0209999999999999</v>
      </c>
      <c r="O6629" t="s">
        <v>324</v>
      </c>
      <c r="P6629" t="s">
        <v>4806</v>
      </c>
      <c r="Q6629" t="s">
        <v>1539</v>
      </c>
      <c r="R6629" t="s">
        <v>13269</v>
      </c>
      <c r="S6629" t="s">
        <v>270</v>
      </c>
      <c r="T6629" t="b">
        <v>0</v>
      </c>
    </row>
    <row r="6630" spans="1:20" x14ac:dyDescent="0.25">
      <c r="A6630" t="s">
        <v>259</v>
      </c>
      <c r="B6630" t="s">
        <v>260</v>
      </c>
      <c r="C6630" t="s">
        <v>294</v>
      </c>
      <c r="D6630" t="s">
        <v>1535</v>
      </c>
      <c r="E6630" t="s">
        <v>2064</v>
      </c>
      <c r="F6630" t="s">
        <v>9025</v>
      </c>
      <c r="G6630" t="s">
        <v>9025</v>
      </c>
      <c r="H6630">
        <v>0.92200000000000004</v>
      </c>
      <c r="I6630" t="s">
        <v>265</v>
      </c>
      <c r="J6630" t="s">
        <v>242</v>
      </c>
      <c r="K6630" t="s">
        <v>243</v>
      </c>
      <c r="L6630" t="s">
        <v>244</v>
      </c>
      <c r="M6630">
        <v>0</v>
      </c>
      <c r="N6630">
        <v>0.92200000000000004</v>
      </c>
      <c r="O6630" t="s">
        <v>324</v>
      </c>
      <c r="P6630" t="s">
        <v>4806</v>
      </c>
      <c r="Q6630" t="s">
        <v>1539</v>
      </c>
      <c r="R6630" t="s">
        <v>13269</v>
      </c>
      <c r="S6630" t="s">
        <v>270</v>
      </c>
      <c r="T6630" t="b">
        <v>0</v>
      </c>
    </row>
    <row r="6631" spans="1:20" x14ac:dyDescent="0.25">
      <c r="A6631" t="s">
        <v>259</v>
      </c>
      <c r="B6631" t="s">
        <v>260</v>
      </c>
      <c r="C6631" t="s">
        <v>237</v>
      </c>
      <c r="D6631" t="s">
        <v>1535</v>
      </c>
      <c r="E6631" t="s">
        <v>1815</v>
      </c>
      <c r="F6631" t="s">
        <v>13270</v>
      </c>
      <c r="G6631" t="s">
        <v>13270</v>
      </c>
      <c r="H6631">
        <v>7.6038999999999995E-2</v>
      </c>
      <c r="I6631" t="s">
        <v>265</v>
      </c>
      <c r="J6631" t="s">
        <v>242</v>
      </c>
      <c r="K6631" t="s">
        <v>243</v>
      </c>
      <c r="L6631" t="s">
        <v>244</v>
      </c>
      <c r="M6631">
        <v>0</v>
      </c>
      <c r="N6631">
        <v>7.6038999999999995E-2</v>
      </c>
      <c r="O6631" t="s">
        <v>372</v>
      </c>
      <c r="P6631" t="s">
        <v>13271</v>
      </c>
      <c r="Q6631" t="s">
        <v>1539</v>
      </c>
      <c r="R6631" t="s">
        <v>13272</v>
      </c>
      <c r="S6631" t="s">
        <v>270</v>
      </c>
      <c r="T6631" t="b">
        <v>1</v>
      </c>
    </row>
    <row r="6632" spans="1:20" x14ac:dyDescent="0.25">
      <c r="A6632" t="s">
        <v>259</v>
      </c>
      <c r="B6632" t="s">
        <v>260</v>
      </c>
      <c r="C6632" t="s">
        <v>294</v>
      </c>
      <c r="D6632" t="s">
        <v>1535</v>
      </c>
      <c r="E6632" t="s">
        <v>1815</v>
      </c>
      <c r="F6632" t="s">
        <v>13270</v>
      </c>
      <c r="G6632" t="s">
        <v>13270</v>
      </c>
      <c r="H6632">
        <v>3.2515000000000002E-2</v>
      </c>
      <c r="I6632" t="s">
        <v>265</v>
      </c>
      <c r="J6632" t="s">
        <v>242</v>
      </c>
      <c r="K6632" t="s">
        <v>243</v>
      </c>
      <c r="L6632" t="s">
        <v>244</v>
      </c>
      <c r="M6632">
        <v>0</v>
      </c>
      <c r="N6632">
        <v>3.2515000000000002E-2</v>
      </c>
      <c r="O6632" t="s">
        <v>372</v>
      </c>
      <c r="P6632" t="s">
        <v>13271</v>
      </c>
      <c r="Q6632" t="s">
        <v>1539</v>
      </c>
      <c r="R6632" t="s">
        <v>13272</v>
      </c>
      <c r="S6632" t="s">
        <v>270</v>
      </c>
      <c r="T6632" t="b">
        <v>1</v>
      </c>
    </row>
    <row r="6633" spans="1:20" x14ac:dyDescent="0.25">
      <c r="A6633" t="s">
        <v>259</v>
      </c>
      <c r="B6633" t="s">
        <v>260</v>
      </c>
      <c r="C6633" t="s">
        <v>237</v>
      </c>
      <c r="D6633" t="s">
        <v>1535</v>
      </c>
      <c r="E6633" t="s">
        <v>1103</v>
      </c>
      <c r="F6633" t="s">
        <v>1104</v>
      </c>
      <c r="G6633" t="s">
        <v>1104</v>
      </c>
      <c r="H6633">
        <v>9.4399999999999998E-2</v>
      </c>
      <c r="I6633" t="s">
        <v>265</v>
      </c>
      <c r="J6633" t="s">
        <v>242</v>
      </c>
      <c r="K6633" t="s">
        <v>243</v>
      </c>
      <c r="L6633" t="s">
        <v>244</v>
      </c>
      <c r="M6633">
        <v>0</v>
      </c>
      <c r="N6633">
        <v>9.4399999999999998E-2</v>
      </c>
      <c r="O6633" t="s">
        <v>324</v>
      </c>
      <c r="P6633" t="s">
        <v>13273</v>
      </c>
      <c r="Q6633" t="s">
        <v>1539</v>
      </c>
      <c r="R6633" t="s">
        <v>13274</v>
      </c>
      <c r="S6633" t="s">
        <v>270</v>
      </c>
      <c r="T6633" t="b">
        <v>1</v>
      </c>
    </row>
    <row r="6634" spans="1:20" x14ac:dyDescent="0.25">
      <c r="A6634" t="s">
        <v>259</v>
      </c>
      <c r="B6634" t="s">
        <v>260</v>
      </c>
      <c r="C6634" t="s">
        <v>294</v>
      </c>
      <c r="D6634" t="s">
        <v>1535</v>
      </c>
      <c r="E6634" t="s">
        <v>1103</v>
      </c>
      <c r="F6634" t="s">
        <v>1104</v>
      </c>
      <c r="G6634" t="s">
        <v>1104</v>
      </c>
      <c r="H6634">
        <v>2.8799999999999999E-2</v>
      </c>
      <c r="I6634" t="s">
        <v>265</v>
      </c>
      <c r="J6634" t="s">
        <v>242</v>
      </c>
      <c r="K6634" t="s">
        <v>243</v>
      </c>
      <c r="L6634" t="s">
        <v>244</v>
      </c>
      <c r="M6634">
        <v>0</v>
      </c>
      <c r="N6634">
        <v>2.8799999999999999E-2</v>
      </c>
      <c r="O6634" t="s">
        <v>324</v>
      </c>
      <c r="P6634" t="s">
        <v>13273</v>
      </c>
      <c r="Q6634" t="s">
        <v>1539</v>
      </c>
      <c r="R6634" t="s">
        <v>13274</v>
      </c>
      <c r="S6634" t="s">
        <v>270</v>
      </c>
      <c r="T6634" t="b">
        <v>1</v>
      </c>
    </row>
    <row r="6635" spans="1:20" x14ac:dyDescent="0.25">
      <c r="A6635" t="s">
        <v>259</v>
      </c>
      <c r="B6635" t="s">
        <v>260</v>
      </c>
      <c r="C6635" t="s">
        <v>237</v>
      </c>
      <c r="D6635" t="s">
        <v>1535</v>
      </c>
      <c r="E6635" t="s">
        <v>2064</v>
      </c>
      <c r="F6635" t="s">
        <v>2065</v>
      </c>
      <c r="G6635" t="s">
        <v>2065</v>
      </c>
      <c r="H6635">
        <v>1.2166269999999999</v>
      </c>
      <c r="I6635" t="s">
        <v>265</v>
      </c>
      <c r="J6635" t="s">
        <v>242</v>
      </c>
      <c r="K6635" t="s">
        <v>243</v>
      </c>
      <c r="L6635" t="s">
        <v>244</v>
      </c>
      <c r="M6635">
        <v>0</v>
      </c>
      <c r="N6635">
        <v>1.2166269999999999</v>
      </c>
      <c r="O6635" t="s">
        <v>372</v>
      </c>
      <c r="P6635" t="s">
        <v>13275</v>
      </c>
      <c r="Q6635" t="s">
        <v>1539</v>
      </c>
      <c r="R6635" t="s">
        <v>13276</v>
      </c>
      <c r="S6635" t="s">
        <v>270</v>
      </c>
      <c r="T6635" t="b">
        <v>1</v>
      </c>
    </row>
    <row r="6636" spans="1:20" x14ac:dyDescent="0.25">
      <c r="A6636" t="s">
        <v>259</v>
      </c>
      <c r="B6636" t="s">
        <v>260</v>
      </c>
      <c r="C6636" t="s">
        <v>294</v>
      </c>
      <c r="D6636" t="s">
        <v>1535</v>
      </c>
      <c r="E6636" t="s">
        <v>2064</v>
      </c>
      <c r="F6636" t="s">
        <v>2065</v>
      </c>
      <c r="G6636" t="s">
        <v>2065</v>
      </c>
      <c r="H6636">
        <v>0.52024300000000001</v>
      </c>
      <c r="I6636" t="s">
        <v>265</v>
      </c>
      <c r="J6636" t="s">
        <v>242</v>
      </c>
      <c r="K6636" t="s">
        <v>243</v>
      </c>
      <c r="L6636" t="s">
        <v>244</v>
      </c>
      <c r="M6636">
        <v>0</v>
      </c>
      <c r="N6636">
        <v>0.52024300000000001</v>
      </c>
      <c r="O6636" t="s">
        <v>372</v>
      </c>
      <c r="P6636" t="s">
        <v>13275</v>
      </c>
      <c r="Q6636" t="s">
        <v>1539</v>
      </c>
      <c r="R6636" t="s">
        <v>13276</v>
      </c>
      <c r="S6636" t="s">
        <v>270</v>
      </c>
      <c r="T6636" t="b">
        <v>1</v>
      </c>
    </row>
    <row r="6637" spans="1:20" x14ac:dyDescent="0.25">
      <c r="A6637" t="s">
        <v>259</v>
      </c>
      <c r="B6637" t="s">
        <v>260</v>
      </c>
      <c r="C6637" t="s">
        <v>237</v>
      </c>
      <c r="D6637" t="s">
        <v>328</v>
      </c>
      <c r="E6637" t="s">
        <v>7201</v>
      </c>
      <c r="F6637" t="s">
        <v>7219</v>
      </c>
      <c r="G6637" t="s">
        <v>7219</v>
      </c>
      <c r="H6637">
        <v>2.7120000000000002</v>
      </c>
      <c r="I6637" t="s">
        <v>265</v>
      </c>
      <c r="J6637" t="s">
        <v>242</v>
      </c>
      <c r="K6637" t="s">
        <v>243</v>
      </c>
      <c r="L6637" t="s">
        <v>244</v>
      </c>
      <c r="M6637">
        <v>0</v>
      </c>
      <c r="N6637">
        <v>2.7120000000000002</v>
      </c>
      <c r="O6637" t="s">
        <v>331</v>
      </c>
      <c r="P6637" t="s">
        <v>13277</v>
      </c>
      <c r="Q6637" t="s">
        <v>333</v>
      </c>
      <c r="R6637" t="s">
        <v>13278</v>
      </c>
      <c r="S6637" t="s">
        <v>270</v>
      </c>
      <c r="T6637" t="b">
        <v>1</v>
      </c>
    </row>
    <row r="6638" spans="1:20" x14ac:dyDescent="0.25">
      <c r="A6638" t="s">
        <v>259</v>
      </c>
      <c r="B6638" t="s">
        <v>260</v>
      </c>
      <c r="C6638" t="s">
        <v>336</v>
      </c>
      <c r="D6638" t="s">
        <v>328</v>
      </c>
      <c r="E6638" t="s">
        <v>7201</v>
      </c>
      <c r="F6638" t="s">
        <v>7219</v>
      </c>
      <c r="G6638" t="s">
        <v>7219</v>
      </c>
      <c r="H6638">
        <v>14017</v>
      </c>
      <c r="I6638" t="s">
        <v>265</v>
      </c>
      <c r="J6638" t="s">
        <v>242</v>
      </c>
      <c r="K6638" t="s">
        <v>243</v>
      </c>
      <c r="L6638" t="s">
        <v>244</v>
      </c>
      <c r="M6638">
        <v>0</v>
      </c>
      <c r="N6638">
        <v>14017</v>
      </c>
      <c r="O6638" t="s">
        <v>324</v>
      </c>
      <c r="P6638" t="s">
        <v>13277</v>
      </c>
      <c r="Q6638" t="s">
        <v>333</v>
      </c>
      <c r="R6638" t="s">
        <v>13279</v>
      </c>
      <c r="S6638" t="s">
        <v>270</v>
      </c>
      <c r="T6638" t="b">
        <v>1</v>
      </c>
    </row>
    <row r="6639" spans="1:20" x14ac:dyDescent="0.25">
      <c r="A6639" t="s">
        <v>259</v>
      </c>
      <c r="B6639" t="s">
        <v>260</v>
      </c>
      <c r="C6639" t="s">
        <v>336</v>
      </c>
      <c r="D6639" t="s">
        <v>328</v>
      </c>
      <c r="E6639" t="s">
        <v>7201</v>
      </c>
      <c r="F6639" t="s">
        <v>7219</v>
      </c>
      <c r="G6639" t="s">
        <v>7219</v>
      </c>
      <c r="H6639">
        <v>27083</v>
      </c>
      <c r="I6639" t="s">
        <v>265</v>
      </c>
      <c r="J6639" t="s">
        <v>242</v>
      </c>
      <c r="K6639" t="s">
        <v>243</v>
      </c>
      <c r="L6639" t="s">
        <v>244</v>
      </c>
      <c r="M6639">
        <v>0</v>
      </c>
      <c r="N6639">
        <v>27083</v>
      </c>
      <c r="O6639" t="s">
        <v>324</v>
      </c>
      <c r="P6639" t="s">
        <v>13277</v>
      </c>
      <c r="Q6639" t="s">
        <v>333</v>
      </c>
      <c r="R6639" t="s">
        <v>13280</v>
      </c>
      <c r="S6639" t="s">
        <v>270</v>
      </c>
      <c r="T6639" t="b">
        <v>1</v>
      </c>
    </row>
    <row r="6640" spans="1:20" x14ac:dyDescent="0.25">
      <c r="A6640" t="s">
        <v>259</v>
      </c>
      <c r="B6640" t="s">
        <v>260</v>
      </c>
      <c r="C6640" t="s">
        <v>237</v>
      </c>
      <c r="D6640" t="s">
        <v>1953</v>
      </c>
      <c r="E6640" t="s">
        <v>870</v>
      </c>
      <c r="F6640" t="s">
        <v>11119</v>
      </c>
      <c r="G6640" t="s">
        <v>11119</v>
      </c>
      <c r="H6640">
        <v>3.9359999999999999</v>
      </c>
      <c r="I6640" t="s">
        <v>265</v>
      </c>
      <c r="J6640" t="s">
        <v>242</v>
      </c>
      <c r="K6640" t="s">
        <v>243</v>
      </c>
      <c r="L6640" t="s">
        <v>244</v>
      </c>
      <c r="M6640">
        <v>0</v>
      </c>
      <c r="N6640">
        <v>3.9359999999999999</v>
      </c>
      <c r="O6640" t="s">
        <v>331</v>
      </c>
      <c r="P6640" t="s">
        <v>13281</v>
      </c>
      <c r="Q6640" t="s">
        <v>1957</v>
      </c>
      <c r="R6640" t="s">
        <v>13282</v>
      </c>
      <c r="S6640" t="s">
        <v>270</v>
      </c>
      <c r="T6640" t="b">
        <v>1</v>
      </c>
    </row>
    <row r="6641" spans="1:20" x14ac:dyDescent="0.25">
      <c r="A6641" t="s">
        <v>259</v>
      </c>
      <c r="B6641" t="s">
        <v>260</v>
      </c>
      <c r="C6641" t="s">
        <v>294</v>
      </c>
      <c r="D6641" t="s">
        <v>1953</v>
      </c>
      <c r="E6641" t="s">
        <v>870</v>
      </c>
      <c r="F6641" t="s">
        <v>11119</v>
      </c>
      <c r="G6641" t="s">
        <v>11119</v>
      </c>
      <c r="H6641">
        <v>1.085</v>
      </c>
      <c r="I6641" t="s">
        <v>265</v>
      </c>
      <c r="J6641" t="s">
        <v>242</v>
      </c>
      <c r="K6641" t="s">
        <v>243</v>
      </c>
      <c r="L6641" t="s">
        <v>244</v>
      </c>
      <c r="M6641">
        <v>0</v>
      </c>
      <c r="N6641">
        <v>1.085</v>
      </c>
      <c r="O6641" t="s">
        <v>324</v>
      </c>
      <c r="P6641" t="s">
        <v>13281</v>
      </c>
      <c r="Q6641" t="s">
        <v>1957</v>
      </c>
      <c r="R6641" t="s">
        <v>13282</v>
      </c>
      <c r="S6641" t="s">
        <v>270</v>
      </c>
      <c r="T6641" t="b">
        <v>1</v>
      </c>
    </row>
    <row r="6642" spans="1:20" x14ac:dyDescent="0.25">
      <c r="A6642" t="s">
        <v>259</v>
      </c>
      <c r="B6642" t="s">
        <v>260</v>
      </c>
      <c r="C6642" t="s">
        <v>237</v>
      </c>
      <c r="D6642" t="s">
        <v>1097</v>
      </c>
      <c r="E6642" t="s">
        <v>3867</v>
      </c>
      <c r="F6642" t="s">
        <v>13283</v>
      </c>
      <c r="G6642" t="s">
        <v>13283</v>
      </c>
      <c r="H6642">
        <v>2.5999999999999999E-3</v>
      </c>
      <c r="I6642" t="s">
        <v>265</v>
      </c>
      <c r="J6642" t="s">
        <v>242</v>
      </c>
      <c r="K6642" t="s">
        <v>243</v>
      </c>
      <c r="L6642" t="s">
        <v>244</v>
      </c>
      <c r="M6642">
        <v>0</v>
      </c>
      <c r="N6642">
        <v>2.5999999999999999E-3</v>
      </c>
      <c r="O6642" t="s">
        <v>446</v>
      </c>
      <c r="P6642" t="s">
        <v>13284</v>
      </c>
      <c r="Q6642" t="s">
        <v>1101</v>
      </c>
      <c r="R6642" t="s">
        <v>13285</v>
      </c>
      <c r="S6642" t="s">
        <v>270</v>
      </c>
      <c r="T6642" t="b">
        <v>1</v>
      </c>
    </row>
    <row r="6643" spans="1:20" x14ac:dyDescent="0.25">
      <c r="A6643" t="s">
        <v>236</v>
      </c>
      <c r="B6643" t="s">
        <v>236</v>
      </c>
      <c r="C6643" t="s">
        <v>237</v>
      </c>
      <c r="D6643" t="s">
        <v>250</v>
      </c>
      <c r="F6643" t="s">
        <v>1562</v>
      </c>
      <c r="G6643" t="s">
        <v>3752</v>
      </c>
      <c r="H6643">
        <v>5.0000000000000001E-3</v>
      </c>
      <c r="I6643" t="s">
        <v>254</v>
      </c>
      <c r="J6643" t="s">
        <v>242</v>
      </c>
      <c r="K6643" t="s">
        <v>243</v>
      </c>
      <c r="L6643" t="s">
        <v>244</v>
      </c>
      <c r="M6643">
        <v>0</v>
      </c>
      <c r="N6643">
        <v>5.0000000000000001E-3</v>
      </c>
      <c r="O6643" t="s">
        <v>546</v>
      </c>
      <c r="P6643" t="s">
        <v>3753</v>
      </c>
      <c r="Q6643" t="s">
        <v>257</v>
      </c>
      <c r="R6643" t="s">
        <v>6361</v>
      </c>
      <c r="S6643" t="s">
        <v>249</v>
      </c>
      <c r="T6643" t="b">
        <v>0</v>
      </c>
    </row>
    <row r="6644" spans="1:20" x14ac:dyDescent="0.25">
      <c r="A6644" t="s">
        <v>259</v>
      </c>
      <c r="B6644" t="s">
        <v>260</v>
      </c>
      <c r="C6644" t="s">
        <v>237</v>
      </c>
      <c r="D6644" t="s">
        <v>580</v>
      </c>
      <c r="E6644" t="s">
        <v>3565</v>
      </c>
      <c r="F6644" t="s">
        <v>13286</v>
      </c>
      <c r="G6644" t="s">
        <v>13286</v>
      </c>
      <c r="H6644">
        <v>0.61399999999999999</v>
      </c>
      <c r="I6644" t="s">
        <v>265</v>
      </c>
      <c r="J6644" t="s">
        <v>242</v>
      </c>
      <c r="K6644" t="s">
        <v>243</v>
      </c>
      <c r="L6644" t="s">
        <v>244</v>
      </c>
      <c r="M6644">
        <v>0</v>
      </c>
      <c r="N6644">
        <v>0.61399999999999999</v>
      </c>
      <c r="O6644" t="s">
        <v>324</v>
      </c>
      <c r="P6644" t="s">
        <v>13287</v>
      </c>
      <c r="Q6644" t="s">
        <v>584</v>
      </c>
      <c r="R6644" t="s">
        <v>13288</v>
      </c>
      <c r="S6644" t="s">
        <v>270</v>
      </c>
      <c r="T6644" t="b">
        <v>1</v>
      </c>
    </row>
    <row r="6645" spans="1:20" x14ac:dyDescent="0.25">
      <c r="A6645" t="s">
        <v>259</v>
      </c>
      <c r="B6645" t="s">
        <v>260</v>
      </c>
      <c r="C6645" t="s">
        <v>237</v>
      </c>
      <c r="D6645" t="s">
        <v>1938</v>
      </c>
      <c r="E6645" t="s">
        <v>4743</v>
      </c>
      <c r="F6645" t="s">
        <v>4744</v>
      </c>
      <c r="G6645" t="s">
        <v>4744</v>
      </c>
      <c r="H6645">
        <v>0.1008</v>
      </c>
      <c r="I6645" t="s">
        <v>265</v>
      </c>
      <c r="J6645" t="s">
        <v>242</v>
      </c>
      <c r="K6645" t="s">
        <v>243</v>
      </c>
      <c r="L6645" t="s">
        <v>244</v>
      </c>
      <c r="M6645">
        <v>0</v>
      </c>
      <c r="N6645">
        <v>0.1008</v>
      </c>
      <c r="O6645" t="s">
        <v>310</v>
      </c>
      <c r="P6645" t="s">
        <v>13289</v>
      </c>
      <c r="Q6645" t="s">
        <v>1942</v>
      </c>
      <c r="R6645" t="s">
        <v>13290</v>
      </c>
      <c r="S6645" t="s">
        <v>270</v>
      </c>
      <c r="T6645" t="b">
        <v>1</v>
      </c>
    </row>
    <row r="6646" spans="1:20" x14ac:dyDescent="0.25">
      <c r="A6646" t="s">
        <v>259</v>
      </c>
      <c r="B6646" t="s">
        <v>260</v>
      </c>
      <c r="C6646" t="s">
        <v>237</v>
      </c>
      <c r="D6646" t="s">
        <v>715</v>
      </c>
      <c r="E6646" t="s">
        <v>1130</v>
      </c>
      <c r="F6646" t="s">
        <v>3992</v>
      </c>
      <c r="G6646" t="s">
        <v>3993</v>
      </c>
      <c r="H6646">
        <v>0.5575</v>
      </c>
      <c r="I6646" t="s">
        <v>265</v>
      </c>
      <c r="J6646" t="s">
        <v>242</v>
      </c>
      <c r="K6646" t="s">
        <v>243</v>
      </c>
      <c r="L6646" t="s">
        <v>244</v>
      </c>
      <c r="M6646">
        <v>0</v>
      </c>
      <c r="N6646">
        <v>0.5575</v>
      </c>
      <c r="O6646" t="s">
        <v>446</v>
      </c>
      <c r="P6646" t="s">
        <v>13291</v>
      </c>
      <c r="Q6646" t="s">
        <v>717</v>
      </c>
      <c r="R6646" t="s">
        <v>13292</v>
      </c>
      <c r="S6646" t="s">
        <v>270</v>
      </c>
      <c r="T6646" t="b">
        <v>1</v>
      </c>
    </row>
    <row r="6647" spans="1:20" x14ac:dyDescent="0.25">
      <c r="A6647" t="s">
        <v>259</v>
      </c>
      <c r="B6647" t="s">
        <v>260</v>
      </c>
      <c r="C6647" t="s">
        <v>294</v>
      </c>
      <c r="D6647" t="s">
        <v>715</v>
      </c>
      <c r="E6647" t="s">
        <v>1130</v>
      </c>
      <c r="F6647" t="s">
        <v>3992</v>
      </c>
      <c r="G6647" t="s">
        <v>3993</v>
      </c>
      <c r="H6647">
        <v>0.32750000000000001</v>
      </c>
      <c r="I6647" t="s">
        <v>265</v>
      </c>
      <c r="J6647" t="s">
        <v>242</v>
      </c>
      <c r="K6647" t="s">
        <v>243</v>
      </c>
      <c r="L6647" t="s">
        <v>244</v>
      </c>
      <c r="M6647">
        <v>0</v>
      </c>
      <c r="N6647">
        <v>0.32750000000000001</v>
      </c>
      <c r="O6647" t="s">
        <v>446</v>
      </c>
      <c r="P6647" t="s">
        <v>13291</v>
      </c>
      <c r="Q6647" t="s">
        <v>717</v>
      </c>
      <c r="R6647" t="s">
        <v>13292</v>
      </c>
      <c r="S6647" t="s">
        <v>270</v>
      </c>
      <c r="T6647" t="b">
        <v>1</v>
      </c>
    </row>
    <row r="6648" spans="1:20" x14ac:dyDescent="0.25">
      <c r="A6648" t="s">
        <v>259</v>
      </c>
      <c r="B6648" t="s">
        <v>260</v>
      </c>
      <c r="C6648" t="s">
        <v>237</v>
      </c>
      <c r="D6648" t="s">
        <v>1442</v>
      </c>
      <c r="E6648" t="s">
        <v>1926</v>
      </c>
      <c r="F6648" t="s">
        <v>8066</v>
      </c>
      <c r="G6648" t="s">
        <v>8066</v>
      </c>
      <c r="H6648">
        <v>2.6599999999999999E-2</v>
      </c>
      <c r="I6648" t="s">
        <v>265</v>
      </c>
      <c r="J6648" t="s">
        <v>242</v>
      </c>
      <c r="K6648" t="s">
        <v>243</v>
      </c>
      <c r="L6648" t="s">
        <v>244</v>
      </c>
      <c r="M6648">
        <v>0</v>
      </c>
      <c r="N6648">
        <v>2.6599999999999999E-2</v>
      </c>
      <c r="O6648" t="s">
        <v>446</v>
      </c>
      <c r="P6648" t="s">
        <v>13293</v>
      </c>
      <c r="Q6648" t="s">
        <v>1446</v>
      </c>
      <c r="R6648" t="s">
        <v>13294</v>
      </c>
      <c r="S6648" t="s">
        <v>270</v>
      </c>
      <c r="T6648" t="b">
        <v>1</v>
      </c>
    </row>
    <row r="6649" spans="1:20" x14ac:dyDescent="0.25">
      <c r="A6649" t="s">
        <v>236</v>
      </c>
      <c r="B6649" t="s">
        <v>236</v>
      </c>
      <c r="C6649" t="s">
        <v>237</v>
      </c>
      <c r="D6649" t="s">
        <v>1198</v>
      </c>
      <c r="F6649" t="s">
        <v>363</v>
      </c>
      <c r="G6649" t="s">
        <v>8062</v>
      </c>
      <c r="H6649">
        <v>1.5E-3</v>
      </c>
      <c r="I6649" t="s">
        <v>254</v>
      </c>
      <c r="J6649" t="s">
        <v>242</v>
      </c>
      <c r="K6649" t="s">
        <v>243</v>
      </c>
      <c r="L6649" t="s">
        <v>244</v>
      </c>
      <c r="M6649">
        <v>0</v>
      </c>
      <c r="N6649">
        <v>1.5E-3</v>
      </c>
      <c r="O6649" t="s">
        <v>395</v>
      </c>
      <c r="P6649" t="s">
        <v>8063</v>
      </c>
      <c r="Q6649" t="s">
        <v>1201</v>
      </c>
      <c r="R6649" t="s">
        <v>4671</v>
      </c>
      <c r="S6649" t="s">
        <v>249</v>
      </c>
      <c r="T6649" t="b">
        <v>0</v>
      </c>
    </row>
    <row r="6650" spans="1:20" x14ac:dyDescent="0.25">
      <c r="A6650" t="s">
        <v>259</v>
      </c>
      <c r="B6650" t="s">
        <v>260</v>
      </c>
      <c r="C6650" t="s">
        <v>237</v>
      </c>
      <c r="D6650" t="s">
        <v>406</v>
      </c>
      <c r="E6650" t="s">
        <v>9306</v>
      </c>
      <c r="F6650" t="s">
        <v>12914</v>
      </c>
      <c r="G6650" t="s">
        <v>12914</v>
      </c>
      <c r="H6650">
        <v>8.4276</v>
      </c>
      <c r="I6650" t="s">
        <v>265</v>
      </c>
      <c r="J6650" t="s">
        <v>242</v>
      </c>
      <c r="K6650" t="s">
        <v>243</v>
      </c>
      <c r="L6650" t="s">
        <v>244</v>
      </c>
      <c r="M6650">
        <v>0</v>
      </c>
      <c r="N6650">
        <v>8.4276</v>
      </c>
      <c r="O6650" t="s">
        <v>350</v>
      </c>
      <c r="P6650" t="s">
        <v>10842</v>
      </c>
      <c r="Q6650" t="s">
        <v>410</v>
      </c>
      <c r="R6650" t="s">
        <v>13295</v>
      </c>
      <c r="S6650" t="s">
        <v>270</v>
      </c>
      <c r="T6650" t="b">
        <v>1</v>
      </c>
    </row>
    <row r="6651" spans="1:20" x14ac:dyDescent="0.25">
      <c r="A6651" t="s">
        <v>259</v>
      </c>
      <c r="B6651" t="s">
        <v>260</v>
      </c>
      <c r="C6651" t="s">
        <v>294</v>
      </c>
      <c r="D6651" t="s">
        <v>406</v>
      </c>
      <c r="E6651" t="s">
        <v>9306</v>
      </c>
      <c r="F6651" t="s">
        <v>12914</v>
      </c>
      <c r="G6651" t="s">
        <v>12914</v>
      </c>
      <c r="H6651">
        <v>6.1459999999999999</v>
      </c>
      <c r="I6651" t="s">
        <v>265</v>
      </c>
      <c r="J6651" t="s">
        <v>242</v>
      </c>
      <c r="K6651" t="s">
        <v>243</v>
      </c>
      <c r="L6651" t="s">
        <v>244</v>
      </c>
      <c r="M6651">
        <v>0</v>
      </c>
      <c r="N6651">
        <v>6.1459999999999999</v>
      </c>
      <c r="O6651" t="s">
        <v>350</v>
      </c>
      <c r="P6651" t="s">
        <v>10842</v>
      </c>
      <c r="Q6651" t="s">
        <v>410</v>
      </c>
      <c r="R6651" t="s">
        <v>13295</v>
      </c>
      <c r="S6651" t="s">
        <v>270</v>
      </c>
      <c r="T6651" t="b">
        <v>1</v>
      </c>
    </row>
    <row r="6652" spans="1:20" x14ac:dyDescent="0.25">
      <c r="A6652" t="s">
        <v>259</v>
      </c>
      <c r="B6652" t="s">
        <v>260</v>
      </c>
      <c r="C6652" t="s">
        <v>237</v>
      </c>
      <c r="D6652" t="s">
        <v>677</v>
      </c>
      <c r="E6652" t="s">
        <v>5787</v>
      </c>
      <c r="F6652" t="s">
        <v>13040</v>
      </c>
      <c r="G6652" t="s">
        <v>13040</v>
      </c>
      <c r="H6652">
        <v>3.488</v>
      </c>
      <c r="I6652" t="s">
        <v>265</v>
      </c>
      <c r="J6652" t="s">
        <v>242</v>
      </c>
      <c r="K6652" t="s">
        <v>243</v>
      </c>
      <c r="L6652" t="s">
        <v>244</v>
      </c>
      <c r="M6652">
        <v>0</v>
      </c>
      <c r="N6652">
        <v>3.488</v>
      </c>
      <c r="O6652" t="s">
        <v>324</v>
      </c>
      <c r="P6652" t="s">
        <v>13296</v>
      </c>
      <c r="Q6652" t="s">
        <v>681</v>
      </c>
      <c r="R6652" t="s">
        <v>13297</v>
      </c>
      <c r="S6652" t="s">
        <v>270</v>
      </c>
      <c r="T6652" t="b">
        <v>1</v>
      </c>
    </row>
    <row r="6653" spans="1:20" x14ac:dyDescent="0.25">
      <c r="A6653" t="s">
        <v>259</v>
      </c>
      <c r="B6653" t="s">
        <v>260</v>
      </c>
      <c r="C6653" t="s">
        <v>294</v>
      </c>
      <c r="D6653" t="s">
        <v>677</v>
      </c>
      <c r="E6653" t="s">
        <v>5787</v>
      </c>
      <c r="F6653" t="s">
        <v>13040</v>
      </c>
      <c r="G6653" t="s">
        <v>13040</v>
      </c>
      <c r="H6653">
        <v>2.016</v>
      </c>
      <c r="I6653" t="s">
        <v>265</v>
      </c>
      <c r="J6653" t="s">
        <v>242</v>
      </c>
      <c r="K6653" t="s">
        <v>243</v>
      </c>
      <c r="L6653" t="s">
        <v>244</v>
      </c>
      <c r="M6653">
        <v>0</v>
      </c>
      <c r="N6653">
        <v>2.016</v>
      </c>
      <c r="O6653" t="s">
        <v>324</v>
      </c>
      <c r="P6653" t="s">
        <v>13296</v>
      </c>
      <c r="Q6653" t="s">
        <v>681</v>
      </c>
      <c r="R6653" t="s">
        <v>13297</v>
      </c>
      <c r="S6653" t="s">
        <v>270</v>
      </c>
      <c r="T6653" t="b">
        <v>1</v>
      </c>
    </row>
    <row r="6654" spans="1:20" x14ac:dyDescent="0.25">
      <c r="A6654" t="s">
        <v>259</v>
      </c>
      <c r="B6654" t="s">
        <v>260</v>
      </c>
      <c r="C6654" t="s">
        <v>237</v>
      </c>
      <c r="D6654" t="s">
        <v>1501</v>
      </c>
      <c r="E6654" t="s">
        <v>7936</v>
      </c>
      <c r="F6654" t="s">
        <v>10934</v>
      </c>
      <c r="G6654" t="s">
        <v>10934</v>
      </c>
      <c r="H6654">
        <v>5.04E-2</v>
      </c>
      <c r="I6654" t="s">
        <v>265</v>
      </c>
      <c r="J6654" t="s">
        <v>242</v>
      </c>
      <c r="K6654" t="s">
        <v>243</v>
      </c>
      <c r="L6654" t="s">
        <v>244</v>
      </c>
      <c r="M6654">
        <v>0</v>
      </c>
      <c r="N6654">
        <v>5.04E-2</v>
      </c>
      <c r="O6654" t="s">
        <v>1309</v>
      </c>
      <c r="P6654" t="s">
        <v>13298</v>
      </c>
      <c r="Q6654" t="s">
        <v>1505</v>
      </c>
      <c r="R6654" t="s">
        <v>13299</v>
      </c>
      <c r="S6654" t="s">
        <v>270</v>
      </c>
      <c r="T6654" t="b">
        <v>0</v>
      </c>
    </row>
    <row r="6655" spans="1:20" x14ac:dyDescent="0.25">
      <c r="A6655" t="s">
        <v>259</v>
      </c>
      <c r="B6655" t="s">
        <v>260</v>
      </c>
      <c r="C6655" t="s">
        <v>237</v>
      </c>
      <c r="D6655" t="s">
        <v>1555</v>
      </c>
      <c r="E6655" t="s">
        <v>8115</v>
      </c>
      <c r="F6655" t="s">
        <v>8116</v>
      </c>
      <c r="G6655" t="s">
        <v>8116</v>
      </c>
      <c r="H6655">
        <v>3.6480000000000001</v>
      </c>
      <c r="I6655" t="s">
        <v>265</v>
      </c>
      <c r="J6655" t="s">
        <v>242</v>
      </c>
      <c r="K6655" t="s">
        <v>243</v>
      </c>
      <c r="L6655" t="s">
        <v>244</v>
      </c>
      <c r="M6655">
        <v>0</v>
      </c>
      <c r="N6655">
        <v>3.6480000000000001</v>
      </c>
      <c r="O6655" t="s">
        <v>1122</v>
      </c>
      <c r="P6655" t="s">
        <v>3215</v>
      </c>
      <c r="Q6655" t="s">
        <v>1560</v>
      </c>
      <c r="R6655" t="s">
        <v>13300</v>
      </c>
      <c r="S6655" t="s">
        <v>270</v>
      </c>
      <c r="T6655" t="b">
        <v>1</v>
      </c>
    </row>
    <row r="6656" spans="1:20" x14ac:dyDescent="0.25">
      <c r="A6656" t="s">
        <v>259</v>
      </c>
      <c r="B6656" t="s">
        <v>260</v>
      </c>
      <c r="C6656" t="s">
        <v>294</v>
      </c>
      <c r="D6656" t="s">
        <v>1555</v>
      </c>
      <c r="E6656" t="s">
        <v>8115</v>
      </c>
      <c r="F6656" t="s">
        <v>8116</v>
      </c>
      <c r="G6656" t="s">
        <v>8116</v>
      </c>
      <c r="H6656">
        <v>0.72</v>
      </c>
      <c r="I6656" t="s">
        <v>265</v>
      </c>
      <c r="J6656" t="s">
        <v>242</v>
      </c>
      <c r="K6656" t="s">
        <v>243</v>
      </c>
      <c r="L6656" t="s">
        <v>244</v>
      </c>
      <c r="M6656">
        <v>0</v>
      </c>
      <c r="N6656">
        <v>0.72</v>
      </c>
      <c r="O6656" t="s">
        <v>1122</v>
      </c>
      <c r="P6656" t="s">
        <v>3215</v>
      </c>
      <c r="Q6656" t="s">
        <v>1560</v>
      </c>
      <c r="R6656" t="s">
        <v>13300</v>
      </c>
      <c r="S6656" t="s">
        <v>270</v>
      </c>
      <c r="T6656" t="b">
        <v>1</v>
      </c>
    </row>
    <row r="6657" spans="1:20" x14ac:dyDescent="0.25">
      <c r="A6657" t="s">
        <v>259</v>
      </c>
      <c r="B6657" t="s">
        <v>260</v>
      </c>
      <c r="C6657" t="s">
        <v>237</v>
      </c>
      <c r="D6657" t="s">
        <v>1786</v>
      </c>
      <c r="E6657" t="s">
        <v>1232</v>
      </c>
      <c r="F6657" t="s">
        <v>11644</v>
      </c>
      <c r="G6657" t="s">
        <v>11644</v>
      </c>
      <c r="H6657">
        <v>8.7200000000000006</v>
      </c>
      <c r="I6657" t="s">
        <v>265</v>
      </c>
      <c r="J6657" t="s">
        <v>242</v>
      </c>
      <c r="K6657" t="s">
        <v>243</v>
      </c>
      <c r="L6657" t="s">
        <v>244</v>
      </c>
      <c r="M6657">
        <v>0</v>
      </c>
      <c r="N6657">
        <v>8.7200000000000006</v>
      </c>
      <c r="O6657" t="s">
        <v>324</v>
      </c>
      <c r="P6657" t="s">
        <v>13301</v>
      </c>
      <c r="Q6657" t="s">
        <v>1790</v>
      </c>
      <c r="R6657" t="s">
        <v>13302</v>
      </c>
      <c r="S6657" t="s">
        <v>270</v>
      </c>
      <c r="T6657" t="b">
        <v>1</v>
      </c>
    </row>
    <row r="6658" spans="1:20" x14ac:dyDescent="0.25">
      <c r="A6658" t="s">
        <v>259</v>
      </c>
      <c r="B6658" t="s">
        <v>260</v>
      </c>
      <c r="C6658" t="s">
        <v>294</v>
      </c>
      <c r="D6658" t="s">
        <v>1786</v>
      </c>
      <c r="E6658" t="s">
        <v>1232</v>
      </c>
      <c r="F6658" t="s">
        <v>11644</v>
      </c>
      <c r="G6658" t="s">
        <v>11644</v>
      </c>
      <c r="H6658">
        <v>5.04</v>
      </c>
      <c r="I6658" t="s">
        <v>265</v>
      </c>
      <c r="J6658" t="s">
        <v>242</v>
      </c>
      <c r="K6658" t="s">
        <v>243</v>
      </c>
      <c r="L6658" t="s">
        <v>244</v>
      </c>
      <c r="M6658">
        <v>0</v>
      </c>
      <c r="N6658">
        <v>5.04</v>
      </c>
      <c r="O6658" t="s">
        <v>324</v>
      </c>
      <c r="P6658" t="s">
        <v>13301</v>
      </c>
      <c r="Q6658" t="s">
        <v>1790</v>
      </c>
      <c r="R6658" t="s">
        <v>13302</v>
      </c>
      <c r="S6658" t="s">
        <v>270</v>
      </c>
      <c r="T6658" t="b">
        <v>1</v>
      </c>
    </row>
    <row r="6659" spans="1:20" x14ac:dyDescent="0.25">
      <c r="A6659" t="s">
        <v>259</v>
      </c>
      <c r="B6659" t="s">
        <v>260</v>
      </c>
      <c r="C6659" t="s">
        <v>237</v>
      </c>
      <c r="D6659" t="s">
        <v>643</v>
      </c>
      <c r="E6659" t="s">
        <v>2029</v>
      </c>
      <c r="F6659" t="s">
        <v>13303</v>
      </c>
      <c r="G6659" t="s">
        <v>13303</v>
      </c>
      <c r="H6659">
        <v>0.68281899999999995</v>
      </c>
      <c r="I6659" t="s">
        <v>265</v>
      </c>
      <c r="J6659" t="s">
        <v>242</v>
      </c>
      <c r="K6659" t="s">
        <v>243</v>
      </c>
      <c r="L6659" t="s">
        <v>244</v>
      </c>
      <c r="M6659">
        <v>0</v>
      </c>
      <c r="N6659">
        <v>0.68281899999999995</v>
      </c>
      <c r="O6659" t="s">
        <v>372</v>
      </c>
      <c r="P6659" t="s">
        <v>13304</v>
      </c>
      <c r="Q6659" t="s">
        <v>647</v>
      </c>
      <c r="R6659" t="s">
        <v>13305</v>
      </c>
      <c r="S6659" t="s">
        <v>270</v>
      </c>
      <c r="T6659" t="b">
        <v>1</v>
      </c>
    </row>
    <row r="6660" spans="1:20" x14ac:dyDescent="0.25">
      <c r="A6660" t="s">
        <v>259</v>
      </c>
      <c r="B6660" t="s">
        <v>260</v>
      </c>
      <c r="C6660" t="s">
        <v>237</v>
      </c>
      <c r="D6660" t="s">
        <v>530</v>
      </c>
      <c r="E6660" t="s">
        <v>2012</v>
      </c>
      <c r="F6660" t="s">
        <v>2012</v>
      </c>
      <c r="G6660" t="s">
        <v>12031</v>
      </c>
      <c r="H6660">
        <v>6.96</v>
      </c>
      <c r="I6660" t="s">
        <v>265</v>
      </c>
      <c r="J6660" t="s">
        <v>242</v>
      </c>
      <c r="K6660" t="s">
        <v>243</v>
      </c>
      <c r="L6660" t="s">
        <v>244</v>
      </c>
      <c r="M6660">
        <v>0</v>
      </c>
      <c r="N6660">
        <v>6.96</v>
      </c>
      <c r="O6660" t="s">
        <v>518</v>
      </c>
      <c r="P6660" t="s">
        <v>13306</v>
      </c>
      <c r="Q6660" t="s">
        <v>534</v>
      </c>
      <c r="R6660" t="s">
        <v>13307</v>
      </c>
      <c r="S6660" t="s">
        <v>270</v>
      </c>
      <c r="T6660" t="b">
        <v>1</v>
      </c>
    </row>
    <row r="6661" spans="1:20" x14ac:dyDescent="0.25">
      <c r="A6661" t="s">
        <v>259</v>
      </c>
      <c r="B6661" t="s">
        <v>260</v>
      </c>
      <c r="C6661" t="s">
        <v>336</v>
      </c>
      <c r="D6661" t="s">
        <v>530</v>
      </c>
      <c r="E6661" t="s">
        <v>2012</v>
      </c>
      <c r="F6661" t="s">
        <v>2012</v>
      </c>
      <c r="G6661" t="s">
        <v>12031</v>
      </c>
      <c r="H6661">
        <v>39021</v>
      </c>
      <c r="I6661" t="s">
        <v>265</v>
      </c>
      <c r="J6661" t="s">
        <v>242</v>
      </c>
      <c r="K6661" t="s">
        <v>243</v>
      </c>
      <c r="L6661" t="s">
        <v>244</v>
      </c>
      <c r="M6661">
        <v>0</v>
      </c>
      <c r="N6661">
        <v>39021</v>
      </c>
      <c r="O6661" t="s">
        <v>518</v>
      </c>
      <c r="P6661" t="s">
        <v>13306</v>
      </c>
      <c r="Q6661" t="s">
        <v>534</v>
      </c>
      <c r="R6661" t="s">
        <v>13308</v>
      </c>
      <c r="S6661" t="s">
        <v>270</v>
      </c>
      <c r="T6661" t="b">
        <v>1</v>
      </c>
    </row>
    <row r="6662" spans="1:20" x14ac:dyDescent="0.25">
      <c r="A6662" t="s">
        <v>259</v>
      </c>
      <c r="B6662" t="s">
        <v>260</v>
      </c>
      <c r="C6662" t="s">
        <v>336</v>
      </c>
      <c r="D6662" t="s">
        <v>530</v>
      </c>
      <c r="E6662" t="s">
        <v>2012</v>
      </c>
      <c r="F6662" t="s">
        <v>2012</v>
      </c>
      <c r="G6662" t="s">
        <v>12031</v>
      </c>
      <c r="H6662">
        <v>76822</v>
      </c>
      <c r="I6662" t="s">
        <v>265</v>
      </c>
      <c r="J6662" t="s">
        <v>242</v>
      </c>
      <c r="K6662" t="s">
        <v>243</v>
      </c>
      <c r="L6662" t="s">
        <v>244</v>
      </c>
      <c r="M6662">
        <v>0</v>
      </c>
      <c r="N6662">
        <v>76822</v>
      </c>
      <c r="O6662" t="s">
        <v>518</v>
      </c>
      <c r="P6662" t="s">
        <v>13306</v>
      </c>
      <c r="Q6662" t="s">
        <v>534</v>
      </c>
      <c r="R6662" t="s">
        <v>13309</v>
      </c>
      <c r="S6662" t="s">
        <v>270</v>
      </c>
      <c r="T6662" t="b">
        <v>1</v>
      </c>
    </row>
    <row r="6663" spans="1:20" x14ac:dyDescent="0.25">
      <c r="A6663" t="s">
        <v>236</v>
      </c>
      <c r="B6663" t="s">
        <v>236</v>
      </c>
      <c r="C6663" t="s">
        <v>237</v>
      </c>
      <c r="D6663" t="s">
        <v>566</v>
      </c>
      <c r="F6663" t="s">
        <v>1126</v>
      </c>
      <c r="G6663" t="s">
        <v>303</v>
      </c>
      <c r="H6663">
        <v>1.2999999999999999E-2</v>
      </c>
      <c r="I6663" t="s">
        <v>254</v>
      </c>
      <c r="J6663" t="s">
        <v>242</v>
      </c>
      <c r="K6663" t="s">
        <v>243</v>
      </c>
      <c r="L6663" t="s">
        <v>244</v>
      </c>
      <c r="M6663">
        <v>0</v>
      </c>
      <c r="N6663">
        <v>1.2999999999999999E-2</v>
      </c>
      <c r="O6663" t="s">
        <v>569</v>
      </c>
      <c r="P6663" t="s">
        <v>3645</v>
      </c>
      <c r="Q6663" t="s">
        <v>571</v>
      </c>
      <c r="R6663" t="s">
        <v>2869</v>
      </c>
      <c r="S6663" t="s">
        <v>249</v>
      </c>
      <c r="T6663" t="b">
        <v>0</v>
      </c>
    </row>
    <row r="6664" spans="1:20" x14ac:dyDescent="0.25">
      <c r="A6664" t="s">
        <v>259</v>
      </c>
      <c r="B6664" t="s">
        <v>260</v>
      </c>
      <c r="C6664" t="s">
        <v>237</v>
      </c>
      <c r="D6664" t="s">
        <v>2443</v>
      </c>
      <c r="E6664" t="s">
        <v>7114</v>
      </c>
      <c r="F6664" t="s">
        <v>12528</v>
      </c>
      <c r="G6664" t="s">
        <v>12529</v>
      </c>
      <c r="H6664">
        <v>3.8399999999999997E-2</v>
      </c>
      <c r="I6664" t="s">
        <v>265</v>
      </c>
      <c r="J6664" t="s">
        <v>242</v>
      </c>
      <c r="K6664" t="s">
        <v>243</v>
      </c>
      <c r="L6664" t="s">
        <v>244</v>
      </c>
      <c r="M6664">
        <v>0</v>
      </c>
      <c r="N6664">
        <v>3.8399999999999997E-2</v>
      </c>
      <c r="O6664" t="s">
        <v>324</v>
      </c>
      <c r="P6664" t="s">
        <v>13310</v>
      </c>
      <c r="Q6664" t="s">
        <v>2448</v>
      </c>
      <c r="R6664" t="s">
        <v>13311</v>
      </c>
      <c r="S6664" t="s">
        <v>270</v>
      </c>
      <c r="T6664" t="b">
        <v>1</v>
      </c>
    </row>
    <row r="6665" spans="1:20" x14ac:dyDescent="0.25">
      <c r="A6665" t="s">
        <v>259</v>
      </c>
      <c r="B6665" t="s">
        <v>260</v>
      </c>
      <c r="C6665" t="s">
        <v>237</v>
      </c>
      <c r="D6665" t="s">
        <v>470</v>
      </c>
      <c r="E6665" t="s">
        <v>12136</v>
      </c>
      <c r="F6665" t="s">
        <v>12137</v>
      </c>
      <c r="G6665" t="s">
        <v>12137</v>
      </c>
      <c r="H6665">
        <v>2.2309999999999999</v>
      </c>
      <c r="I6665" t="s">
        <v>265</v>
      </c>
      <c r="J6665" t="s">
        <v>242</v>
      </c>
      <c r="K6665" t="s">
        <v>243</v>
      </c>
      <c r="L6665" t="s">
        <v>244</v>
      </c>
      <c r="M6665">
        <v>0</v>
      </c>
      <c r="N6665">
        <v>2.2309999999999999</v>
      </c>
      <c r="O6665" t="s">
        <v>298</v>
      </c>
      <c r="P6665" t="s">
        <v>13312</v>
      </c>
      <c r="Q6665" t="s">
        <v>474</v>
      </c>
      <c r="R6665" t="s">
        <v>13313</v>
      </c>
      <c r="S6665" t="s">
        <v>270</v>
      </c>
      <c r="T6665" t="b">
        <v>1</v>
      </c>
    </row>
    <row r="6666" spans="1:20" x14ac:dyDescent="0.25">
      <c r="A6666" t="s">
        <v>236</v>
      </c>
      <c r="B6666" t="s">
        <v>236</v>
      </c>
      <c r="C6666" t="s">
        <v>237</v>
      </c>
      <c r="D6666" t="s">
        <v>362</v>
      </c>
      <c r="F6666" t="s">
        <v>1438</v>
      </c>
      <c r="G6666" t="s">
        <v>6146</v>
      </c>
      <c r="H6666">
        <v>3.6000000000000002E-4</v>
      </c>
      <c r="I6666" t="s">
        <v>254</v>
      </c>
      <c r="J6666" t="s">
        <v>242</v>
      </c>
      <c r="K6666" t="s">
        <v>243</v>
      </c>
      <c r="L6666" t="s">
        <v>244</v>
      </c>
      <c r="M6666">
        <v>0</v>
      </c>
      <c r="N6666">
        <v>3.6000000000000002E-4</v>
      </c>
      <c r="O6666" t="s">
        <v>365</v>
      </c>
      <c r="P6666" t="s">
        <v>6193</v>
      </c>
      <c r="Q6666" t="s">
        <v>367</v>
      </c>
      <c r="R6666" t="s">
        <v>5529</v>
      </c>
      <c r="S6666" t="s">
        <v>249</v>
      </c>
      <c r="T6666" t="b">
        <v>0</v>
      </c>
    </row>
    <row r="6667" spans="1:20" x14ac:dyDescent="0.25">
      <c r="A6667" t="s">
        <v>259</v>
      </c>
      <c r="B6667" t="s">
        <v>260</v>
      </c>
      <c r="C6667" t="s">
        <v>237</v>
      </c>
      <c r="D6667" t="s">
        <v>3083</v>
      </c>
      <c r="E6667" t="s">
        <v>1891</v>
      </c>
      <c r="F6667" t="s">
        <v>13314</v>
      </c>
      <c r="G6667" t="s">
        <v>13314</v>
      </c>
      <c r="H6667">
        <v>0.59099999999999997</v>
      </c>
      <c r="I6667" t="s">
        <v>265</v>
      </c>
      <c r="J6667" t="s">
        <v>242</v>
      </c>
      <c r="K6667" t="s">
        <v>243</v>
      </c>
      <c r="L6667" t="s">
        <v>244</v>
      </c>
      <c r="M6667">
        <v>0</v>
      </c>
      <c r="N6667">
        <v>0.59099999999999997</v>
      </c>
      <c r="O6667" t="s">
        <v>446</v>
      </c>
      <c r="P6667" t="s">
        <v>13315</v>
      </c>
      <c r="Q6667" t="s">
        <v>3086</v>
      </c>
      <c r="R6667" t="s">
        <v>13316</v>
      </c>
      <c r="S6667" t="s">
        <v>270</v>
      </c>
      <c r="T6667" t="b">
        <v>1</v>
      </c>
    </row>
    <row r="6668" spans="1:20" x14ac:dyDescent="0.25">
      <c r="A6668" t="s">
        <v>236</v>
      </c>
      <c r="B6668" t="s">
        <v>236</v>
      </c>
      <c r="C6668" t="s">
        <v>237</v>
      </c>
      <c r="D6668" t="s">
        <v>392</v>
      </c>
      <c r="E6668" t="s">
        <v>251</v>
      </c>
      <c r="F6668" t="s">
        <v>252</v>
      </c>
      <c r="G6668" t="s">
        <v>3337</v>
      </c>
      <c r="H6668">
        <v>8.0999999999999996E-3</v>
      </c>
      <c r="I6668" t="s">
        <v>241</v>
      </c>
      <c r="J6668" t="s">
        <v>242</v>
      </c>
      <c r="K6668" t="s">
        <v>243</v>
      </c>
      <c r="L6668" t="s">
        <v>244</v>
      </c>
      <c r="M6668">
        <v>0</v>
      </c>
      <c r="N6668">
        <v>8.0999999999999996E-3</v>
      </c>
      <c r="O6668" t="s">
        <v>255</v>
      </c>
      <c r="P6668" t="s">
        <v>13317</v>
      </c>
      <c r="Q6668" t="s">
        <v>397</v>
      </c>
      <c r="R6668" t="s">
        <v>4396</v>
      </c>
      <c r="S6668" t="s">
        <v>249</v>
      </c>
      <c r="T6668" t="b">
        <v>1</v>
      </c>
    </row>
    <row r="6669" spans="1:20" x14ac:dyDescent="0.25">
      <c r="A6669" t="s">
        <v>259</v>
      </c>
      <c r="B6669" t="s">
        <v>260</v>
      </c>
      <c r="C6669" t="s">
        <v>237</v>
      </c>
      <c r="D6669" t="s">
        <v>643</v>
      </c>
      <c r="E6669" t="s">
        <v>1898</v>
      </c>
      <c r="F6669" t="s">
        <v>13318</v>
      </c>
      <c r="G6669" t="s">
        <v>13318</v>
      </c>
      <c r="H6669">
        <v>0.40300000000000002</v>
      </c>
      <c r="I6669" t="s">
        <v>265</v>
      </c>
      <c r="J6669" t="s">
        <v>242</v>
      </c>
      <c r="K6669" t="s">
        <v>243</v>
      </c>
      <c r="L6669" t="s">
        <v>244</v>
      </c>
      <c r="M6669">
        <v>0</v>
      </c>
      <c r="N6669">
        <v>0.40300000000000002</v>
      </c>
      <c r="O6669" t="s">
        <v>324</v>
      </c>
      <c r="P6669" t="s">
        <v>5288</v>
      </c>
      <c r="Q6669" t="s">
        <v>647</v>
      </c>
      <c r="R6669" t="s">
        <v>13319</v>
      </c>
      <c r="S6669" t="s">
        <v>270</v>
      </c>
      <c r="T6669" t="b">
        <v>0</v>
      </c>
    </row>
    <row r="6670" spans="1:20" x14ac:dyDescent="0.25">
      <c r="A6670" t="s">
        <v>236</v>
      </c>
      <c r="B6670" t="s">
        <v>236</v>
      </c>
      <c r="C6670" t="s">
        <v>237</v>
      </c>
      <c r="D6670" t="s">
        <v>813</v>
      </c>
      <c r="F6670" t="s">
        <v>356</v>
      </c>
      <c r="G6670" t="s">
        <v>357</v>
      </c>
      <c r="H6670">
        <v>3.6000000000000002E-4</v>
      </c>
      <c r="I6670" t="s">
        <v>254</v>
      </c>
      <c r="J6670" t="s">
        <v>242</v>
      </c>
      <c r="K6670" t="s">
        <v>243</v>
      </c>
      <c r="L6670" t="s">
        <v>244</v>
      </c>
      <c r="M6670">
        <v>0</v>
      </c>
      <c r="N6670">
        <v>3.6000000000000002E-4</v>
      </c>
      <c r="O6670" t="s">
        <v>358</v>
      </c>
      <c r="P6670" t="s">
        <v>11311</v>
      </c>
      <c r="Q6670" t="s">
        <v>816</v>
      </c>
      <c r="R6670" t="s">
        <v>10127</v>
      </c>
      <c r="S6670" t="s">
        <v>249</v>
      </c>
      <c r="T6670" t="b">
        <v>0</v>
      </c>
    </row>
    <row r="6671" spans="1:20" x14ac:dyDescent="0.25">
      <c r="A6671" t="s">
        <v>259</v>
      </c>
      <c r="B6671" t="s">
        <v>260</v>
      </c>
      <c r="C6671" t="s">
        <v>237</v>
      </c>
      <c r="D6671" t="s">
        <v>875</v>
      </c>
      <c r="E6671" t="s">
        <v>6382</v>
      </c>
      <c r="F6671" t="s">
        <v>13220</v>
      </c>
      <c r="G6671" t="s">
        <v>13220</v>
      </c>
      <c r="H6671">
        <v>3.50658</v>
      </c>
      <c r="I6671" t="s">
        <v>265</v>
      </c>
      <c r="J6671" t="s">
        <v>242</v>
      </c>
      <c r="K6671" t="s">
        <v>243</v>
      </c>
      <c r="L6671" t="s">
        <v>244</v>
      </c>
      <c r="M6671">
        <v>0</v>
      </c>
      <c r="N6671">
        <v>3.50658</v>
      </c>
      <c r="O6671" t="s">
        <v>372</v>
      </c>
      <c r="P6671" t="s">
        <v>13320</v>
      </c>
      <c r="Q6671" t="s">
        <v>879</v>
      </c>
      <c r="R6671" t="s">
        <v>13321</v>
      </c>
      <c r="S6671" t="s">
        <v>270</v>
      </c>
      <c r="T6671" t="b">
        <v>1</v>
      </c>
    </row>
    <row r="6672" spans="1:20" x14ac:dyDescent="0.25">
      <c r="A6672" t="s">
        <v>259</v>
      </c>
      <c r="B6672" t="s">
        <v>260</v>
      </c>
      <c r="C6672" t="s">
        <v>294</v>
      </c>
      <c r="D6672" t="s">
        <v>875</v>
      </c>
      <c r="E6672" t="s">
        <v>6382</v>
      </c>
      <c r="F6672" t="s">
        <v>13220</v>
      </c>
      <c r="G6672" t="s">
        <v>13220</v>
      </c>
      <c r="H6672">
        <v>2.2309999999999999</v>
      </c>
      <c r="I6672" t="s">
        <v>265</v>
      </c>
      <c r="J6672" t="s">
        <v>242</v>
      </c>
      <c r="K6672" t="s">
        <v>243</v>
      </c>
      <c r="L6672" t="s">
        <v>244</v>
      </c>
      <c r="M6672">
        <v>0</v>
      </c>
      <c r="N6672">
        <v>2.2309999999999999</v>
      </c>
      <c r="O6672" t="s">
        <v>298</v>
      </c>
      <c r="P6672" t="s">
        <v>13320</v>
      </c>
      <c r="Q6672" t="s">
        <v>879</v>
      </c>
      <c r="R6672" t="s">
        <v>13321</v>
      </c>
      <c r="S6672" t="s">
        <v>270</v>
      </c>
      <c r="T6672" t="b">
        <v>1</v>
      </c>
    </row>
    <row r="6673" spans="1:20" x14ac:dyDescent="0.25">
      <c r="A6673" t="s">
        <v>236</v>
      </c>
      <c r="B6673" t="s">
        <v>236</v>
      </c>
      <c r="C6673" t="s">
        <v>237</v>
      </c>
      <c r="D6673" t="s">
        <v>392</v>
      </c>
      <c r="E6673" t="s">
        <v>251</v>
      </c>
      <c r="F6673" t="s">
        <v>455</v>
      </c>
      <c r="G6673" t="s">
        <v>9327</v>
      </c>
      <c r="H6673">
        <v>1</v>
      </c>
      <c r="I6673" t="s">
        <v>492</v>
      </c>
      <c r="J6673" t="s">
        <v>242</v>
      </c>
      <c r="K6673" t="s">
        <v>243</v>
      </c>
      <c r="L6673" t="s">
        <v>244</v>
      </c>
      <c r="M6673">
        <v>0</v>
      </c>
      <c r="N6673">
        <v>1</v>
      </c>
      <c r="O6673" t="s">
        <v>255</v>
      </c>
      <c r="P6673" t="s">
        <v>13322</v>
      </c>
      <c r="Q6673" t="s">
        <v>397</v>
      </c>
      <c r="R6673" t="s">
        <v>458</v>
      </c>
      <c r="S6673" t="s">
        <v>249</v>
      </c>
      <c r="T6673" t="b">
        <v>1</v>
      </c>
    </row>
    <row r="6674" spans="1:20" x14ac:dyDescent="0.25">
      <c r="A6674" t="s">
        <v>259</v>
      </c>
      <c r="B6674" t="s">
        <v>260</v>
      </c>
      <c r="C6674" t="s">
        <v>237</v>
      </c>
      <c r="D6674" t="s">
        <v>627</v>
      </c>
      <c r="E6674" t="s">
        <v>1815</v>
      </c>
      <c r="F6674" t="s">
        <v>11680</v>
      </c>
      <c r="G6674" t="s">
        <v>11680</v>
      </c>
      <c r="H6674">
        <v>0.28799999999999998</v>
      </c>
      <c r="I6674" t="s">
        <v>265</v>
      </c>
      <c r="J6674" t="s">
        <v>242</v>
      </c>
      <c r="K6674" t="s">
        <v>243</v>
      </c>
      <c r="L6674" t="s">
        <v>244</v>
      </c>
      <c r="M6674">
        <v>0</v>
      </c>
      <c r="N6674">
        <v>0.28799999999999998</v>
      </c>
      <c r="O6674" t="s">
        <v>324</v>
      </c>
      <c r="P6674" t="s">
        <v>13323</v>
      </c>
      <c r="Q6674" t="s">
        <v>631</v>
      </c>
      <c r="R6674" t="s">
        <v>13324</v>
      </c>
      <c r="S6674" t="s">
        <v>270</v>
      </c>
      <c r="T6674" t="b">
        <v>0</v>
      </c>
    </row>
    <row r="6675" spans="1:20" x14ac:dyDescent="0.25">
      <c r="A6675" t="s">
        <v>259</v>
      </c>
      <c r="B6675" t="s">
        <v>260</v>
      </c>
      <c r="C6675" t="s">
        <v>336</v>
      </c>
      <c r="D6675" t="s">
        <v>627</v>
      </c>
      <c r="E6675" t="s">
        <v>1815</v>
      </c>
      <c r="F6675" t="s">
        <v>11680</v>
      </c>
      <c r="G6675" t="s">
        <v>11680</v>
      </c>
      <c r="H6675">
        <v>1488</v>
      </c>
      <c r="I6675" t="s">
        <v>265</v>
      </c>
      <c r="J6675" t="s">
        <v>242</v>
      </c>
      <c r="K6675" t="s">
        <v>243</v>
      </c>
      <c r="L6675" t="s">
        <v>244</v>
      </c>
      <c r="M6675">
        <v>0</v>
      </c>
      <c r="N6675">
        <v>1488</v>
      </c>
      <c r="O6675" t="s">
        <v>324</v>
      </c>
      <c r="P6675" t="s">
        <v>13323</v>
      </c>
      <c r="Q6675" t="s">
        <v>631</v>
      </c>
      <c r="R6675" t="s">
        <v>13325</v>
      </c>
      <c r="S6675" t="s">
        <v>270</v>
      </c>
      <c r="T6675" t="b">
        <v>0</v>
      </c>
    </row>
    <row r="6676" spans="1:20" x14ac:dyDescent="0.25">
      <c r="A6676" t="s">
        <v>259</v>
      </c>
      <c r="B6676" t="s">
        <v>260</v>
      </c>
      <c r="C6676" t="s">
        <v>336</v>
      </c>
      <c r="D6676" t="s">
        <v>627</v>
      </c>
      <c r="E6676" t="s">
        <v>1815</v>
      </c>
      <c r="F6676" t="s">
        <v>11680</v>
      </c>
      <c r="G6676" t="s">
        <v>11680</v>
      </c>
      <c r="H6676">
        <v>2876</v>
      </c>
      <c r="I6676" t="s">
        <v>265</v>
      </c>
      <c r="J6676" t="s">
        <v>242</v>
      </c>
      <c r="K6676" t="s">
        <v>243</v>
      </c>
      <c r="L6676" t="s">
        <v>244</v>
      </c>
      <c r="M6676">
        <v>0</v>
      </c>
      <c r="N6676">
        <v>2876</v>
      </c>
      <c r="O6676" t="s">
        <v>324</v>
      </c>
      <c r="P6676" t="s">
        <v>13323</v>
      </c>
      <c r="Q6676" t="s">
        <v>631</v>
      </c>
      <c r="R6676" t="s">
        <v>13326</v>
      </c>
      <c r="S6676" t="s">
        <v>270</v>
      </c>
      <c r="T6676" t="b">
        <v>0</v>
      </c>
    </row>
    <row r="6677" spans="1:20" x14ac:dyDescent="0.25">
      <c r="A6677" t="s">
        <v>259</v>
      </c>
      <c r="B6677" t="s">
        <v>260</v>
      </c>
      <c r="C6677" t="s">
        <v>237</v>
      </c>
      <c r="D6677" t="s">
        <v>707</v>
      </c>
      <c r="E6677" t="s">
        <v>4699</v>
      </c>
      <c r="F6677" t="s">
        <v>13327</v>
      </c>
      <c r="G6677" t="s">
        <v>13327</v>
      </c>
      <c r="H6677">
        <v>1.46E-2</v>
      </c>
      <c r="I6677" t="s">
        <v>265</v>
      </c>
      <c r="J6677" t="s">
        <v>242</v>
      </c>
      <c r="K6677" t="s">
        <v>243</v>
      </c>
      <c r="L6677" t="s">
        <v>244</v>
      </c>
      <c r="M6677">
        <v>0</v>
      </c>
      <c r="N6677">
        <v>1.46E-2</v>
      </c>
      <c r="O6677" t="s">
        <v>569</v>
      </c>
      <c r="P6677" t="s">
        <v>13104</v>
      </c>
      <c r="Q6677" t="s">
        <v>713</v>
      </c>
      <c r="R6677" t="s">
        <v>13328</v>
      </c>
      <c r="S6677" t="s">
        <v>270</v>
      </c>
      <c r="T6677" t="b">
        <v>0</v>
      </c>
    </row>
    <row r="6678" spans="1:20" x14ac:dyDescent="0.25">
      <c r="A6678" t="s">
        <v>259</v>
      </c>
      <c r="B6678" t="s">
        <v>260</v>
      </c>
      <c r="C6678" t="s">
        <v>237</v>
      </c>
      <c r="D6678" t="s">
        <v>1786</v>
      </c>
      <c r="E6678" t="s">
        <v>1460</v>
      </c>
      <c r="F6678" t="s">
        <v>1461</v>
      </c>
      <c r="G6678" t="s">
        <v>1461</v>
      </c>
      <c r="H6678">
        <v>2.093</v>
      </c>
      <c r="I6678" t="s">
        <v>265</v>
      </c>
      <c r="J6678" t="s">
        <v>242</v>
      </c>
      <c r="K6678" t="s">
        <v>243</v>
      </c>
      <c r="L6678" t="s">
        <v>244</v>
      </c>
      <c r="M6678">
        <v>0</v>
      </c>
      <c r="N6678">
        <v>2.093</v>
      </c>
      <c r="O6678" t="s">
        <v>324</v>
      </c>
      <c r="P6678" t="s">
        <v>13329</v>
      </c>
      <c r="Q6678" t="s">
        <v>1790</v>
      </c>
      <c r="R6678" t="s">
        <v>13330</v>
      </c>
      <c r="S6678" t="s">
        <v>270</v>
      </c>
      <c r="T6678" t="b">
        <v>1</v>
      </c>
    </row>
    <row r="6679" spans="1:20" x14ac:dyDescent="0.25">
      <c r="A6679" t="s">
        <v>259</v>
      </c>
      <c r="B6679" t="s">
        <v>260</v>
      </c>
      <c r="C6679" t="s">
        <v>294</v>
      </c>
      <c r="D6679" t="s">
        <v>1786</v>
      </c>
      <c r="E6679" t="s">
        <v>1460</v>
      </c>
      <c r="F6679" t="s">
        <v>1461</v>
      </c>
      <c r="G6679" t="s">
        <v>1461</v>
      </c>
      <c r="H6679">
        <v>0.60499999999999998</v>
      </c>
      <c r="I6679" t="s">
        <v>265</v>
      </c>
      <c r="J6679" t="s">
        <v>242</v>
      </c>
      <c r="K6679" t="s">
        <v>243</v>
      </c>
      <c r="L6679" t="s">
        <v>244</v>
      </c>
      <c r="M6679">
        <v>0</v>
      </c>
      <c r="N6679">
        <v>0.60499999999999998</v>
      </c>
      <c r="O6679" t="s">
        <v>324</v>
      </c>
      <c r="P6679" t="s">
        <v>13329</v>
      </c>
      <c r="Q6679" t="s">
        <v>1790</v>
      </c>
      <c r="R6679" t="s">
        <v>13330</v>
      </c>
      <c r="S6679" t="s">
        <v>270</v>
      </c>
      <c r="T6679" t="b">
        <v>1</v>
      </c>
    </row>
    <row r="6680" spans="1:20" x14ac:dyDescent="0.25">
      <c r="A6680" t="s">
        <v>236</v>
      </c>
      <c r="B6680" t="s">
        <v>236</v>
      </c>
      <c r="C6680" t="s">
        <v>237</v>
      </c>
      <c r="D6680" t="s">
        <v>483</v>
      </c>
      <c r="F6680" t="s">
        <v>600</v>
      </c>
      <c r="G6680" t="s">
        <v>601</v>
      </c>
      <c r="H6680">
        <v>0.06</v>
      </c>
      <c r="I6680" t="s">
        <v>341</v>
      </c>
      <c r="J6680" t="s">
        <v>242</v>
      </c>
      <c r="K6680" t="s">
        <v>243</v>
      </c>
      <c r="L6680" t="s">
        <v>244</v>
      </c>
      <c r="M6680">
        <v>0</v>
      </c>
      <c r="N6680">
        <v>0.06</v>
      </c>
      <c r="O6680" t="s">
        <v>602</v>
      </c>
      <c r="P6680" t="s">
        <v>603</v>
      </c>
      <c r="Q6680" t="s">
        <v>488</v>
      </c>
      <c r="R6680" t="s">
        <v>2362</v>
      </c>
      <c r="S6680" t="s">
        <v>249</v>
      </c>
      <c r="T6680" t="b">
        <v>0</v>
      </c>
    </row>
    <row r="6681" spans="1:20" x14ac:dyDescent="0.25">
      <c r="A6681" t="s">
        <v>259</v>
      </c>
      <c r="B6681" t="s">
        <v>260</v>
      </c>
      <c r="C6681" t="s">
        <v>237</v>
      </c>
      <c r="D6681" t="s">
        <v>899</v>
      </c>
      <c r="E6681" t="s">
        <v>747</v>
      </c>
      <c r="F6681" t="s">
        <v>4525</v>
      </c>
      <c r="G6681" t="s">
        <v>4526</v>
      </c>
      <c r="H6681">
        <v>0.56000000000000005</v>
      </c>
      <c r="I6681" t="s">
        <v>265</v>
      </c>
      <c r="J6681" t="s">
        <v>242</v>
      </c>
      <c r="K6681" t="s">
        <v>243</v>
      </c>
      <c r="L6681" t="s">
        <v>244</v>
      </c>
      <c r="M6681">
        <v>0</v>
      </c>
      <c r="N6681">
        <v>0.56000000000000005</v>
      </c>
      <c r="O6681" t="s">
        <v>2659</v>
      </c>
      <c r="P6681" t="s">
        <v>11523</v>
      </c>
      <c r="Q6681" t="s">
        <v>904</v>
      </c>
      <c r="R6681" t="s">
        <v>13331</v>
      </c>
      <c r="S6681" t="s">
        <v>270</v>
      </c>
      <c r="T6681" t="b">
        <v>1</v>
      </c>
    </row>
    <row r="6682" spans="1:20" x14ac:dyDescent="0.25">
      <c r="A6682" t="s">
        <v>259</v>
      </c>
      <c r="B6682" t="s">
        <v>260</v>
      </c>
      <c r="C6682" t="s">
        <v>294</v>
      </c>
      <c r="D6682" t="s">
        <v>899</v>
      </c>
      <c r="E6682" t="s">
        <v>747</v>
      </c>
      <c r="F6682" t="s">
        <v>4525</v>
      </c>
      <c r="G6682" t="s">
        <v>4526</v>
      </c>
      <c r="H6682">
        <v>0.308</v>
      </c>
      <c r="I6682" t="s">
        <v>265</v>
      </c>
      <c r="J6682" t="s">
        <v>242</v>
      </c>
      <c r="K6682" t="s">
        <v>243</v>
      </c>
      <c r="L6682" t="s">
        <v>244</v>
      </c>
      <c r="M6682">
        <v>0</v>
      </c>
      <c r="N6682">
        <v>0.308</v>
      </c>
      <c r="O6682" t="s">
        <v>2659</v>
      </c>
      <c r="P6682" t="s">
        <v>11523</v>
      </c>
      <c r="Q6682" t="s">
        <v>904</v>
      </c>
      <c r="R6682" t="s">
        <v>13331</v>
      </c>
      <c r="S6682" t="s">
        <v>270</v>
      </c>
      <c r="T6682" t="b">
        <v>1</v>
      </c>
    </row>
    <row r="6683" spans="1:20" x14ac:dyDescent="0.25">
      <c r="A6683" t="s">
        <v>236</v>
      </c>
      <c r="B6683" t="s">
        <v>236</v>
      </c>
      <c r="C6683" t="s">
        <v>237</v>
      </c>
      <c r="D6683" t="s">
        <v>250</v>
      </c>
      <c r="F6683" t="s">
        <v>1596</v>
      </c>
      <c r="G6683" t="s">
        <v>1526</v>
      </c>
      <c r="H6683">
        <v>5.0000000000000001E-3</v>
      </c>
      <c r="I6683" t="s">
        <v>254</v>
      </c>
      <c r="J6683" t="s">
        <v>242</v>
      </c>
      <c r="K6683" t="s">
        <v>243</v>
      </c>
      <c r="L6683" t="s">
        <v>244</v>
      </c>
      <c r="M6683">
        <v>0</v>
      </c>
      <c r="N6683">
        <v>5.0000000000000001E-3</v>
      </c>
      <c r="O6683" t="s">
        <v>546</v>
      </c>
      <c r="P6683" t="s">
        <v>10291</v>
      </c>
      <c r="Q6683" t="s">
        <v>257</v>
      </c>
      <c r="R6683" t="s">
        <v>6509</v>
      </c>
      <c r="S6683" t="s">
        <v>249</v>
      </c>
      <c r="T6683" t="b">
        <v>0</v>
      </c>
    </row>
    <row r="6684" spans="1:20" x14ac:dyDescent="0.25">
      <c r="A6684" t="s">
        <v>259</v>
      </c>
      <c r="B6684" t="s">
        <v>260</v>
      </c>
      <c r="C6684" t="s">
        <v>237</v>
      </c>
      <c r="D6684" t="s">
        <v>677</v>
      </c>
      <c r="E6684" t="s">
        <v>7222</v>
      </c>
      <c r="F6684" t="s">
        <v>13332</v>
      </c>
      <c r="G6684" t="s">
        <v>13332</v>
      </c>
      <c r="H6684">
        <v>4.1859999999999999</v>
      </c>
      <c r="I6684" t="s">
        <v>265</v>
      </c>
      <c r="J6684" t="s">
        <v>242</v>
      </c>
      <c r="K6684" t="s">
        <v>243</v>
      </c>
      <c r="L6684" t="s">
        <v>244</v>
      </c>
      <c r="M6684">
        <v>0</v>
      </c>
      <c r="N6684">
        <v>4.1859999999999999</v>
      </c>
      <c r="O6684" t="s">
        <v>324</v>
      </c>
      <c r="P6684" t="s">
        <v>13333</v>
      </c>
      <c r="Q6684" t="s">
        <v>681</v>
      </c>
      <c r="R6684" t="s">
        <v>13334</v>
      </c>
      <c r="S6684" t="s">
        <v>270</v>
      </c>
      <c r="T6684" t="b">
        <v>1</v>
      </c>
    </row>
    <row r="6685" spans="1:20" x14ac:dyDescent="0.25">
      <c r="A6685" t="s">
        <v>259</v>
      </c>
      <c r="B6685" t="s">
        <v>260</v>
      </c>
      <c r="C6685" t="s">
        <v>294</v>
      </c>
      <c r="D6685" t="s">
        <v>677</v>
      </c>
      <c r="E6685" t="s">
        <v>7222</v>
      </c>
      <c r="F6685" t="s">
        <v>13332</v>
      </c>
      <c r="G6685" t="s">
        <v>13332</v>
      </c>
      <c r="H6685">
        <v>1.21</v>
      </c>
      <c r="I6685" t="s">
        <v>265</v>
      </c>
      <c r="J6685" t="s">
        <v>242</v>
      </c>
      <c r="K6685" t="s">
        <v>243</v>
      </c>
      <c r="L6685" t="s">
        <v>244</v>
      </c>
      <c r="M6685">
        <v>0</v>
      </c>
      <c r="N6685">
        <v>1.21</v>
      </c>
      <c r="O6685" t="s">
        <v>324</v>
      </c>
      <c r="P6685" t="s">
        <v>13333</v>
      </c>
      <c r="Q6685" t="s">
        <v>681</v>
      </c>
      <c r="R6685" t="s">
        <v>13334</v>
      </c>
      <c r="S6685" t="s">
        <v>270</v>
      </c>
      <c r="T6685" t="b">
        <v>1</v>
      </c>
    </row>
    <row r="6686" spans="1:20" x14ac:dyDescent="0.25">
      <c r="A6686" t="s">
        <v>259</v>
      </c>
      <c r="B6686" t="s">
        <v>260</v>
      </c>
      <c r="C6686" t="s">
        <v>237</v>
      </c>
      <c r="D6686" t="s">
        <v>1621</v>
      </c>
      <c r="E6686" t="s">
        <v>1098</v>
      </c>
      <c r="F6686" t="s">
        <v>10004</v>
      </c>
      <c r="G6686" t="s">
        <v>10004</v>
      </c>
      <c r="H6686">
        <v>5.0799999999999998E-2</v>
      </c>
      <c r="I6686" t="s">
        <v>265</v>
      </c>
      <c r="J6686" t="s">
        <v>242</v>
      </c>
      <c r="K6686" t="s">
        <v>243</v>
      </c>
      <c r="L6686" t="s">
        <v>244</v>
      </c>
      <c r="M6686">
        <v>0</v>
      </c>
      <c r="N6686">
        <v>5.0799999999999998E-2</v>
      </c>
      <c r="O6686" t="s">
        <v>446</v>
      </c>
      <c r="P6686" t="s">
        <v>13335</v>
      </c>
      <c r="Q6686" t="s">
        <v>1625</v>
      </c>
      <c r="R6686" t="s">
        <v>13336</v>
      </c>
      <c r="S6686" t="s">
        <v>270</v>
      </c>
      <c r="T6686" t="b">
        <v>1</v>
      </c>
    </row>
    <row r="6687" spans="1:20" x14ac:dyDescent="0.25">
      <c r="A6687" t="s">
        <v>259</v>
      </c>
      <c r="B6687" t="s">
        <v>260</v>
      </c>
      <c r="C6687" t="s">
        <v>294</v>
      </c>
      <c r="D6687" t="s">
        <v>1621</v>
      </c>
      <c r="E6687" t="s">
        <v>1098</v>
      </c>
      <c r="F6687" t="s">
        <v>10004</v>
      </c>
      <c r="G6687" t="s">
        <v>10004</v>
      </c>
      <c r="H6687">
        <v>4.1599999999999998E-2</v>
      </c>
      <c r="I6687" t="s">
        <v>265</v>
      </c>
      <c r="J6687" t="s">
        <v>242</v>
      </c>
      <c r="K6687" t="s">
        <v>243</v>
      </c>
      <c r="L6687" t="s">
        <v>244</v>
      </c>
      <c r="M6687">
        <v>0</v>
      </c>
      <c r="N6687">
        <v>4.1599999999999998E-2</v>
      </c>
      <c r="O6687" t="s">
        <v>446</v>
      </c>
      <c r="P6687" t="s">
        <v>13335</v>
      </c>
      <c r="Q6687" t="s">
        <v>1625</v>
      </c>
      <c r="R6687" t="s">
        <v>13336</v>
      </c>
      <c r="S6687" t="s">
        <v>270</v>
      </c>
      <c r="T6687" t="b">
        <v>1</v>
      </c>
    </row>
    <row r="6688" spans="1:20" x14ac:dyDescent="0.25">
      <c r="A6688" t="s">
        <v>259</v>
      </c>
      <c r="B6688" t="s">
        <v>260</v>
      </c>
      <c r="C6688" t="s">
        <v>237</v>
      </c>
      <c r="D6688" t="s">
        <v>2549</v>
      </c>
      <c r="E6688" t="s">
        <v>5686</v>
      </c>
      <c r="F6688" t="s">
        <v>5687</v>
      </c>
      <c r="G6688" t="s">
        <v>5688</v>
      </c>
      <c r="H6688">
        <v>1.0838E-2</v>
      </c>
      <c r="I6688" t="s">
        <v>265</v>
      </c>
      <c r="J6688" t="s">
        <v>242</v>
      </c>
      <c r="K6688" t="s">
        <v>243</v>
      </c>
      <c r="L6688" t="s">
        <v>244</v>
      </c>
      <c r="M6688">
        <v>0</v>
      </c>
      <c r="N6688">
        <v>1.0838E-2</v>
      </c>
      <c r="O6688" t="s">
        <v>372</v>
      </c>
      <c r="P6688" t="s">
        <v>13337</v>
      </c>
      <c r="Q6688" t="s">
        <v>2554</v>
      </c>
      <c r="R6688" t="s">
        <v>13338</v>
      </c>
      <c r="S6688" t="s">
        <v>270</v>
      </c>
      <c r="T6688" t="b">
        <v>1</v>
      </c>
    </row>
    <row r="6689" spans="1:20" x14ac:dyDescent="0.25">
      <c r="A6689" t="s">
        <v>236</v>
      </c>
      <c r="B6689" t="s">
        <v>236</v>
      </c>
      <c r="C6689" t="s">
        <v>237</v>
      </c>
      <c r="D6689" t="s">
        <v>250</v>
      </c>
      <c r="F6689" t="s">
        <v>1596</v>
      </c>
      <c r="G6689" t="s">
        <v>4476</v>
      </c>
      <c r="H6689">
        <v>2.99E-3</v>
      </c>
      <c r="I6689" t="s">
        <v>241</v>
      </c>
      <c r="J6689" t="s">
        <v>242</v>
      </c>
      <c r="K6689" t="s">
        <v>243</v>
      </c>
      <c r="L6689" t="s">
        <v>244</v>
      </c>
      <c r="M6689">
        <v>0</v>
      </c>
      <c r="N6689">
        <v>2.99E-3</v>
      </c>
      <c r="O6689" t="s">
        <v>432</v>
      </c>
      <c r="P6689" s="18" t="s">
        <v>13339</v>
      </c>
      <c r="Q6689" t="s">
        <v>257</v>
      </c>
      <c r="R6689" t="s">
        <v>6509</v>
      </c>
      <c r="S6689" t="s">
        <v>249</v>
      </c>
      <c r="T6689" t="b">
        <v>1</v>
      </c>
    </row>
    <row r="6690" spans="1:20" x14ac:dyDescent="0.25">
      <c r="A6690" t="s">
        <v>259</v>
      </c>
      <c r="B6690" t="s">
        <v>260</v>
      </c>
      <c r="C6690" t="s">
        <v>237</v>
      </c>
      <c r="D6690" t="s">
        <v>2938</v>
      </c>
      <c r="E6690" t="s">
        <v>2939</v>
      </c>
      <c r="F6690" t="s">
        <v>8262</v>
      </c>
      <c r="G6690" t="s">
        <v>8262</v>
      </c>
      <c r="H6690">
        <v>9.5489999999999995</v>
      </c>
      <c r="I6690" t="s">
        <v>265</v>
      </c>
      <c r="J6690" t="s">
        <v>242</v>
      </c>
      <c r="K6690" t="s">
        <v>243</v>
      </c>
      <c r="L6690" t="s">
        <v>244</v>
      </c>
      <c r="M6690">
        <v>0</v>
      </c>
      <c r="N6690">
        <v>9.5489999999999995</v>
      </c>
      <c r="O6690" t="s">
        <v>6850</v>
      </c>
      <c r="P6690" t="s">
        <v>13340</v>
      </c>
      <c r="Q6690" t="s">
        <v>2942</v>
      </c>
      <c r="R6690" t="s">
        <v>13341</v>
      </c>
      <c r="S6690" t="s">
        <v>270</v>
      </c>
      <c r="T6690" t="b">
        <v>1</v>
      </c>
    </row>
    <row r="6691" spans="1:20" x14ac:dyDescent="0.25">
      <c r="A6691" t="s">
        <v>259</v>
      </c>
      <c r="B6691" t="s">
        <v>260</v>
      </c>
      <c r="C6691" t="s">
        <v>294</v>
      </c>
      <c r="D6691" t="s">
        <v>2938</v>
      </c>
      <c r="E6691" t="s">
        <v>2939</v>
      </c>
      <c r="F6691" t="s">
        <v>8262</v>
      </c>
      <c r="G6691" t="s">
        <v>8262</v>
      </c>
      <c r="H6691">
        <v>4.4059999999999997</v>
      </c>
      <c r="I6691" t="s">
        <v>265</v>
      </c>
      <c r="J6691" t="s">
        <v>242</v>
      </c>
      <c r="K6691" t="s">
        <v>243</v>
      </c>
      <c r="L6691" t="s">
        <v>244</v>
      </c>
      <c r="M6691">
        <v>0</v>
      </c>
      <c r="N6691">
        <v>4.4059999999999997</v>
      </c>
      <c r="O6691" t="s">
        <v>6850</v>
      </c>
      <c r="P6691" t="s">
        <v>13340</v>
      </c>
      <c r="Q6691" t="s">
        <v>2942</v>
      </c>
      <c r="R6691" t="s">
        <v>13341</v>
      </c>
      <c r="S6691" t="s">
        <v>270</v>
      </c>
      <c r="T6691" t="b">
        <v>1</v>
      </c>
    </row>
    <row r="6692" spans="1:20" x14ac:dyDescent="0.25">
      <c r="A6692" t="s">
        <v>259</v>
      </c>
      <c r="B6692" t="s">
        <v>260</v>
      </c>
      <c r="C6692" t="s">
        <v>237</v>
      </c>
      <c r="D6692" t="s">
        <v>1155</v>
      </c>
      <c r="E6692" t="s">
        <v>3561</v>
      </c>
      <c r="F6692" t="s">
        <v>13342</v>
      </c>
      <c r="G6692" t="s">
        <v>13342</v>
      </c>
      <c r="H6692">
        <v>0.26400000000000001</v>
      </c>
      <c r="I6692" t="s">
        <v>265</v>
      </c>
      <c r="J6692" t="s">
        <v>242</v>
      </c>
      <c r="K6692" t="s">
        <v>243</v>
      </c>
      <c r="L6692" t="s">
        <v>244</v>
      </c>
      <c r="M6692">
        <v>0</v>
      </c>
      <c r="N6692">
        <v>0.26400000000000001</v>
      </c>
      <c r="O6692" t="s">
        <v>952</v>
      </c>
      <c r="P6692" t="s">
        <v>4560</v>
      </c>
      <c r="Q6692" t="s">
        <v>1159</v>
      </c>
      <c r="R6692" t="s">
        <v>13343</v>
      </c>
      <c r="S6692" t="s">
        <v>270</v>
      </c>
      <c r="T6692" t="b">
        <v>0</v>
      </c>
    </row>
    <row r="6693" spans="1:20" x14ac:dyDescent="0.25">
      <c r="A6693" t="s">
        <v>259</v>
      </c>
      <c r="B6693" t="s">
        <v>260</v>
      </c>
      <c r="C6693" t="s">
        <v>294</v>
      </c>
      <c r="D6693" t="s">
        <v>1155</v>
      </c>
      <c r="E6693" t="s">
        <v>3561</v>
      </c>
      <c r="F6693" t="s">
        <v>13342</v>
      </c>
      <c r="G6693" t="s">
        <v>13342</v>
      </c>
      <c r="H6693">
        <v>0.185</v>
      </c>
      <c r="I6693" t="s">
        <v>265</v>
      </c>
      <c r="J6693" t="s">
        <v>242</v>
      </c>
      <c r="K6693" t="s">
        <v>243</v>
      </c>
      <c r="L6693" t="s">
        <v>244</v>
      </c>
      <c r="M6693">
        <v>0</v>
      </c>
      <c r="N6693">
        <v>0.185</v>
      </c>
      <c r="O6693" t="s">
        <v>1364</v>
      </c>
      <c r="P6693" t="s">
        <v>4560</v>
      </c>
      <c r="Q6693" t="s">
        <v>1159</v>
      </c>
      <c r="R6693" t="s">
        <v>13343</v>
      </c>
      <c r="S6693" t="s">
        <v>270</v>
      </c>
      <c r="T6693" t="b">
        <v>0</v>
      </c>
    </row>
    <row r="6694" spans="1:20" x14ac:dyDescent="0.25">
      <c r="A6694" t="s">
        <v>259</v>
      </c>
      <c r="B6694" t="s">
        <v>260</v>
      </c>
      <c r="C6694" t="s">
        <v>237</v>
      </c>
      <c r="D6694" t="s">
        <v>2727</v>
      </c>
      <c r="E6694" t="s">
        <v>2728</v>
      </c>
      <c r="F6694" t="s">
        <v>13344</v>
      </c>
      <c r="G6694" t="s">
        <v>13344</v>
      </c>
      <c r="H6694">
        <v>0.68</v>
      </c>
      <c r="I6694" t="s">
        <v>265</v>
      </c>
      <c r="J6694" t="s">
        <v>242</v>
      </c>
      <c r="K6694" t="s">
        <v>243</v>
      </c>
      <c r="L6694" t="s">
        <v>244</v>
      </c>
      <c r="M6694">
        <v>0</v>
      </c>
      <c r="N6694">
        <v>0.68</v>
      </c>
      <c r="O6694" t="s">
        <v>446</v>
      </c>
      <c r="P6694" t="s">
        <v>13345</v>
      </c>
      <c r="Q6694" t="s">
        <v>2731</v>
      </c>
      <c r="R6694" t="s">
        <v>13346</v>
      </c>
      <c r="S6694" t="s">
        <v>270</v>
      </c>
      <c r="T6694" t="b">
        <v>1</v>
      </c>
    </row>
    <row r="6695" spans="1:20" x14ac:dyDescent="0.25">
      <c r="A6695" t="s">
        <v>259</v>
      </c>
      <c r="B6695" t="s">
        <v>260</v>
      </c>
      <c r="C6695" t="s">
        <v>237</v>
      </c>
      <c r="D6695" t="s">
        <v>1009</v>
      </c>
      <c r="E6695" t="s">
        <v>9514</v>
      </c>
      <c r="F6695" t="s">
        <v>13347</v>
      </c>
      <c r="G6695" t="s">
        <v>13347</v>
      </c>
      <c r="H6695">
        <v>5.1920000000000002</v>
      </c>
      <c r="I6695" t="s">
        <v>265</v>
      </c>
      <c r="J6695" t="s">
        <v>242</v>
      </c>
      <c r="K6695" t="s">
        <v>243</v>
      </c>
      <c r="L6695" t="s">
        <v>244</v>
      </c>
      <c r="M6695">
        <v>0</v>
      </c>
      <c r="N6695">
        <v>5.1920000000000002</v>
      </c>
      <c r="O6695" t="s">
        <v>927</v>
      </c>
      <c r="P6695" t="s">
        <v>13348</v>
      </c>
      <c r="Q6695" t="s">
        <v>1013</v>
      </c>
      <c r="R6695" t="s">
        <v>13349</v>
      </c>
      <c r="S6695" t="s">
        <v>270</v>
      </c>
      <c r="T6695" t="b">
        <v>1</v>
      </c>
    </row>
    <row r="6696" spans="1:20" x14ac:dyDescent="0.25">
      <c r="A6696" t="s">
        <v>259</v>
      </c>
      <c r="B6696" t="s">
        <v>260</v>
      </c>
      <c r="C6696" t="s">
        <v>294</v>
      </c>
      <c r="D6696" t="s">
        <v>1009</v>
      </c>
      <c r="E6696" t="s">
        <v>9514</v>
      </c>
      <c r="F6696" t="s">
        <v>13347</v>
      </c>
      <c r="G6696" t="s">
        <v>13347</v>
      </c>
      <c r="H6696">
        <v>3.1680000000000001</v>
      </c>
      <c r="I6696" t="s">
        <v>265</v>
      </c>
      <c r="J6696" t="s">
        <v>242</v>
      </c>
      <c r="K6696" t="s">
        <v>243</v>
      </c>
      <c r="L6696" t="s">
        <v>244</v>
      </c>
      <c r="M6696">
        <v>0</v>
      </c>
      <c r="N6696">
        <v>3.1680000000000001</v>
      </c>
      <c r="O6696" t="s">
        <v>927</v>
      </c>
      <c r="P6696" t="s">
        <v>13348</v>
      </c>
      <c r="Q6696" t="s">
        <v>1013</v>
      </c>
      <c r="R6696" t="s">
        <v>13349</v>
      </c>
      <c r="S6696" t="s">
        <v>270</v>
      </c>
      <c r="T6696" t="b">
        <v>1</v>
      </c>
    </row>
    <row r="6697" spans="1:20" x14ac:dyDescent="0.25">
      <c r="A6697" t="s">
        <v>259</v>
      </c>
      <c r="B6697" t="s">
        <v>260</v>
      </c>
      <c r="C6697" t="s">
        <v>237</v>
      </c>
      <c r="D6697" t="s">
        <v>450</v>
      </c>
      <c r="E6697" t="s">
        <v>2100</v>
      </c>
      <c r="F6697" t="s">
        <v>13350</v>
      </c>
      <c r="G6697" t="s">
        <v>13350</v>
      </c>
      <c r="H6697">
        <v>2.141</v>
      </c>
      <c r="I6697" t="s">
        <v>265</v>
      </c>
      <c r="J6697" t="s">
        <v>242</v>
      </c>
      <c r="K6697" t="s">
        <v>243</v>
      </c>
      <c r="L6697" t="s">
        <v>244</v>
      </c>
      <c r="M6697">
        <v>0</v>
      </c>
      <c r="N6697">
        <v>2.141</v>
      </c>
      <c r="O6697" t="s">
        <v>331</v>
      </c>
      <c r="P6697" t="s">
        <v>13351</v>
      </c>
      <c r="Q6697" t="s">
        <v>453</v>
      </c>
      <c r="R6697" t="s">
        <v>13352</v>
      </c>
      <c r="S6697" t="s">
        <v>270</v>
      </c>
      <c r="T6697" t="b">
        <v>1</v>
      </c>
    </row>
    <row r="6698" spans="1:20" x14ac:dyDescent="0.25">
      <c r="A6698" t="s">
        <v>259</v>
      </c>
      <c r="B6698" t="s">
        <v>260</v>
      </c>
      <c r="C6698" t="s">
        <v>294</v>
      </c>
      <c r="D6698" t="s">
        <v>450</v>
      </c>
      <c r="E6698" t="s">
        <v>2100</v>
      </c>
      <c r="F6698" t="s">
        <v>13350</v>
      </c>
      <c r="G6698" t="s">
        <v>13350</v>
      </c>
      <c r="H6698">
        <v>0.629</v>
      </c>
      <c r="I6698" t="s">
        <v>265</v>
      </c>
      <c r="J6698" t="s">
        <v>242</v>
      </c>
      <c r="K6698" t="s">
        <v>243</v>
      </c>
      <c r="L6698" t="s">
        <v>244</v>
      </c>
      <c r="M6698">
        <v>0</v>
      </c>
      <c r="N6698">
        <v>0.629</v>
      </c>
      <c r="O6698" t="s">
        <v>324</v>
      </c>
      <c r="P6698" t="s">
        <v>13351</v>
      </c>
      <c r="Q6698" t="s">
        <v>453</v>
      </c>
      <c r="R6698" t="s">
        <v>13352</v>
      </c>
      <c r="S6698" t="s">
        <v>270</v>
      </c>
      <c r="T6698" t="b">
        <v>1</v>
      </c>
    </row>
    <row r="6699" spans="1:20" x14ac:dyDescent="0.25">
      <c r="A6699" t="s">
        <v>259</v>
      </c>
      <c r="B6699" t="s">
        <v>260</v>
      </c>
      <c r="C6699" t="s">
        <v>237</v>
      </c>
      <c r="D6699" t="s">
        <v>3572</v>
      </c>
      <c r="E6699" t="s">
        <v>13206</v>
      </c>
      <c r="F6699" t="s">
        <v>13353</v>
      </c>
      <c r="G6699" t="s">
        <v>13353</v>
      </c>
      <c r="H6699">
        <v>2.4060000000000001</v>
      </c>
      <c r="I6699" t="s">
        <v>265</v>
      </c>
      <c r="J6699" t="s">
        <v>242</v>
      </c>
      <c r="K6699" t="s">
        <v>243</v>
      </c>
      <c r="L6699" t="s">
        <v>244</v>
      </c>
      <c r="M6699">
        <v>0</v>
      </c>
      <c r="N6699">
        <v>2.4060000000000001</v>
      </c>
      <c r="O6699" t="s">
        <v>952</v>
      </c>
      <c r="P6699" t="s">
        <v>13354</v>
      </c>
      <c r="Q6699" t="s">
        <v>3576</v>
      </c>
      <c r="R6699" t="s">
        <v>13355</v>
      </c>
      <c r="S6699" t="s">
        <v>270</v>
      </c>
      <c r="T6699" t="b">
        <v>0</v>
      </c>
    </row>
    <row r="6700" spans="1:20" x14ac:dyDescent="0.25">
      <c r="A6700" t="s">
        <v>259</v>
      </c>
      <c r="B6700" t="s">
        <v>260</v>
      </c>
      <c r="C6700" t="s">
        <v>294</v>
      </c>
      <c r="D6700" t="s">
        <v>3572</v>
      </c>
      <c r="E6700" t="s">
        <v>13206</v>
      </c>
      <c r="F6700" t="s">
        <v>13353</v>
      </c>
      <c r="G6700" t="s">
        <v>13353</v>
      </c>
      <c r="H6700">
        <v>0.61399999999999999</v>
      </c>
      <c r="I6700" t="s">
        <v>265</v>
      </c>
      <c r="J6700" t="s">
        <v>242</v>
      </c>
      <c r="K6700" t="s">
        <v>243</v>
      </c>
      <c r="L6700" t="s">
        <v>244</v>
      </c>
      <c r="M6700">
        <v>0</v>
      </c>
      <c r="N6700">
        <v>0.61399999999999999</v>
      </c>
      <c r="O6700" t="s">
        <v>952</v>
      </c>
      <c r="P6700" t="s">
        <v>13354</v>
      </c>
      <c r="Q6700" t="s">
        <v>3576</v>
      </c>
      <c r="R6700" t="s">
        <v>13355</v>
      </c>
      <c r="S6700" t="s">
        <v>270</v>
      </c>
      <c r="T6700" t="b">
        <v>0</v>
      </c>
    </row>
    <row r="6701" spans="1:20" x14ac:dyDescent="0.25">
      <c r="A6701" t="s">
        <v>259</v>
      </c>
      <c r="B6701" t="s">
        <v>260</v>
      </c>
      <c r="C6701" t="s">
        <v>237</v>
      </c>
      <c r="D6701" t="s">
        <v>1884</v>
      </c>
      <c r="E6701" t="s">
        <v>419</v>
      </c>
      <c r="F6701" t="s">
        <v>420</v>
      </c>
      <c r="G6701" t="s">
        <v>421</v>
      </c>
      <c r="H6701">
        <v>0.53759999999999997</v>
      </c>
      <c r="I6701" t="s">
        <v>265</v>
      </c>
      <c r="J6701" t="s">
        <v>242</v>
      </c>
      <c r="K6701" t="s">
        <v>243</v>
      </c>
      <c r="L6701" t="s">
        <v>244</v>
      </c>
      <c r="M6701">
        <v>0</v>
      </c>
      <c r="N6701">
        <v>0.53759999999999997</v>
      </c>
      <c r="O6701" t="s">
        <v>372</v>
      </c>
      <c r="P6701" t="s">
        <v>13356</v>
      </c>
      <c r="Q6701" t="s">
        <v>1888</v>
      </c>
      <c r="R6701" t="s">
        <v>13357</v>
      </c>
      <c r="S6701" t="s">
        <v>270</v>
      </c>
      <c r="T6701" t="b">
        <v>1</v>
      </c>
    </row>
    <row r="6702" spans="1:20" x14ac:dyDescent="0.25">
      <c r="A6702" t="s">
        <v>259</v>
      </c>
      <c r="B6702" t="s">
        <v>260</v>
      </c>
      <c r="C6702" t="s">
        <v>294</v>
      </c>
      <c r="D6702" t="s">
        <v>1884</v>
      </c>
      <c r="E6702" t="s">
        <v>419</v>
      </c>
      <c r="F6702" t="s">
        <v>420</v>
      </c>
      <c r="G6702" t="s">
        <v>421</v>
      </c>
      <c r="H6702">
        <v>0.21759999999999999</v>
      </c>
      <c r="I6702" t="s">
        <v>265</v>
      </c>
      <c r="J6702" t="s">
        <v>242</v>
      </c>
      <c r="K6702" t="s">
        <v>243</v>
      </c>
      <c r="L6702" t="s">
        <v>244</v>
      </c>
      <c r="M6702">
        <v>0</v>
      </c>
      <c r="N6702">
        <v>0.21759999999999999</v>
      </c>
      <c r="O6702" t="s">
        <v>290</v>
      </c>
      <c r="P6702" t="s">
        <v>13356</v>
      </c>
      <c r="Q6702" t="s">
        <v>1888</v>
      </c>
      <c r="R6702" t="s">
        <v>13357</v>
      </c>
      <c r="S6702" t="s">
        <v>270</v>
      </c>
      <c r="T6702" t="b">
        <v>1</v>
      </c>
    </row>
    <row r="6703" spans="1:20" x14ac:dyDescent="0.25">
      <c r="A6703" t="s">
        <v>259</v>
      </c>
      <c r="B6703" t="s">
        <v>260</v>
      </c>
      <c r="C6703" t="s">
        <v>237</v>
      </c>
      <c r="D6703" t="s">
        <v>1400</v>
      </c>
      <c r="E6703" t="s">
        <v>3729</v>
      </c>
      <c r="F6703" t="s">
        <v>12044</v>
      </c>
      <c r="G6703" t="s">
        <v>12044</v>
      </c>
      <c r="H6703">
        <v>0.60199999999999998</v>
      </c>
      <c r="I6703" t="s">
        <v>265</v>
      </c>
      <c r="J6703" t="s">
        <v>242</v>
      </c>
      <c r="K6703" t="s">
        <v>243</v>
      </c>
      <c r="L6703" t="s">
        <v>244</v>
      </c>
      <c r="M6703">
        <v>0</v>
      </c>
      <c r="N6703">
        <v>0.60199999999999998</v>
      </c>
      <c r="O6703" t="s">
        <v>324</v>
      </c>
      <c r="P6703" t="s">
        <v>13358</v>
      </c>
      <c r="Q6703" t="s">
        <v>1404</v>
      </c>
      <c r="R6703" t="s">
        <v>13359</v>
      </c>
      <c r="S6703" t="s">
        <v>270</v>
      </c>
      <c r="T6703" t="b">
        <v>1</v>
      </c>
    </row>
    <row r="6704" spans="1:20" x14ac:dyDescent="0.25">
      <c r="A6704" t="s">
        <v>259</v>
      </c>
      <c r="B6704" t="s">
        <v>260</v>
      </c>
      <c r="C6704" t="s">
        <v>294</v>
      </c>
      <c r="D6704" t="s">
        <v>1400</v>
      </c>
      <c r="E6704" t="s">
        <v>3729</v>
      </c>
      <c r="F6704" t="s">
        <v>12044</v>
      </c>
      <c r="G6704" t="s">
        <v>12044</v>
      </c>
      <c r="H6704">
        <v>0.154</v>
      </c>
      <c r="I6704" t="s">
        <v>265</v>
      </c>
      <c r="J6704" t="s">
        <v>242</v>
      </c>
      <c r="K6704" t="s">
        <v>243</v>
      </c>
      <c r="L6704" t="s">
        <v>244</v>
      </c>
      <c r="M6704">
        <v>0</v>
      </c>
      <c r="N6704">
        <v>0.154</v>
      </c>
      <c r="O6704" t="s">
        <v>324</v>
      </c>
      <c r="P6704" t="s">
        <v>13358</v>
      </c>
      <c r="Q6704" t="s">
        <v>1404</v>
      </c>
      <c r="R6704" t="s">
        <v>13359</v>
      </c>
      <c r="S6704" t="s">
        <v>270</v>
      </c>
      <c r="T6704" t="b">
        <v>1</v>
      </c>
    </row>
    <row r="6705" spans="1:20" x14ac:dyDescent="0.25">
      <c r="A6705" t="s">
        <v>236</v>
      </c>
      <c r="B6705" t="s">
        <v>236</v>
      </c>
      <c r="C6705" t="s">
        <v>237</v>
      </c>
      <c r="D6705" t="s">
        <v>392</v>
      </c>
      <c r="F6705" t="s">
        <v>2718</v>
      </c>
      <c r="G6705" t="s">
        <v>9854</v>
      </c>
      <c r="H6705">
        <v>0.2</v>
      </c>
      <c r="I6705" t="s">
        <v>254</v>
      </c>
      <c r="J6705" t="s">
        <v>242</v>
      </c>
      <c r="K6705" t="s">
        <v>243</v>
      </c>
      <c r="L6705" t="s">
        <v>244</v>
      </c>
      <c r="M6705">
        <v>0</v>
      </c>
      <c r="N6705">
        <v>0.2</v>
      </c>
      <c r="O6705" t="s">
        <v>12107</v>
      </c>
      <c r="P6705" t="s">
        <v>13360</v>
      </c>
      <c r="Q6705" t="s">
        <v>397</v>
      </c>
      <c r="R6705" t="s">
        <v>3672</v>
      </c>
      <c r="S6705" t="s">
        <v>249</v>
      </c>
      <c r="T6705" t="b">
        <v>1</v>
      </c>
    </row>
    <row r="6706" spans="1:20" x14ac:dyDescent="0.25">
      <c r="A6706" t="s">
        <v>259</v>
      </c>
      <c r="B6706" t="s">
        <v>260</v>
      </c>
      <c r="C6706" t="s">
        <v>237</v>
      </c>
      <c r="D6706" t="s">
        <v>1236</v>
      </c>
      <c r="E6706" t="s">
        <v>1237</v>
      </c>
      <c r="F6706" t="s">
        <v>13361</v>
      </c>
      <c r="G6706" t="s">
        <v>13361</v>
      </c>
      <c r="H6706">
        <v>5.6800000000000003E-2</v>
      </c>
      <c r="I6706" t="s">
        <v>265</v>
      </c>
      <c r="J6706" t="s">
        <v>242</v>
      </c>
      <c r="K6706" t="s">
        <v>243</v>
      </c>
      <c r="L6706" t="s">
        <v>244</v>
      </c>
      <c r="M6706">
        <v>0</v>
      </c>
      <c r="N6706">
        <v>5.6800000000000003E-2</v>
      </c>
      <c r="O6706" t="s">
        <v>283</v>
      </c>
      <c r="P6706" t="s">
        <v>13362</v>
      </c>
      <c r="Q6706" t="s">
        <v>1240</v>
      </c>
      <c r="R6706" t="s">
        <v>13363</v>
      </c>
      <c r="S6706" t="s">
        <v>270</v>
      </c>
      <c r="T6706" t="b">
        <v>1</v>
      </c>
    </row>
    <row r="6707" spans="1:20" x14ac:dyDescent="0.25">
      <c r="A6707" t="s">
        <v>259</v>
      </c>
      <c r="B6707" t="s">
        <v>260</v>
      </c>
      <c r="C6707" t="s">
        <v>294</v>
      </c>
      <c r="D6707" t="s">
        <v>1236</v>
      </c>
      <c r="E6707" t="s">
        <v>1237</v>
      </c>
      <c r="F6707" t="s">
        <v>13361</v>
      </c>
      <c r="G6707" t="s">
        <v>13361</v>
      </c>
      <c r="H6707">
        <v>1.9199999999999998E-2</v>
      </c>
      <c r="I6707" t="s">
        <v>265</v>
      </c>
      <c r="J6707" t="s">
        <v>242</v>
      </c>
      <c r="K6707" t="s">
        <v>243</v>
      </c>
      <c r="L6707" t="s">
        <v>244</v>
      </c>
      <c r="M6707">
        <v>0</v>
      </c>
      <c r="N6707">
        <v>1.9199999999999998E-2</v>
      </c>
      <c r="O6707" t="s">
        <v>283</v>
      </c>
      <c r="P6707" t="s">
        <v>13362</v>
      </c>
      <c r="Q6707" t="s">
        <v>1240</v>
      </c>
      <c r="R6707" t="s">
        <v>13363</v>
      </c>
      <c r="S6707" t="s">
        <v>270</v>
      </c>
      <c r="T6707" t="b">
        <v>1</v>
      </c>
    </row>
    <row r="6708" spans="1:20" x14ac:dyDescent="0.25">
      <c r="A6708" t="s">
        <v>259</v>
      </c>
      <c r="B6708" t="s">
        <v>260</v>
      </c>
      <c r="C6708" t="s">
        <v>237</v>
      </c>
      <c r="D6708" t="s">
        <v>4818</v>
      </c>
      <c r="E6708" t="s">
        <v>6641</v>
      </c>
      <c r="F6708" t="s">
        <v>6642</v>
      </c>
      <c r="G6708" t="s">
        <v>6643</v>
      </c>
      <c r="H6708">
        <v>0.56799999999999995</v>
      </c>
      <c r="I6708" t="s">
        <v>265</v>
      </c>
      <c r="J6708" t="s">
        <v>242</v>
      </c>
      <c r="K6708" t="s">
        <v>243</v>
      </c>
      <c r="L6708" t="s">
        <v>244</v>
      </c>
      <c r="M6708">
        <v>0</v>
      </c>
      <c r="N6708">
        <v>0.56799999999999995</v>
      </c>
      <c r="O6708" t="s">
        <v>518</v>
      </c>
      <c r="P6708" s="18" t="s">
        <v>13364</v>
      </c>
      <c r="Q6708" t="s">
        <v>4820</v>
      </c>
      <c r="R6708" t="s">
        <v>13365</v>
      </c>
      <c r="S6708" t="s">
        <v>270</v>
      </c>
      <c r="T6708" t="b">
        <v>1</v>
      </c>
    </row>
    <row r="6709" spans="1:20" x14ac:dyDescent="0.25">
      <c r="A6709" t="s">
        <v>259</v>
      </c>
      <c r="B6709" t="s">
        <v>260</v>
      </c>
      <c r="C6709" t="s">
        <v>294</v>
      </c>
      <c r="D6709" t="s">
        <v>4818</v>
      </c>
      <c r="E6709" t="s">
        <v>6641</v>
      </c>
      <c r="F6709" t="s">
        <v>6642</v>
      </c>
      <c r="G6709" t="s">
        <v>6643</v>
      </c>
      <c r="H6709">
        <v>0.38400000000000001</v>
      </c>
      <c r="I6709" t="s">
        <v>265</v>
      </c>
      <c r="J6709" t="s">
        <v>242</v>
      </c>
      <c r="K6709" t="s">
        <v>243</v>
      </c>
      <c r="L6709" t="s">
        <v>244</v>
      </c>
      <c r="M6709">
        <v>0</v>
      </c>
      <c r="N6709">
        <v>0.38400000000000001</v>
      </c>
      <c r="O6709" t="s">
        <v>518</v>
      </c>
      <c r="P6709" s="18" t="s">
        <v>13364</v>
      </c>
      <c r="Q6709" t="s">
        <v>4820</v>
      </c>
      <c r="R6709" t="s">
        <v>13365</v>
      </c>
      <c r="S6709" t="s">
        <v>270</v>
      </c>
      <c r="T6709" t="b">
        <v>1</v>
      </c>
    </row>
    <row r="6710" spans="1:20" x14ac:dyDescent="0.25">
      <c r="A6710" t="s">
        <v>259</v>
      </c>
      <c r="B6710" t="s">
        <v>260</v>
      </c>
      <c r="C6710" t="s">
        <v>237</v>
      </c>
      <c r="D6710" t="s">
        <v>2354</v>
      </c>
      <c r="E6710" t="s">
        <v>11185</v>
      </c>
      <c r="F6710" t="s">
        <v>12537</v>
      </c>
      <c r="G6710" t="s">
        <v>12538</v>
      </c>
      <c r="H6710">
        <v>3.1739999999999999</v>
      </c>
      <c r="I6710" t="s">
        <v>265</v>
      </c>
      <c r="J6710" t="s">
        <v>242</v>
      </c>
      <c r="K6710" t="s">
        <v>243</v>
      </c>
      <c r="L6710" t="s">
        <v>244</v>
      </c>
      <c r="M6710">
        <v>0</v>
      </c>
      <c r="N6710">
        <v>3.1739999999999999</v>
      </c>
      <c r="O6710" t="s">
        <v>518</v>
      </c>
      <c r="P6710" t="s">
        <v>13366</v>
      </c>
      <c r="Q6710" t="s">
        <v>2359</v>
      </c>
      <c r="R6710" t="s">
        <v>13367</v>
      </c>
      <c r="S6710" t="s">
        <v>270</v>
      </c>
      <c r="T6710" t="b">
        <v>1</v>
      </c>
    </row>
    <row r="6711" spans="1:20" x14ac:dyDescent="0.25">
      <c r="A6711" t="s">
        <v>259</v>
      </c>
      <c r="B6711" t="s">
        <v>260</v>
      </c>
      <c r="C6711" t="s">
        <v>294</v>
      </c>
      <c r="D6711" t="s">
        <v>2354</v>
      </c>
      <c r="E6711" t="s">
        <v>11185</v>
      </c>
      <c r="F6711" t="s">
        <v>12537</v>
      </c>
      <c r="G6711" t="s">
        <v>12538</v>
      </c>
      <c r="H6711">
        <v>0.998</v>
      </c>
      <c r="I6711" t="s">
        <v>265</v>
      </c>
      <c r="J6711" t="s">
        <v>242</v>
      </c>
      <c r="K6711" t="s">
        <v>243</v>
      </c>
      <c r="L6711" t="s">
        <v>244</v>
      </c>
      <c r="M6711">
        <v>0</v>
      </c>
      <c r="N6711">
        <v>0.998</v>
      </c>
      <c r="O6711" t="s">
        <v>518</v>
      </c>
      <c r="P6711" t="s">
        <v>13366</v>
      </c>
      <c r="Q6711" t="s">
        <v>2359</v>
      </c>
      <c r="R6711" t="s">
        <v>13367</v>
      </c>
      <c r="S6711" t="s">
        <v>270</v>
      </c>
      <c r="T6711" t="b">
        <v>1</v>
      </c>
    </row>
    <row r="6712" spans="1:20" x14ac:dyDescent="0.25">
      <c r="A6712" t="s">
        <v>259</v>
      </c>
      <c r="B6712" t="s">
        <v>260</v>
      </c>
      <c r="C6712" t="s">
        <v>237</v>
      </c>
      <c r="D6712" t="s">
        <v>450</v>
      </c>
      <c r="E6712" t="s">
        <v>2918</v>
      </c>
      <c r="F6712" t="s">
        <v>2919</v>
      </c>
      <c r="G6712" t="s">
        <v>2919</v>
      </c>
      <c r="H6712">
        <v>11.333</v>
      </c>
      <c r="I6712" t="s">
        <v>265</v>
      </c>
      <c r="J6712" t="s">
        <v>242</v>
      </c>
      <c r="K6712" t="s">
        <v>243</v>
      </c>
      <c r="L6712" t="s">
        <v>244</v>
      </c>
      <c r="M6712">
        <v>0</v>
      </c>
      <c r="N6712">
        <v>11.333</v>
      </c>
      <c r="O6712" t="s">
        <v>331</v>
      </c>
      <c r="P6712" t="s">
        <v>13368</v>
      </c>
      <c r="Q6712" t="s">
        <v>453</v>
      </c>
      <c r="R6712" t="s">
        <v>13369</v>
      </c>
      <c r="S6712" t="s">
        <v>270</v>
      </c>
      <c r="T6712" t="b">
        <v>1</v>
      </c>
    </row>
    <row r="6713" spans="1:20" x14ac:dyDescent="0.25">
      <c r="A6713" t="s">
        <v>259</v>
      </c>
      <c r="B6713" t="s">
        <v>260</v>
      </c>
      <c r="C6713" t="s">
        <v>294</v>
      </c>
      <c r="D6713" t="s">
        <v>450</v>
      </c>
      <c r="E6713" t="s">
        <v>2918</v>
      </c>
      <c r="F6713" t="s">
        <v>2919</v>
      </c>
      <c r="G6713" t="s">
        <v>2919</v>
      </c>
      <c r="H6713">
        <v>6.9169999999999998</v>
      </c>
      <c r="I6713" t="s">
        <v>265</v>
      </c>
      <c r="J6713" t="s">
        <v>242</v>
      </c>
      <c r="K6713" t="s">
        <v>243</v>
      </c>
      <c r="L6713" t="s">
        <v>244</v>
      </c>
      <c r="M6713">
        <v>0</v>
      </c>
      <c r="N6713">
        <v>6.9169999999999998</v>
      </c>
      <c r="O6713" t="s">
        <v>331</v>
      </c>
      <c r="P6713" t="s">
        <v>13368</v>
      </c>
      <c r="Q6713" t="s">
        <v>453</v>
      </c>
      <c r="R6713" t="s">
        <v>13369</v>
      </c>
      <c r="S6713" t="s">
        <v>270</v>
      </c>
      <c r="T6713" t="b">
        <v>1</v>
      </c>
    </row>
    <row r="6714" spans="1:20" x14ac:dyDescent="0.25">
      <c r="A6714" t="s">
        <v>259</v>
      </c>
      <c r="B6714" t="s">
        <v>260</v>
      </c>
      <c r="C6714" t="s">
        <v>237</v>
      </c>
      <c r="D6714" t="s">
        <v>796</v>
      </c>
      <c r="E6714" t="s">
        <v>2697</v>
      </c>
      <c r="F6714" t="s">
        <v>13370</v>
      </c>
      <c r="G6714" t="s">
        <v>13370</v>
      </c>
      <c r="H6714">
        <v>3.488</v>
      </c>
      <c r="I6714" t="s">
        <v>265</v>
      </c>
      <c r="J6714" t="s">
        <v>242</v>
      </c>
      <c r="K6714" t="s">
        <v>243</v>
      </c>
      <c r="L6714" t="s">
        <v>244</v>
      </c>
      <c r="M6714">
        <v>0</v>
      </c>
      <c r="N6714">
        <v>3.488</v>
      </c>
      <c r="O6714" t="s">
        <v>324</v>
      </c>
      <c r="P6714" t="s">
        <v>13371</v>
      </c>
      <c r="Q6714" t="s">
        <v>800</v>
      </c>
      <c r="R6714" t="s">
        <v>13372</v>
      </c>
      <c r="S6714" t="s">
        <v>270</v>
      </c>
      <c r="T6714" t="b">
        <v>1</v>
      </c>
    </row>
    <row r="6715" spans="1:20" x14ac:dyDescent="0.25">
      <c r="A6715" t="s">
        <v>259</v>
      </c>
      <c r="B6715" t="s">
        <v>260</v>
      </c>
      <c r="C6715" t="s">
        <v>294</v>
      </c>
      <c r="D6715" t="s">
        <v>796</v>
      </c>
      <c r="E6715" t="s">
        <v>2697</v>
      </c>
      <c r="F6715" t="s">
        <v>13370</v>
      </c>
      <c r="G6715" t="s">
        <v>13370</v>
      </c>
      <c r="H6715">
        <v>2.016</v>
      </c>
      <c r="I6715" t="s">
        <v>265</v>
      </c>
      <c r="J6715" t="s">
        <v>242</v>
      </c>
      <c r="K6715" t="s">
        <v>243</v>
      </c>
      <c r="L6715" t="s">
        <v>244</v>
      </c>
      <c r="M6715">
        <v>0</v>
      </c>
      <c r="N6715">
        <v>2.016</v>
      </c>
      <c r="O6715" t="s">
        <v>324</v>
      </c>
      <c r="P6715" t="s">
        <v>13371</v>
      </c>
      <c r="Q6715" t="s">
        <v>800</v>
      </c>
      <c r="R6715" t="s">
        <v>13372</v>
      </c>
      <c r="S6715" t="s">
        <v>270</v>
      </c>
      <c r="T6715" t="b">
        <v>1</v>
      </c>
    </row>
    <row r="6716" spans="1:20" x14ac:dyDescent="0.25">
      <c r="A6716" t="s">
        <v>259</v>
      </c>
      <c r="B6716" t="s">
        <v>260</v>
      </c>
      <c r="C6716" t="s">
        <v>237</v>
      </c>
      <c r="D6716" t="s">
        <v>2566</v>
      </c>
      <c r="E6716" t="s">
        <v>4808</v>
      </c>
      <c r="F6716" t="s">
        <v>4809</v>
      </c>
      <c r="G6716" t="s">
        <v>4809</v>
      </c>
      <c r="H6716">
        <v>0.65600000000000003</v>
      </c>
      <c r="I6716" t="s">
        <v>265</v>
      </c>
      <c r="J6716" t="s">
        <v>242</v>
      </c>
      <c r="K6716" t="s">
        <v>243</v>
      </c>
      <c r="L6716" t="s">
        <v>244</v>
      </c>
      <c r="M6716">
        <v>0</v>
      </c>
      <c r="N6716">
        <v>0.65600000000000003</v>
      </c>
      <c r="O6716" t="s">
        <v>324</v>
      </c>
      <c r="P6716" t="s">
        <v>13373</v>
      </c>
      <c r="Q6716" t="s">
        <v>2570</v>
      </c>
      <c r="R6716" t="s">
        <v>13374</v>
      </c>
      <c r="S6716" t="s">
        <v>270</v>
      </c>
      <c r="T6716" t="b">
        <v>1</v>
      </c>
    </row>
    <row r="6717" spans="1:20" x14ac:dyDescent="0.25">
      <c r="A6717" t="s">
        <v>259</v>
      </c>
      <c r="B6717" t="s">
        <v>260</v>
      </c>
      <c r="C6717" t="s">
        <v>294</v>
      </c>
      <c r="D6717" t="s">
        <v>2566</v>
      </c>
      <c r="E6717" t="s">
        <v>4808</v>
      </c>
      <c r="F6717" t="s">
        <v>4809</v>
      </c>
      <c r="G6717" t="s">
        <v>4809</v>
      </c>
      <c r="H6717">
        <v>0.18099999999999999</v>
      </c>
      <c r="I6717" t="s">
        <v>265</v>
      </c>
      <c r="J6717" t="s">
        <v>242</v>
      </c>
      <c r="K6717" t="s">
        <v>243</v>
      </c>
      <c r="L6717" t="s">
        <v>244</v>
      </c>
      <c r="M6717">
        <v>0</v>
      </c>
      <c r="N6717">
        <v>0.18099999999999999</v>
      </c>
      <c r="O6717" t="s">
        <v>324</v>
      </c>
      <c r="P6717" t="s">
        <v>13373</v>
      </c>
      <c r="Q6717" t="s">
        <v>2570</v>
      </c>
      <c r="R6717" t="s">
        <v>13374</v>
      </c>
      <c r="S6717" t="s">
        <v>270</v>
      </c>
      <c r="T6717" t="b">
        <v>1</v>
      </c>
    </row>
    <row r="6718" spans="1:20" x14ac:dyDescent="0.25">
      <c r="A6718" t="s">
        <v>259</v>
      </c>
      <c r="B6718" t="s">
        <v>260</v>
      </c>
      <c r="C6718" t="s">
        <v>237</v>
      </c>
      <c r="D6718" t="s">
        <v>1786</v>
      </c>
      <c r="E6718" t="s">
        <v>1787</v>
      </c>
      <c r="F6718" t="s">
        <v>11069</v>
      </c>
      <c r="G6718" t="s">
        <v>11069</v>
      </c>
      <c r="H6718">
        <v>1.744</v>
      </c>
      <c r="I6718" t="s">
        <v>265</v>
      </c>
      <c r="J6718" t="s">
        <v>242</v>
      </c>
      <c r="K6718" t="s">
        <v>243</v>
      </c>
      <c r="L6718" t="s">
        <v>244</v>
      </c>
      <c r="M6718">
        <v>0</v>
      </c>
      <c r="N6718">
        <v>1.744</v>
      </c>
      <c r="O6718" t="s">
        <v>324</v>
      </c>
      <c r="P6718" t="s">
        <v>13375</v>
      </c>
      <c r="Q6718" t="s">
        <v>1790</v>
      </c>
      <c r="R6718" t="s">
        <v>13376</v>
      </c>
      <c r="S6718" t="s">
        <v>270</v>
      </c>
      <c r="T6718" t="b">
        <v>1</v>
      </c>
    </row>
    <row r="6719" spans="1:20" x14ac:dyDescent="0.25">
      <c r="A6719" t="s">
        <v>259</v>
      </c>
      <c r="B6719" t="s">
        <v>260</v>
      </c>
      <c r="C6719" t="s">
        <v>294</v>
      </c>
      <c r="D6719" t="s">
        <v>1786</v>
      </c>
      <c r="E6719" t="s">
        <v>1787</v>
      </c>
      <c r="F6719" t="s">
        <v>11069</v>
      </c>
      <c r="G6719" t="s">
        <v>11069</v>
      </c>
      <c r="H6719">
        <v>1.008</v>
      </c>
      <c r="I6719" t="s">
        <v>265</v>
      </c>
      <c r="J6719" t="s">
        <v>242</v>
      </c>
      <c r="K6719" t="s">
        <v>243</v>
      </c>
      <c r="L6719" t="s">
        <v>244</v>
      </c>
      <c r="M6719">
        <v>0</v>
      </c>
      <c r="N6719">
        <v>1.008</v>
      </c>
      <c r="O6719" t="s">
        <v>324</v>
      </c>
      <c r="P6719" t="s">
        <v>13375</v>
      </c>
      <c r="Q6719" t="s">
        <v>1790</v>
      </c>
      <c r="R6719" t="s">
        <v>13376</v>
      </c>
      <c r="S6719" t="s">
        <v>270</v>
      </c>
      <c r="T6719" t="b">
        <v>1</v>
      </c>
    </row>
    <row r="6720" spans="1:20" x14ac:dyDescent="0.25">
      <c r="A6720" t="s">
        <v>236</v>
      </c>
      <c r="B6720" t="s">
        <v>236</v>
      </c>
      <c r="C6720" t="s">
        <v>237</v>
      </c>
      <c r="D6720" t="s">
        <v>355</v>
      </c>
      <c r="F6720" t="s">
        <v>600</v>
      </c>
      <c r="G6720" t="s">
        <v>814</v>
      </c>
      <c r="H6720">
        <v>4.0000000000000001E-3</v>
      </c>
      <c r="I6720" t="s">
        <v>254</v>
      </c>
      <c r="J6720" t="s">
        <v>242</v>
      </c>
      <c r="K6720" t="s">
        <v>243</v>
      </c>
      <c r="L6720" t="s">
        <v>244</v>
      </c>
      <c r="M6720">
        <v>0</v>
      </c>
      <c r="N6720">
        <v>4.0000000000000001E-3</v>
      </c>
      <c r="O6720" t="s">
        <v>358</v>
      </c>
      <c r="P6720" t="s">
        <v>13377</v>
      </c>
      <c r="Q6720" t="s">
        <v>360</v>
      </c>
      <c r="R6720" t="s">
        <v>5459</v>
      </c>
      <c r="S6720" t="s">
        <v>249</v>
      </c>
      <c r="T6720" t="b">
        <v>1</v>
      </c>
    </row>
    <row r="6721" spans="1:20" x14ac:dyDescent="0.25">
      <c r="A6721" t="s">
        <v>259</v>
      </c>
      <c r="B6721" t="s">
        <v>260</v>
      </c>
      <c r="C6721" t="s">
        <v>237</v>
      </c>
      <c r="D6721" t="s">
        <v>899</v>
      </c>
      <c r="E6721" t="s">
        <v>1757</v>
      </c>
      <c r="F6721" t="s">
        <v>13378</v>
      </c>
      <c r="G6721" t="s">
        <v>13379</v>
      </c>
      <c r="H6721">
        <v>5.28E-2</v>
      </c>
      <c r="I6721" t="s">
        <v>265</v>
      </c>
      <c r="J6721" t="s">
        <v>242</v>
      </c>
      <c r="K6721" t="s">
        <v>243</v>
      </c>
      <c r="L6721" t="s">
        <v>244</v>
      </c>
      <c r="M6721">
        <v>0</v>
      </c>
      <c r="N6721">
        <v>5.28E-2</v>
      </c>
      <c r="O6721" t="s">
        <v>372</v>
      </c>
      <c r="P6721" t="s">
        <v>13380</v>
      </c>
      <c r="Q6721" t="s">
        <v>904</v>
      </c>
      <c r="R6721" t="s">
        <v>13381</v>
      </c>
      <c r="S6721" t="s">
        <v>270</v>
      </c>
      <c r="T6721" t="b">
        <v>1</v>
      </c>
    </row>
    <row r="6722" spans="1:20" x14ac:dyDescent="0.25">
      <c r="A6722" t="s">
        <v>259</v>
      </c>
      <c r="B6722" t="s">
        <v>260</v>
      </c>
      <c r="C6722" t="s">
        <v>294</v>
      </c>
      <c r="D6722" t="s">
        <v>899</v>
      </c>
      <c r="E6722" t="s">
        <v>1757</v>
      </c>
      <c r="F6722" t="s">
        <v>13378</v>
      </c>
      <c r="G6722" t="s">
        <v>13379</v>
      </c>
      <c r="H6722">
        <v>3.8600000000000002E-2</v>
      </c>
      <c r="I6722" t="s">
        <v>265</v>
      </c>
      <c r="J6722" t="s">
        <v>242</v>
      </c>
      <c r="K6722" t="s">
        <v>243</v>
      </c>
      <c r="L6722" t="s">
        <v>244</v>
      </c>
      <c r="M6722">
        <v>0</v>
      </c>
      <c r="N6722">
        <v>3.8600000000000002E-2</v>
      </c>
      <c r="O6722" t="s">
        <v>446</v>
      </c>
      <c r="P6722" t="s">
        <v>13380</v>
      </c>
      <c r="Q6722" t="s">
        <v>904</v>
      </c>
      <c r="R6722" t="s">
        <v>13381</v>
      </c>
      <c r="S6722" t="s">
        <v>270</v>
      </c>
      <c r="T6722" t="b">
        <v>1</v>
      </c>
    </row>
    <row r="6723" spans="1:20" x14ac:dyDescent="0.25">
      <c r="A6723" t="s">
        <v>259</v>
      </c>
      <c r="B6723" t="s">
        <v>260</v>
      </c>
      <c r="C6723" t="s">
        <v>237</v>
      </c>
      <c r="D6723" t="s">
        <v>869</v>
      </c>
      <c r="E6723" t="s">
        <v>13382</v>
      </c>
      <c r="F6723" t="s">
        <v>13383</v>
      </c>
      <c r="G6723" t="s">
        <v>13383</v>
      </c>
      <c r="H6723">
        <v>1.1759999999999999</v>
      </c>
      <c r="I6723" t="s">
        <v>265</v>
      </c>
      <c r="J6723" t="s">
        <v>242</v>
      </c>
      <c r="K6723" t="s">
        <v>243</v>
      </c>
      <c r="L6723" t="s">
        <v>244</v>
      </c>
      <c r="M6723">
        <v>0</v>
      </c>
      <c r="N6723">
        <v>1.1759999999999999</v>
      </c>
      <c r="O6723" t="s">
        <v>372</v>
      </c>
      <c r="P6723" t="s">
        <v>13384</v>
      </c>
      <c r="Q6723" t="s">
        <v>873</v>
      </c>
      <c r="R6723" t="s">
        <v>13385</v>
      </c>
      <c r="S6723" t="s">
        <v>270</v>
      </c>
      <c r="T6723" t="b">
        <v>1</v>
      </c>
    </row>
    <row r="6724" spans="1:20" x14ac:dyDescent="0.25">
      <c r="A6724" t="s">
        <v>259</v>
      </c>
      <c r="B6724" t="s">
        <v>260</v>
      </c>
      <c r="C6724" t="s">
        <v>237</v>
      </c>
      <c r="D6724" t="s">
        <v>5949</v>
      </c>
      <c r="E6724" t="s">
        <v>9446</v>
      </c>
      <c r="F6724" t="s">
        <v>9446</v>
      </c>
      <c r="G6724" t="s">
        <v>13386</v>
      </c>
      <c r="H6724">
        <v>1.4590000000000001</v>
      </c>
      <c r="I6724" t="s">
        <v>265</v>
      </c>
      <c r="J6724" t="s">
        <v>242</v>
      </c>
      <c r="K6724" t="s">
        <v>243</v>
      </c>
      <c r="L6724" t="s">
        <v>244</v>
      </c>
      <c r="M6724">
        <v>0</v>
      </c>
      <c r="N6724">
        <v>1.4590000000000001</v>
      </c>
      <c r="O6724" t="s">
        <v>310</v>
      </c>
      <c r="P6724" t="s">
        <v>13387</v>
      </c>
      <c r="Q6724" t="s">
        <v>5953</v>
      </c>
      <c r="R6724" t="s">
        <v>13388</v>
      </c>
      <c r="S6724" t="s">
        <v>270</v>
      </c>
      <c r="T6724" t="b">
        <v>1</v>
      </c>
    </row>
    <row r="6725" spans="1:20" x14ac:dyDescent="0.25">
      <c r="A6725" t="s">
        <v>259</v>
      </c>
      <c r="B6725" t="s">
        <v>260</v>
      </c>
      <c r="C6725" t="s">
        <v>294</v>
      </c>
      <c r="D6725" t="s">
        <v>5949</v>
      </c>
      <c r="E6725" t="s">
        <v>9446</v>
      </c>
      <c r="F6725" t="s">
        <v>9446</v>
      </c>
      <c r="G6725" t="s">
        <v>13386</v>
      </c>
      <c r="H6725">
        <v>0.72299999999999998</v>
      </c>
      <c r="I6725" t="s">
        <v>265</v>
      </c>
      <c r="J6725" t="s">
        <v>242</v>
      </c>
      <c r="K6725" t="s">
        <v>243</v>
      </c>
      <c r="L6725" t="s">
        <v>244</v>
      </c>
      <c r="M6725">
        <v>0</v>
      </c>
      <c r="N6725">
        <v>0.72299999999999998</v>
      </c>
      <c r="O6725" t="s">
        <v>310</v>
      </c>
      <c r="P6725" t="s">
        <v>13387</v>
      </c>
      <c r="Q6725" t="s">
        <v>5953</v>
      </c>
      <c r="R6725" t="s">
        <v>13388</v>
      </c>
      <c r="S6725" t="s">
        <v>270</v>
      </c>
      <c r="T6725" t="b">
        <v>1</v>
      </c>
    </row>
    <row r="6726" spans="1:20" x14ac:dyDescent="0.25">
      <c r="A6726" t="s">
        <v>259</v>
      </c>
      <c r="B6726" t="s">
        <v>260</v>
      </c>
      <c r="C6726" t="s">
        <v>237</v>
      </c>
      <c r="D6726" t="s">
        <v>853</v>
      </c>
      <c r="E6726" t="s">
        <v>6641</v>
      </c>
      <c r="F6726" t="s">
        <v>12655</v>
      </c>
      <c r="G6726" t="s">
        <v>12656</v>
      </c>
      <c r="H6726">
        <v>3.8399999999999997E-2</v>
      </c>
      <c r="I6726" t="s">
        <v>265</v>
      </c>
      <c r="J6726" t="s">
        <v>242</v>
      </c>
      <c r="K6726" t="s">
        <v>243</v>
      </c>
      <c r="L6726" t="s">
        <v>244</v>
      </c>
      <c r="M6726">
        <v>0</v>
      </c>
      <c r="N6726">
        <v>3.8399999999999997E-2</v>
      </c>
      <c r="O6726" t="s">
        <v>446</v>
      </c>
      <c r="P6726" t="s">
        <v>13389</v>
      </c>
      <c r="Q6726" t="s">
        <v>858</v>
      </c>
      <c r="R6726" t="s">
        <v>13390</v>
      </c>
      <c r="S6726" t="s">
        <v>270</v>
      </c>
      <c r="T6726" t="b">
        <v>1</v>
      </c>
    </row>
    <row r="6727" spans="1:20" x14ac:dyDescent="0.25">
      <c r="A6727" t="s">
        <v>259</v>
      </c>
      <c r="B6727" t="s">
        <v>260</v>
      </c>
      <c r="C6727" t="s">
        <v>237</v>
      </c>
      <c r="D6727" t="s">
        <v>1982</v>
      </c>
      <c r="E6727" t="s">
        <v>7240</v>
      </c>
      <c r="F6727" t="s">
        <v>11210</v>
      </c>
      <c r="G6727" t="s">
        <v>11211</v>
      </c>
      <c r="H6727">
        <v>1.161402</v>
      </c>
      <c r="I6727" t="s">
        <v>265</v>
      </c>
      <c r="J6727" t="s">
        <v>242</v>
      </c>
      <c r="K6727" t="s">
        <v>243</v>
      </c>
      <c r="L6727" t="s">
        <v>244</v>
      </c>
      <c r="M6727">
        <v>0</v>
      </c>
      <c r="N6727">
        <v>1.161402</v>
      </c>
      <c r="O6727" t="s">
        <v>372</v>
      </c>
      <c r="P6727" t="s">
        <v>13391</v>
      </c>
      <c r="Q6727" t="s">
        <v>1987</v>
      </c>
      <c r="R6727" t="s">
        <v>13392</v>
      </c>
      <c r="S6727" t="s">
        <v>270</v>
      </c>
      <c r="T6727" t="b">
        <v>1</v>
      </c>
    </row>
    <row r="6728" spans="1:20" x14ac:dyDescent="0.25">
      <c r="A6728" t="s">
        <v>259</v>
      </c>
      <c r="B6728" t="s">
        <v>260</v>
      </c>
      <c r="C6728" t="s">
        <v>237</v>
      </c>
      <c r="D6728" t="s">
        <v>287</v>
      </c>
      <c r="E6728" t="s">
        <v>2790</v>
      </c>
      <c r="F6728" t="s">
        <v>13393</v>
      </c>
      <c r="G6728" t="s">
        <v>13393</v>
      </c>
      <c r="H6728">
        <v>16.736000000000001</v>
      </c>
      <c r="I6728" t="s">
        <v>265</v>
      </c>
      <c r="J6728" t="s">
        <v>242</v>
      </c>
      <c r="K6728" t="s">
        <v>243</v>
      </c>
      <c r="L6728" t="s">
        <v>244</v>
      </c>
      <c r="M6728">
        <v>0</v>
      </c>
      <c r="N6728">
        <v>16.736000000000001</v>
      </c>
      <c r="O6728" t="s">
        <v>290</v>
      </c>
      <c r="P6728" t="s">
        <v>13394</v>
      </c>
      <c r="Q6728" t="s">
        <v>292</v>
      </c>
      <c r="R6728" t="s">
        <v>13395</v>
      </c>
      <c r="S6728" t="s">
        <v>270</v>
      </c>
      <c r="T6728" t="b">
        <v>1</v>
      </c>
    </row>
    <row r="6729" spans="1:20" x14ac:dyDescent="0.25">
      <c r="A6729" t="s">
        <v>259</v>
      </c>
      <c r="B6729" t="s">
        <v>260</v>
      </c>
      <c r="C6729" t="s">
        <v>294</v>
      </c>
      <c r="D6729" t="s">
        <v>287</v>
      </c>
      <c r="E6729" t="s">
        <v>2790</v>
      </c>
      <c r="F6729" t="s">
        <v>13393</v>
      </c>
      <c r="G6729" t="s">
        <v>13393</v>
      </c>
      <c r="H6729">
        <v>8.64</v>
      </c>
      <c r="I6729" t="s">
        <v>265</v>
      </c>
      <c r="J6729" t="s">
        <v>242</v>
      </c>
      <c r="K6729" t="s">
        <v>243</v>
      </c>
      <c r="L6729" t="s">
        <v>244</v>
      </c>
      <c r="M6729">
        <v>0</v>
      </c>
      <c r="N6729">
        <v>8.64</v>
      </c>
      <c r="O6729" t="s">
        <v>290</v>
      </c>
      <c r="P6729" t="s">
        <v>13394</v>
      </c>
      <c r="Q6729" t="s">
        <v>292</v>
      </c>
      <c r="R6729" t="s">
        <v>13395</v>
      </c>
      <c r="S6729" t="s">
        <v>270</v>
      </c>
      <c r="T6729" t="b">
        <v>1</v>
      </c>
    </row>
    <row r="6730" spans="1:20" x14ac:dyDescent="0.25">
      <c r="A6730" t="s">
        <v>259</v>
      </c>
      <c r="B6730" t="s">
        <v>260</v>
      </c>
      <c r="C6730" t="s">
        <v>237</v>
      </c>
      <c r="D6730" t="s">
        <v>1375</v>
      </c>
      <c r="E6730" t="s">
        <v>3856</v>
      </c>
      <c r="F6730" t="s">
        <v>12216</v>
      </c>
      <c r="G6730" t="s">
        <v>12216</v>
      </c>
      <c r="H6730">
        <v>9.1199999999999992</v>
      </c>
      <c r="I6730" t="s">
        <v>265</v>
      </c>
      <c r="J6730" t="s">
        <v>242</v>
      </c>
      <c r="K6730" t="s">
        <v>243</v>
      </c>
      <c r="L6730" t="s">
        <v>244</v>
      </c>
      <c r="M6730">
        <v>0</v>
      </c>
      <c r="N6730">
        <v>9.1199999999999992</v>
      </c>
      <c r="O6730" t="s">
        <v>1378</v>
      </c>
      <c r="P6730" t="s">
        <v>1379</v>
      </c>
      <c r="Q6730" t="s">
        <v>1380</v>
      </c>
      <c r="R6730" t="s">
        <v>13396</v>
      </c>
      <c r="S6730" t="s">
        <v>270</v>
      </c>
      <c r="T6730" t="b">
        <v>0</v>
      </c>
    </row>
    <row r="6731" spans="1:20" x14ac:dyDescent="0.25">
      <c r="A6731" t="s">
        <v>259</v>
      </c>
      <c r="B6731" t="s">
        <v>260</v>
      </c>
      <c r="C6731" t="s">
        <v>294</v>
      </c>
      <c r="D6731" t="s">
        <v>1375</v>
      </c>
      <c r="E6731" t="s">
        <v>3856</v>
      </c>
      <c r="F6731" t="s">
        <v>12216</v>
      </c>
      <c r="G6731" t="s">
        <v>12216</v>
      </c>
      <c r="H6731">
        <v>3.6</v>
      </c>
      <c r="I6731" t="s">
        <v>265</v>
      </c>
      <c r="J6731" t="s">
        <v>242</v>
      </c>
      <c r="K6731" t="s">
        <v>243</v>
      </c>
      <c r="L6731" t="s">
        <v>244</v>
      </c>
      <c r="M6731">
        <v>0</v>
      </c>
      <c r="N6731">
        <v>3.6</v>
      </c>
      <c r="O6731" t="s">
        <v>1378</v>
      </c>
      <c r="P6731" t="s">
        <v>1379</v>
      </c>
      <c r="Q6731" t="s">
        <v>1380</v>
      </c>
      <c r="R6731" t="s">
        <v>13396</v>
      </c>
      <c r="S6731" t="s">
        <v>270</v>
      </c>
      <c r="T6731" t="b">
        <v>0</v>
      </c>
    </row>
    <row r="6732" spans="1:20" x14ac:dyDescent="0.25">
      <c r="A6732" t="s">
        <v>259</v>
      </c>
      <c r="B6732" t="s">
        <v>260</v>
      </c>
      <c r="C6732" t="s">
        <v>237</v>
      </c>
      <c r="D6732" t="s">
        <v>853</v>
      </c>
      <c r="E6732" t="s">
        <v>1074</v>
      </c>
      <c r="F6732" t="s">
        <v>13053</v>
      </c>
      <c r="G6732" t="s">
        <v>13054</v>
      </c>
      <c r="H6732">
        <v>7.6799999999999993E-2</v>
      </c>
      <c r="I6732" t="s">
        <v>265</v>
      </c>
      <c r="J6732" t="s">
        <v>242</v>
      </c>
      <c r="K6732" t="s">
        <v>243</v>
      </c>
      <c r="L6732" t="s">
        <v>244</v>
      </c>
      <c r="M6732">
        <v>0</v>
      </c>
      <c r="N6732">
        <v>7.6799999999999993E-2</v>
      </c>
      <c r="O6732" t="s">
        <v>446</v>
      </c>
      <c r="P6732" t="s">
        <v>13397</v>
      </c>
      <c r="Q6732" t="s">
        <v>858</v>
      </c>
      <c r="R6732" t="s">
        <v>13398</v>
      </c>
      <c r="S6732" t="s">
        <v>270</v>
      </c>
      <c r="T6732" t="b">
        <v>1</v>
      </c>
    </row>
    <row r="6733" spans="1:20" x14ac:dyDescent="0.25">
      <c r="A6733" t="s">
        <v>259</v>
      </c>
      <c r="B6733" t="s">
        <v>260</v>
      </c>
      <c r="C6733" t="s">
        <v>237</v>
      </c>
      <c r="D6733" t="s">
        <v>514</v>
      </c>
      <c r="E6733" t="s">
        <v>1773</v>
      </c>
      <c r="F6733" t="s">
        <v>11143</v>
      </c>
      <c r="G6733" t="s">
        <v>11144</v>
      </c>
      <c r="H6733">
        <v>2.7120000000000002</v>
      </c>
      <c r="I6733" t="s">
        <v>265</v>
      </c>
      <c r="J6733" t="s">
        <v>242</v>
      </c>
      <c r="K6733" t="s">
        <v>243</v>
      </c>
      <c r="L6733" t="s">
        <v>244</v>
      </c>
      <c r="M6733">
        <v>0</v>
      </c>
      <c r="N6733">
        <v>2.7120000000000002</v>
      </c>
      <c r="O6733" t="s">
        <v>518</v>
      </c>
      <c r="P6733" t="s">
        <v>13399</v>
      </c>
      <c r="Q6733" t="s">
        <v>520</v>
      </c>
      <c r="R6733" t="s">
        <v>13400</v>
      </c>
      <c r="S6733" t="s">
        <v>270</v>
      </c>
      <c r="T6733" t="b">
        <v>1</v>
      </c>
    </row>
    <row r="6734" spans="1:20" x14ac:dyDescent="0.25">
      <c r="A6734" t="s">
        <v>259</v>
      </c>
      <c r="B6734" t="s">
        <v>260</v>
      </c>
      <c r="C6734" t="s">
        <v>336</v>
      </c>
      <c r="D6734" t="s">
        <v>514</v>
      </c>
      <c r="E6734" t="s">
        <v>1773</v>
      </c>
      <c r="F6734" t="s">
        <v>11143</v>
      </c>
      <c r="G6734" t="s">
        <v>11144</v>
      </c>
      <c r="H6734">
        <v>19006</v>
      </c>
      <c r="I6734" t="s">
        <v>265</v>
      </c>
      <c r="J6734" t="s">
        <v>242</v>
      </c>
      <c r="K6734" t="s">
        <v>243</v>
      </c>
      <c r="L6734" t="s">
        <v>244</v>
      </c>
      <c r="M6734">
        <v>0</v>
      </c>
      <c r="N6734">
        <v>19006</v>
      </c>
      <c r="O6734" t="s">
        <v>518</v>
      </c>
      <c r="P6734" t="s">
        <v>13399</v>
      </c>
      <c r="Q6734" t="s">
        <v>520</v>
      </c>
      <c r="R6734" t="s">
        <v>13401</v>
      </c>
      <c r="S6734" t="s">
        <v>270</v>
      </c>
      <c r="T6734" t="b">
        <v>1</v>
      </c>
    </row>
    <row r="6735" spans="1:20" x14ac:dyDescent="0.25">
      <c r="A6735" t="s">
        <v>259</v>
      </c>
      <c r="B6735" t="s">
        <v>260</v>
      </c>
      <c r="C6735" t="s">
        <v>336</v>
      </c>
      <c r="D6735" t="s">
        <v>514</v>
      </c>
      <c r="E6735" t="s">
        <v>1773</v>
      </c>
      <c r="F6735" t="s">
        <v>11143</v>
      </c>
      <c r="G6735" t="s">
        <v>11144</v>
      </c>
      <c r="H6735">
        <v>42763</v>
      </c>
      <c r="I6735" t="s">
        <v>265</v>
      </c>
      <c r="J6735" t="s">
        <v>242</v>
      </c>
      <c r="K6735" t="s">
        <v>243</v>
      </c>
      <c r="L6735" t="s">
        <v>244</v>
      </c>
      <c r="M6735">
        <v>0</v>
      </c>
      <c r="N6735">
        <v>42763</v>
      </c>
      <c r="O6735" t="s">
        <v>518</v>
      </c>
      <c r="P6735" t="s">
        <v>13399</v>
      </c>
      <c r="Q6735" t="s">
        <v>520</v>
      </c>
      <c r="R6735" t="s">
        <v>13402</v>
      </c>
      <c r="S6735" t="s">
        <v>270</v>
      </c>
      <c r="T6735" t="b">
        <v>1</v>
      </c>
    </row>
    <row r="6736" spans="1:20" x14ac:dyDescent="0.25">
      <c r="A6736" t="s">
        <v>236</v>
      </c>
      <c r="B6736" t="s">
        <v>236</v>
      </c>
      <c r="C6736" t="s">
        <v>237</v>
      </c>
      <c r="D6736" t="s">
        <v>314</v>
      </c>
      <c r="F6736" t="s">
        <v>544</v>
      </c>
      <c r="G6736" t="s">
        <v>1215</v>
      </c>
      <c r="H6736">
        <v>0.1</v>
      </c>
      <c r="I6736" t="s">
        <v>254</v>
      </c>
      <c r="J6736" t="s">
        <v>242</v>
      </c>
      <c r="K6736" t="s">
        <v>243</v>
      </c>
      <c r="L6736" t="s">
        <v>244</v>
      </c>
      <c r="M6736">
        <v>0</v>
      </c>
      <c r="N6736">
        <v>0.1</v>
      </c>
      <c r="O6736" t="s">
        <v>569</v>
      </c>
      <c r="P6736" t="s">
        <v>1216</v>
      </c>
      <c r="Q6736" t="s">
        <v>318</v>
      </c>
      <c r="R6736" t="s">
        <v>1409</v>
      </c>
      <c r="S6736" t="s">
        <v>249</v>
      </c>
      <c r="T6736" t="b">
        <v>1</v>
      </c>
    </row>
    <row r="6737" spans="1:20" x14ac:dyDescent="0.25">
      <c r="A6737" t="s">
        <v>259</v>
      </c>
      <c r="B6737" t="s">
        <v>260</v>
      </c>
      <c r="C6737" t="s">
        <v>237</v>
      </c>
      <c r="D6737" t="s">
        <v>1442</v>
      </c>
      <c r="E6737" t="s">
        <v>1443</v>
      </c>
      <c r="F6737" t="s">
        <v>12331</v>
      </c>
      <c r="G6737" t="s">
        <v>12331</v>
      </c>
      <c r="H6737">
        <v>3.7600000000000001E-2</v>
      </c>
      <c r="I6737" t="s">
        <v>265</v>
      </c>
      <c r="J6737" t="s">
        <v>242</v>
      </c>
      <c r="K6737" t="s">
        <v>243</v>
      </c>
      <c r="L6737" t="s">
        <v>244</v>
      </c>
      <c r="M6737">
        <v>0</v>
      </c>
      <c r="N6737">
        <v>3.7600000000000001E-2</v>
      </c>
      <c r="O6737" t="s">
        <v>446</v>
      </c>
      <c r="P6737" t="s">
        <v>13403</v>
      </c>
      <c r="Q6737" t="s">
        <v>1446</v>
      </c>
      <c r="R6737" t="s">
        <v>13404</v>
      </c>
      <c r="S6737" t="s">
        <v>270</v>
      </c>
      <c r="T6737" t="b">
        <v>1</v>
      </c>
    </row>
    <row r="6738" spans="1:20" x14ac:dyDescent="0.25">
      <c r="A6738" t="s">
        <v>259</v>
      </c>
      <c r="B6738" t="s">
        <v>260</v>
      </c>
      <c r="C6738" t="s">
        <v>336</v>
      </c>
      <c r="D6738" t="s">
        <v>1442</v>
      </c>
      <c r="E6738" t="s">
        <v>1443</v>
      </c>
      <c r="F6738" t="s">
        <v>12331</v>
      </c>
      <c r="G6738" t="s">
        <v>12331</v>
      </c>
      <c r="H6738">
        <v>194</v>
      </c>
      <c r="I6738" t="s">
        <v>265</v>
      </c>
      <c r="J6738" t="s">
        <v>242</v>
      </c>
      <c r="K6738" t="s">
        <v>243</v>
      </c>
      <c r="L6738" t="s">
        <v>244</v>
      </c>
      <c r="M6738">
        <v>0</v>
      </c>
      <c r="N6738">
        <v>194</v>
      </c>
      <c r="O6738" t="s">
        <v>446</v>
      </c>
      <c r="P6738" t="s">
        <v>13403</v>
      </c>
      <c r="Q6738" t="s">
        <v>1446</v>
      </c>
      <c r="R6738" t="s">
        <v>13405</v>
      </c>
      <c r="S6738" t="s">
        <v>270</v>
      </c>
      <c r="T6738" t="b">
        <v>1</v>
      </c>
    </row>
    <row r="6739" spans="1:20" x14ac:dyDescent="0.25">
      <c r="A6739" t="s">
        <v>259</v>
      </c>
      <c r="B6739" t="s">
        <v>260</v>
      </c>
      <c r="C6739" t="s">
        <v>336</v>
      </c>
      <c r="D6739" t="s">
        <v>1442</v>
      </c>
      <c r="E6739" t="s">
        <v>1443</v>
      </c>
      <c r="F6739" t="s">
        <v>12331</v>
      </c>
      <c r="G6739" t="s">
        <v>12331</v>
      </c>
      <c r="H6739">
        <v>375</v>
      </c>
      <c r="I6739" t="s">
        <v>265</v>
      </c>
      <c r="J6739" t="s">
        <v>242</v>
      </c>
      <c r="K6739" t="s">
        <v>243</v>
      </c>
      <c r="L6739" t="s">
        <v>244</v>
      </c>
      <c r="M6739">
        <v>0</v>
      </c>
      <c r="N6739">
        <v>375</v>
      </c>
      <c r="O6739" t="s">
        <v>446</v>
      </c>
      <c r="P6739" t="s">
        <v>13403</v>
      </c>
      <c r="Q6739" t="s">
        <v>1446</v>
      </c>
      <c r="R6739" t="s">
        <v>13406</v>
      </c>
      <c r="S6739" t="s">
        <v>270</v>
      </c>
      <c r="T6739" t="b">
        <v>1</v>
      </c>
    </row>
    <row r="6740" spans="1:20" x14ac:dyDescent="0.25">
      <c r="A6740" t="s">
        <v>236</v>
      </c>
      <c r="B6740" t="s">
        <v>236</v>
      </c>
      <c r="C6740" t="s">
        <v>237</v>
      </c>
      <c r="D6740" t="s">
        <v>238</v>
      </c>
      <c r="F6740" t="s">
        <v>1596</v>
      </c>
      <c r="G6740" t="s">
        <v>1989</v>
      </c>
      <c r="H6740">
        <v>0.1</v>
      </c>
      <c r="I6740" t="s">
        <v>254</v>
      </c>
      <c r="J6740" t="s">
        <v>242</v>
      </c>
      <c r="K6740" t="s">
        <v>243</v>
      </c>
      <c r="L6740" t="s">
        <v>244</v>
      </c>
      <c r="M6740">
        <v>0</v>
      </c>
      <c r="N6740">
        <v>0.1</v>
      </c>
      <c r="O6740" t="s">
        <v>1313</v>
      </c>
      <c r="P6740" t="s">
        <v>4618</v>
      </c>
      <c r="Q6740" t="s">
        <v>247</v>
      </c>
      <c r="R6740" t="s">
        <v>1600</v>
      </c>
      <c r="S6740" t="s">
        <v>249</v>
      </c>
      <c r="T6740" t="b">
        <v>0</v>
      </c>
    </row>
    <row r="6741" spans="1:20" x14ac:dyDescent="0.25">
      <c r="A6741" t="s">
        <v>259</v>
      </c>
      <c r="B6741" t="s">
        <v>260</v>
      </c>
      <c r="C6741" t="s">
        <v>237</v>
      </c>
      <c r="D6741" t="s">
        <v>853</v>
      </c>
      <c r="E6741" t="s">
        <v>4867</v>
      </c>
      <c r="F6741" t="s">
        <v>9350</v>
      </c>
      <c r="G6741" t="s">
        <v>9351</v>
      </c>
      <c r="H6741">
        <v>0.23039999999999999</v>
      </c>
      <c r="I6741" t="s">
        <v>265</v>
      </c>
      <c r="J6741" t="s">
        <v>242</v>
      </c>
      <c r="K6741" t="s">
        <v>243</v>
      </c>
      <c r="L6741" t="s">
        <v>244</v>
      </c>
      <c r="M6741">
        <v>0</v>
      </c>
      <c r="N6741">
        <v>0.23039999999999999</v>
      </c>
      <c r="O6741" t="s">
        <v>446</v>
      </c>
      <c r="P6741" s="18" t="s">
        <v>13407</v>
      </c>
      <c r="Q6741" t="s">
        <v>858</v>
      </c>
      <c r="R6741" t="s">
        <v>13408</v>
      </c>
      <c r="S6741" t="s">
        <v>270</v>
      </c>
      <c r="T6741" t="b">
        <v>1</v>
      </c>
    </row>
    <row r="6742" spans="1:20" x14ac:dyDescent="0.25">
      <c r="A6742" t="s">
        <v>259</v>
      </c>
      <c r="B6742" t="s">
        <v>260</v>
      </c>
      <c r="C6742" t="s">
        <v>237</v>
      </c>
      <c r="D6742" t="s">
        <v>3581</v>
      </c>
      <c r="E6742" t="s">
        <v>3431</v>
      </c>
      <c r="F6742" t="s">
        <v>3432</v>
      </c>
      <c r="G6742" t="s">
        <v>3433</v>
      </c>
      <c r="H6742">
        <v>0.872</v>
      </c>
      <c r="I6742" t="s">
        <v>265</v>
      </c>
      <c r="J6742" t="s">
        <v>242</v>
      </c>
      <c r="K6742" t="s">
        <v>243</v>
      </c>
      <c r="L6742" t="s">
        <v>244</v>
      </c>
      <c r="M6742">
        <v>0</v>
      </c>
      <c r="N6742">
        <v>0.872</v>
      </c>
      <c r="O6742" t="s">
        <v>324</v>
      </c>
      <c r="P6742" s="18" t="s">
        <v>13409</v>
      </c>
      <c r="Q6742" t="s">
        <v>3586</v>
      </c>
      <c r="R6742" t="s">
        <v>13410</v>
      </c>
      <c r="S6742" t="s">
        <v>270</v>
      </c>
      <c r="T6742" t="b">
        <v>1</v>
      </c>
    </row>
    <row r="6743" spans="1:20" x14ac:dyDescent="0.25">
      <c r="A6743" t="s">
        <v>259</v>
      </c>
      <c r="B6743" t="s">
        <v>260</v>
      </c>
      <c r="C6743" t="s">
        <v>294</v>
      </c>
      <c r="D6743" t="s">
        <v>3581</v>
      </c>
      <c r="E6743" t="s">
        <v>3431</v>
      </c>
      <c r="F6743" t="s">
        <v>3432</v>
      </c>
      <c r="G6743" t="s">
        <v>3433</v>
      </c>
      <c r="H6743">
        <v>0.252</v>
      </c>
      <c r="I6743" t="s">
        <v>265</v>
      </c>
      <c r="J6743" t="s">
        <v>242</v>
      </c>
      <c r="K6743" t="s">
        <v>243</v>
      </c>
      <c r="L6743" t="s">
        <v>244</v>
      </c>
      <c r="M6743">
        <v>0</v>
      </c>
      <c r="N6743">
        <v>0.252</v>
      </c>
      <c r="O6743" t="s">
        <v>324</v>
      </c>
      <c r="P6743" s="18" t="s">
        <v>13409</v>
      </c>
      <c r="Q6743" t="s">
        <v>3586</v>
      </c>
      <c r="R6743" t="s">
        <v>13410</v>
      </c>
      <c r="S6743" t="s">
        <v>270</v>
      </c>
      <c r="T6743" t="b">
        <v>1</v>
      </c>
    </row>
    <row r="6744" spans="1:20" x14ac:dyDescent="0.25">
      <c r="A6744" t="s">
        <v>259</v>
      </c>
      <c r="B6744" t="s">
        <v>260</v>
      </c>
      <c r="C6744" t="s">
        <v>237</v>
      </c>
      <c r="D6744" t="s">
        <v>2506</v>
      </c>
      <c r="E6744" t="s">
        <v>1917</v>
      </c>
      <c r="F6744" t="s">
        <v>1918</v>
      </c>
      <c r="G6744" t="s">
        <v>1918</v>
      </c>
      <c r="H6744">
        <v>3.2000000000000001E-2</v>
      </c>
      <c r="I6744" t="s">
        <v>265</v>
      </c>
      <c r="J6744" t="s">
        <v>242</v>
      </c>
      <c r="K6744" t="s">
        <v>243</v>
      </c>
      <c r="L6744" t="s">
        <v>244</v>
      </c>
      <c r="M6744">
        <v>0</v>
      </c>
      <c r="N6744">
        <v>3.2000000000000001E-2</v>
      </c>
      <c r="O6744" t="s">
        <v>1919</v>
      </c>
      <c r="P6744" t="s">
        <v>13411</v>
      </c>
      <c r="Q6744" t="s">
        <v>2510</v>
      </c>
      <c r="R6744" t="s">
        <v>13412</v>
      </c>
      <c r="S6744" t="s">
        <v>270</v>
      </c>
      <c r="T6744" t="b">
        <v>1</v>
      </c>
    </row>
    <row r="6745" spans="1:20" x14ac:dyDescent="0.25">
      <c r="A6745" t="s">
        <v>259</v>
      </c>
      <c r="B6745" t="s">
        <v>260</v>
      </c>
      <c r="C6745" t="s">
        <v>294</v>
      </c>
      <c r="D6745" t="s">
        <v>2506</v>
      </c>
      <c r="E6745" t="s">
        <v>1917</v>
      </c>
      <c r="F6745" t="s">
        <v>1918</v>
      </c>
      <c r="G6745" t="s">
        <v>1918</v>
      </c>
      <c r="H6745">
        <v>2.3E-2</v>
      </c>
      <c r="I6745" t="s">
        <v>265</v>
      </c>
      <c r="J6745" t="s">
        <v>242</v>
      </c>
      <c r="K6745" t="s">
        <v>243</v>
      </c>
      <c r="L6745" t="s">
        <v>244</v>
      </c>
      <c r="M6745">
        <v>0</v>
      </c>
      <c r="N6745">
        <v>2.3E-2</v>
      </c>
      <c r="O6745" t="s">
        <v>1919</v>
      </c>
      <c r="P6745" t="s">
        <v>13411</v>
      </c>
      <c r="Q6745" t="s">
        <v>2510</v>
      </c>
      <c r="R6745" t="s">
        <v>13412</v>
      </c>
      <c r="S6745" t="s">
        <v>270</v>
      </c>
      <c r="T6745" t="b">
        <v>1</v>
      </c>
    </row>
    <row r="6746" spans="1:20" x14ac:dyDescent="0.25">
      <c r="A6746" t="s">
        <v>236</v>
      </c>
      <c r="B6746" t="s">
        <v>236</v>
      </c>
      <c r="C6746" t="s">
        <v>237</v>
      </c>
      <c r="D6746" t="s">
        <v>355</v>
      </c>
      <c r="F6746" t="s">
        <v>1819</v>
      </c>
      <c r="G6746" t="s">
        <v>2347</v>
      </c>
      <c r="H6746">
        <v>5.9799999999999999E-2</v>
      </c>
      <c r="I6746" t="s">
        <v>341</v>
      </c>
      <c r="J6746" t="s">
        <v>242</v>
      </c>
      <c r="K6746" t="s">
        <v>243</v>
      </c>
      <c r="L6746" t="s">
        <v>244</v>
      </c>
      <c r="M6746">
        <v>0</v>
      </c>
      <c r="N6746">
        <v>5.9799999999999999E-2</v>
      </c>
      <c r="O6746" t="s">
        <v>2901</v>
      </c>
      <c r="P6746" t="s">
        <v>13413</v>
      </c>
      <c r="Q6746" t="s">
        <v>360</v>
      </c>
      <c r="R6746" t="s">
        <v>4632</v>
      </c>
      <c r="S6746" t="s">
        <v>249</v>
      </c>
      <c r="T6746" t="b">
        <v>0</v>
      </c>
    </row>
    <row r="6747" spans="1:20" x14ac:dyDescent="0.25">
      <c r="A6747" t="s">
        <v>236</v>
      </c>
      <c r="B6747" t="s">
        <v>236</v>
      </c>
      <c r="C6747" t="s">
        <v>237</v>
      </c>
      <c r="D6747" t="s">
        <v>392</v>
      </c>
      <c r="F6747" t="s">
        <v>1596</v>
      </c>
      <c r="G6747" t="s">
        <v>1685</v>
      </c>
      <c r="H6747">
        <v>0.21</v>
      </c>
      <c r="I6747" t="s">
        <v>254</v>
      </c>
      <c r="J6747" t="s">
        <v>242</v>
      </c>
      <c r="K6747" t="s">
        <v>243</v>
      </c>
      <c r="L6747" t="s">
        <v>244</v>
      </c>
      <c r="M6747">
        <v>0</v>
      </c>
      <c r="N6747">
        <v>0.21</v>
      </c>
      <c r="O6747" t="s">
        <v>1598</v>
      </c>
      <c r="P6747" t="s">
        <v>1686</v>
      </c>
      <c r="Q6747" t="s">
        <v>397</v>
      </c>
      <c r="R6747" t="s">
        <v>2664</v>
      </c>
      <c r="S6747" t="s">
        <v>249</v>
      </c>
      <c r="T6747" t="b">
        <v>0</v>
      </c>
    </row>
    <row r="6748" spans="1:20" x14ac:dyDescent="0.25">
      <c r="A6748" t="s">
        <v>259</v>
      </c>
      <c r="B6748" t="s">
        <v>260</v>
      </c>
      <c r="C6748" t="s">
        <v>237</v>
      </c>
      <c r="D6748" t="s">
        <v>443</v>
      </c>
      <c r="E6748" t="s">
        <v>5630</v>
      </c>
      <c r="F6748" t="s">
        <v>8819</v>
      </c>
      <c r="G6748" t="s">
        <v>8819</v>
      </c>
      <c r="H6748">
        <v>0.752</v>
      </c>
      <c r="I6748" t="s">
        <v>265</v>
      </c>
      <c r="J6748" t="s">
        <v>242</v>
      </c>
      <c r="K6748" t="s">
        <v>243</v>
      </c>
      <c r="L6748" t="s">
        <v>244</v>
      </c>
      <c r="M6748">
        <v>0</v>
      </c>
      <c r="N6748">
        <v>0.752</v>
      </c>
      <c r="O6748" t="s">
        <v>446</v>
      </c>
      <c r="P6748" t="s">
        <v>13414</v>
      </c>
      <c r="Q6748" t="s">
        <v>448</v>
      </c>
      <c r="R6748" t="s">
        <v>13415</v>
      </c>
      <c r="S6748" t="s">
        <v>270</v>
      </c>
      <c r="T6748" t="b">
        <v>1</v>
      </c>
    </row>
    <row r="6749" spans="1:20" x14ac:dyDescent="0.25">
      <c r="A6749" t="s">
        <v>259</v>
      </c>
      <c r="B6749" t="s">
        <v>260</v>
      </c>
      <c r="C6749" t="s">
        <v>294</v>
      </c>
      <c r="D6749" t="s">
        <v>443</v>
      </c>
      <c r="E6749" t="s">
        <v>5630</v>
      </c>
      <c r="F6749" t="s">
        <v>8819</v>
      </c>
      <c r="G6749" t="s">
        <v>8819</v>
      </c>
      <c r="H6749">
        <v>0.38400000000000001</v>
      </c>
      <c r="I6749" t="s">
        <v>265</v>
      </c>
      <c r="J6749" t="s">
        <v>242</v>
      </c>
      <c r="K6749" t="s">
        <v>243</v>
      </c>
      <c r="L6749" t="s">
        <v>244</v>
      </c>
      <c r="M6749">
        <v>0</v>
      </c>
      <c r="N6749">
        <v>0.38400000000000001</v>
      </c>
      <c r="O6749" t="s">
        <v>446</v>
      </c>
      <c r="P6749" t="s">
        <v>13414</v>
      </c>
      <c r="Q6749" t="s">
        <v>448</v>
      </c>
      <c r="R6749" t="s">
        <v>13415</v>
      </c>
      <c r="S6749" t="s">
        <v>270</v>
      </c>
      <c r="T6749" t="b">
        <v>1</v>
      </c>
    </row>
    <row r="6750" spans="1:20" x14ac:dyDescent="0.25">
      <c r="A6750" t="s">
        <v>259</v>
      </c>
      <c r="B6750" t="s">
        <v>260</v>
      </c>
      <c r="C6750" t="s">
        <v>237</v>
      </c>
      <c r="D6750" t="s">
        <v>677</v>
      </c>
      <c r="E6750" t="s">
        <v>5774</v>
      </c>
      <c r="F6750" t="s">
        <v>12324</v>
      </c>
      <c r="G6750" t="s">
        <v>12324</v>
      </c>
      <c r="H6750">
        <v>3.488</v>
      </c>
      <c r="I6750" t="s">
        <v>265</v>
      </c>
      <c r="J6750" t="s">
        <v>242</v>
      </c>
      <c r="K6750" t="s">
        <v>243</v>
      </c>
      <c r="L6750" t="s">
        <v>244</v>
      </c>
      <c r="M6750">
        <v>0</v>
      </c>
      <c r="N6750">
        <v>3.488</v>
      </c>
      <c r="O6750" t="s">
        <v>324</v>
      </c>
      <c r="P6750" t="s">
        <v>13416</v>
      </c>
      <c r="Q6750" t="s">
        <v>681</v>
      </c>
      <c r="R6750" t="s">
        <v>13417</v>
      </c>
      <c r="S6750" t="s">
        <v>270</v>
      </c>
      <c r="T6750" t="b">
        <v>1</v>
      </c>
    </row>
    <row r="6751" spans="1:20" x14ac:dyDescent="0.25">
      <c r="A6751" t="s">
        <v>259</v>
      </c>
      <c r="B6751" t="s">
        <v>260</v>
      </c>
      <c r="C6751" t="s">
        <v>294</v>
      </c>
      <c r="D6751" t="s">
        <v>677</v>
      </c>
      <c r="E6751" t="s">
        <v>5774</v>
      </c>
      <c r="F6751" t="s">
        <v>12324</v>
      </c>
      <c r="G6751" t="s">
        <v>12324</v>
      </c>
      <c r="H6751">
        <v>2.016</v>
      </c>
      <c r="I6751" t="s">
        <v>265</v>
      </c>
      <c r="J6751" t="s">
        <v>242</v>
      </c>
      <c r="K6751" t="s">
        <v>243</v>
      </c>
      <c r="L6751" t="s">
        <v>244</v>
      </c>
      <c r="M6751">
        <v>0</v>
      </c>
      <c r="N6751">
        <v>2.016</v>
      </c>
      <c r="O6751" t="s">
        <v>324</v>
      </c>
      <c r="P6751" t="s">
        <v>13416</v>
      </c>
      <c r="Q6751" t="s">
        <v>681</v>
      </c>
      <c r="R6751" t="s">
        <v>13417</v>
      </c>
      <c r="S6751" t="s">
        <v>270</v>
      </c>
      <c r="T6751" t="b">
        <v>1</v>
      </c>
    </row>
    <row r="6752" spans="1:20" x14ac:dyDescent="0.25">
      <c r="A6752" t="s">
        <v>259</v>
      </c>
      <c r="B6752" t="s">
        <v>260</v>
      </c>
      <c r="C6752" t="s">
        <v>237</v>
      </c>
      <c r="D6752" t="s">
        <v>1442</v>
      </c>
      <c r="E6752" t="s">
        <v>497</v>
      </c>
      <c r="F6752" t="s">
        <v>4879</v>
      </c>
      <c r="G6752" t="s">
        <v>4879</v>
      </c>
      <c r="H6752">
        <v>0.13325000000000001</v>
      </c>
      <c r="I6752" t="s">
        <v>265</v>
      </c>
      <c r="J6752" t="s">
        <v>242</v>
      </c>
      <c r="K6752" t="s">
        <v>243</v>
      </c>
      <c r="L6752" t="s">
        <v>244</v>
      </c>
      <c r="M6752">
        <v>0</v>
      </c>
      <c r="N6752">
        <v>0.13325000000000001</v>
      </c>
      <c r="O6752" t="s">
        <v>446</v>
      </c>
      <c r="P6752" t="s">
        <v>13418</v>
      </c>
      <c r="Q6752" t="s">
        <v>1446</v>
      </c>
      <c r="R6752" t="s">
        <v>13419</v>
      </c>
      <c r="S6752" t="s">
        <v>270</v>
      </c>
      <c r="T6752" t="b">
        <v>1</v>
      </c>
    </row>
    <row r="6753" spans="1:20" x14ac:dyDescent="0.25">
      <c r="A6753" t="s">
        <v>236</v>
      </c>
      <c r="B6753" t="s">
        <v>236</v>
      </c>
      <c r="C6753" t="s">
        <v>237</v>
      </c>
      <c r="D6753" t="s">
        <v>314</v>
      </c>
      <c r="E6753" t="s">
        <v>251</v>
      </c>
      <c r="F6753" t="s">
        <v>773</v>
      </c>
      <c r="G6753" t="s">
        <v>2950</v>
      </c>
      <c r="H6753">
        <v>5.0000000000000001E-3</v>
      </c>
      <c r="I6753" t="s">
        <v>241</v>
      </c>
      <c r="J6753" t="s">
        <v>242</v>
      </c>
      <c r="K6753" t="s">
        <v>243</v>
      </c>
      <c r="L6753" t="s">
        <v>244</v>
      </c>
      <c r="M6753">
        <v>0</v>
      </c>
      <c r="N6753">
        <v>5.0000000000000001E-3</v>
      </c>
      <c r="O6753" t="s">
        <v>298</v>
      </c>
      <c r="P6753" t="s">
        <v>13420</v>
      </c>
      <c r="Q6753" t="s">
        <v>318</v>
      </c>
      <c r="R6753" t="s">
        <v>1488</v>
      </c>
      <c r="S6753" t="s">
        <v>249</v>
      </c>
      <c r="T6753" t="b">
        <v>1</v>
      </c>
    </row>
    <row r="6754" spans="1:20" x14ac:dyDescent="0.25">
      <c r="A6754" t="s">
        <v>259</v>
      </c>
      <c r="B6754" t="s">
        <v>260</v>
      </c>
      <c r="C6754" t="s">
        <v>237</v>
      </c>
      <c r="D6754" t="s">
        <v>1097</v>
      </c>
      <c r="E6754" t="s">
        <v>3003</v>
      </c>
      <c r="F6754" t="s">
        <v>13421</v>
      </c>
      <c r="G6754" t="s">
        <v>13421</v>
      </c>
      <c r="H6754">
        <v>0.11799999999999999</v>
      </c>
      <c r="I6754" t="s">
        <v>265</v>
      </c>
      <c r="J6754" t="s">
        <v>242</v>
      </c>
      <c r="K6754" t="s">
        <v>243</v>
      </c>
      <c r="L6754" t="s">
        <v>244</v>
      </c>
      <c r="M6754">
        <v>0</v>
      </c>
      <c r="N6754">
        <v>0.11799999999999999</v>
      </c>
      <c r="O6754" t="s">
        <v>446</v>
      </c>
      <c r="P6754" t="s">
        <v>13422</v>
      </c>
      <c r="Q6754" t="s">
        <v>1101</v>
      </c>
      <c r="R6754" t="s">
        <v>13423</v>
      </c>
      <c r="S6754" t="s">
        <v>270</v>
      </c>
      <c r="T6754" t="b">
        <v>1</v>
      </c>
    </row>
    <row r="6755" spans="1:20" x14ac:dyDescent="0.25">
      <c r="A6755" t="s">
        <v>259</v>
      </c>
      <c r="B6755" t="s">
        <v>260</v>
      </c>
      <c r="C6755" t="s">
        <v>237</v>
      </c>
      <c r="D6755" t="s">
        <v>2011</v>
      </c>
      <c r="E6755" t="s">
        <v>2012</v>
      </c>
      <c r="F6755" t="s">
        <v>13424</v>
      </c>
      <c r="G6755" t="s">
        <v>13425</v>
      </c>
      <c r="H6755">
        <v>1.50556</v>
      </c>
      <c r="I6755" t="s">
        <v>265</v>
      </c>
      <c r="J6755" t="s">
        <v>242</v>
      </c>
      <c r="K6755" t="s">
        <v>243</v>
      </c>
      <c r="L6755" t="s">
        <v>244</v>
      </c>
      <c r="M6755">
        <v>0</v>
      </c>
      <c r="N6755">
        <v>1.50556</v>
      </c>
      <c r="O6755" t="s">
        <v>446</v>
      </c>
      <c r="P6755" t="s">
        <v>13426</v>
      </c>
      <c r="Q6755" t="s">
        <v>2016</v>
      </c>
      <c r="R6755" t="s">
        <v>13427</v>
      </c>
      <c r="S6755" t="s">
        <v>270</v>
      </c>
      <c r="T6755" t="b">
        <v>1</v>
      </c>
    </row>
    <row r="6756" spans="1:20" x14ac:dyDescent="0.25">
      <c r="A6756" t="s">
        <v>259</v>
      </c>
      <c r="B6756" t="s">
        <v>260</v>
      </c>
      <c r="C6756" t="s">
        <v>294</v>
      </c>
      <c r="D6756" t="s">
        <v>2011</v>
      </c>
      <c r="E6756" t="s">
        <v>2012</v>
      </c>
      <c r="F6756" t="s">
        <v>13424</v>
      </c>
      <c r="G6756" t="s">
        <v>13425</v>
      </c>
      <c r="H6756">
        <v>0.73010399999999998</v>
      </c>
      <c r="I6756" t="s">
        <v>265</v>
      </c>
      <c r="J6756" t="s">
        <v>242</v>
      </c>
      <c r="K6756" t="s">
        <v>243</v>
      </c>
      <c r="L6756" t="s">
        <v>244</v>
      </c>
      <c r="M6756">
        <v>0</v>
      </c>
      <c r="N6756">
        <v>0.73010399999999998</v>
      </c>
      <c r="O6756" t="s">
        <v>372</v>
      </c>
      <c r="P6756" t="s">
        <v>13426</v>
      </c>
      <c r="Q6756" t="s">
        <v>2016</v>
      </c>
      <c r="R6756" t="s">
        <v>13427</v>
      </c>
      <c r="S6756" t="s">
        <v>270</v>
      </c>
      <c r="T6756" t="b">
        <v>1</v>
      </c>
    </row>
    <row r="6757" spans="1:20" x14ac:dyDescent="0.25">
      <c r="A6757" t="s">
        <v>259</v>
      </c>
      <c r="B6757" t="s">
        <v>260</v>
      </c>
      <c r="C6757" t="s">
        <v>237</v>
      </c>
      <c r="D6757" t="s">
        <v>962</v>
      </c>
      <c r="E6757" t="s">
        <v>6307</v>
      </c>
      <c r="F6757" t="s">
        <v>6308</v>
      </c>
      <c r="G6757" t="s">
        <v>6309</v>
      </c>
      <c r="H6757">
        <v>1.6201030000000001</v>
      </c>
      <c r="I6757" t="s">
        <v>265</v>
      </c>
      <c r="J6757" t="s">
        <v>242</v>
      </c>
      <c r="K6757" t="s">
        <v>243</v>
      </c>
      <c r="L6757" t="s">
        <v>244</v>
      </c>
      <c r="M6757">
        <v>0</v>
      </c>
      <c r="N6757">
        <v>1.6201030000000001</v>
      </c>
      <c r="O6757" t="s">
        <v>372</v>
      </c>
      <c r="P6757" t="s">
        <v>13428</v>
      </c>
      <c r="Q6757" t="s">
        <v>967</v>
      </c>
      <c r="R6757" t="s">
        <v>13429</v>
      </c>
      <c r="S6757" t="s">
        <v>270</v>
      </c>
      <c r="T6757" t="b">
        <v>1</v>
      </c>
    </row>
    <row r="6758" spans="1:20" x14ac:dyDescent="0.25">
      <c r="A6758" t="s">
        <v>259</v>
      </c>
      <c r="B6758" t="s">
        <v>260</v>
      </c>
      <c r="C6758" t="s">
        <v>237</v>
      </c>
      <c r="D6758" t="s">
        <v>4822</v>
      </c>
      <c r="E6758" t="s">
        <v>4432</v>
      </c>
      <c r="F6758" t="s">
        <v>4433</v>
      </c>
      <c r="G6758" t="s">
        <v>4434</v>
      </c>
      <c r="H6758">
        <v>0.44001600000000002</v>
      </c>
      <c r="I6758" t="s">
        <v>265</v>
      </c>
      <c r="J6758" t="s">
        <v>242</v>
      </c>
      <c r="K6758" t="s">
        <v>243</v>
      </c>
      <c r="L6758" t="s">
        <v>244</v>
      </c>
      <c r="M6758">
        <v>0</v>
      </c>
      <c r="N6758">
        <v>0.44001600000000002</v>
      </c>
      <c r="O6758" t="s">
        <v>372</v>
      </c>
      <c r="P6758" t="s">
        <v>13430</v>
      </c>
      <c r="Q6758" t="s">
        <v>4824</v>
      </c>
      <c r="R6758" t="s">
        <v>13431</v>
      </c>
      <c r="S6758" t="s">
        <v>270</v>
      </c>
      <c r="T6758" t="b">
        <v>1</v>
      </c>
    </row>
    <row r="6759" spans="1:20" x14ac:dyDescent="0.25">
      <c r="A6759" t="s">
        <v>259</v>
      </c>
      <c r="B6759" t="s">
        <v>260</v>
      </c>
      <c r="C6759" t="s">
        <v>294</v>
      </c>
      <c r="D6759" t="s">
        <v>4822</v>
      </c>
      <c r="E6759" t="s">
        <v>4432</v>
      </c>
      <c r="F6759" t="s">
        <v>4433</v>
      </c>
      <c r="G6759" t="s">
        <v>4434</v>
      </c>
      <c r="H6759">
        <v>0.2064</v>
      </c>
      <c r="I6759" t="s">
        <v>265</v>
      </c>
      <c r="J6759" t="s">
        <v>242</v>
      </c>
      <c r="K6759" t="s">
        <v>243</v>
      </c>
      <c r="L6759" t="s">
        <v>244</v>
      </c>
      <c r="M6759">
        <v>0</v>
      </c>
      <c r="N6759">
        <v>0.2064</v>
      </c>
      <c r="O6759" t="s">
        <v>1258</v>
      </c>
      <c r="P6759" t="s">
        <v>13430</v>
      </c>
      <c r="Q6759" t="s">
        <v>4824</v>
      </c>
      <c r="R6759" t="s">
        <v>13431</v>
      </c>
      <c r="S6759" t="s">
        <v>270</v>
      </c>
      <c r="T6759" t="b">
        <v>1</v>
      </c>
    </row>
    <row r="6760" spans="1:20" x14ac:dyDescent="0.25">
      <c r="A6760" t="s">
        <v>259</v>
      </c>
      <c r="B6760" t="s">
        <v>260</v>
      </c>
      <c r="C6760" t="s">
        <v>237</v>
      </c>
      <c r="D6760" t="s">
        <v>1938</v>
      </c>
      <c r="E6760" t="s">
        <v>787</v>
      </c>
      <c r="F6760" t="s">
        <v>11880</v>
      </c>
      <c r="G6760" t="s">
        <v>11880</v>
      </c>
      <c r="H6760">
        <v>0.60499999999999998</v>
      </c>
      <c r="I6760" t="s">
        <v>265</v>
      </c>
      <c r="J6760" t="s">
        <v>242</v>
      </c>
      <c r="K6760" t="s">
        <v>243</v>
      </c>
      <c r="L6760" t="s">
        <v>244</v>
      </c>
      <c r="M6760">
        <v>0</v>
      </c>
      <c r="N6760">
        <v>0.60499999999999998</v>
      </c>
      <c r="O6760" t="s">
        <v>324</v>
      </c>
      <c r="P6760" t="s">
        <v>8040</v>
      </c>
      <c r="Q6760" t="s">
        <v>1942</v>
      </c>
      <c r="R6760" t="s">
        <v>13432</v>
      </c>
      <c r="S6760" t="s">
        <v>270</v>
      </c>
      <c r="T6760" t="b">
        <v>0</v>
      </c>
    </row>
    <row r="6761" spans="1:20" x14ac:dyDescent="0.25">
      <c r="A6761" t="s">
        <v>236</v>
      </c>
      <c r="B6761" t="s">
        <v>236</v>
      </c>
      <c r="C6761" t="s">
        <v>237</v>
      </c>
      <c r="D6761" t="s">
        <v>425</v>
      </c>
      <c r="F6761" t="s">
        <v>426</v>
      </c>
      <c r="G6761" t="s">
        <v>8284</v>
      </c>
      <c r="H6761">
        <v>0.14901</v>
      </c>
      <c r="I6761" t="s">
        <v>241</v>
      </c>
      <c r="J6761" t="s">
        <v>242</v>
      </c>
      <c r="K6761" t="s">
        <v>243</v>
      </c>
      <c r="L6761" t="s">
        <v>244</v>
      </c>
      <c r="M6761">
        <v>0</v>
      </c>
      <c r="N6761">
        <v>0.14901</v>
      </c>
      <c r="O6761" t="s">
        <v>1044</v>
      </c>
      <c r="P6761" t="s">
        <v>13433</v>
      </c>
      <c r="Q6761" t="s">
        <v>430</v>
      </c>
      <c r="R6761" t="s">
        <v>431</v>
      </c>
      <c r="S6761" t="s">
        <v>249</v>
      </c>
      <c r="T6761" t="b">
        <v>1</v>
      </c>
    </row>
    <row r="6762" spans="1:20" x14ac:dyDescent="0.25">
      <c r="A6762" t="s">
        <v>259</v>
      </c>
      <c r="B6762" t="s">
        <v>260</v>
      </c>
      <c r="C6762" t="s">
        <v>237</v>
      </c>
      <c r="D6762" t="s">
        <v>2897</v>
      </c>
      <c r="E6762" t="s">
        <v>2898</v>
      </c>
      <c r="F6762" t="s">
        <v>13434</v>
      </c>
      <c r="G6762" t="s">
        <v>13435</v>
      </c>
      <c r="H6762">
        <v>0.1008</v>
      </c>
      <c r="I6762" t="s">
        <v>265</v>
      </c>
      <c r="J6762" t="s">
        <v>242</v>
      </c>
      <c r="K6762" t="s">
        <v>243</v>
      </c>
      <c r="L6762" t="s">
        <v>244</v>
      </c>
      <c r="M6762">
        <v>0</v>
      </c>
      <c r="N6762">
        <v>0.1008</v>
      </c>
      <c r="O6762" t="s">
        <v>290</v>
      </c>
      <c r="P6762" t="s">
        <v>13436</v>
      </c>
      <c r="Q6762" t="s">
        <v>2903</v>
      </c>
      <c r="R6762" t="s">
        <v>13437</v>
      </c>
      <c r="S6762" t="s">
        <v>270</v>
      </c>
      <c r="T6762" t="b">
        <v>1</v>
      </c>
    </row>
    <row r="6763" spans="1:20" x14ac:dyDescent="0.25">
      <c r="A6763" t="s">
        <v>236</v>
      </c>
      <c r="B6763" t="s">
        <v>236</v>
      </c>
      <c r="C6763" t="s">
        <v>237</v>
      </c>
      <c r="D6763" t="s">
        <v>2924</v>
      </c>
      <c r="F6763" t="s">
        <v>559</v>
      </c>
      <c r="G6763" t="s">
        <v>13438</v>
      </c>
      <c r="H6763">
        <v>3.0300000000000001E-2</v>
      </c>
      <c r="I6763">
        <v>100</v>
      </c>
      <c r="J6763" t="s">
        <v>242</v>
      </c>
      <c r="K6763" t="s">
        <v>243</v>
      </c>
      <c r="L6763" t="s">
        <v>244</v>
      </c>
      <c r="M6763">
        <v>0</v>
      </c>
      <c r="N6763">
        <v>3.0300000000000001E-2</v>
      </c>
      <c r="O6763" t="s">
        <v>697</v>
      </c>
      <c r="P6763" t="s">
        <v>13439</v>
      </c>
      <c r="Q6763" t="s">
        <v>2927</v>
      </c>
      <c r="R6763" t="s">
        <v>5051</v>
      </c>
      <c r="S6763" t="s">
        <v>249</v>
      </c>
      <c r="T6763" t="b">
        <v>1</v>
      </c>
    </row>
    <row r="6764" spans="1:20" x14ac:dyDescent="0.25">
      <c r="A6764" t="s">
        <v>259</v>
      </c>
      <c r="B6764" t="s">
        <v>260</v>
      </c>
      <c r="C6764" t="s">
        <v>237</v>
      </c>
      <c r="D6764" t="s">
        <v>1489</v>
      </c>
      <c r="E6764" t="s">
        <v>5630</v>
      </c>
      <c r="F6764" t="s">
        <v>8049</v>
      </c>
      <c r="G6764" t="s">
        <v>8049</v>
      </c>
      <c r="H6764">
        <v>0.307</v>
      </c>
      <c r="I6764" t="s">
        <v>265</v>
      </c>
      <c r="J6764" t="s">
        <v>242</v>
      </c>
      <c r="K6764" t="s">
        <v>243</v>
      </c>
      <c r="L6764" t="s">
        <v>244</v>
      </c>
      <c r="M6764">
        <v>0</v>
      </c>
      <c r="N6764">
        <v>0.307</v>
      </c>
      <c r="O6764" t="s">
        <v>576</v>
      </c>
      <c r="P6764" t="s">
        <v>13440</v>
      </c>
      <c r="Q6764" t="s">
        <v>1493</v>
      </c>
      <c r="R6764" t="s">
        <v>13441</v>
      </c>
      <c r="S6764" t="s">
        <v>270</v>
      </c>
      <c r="T6764" t="b">
        <v>1</v>
      </c>
    </row>
    <row r="6765" spans="1:20" x14ac:dyDescent="0.25">
      <c r="A6765" t="s">
        <v>259</v>
      </c>
      <c r="B6765" t="s">
        <v>260</v>
      </c>
      <c r="C6765" t="s">
        <v>237</v>
      </c>
      <c r="D6765" t="s">
        <v>943</v>
      </c>
      <c r="E6765" t="s">
        <v>7908</v>
      </c>
      <c r="F6765" t="s">
        <v>13442</v>
      </c>
      <c r="G6765" t="s">
        <v>13442</v>
      </c>
      <c r="H6765">
        <v>10.464</v>
      </c>
      <c r="I6765" t="s">
        <v>265</v>
      </c>
      <c r="J6765" t="s">
        <v>242</v>
      </c>
      <c r="K6765" t="s">
        <v>243</v>
      </c>
      <c r="L6765" t="s">
        <v>244</v>
      </c>
      <c r="M6765">
        <v>0</v>
      </c>
      <c r="N6765">
        <v>10.464</v>
      </c>
      <c r="O6765" t="s">
        <v>324</v>
      </c>
      <c r="P6765" t="s">
        <v>2031</v>
      </c>
      <c r="Q6765" t="s">
        <v>947</v>
      </c>
      <c r="R6765" t="s">
        <v>13443</v>
      </c>
      <c r="S6765" t="s">
        <v>270</v>
      </c>
      <c r="T6765" t="b">
        <v>0</v>
      </c>
    </row>
    <row r="6766" spans="1:20" x14ac:dyDescent="0.25">
      <c r="A6766" t="s">
        <v>259</v>
      </c>
      <c r="B6766" t="s">
        <v>260</v>
      </c>
      <c r="C6766" t="s">
        <v>294</v>
      </c>
      <c r="D6766" t="s">
        <v>943</v>
      </c>
      <c r="E6766" t="s">
        <v>7908</v>
      </c>
      <c r="F6766" t="s">
        <v>13442</v>
      </c>
      <c r="G6766" t="s">
        <v>13442</v>
      </c>
      <c r="H6766">
        <v>6.048</v>
      </c>
      <c r="I6766" t="s">
        <v>265</v>
      </c>
      <c r="J6766" t="s">
        <v>242</v>
      </c>
      <c r="K6766" t="s">
        <v>243</v>
      </c>
      <c r="L6766" t="s">
        <v>244</v>
      </c>
      <c r="M6766">
        <v>0</v>
      </c>
      <c r="N6766">
        <v>6.048</v>
      </c>
      <c r="O6766" t="s">
        <v>324</v>
      </c>
      <c r="P6766" t="s">
        <v>2031</v>
      </c>
      <c r="Q6766" t="s">
        <v>947</v>
      </c>
      <c r="R6766" t="s">
        <v>13443</v>
      </c>
      <c r="S6766" t="s">
        <v>270</v>
      </c>
      <c r="T6766" t="b">
        <v>0</v>
      </c>
    </row>
    <row r="6767" spans="1:20" x14ac:dyDescent="0.25">
      <c r="A6767" t="s">
        <v>259</v>
      </c>
      <c r="B6767" t="s">
        <v>260</v>
      </c>
      <c r="C6767" t="s">
        <v>237</v>
      </c>
      <c r="D6767" t="s">
        <v>3256</v>
      </c>
      <c r="E6767" t="s">
        <v>593</v>
      </c>
      <c r="F6767" t="s">
        <v>593</v>
      </c>
      <c r="G6767" t="s">
        <v>594</v>
      </c>
      <c r="H6767">
        <v>8.5440000000000005</v>
      </c>
      <c r="I6767" t="s">
        <v>265</v>
      </c>
      <c r="J6767" t="s">
        <v>242</v>
      </c>
      <c r="K6767" t="s">
        <v>243</v>
      </c>
      <c r="L6767" t="s">
        <v>244</v>
      </c>
      <c r="M6767">
        <v>0</v>
      </c>
      <c r="N6767">
        <v>8.5440000000000005</v>
      </c>
      <c r="O6767" t="s">
        <v>266</v>
      </c>
      <c r="P6767" t="s">
        <v>13444</v>
      </c>
      <c r="Q6767" t="s">
        <v>3260</v>
      </c>
      <c r="R6767" t="s">
        <v>13445</v>
      </c>
      <c r="S6767" t="s">
        <v>270</v>
      </c>
      <c r="T6767" t="b">
        <v>1</v>
      </c>
    </row>
    <row r="6768" spans="1:20" x14ac:dyDescent="0.25">
      <c r="A6768" t="s">
        <v>259</v>
      </c>
      <c r="B6768" t="s">
        <v>260</v>
      </c>
      <c r="C6768" t="s">
        <v>294</v>
      </c>
      <c r="D6768" t="s">
        <v>3256</v>
      </c>
      <c r="E6768" t="s">
        <v>593</v>
      </c>
      <c r="F6768" t="s">
        <v>593</v>
      </c>
      <c r="G6768" t="s">
        <v>594</v>
      </c>
      <c r="H6768">
        <v>4.1280000000000001</v>
      </c>
      <c r="I6768" t="s">
        <v>265</v>
      </c>
      <c r="J6768" t="s">
        <v>242</v>
      </c>
      <c r="K6768" t="s">
        <v>243</v>
      </c>
      <c r="L6768" t="s">
        <v>244</v>
      </c>
      <c r="M6768">
        <v>0</v>
      </c>
      <c r="N6768">
        <v>4.1280000000000001</v>
      </c>
      <c r="O6768" t="s">
        <v>266</v>
      </c>
      <c r="P6768" t="s">
        <v>13444</v>
      </c>
      <c r="Q6768" t="s">
        <v>3260</v>
      </c>
      <c r="R6768" t="s">
        <v>13445</v>
      </c>
      <c r="S6768" t="s">
        <v>270</v>
      </c>
      <c r="T6768" t="b">
        <v>1</v>
      </c>
    </row>
    <row r="6769" spans="1:20" x14ac:dyDescent="0.25">
      <c r="A6769" t="s">
        <v>236</v>
      </c>
      <c r="B6769" t="s">
        <v>236</v>
      </c>
      <c r="C6769" t="s">
        <v>237</v>
      </c>
      <c r="D6769" t="s">
        <v>392</v>
      </c>
      <c r="E6769" t="s">
        <v>251</v>
      </c>
      <c r="F6769" t="s">
        <v>479</v>
      </c>
      <c r="G6769" t="s">
        <v>5005</v>
      </c>
      <c r="H6769">
        <v>0.03</v>
      </c>
      <c r="I6769" t="s">
        <v>759</v>
      </c>
      <c r="J6769" t="s">
        <v>242</v>
      </c>
      <c r="K6769" t="s">
        <v>243</v>
      </c>
      <c r="L6769" t="s">
        <v>244</v>
      </c>
      <c r="M6769">
        <v>0</v>
      </c>
      <c r="N6769">
        <v>0.03</v>
      </c>
      <c r="O6769" t="s">
        <v>255</v>
      </c>
      <c r="P6769" t="s">
        <v>13446</v>
      </c>
      <c r="Q6769" t="s">
        <v>397</v>
      </c>
      <c r="R6769" t="s">
        <v>4631</v>
      </c>
      <c r="S6769" t="s">
        <v>249</v>
      </c>
      <c r="T6769" t="b">
        <v>1</v>
      </c>
    </row>
    <row r="6770" spans="1:20" x14ac:dyDescent="0.25">
      <c r="A6770" t="s">
        <v>259</v>
      </c>
      <c r="B6770" t="s">
        <v>260</v>
      </c>
      <c r="C6770" t="s">
        <v>237</v>
      </c>
      <c r="D6770" t="s">
        <v>2696</v>
      </c>
      <c r="E6770" t="s">
        <v>3647</v>
      </c>
      <c r="F6770" t="s">
        <v>3648</v>
      </c>
      <c r="G6770" t="s">
        <v>3648</v>
      </c>
      <c r="H6770">
        <v>2.52E-2</v>
      </c>
      <c r="I6770" t="s">
        <v>265</v>
      </c>
      <c r="J6770" t="s">
        <v>242</v>
      </c>
      <c r="K6770" t="s">
        <v>243</v>
      </c>
      <c r="L6770" t="s">
        <v>244</v>
      </c>
      <c r="M6770">
        <v>0</v>
      </c>
      <c r="N6770">
        <v>2.52E-2</v>
      </c>
      <c r="O6770" t="s">
        <v>324</v>
      </c>
      <c r="P6770" t="s">
        <v>13447</v>
      </c>
      <c r="Q6770" t="s">
        <v>2700</v>
      </c>
      <c r="R6770" t="s">
        <v>13448</v>
      </c>
      <c r="S6770" t="s">
        <v>270</v>
      </c>
      <c r="T6770" t="b">
        <v>1</v>
      </c>
    </row>
    <row r="6771" spans="1:20" x14ac:dyDescent="0.25">
      <c r="A6771" t="s">
        <v>259</v>
      </c>
      <c r="B6771" t="s">
        <v>260</v>
      </c>
      <c r="C6771" t="s">
        <v>237</v>
      </c>
      <c r="D6771" t="s">
        <v>2340</v>
      </c>
      <c r="E6771" t="s">
        <v>9446</v>
      </c>
      <c r="F6771" t="s">
        <v>9447</v>
      </c>
      <c r="G6771" t="s">
        <v>9448</v>
      </c>
      <c r="H6771">
        <v>0.14499999999999999</v>
      </c>
      <c r="I6771" t="s">
        <v>265</v>
      </c>
      <c r="J6771" t="s">
        <v>242</v>
      </c>
      <c r="K6771" t="s">
        <v>243</v>
      </c>
      <c r="L6771" t="s">
        <v>244</v>
      </c>
      <c r="M6771">
        <v>0</v>
      </c>
      <c r="N6771">
        <v>0.14499999999999999</v>
      </c>
      <c r="O6771" t="s">
        <v>2901</v>
      </c>
      <c r="P6771" t="s">
        <v>13449</v>
      </c>
      <c r="Q6771" t="s">
        <v>2345</v>
      </c>
      <c r="R6771" t="s">
        <v>13450</v>
      </c>
      <c r="S6771" t="s">
        <v>270</v>
      </c>
      <c r="T6771" t="b">
        <v>1</v>
      </c>
    </row>
    <row r="6772" spans="1:20" x14ac:dyDescent="0.25">
      <c r="A6772" t="s">
        <v>259</v>
      </c>
      <c r="B6772" t="s">
        <v>260</v>
      </c>
      <c r="C6772" t="s">
        <v>237</v>
      </c>
      <c r="D6772" t="s">
        <v>1711</v>
      </c>
      <c r="E6772" t="s">
        <v>2778</v>
      </c>
      <c r="F6772" t="s">
        <v>2779</v>
      </c>
      <c r="G6772" t="s">
        <v>2780</v>
      </c>
      <c r="H6772">
        <v>2.4060000000000001</v>
      </c>
      <c r="I6772" t="s">
        <v>265</v>
      </c>
      <c r="J6772" t="s">
        <v>242</v>
      </c>
      <c r="K6772" t="s">
        <v>243</v>
      </c>
      <c r="L6772" t="s">
        <v>244</v>
      </c>
      <c r="M6772">
        <v>0</v>
      </c>
      <c r="N6772">
        <v>2.4060000000000001</v>
      </c>
      <c r="O6772" t="s">
        <v>324</v>
      </c>
      <c r="P6772" t="s">
        <v>13451</v>
      </c>
      <c r="Q6772" t="s">
        <v>1716</v>
      </c>
      <c r="R6772" t="s">
        <v>13452</v>
      </c>
      <c r="S6772" t="s">
        <v>270</v>
      </c>
      <c r="T6772" t="b">
        <v>1</v>
      </c>
    </row>
    <row r="6773" spans="1:20" x14ac:dyDescent="0.25">
      <c r="A6773" t="s">
        <v>259</v>
      </c>
      <c r="B6773" t="s">
        <v>260</v>
      </c>
      <c r="C6773" t="s">
        <v>294</v>
      </c>
      <c r="D6773" t="s">
        <v>1711</v>
      </c>
      <c r="E6773" t="s">
        <v>2778</v>
      </c>
      <c r="F6773" t="s">
        <v>2779</v>
      </c>
      <c r="G6773" t="s">
        <v>2780</v>
      </c>
      <c r="H6773">
        <v>0.61399999999999999</v>
      </c>
      <c r="I6773" t="s">
        <v>265</v>
      </c>
      <c r="J6773" t="s">
        <v>242</v>
      </c>
      <c r="K6773" t="s">
        <v>243</v>
      </c>
      <c r="L6773" t="s">
        <v>244</v>
      </c>
      <c r="M6773">
        <v>0</v>
      </c>
      <c r="N6773">
        <v>0.61399999999999999</v>
      </c>
      <c r="O6773" t="s">
        <v>324</v>
      </c>
      <c r="P6773" t="s">
        <v>13451</v>
      </c>
      <c r="Q6773" t="s">
        <v>1716</v>
      </c>
      <c r="R6773" t="s">
        <v>13452</v>
      </c>
      <c r="S6773" t="s">
        <v>270</v>
      </c>
      <c r="T6773" t="b">
        <v>1</v>
      </c>
    </row>
    <row r="6774" spans="1:20" x14ac:dyDescent="0.25">
      <c r="A6774" t="s">
        <v>259</v>
      </c>
      <c r="B6774" t="s">
        <v>260</v>
      </c>
      <c r="C6774" t="s">
        <v>237</v>
      </c>
      <c r="D6774" t="s">
        <v>406</v>
      </c>
      <c r="E6774" t="s">
        <v>8389</v>
      </c>
      <c r="F6774" t="s">
        <v>8390</v>
      </c>
      <c r="G6774" t="s">
        <v>8390</v>
      </c>
      <c r="H6774">
        <v>0.96130000000000004</v>
      </c>
      <c r="I6774" t="s">
        <v>265</v>
      </c>
      <c r="J6774" t="s">
        <v>242</v>
      </c>
      <c r="K6774" t="s">
        <v>243</v>
      </c>
      <c r="L6774" t="s">
        <v>244</v>
      </c>
      <c r="M6774">
        <v>0</v>
      </c>
      <c r="N6774">
        <v>0.96130000000000004</v>
      </c>
      <c r="O6774" t="s">
        <v>298</v>
      </c>
      <c r="P6774" t="s">
        <v>13453</v>
      </c>
      <c r="Q6774" t="s">
        <v>410</v>
      </c>
      <c r="R6774" t="s">
        <v>13454</v>
      </c>
      <c r="S6774" t="s">
        <v>270</v>
      </c>
      <c r="T6774" t="b">
        <v>1</v>
      </c>
    </row>
    <row r="6775" spans="1:20" x14ac:dyDescent="0.25">
      <c r="A6775" t="s">
        <v>259</v>
      </c>
      <c r="B6775" t="s">
        <v>260</v>
      </c>
      <c r="C6775" t="s">
        <v>294</v>
      </c>
      <c r="D6775" t="s">
        <v>406</v>
      </c>
      <c r="E6775" t="s">
        <v>8389</v>
      </c>
      <c r="F6775" t="s">
        <v>8390</v>
      </c>
      <c r="G6775" t="s">
        <v>8390</v>
      </c>
      <c r="H6775">
        <v>0.66690000000000005</v>
      </c>
      <c r="I6775" t="s">
        <v>265</v>
      </c>
      <c r="J6775" t="s">
        <v>242</v>
      </c>
      <c r="K6775" t="s">
        <v>243</v>
      </c>
      <c r="L6775" t="s">
        <v>244</v>
      </c>
      <c r="M6775">
        <v>0</v>
      </c>
      <c r="N6775">
        <v>0.66690000000000005</v>
      </c>
      <c r="O6775" t="s">
        <v>298</v>
      </c>
      <c r="P6775" t="s">
        <v>13453</v>
      </c>
      <c r="Q6775" t="s">
        <v>410</v>
      </c>
      <c r="R6775" t="s">
        <v>13454</v>
      </c>
      <c r="S6775" t="s">
        <v>270</v>
      </c>
      <c r="T6775" t="b">
        <v>1</v>
      </c>
    </row>
    <row r="6776" spans="1:20" x14ac:dyDescent="0.25">
      <c r="A6776" t="s">
        <v>259</v>
      </c>
      <c r="B6776" t="s">
        <v>260</v>
      </c>
      <c r="C6776" t="s">
        <v>237</v>
      </c>
      <c r="D6776" t="s">
        <v>664</v>
      </c>
      <c r="E6776" t="s">
        <v>2794</v>
      </c>
      <c r="F6776" t="s">
        <v>13455</v>
      </c>
      <c r="G6776" t="s">
        <v>13455</v>
      </c>
      <c r="H6776">
        <v>6.8639999999999999</v>
      </c>
      <c r="I6776" t="s">
        <v>265</v>
      </c>
      <c r="J6776" t="s">
        <v>242</v>
      </c>
      <c r="K6776" t="s">
        <v>243</v>
      </c>
      <c r="L6776" t="s">
        <v>244</v>
      </c>
      <c r="M6776">
        <v>0</v>
      </c>
      <c r="N6776">
        <v>6.8639999999999999</v>
      </c>
      <c r="O6776" t="s">
        <v>324</v>
      </c>
      <c r="P6776" t="s">
        <v>13456</v>
      </c>
      <c r="Q6776" t="s">
        <v>668</v>
      </c>
      <c r="R6776" t="s">
        <v>13457</v>
      </c>
      <c r="S6776" t="s">
        <v>270</v>
      </c>
      <c r="T6776" t="b">
        <v>1</v>
      </c>
    </row>
    <row r="6777" spans="1:20" x14ac:dyDescent="0.25">
      <c r="A6777" t="s">
        <v>259</v>
      </c>
      <c r="B6777" t="s">
        <v>260</v>
      </c>
      <c r="C6777" t="s">
        <v>336</v>
      </c>
      <c r="D6777" t="s">
        <v>664</v>
      </c>
      <c r="E6777" t="s">
        <v>2794</v>
      </c>
      <c r="F6777" t="s">
        <v>13455</v>
      </c>
      <c r="G6777" t="s">
        <v>13455</v>
      </c>
      <c r="H6777">
        <v>38302</v>
      </c>
      <c r="I6777" t="s">
        <v>265</v>
      </c>
      <c r="J6777" t="s">
        <v>242</v>
      </c>
      <c r="K6777" t="s">
        <v>243</v>
      </c>
      <c r="L6777" t="s">
        <v>244</v>
      </c>
      <c r="M6777">
        <v>0</v>
      </c>
      <c r="N6777">
        <v>38302</v>
      </c>
      <c r="O6777" t="s">
        <v>2286</v>
      </c>
      <c r="P6777" t="s">
        <v>13456</v>
      </c>
      <c r="Q6777" t="s">
        <v>668</v>
      </c>
      <c r="R6777" t="s">
        <v>13458</v>
      </c>
      <c r="S6777" t="s">
        <v>270</v>
      </c>
      <c r="T6777" t="b">
        <v>1</v>
      </c>
    </row>
    <row r="6778" spans="1:20" x14ac:dyDescent="0.25">
      <c r="A6778" t="s">
        <v>259</v>
      </c>
      <c r="B6778" t="s">
        <v>260</v>
      </c>
      <c r="C6778" t="s">
        <v>336</v>
      </c>
      <c r="D6778" t="s">
        <v>664</v>
      </c>
      <c r="E6778" t="s">
        <v>2794</v>
      </c>
      <c r="F6778" t="s">
        <v>13455</v>
      </c>
      <c r="G6778" t="s">
        <v>13455</v>
      </c>
      <c r="H6778">
        <v>76296</v>
      </c>
      <c r="I6778" t="s">
        <v>265</v>
      </c>
      <c r="J6778" t="s">
        <v>242</v>
      </c>
      <c r="K6778" t="s">
        <v>243</v>
      </c>
      <c r="L6778" t="s">
        <v>244</v>
      </c>
      <c r="M6778">
        <v>0</v>
      </c>
      <c r="N6778">
        <v>76296</v>
      </c>
      <c r="O6778" t="s">
        <v>324</v>
      </c>
      <c r="P6778" t="s">
        <v>13456</v>
      </c>
      <c r="Q6778" t="s">
        <v>668</v>
      </c>
      <c r="R6778" t="s">
        <v>13459</v>
      </c>
      <c r="S6778" t="s">
        <v>270</v>
      </c>
      <c r="T6778" t="b">
        <v>1</v>
      </c>
    </row>
    <row r="6779" spans="1:20" x14ac:dyDescent="0.25">
      <c r="A6779" t="s">
        <v>259</v>
      </c>
      <c r="B6779" t="s">
        <v>260</v>
      </c>
      <c r="C6779" t="s">
        <v>237</v>
      </c>
      <c r="D6779" t="s">
        <v>1025</v>
      </c>
      <c r="E6779" t="s">
        <v>753</v>
      </c>
      <c r="F6779" t="s">
        <v>8964</v>
      </c>
      <c r="G6779" t="s">
        <v>8965</v>
      </c>
      <c r="H6779">
        <v>1.1299999999999999</v>
      </c>
      <c r="I6779" t="s">
        <v>265</v>
      </c>
      <c r="J6779" t="s">
        <v>242</v>
      </c>
      <c r="K6779" t="s">
        <v>243</v>
      </c>
      <c r="L6779" t="s">
        <v>244</v>
      </c>
      <c r="M6779">
        <v>0</v>
      </c>
      <c r="N6779">
        <v>1.1299999999999999</v>
      </c>
      <c r="O6779" t="s">
        <v>446</v>
      </c>
      <c r="P6779" t="s">
        <v>13460</v>
      </c>
      <c r="Q6779" t="s">
        <v>1029</v>
      </c>
      <c r="R6779" t="s">
        <v>13461</v>
      </c>
      <c r="S6779" t="s">
        <v>270</v>
      </c>
      <c r="T6779" t="b">
        <v>1</v>
      </c>
    </row>
    <row r="6780" spans="1:20" x14ac:dyDescent="0.25">
      <c r="A6780" t="s">
        <v>236</v>
      </c>
      <c r="B6780" t="s">
        <v>236</v>
      </c>
      <c r="C6780" t="s">
        <v>237</v>
      </c>
      <c r="D6780" t="s">
        <v>314</v>
      </c>
      <c r="F6780" t="s">
        <v>567</v>
      </c>
      <c r="G6780" t="s">
        <v>3752</v>
      </c>
      <c r="H6780">
        <v>4.0000000000000001E-3</v>
      </c>
      <c r="I6780" t="s">
        <v>254</v>
      </c>
      <c r="J6780" t="s">
        <v>242</v>
      </c>
      <c r="K6780" t="s">
        <v>243</v>
      </c>
      <c r="L6780" t="s">
        <v>244</v>
      </c>
      <c r="M6780">
        <v>0</v>
      </c>
      <c r="N6780">
        <v>4.0000000000000001E-3</v>
      </c>
      <c r="O6780" t="s">
        <v>569</v>
      </c>
      <c r="P6780" t="s">
        <v>6689</v>
      </c>
      <c r="Q6780" t="s">
        <v>318</v>
      </c>
      <c r="R6780" t="s">
        <v>11362</v>
      </c>
      <c r="S6780" t="s">
        <v>249</v>
      </c>
      <c r="T6780" t="b">
        <v>1</v>
      </c>
    </row>
    <row r="6781" spans="1:20" x14ac:dyDescent="0.25">
      <c r="A6781" t="s">
        <v>236</v>
      </c>
      <c r="B6781" t="s">
        <v>236</v>
      </c>
      <c r="C6781" t="s">
        <v>237</v>
      </c>
      <c r="D6781" t="s">
        <v>355</v>
      </c>
      <c r="F6781" t="s">
        <v>363</v>
      </c>
      <c r="G6781" t="s">
        <v>2703</v>
      </c>
      <c r="H6781">
        <v>4.0000000000000001E-3</v>
      </c>
      <c r="I6781" t="s">
        <v>254</v>
      </c>
      <c r="J6781" t="s">
        <v>242</v>
      </c>
      <c r="K6781" t="s">
        <v>243</v>
      </c>
      <c r="L6781" t="s">
        <v>244</v>
      </c>
      <c r="M6781">
        <v>0</v>
      </c>
      <c r="N6781">
        <v>4.0000000000000001E-3</v>
      </c>
      <c r="O6781" t="s">
        <v>395</v>
      </c>
      <c r="P6781" t="s">
        <v>2704</v>
      </c>
      <c r="Q6781" t="s">
        <v>360</v>
      </c>
      <c r="R6781" t="s">
        <v>13462</v>
      </c>
      <c r="S6781" t="s">
        <v>249</v>
      </c>
      <c r="T6781" t="b">
        <v>0</v>
      </c>
    </row>
    <row r="6782" spans="1:20" x14ac:dyDescent="0.25">
      <c r="A6782" t="s">
        <v>259</v>
      </c>
      <c r="B6782" t="s">
        <v>260</v>
      </c>
      <c r="C6782" t="s">
        <v>237</v>
      </c>
      <c r="D6782" t="s">
        <v>3083</v>
      </c>
      <c r="E6782" t="s">
        <v>2363</v>
      </c>
      <c r="F6782" t="s">
        <v>6686</v>
      </c>
      <c r="G6782" t="s">
        <v>6686</v>
      </c>
      <c r="H6782">
        <v>0.29599999999999999</v>
      </c>
      <c r="I6782" t="s">
        <v>265</v>
      </c>
      <c r="J6782" t="s">
        <v>242</v>
      </c>
      <c r="K6782" t="s">
        <v>243</v>
      </c>
      <c r="L6782" t="s">
        <v>244</v>
      </c>
      <c r="M6782">
        <v>0</v>
      </c>
      <c r="N6782">
        <v>0.29599999999999999</v>
      </c>
      <c r="O6782" t="s">
        <v>446</v>
      </c>
      <c r="P6782" t="s">
        <v>13463</v>
      </c>
      <c r="Q6782" t="s">
        <v>3086</v>
      </c>
      <c r="R6782" t="s">
        <v>13464</v>
      </c>
      <c r="S6782" t="s">
        <v>270</v>
      </c>
      <c r="T6782" t="b">
        <v>1</v>
      </c>
    </row>
    <row r="6783" spans="1:20" x14ac:dyDescent="0.25">
      <c r="A6783" t="s">
        <v>259</v>
      </c>
      <c r="B6783" t="s">
        <v>260</v>
      </c>
      <c r="C6783" t="s">
        <v>237</v>
      </c>
      <c r="D6783" t="s">
        <v>8339</v>
      </c>
      <c r="E6783" t="s">
        <v>13465</v>
      </c>
      <c r="F6783" t="s">
        <v>13466</v>
      </c>
      <c r="G6783" t="s">
        <v>13466</v>
      </c>
      <c r="H6783">
        <v>5.28</v>
      </c>
      <c r="I6783" t="s">
        <v>265</v>
      </c>
      <c r="J6783" t="s">
        <v>242</v>
      </c>
      <c r="K6783" t="s">
        <v>243</v>
      </c>
      <c r="L6783" t="s">
        <v>244</v>
      </c>
      <c r="M6783">
        <v>0</v>
      </c>
      <c r="N6783">
        <v>5.28</v>
      </c>
      <c r="O6783" t="s">
        <v>1122</v>
      </c>
      <c r="P6783" t="s">
        <v>13467</v>
      </c>
      <c r="Q6783" t="s">
        <v>8343</v>
      </c>
      <c r="R6783" t="s">
        <v>13468</v>
      </c>
      <c r="S6783" t="s">
        <v>270</v>
      </c>
      <c r="T6783" t="b">
        <v>1</v>
      </c>
    </row>
    <row r="6784" spans="1:20" x14ac:dyDescent="0.25">
      <c r="A6784" t="s">
        <v>259</v>
      </c>
      <c r="B6784" t="s">
        <v>260</v>
      </c>
      <c r="C6784" t="s">
        <v>336</v>
      </c>
      <c r="D6784" t="s">
        <v>8339</v>
      </c>
      <c r="E6784" t="s">
        <v>13465</v>
      </c>
      <c r="F6784" t="s">
        <v>13466</v>
      </c>
      <c r="G6784" t="s">
        <v>13466</v>
      </c>
      <c r="H6784">
        <v>27752</v>
      </c>
      <c r="I6784" t="s">
        <v>265</v>
      </c>
      <c r="J6784" t="s">
        <v>242</v>
      </c>
      <c r="K6784" t="s">
        <v>243</v>
      </c>
      <c r="L6784" t="s">
        <v>244</v>
      </c>
      <c r="M6784">
        <v>0</v>
      </c>
      <c r="N6784">
        <v>27752</v>
      </c>
      <c r="O6784" t="s">
        <v>342</v>
      </c>
      <c r="P6784" t="s">
        <v>13467</v>
      </c>
      <c r="Q6784" t="s">
        <v>8343</v>
      </c>
      <c r="R6784" t="s">
        <v>13469</v>
      </c>
      <c r="S6784" t="s">
        <v>270</v>
      </c>
      <c r="T6784" t="b">
        <v>1</v>
      </c>
    </row>
    <row r="6785" spans="1:20" x14ac:dyDescent="0.25">
      <c r="A6785" t="s">
        <v>259</v>
      </c>
      <c r="B6785" t="s">
        <v>260</v>
      </c>
      <c r="C6785" t="s">
        <v>336</v>
      </c>
      <c r="D6785" t="s">
        <v>8339</v>
      </c>
      <c r="E6785" t="s">
        <v>13465</v>
      </c>
      <c r="F6785" t="s">
        <v>13466</v>
      </c>
      <c r="G6785" t="s">
        <v>13466</v>
      </c>
      <c r="H6785">
        <v>52728</v>
      </c>
      <c r="I6785" t="s">
        <v>265</v>
      </c>
      <c r="J6785" t="s">
        <v>242</v>
      </c>
      <c r="K6785" t="s">
        <v>243</v>
      </c>
      <c r="L6785" t="s">
        <v>244</v>
      </c>
      <c r="M6785">
        <v>0</v>
      </c>
      <c r="N6785">
        <v>52728</v>
      </c>
      <c r="O6785" t="s">
        <v>342</v>
      </c>
      <c r="P6785" t="s">
        <v>13467</v>
      </c>
      <c r="Q6785" t="s">
        <v>8343</v>
      </c>
      <c r="R6785" t="s">
        <v>13470</v>
      </c>
      <c r="S6785" t="s">
        <v>270</v>
      </c>
      <c r="T6785" t="b">
        <v>1</v>
      </c>
    </row>
    <row r="6786" spans="1:20" x14ac:dyDescent="0.25">
      <c r="A6786" t="s">
        <v>259</v>
      </c>
      <c r="B6786" t="s">
        <v>260</v>
      </c>
      <c r="C6786" t="s">
        <v>237</v>
      </c>
      <c r="D6786" t="s">
        <v>1382</v>
      </c>
      <c r="E6786" t="s">
        <v>5142</v>
      </c>
      <c r="F6786" t="s">
        <v>9217</v>
      </c>
      <c r="G6786" t="s">
        <v>9218</v>
      </c>
      <c r="H6786">
        <v>1.2030000000000001</v>
      </c>
      <c r="I6786" t="s">
        <v>265</v>
      </c>
      <c r="J6786" t="s">
        <v>242</v>
      </c>
      <c r="K6786" t="s">
        <v>243</v>
      </c>
      <c r="L6786" t="s">
        <v>244</v>
      </c>
      <c r="M6786">
        <v>0</v>
      </c>
      <c r="N6786">
        <v>1.2030000000000001</v>
      </c>
      <c r="O6786" t="s">
        <v>324</v>
      </c>
      <c r="P6786" t="s">
        <v>13471</v>
      </c>
      <c r="Q6786" t="s">
        <v>1387</v>
      </c>
      <c r="R6786" t="s">
        <v>13472</v>
      </c>
      <c r="S6786" t="s">
        <v>270</v>
      </c>
      <c r="T6786" t="b">
        <v>1</v>
      </c>
    </row>
    <row r="6787" spans="1:20" x14ac:dyDescent="0.25">
      <c r="A6787" t="s">
        <v>259</v>
      </c>
      <c r="B6787" t="s">
        <v>260</v>
      </c>
      <c r="C6787" t="s">
        <v>294</v>
      </c>
      <c r="D6787" t="s">
        <v>1382</v>
      </c>
      <c r="E6787" t="s">
        <v>5142</v>
      </c>
      <c r="F6787" t="s">
        <v>9217</v>
      </c>
      <c r="G6787" t="s">
        <v>9218</v>
      </c>
      <c r="H6787">
        <v>0.307</v>
      </c>
      <c r="I6787" t="s">
        <v>265</v>
      </c>
      <c r="J6787" t="s">
        <v>242</v>
      </c>
      <c r="K6787" t="s">
        <v>243</v>
      </c>
      <c r="L6787" t="s">
        <v>244</v>
      </c>
      <c r="M6787">
        <v>0</v>
      </c>
      <c r="N6787">
        <v>0.307</v>
      </c>
      <c r="O6787" t="s">
        <v>324</v>
      </c>
      <c r="P6787" t="s">
        <v>13471</v>
      </c>
      <c r="Q6787" t="s">
        <v>1387</v>
      </c>
      <c r="R6787" t="s">
        <v>13472</v>
      </c>
      <c r="S6787" t="s">
        <v>270</v>
      </c>
      <c r="T6787" t="b">
        <v>1</v>
      </c>
    </row>
    <row r="6788" spans="1:20" x14ac:dyDescent="0.25">
      <c r="A6788" t="s">
        <v>236</v>
      </c>
      <c r="B6788" t="s">
        <v>236</v>
      </c>
      <c r="C6788" t="s">
        <v>237</v>
      </c>
      <c r="D6788" t="s">
        <v>4909</v>
      </c>
      <c r="F6788" t="s">
        <v>600</v>
      </c>
      <c r="G6788" t="s">
        <v>3612</v>
      </c>
      <c r="H6788">
        <v>3.6000000000000002E-4</v>
      </c>
      <c r="I6788" t="s">
        <v>254</v>
      </c>
      <c r="J6788" t="s">
        <v>242</v>
      </c>
      <c r="K6788" t="s">
        <v>243</v>
      </c>
      <c r="L6788" t="s">
        <v>244</v>
      </c>
      <c r="M6788">
        <v>0</v>
      </c>
      <c r="N6788">
        <v>3.6000000000000002E-4</v>
      </c>
      <c r="O6788" t="s">
        <v>365</v>
      </c>
      <c r="P6788" t="s">
        <v>8156</v>
      </c>
      <c r="Q6788" t="s">
        <v>4912</v>
      </c>
      <c r="R6788" t="s">
        <v>6127</v>
      </c>
      <c r="S6788" t="s">
        <v>249</v>
      </c>
      <c r="T6788" t="b">
        <v>0</v>
      </c>
    </row>
    <row r="6789" spans="1:20" x14ac:dyDescent="0.25">
      <c r="A6789" t="s">
        <v>259</v>
      </c>
      <c r="B6789" t="s">
        <v>260</v>
      </c>
      <c r="C6789" t="s">
        <v>237</v>
      </c>
      <c r="D6789" t="s">
        <v>707</v>
      </c>
      <c r="E6789" t="s">
        <v>7079</v>
      </c>
      <c r="F6789" t="s">
        <v>13473</v>
      </c>
      <c r="G6789" t="s">
        <v>13473</v>
      </c>
      <c r="H6789">
        <v>0.46102599999999999</v>
      </c>
      <c r="I6789" t="s">
        <v>265</v>
      </c>
      <c r="J6789" t="s">
        <v>242</v>
      </c>
      <c r="K6789" t="s">
        <v>243</v>
      </c>
      <c r="L6789" t="s">
        <v>244</v>
      </c>
      <c r="M6789">
        <v>0</v>
      </c>
      <c r="N6789">
        <v>0.46102599999999999</v>
      </c>
      <c r="O6789" t="s">
        <v>372</v>
      </c>
      <c r="P6789" t="s">
        <v>13474</v>
      </c>
      <c r="Q6789" t="s">
        <v>713</v>
      </c>
      <c r="R6789" t="s">
        <v>13475</v>
      </c>
      <c r="S6789" t="s">
        <v>270</v>
      </c>
      <c r="T6789" t="b">
        <v>1</v>
      </c>
    </row>
    <row r="6790" spans="1:20" x14ac:dyDescent="0.25">
      <c r="A6790" t="s">
        <v>259</v>
      </c>
      <c r="B6790" t="s">
        <v>260</v>
      </c>
      <c r="C6790" t="s">
        <v>237</v>
      </c>
      <c r="D6790" t="s">
        <v>1173</v>
      </c>
      <c r="E6790" t="s">
        <v>3035</v>
      </c>
      <c r="F6790" t="s">
        <v>3035</v>
      </c>
      <c r="G6790" t="s">
        <v>3036</v>
      </c>
      <c r="H6790">
        <v>1.6479999999999999</v>
      </c>
      <c r="I6790" t="s">
        <v>265</v>
      </c>
      <c r="J6790" t="s">
        <v>242</v>
      </c>
      <c r="K6790" t="s">
        <v>243</v>
      </c>
      <c r="L6790" t="s">
        <v>244</v>
      </c>
      <c r="M6790">
        <v>0</v>
      </c>
      <c r="N6790">
        <v>1.6479999999999999</v>
      </c>
      <c r="O6790" t="s">
        <v>331</v>
      </c>
      <c r="P6790" t="s">
        <v>13476</v>
      </c>
      <c r="Q6790" t="s">
        <v>1177</v>
      </c>
      <c r="R6790" t="s">
        <v>13477</v>
      </c>
      <c r="S6790" t="s">
        <v>270</v>
      </c>
      <c r="T6790" t="b">
        <v>1</v>
      </c>
    </row>
    <row r="6791" spans="1:20" x14ac:dyDescent="0.25">
      <c r="A6791" t="s">
        <v>259</v>
      </c>
      <c r="B6791" t="s">
        <v>260</v>
      </c>
      <c r="C6791" t="s">
        <v>336</v>
      </c>
      <c r="D6791" t="s">
        <v>1173</v>
      </c>
      <c r="E6791" t="s">
        <v>3035</v>
      </c>
      <c r="F6791" t="s">
        <v>3035</v>
      </c>
      <c r="G6791" t="s">
        <v>3036</v>
      </c>
      <c r="H6791">
        <v>8518</v>
      </c>
      <c r="I6791" t="s">
        <v>265</v>
      </c>
      <c r="J6791" t="s">
        <v>242</v>
      </c>
      <c r="K6791" t="s">
        <v>243</v>
      </c>
      <c r="L6791" t="s">
        <v>244</v>
      </c>
      <c r="M6791">
        <v>0</v>
      </c>
      <c r="N6791">
        <v>8518</v>
      </c>
      <c r="O6791" t="s">
        <v>324</v>
      </c>
      <c r="P6791" t="s">
        <v>13476</v>
      </c>
      <c r="Q6791" t="s">
        <v>1177</v>
      </c>
      <c r="R6791" t="s">
        <v>13478</v>
      </c>
      <c r="S6791" t="s">
        <v>270</v>
      </c>
      <c r="T6791" t="b">
        <v>1</v>
      </c>
    </row>
    <row r="6792" spans="1:20" x14ac:dyDescent="0.25">
      <c r="A6792" t="s">
        <v>259</v>
      </c>
      <c r="B6792" t="s">
        <v>260</v>
      </c>
      <c r="C6792" t="s">
        <v>336</v>
      </c>
      <c r="D6792" t="s">
        <v>1173</v>
      </c>
      <c r="E6792" t="s">
        <v>3035</v>
      </c>
      <c r="F6792" t="s">
        <v>3035</v>
      </c>
      <c r="G6792" t="s">
        <v>3036</v>
      </c>
      <c r="H6792">
        <v>16458</v>
      </c>
      <c r="I6792" t="s">
        <v>265</v>
      </c>
      <c r="J6792" t="s">
        <v>242</v>
      </c>
      <c r="K6792" t="s">
        <v>243</v>
      </c>
      <c r="L6792" t="s">
        <v>244</v>
      </c>
      <c r="M6792">
        <v>0</v>
      </c>
      <c r="N6792">
        <v>16458</v>
      </c>
      <c r="O6792" t="s">
        <v>324</v>
      </c>
      <c r="P6792" t="s">
        <v>13476</v>
      </c>
      <c r="Q6792" t="s">
        <v>1177</v>
      </c>
      <c r="R6792" t="s">
        <v>13479</v>
      </c>
      <c r="S6792" t="s">
        <v>270</v>
      </c>
      <c r="T6792" t="b">
        <v>1</v>
      </c>
    </row>
    <row r="6793" spans="1:20" x14ac:dyDescent="0.25">
      <c r="A6793" t="s">
        <v>259</v>
      </c>
      <c r="B6793" t="s">
        <v>260</v>
      </c>
      <c r="C6793" t="s">
        <v>237</v>
      </c>
      <c r="D6793" t="s">
        <v>2093</v>
      </c>
      <c r="E6793" t="s">
        <v>4403</v>
      </c>
      <c r="F6793" t="s">
        <v>13480</v>
      </c>
      <c r="G6793" t="s">
        <v>13481</v>
      </c>
      <c r="H6793">
        <v>1.4000490000000001</v>
      </c>
      <c r="I6793" t="s">
        <v>265</v>
      </c>
      <c r="J6793" t="s">
        <v>242</v>
      </c>
      <c r="K6793" t="s">
        <v>243</v>
      </c>
      <c r="L6793" t="s">
        <v>244</v>
      </c>
      <c r="M6793">
        <v>0</v>
      </c>
      <c r="N6793">
        <v>1.4000490000000001</v>
      </c>
      <c r="O6793" t="s">
        <v>372</v>
      </c>
      <c r="P6793" t="s">
        <v>13482</v>
      </c>
      <c r="Q6793" t="s">
        <v>2098</v>
      </c>
      <c r="R6793" t="s">
        <v>13483</v>
      </c>
      <c r="S6793" t="s">
        <v>270</v>
      </c>
      <c r="T6793" t="b">
        <v>1</v>
      </c>
    </row>
    <row r="6794" spans="1:20" x14ac:dyDescent="0.25">
      <c r="A6794" t="s">
        <v>259</v>
      </c>
      <c r="B6794" t="s">
        <v>260</v>
      </c>
      <c r="C6794" t="s">
        <v>294</v>
      </c>
      <c r="D6794" t="s">
        <v>2093</v>
      </c>
      <c r="E6794" t="s">
        <v>4403</v>
      </c>
      <c r="F6794" t="s">
        <v>13480</v>
      </c>
      <c r="G6794" t="s">
        <v>13481</v>
      </c>
      <c r="H6794">
        <v>0.67862299999999998</v>
      </c>
      <c r="I6794" t="s">
        <v>265</v>
      </c>
      <c r="J6794" t="s">
        <v>242</v>
      </c>
      <c r="K6794" t="s">
        <v>243</v>
      </c>
      <c r="L6794" t="s">
        <v>244</v>
      </c>
      <c r="M6794">
        <v>0</v>
      </c>
      <c r="N6794">
        <v>0.67862299999999998</v>
      </c>
      <c r="O6794" t="s">
        <v>372</v>
      </c>
      <c r="P6794" t="s">
        <v>13482</v>
      </c>
      <c r="Q6794" t="s">
        <v>2098</v>
      </c>
      <c r="R6794" t="s">
        <v>13483</v>
      </c>
      <c r="S6794" t="s">
        <v>270</v>
      </c>
      <c r="T6794" t="b">
        <v>1</v>
      </c>
    </row>
    <row r="6795" spans="1:20" x14ac:dyDescent="0.25">
      <c r="A6795" t="s">
        <v>259</v>
      </c>
      <c r="B6795" t="s">
        <v>260</v>
      </c>
      <c r="C6795" t="s">
        <v>237</v>
      </c>
      <c r="D6795" t="s">
        <v>1555</v>
      </c>
      <c r="E6795" t="s">
        <v>6518</v>
      </c>
      <c r="F6795" t="s">
        <v>13484</v>
      </c>
      <c r="G6795" t="s">
        <v>13485</v>
      </c>
      <c r="H6795">
        <v>0.91200000000000003</v>
      </c>
      <c r="I6795" t="s">
        <v>265</v>
      </c>
      <c r="J6795" t="s">
        <v>242</v>
      </c>
      <c r="K6795" t="s">
        <v>243</v>
      </c>
      <c r="L6795" t="s">
        <v>244</v>
      </c>
      <c r="M6795">
        <v>0</v>
      </c>
      <c r="N6795">
        <v>0.91200000000000003</v>
      </c>
      <c r="O6795" t="s">
        <v>298</v>
      </c>
      <c r="P6795" t="s">
        <v>13486</v>
      </c>
      <c r="Q6795" t="s">
        <v>1560</v>
      </c>
      <c r="R6795" t="s">
        <v>13487</v>
      </c>
      <c r="S6795" t="s">
        <v>270</v>
      </c>
      <c r="T6795" t="b">
        <v>1</v>
      </c>
    </row>
    <row r="6796" spans="1:20" x14ac:dyDescent="0.25">
      <c r="A6796" t="s">
        <v>259</v>
      </c>
      <c r="B6796" t="s">
        <v>260</v>
      </c>
      <c r="C6796" t="s">
        <v>294</v>
      </c>
      <c r="D6796" t="s">
        <v>1555</v>
      </c>
      <c r="E6796" t="s">
        <v>6518</v>
      </c>
      <c r="F6796" t="s">
        <v>13484</v>
      </c>
      <c r="G6796" t="s">
        <v>13485</v>
      </c>
      <c r="H6796">
        <v>0.36</v>
      </c>
      <c r="I6796" t="s">
        <v>265</v>
      </c>
      <c r="J6796" t="s">
        <v>242</v>
      </c>
      <c r="K6796" t="s">
        <v>243</v>
      </c>
      <c r="L6796" t="s">
        <v>244</v>
      </c>
      <c r="M6796">
        <v>0</v>
      </c>
      <c r="N6796">
        <v>0.36</v>
      </c>
      <c r="O6796" t="s">
        <v>266</v>
      </c>
      <c r="P6796" t="s">
        <v>13486</v>
      </c>
      <c r="Q6796" t="s">
        <v>1560</v>
      </c>
      <c r="R6796" t="s">
        <v>13487</v>
      </c>
      <c r="S6796" t="s">
        <v>270</v>
      </c>
      <c r="T6796" t="b">
        <v>1</v>
      </c>
    </row>
    <row r="6797" spans="1:20" x14ac:dyDescent="0.25">
      <c r="A6797" t="s">
        <v>236</v>
      </c>
      <c r="B6797" t="s">
        <v>236</v>
      </c>
      <c r="C6797" t="s">
        <v>237</v>
      </c>
      <c r="D6797" t="s">
        <v>1908</v>
      </c>
      <c r="F6797" t="s">
        <v>559</v>
      </c>
      <c r="G6797" t="s">
        <v>13488</v>
      </c>
      <c r="H6797">
        <v>2.5000000000000001E-3</v>
      </c>
      <c r="I6797" t="s">
        <v>561</v>
      </c>
      <c r="J6797" t="s">
        <v>242</v>
      </c>
      <c r="K6797" t="s">
        <v>243</v>
      </c>
      <c r="L6797" t="s">
        <v>244</v>
      </c>
      <c r="M6797">
        <v>0</v>
      </c>
      <c r="N6797">
        <v>2.5000000000000001E-3</v>
      </c>
      <c r="O6797" t="s">
        <v>290</v>
      </c>
      <c r="P6797" t="s">
        <v>13489</v>
      </c>
      <c r="Q6797" t="s">
        <v>1912</v>
      </c>
      <c r="R6797" t="s">
        <v>1913</v>
      </c>
      <c r="S6797" t="s">
        <v>249</v>
      </c>
      <c r="T6797" t="b">
        <v>1</v>
      </c>
    </row>
    <row r="6798" spans="1:20" x14ac:dyDescent="0.25">
      <c r="A6798" t="s">
        <v>236</v>
      </c>
      <c r="B6798" t="s">
        <v>236</v>
      </c>
      <c r="C6798" t="s">
        <v>237</v>
      </c>
      <c r="D6798" t="s">
        <v>392</v>
      </c>
      <c r="F6798" t="s">
        <v>724</v>
      </c>
      <c r="G6798" t="s">
        <v>2156</v>
      </c>
      <c r="H6798">
        <v>0.03</v>
      </c>
      <c r="I6798" t="s">
        <v>759</v>
      </c>
      <c r="J6798" t="s">
        <v>242</v>
      </c>
      <c r="K6798" t="s">
        <v>243</v>
      </c>
      <c r="L6798" t="s">
        <v>244</v>
      </c>
      <c r="M6798">
        <v>0</v>
      </c>
      <c r="N6798">
        <v>0.03</v>
      </c>
      <c r="O6798" t="s">
        <v>619</v>
      </c>
      <c r="P6798" t="s">
        <v>2157</v>
      </c>
      <c r="Q6798" t="s">
        <v>397</v>
      </c>
      <c r="R6798" t="s">
        <v>2440</v>
      </c>
      <c r="S6798" t="s">
        <v>249</v>
      </c>
      <c r="T6798" t="b">
        <v>0</v>
      </c>
    </row>
    <row r="6799" spans="1:20" x14ac:dyDescent="0.25">
      <c r="A6799" t="s">
        <v>259</v>
      </c>
      <c r="B6799" t="s">
        <v>260</v>
      </c>
      <c r="C6799" t="s">
        <v>237</v>
      </c>
      <c r="D6799" t="s">
        <v>524</v>
      </c>
      <c r="E6799" t="s">
        <v>4536</v>
      </c>
      <c r="F6799" t="s">
        <v>13490</v>
      </c>
      <c r="G6799" t="s">
        <v>13491</v>
      </c>
      <c r="H6799">
        <v>5.2400000000000002E-2</v>
      </c>
      <c r="I6799" t="s">
        <v>265</v>
      </c>
      <c r="J6799" t="s">
        <v>242</v>
      </c>
      <c r="K6799" t="s">
        <v>243</v>
      </c>
      <c r="L6799" t="s">
        <v>244</v>
      </c>
      <c r="M6799">
        <v>0</v>
      </c>
      <c r="N6799">
        <v>5.2400000000000002E-2</v>
      </c>
      <c r="O6799" t="s">
        <v>266</v>
      </c>
      <c r="P6799" t="s">
        <v>13492</v>
      </c>
      <c r="Q6799" t="s">
        <v>528</v>
      </c>
      <c r="R6799" t="s">
        <v>13493</v>
      </c>
      <c r="S6799" t="s">
        <v>270</v>
      </c>
      <c r="T6799" t="b">
        <v>1</v>
      </c>
    </row>
    <row r="6800" spans="1:20" x14ac:dyDescent="0.25">
      <c r="A6800" t="s">
        <v>259</v>
      </c>
      <c r="B6800" t="s">
        <v>260</v>
      </c>
      <c r="C6800" t="s">
        <v>237</v>
      </c>
      <c r="D6800" t="s">
        <v>399</v>
      </c>
      <c r="E6800" t="s">
        <v>5571</v>
      </c>
      <c r="F6800" t="s">
        <v>5571</v>
      </c>
      <c r="G6800" t="s">
        <v>13494</v>
      </c>
      <c r="H6800">
        <v>0.45200000000000001</v>
      </c>
      <c r="I6800" t="s">
        <v>265</v>
      </c>
      <c r="J6800" t="s">
        <v>242</v>
      </c>
      <c r="K6800" t="s">
        <v>243</v>
      </c>
      <c r="L6800" t="s">
        <v>244</v>
      </c>
      <c r="M6800">
        <v>0</v>
      </c>
      <c r="N6800">
        <v>0.45200000000000001</v>
      </c>
      <c r="O6800" t="s">
        <v>266</v>
      </c>
      <c r="P6800" t="s">
        <v>13495</v>
      </c>
      <c r="Q6800" t="s">
        <v>404</v>
      </c>
      <c r="R6800" t="s">
        <v>13496</v>
      </c>
      <c r="S6800" t="s">
        <v>270</v>
      </c>
      <c r="T6800" t="b">
        <v>1</v>
      </c>
    </row>
    <row r="6801" spans="1:20" x14ac:dyDescent="0.25">
      <c r="A6801" t="s">
        <v>259</v>
      </c>
      <c r="B6801" t="s">
        <v>260</v>
      </c>
      <c r="C6801" t="s">
        <v>336</v>
      </c>
      <c r="D6801" t="s">
        <v>399</v>
      </c>
      <c r="E6801" t="s">
        <v>5571</v>
      </c>
      <c r="F6801" t="s">
        <v>5571</v>
      </c>
      <c r="G6801" t="s">
        <v>13494</v>
      </c>
      <c r="H6801">
        <v>3168</v>
      </c>
      <c r="I6801" t="s">
        <v>265</v>
      </c>
      <c r="J6801" t="s">
        <v>242</v>
      </c>
      <c r="K6801" t="s">
        <v>243</v>
      </c>
      <c r="L6801" t="s">
        <v>244</v>
      </c>
      <c r="M6801">
        <v>0</v>
      </c>
      <c r="N6801">
        <v>3168</v>
      </c>
      <c r="O6801" t="s">
        <v>266</v>
      </c>
      <c r="P6801" t="s">
        <v>13495</v>
      </c>
      <c r="Q6801" t="s">
        <v>404</v>
      </c>
      <c r="R6801" t="s">
        <v>13497</v>
      </c>
      <c r="S6801" t="s">
        <v>270</v>
      </c>
      <c r="T6801" t="b">
        <v>1</v>
      </c>
    </row>
    <row r="6802" spans="1:20" x14ac:dyDescent="0.25">
      <c r="A6802" t="s">
        <v>259</v>
      </c>
      <c r="B6802" t="s">
        <v>260</v>
      </c>
      <c r="C6802" t="s">
        <v>336</v>
      </c>
      <c r="D6802" t="s">
        <v>399</v>
      </c>
      <c r="E6802" t="s">
        <v>5571</v>
      </c>
      <c r="F6802" t="s">
        <v>5571</v>
      </c>
      <c r="G6802" t="s">
        <v>13494</v>
      </c>
      <c r="H6802">
        <v>7127</v>
      </c>
      <c r="I6802" t="s">
        <v>265</v>
      </c>
      <c r="J6802" t="s">
        <v>242</v>
      </c>
      <c r="K6802" t="s">
        <v>243</v>
      </c>
      <c r="L6802" t="s">
        <v>244</v>
      </c>
      <c r="M6802">
        <v>0</v>
      </c>
      <c r="N6802">
        <v>7127</v>
      </c>
      <c r="O6802" t="s">
        <v>266</v>
      </c>
      <c r="P6802" t="s">
        <v>13495</v>
      </c>
      <c r="Q6802" t="s">
        <v>404</v>
      </c>
      <c r="R6802" t="s">
        <v>13498</v>
      </c>
      <c r="S6802" t="s">
        <v>270</v>
      </c>
      <c r="T6802" t="b">
        <v>1</v>
      </c>
    </row>
    <row r="6803" spans="1:20" x14ac:dyDescent="0.25">
      <c r="A6803" t="s">
        <v>259</v>
      </c>
      <c r="B6803" t="s">
        <v>260</v>
      </c>
      <c r="C6803" t="s">
        <v>237</v>
      </c>
      <c r="D6803" t="s">
        <v>701</v>
      </c>
      <c r="E6803" t="s">
        <v>13499</v>
      </c>
      <c r="F6803" t="s">
        <v>13500</v>
      </c>
      <c r="G6803" t="s">
        <v>13501</v>
      </c>
      <c r="H6803">
        <v>0.55000000000000004</v>
      </c>
      <c r="I6803" t="s">
        <v>265</v>
      </c>
      <c r="J6803" t="s">
        <v>242</v>
      </c>
      <c r="K6803" t="s">
        <v>243</v>
      </c>
      <c r="L6803" t="s">
        <v>244</v>
      </c>
      <c r="M6803">
        <v>0</v>
      </c>
      <c r="N6803">
        <v>0.55000000000000004</v>
      </c>
      <c r="O6803" t="s">
        <v>266</v>
      </c>
      <c r="P6803" t="s">
        <v>13502</v>
      </c>
      <c r="Q6803" t="s">
        <v>705</v>
      </c>
      <c r="R6803" t="s">
        <v>13503</v>
      </c>
      <c r="S6803" t="s">
        <v>270</v>
      </c>
      <c r="T6803" t="b">
        <v>1</v>
      </c>
    </row>
    <row r="6804" spans="1:20" x14ac:dyDescent="0.25">
      <c r="A6804" t="s">
        <v>259</v>
      </c>
      <c r="B6804" t="s">
        <v>382</v>
      </c>
      <c r="C6804" t="s">
        <v>237</v>
      </c>
      <c r="D6804" t="s">
        <v>1634</v>
      </c>
      <c r="E6804" t="s">
        <v>1635</v>
      </c>
      <c r="F6804" t="s">
        <v>9270</v>
      </c>
      <c r="G6804" t="s">
        <v>9270</v>
      </c>
      <c r="H6804">
        <v>1.744</v>
      </c>
      <c r="I6804" t="s">
        <v>265</v>
      </c>
      <c r="J6804" t="s">
        <v>242</v>
      </c>
      <c r="K6804" t="s">
        <v>243</v>
      </c>
      <c r="L6804" t="s">
        <v>244</v>
      </c>
      <c r="M6804">
        <v>0</v>
      </c>
      <c r="N6804">
        <v>1.744</v>
      </c>
      <c r="O6804" t="s">
        <v>1309</v>
      </c>
      <c r="P6804" t="s">
        <v>13504</v>
      </c>
      <c r="Q6804" t="s">
        <v>1638</v>
      </c>
      <c r="R6804" t="s">
        <v>13505</v>
      </c>
      <c r="S6804" t="s">
        <v>390</v>
      </c>
      <c r="T6804" t="b">
        <v>1</v>
      </c>
    </row>
    <row r="6805" spans="1:20" x14ac:dyDescent="0.25">
      <c r="A6805" t="s">
        <v>259</v>
      </c>
      <c r="B6805" t="s">
        <v>382</v>
      </c>
      <c r="C6805" t="s">
        <v>294</v>
      </c>
      <c r="D6805" t="s">
        <v>1634</v>
      </c>
      <c r="E6805" t="s">
        <v>1635</v>
      </c>
      <c r="F6805" t="s">
        <v>9270</v>
      </c>
      <c r="G6805" t="s">
        <v>9270</v>
      </c>
      <c r="H6805">
        <v>1.008</v>
      </c>
      <c r="I6805" t="s">
        <v>265</v>
      </c>
      <c r="J6805" t="s">
        <v>242</v>
      </c>
      <c r="K6805" t="s">
        <v>243</v>
      </c>
      <c r="L6805" t="s">
        <v>244</v>
      </c>
      <c r="M6805">
        <v>0</v>
      </c>
      <c r="N6805">
        <v>1.008</v>
      </c>
      <c r="O6805" t="s">
        <v>1309</v>
      </c>
      <c r="P6805" t="s">
        <v>13504</v>
      </c>
      <c r="Q6805" t="s">
        <v>1638</v>
      </c>
      <c r="R6805" t="s">
        <v>13505</v>
      </c>
      <c r="S6805" t="s">
        <v>390</v>
      </c>
      <c r="T6805" t="b">
        <v>1</v>
      </c>
    </row>
    <row r="6806" spans="1:20" x14ac:dyDescent="0.25">
      <c r="A6806" t="s">
        <v>259</v>
      </c>
      <c r="B6806" t="s">
        <v>260</v>
      </c>
      <c r="C6806" t="s">
        <v>237</v>
      </c>
      <c r="D6806" t="s">
        <v>777</v>
      </c>
      <c r="E6806" t="s">
        <v>1143</v>
      </c>
      <c r="F6806" t="s">
        <v>1144</v>
      </c>
      <c r="G6806" t="s">
        <v>1144</v>
      </c>
      <c r="H6806">
        <v>6.0610999999999998E-2</v>
      </c>
      <c r="I6806" t="s">
        <v>265</v>
      </c>
      <c r="J6806" t="s">
        <v>242</v>
      </c>
      <c r="K6806" t="s">
        <v>243</v>
      </c>
      <c r="L6806" t="s">
        <v>244</v>
      </c>
      <c r="M6806">
        <v>0</v>
      </c>
      <c r="N6806">
        <v>6.0610999999999998E-2</v>
      </c>
      <c r="O6806" t="s">
        <v>372</v>
      </c>
      <c r="P6806" t="s">
        <v>13506</v>
      </c>
      <c r="Q6806" t="s">
        <v>781</v>
      </c>
      <c r="R6806" t="s">
        <v>13507</v>
      </c>
      <c r="S6806" t="s">
        <v>270</v>
      </c>
      <c r="T6806" t="b">
        <v>1</v>
      </c>
    </row>
    <row r="6807" spans="1:20" x14ac:dyDescent="0.25">
      <c r="A6807" t="s">
        <v>259</v>
      </c>
      <c r="B6807" t="s">
        <v>260</v>
      </c>
      <c r="C6807" t="s">
        <v>294</v>
      </c>
      <c r="D6807" t="s">
        <v>777</v>
      </c>
      <c r="E6807" t="s">
        <v>1143</v>
      </c>
      <c r="F6807" t="s">
        <v>1144</v>
      </c>
      <c r="G6807" t="s">
        <v>1144</v>
      </c>
      <c r="H6807">
        <v>1.9199999999999998E-2</v>
      </c>
      <c r="I6807" t="s">
        <v>265</v>
      </c>
      <c r="J6807" t="s">
        <v>242</v>
      </c>
      <c r="K6807" t="s">
        <v>243</v>
      </c>
      <c r="L6807" t="s">
        <v>244</v>
      </c>
      <c r="M6807">
        <v>0</v>
      </c>
      <c r="N6807">
        <v>1.9199999999999998E-2</v>
      </c>
      <c r="O6807" t="s">
        <v>372</v>
      </c>
      <c r="P6807" t="s">
        <v>13506</v>
      </c>
      <c r="Q6807" t="s">
        <v>781</v>
      </c>
      <c r="R6807" t="s">
        <v>13507</v>
      </c>
      <c r="S6807" t="s">
        <v>270</v>
      </c>
      <c r="T6807" t="b">
        <v>1</v>
      </c>
    </row>
    <row r="6808" spans="1:20" x14ac:dyDescent="0.25">
      <c r="A6808" t="s">
        <v>236</v>
      </c>
      <c r="B6808" t="s">
        <v>236</v>
      </c>
      <c r="C6808" t="s">
        <v>237</v>
      </c>
      <c r="D6808" t="s">
        <v>693</v>
      </c>
      <c r="F6808" t="s">
        <v>10249</v>
      </c>
      <c r="G6808" t="s">
        <v>13508</v>
      </c>
      <c r="H6808">
        <v>2.4</v>
      </c>
      <c r="I6808" t="s">
        <v>492</v>
      </c>
      <c r="J6808" t="s">
        <v>242</v>
      </c>
      <c r="K6808" t="s">
        <v>243</v>
      </c>
      <c r="L6808" t="s">
        <v>244</v>
      </c>
      <c r="M6808">
        <v>0</v>
      </c>
      <c r="N6808">
        <v>2.4</v>
      </c>
      <c r="O6808" t="s">
        <v>2865</v>
      </c>
      <c r="P6808" t="s">
        <v>13509</v>
      </c>
      <c r="Q6808" t="s">
        <v>699</v>
      </c>
      <c r="R6808" t="s">
        <v>10252</v>
      </c>
      <c r="S6808" t="s">
        <v>249</v>
      </c>
      <c r="T6808" t="b">
        <v>1</v>
      </c>
    </row>
    <row r="6809" spans="1:20" x14ac:dyDescent="0.25">
      <c r="A6809" t="s">
        <v>259</v>
      </c>
      <c r="B6809" t="s">
        <v>260</v>
      </c>
      <c r="C6809" t="s">
        <v>237</v>
      </c>
      <c r="D6809" t="s">
        <v>3088</v>
      </c>
      <c r="E6809" t="s">
        <v>3089</v>
      </c>
      <c r="F6809" t="s">
        <v>7418</v>
      </c>
      <c r="G6809" t="s">
        <v>7419</v>
      </c>
      <c r="H6809">
        <v>5.7599999999999998E-2</v>
      </c>
      <c r="I6809" t="s">
        <v>265</v>
      </c>
      <c r="J6809" t="s">
        <v>242</v>
      </c>
      <c r="K6809" t="s">
        <v>243</v>
      </c>
      <c r="L6809" t="s">
        <v>244</v>
      </c>
      <c r="M6809">
        <v>0</v>
      </c>
      <c r="N6809">
        <v>5.7599999999999998E-2</v>
      </c>
      <c r="O6809" t="s">
        <v>324</v>
      </c>
      <c r="P6809" t="s">
        <v>13510</v>
      </c>
      <c r="Q6809" t="s">
        <v>3092</v>
      </c>
      <c r="R6809" t="s">
        <v>13511</v>
      </c>
      <c r="S6809" t="s">
        <v>270</v>
      </c>
      <c r="T6809" t="b">
        <v>1</v>
      </c>
    </row>
    <row r="6810" spans="1:20" x14ac:dyDescent="0.25">
      <c r="A6810" t="s">
        <v>236</v>
      </c>
      <c r="B6810" t="s">
        <v>236</v>
      </c>
      <c r="C6810" t="s">
        <v>237</v>
      </c>
      <c r="D6810" t="s">
        <v>392</v>
      </c>
      <c r="F6810" t="s">
        <v>1596</v>
      </c>
      <c r="G6810" t="s">
        <v>2864</v>
      </c>
      <c r="H6810">
        <v>50</v>
      </c>
      <c r="I6810" t="s">
        <v>254</v>
      </c>
      <c r="J6810" t="s">
        <v>242</v>
      </c>
      <c r="K6810" t="s">
        <v>243</v>
      </c>
      <c r="L6810" t="s">
        <v>244</v>
      </c>
      <c r="M6810">
        <v>0</v>
      </c>
      <c r="N6810">
        <v>50</v>
      </c>
      <c r="O6810" t="s">
        <v>2865</v>
      </c>
      <c r="P6810" t="s">
        <v>2866</v>
      </c>
      <c r="Q6810" t="s">
        <v>397</v>
      </c>
      <c r="R6810" t="s">
        <v>2664</v>
      </c>
      <c r="S6810" t="s">
        <v>249</v>
      </c>
      <c r="T6810" t="b">
        <v>0</v>
      </c>
    </row>
    <row r="6811" spans="1:20" x14ac:dyDescent="0.25">
      <c r="A6811" t="s">
        <v>236</v>
      </c>
      <c r="B6811" t="s">
        <v>236</v>
      </c>
      <c r="C6811" t="s">
        <v>237</v>
      </c>
      <c r="D6811" t="s">
        <v>314</v>
      </c>
      <c r="E6811" t="s">
        <v>251</v>
      </c>
      <c r="F6811" t="s">
        <v>455</v>
      </c>
      <c r="G6811" t="s">
        <v>1826</v>
      </c>
      <c r="H6811">
        <v>4.0000000000000001E-3</v>
      </c>
      <c r="I6811" t="s">
        <v>341</v>
      </c>
      <c r="J6811" t="s">
        <v>242</v>
      </c>
      <c r="K6811" t="s">
        <v>243</v>
      </c>
      <c r="L6811" t="s">
        <v>244</v>
      </c>
      <c r="M6811">
        <v>0</v>
      </c>
      <c r="N6811">
        <v>4.0000000000000001E-3</v>
      </c>
      <c r="O6811" t="s">
        <v>255</v>
      </c>
      <c r="P6811" t="s">
        <v>13512</v>
      </c>
      <c r="Q6811" t="s">
        <v>318</v>
      </c>
      <c r="R6811" t="s">
        <v>551</v>
      </c>
      <c r="S6811" t="s">
        <v>249</v>
      </c>
      <c r="T6811" t="b">
        <v>1</v>
      </c>
    </row>
    <row r="6812" spans="1:20" x14ac:dyDescent="0.25">
      <c r="A6812" t="s">
        <v>236</v>
      </c>
      <c r="B6812" t="s">
        <v>236</v>
      </c>
      <c r="C6812" t="s">
        <v>237</v>
      </c>
      <c r="D6812" t="s">
        <v>314</v>
      </c>
      <c r="E6812" t="s">
        <v>251</v>
      </c>
      <c r="F6812" t="s">
        <v>455</v>
      </c>
      <c r="G6812" t="s">
        <v>7214</v>
      </c>
      <c r="H6812">
        <v>0.03</v>
      </c>
      <c r="I6812" t="s">
        <v>759</v>
      </c>
      <c r="J6812" t="s">
        <v>242</v>
      </c>
      <c r="K6812" t="s">
        <v>243</v>
      </c>
      <c r="L6812" t="s">
        <v>244</v>
      </c>
      <c r="M6812">
        <v>0</v>
      </c>
      <c r="N6812">
        <v>0.03</v>
      </c>
      <c r="O6812" t="s">
        <v>255</v>
      </c>
      <c r="P6812" t="s">
        <v>13513</v>
      </c>
      <c r="Q6812" t="s">
        <v>318</v>
      </c>
      <c r="R6812" t="s">
        <v>551</v>
      </c>
      <c r="S6812" t="s">
        <v>249</v>
      </c>
      <c r="T6812" t="b">
        <v>1</v>
      </c>
    </row>
    <row r="6813" spans="1:20" x14ac:dyDescent="0.25">
      <c r="A6813" t="s">
        <v>236</v>
      </c>
      <c r="B6813" t="s">
        <v>236</v>
      </c>
      <c r="C6813" t="s">
        <v>237</v>
      </c>
      <c r="D6813" t="s">
        <v>314</v>
      </c>
      <c r="F6813" t="s">
        <v>239</v>
      </c>
      <c r="G6813" t="s">
        <v>1421</v>
      </c>
      <c r="H6813">
        <v>4.0000000000000001E-3</v>
      </c>
      <c r="I6813" t="s">
        <v>254</v>
      </c>
      <c r="J6813" t="s">
        <v>242</v>
      </c>
      <c r="K6813" t="s">
        <v>243</v>
      </c>
      <c r="L6813" t="s">
        <v>244</v>
      </c>
      <c r="M6813">
        <v>0</v>
      </c>
      <c r="N6813">
        <v>4.0000000000000001E-3</v>
      </c>
      <c r="O6813" t="s">
        <v>569</v>
      </c>
      <c r="P6813" t="s">
        <v>1478</v>
      </c>
      <c r="Q6813" t="s">
        <v>318</v>
      </c>
      <c r="R6813" t="s">
        <v>2654</v>
      </c>
      <c r="S6813" t="s">
        <v>249</v>
      </c>
      <c r="T6813" t="b">
        <v>0</v>
      </c>
    </row>
    <row r="6814" spans="1:20" x14ac:dyDescent="0.25">
      <c r="A6814" t="s">
        <v>259</v>
      </c>
      <c r="B6814" t="s">
        <v>260</v>
      </c>
      <c r="C6814" t="s">
        <v>237</v>
      </c>
      <c r="D6814" t="s">
        <v>1582</v>
      </c>
      <c r="E6814" t="s">
        <v>4353</v>
      </c>
      <c r="F6814" t="s">
        <v>9442</v>
      </c>
      <c r="G6814" t="s">
        <v>9443</v>
      </c>
      <c r="H6814">
        <v>0.378</v>
      </c>
      <c r="I6814" t="s">
        <v>265</v>
      </c>
      <c r="J6814" t="s">
        <v>242</v>
      </c>
      <c r="K6814" t="s">
        <v>243</v>
      </c>
      <c r="L6814" t="s">
        <v>244</v>
      </c>
      <c r="M6814">
        <v>0</v>
      </c>
      <c r="N6814">
        <v>0.378</v>
      </c>
      <c r="O6814" t="s">
        <v>324</v>
      </c>
      <c r="P6814" t="s">
        <v>13514</v>
      </c>
      <c r="Q6814" t="s">
        <v>1586</v>
      </c>
      <c r="R6814" t="s">
        <v>13515</v>
      </c>
      <c r="S6814" t="s">
        <v>270</v>
      </c>
      <c r="T6814" t="b">
        <v>1</v>
      </c>
    </row>
    <row r="6815" spans="1:20" x14ac:dyDescent="0.25">
      <c r="A6815" t="s">
        <v>259</v>
      </c>
      <c r="B6815" t="s">
        <v>260</v>
      </c>
      <c r="C6815" t="s">
        <v>294</v>
      </c>
      <c r="D6815" t="s">
        <v>1582</v>
      </c>
      <c r="E6815" t="s">
        <v>4353</v>
      </c>
      <c r="F6815" t="s">
        <v>9442</v>
      </c>
      <c r="G6815" t="s">
        <v>9443</v>
      </c>
      <c r="H6815">
        <v>0.115</v>
      </c>
      <c r="I6815" t="s">
        <v>265</v>
      </c>
      <c r="J6815" t="s">
        <v>242</v>
      </c>
      <c r="K6815" t="s">
        <v>243</v>
      </c>
      <c r="L6815" t="s">
        <v>244</v>
      </c>
      <c r="M6815">
        <v>0</v>
      </c>
      <c r="N6815">
        <v>0.115</v>
      </c>
      <c r="O6815" t="s">
        <v>324</v>
      </c>
      <c r="P6815" t="s">
        <v>13514</v>
      </c>
      <c r="Q6815" t="s">
        <v>1586</v>
      </c>
      <c r="R6815" t="s">
        <v>13515</v>
      </c>
      <c r="S6815" t="s">
        <v>270</v>
      </c>
      <c r="T6815" t="b">
        <v>1</v>
      </c>
    </row>
    <row r="6816" spans="1:20" x14ac:dyDescent="0.25">
      <c r="A6816" t="s">
        <v>259</v>
      </c>
      <c r="B6816" t="s">
        <v>260</v>
      </c>
      <c r="C6816" t="s">
        <v>237</v>
      </c>
      <c r="D6816" t="s">
        <v>530</v>
      </c>
      <c r="E6816" t="s">
        <v>2012</v>
      </c>
      <c r="F6816" t="s">
        <v>13424</v>
      </c>
      <c r="G6816" t="s">
        <v>13425</v>
      </c>
      <c r="H6816">
        <v>0.73010399999999998</v>
      </c>
      <c r="I6816" t="s">
        <v>265</v>
      </c>
      <c r="J6816" t="s">
        <v>242</v>
      </c>
      <c r="K6816" t="s">
        <v>243</v>
      </c>
      <c r="L6816" t="s">
        <v>244</v>
      </c>
      <c r="M6816">
        <v>0</v>
      </c>
      <c r="N6816">
        <v>0.73010399999999998</v>
      </c>
      <c r="O6816" t="s">
        <v>372</v>
      </c>
      <c r="P6816" t="s">
        <v>13516</v>
      </c>
      <c r="Q6816" t="s">
        <v>534</v>
      </c>
      <c r="R6816" t="s">
        <v>13517</v>
      </c>
      <c r="S6816" t="s">
        <v>270</v>
      </c>
      <c r="T6816" t="b">
        <v>1</v>
      </c>
    </row>
    <row r="6817" spans="1:20" x14ac:dyDescent="0.25">
      <c r="A6817" t="s">
        <v>259</v>
      </c>
      <c r="B6817" t="s">
        <v>260</v>
      </c>
      <c r="C6817" t="s">
        <v>237</v>
      </c>
      <c r="D6817" t="s">
        <v>2292</v>
      </c>
      <c r="E6817" t="s">
        <v>1719</v>
      </c>
      <c r="F6817" t="s">
        <v>10146</v>
      </c>
      <c r="G6817" t="s">
        <v>10147</v>
      </c>
      <c r="H6817">
        <v>0.33</v>
      </c>
      <c r="I6817" t="s">
        <v>265</v>
      </c>
      <c r="J6817" t="s">
        <v>242</v>
      </c>
      <c r="K6817" t="s">
        <v>243</v>
      </c>
      <c r="L6817" t="s">
        <v>244</v>
      </c>
      <c r="M6817">
        <v>0</v>
      </c>
      <c r="N6817">
        <v>0.33</v>
      </c>
      <c r="O6817" t="s">
        <v>266</v>
      </c>
      <c r="P6817" t="s">
        <v>13518</v>
      </c>
      <c r="Q6817" t="s">
        <v>2297</v>
      </c>
      <c r="R6817" t="s">
        <v>13519</v>
      </c>
      <c r="S6817" t="s">
        <v>270</v>
      </c>
      <c r="T6817" t="b">
        <v>1</v>
      </c>
    </row>
    <row r="6818" spans="1:20" x14ac:dyDescent="0.25">
      <c r="A6818" t="s">
        <v>259</v>
      </c>
      <c r="B6818" t="s">
        <v>260</v>
      </c>
      <c r="C6818" t="s">
        <v>237</v>
      </c>
      <c r="D6818" t="s">
        <v>962</v>
      </c>
      <c r="E6818" t="s">
        <v>6307</v>
      </c>
      <c r="F6818" t="s">
        <v>13520</v>
      </c>
      <c r="G6818" t="s">
        <v>13521</v>
      </c>
      <c r="H6818">
        <v>0.629</v>
      </c>
      <c r="I6818" t="s">
        <v>265</v>
      </c>
      <c r="J6818" t="s">
        <v>242</v>
      </c>
      <c r="K6818" t="s">
        <v>243</v>
      </c>
      <c r="L6818" t="s">
        <v>244</v>
      </c>
      <c r="M6818">
        <v>0</v>
      </c>
      <c r="N6818">
        <v>0.629</v>
      </c>
      <c r="O6818" t="s">
        <v>266</v>
      </c>
      <c r="P6818" t="s">
        <v>13522</v>
      </c>
      <c r="Q6818" t="s">
        <v>967</v>
      </c>
      <c r="R6818" t="s">
        <v>13523</v>
      </c>
      <c r="S6818" t="s">
        <v>270</v>
      </c>
      <c r="T6818" t="b">
        <v>1</v>
      </c>
    </row>
    <row r="6819" spans="1:20" x14ac:dyDescent="0.25">
      <c r="A6819" t="s">
        <v>259</v>
      </c>
      <c r="B6819" t="s">
        <v>260</v>
      </c>
      <c r="C6819" t="s">
        <v>237</v>
      </c>
      <c r="D6819" t="s">
        <v>3088</v>
      </c>
      <c r="E6819" t="s">
        <v>10283</v>
      </c>
      <c r="F6819" t="s">
        <v>13524</v>
      </c>
      <c r="G6819" t="s">
        <v>13525</v>
      </c>
      <c r="H6819">
        <v>0.78036499999999998</v>
      </c>
      <c r="I6819" t="s">
        <v>265</v>
      </c>
      <c r="J6819" t="s">
        <v>242</v>
      </c>
      <c r="K6819" t="s">
        <v>243</v>
      </c>
      <c r="L6819" t="s">
        <v>244</v>
      </c>
      <c r="M6819">
        <v>0</v>
      </c>
      <c r="N6819">
        <v>0.78036499999999998</v>
      </c>
      <c r="O6819" t="s">
        <v>372</v>
      </c>
      <c r="P6819" t="s">
        <v>13526</v>
      </c>
      <c r="Q6819" t="s">
        <v>3092</v>
      </c>
      <c r="R6819" t="s">
        <v>13527</v>
      </c>
      <c r="S6819" t="s">
        <v>270</v>
      </c>
      <c r="T6819" t="b">
        <v>1</v>
      </c>
    </row>
    <row r="6820" spans="1:20" x14ac:dyDescent="0.25">
      <c r="A6820" t="s">
        <v>259</v>
      </c>
      <c r="B6820" t="s">
        <v>260</v>
      </c>
      <c r="C6820" t="s">
        <v>237</v>
      </c>
      <c r="D6820" t="s">
        <v>847</v>
      </c>
      <c r="E6820" t="s">
        <v>6682</v>
      </c>
      <c r="F6820" t="s">
        <v>13528</v>
      </c>
      <c r="G6820" t="s">
        <v>13528</v>
      </c>
      <c r="H6820">
        <v>1.7600000000000001E-2</v>
      </c>
      <c r="I6820" t="s">
        <v>265</v>
      </c>
      <c r="J6820" t="s">
        <v>242</v>
      </c>
      <c r="K6820" t="s">
        <v>243</v>
      </c>
      <c r="L6820" t="s">
        <v>244</v>
      </c>
      <c r="M6820">
        <v>0</v>
      </c>
      <c r="N6820">
        <v>1.7600000000000001E-2</v>
      </c>
      <c r="O6820" t="s">
        <v>446</v>
      </c>
      <c r="P6820" t="s">
        <v>13529</v>
      </c>
      <c r="Q6820" t="s">
        <v>851</v>
      </c>
      <c r="R6820" t="s">
        <v>13530</v>
      </c>
      <c r="S6820" t="s">
        <v>270</v>
      </c>
      <c r="T6820" t="b">
        <v>1</v>
      </c>
    </row>
    <row r="6821" spans="1:20" x14ac:dyDescent="0.25">
      <c r="A6821" t="s">
        <v>259</v>
      </c>
      <c r="B6821" t="s">
        <v>260</v>
      </c>
      <c r="C6821" t="s">
        <v>237</v>
      </c>
      <c r="D6821" t="s">
        <v>2534</v>
      </c>
      <c r="E6821" t="s">
        <v>2728</v>
      </c>
      <c r="F6821" t="s">
        <v>13344</v>
      </c>
      <c r="G6821" t="s">
        <v>13344</v>
      </c>
      <c r="H6821">
        <v>1.4159999999999999</v>
      </c>
      <c r="I6821" t="s">
        <v>265</v>
      </c>
      <c r="J6821" t="s">
        <v>242</v>
      </c>
      <c r="K6821" t="s">
        <v>243</v>
      </c>
      <c r="L6821" t="s">
        <v>244</v>
      </c>
      <c r="M6821">
        <v>0</v>
      </c>
      <c r="N6821">
        <v>1.4159999999999999</v>
      </c>
      <c r="O6821" t="s">
        <v>446</v>
      </c>
      <c r="P6821" t="s">
        <v>13531</v>
      </c>
      <c r="Q6821" t="s">
        <v>2538</v>
      </c>
      <c r="R6821" t="s">
        <v>13532</v>
      </c>
      <c r="S6821" t="s">
        <v>270</v>
      </c>
      <c r="T6821" t="b">
        <v>1</v>
      </c>
    </row>
    <row r="6822" spans="1:20" x14ac:dyDescent="0.25">
      <c r="A6822" t="s">
        <v>259</v>
      </c>
      <c r="B6822" t="s">
        <v>260</v>
      </c>
      <c r="C6822" t="s">
        <v>294</v>
      </c>
      <c r="D6822" t="s">
        <v>2534</v>
      </c>
      <c r="E6822" t="s">
        <v>2728</v>
      </c>
      <c r="F6822" t="s">
        <v>13344</v>
      </c>
      <c r="G6822" t="s">
        <v>13344</v>
      </c>
      <c r="H6822">
        <v>0.68</v>
      </c>
      <c r="I6822" t="s">
        <v>265</v>
      </c>
      <c r="J6822" t="s">
        <v>242</v>
      </c>
      <c r="K6822" t="s">
        <v>243</v>
      </c>
      <c r="L6822" t="s">
        <v>244</v>
      </c>
      <c r="M6822">
        <v>0</v>
      </c>
      <c r="N6822">
        <v>0.68</v>
      </c>
      <c r="O6822" t="s">
        <v>446</v>
      </c>
      <c r="P6822" t="s">
        <v>13531</v>
      </c>
      <c r="Q6822" t="s">
        <v>2538</v>
      </c>
      <c r="R6822" t="s">
        <v>13532</v>
      </c>
      <c r="S6822" t="s">
        <v>270</v>
      </c>
      <c r="T6822" t="b">
        <v>1</v>
      </c>
    </row>
    <row r="6823" spans="1:20" x14ac:dyDescent="0.25">
      <c r="A6823" t="s">
        <v>259</v>
      </c>
      <c r="B6823" t="s">
        <v>260</v>
      </c>
      <c r="C6823" t="s">
        <v>237</v>
      </c>
      <c r="D6823" t="s">
        <v>1535</v>
      </c>
      <c r="E6823" t="s">
        <v>1536</v>
      </c>
      <c r="F6823" t="s">
        <v>7206</v>
      </c>
      <c r="G6823" t="s">
        <v>7206</v>
      </c>
      <c r="H6823">
        <v>0.94399999999999995</v>
      </c>
      <c r="I6823" t="s">
        <v>265</v>
      </c>
      <c r="J6823" t="s">
        <v>242</v>
      </c>
      <c r="K6823" t="s">
        <v>243</v>
      </c>
      <c r="L6823" t="s">
        <v>244</v>
      </c>
      <c r="M6823">
        <v>0</v>
      </c>
      <c r="N6823">
        <v>0.94399999999999995</v>
      </c>
      <c r="O6823" t="s">
        <v>324</v>
      </c>
      <c r="P6823" t="s">
        <v>6470</v>
      </c>
      <c r="Q6823" t="s">
        <v>1539</v>
      </c>
      <c r="R6823" t="s">
        <v>13533</v>
      </c>
      <c r="S6823" t="s">
        <v>270</v>
      </c>
      <c r="T6823" t="b">
        <v>0</v>
      </c>
    </row>
    <row r="6824" spans="1:20" x14ac:dyDescent="0.25">
      <c r="A6824" t="s">
        <v>259</v>
      </c>
      <c r="B6824" t="s">
        <v>260</v>
      </c>
      <c r="C6824" t="s">
        <v>294</v>
      </c>
      <c r="D6824" t="s">
        <v>1535</v>
      </c>
      <c r="E6824" t="s">
        <v>1536</v>
      </c>
      <c r="F6824" t="s">
        <v>7206</v>
      </c>
      <c r="G6824" t="s">
        <v>7206</v>
      </c>
      <c r="H6824">
        <v>0.57599999999999996</v>
      </c>
      <c r="I6824" t="s">
        <v>265</v>
      </c>
      <c r="J6824" t="s">
        <v>242</v>
      </c>
      <c r="K6824" t="s">
        <v>243</v>
      </c>
      <c r="L6824" t="s">
        <v>244</v>
      </c>
      <c r="M6824">
        <v>0</v>
      </c>
      <c r="N6824">
        <v>0.57599999999999996</v>
      </c>
      <c r="O6824" t="s">
        <v>324</v>
      </c>
      <c r="P6824" t="s">
        <v>6470</v>
      </c>
      <c r="Q6824" t="s">
        <v>1539</v>
      </c>
      <c r="R6824" t="s">
        <v>13533</v>
      </c>
      <c r="S6824" t="s">
        <v>270</v>
      </c>
      <c r="T6824" t="b">
        <v>0</v>
      </c>
    </row>
    <row r="6825" spans="1:20" x14ac:dyDescent="0.25">
      <c r="A6825" t="s">
        <v>259</v>
      </c>
      <c r="B6825" t="s">
        <v>260</v>
      </c>
      <c r="C6825" t="s">
        <v>237</v>
      </c>
      <c r="D6825" t="s">
        <v>956</v>
      </c>
      <c r="E6825" t="s">
        <v>4094</v>
      </c>
      <c r="F6825" t="s">
        <v>13534</v>
      </c>
      <c r="G6825" t="s">
        <v>13534</v>
      </c>
      <c r="H6825">
        <v>1.51</v>
      </c>
      <c r="I6825" t="s">
        <v>265</v>
      </c>
      <c r="J6825" t="s">
        <v>242</v>
      </c>
      <c r="K6825" t="s">
        <v>243</v>
      </c>
      <c r="L6825" t="s">
        <v>244</v>
      </c>
      <c r="M6825">
        <v>0</v>
      </c>
      <c r="N6825">
        <v>1.51</v>
      </c>
      <c r="O6825" t="s">
        <v>324</v>
      </c>
      <c r="P6825" t="s">
        <v>13535</v>
      </c>
      <c r="Q6825" t="s">
        <v>960</v>
      </c>
      <c r="R6825" t="s">
        <v>13536</v>
      </c>
      <c r="S6825" t="s">
        <v>270</v>
      </c>
      <c r="T6825" t="b">
        <v>1</v>
      </c>
    </row>
    <row r="6826" spans="1:20" x14ac:dyDescent="0.25">
      <c r="A6826" t="s">
        <v>259</v>
      </c>
      <c r="B6826" t="s">
        <v>260</v>
      </c>
      <c r="C6826" t="s">
        <v>294</v>
      </c>
      <c r="D6826" t="s">
        <v>956</v>
      </c>
      <c r="E6826" t="s">
        <v>4094</v>
      </c>
      <c r="F6826" t="s">
        <v>13534</v>
      </c>
      <c r="G6826" t="s">
        <v>13534</v>
      </c>
      <c r="H6826">
        <v>0.46100000000000002</v>
      </c>
      <c r="I6826" t="s">
        <v>265</v>
      </c>
      <c r="J6826" t="s">
        <v>242</v>
      </c>
      <c r="K6826" t="s">
        <v>243</v>
      </c>
      <c r="L6826" t="s">
        <v>244</v>
      </c>
      <c r="M6826">
        <v>0</v>
      </c>
      <c r="N6826">
        <v>0.46100000000000002</v>
      </c>
      <c r="O6826" t="s">
        <v>324</v>
      </c>
      <c r="P6826" t="s">
        <v>13535</v>
      </c>
      <c r="Q6826" t="s">
        <v>960</v>
      </c>
      <c r="R6826" t="s">
        <v>13536</v>
      </c>
      <c r="S6826" t="s">
        <v>270</v>
      </c>
      <c r="T6826" t="b">
        <v>1</v>
      </c>
    </row>
    <row r="6827" spans="1:20" x14ac:dyDescent="0.25">
      <c r="A6827" t="s">
        <v>236</v>
      </c>
      <c r="B6827" t="s">
        <v>236</v>
      </c>
      <c r="C6827" t="s">
        <v>237</v>
      </c>
      <c r="D6827" t="s">
        <v>314</v>
      </c>
      <c r="F6827" t="s">
        <v>239</v>
      </c>
      <c r="G6827" t="s">
        <v>9063</v>
      </c>
      <c r="H6827">
        <v>4.2500000000000003E-2</v>
      </c>
      <c r="I6827" t="s">
        <v>341</v>
      </c>
      <c r="J6827" t="s">
        <v>242</v>
      </c>
      <c r="K6827" t="s">
        <v>243</v>
      </c>
      <c r="L6827" t="s">
        <v>244</v>
      </c>
      <c r="M6827">
        <v>0</v>
      </c>
      <c r="N6827">
        <v>4.2500000000000003E-2</v>
      </c>
      <c r="O6827" t="s">
        <v>569</v>
      </c>
      <c r="P6827" t="s">
        <v>13537</v>
      </c>
      <c r="Q6827" t="s">
        <v>318</v>
      </c>
      <c r="R6827" t="s">
        <v>2654</v>
      </c>
      <c r="S6827" t="s">
        <v>249</v>
      </c>
      <c r="T6827" t="b">
        <v>1</v>
      </c>
    </row>
    <row r="6828" spans="1:20" x14ac:dyDescent="0.25">
      <c r="A6828" t="s">
        <v>259</v>
      </c>
      <c r="B6828" t="s">
        <v>260</v>
      </c>
      <c r="C6828" t="s">
        <v>237</v>
      </c>
      <c r="D6828" t="s">
        <v>987</v>
      </c>
      <c r="E6828" t="s">
        <v>5500</v>
      </c>
      <c r="F6828" t="s">
        <v>13538</v>
      </c>
      <c r="G6828" t="s">
        <v>13538</v>
      </c>
      <c r="H6828">
        <v>0.05</v>
      </c>
      <c r="I6828" t="s">
        <v>265</v>
      </c>
      <c r="J6828" t="s">
        <v>242</v>
      </c>
      <c r="K6828" t="s">
        <v>243</v>
      </c>
      <c r="L6828" t="s">
        <v>244</v>
      </c>
      <c r="M6828">
        <v>0</v>
      </c>
      <c r="N6828">
        <v>0.05</v>
      </c>
      <c r="O6828" t="s">
        <v>711</v>
      </c>
      <c r="P6828" t="s">
        <v>13539</v>
      </c>
      <c r="Q6828" t="s">
        <v>992</v>
      </c>
      <c r="R6828" t="s">
        <v>13540</v>
      </c>
      <c r="S6828" t="s">
        <v>270</v>
      </c>
      <c r="T6828" t="b">
        <v>1</v>
      </c>
    </row>
    <row r="6829" spans="1:20" x14ac:dyDescent="0.25">
      <c r="A6829" t="s">
        <v>259</v>
      </c>
      <c r="B6829" t="s">
        <v>260</v>
      </c>
      <c r="C6829" t="s">
        <v>237</v>
      </c>
      <c r="D6829" t="s">
        <v>1582</v>
      </c>
      <c r="E6829" t="s">
        <v>4480</v>
      </c>
      <c r="F6829" t="s">
        <v>7039</v>
      </c>
      <c r="G6829" t="s">
        <v>7040</v>
      </c>
      <c r="H6829">
        <v>3.0209999999999999</v>
      </c>
      <c r="I6829" t="s">
        <v>265</v>
      </c>
      <c r="J6829" t="s">
        <v>242</v>
      </c>
      <c r="K6829" t="s">
        <v>243</v>
      </c>
      <c r="L6829" t="s">
        <v>244</v>
      </c>
      <c r="M6829">
        <v>0</v>
      </c>
      <c r="N6829">
        <v>3.0209999999999999</v>
      </c>
      <c r="O6829" t="s">
        <v>324</v>
      </c>
      <c r="P6829" t="s">
        <v>13541</v>
      </c>
      <c r="Q6829" t="s">
        <v>1586</v>
      </c>
      <c r="R6829" t="s">
        <v>13542</v>
      </c>
      <c r="S6829" t="s">
        <v>270</v>
      </c>
      <c r="T6829" t="b">
        <v>1</v>
      </c>
    </row>
    <row r="6830" spans="1:20" x14ac:dyDescent="0.25">
      <c r="A6830" t="s">
        <v>259</v>
      </c>
      <c r="B6830" t="s">
        <v>260</v>
      </c>
      <c r="C6830" t="s">
        <v>294</v>
      </c>
      <c r="D6830" t="s">
        <v>1582</v>
      </c>
      <c r="E6830" t="s">
        <v>4480</v>
      </c>
      <c r="F6830" t="s">
        <v>7039</v>
      </c>
      <c r="G6830" t="s">
        <v>7040</v>
      </c>
      <c r="H6830">
        <v>0.92200000000000004</v>
      </c>
      <c r="I6830" t="s">
        <v>265</v>
      </c>
      <c r="J6830" t="s">
        <v>242</v>
      </c>
      <c r="K6830" t="s">
        <v>243</v>
      </c>
      <c r="L6830" t="s">
        <v>244</v>
      </c>
      <c r="M6830">
        <v>0</v>
      </c>
      <c r="N6830">
        <v>0.92200000000000004</v>
      </c>
      <c r="O6830" t="s">
        <v>324</v>
      </c>
      <c r="P6830" t="s">
        <v>13541</v>
      </c>
      <c r="Q6830" t="s">
        <v>1586</v>
      </c>
      <c r="R6830" t="s">
        <v>13542</v>
      </c>
      <c r="S6830" t="s">
        <v>270</v>
      </c>
      <c r="T6830" t="b">
        <v>1</v>
      </c>
    </row>
    <row r="6831" spans="1:20" x14ac:dyDescent="0.25">
      <c r="A6831" t="s">
        <v>236</v>
      </c>
      <c r="B6831" t="s">
        <v>236</v>
      </c>
      <c r="C6831" t="s">
        <v>237</v>
      </c>
      <c r="D6831" t="s">
        <v>392</v>
      </c>
      <c r="F6831" t="s">
        <v>2718</v>
      </c>
      <c r="G6831" t="s">
        <v>4087</v>
      </c>
      <c r="H6831">
        <v>2.5000000000000001E-3</v>
      </c>
      <c r="I6831" t="s">
        <v>561</v>
      </c>
      <c r="J6831" t="s">
        <v>242</v>
      </c>
      <c r="K6831" t="s">
        <v>243</v>
      </c>
      <c r="L6831" t="s">
        <v>244</v>
      </c>
      <c r="M6831">
        <v>0</v>
      </c>
      <c r="N6831">
        <v>2.5000000000000001E-3</v>
      </c>
      <c r="O6831" t="s">
        <v>432</v>
      </c>
      <c r="P6831" t="s">
        <v>13543</v>
      </c>
      <c r="Q6831" t="s">
        <v>397</v>
      </c>
      <c r="R6831" t="s">
        <v>3672</v>
      </c>
      <c r="S6831" t="s">
        <v>249</v>
      </c>
      <c r="T6831" t="b">
        <v>1</v>
      </c>
    </row>
    <row r="6832" spans="1:20" x14ac:dyDescent="0.25">
      <c r="A6832" t="s">
        <v>259</v>
      </c>
      <c r="B6832" t="s">
        <v>260</v>
      </c>
      <c r="C6832" t="s">
        <v>237</v>
      </c>
      <c r="D6832" t="s">
        <v>3088</v>
      </c>
      <c r="E6832" t="s">
        <v>4353</v>
      </c>
      <c r="F6832" t="s">
        <v>4353</v>
      </c>
      <c r="G6832" t="s">
        <v>4740</v>
      </c>
      <c r="H6832">
        <v>0.57599999999999996</v>
      </c>
      <c r="I6832" t="s">
        <v>265</v>
      </c>
      <c r="J6832" t="s">
        <v>242</v>
      </c>
      <c r="K6832" t="s">
        <v>243</v>
      </c>
      <c r="L6832" t="s">
        <v>244</v>
      </c>
      <c r="M6832">
        <v>0</v>
      </c>
      <c r="N6832">
        <v>0.57599999999999996</v>
      </c>
      <c r="O6832" t="s">
        <v>324</v>
      </c>
      <c r="P6832" t="s">
        <v>13544</v>
      </c>
      <c r="Q6832" t="s">
        <v>3092</v>
      </c>
      <c r="R6832" t="s">
        <v>13545</v>
      </c>
      <c r="S6832" t="s">
        <v>270</v>
      </c>
      <c r="T6832" t="b">
        <v>1</v>
      </c>
    </row>
    <row r="6833" spans="1:20" x14ac:dyDescent="0.25">
      <c r="A6833" t="s">
        <v>259</v>
      </c>
      <c r="B6833" t="s">
        <v>260</v>
      </c>
      <c r="C6833" t="s">
        <v>336</v>
      </c>
      <c r="D6833" t="s">
        <v>3088</v>
      </c>
      <c r="E6833" t="s">
        <v>4353</v>
      </c>
      <c r="F6833" t="s">
        <v>4353</v>
      </c>
      <c r="G6833" t="s">
        <v>4740</v>
      </c>
      <c r="H6833">
        <v>2977</v>
      </c>
      <c r="I6833" t="s">
        <v>265</v>
      </c>
      <c r="J6833" t="s">
        <v>242</v>
      </c>
      <c r="K6833" t="s">
        <v>243</v>
      </c>
      <c r="L6833" t="s">
        <v>244</v>
      </c>
      <c r="M6833">
        <v>0</v>
      </c>
      <c r="N6833">
        <v>2977</v>
      </c>
      <c r="O6833" t="s">
        <v>324</v>
      </c>
      <c r="P6833" t="s">
        <v>13544</v>
      </c>
      <c r="Q6833" t="s">
        <v>3092</v>
      </c>
      <c r="R6833" t="s">
        <v>13546</v>
      </c>
      <c r="S6833" t="s">
        <v>270</v>
      </c>
      <c r="T6833" t="b">
        <v>1</v>
      </c>
    </row>
    <row r="6834" spans="1:20" x14ac:dyDescent="0.25">
      <c r="A6834" t="s">
        <v>259</v>
      </c>
      <c r="B6834" t="s">
        <v>260</v>
      </c>
      <c r="C6834" t="s">
        <v>336</v>
      </c>
      <c r="D6834" t="s">
        <v>3088</v>
      </c>
      <c r="E6834" t="s">
        <v>4353</v>
      </c>
      <c r="F6834" t="s">
        <v>4353</v>
      </c>
      <c r="G6834" t="s">
        <v>4740</v>
      </c>
      <c r="H6834">
        <v>5752</v>
      </c>
      <c r="I6834" t="s">
        <v>265</v>
      </c>
      <c r="J6834" t="s">
        <v>242</v>
      </c>
      <c r="K6834" t="s">
        <v>243</v>
      </c>
      <c r="L6834" t="s">
        <v>244</v>
      </c>
      <c r="M6834">
        <v>0</v>
      </c>
      <c r="N6834">
        <v>5752</v>
      </c>
      <c r="O6834" t="s">
        <v>324</v>
      </c>
      <c r="P6834" t="s">
        <v>13544</v>
      </c>
      <c r="Q6834" t="s">
        <v>3092</v>
      </c>
      <c r="R6834" t="s">
        <v>13547</v>
      </c>
      <c r="S6834" t="s">
        <v>270</v>
      </c>
      <c r="T6834" t="b">
        <v>1</v>
      </c>
    </row>
    <row r="6835" spans="1:20" x14ac:dyDescent="0.25">
      <c r="A6835" t="s">
        <v>259</v>
      </c>
      <c r="B6835" t="s">
        <v>382</v>
      </c>
      <c r="C6835" t="s">
        <v>237</v>
      </c>
      <c r="D6835" t="s">
        <v>5499</v>
      </c>
      <c r="E6835" t="s">
        <v>5622</v>
      </c>
      <c r="F6835" t="s">
        <v>7460</v>
      </c>
      <c r="G6835" t="s">
        <v>7460</v>
      </c>
      <c r="H6835">
        <v>0.64</v>
      </c>
      <c r="I6835" t="s">
        <v>265</v>
      </c>
      <c r="J6835" t="s">
        <v>242</v>
      </c>
      <c r="K6835" t="s">
        <v>243</v>
      </c>
      <c r="L6835" t="s">
        <v>244</v>
      </c>
      <c r="M6835">
        <v>0</v>
      </c>
      <c r="N6835">
        <v>0.64</v>
      </c>
      <c r="O6835" t="s">
        <v>990</v>
      </c>
      <c r="P6835" t="s">
        <v>13548</v>
      </c>
      <c r="Q6835" t="s">
        <v>5504</v>
      </c>
      <c r="R6835" t="s">
        <v>13549</v>
      </c>
      <c r="S6835" t="s">
        <v>390</v>
      </c>
      <c r="T6835" t="b">
        <v>1</v>
      </c>
    </row>
    <row r="6836" spans="1:20" x14ac:dyDescent="0.25">
      <c r="A6836" t="s">
        <v>236</v>
      </c>
      <c r="B6836" t="s">
        <v>236</v>
      </c>
      <c r="C6836" t="s">
        <v>237</v>
      </c>
      <c r="D6836" t="s">
        <v>693</v>
      </c>
      <c r="E6836" t="s">
        <v>13550</v>
      </c>
      <c r="F6836" t="s">
        <v>13551</v>
      </c>
      <c r="G6836" t="s">
        <v>13552</v>
      </c>
      <c r="H6836">
        <v>495.56569999999999</v>
      </c>
      <c r="I6836" t="s">
        <v>492</v>
      </c>
      <c r="J6836" t="s">
        <v>242</v>
      </c>
      <c r="K6836" t="s">
        <v>243</v>
      </c>
      <c r="L6836" t="s">
        <v>244</v>
      </c>
      <c r="M6836">
        <v>0</v>
      </c>
      <c r="N6836">
        <v>495.56569999999999</v>
      </c>
      <c r="O6836" t="s">
        <v>350</v>
      </c>
      <c r="P6836" t="s">
        <v>13553</v>
      </c>
      <c r="Q6836" t="s">
        <v>699</v>
      </c>
      <c r="R6836" t="s">
        <v>13554</v>
      </c>
      <c r="S6836" t="s">
        <v>249</v>
      </c>
      <c r="T6836" t="b">
        <v>1</v>
      </c>
    </row>
    <row r="6837" spans="1:20" x14ac:dyDescent="0.25">
      <c r="A6837" t="s">
        <v>236</v>
      </c>
      <c r="B6837" t="s">
        <v>236</v>
      </c>
      <c r="C6837" t="s">
        <v>336</v>
      </c>
      <c r="D6837" t="s">
        <v>693</v>
      </c>
      <c r="E6837" t="s">
        <v>13550</v>
      </c>
      <c r="F6837" t="s">
        <v>13551</v>
      </c>
      <c r="G6837" t="s">
        <v>13552</v>
      </c>
      <c r="H6837">
        <v>5650</v>
      </c>
      <c r="I6837" t="s">
        <v>492</v>
      </c>
      <c r="J6837" t="s">
        <v>242</v>
      </c>
      <c r="K6837" t="s">
        <v>243</v>
      </c>
      <c r="L6837" t="s">
        <v>244</v>
      </c>
      <c r="M6837">
        <v>0</v>
      </c>
      <c r="N6837">
        <v>5650</v>
      </c>
      <c r="O6837" t="s">
        <v>1140</v>
      </c>
      <c r="P6837" t="s">
        <v>13553</v>
      </c>
      <c r="Q6837" t="s">
        <v>699</v>
      </c>
      <c r="R6837" t="s">
        <v>13555</v>
      </c>
      <c r="S6837" t="s">
        <v>249</v>
      </c>
      <c r="T6837" t="b">
        <v>1</v>
      </c>
    </row>
    <row r="6838" spans="1:20" x14ac:dyDescent="0.25">
      <c r="A6838" t="s">
        <v>259</v>
      </c>
      <c r="B6838" t="s">
        <v>260</v>
      </c>
      <c r="C6838" t="s">
        <v>237</v>
      </c>
      <c r="D6838" t="s">
        <v>643</v>
      </c>
      <c r="E6838" t="s">
        <v>3108</v>
      </c>
      <c r="F6838" t="s">
        <v>13556</v>
      </c>
      <c r="G6838" t="s">
        <v>13556</v>
      </c>
      <c r="H6838">
        <v>5.6902000000000001E-2</v>
      </c>
      <c r="I6838" t="s">
        <v>265</v>
      </c>
      <c r="J6838" t="s">
        <v>242</v>
      </c>
      <c r="K6838" t="s">
        <v>243</v>
      </c>
      <c r="L6838" t="s">
        <v>244</v>
      </c>
      <c r="M6838">
        <v>0</v>
      </c>
      <c r="N6838">
        <v>5.6902000000000001E-2</v>
      </c>
      <c r="O6838" t="s">
        <v>372</v>
      </c>
      <c r="P6838" t="s">
        <v>13557</v>
      </c>
      <c r="Q6838" t="s">
        <v>647</v>
      </c>
      <c r="R6838" t="s">
        <v>13558</v>
      </c>
      <c r="S6838" t="s">
        <v>270</v>
      </c>
      <c r="T6838" t="b">
        <v>1</v>
      </c>
    </row>
    <row r="6839" spans="1:20" x14ac:dyDescent="0.25">
      <c r="A6839" t="s">
        <v>259</v>
      </c>
      <c r="B6839" t="s">
        <v>260</v>
      </c>
      <c r="C6839" t="s">
        <v>237</v>
      </c>
      <c r="D6839" t="s">
        <v>746</v>
      </c>
      <c r="E6839" t="s">
        <v>1757</v>
      </c>
      <c r="F6839" t="s">
        <v>1758</v>
      </c>
      <c r="G6839" t="s">
        <v>1759</v>
      </c>
      <c r="H6839">
        <v>7.6999999999999999E-2</v>
      </c>
      <c r="I6839" t="s">
        <v>265</v>
      </c>
      <c r="J6839" t="s">
        <v>242</v>
      </c>
      <c r="K6839" t="s">
        <v>243</v>
      </c>
      <c r="L6839" t="s">
        <v>244</v>
      </c>
      <c r="M6839">
        <v>0</v>
      </c>
      <c r="N6839">
        <v>7.6999999999999999E-2</v>
      </c>
      <c r="O6839" t="s">
        <v>952</v>
      </c>
      <c r="P6839" t="s">
        <v>11205</v>
      </c>
      <c r="Q6839" t="s">
        <v>751</v>
      </c>
      <c r="R6839" t="s">
        <v>13559</v>
      </c>
      <c r="S6839" t="s">
        <v>270</v>
      </c>
      <c r="T6839" t="b">
        <v>1</v>
      </c>
    </row>
    <row r="6840" spans="1:20" x14ac:dyDescent="0.25">
      <c r="A6840" t="s">
        <v>259</v>
      </c>
      <c r="B6840" t="s">
        <v>260</v>
      </c>
      <c r="C6840" t="s">
        <v>237</v>
      </c>
      <c r="D6840" t="s">
        <v>1953</v>
      </c>
      <c r="E6840" t="s">
        <v>329</v>
      </c>
      <c r="F6840" t="s">
        <v>13560</v>
      </c>
      <c r="G6840" t="s">
        <v>13560</v>
      </c>
      <c r="H6840">
        <v>0.82</v>
      </c>
      <c r="I6840" t="s">
        <v>265</v>
      </c>
      <c r="J6840" t="s">
        <v>242</v>
      </c>
      <c r="K6840" t="s">
        <v>243</v>
      </c>
      <c r="L6840" t="s">
        <v>244</v>
      </c>
      <c r="M6840">
        <v>0</v>
      </c>
      <c r="N6840">
        <v>0.82</v>
      </c>
      <c r="O6840" t="s">
        <v>331</v>
      </c>
      <c r="P6840" t="s">
        <v>13561</v>
      </c>
      <c r="Q6840" t="s">
        <v>1957</v>
      </c>
      <c r="R6840" t="s">
        <v>13562</v>
      </c>
      <c r="S6840" t="s">
        <v>270</v>
      </c>
      <c r="T6840" t="b">
        <v>1</v>
      </c>
    </row>
    <row r="6841" spans="1:20" x14ac:dyDescent="0.25">
      <c r="A6841" t="s">
        <v>259</v>
      </c>
      <c r="B6841" t="s">
        <v>260</v>
      </c>
      <c r="C6841" t="s">
        <v>294</v>
      </c>
      <c r="D6841" t="s">
        <v>1953</v>
      </c>
      <c r="E6841" t="s">
        <v>329</v>
      </c>
      <c r="F6841" t="s">
        <v>13560</v>
      </c>
      <c r="G6841" t="s">
        <v>13560</v>
      </c>
      <c r="H6841">
        <v>0.45200000000000001</v>
      </c>
      <c r="I6841" t="s">
        <v>265</v>
      </c>
      <c r="J6841" t="s">
        <v>242</v>
      </c>
      <c r="K6841" t="s">
        <v>243</v>
      </c>
      <c r="L6841" t="s">
        <v>244</v>
      </c>
      <c r="M6841">
        <v>0</v>
      </c>
      <c r="N6841">
        <v>0.45200000000000001</v>
      </c>
      <c r="O6841" t="s">
        <v>331</v>
      </c>
      <c r="P6841" t="s">
        <v>13561</v>
      </c>
      <c r="Q6841" t="s">
        <v>1957</v>
      </c>
      <c r="R6841" t="s">
        <v>13562</v>
      </c>
      <c r="S6841" t="s">
        <v>270</v>
      </c>
      <c r="T6841" t="b">
        <v>1</v>
      </c>
    </row>
    <row r="6842" spans="1:20" x14ac:dyDescent="0.25">
      <c r="A6842" t="s">
        <v>259</v>
      </c>
      <c r="B6842" t="s">
        <v>260</v>
      </c>
      <c r="C6842" t="s">
        <v>237</v>
      </c>
      <c r="D6842" t="s">
        <v>5949</v>
      </c>
      <c r="E6842" t="s">
        <v>8903</v>
      </c>
      <c r="F6842" t="s">
        <v>8903</v>
      </c>
      <c r="G6842" t="s">
        <v>8904</v>
      </c>
      <c r="H6842">
        <v>4.3780000000000001</v>
      </c>
      <c r="I6842" t="s">
        <v>265</v>
      </c>
      <c r="J6842" t="s">
        <v>242</v>
      </c>
      <c r="K6842" t="s">
        <v>243</v>
      </c>
      <c r="L6842" t="s">
        <v>244</v>
      </c>
      <c r="M6842">
        <v>0</v>
      </c>
      <c r="N6842">
        <v>4.3780000000000001</v>
      </c>
      <c r="O6842" t="s">
        <v>310</v>
      </c>
      <c r="P6842" t="s">
        <v>13563</v>
      </c>
      <c r="Q6842" t="s">
        <v>5953</v>
      </c>
      <c r="R6842" t="s">
        <v>13564</v>
      </c>
      <c r="S6842" t="s">
        <v>270</v>
      </c>
      <c r="T6842" t="b">
        <v>1</v>
      </c>
    </row>
    <row r="6843" spans="1:20" x14ac:dyDescent="0.25">
      <c r="A6843" t="s">
        <v>259</v>
      </c>
      <c r="B6843" t="s">
        <v>260</v>
      </c>
      <c r="C6843" t="s">
        <v>294</v>
      </c>
      <c r="D6843" t="s">
        <v>5949</v>
      </c>
      <c r="E6843" t="s">
        <v>8903</v>
      </c>
      <c r="F6843" t="s">
        <v>8903</v>
      </c>
      <c r="G6843" t="s">
        <v>8904</v>
      </c>
      <c r="H6843">
        <v>2.17</v>
      </c>
      <c r="I6843" t="s">
        <v>265</v>
      </c>
      <c r="J6843" t="s">
        <v>242</v>
      </c>
      <c r="K6843" t="s">
        <v>243</v>
      </c>
      <c r="L6843" t="s">
        <v>244</v>
      </c>
      <c r="M6843">
        <v>0</v>
      </c>
      <c r="N6843">
        <v>2.17</v>
      </c>
      <c r="O6843" t="s">
        <v>310</v>
      </c>
      <c r="P6843" t="s">
        <v>13563</v>
      </c>
      <c r="Q6843" t="s">
        <v>5953</v>
      </c>
      <c r="R6843" t="s">
        <v>13564</v>
      </c>
      <c r="S6843" t="s">
        <v>270</v>
      </c>
      <c r="T6843" t="b">
        <v>1</v>
      </c>
    </row>
    <row r="6844" spans="1:20" x14ac:dyDescent="0.25">
      <c r="A6844" t="s">
        <v>259</v>
      </c>
      <c r="B6844" t="s">
        <v>260</v>
      </c>
      <c r="C6844" t="s">
        <v>237</v>
      </c>
      <c r="D6844" t="s">
        <v>635</v>
      </c>
      <c r="E6844" t="s">
        <v>2299</v>
      </c>
      <c r="F6844" t="s">
        <v>5617</v>
      </c>
      <c r="G6844" t="s">
        <v>5617</v>
      </c>
      <c r="H6844">
        <v>2.3039999999999998</v>
      </c>
      <c r="I6844" t="s">
        <v>265</v>
      </c>
      <c r="J6844" t="s">
        <v>242</v>
      </c>
      <c r="K6844" t="s">
        <v>243</v>
      </c>
      <c r="L6844" t="s">
        <v>244</v>
      </c>
      <c r="M6844">
        <v>0</v>
      </c>
      <c r="N6844">
        <v>2.3039999999999998</v>
      </c>
      <c r="O6844" t="s">
        <v>324</v>
      </c>
      <c r="P6844" t="s">
        <v>13565</v>
      </c>
      <c r="Q6844" t="s">
        <v>639</v>
      </c>
      <c r="R6844" t="s">
        <v>13566</v>
      </c>
      <c r="S6844" t="s">
        <v>270</v>
      </c>
      <c r="T6844" t="b">
        <v>1</v>
      </c>
    </row>
    <row r="6845" spans="1:20" x14ac:dyDescent="0.25">
      <c r="A6845" t="s">
        <v>259</v>
      </c>
      <c r="B6845" t="s">
        <v>260</v>
      </c>
      <c r="C6845" t="s">
        <v>336</v>
      </c>
      <c r="D6845" t="s">
        <v>635</v>
      </c>
      <c r="E6845" t="s">
        <v>2299</v>
      </c>
      <c r="F6845" t="s">
        <v>5617</v>
      </c>
      <c r="G6845" t="s">
        <v>5617</v>
      </c>
      <c r="H6845">
        <v>11868</v>
      </c>
      <c r="I6845" t="s">
        <v>265</v>
      </c>
      <c r="J6845" t="s">
        <v>242</v>
      </c>
      <c r="K6845" t="s">
        <v>243</v>
      </c>
      <c r="L6845" t="s">
        <v>244</v>
      </c>
      <c r="M6845">
        <v>0</v>
      </c>
      <c r="N6845">
        <v>11868</v>
      </c>
      <c r="O6845" t="s">
        <v>324</v>
      </c>
      <c r="P6845" t="s">
        <v>13565</v>
      </c>
      <c r="Q6845" t="s">
        <v>639</v>
      </c>
      <c r="R6845" t="s">
        <v>13567</v>
      </c>
      <c r="S6845" t="s">
        <v>270</v>
      </c>
      <c r="T6845" t="b">
        <v>1</v>
      </c>
    </row>
    <row r="6846" spans="1:20" x14ac:dyDescent="0.25">
      <c r="A6846" t="s">
        <v>259</v>
      </c>
      <c r="B6846" t="s">
        <v>260</v>
      </c>
      <c r="C6846" t="s">
        <v>336</v>
      </c>
      <c r="D6846" t="s">
        <v>635</v>
      </c>
      <c r="E6846" t="s">
        <v>2299</v>
      </c>
      <c r="F6846" t="s">
        <v>5617</v>
      </c>
      <c r="G6846" t="s">
        <v>5617</v>
      </c>
      <c r="H6846">
        <v>22766</v>
      </c>
      <c r="I6846" t="s">
        <v>265</v>
      </c>
      <c r="J6846" t="s">
        <v>242</v>
      </c>
      <c r="K6846" t="s">
        <v>243</v>
      </c>
      <c r="L6846" t="s">
        <v>244</v>
      </c>
      <c r="M6846">
        <v>0</v>
      </c>
      <c r="N6846">
        <v>22766</v>
      </c>
      <c r="O6846" t="s">
        <v>324</v>
      </c>
      <c r="P6846" t="s">
        <v>13565</v>
      </c>
      <c r="Q6846" t="s">
        <v>639</v>
      </c>
      <c r="R6846" t="s">
        <v>13568</v>
      </c>
      <c r="S6846" t="s">
        <v>270</v>
      </c>
      <c r="T6846" t="b">
        <v>1</v>
      </c>
    </row>
    <row r="6847" spans="1:20" x14ac:dyDescent="0.25">
      <c r="A6847" t="s">
        <v>259</v>
      </c>
      <c r="B6847" t="s">
        <v>382</v>
      </c>
      <c r="C6847" t="s">
        <v>237</v>
      </c>
      <c r="D6847" t="s">
        <v>1634</v>
      </c>
      <c r="E6847" t="s">
        <v>5993</v>
      </c>
      <c r="F6847" t="s">
        <v>6968</v>
      </c>
      <c r="G6847" t="s">
        <v>6968</v>
      </c>
      <c r="H6847">
        <v>0.34899999999999998</v>
      </c>
      <c r="I6847" t="s">
        <v>265</v>
      </c>
      <c r="J6847" t="s">
        <v>242</v>
      </c>
      <c r="K6847" t="s">
        <v>243</v>
      </c>
      <c r="L6847" t="s">
        <v>244</v>
      </c>
      <c r="M6847">
        <v>0</v>
      </c>
      <c r="N6847">
        <v>0.34899999999999998</v>
      </c>
      <c r="O6847" t="s">
        <v>1309</v>
      </c>
      <c r="P6847" t="s">
        <v>13569</v>
      </c>
      <c r="Q6847" t="s">
        <v>1638</v>
      </c>
      <c r="R6847" t="s">
        <v>13570</v>
      </c>
      <c r="S6847" t="s">
        <v>390</v>
      </c>
      <c r="T6847" t="b">
        <v>1</v>
      </c>
    </row>
    <row r="6848" spans="1:20" x14ac:dyDescent="0.25">
      <c r="A6848" t="s">
        <v>259</v>
      </c>
      <c r="B6848" t="s">
        <v>382</v>
      </c>
      <c r="C6848" t="s">
        <v>294</v>
      </c>
      <c r="D6848" t="s">
        <v>1634</v>
      </c>
      <c r="E6848" t="s">
        <v>5993</v>
      </c>
      <c r="F6848" t="s">
        <v>6968</v>
      </c>
      <c r="G6848" t="s">
        <v>6968</v>
      </c>
      <c r="H6848">
        <v>0.10100000000000001</v>
      </c>
      <c r="I6848" t="s">
        <v>265</v>
      </c>
      <c r="J6848" t="s">
        <v>242</v>
      </c>
      <c r="K6848" t="s">
        <v>243</v>
      </c>
      <c r="L6848" t="s">
        <v>244</v>
      </c>
      <c r="M6848">
        <v>0</v>
      </c>
      <c r="N6848">
        <v>0.10100000000000001</v>
      </c>
      <c r="O6848" t="s">
        <v>1309</v>
      </c>
      <c r="P6848" t="s">
        <v>13569</v>
      </c>
      <c r="Q6848" t="s">
        <v>1638</v>
      </c>
      <c r="R6848" t="s">
        <v>13570</v>
      </c>
      <c r="S6848" t="s">
        <v>390</v>
      </c>
      <c r="T6848" t="b">
        <v>1</v>
      </c>
    </row>
    <row r="6849" spans="1:20" x14ac:dyDescent="0.25">
      <c r="A6849" t="s">
        <v>259</v>
      </c>
      <c r="B6849" t="s">
        <v>260</v>
      </c>
      <c r="C6849" t="s">
        <v>237</v>
      </c>
      <c r="D6849" t="s">
        <v>328</v>
      </c>
      <c r="E6849" t="s">
        <v>329</v>
      </c>
      <c r="F6849" t="s">
        <v>13571</v>
      </c>
      <c r="G6849" t="s">
        <v>13571</v>
      </c>
      <c r="H6849">
        <v>4.5199999999999997E-2</v>
      </c>
      <c r="I6849" t="s">
        <v>265</v>
      </c>
      <c r="J6849" t="s">
        <v>242</v>
      </c>
      <c r="K6849" t="s">
        <v>243</v>
      </c>
      <c r="L6849" t="s">
        <v>244</v>
      </c>
      <c r="M6849">
        <v>0</v>
      </c>
      <c r="N6849">
        <v>4.5199999999999997E-2</v>
      </c>
      <c r="O6849" t="s">
        <v>1258</v>
      </c>
      <c r="P6849" t="s">
        <v>13572</v>
      </c>
      <c r="Q6849" t="s">
        <v>333</v>
      </c>
      <c r="R6849" t="s">
        <v>13573</v>
      </c>
      <c r="S6849" t="s">
        <v>270</v>
      </c>
      <c r="T6849" t="b">
        <v>1</v>
      </c>
    </row>
    <row r="6850" spans="1:20" x14ac:dyDescent="0.25">
      <c r="A6850" t="s">
        <v>259</v>
      </c>
      <c r="B6850" t="s">
        <v>260</v>
      </c>
      <c r="C6850" t="s">
        <v>237</v>
      </c>
      <c r="D6850" t="s">
        <v>1316</v>
      </c>
      <c r="E6850" t="s">
        <v>2116</v>
      </c>
      <c r="F6850" t="s">
        <v>3953</v>
      </c>
      <c r="G6850" t="s">
        <v>3954</v>
      </c>
      <c r="H6850">
        <v>0.23400000000000001</v>
      </c>
      <c r="I6850" t="s">
        <v>265</v>
      </c>
      <c r="J6850" t="s">
        <v>242</v>
      </c>
      <c r="K6850" t="s">
        <v>243</v>
      </c>
      <c r="L6850" t="s">
        <v>244</v>
      </c>
      <c r="M6850">
        <v>0</v>
      </c>
      <c r="N6850">
        <v>0.23400000000000001</v>
      </c>
      <c r="O6850" t="s">
        <v>711</v>
      </c>
      <c r="P6850" t="s">
        <v>13027</v>
      </c>
      <c r="Q6850" t="s">
        <v>1321</v>
      </c>
      <c r="R6850" t="s">
        <v>13574</v>
      </c>
      <c r="S6850" t="s">
        <v>270</v>
      </c>
      <c r="T6850" t="b">
        <v>1</v>
      </c>
    </row>
    <row r="6851" spans="1:20" x14ac:dyDescent="0.25">
      <c r="A6851" t="s">
        <v>236</v>
      </c>
      <c r="B6851" t="s">
        <v>236</v>
      </c>
      <c r="C6851" t="s">
        <v>237</v>
      </c>
      <c r="D6851" t="s">
        <v>566</v>
      </c>
      <c r="F6851" t="s">
        <v>1562</v>
      </c>
      <c r="G6851" t="s">
        <v>1053</v>
      </c>
      <c r="H6851">
        <v>0</v>
      </c>
      <c r="I6851" t="s">
        <v>254</v>
      </c>
      <c r="J6851" t="s">
        <v>242</v>
      </c>
      <c r="K6851" t="s">
        <v>243</v>
      </c>
      <c r="L6851" t="s">
        <v>244</v>
      </c>
      <c r="M6851">
        <v>0</v>
      </c>
      <c r="N6851">
        <v>0</v>
      </c>
      <c r="O6851" t="s">
        <v>4331</v>
      </c>
      <c r="P6851" t="s">
        <v>4332</v>
      </c>
      <c r="Q6851" t="s">
        <v>571</v>
      </c>
      <c r="R6851" t="s">
        <v>7544</v>
      </c>
      <c r="S6851" t="s">
        <v>249</v>
      </c>
      <c r="T6851" t="b">
        <v>0</v>
      </c>
    </row>
    <row r="6852" spans="1:20" x14ac:dyDescent="0.25">
      <c r="A6852" t="s">
        <v>259</v>
      </c>
      <c r="B6852" t="s">
        <v>260</v>
      </c>
      <c r="C6852" t="s">
        <v>237</v>
      </c>
      <c r="D6852" t="s">
        <v>1428</v>
      </c>
      <c r="E6852" t="s">
        <v>7174</v>
      </c>
      <c r="F6852" t="s">
        <v>7175</v>
      </c>
      <c r="G6852" t="s">
        <v>7175</v>
      </c>
      <c r="H6852">
        <v>0.872</v>
      </c>
      <c r="I6852" t="s">
        <v>265</v>
      </c>
      <c r="J6852" t="s">
        <v>242</v>
      </c>
      <c r="K6852" t="s">
        <v>243</v>
      </c>
      <c r="L6852" t="s">
        <v>244</v>
      </c>
      <c r="M6852">
        <v>0</v>
      </c>
      <c r="N6852">
        <v>0.872</v>
      </c>
      <c r="O6852" t="s">
        <v>1309</v>
      </c>
      <c r="P6852" t="s">
        <v>13575</v>
      </c>
      <c r="Q6852" t="s">
        <v>1432</v>
      </c>
      <c r="R6852" t="s">
        <v>13576</v>
      </c>
      <c r="S6852" t="s">
        <v>270</v>
      </c>
      <c r="T6852" t="b">
        <v>0</v>
      </c>
    </row>
    <row r="6853" spans="1:20" x14ac:dyDescent="0.25">
      <c r="A6853" t="s">
        <v>259</v>
      </c>
      <c r="B6853" t="s">
        <v>260</v>
      </c>
      <c r="C6853" t="s">
        <v>294</v>
      </c>
      <c r="D6853" t="s">
        <v>1428</v>
      </c>
      <c r="E6853" t="s">
        <v>7174</v>
      </c>
      <c r="F6853" t="s">
        <v>7175</v>
      </c>
      <c r="G6853" t="s">
        <v>7175</v>
      </c>
      <c r="H6853">
        <v>0.504</v>
      </c>
      <c r="I6853" t="s">
        <v>265</v>
      </c>
      <c r="J6853" t="s">
        <v>242</v>
      </c>
      <c r="K6853" t="s">
        <v>243</v>
      </c>
      <c r="L6853" t="s">
        <v>244</v>
      </c>
      <c r="M6853">
        <v>0</v>
      </c>
      <c r="N6853">
        <v>0.504</v>
      </c>
      <c r="O6853" t="s">
        <v>1309</v>
      </c>
      <c r="P6853" t="s">
        <v>13575</v>
      </c>
      <c r="Q6853" t="s">
        <v>1432</v>
      </c>
      <c r="R6853" t="s">
        <v>13576</v>
      </c>
      <c r="S6853" t="s">
        <v>270</v>
      </c>
      <c r="T6853" t="b">
        <v>0</v>
      </c>
    </row>
    <row r="6854" spans="1:20" x14ac:dyDescent="0.25">
      <c r="A6854" t="s">
        <v>259</v>
      </c>
      <c r="B6854" t="s">
        <v>260</v>
      </c>
      <c r="C6854" t="s">
        <v>237</v>
      </c>
      <c r="D6854" t="s">
        <v>683</v>
      </c>
      <c r="E6854" t="s">
        <v>1456</v>
      </c>
      <c r="F6854" t="s">
        <v>13577</v>
      </c>
      <c r="G6854" t="s">
        <v>13577</v>
      </c>
      <c r="H6854">
        <v>4.0895999999999999</v>
      </c>
      <c r="I6854" t="s">
        <v>265</v>
      </c>
      <c r="J6854" t="s">
        <v>242</v>
      </c>
      <c r="K6854" t="s">
        <v>243</v>
      </c>
      <c r="L6854" t="s">
        <v>244</v>
      </c>
      <c r="M6854">
        <v>0</v>
      </c>
      <c r="N6854">
        <v>4.0895999999999999</v>
      </c>
      <c r="O6854" t="s">
        <v>298</v>
      </c>
      <c r="P6854" t="s">
        <v>13578</v>
      </c>
      <c r="Q6854" t="s">
        <v>687</v>
      </c>
      <c r="R6854" t="s">
        <v>13579</v>
      </c>
      <c r="S6854" t="s">
        <v>270</v>
      </c>
      <c r="T6854" t="b">
        <v>1</v>
      </c>
    </row>
    <row r="6855" spans="1:20" x14ac:dyDescent="0.25">
      <c r="A6855" t="s">
        <v>259</v>
      </c>
      <c r="B6855" t="s">
        <v>260</v>
      </c>
      <c r="C6855" t="s">
        <v>294</v>
      </c>
      <c r="D6855" t="s">
        <v>683</v>
      </c>
      <c r="E6855" t="s">
        <v>1456</v>
      </c>
      <c r="F6855" t="s">
        <v>13577</v>
      </c>
      <c r="G6855" t="s">
        <v>13577</v>
      </c>
      <c r="H6855">
        <v>3.2063999999999999</v>
      </c>
      <c r="I6855" t="s">
        <v>265</v>
      </c>
      <c r="J6855" t="s">
        <v>242</v>
      </c>
      <c r="K6855" t="s">
        <v>243</v>
      </c>
      <c r="L6855" t="s">
        <v>244</v>
      </c>
      <c r="M6855">
        <v>0</v>
      </c>
      <c r="N6855">
        <v>3.2063999999999999</v>
      </c>
      <c r="O6855" t="s">
        <v>298</v>
      </c>
      <c r="P6855" t="s">
        <v>13578</v>
      </c>
      <c r="Q6855" t="s">
        <v>687</v>
      </c>
      <c r="R6855" t="s">
        <v>13579</v>
      </c>
      <c r="S6855" t="s">
        <v>270</v>
      </c>
      <c r="T6855" t="b">
        <v>1</v>
      </c>
    </row>
    <row r="6856" spans="1:20" x14ac:dyDescent="0.25">
      <c r="A6856" t="s">
        <v>259</v>
      </c>
      <c r="B6856" t="s">
        <v>260</v>
      </c>
      <c r="C6856" t="s">
        <v>237</v>
      </c>
      <c r="D6856" t="s">
        <v>1549</v>
      </c>
      <c r="E6856" t="s">
        <v>6299</v>
      </c>
      <c r="F6856" t="s">
        <v>10735</v>
      </c>
      <c r="G6856" t="s">
        <v>10736</v>
      </c>
      <c r="H6856">
        <v>0.872</v>
      </c>
      <c r="I6856" t="s">
        <v>265</v>
      </c>
      <c r="J6856" t="s">
        <v>242</v>
      </c>
      <c r="K6856" t="s">
        <v>243</v>
      </c>
      <c r="L6856" t="s">
        <v>244</v>
      </c>
      <c r="M6856">
        <v>0</v>
      </c>
      <c r="N6856">
        <v>0.872</v>
      </c>
      <c r="O6856" t="s">
        <v>324</v>
      </c>
      <c r="P6856" t="s">
        <v>13580</v>
      </c>
      <c r="Q6856" t="s">
        <v>1553</v>
      </c>
      <c r="R6856" t="s">
        <v>13581</v>
      </c>
      <c r="S6856" t="s">
        <v>270</v>
      </c>
      <c r="T6856" t="b">
        <v>1</v>
      </c>
    </row>
    <row r="6857" spans="1:20" x14ac:dyDescent="0.25">
      <c r="A6857" t="s">
        <v>259</v>
      </c>
      <c r="B6857" t="s">
        <v>260</v>
      </c>
      <c r="C6857" t="s">
        <v>294</v>
      </c>
      <c r="D6857" t="s">
        <v>1549</v>
      </c>
      <c r="E6857" t="s">
        <v>6299</v>
      </c>
      <c r="F6857" t="s">
        <v>10735</v>
      </c>
      <c r="G6857" t="s">
        <v>10736</v>
      </c>
      <c r="H6857">
        <v>0.252</v>
      </c>
      <c r="I6857" t="s">
        <v>265</v>
      </c>
      <c r="J6857" t="s">
        <v>242</v>
      </c>
      <c r="K6857" t="s">
        <v>243</v>
      </c>
      <c r="L6857" t="s">
        <v>244</v>
      </c>
      <c r="M6857">
        <v>0</v>
      </c>
      <c r="N6857">
        <v>0.252</v>
      </c>
      <c r="O6857" t="s">
        <v>324</v>
      </c>
      <c r="P6857" t="s">
        <v>13580</v>
      </c>
      <c r="Q6857" t="s">
        <v>1553</v>
      </c>
      <c r="R6857" t="s">
        <v>13581</v>
      </c>
      <c r="S6857" t="s">
        <v>270</v>
      </c>
      <c r="T6857" t="b">
        <v>1</v>
      </c>
    </row>
    <row r="6858" spans="1:20" x14ac:dyDescent="0.25">
      <c r="A6858" t="s">
        <v>259</v>
      </c>
      <c r="B6858" t="s">
        <v>260</v>
      </c>
      <c r="C6858" t="s">
        <v>237</v>
      </c>
      <c r="D6858" t="s">
        <v>514</v>
      </c>
      <c r="E6858" t="s">
        <v>5753</v>
      </c>
      <c r="F6858" t="s">
        <v>13582</v>
      </c>
      <c r="G6858" t="s">
        <v>13583</v>
      </c>
      <c r="H6858">
        <v>4.5199999999999997E-2</v>
      </c>
      <c r="I6858" t="s">
        <v>265</v>
      </c>
      <c r="J6858" t="s">
        <v>242</v>
      </c>
      <c r="K6858" t="s">
        <v>243</v>
      </c>
      <c r="L6858" t="s">
        <v>244</v>
      </c>
      <c r="M6858">
        <v>0</v>
      </c>
      <c r="N6858">
        <v>4.5199999999999997E-2</v>
      </c>
      <c r="O6858" t="s">
        <v>446</v>
      </c>
      <c r="P6858" t="s">
        <v>13584</v>
      </c>
      <c r="Q6858" t="s">
        <v>520</v>
      </c>
      <c r="R6858" t="s">
        <v>13585</v>
      </c>
      <c r="S6858" t="s">
        <v>270</v>
      </c>
      <c r="T6858" t="b">
        <v>1</v>
      </c>
    </row>
    <row r="6859" spans="1:20" x14ac:dyDescent="0.25">
      <c r="A6859" t="s">
        <v>236</v>
      </c>
      <c r="B6859" t="s">
        <v>236</v>
      </c>
      <c r="C6859" t="s">
        <v>237</v>
      </c>
      <c r="D6859" t="s">
        <v>552</v>
      </c>
      <c r="F6859" t="s">
        <v>6290</v>
      </c>
      <c r="G6859" t="s">
        <v>1082</v>
      </c>
      <c r="H6859">
        <v>2E-3</v>
      </c>
      <c r="I6859" t="s">
        <v>254</v>
      </c>
      <c r="J6859" t="s">
        <v>242</v>
      </c>
      <c r="K6859" t="s">
        <v>243</v>
      </c>
      <c r="L6859" t="s">
        <v>244</v>
      </c>
      <c r="M6859">
        <v>0</v>
      </c>
      <c r="N6859">
        <v>2E-3</v>
      </c>
      <c r="O6859" t="s">
        <v>619</v>
      </c>
      <c r="P6859" t="s">
        <v>2799</v>
      </c>
      <c r="Q6859" t="s">
        <v>556</v>
      </c>
      <c r="R6859" t="s">
        <v>6293</v>
      </c>
      <c r="S6859" t="s">
        <v>249</v>
      </c>
      <c r="T6859" t="b">
        <v>0</v>
      </c>
    </row>
    <row r="6860" spans="1:20" x14ac:dyDescent="0.25">
      <c r="A6860" t="s">
        <v>259</v>
      </c>
      <c r="B6860" t="s">
        <v>260</v>
      </c>
      <c r="C6860" t="s">
        <v>237</v>
      </c>
      <c r="D6860" t="s">
        <v>943</v>
      </c>
      <c r="E6860" t="s">
        <v>3364</v>
      </c>
      <c r="F6860" t="s">
        <v>3365</v>
      </c>
      <c r="G6860" t="s">
        <v>3365</v>
      </c>
      <c r="H6860">
        <v>0.561917</v>
      </c>
      <c r="I6860" t="s">
        <v>265</v>
      </c>
      <c r="J6860" t="s">
        <v>242</v>
      </c>
      <c r="K6860" t="s">
        <v>243</v>
      </c>
      <c r="L6860" t="s">
        <v>244</v>
      </c>
      <c r="M6860">
        <v>0</v>
      </c>
      <c r="N6860">
        <v>0.561917</v>
      </c>
      <c r="O6860" t="s">
        <v>372</v>
      </c>
      <c r="P6860" t="s">
        <v>13586</v>
      </c>
      <c r="Q6860" t="s">
        <v>947</v>
      </c>
      <c r="R6860" t="s">
        <v>13587</v>
      </c>
      <c r="S6860" t="s">
        <v>270</v>
      </c>
      <c r="T6860" t="b">
        <v>1</v>
      </c>
    </row>
    <row r="6861" spans="1:20" x14ac:dyDescent="0.25">
      <c r="A6861" t="s">
        <v>259</v>
      </c>
      <c r="B6861" t="s">
        <v>260</v>
      </c>
      <c r="C6861" t="s">
        <v>294</v>
      </c>
      <c r="D6861" t="s">
        <v>943</v>
      </c>
      <c r="E6861" t="s">
        <v>3364</v>
      </c>
      <c r="F6861" t="s">
        <v>3365</v>
      </c>
      <c r="G6861" t="s">
        <v>3365</v>
      </c>
      <c r="H6861">
        <v>0.227606</v>
      </c>
      <c r="I6861" t="s">
        <v>265</v>
      </c>
      <c r="J6861" t="s">
        <v>242</v>
      </c>
      <c r="K6861" t="s">
        <v>243</v>
      </c>
      <c r="L6861" t="s">
        <v>244</v>
      </c>
      <c r="M6861">
        <v>0</v>
      </c>
      <c r="N6861">
        <v>0.227606</v>
      </c>
      <c r="O6861" t="s">
        <v>372</v>
      </c>
      <c r="P6861" t="s">
        <v>13586</v>
      </c>
      <c r="Q6861" t="s">
        <v>947</v>
      </c>
      <c r="R6861" t="s">
        <v>13587</v>
      </c>
      <c r="S6861" t="s">
        <v>270</v>
      </c>
      <c r="T6861" t="b">
        <v>1</v>
      </c>
    </row>
    <row r="6862" spans="1:20" x14ac:dyDescent="0.25">
      <c r="A6862" t="s">
        <v>259</v>
      </c>
      <c r="B6862" t="s">
        <v>260</v>
      </c>
      <c r="C6862" t="s">
        <v>237</v>
      </c>
      <c r="D6862" t="s">
        <v>13588</v>
      </c>
      <c r="E6862" t="s">
        <v>13589</v>
      </c>
      <c r="F6862" t="s">
        <v>13590</v>
      </c>
      <c r="G6862" t="s">
        <v>13590</v>
      </c>
      <c r="H6862">
        <v>5.28</v>
      </c>
      <c r="I6862" t="s">
        <v>265</v>
      </c>
      <c r="J6862" t="s">
        <v>242</v>
      </c>
      <c r="K6862" t="s">
        <v>243</v>
      </c>
      <c r="L6862" t="s">
        <v>244</v>
      </c>
      <c r="M6862">
        <v>0</v>
      </c>
      <c r="N6862">
        <v>5.28</v>
      </c>
      <c r="O6862" t="s">
        <v>283</v>
      </c>
      <c r="P6862" t="s">
        <v>13591</v>
      </c>
      <c r="Q6862" t="s">
        <v>13592</v>
      </c>
      <c r="R6862" t="s">
        <v>13593</v>
      </c>
      <c r="S6862" t="s">
        <v>270</v>
      </c>
      <c r="T6862" t="b">
        <v>1</v>
      </c>
    </row>
    <row r="6863" spans="1:20" x14ac:dyDescent="0.25">
      <c r="A6863" t="s">
        <v>259</v>
      </c>
      <c r="B6863" t="s">
        <v>260</v>
      </c>
      <c r="C6863" t="s">
        <v>336</v>
      </c>
      <c r="D6863" t="s">
        <v>13588</v>
      </c>
      <c r="E6863" t="s">
        <v>13589</v>
      </c>
      <c r="F6863" t="s">
        <v>13590</v>
      </c>
      <c r="G6863" t="s">
        <v>13590</v>
      </c>
      <c r="H6863">
        <v>27289</v>
      </c>
      <c r="I6863" t="s">
        <v>265</v>
      </c>
      <c r="J6863" t="s">
        <v>242</v>
      </c>
      <c r="K6863" t="s">
        <v>243</v>
      </c>
      <c r="L6863" t="s">
        <v>244</v>
      </c>
      <c r="M6863">
        <v>0</v>
      </c>
      <c r="N6863">
        <v>27289</v>
      </c>
      <c r="O6863" t="s">
        <v>283</v>
      </c>
      <c r="P6863" t="s">
        <v>13591</v>
      </c>
      <c r="Q6863" t="s">
        <v>13592</v>
      </c>
      <c r="R6863" t="s">
        <v>13594</v>
      </c>
      <c r="S6863" t="s">
        <v>270</v>
      </c>
      <c r="T6863" t="b">
        <v>1</v>
      </c>
    </row>
    <row r="6864" spans="1:20" x14ac:dyDescent="0.25">
      <c r="A6864" t="s">
        <v>259</v>
      </c>
      <c r="B6864" t="s">
        <v>260</v>
      </c>
      <c r="C6864" t="s">
        <v>336</v>
      </c>
      <c r="D6864" t="s">
        <v>13588</v>
      </c>
      <c r="E6864" t="s">
        <v>13589</v>
      </c>
      <c r="F6864" t="s">
        <v>13590</v>
      </c>
      <c r="G6864" t="s">
        <v>13590</v>
      </c>
      <c r="H6864">
        <v>52728</v>
      </c>
      <c r="I6864" t="s">
        <v>265</v>
      </c>
      <c r="J6864" t="s">
        <v>242</v>
      </c>
      <c r="K6864" t="s">
        <v>243</v>
      </c>
      <c r="L6864" t="s">
        <v>244</v>
      </c>
      <c r="M6864">
        <v>0</v>
      </c>
      <c r="N6864">
        <v>52728</v>
      </c>
      <c r="O6864" t="s">
        <v>283</v>
      </c>
      <c r="P6864" t="s">
        <v>13591</v>
      </c>
      <c r="Q6864" t="s">
        <v>13592</v>
      </c>
      <c r="R6864" t="s">
        <v>13595</v>
      </c>
      <c r="S6864" t="s">
        <v>270</v>
      </c>
      <c r="T6864" t="b">
        <v>1</v>
      </c>
    </row>
    <row r="6865" spans="1:20" x14ac:dyDescent="0.25">
      <c r="A6865" t="s">
        <v>259</v>
      </c>
      <c r="B6865" t="s">
        <v>260</v>
      </c>
      <c r="C6865" t="s">
        <v>237</v>
      </c>
      <c r="D6865" t="s">
        <v>4065</v>
      </c>
      <c r="E6865" t="s">
        <v>2048</v>
      </c>
      <c r="F6865" t="s">
        <v>2049</v>
      </c>
      <c r="G6865" t="s">
        <v>2049</v>
      </c>
      <c r="H6865">
        <v>1.44E-2</v>
      </c>
      <c r="I6865" t="s">
        <v>265</v>
      </c>
      <c r="J6865" t="s">
        <v>242</v>
      </c>
      <c r="K6865" t="s">
        <v>243</v>
      </c>
      <c r="L6865" t="s">
        <v>244</v>
      </c>
      <c r="M6865">
        <v>0</v>
      </c>
      <c r="N6865">
        <v>1.44E-2</v>
      </c>
      <c r="O6865" t="s">
        <v>372</v>
      </c>
      <c r="P6865" t="s">
        <v>13596</v>
      </c>
      <c r="Q6865" t="s">
        <v>4069</v>
      </c>
      <c r="R6865" t="s">
        <v>13597</v>
      </c>
      <c r="S6865" t="s">
        <v>270</v>
      </c>
      <c r="T6865" t="b">
        <v>1</v>
      </c>
    </row>
    <row r="6866" spans="1:20" x14ac:dyDescent="0.25">
      <c r="A6866" t="s">
        <v>259</v>
      </c>
      <c r="B6866" t="s">
        <v>260</v>
      </c>
      <c r="C6866" t="s">
        <v>237</v>
      </c>
      <c r="D6866" t="s">
        <v>4562</v>
      </c>
      <c r="E6866" t="s">
        <v>3787</v>
      </c>
      <c r="F6866" t="s">
        <v>11214</v>
      </c>
      <c r="G6866" t="s">
        <v>11215</v>
      </c>
      <c r="H6866">
        <v>0.36899999999999999</v>
      </c>
      <c r="I6866" t="s">
        <v>265</v>
      </c>
      <c r="J6866" t="s">
        <v>242</v>
      </c>
      <c r="K6866" t="s">
        <v>243</v>
      </c>
      <c r="L6866" t="s">
        <v>244</v>
      </c>
      <c r="M6866">
        <v>0</v>
      </c>
      <c r="N6866">
        <v>0.36899999999999999</v>
      </c>
      <c r="O6866" t="s">
        <v>2901</v>
      </c>
      <c r="P6866" t="s">
        <v>13598</v>
      </c>
      <c r="Q6866" t="s">
        <v>4564</v>
      </c>
      <c r="R6866" t="s">
        <v>13599</v>
      </c>
      <c r="S6866" t="s">
        <v>270</v>
      </c>
      <c r="T6866" t="b">
        <v>1</v>
      </c>
    </row>
    <row r="6867" spans="1:20" x14ac:dyDescent="0.25">
      <c r="A6867" t="s">
        <v>259</v>
      </c>
      <c r="B6867" t="s">
        <v>260</v>
      </c>
      <c r="C6867" t="s">
        <v>237</v>
      </c>
      <c r="D6867" t="s">
        <v>875</v>
      </c>
      <c r="E6867" t="s">
        <v>12136</v>
      </c>
      <c r="F6867" t="s">
        <v>13600</v>
      </c>
      <c r="G6867" t="s">
        <v>13600</v>
      </c>
      <c r="H6867">
        <v>12.750999999999999</v>
      </c>
      <c r="I6867" t="s">
        <v>265</v>
      </c>
      <c r="J6867" t="s">
        <v>242</v>
      </c>
      <c r="K6867" t="s">
        <v>243</v>
      </c>
      <c r="L6867" t="s">
        <v>244</v>
      </c>
      <c r="M6867">
        <v>0</v>
      </c>
      <c r="N6867">
        <v>12.750999999999999</v>
      </c>
      <c r="O6867" t="s">
        <v>283</v>
      </c>
      <c r="P6867" t="s">
        <v>878</v>
      </c>
      <c r="Q6867" t="s">
        <v>879</v>
      </c>
      <c r="R6867" t="s">
        <v>13601</v>
      </c>
      <c r="S6867" t="s">
        <v>270</v>
      </c>
      <c r="T6867" t="b">
        <v>0</v>
      </c>
    </row>
    <row r="6868" spans="1:20" x14ac:dyDescent="0.25">
      <c r="A6868" t="s">
        <v>259</v>
      </c>
      <c r="B6868" t="s">
        <v>260</v>
      </c>
      <c r="C6868" t="s">
        <v>294</v>
      </c>
      <c r="D6868" t="s">
        <v>875</v>
      </c>
      <c r="E6868" t="s">
        <v>12136</v>
      </c>
      <c r="F6868" t="s">
        <v>13600</v>
      </c>
      <c r="G6868" t="s">
        <v>13600</v>
      </c>
      <c r="H6868">
        <v>4.4619999999999997</v>
      </c>
      <c r="I6868" t="s">
        <v>265</v>
      </c>
      <c r="J6868" t="s">
        <v>242</v>
      </c>
      <c r="K6868" t="s">
        <v>243</v>
      </c>
      <c r="L6868" t="s">
        <v>244</v>
      </c>
      <c r="M6868">
        <v>0</v>
      </c>
      <c r="N6868">
        <v>4.4619999999999997</v>
      </c>
      <c r="O6868" t="s">
        <v>283</v>
      </c>
      <c r="P6868" t="s">
        <v>878</v>
      </c>
      <c r="Q6868" t="s">
        <v>879</v>
      </c>
      <c r="R6868" t="s">
        <v>13601</v>
      </c>
      <c r="S6868" t="s">
        <v>270</v>
      </c>
      <c r="T6868" t="b">
        <v>0</v>
      </c>
    </row>
    <row r="6869" spans="1:20" x14ac:dyDescent="0.25">
      <c r="A6869" t="s">
        <v>259</v>
      </c>
      <c r="B6869" t="s">
        <v>260</v>
      </c>
      <c r="C6869" t="s">
        <v>237</v>
      </c>
      <c r="D6869" t="s">
        <v>1501</v>
      </c>
      <c r="E6869" t="s">
        <v>4725</v>
      </c>
      <c r="F6869" t="s">
        <v>6068</v>
      </c>
      <c r="G6869" t="s">
        <v>6068</v>
      </c>
      <c r="H6869">
        <v>0.67862299999999998</v>
      </c>
      <c r="I6869" t="s">
        <v>265</v>
      </c>
      <c r="J6869" t="s">
        <v>242</v>
      </c>
      <c r="K6869" t="s">
        <v>243</v>
      </c>
      <c r="L6869" t="s">
        <v>244</v>
      </c>
      <c r="M6869">
        <v>0</v>
      </c>
      <c r="N6869">
        <v>0.67862299999999998</v>
      </c>
      <c r="O6869" t="s">
        <v>372</v>
      </c>
      <c r="P6869" t="s">
        <v>13602</v>
      </c>
      <c r="Q6869" t="s">
        <v>1505</v>
      </c>
      <c r="R6869" t="s">
        <v>13603</v>
      </c>
      <c r="S6869" t="s">
        <v>270</v>
      </c>
      <c r="T6869" t="b">
        <v>1</v>
      </c>
    </row>
    <row r="6870" spans="1:20" x14ac:dyDescent="0.25">
      <c r="A6870" t="s">
        <v>259</v>
      </c>
      <c r="B6870" t="s">
        <v>260</v>
      </c>
      <c r="C6870" t="s">
        <v>237</v>
      </c>
      <c r="D6870" t="s">
        <v>1555</v>
      </c>
      <c r="E6870" t="s">
        <v>3212</v>
      </c>
      <c r="F6870" t="s">
        <v>3212</v>
      </c>
      <c r="G6870" t="s">
        <v>13604</v>
      </c>
      <c r="H6870">
        <v>9.1199999999999992</v>
      </c>
      <c r="I6870" t="s">
        <v>265</v>
      </c>
      <c r="J6870" t="s">
        <v>242</v>
      </c>
      <c r="K6870" t="s">
        <v>243</v>
      </c>
      <c r="L6870" t="s">
        <v>244</v>
      </c>
      <c r="M6870">
        <v>0</v>
      </c>
      <c r="N6870">
        <v>9.1199999999999992</v>
      </c>
      <c r="O6870" t="s">
        <v>1122</v>
      </c>
      <c r="P6870" t="s">
        <v>12247</v>
      </c>
      <c r="Q6870" t="s">
        <v>1560</v>
      </c>
      <c r="R6870" t="s">
        <v>13605</v>
      </c>
      <c r="S6870" t="s">
        <v>270</v>
      </c>
      <c r="T6870" t="b">
        <v>0</v>
      </c>
    </row>
    <row r="6871" spans="1:20" x14ac:dyDescent="0.25">
      <c r="A6871" t="s">
        <v>259</v>
      </c>
      <c r="B6871" t="s">
        <v>260</v>
      </c>
      <c r="C6871" t="s">
        <v>294</v>
      </c>
      <c r="D6871" t="s">
        <v>1555</v>
      </c>
      <c r="E6871" t="s">
        <v>3212</v>
      </c>
      <c r="F6871" t="s">
        <v>3212</v>
      </c>
      <c r="G6871" t="s">
        <v>13604</v>
      </c>
      <c r="H6871">
        <v>3.6</v>
      </c>
      <c r="I6871" t="s">
        <v>265</v>
      </c>
      <c r="J6871" t="s">
        <v>242</v>
      </c>
      <c r="K6871" t="s">
        <v>243</v>
      </c>
      <c r="L6871" t="s">
        <v>244</v>
      </c>
      <c r="M6871">
        <v>0</v>
      </c>
      <c r="N6871">
        <v>3.6</v>
      </c>
      <c r="O6871" t="s">
        <v>1122</v>
      </c>
      <c r="P6871" t="s">
        <v>12247</v>
      </c>
      <c r="Q6871" t="s">
        <v>1560</v>
      </c>
      <c r="R6871" t="s">
        <v>13605</v>
      </c>
      <c r="S6871" t="s">
        <v>270</v>
      </c>
      <c r="T6871" t="b">
        <v>0</v>
      </c>
    </row>
    <row r="6872" spans="1:20" x14ac:dyDescent="0.25">
      <c r="A6872" t="s">
        <v>259</v>
      </c>
      <c r="B6872" t="s">
        <v>260</v>
      </c>
      <c r="C6872" t="s">
        <v>237</v>
      </c>
      <c r="D6872" t="s">
        <v>1535</v>
      </c>
      <c r="E6872" t="s">
        <v>2714</v>
      </c>
      <c r="F6872" t="s">
        <v>5576</v>
      </c>
      <c r="G6872" t="s">
        <v>5576</v>
      </c>
      <c r="H6872">
        <v>11.327999999999999</v>
      </c>
      <c r="I6872" t="s">
        <v>265</v>
      </c>
      <c r="J6872" t="s">
        <v>242</v>
      </c>
      <c r="K6872" t="s">
        <v>243</v>
      </c>
      <c r="L6872" t="s">
        <v>244</v>
      </c>
      <c r="M6872">
        <v>0</v>
      </c>
      <c r="N6872">
        <v>11.327999999999999</v>
      </c>
      <c r="O6872" t="s">
        <v>324</v>
      </c>
      <c r="P6872" t="s">
        <v>4389</v>
      </c>
      <c r="Q6872" t="s">
        <v>1539</v>
      </c>
      <c r="R6872" t="s">
        <v>13606</v>
      </c>
      <c r="S6872" t="s">
        <v>270</v>
      </c>
      <c r="T6872" t="b">
        <v>1</v>
      </c>
    </row>
    <row r="6873" spans="1:20" x14ac:dyDescent="0.25">
      <c r="A6873" t="s">
        <v>259</v>
      </c>
      <c r="B6873" t="s">
        <v>260</v>
      </c>
      <c r="C6873" t="s">
        <v>294</v>
      </c>
      <c r="D6873" t="s">
        <v>1535</v>
      </c>
      <c r="E6873" t="s">
        <v>2714</v>
      </c>
      <c r="F6873" t="s">
        <v>5576</v>
      </c>
      <c r="G6873" t="s">
        <v>5576</v>
      </c>
      <c r="H6873">
        <v>6.9119999999999999</v>
      </c>
      <c r="I6873" t="s">
        <v>265</v>
      </c>
      <c r="J6873" t="s">
        <v>242</v>
      </c>
      <c r="K6873" t="s">
        <v>243</v>
      </c>
      <c r="L6873" t="s">
        <v>244</v>
      </c>
      <c r="M6873">
        <v>0</v>
      </c>
      <c r="N6873">
        <v>6.9119999999999999</v>
      </c>
      <c r="O6873" t="s">
        <v>324</v>
      </c>
      <c r="P6873" t="s">
        <v>4389</v>
      </c>
      <c r="Q6873" t="s">
        <v>1539</v>
      </c>
      <c r="R6873" t="s">
        <v>13606</v>
      </c>
      <c r="S6873" t="s">
        <v>270</v>
      </c>
      <c r="T6873" t="b">
        <v>1</v>
      </c>
    </row>
    <row r="6874" spans="1:20" x14ac:dyDescent="0.25">
      <c r="A6874" t="s">
        <v>259</v>
      </c>
      <c r="B6874" t="s">
        <v>260</v>
      </c>
      <c r="C6874" t="s">
        <v>237</v>
      </c>
      <c r="D6874" t="s">
        <v>1003</v>
      </c>
      <c r="E6874" t="s">
        <v>12347</v>
      </c>
      <c r="F6874" t="s">
        <v>13092</v>
      </c>
      <c r="G6874" t="s">
        <v>13092</v>
      </c>
      <c r="H6874">
        <v>2.016</v>
      </c>
      <c r="I6874" t="s">
        <v>265</v>
      </c>
      <c r="J6874" t="s">
        <v>242</v>
      </c>
      <c r="K6874" t="s">
        <v>243</v>
      </c>
      <c r="L6874" t="s">
        <v>244</v>
      </c>
      <c r="M6874">
        <v>0</v>
      </c>
      <c r="N6874">
        <v>2.016</v>
      </c>
      <c r="O6874" t="s">
        <v>562</v>
      </c>
      <c r="P6874" t="s">
        <v>13607</v>
      </c>
      <c r="Q6874" t="s">
        <v>1007</v>
      </c>
      <c r="R6874" t="s">
        <v>13608</v>
      </c>
      <c r="S6874" t="s">
        <v>270</v>
      </c>
      <c r="T6874" t="b">
        <v>1</v>
      </c>
    </row>
    <row r="6875" spans="1:20" x14ac:dyDescent="0.25">
      <c r="A6875" t="s">
        <v>259</v>
      </c>
      <c r="B6875" t="s">
        <v>260</v>
      </c>
      <c r="C6875" t="s">
        <v>294</v>
      </c>
      <c r="D6875" t="s">
        <v>1003</v>
      </c>
      <c r="E6875" t="s">
        <v>12347</v>
      </c>
      <c r="F6875" t="s">
        <v>13092</v>
      </c>
      <c r="G6875" t="s">
        <v>13092</v>
      </c>
      <c r="H6875">
        <v>0.45600000000000002</v>
      </c>
      <c r="I6875" t="s">
        <v>265</v>
      </c>
      <c r="J6875" t="s">
        <v>242</v>
      </c>
      <c r="K6875" t="s">
        <v>243</v>
      </c>
      <c r="L6875" t="s">
        <v>244</v>
      </c>
      <c r="M6875">
        <v>0</v>
      </c>
      <c r="N6875">
        <v>0.45600000000000002</v>
      </c>
      <c r="O6875" t="s">
        <v>562</v>
      </c>
      <c r="P6875" t="s">
        <v>13607</v>
      </c>
      <c r="Q6875" t="s">
        <v>1007</v>
      </c>
      <c r="R6875" t="s">
        <v>13608</v>
      </c>
      <c r="S6875" t="s">
        <v>270</v>
      </c>
      <c r="T6875" t="b">
        <v>1</v>
      </c>
    </row>
    <row r="6876" spans="1:20" x14ac:dyDescent="0.25">
      <c r="A6876" t="s">
        <v>259</v>
      </c>
      <c r="B6876" t="s">
        <v>260</v>
      </c>
      <c r="C6876" t="s">
        <v>237</v>
      </c>
      <c r="D6876" t="s">
        <v>1428</v>
      </c>
      <c r="E6876" t="s">
        <v>7210</v>
      </c>
      <c r="F6876" t="s">
        <v>7211</v>
      </c>
      <c r="G6876" t="s">
        <v>7211</v>
      </c>
      <c r="H6876">
        <v>0.37147200000000002</v>
      </c>
      <c r="I6876" t="s">
        <v>265</v>
      </c>
      <c r="J6876" t="s">
        <v>242</v>
      </c>
      <c r="K6876" t="s">
        <v>243</v>
      </c>
      <c r="L6876" t="s">
        <v>244</v>
      </c>
      <c r="M6876">
        <v>0</v>
      </c>
      <c r="N6876">
        <v>0.37147200000000002</v>
      </c>
      <c r="O6876" t="s">
        <v>372</v>
      </c>
      <c r="P6876" t="s">
        <v>13609</v>
      </c>
      <c r="Q6876" t="s">
        <v>1432</v>
      </c>
      <c r="R6876" t="s">
        <v>13610</v>
      </c>
      <c r="S6876" t="s">
        <v>270</v>
      </c>
      <c r="T6876" t="b">
        <v>1</v>
      </c>
    </row>
    <row r="6877" spans="1:20" x14ac:dyDescent="0.25">
      <c r="A6877" t="s">
        <v>259</v>
      </c>
      <c r="B6877" t="s">
        <v>260</v>
      </c>
      <c r="C6877" t="s">
        <v>294</v>
      </c>
      <c r="D6877" t="s">
        <v>1428</v>
      </c>
      <c r="E6877" t="s">
        <v>7210</v>
      </c>
      <c r="F6877" t="s">
        <v>7211</v>
      </c>
      <c r="G6877" t="s">
        <v>7211</v>
      </c>
      <c r="H6877">
        <v>0.188496</v>
      </c>
      <c r="I6877" t="s">
        <v>265</v>
      </c>
      <c r="J6877" t="s">
        <v>242</v>
      </c>
      <c r="K6877" t="s">
        <v>243</v>
      </c>
      <c r="L6877" t="s">
        <v>244</v>
      </c>
      <c r="M6877">
        <v>0</v>
      </c>
      <c r="N6877">
        <v>0.188496</v>
      </c>
      <c r="O6877" t="s">
        <v>372</v>
      </c>
      <c r="P6877" t="s">
        <v>13609</v>
      </c>
      <c r="Q6877" t="s">
        <v>1432</v>
      </c>
      <c r="R6877" t="s">
        <v>13610</v>
      </c>
      <c r="S6877" t="s">
        <v>270</v>
      </c>
      <c r="T6877" t="b">
        <v>1</v>
      </c>
    </row>
    <row r="6878" spans="1:20" x14ac:dyDescent="0.25">
      <c r="A6878" t="s">
        <v>259</v>
      </c>
      <c r="B6878" t="s">
        <v>260</v>
      </c>
      <c r="C6878" t="s">
        <v>237</v>
      </c>
      <c r="D6878" t="s">
        <v>1097</v>
      </c>
      <c r="E6878" t="s">
        <v>3867</v>
      </c>
      <c r="F6878" t="s">
        <v>13611</v>
      </c>
      <c r="G6878" t="s">
        <v>13611</v>
      </c>
      <c r="H6878">
        <v>1.04E-2</v>
      </c>
      <c r="I6878" t="s">
        <v>265</v>
      </c>
      <c r="J6878" t="s">
        <v>242</v>
      </c>
      <c r="K6878" t="s">
        <v>243</v>
      </c>
      <c r="L6878" t="s">
        <v>244</v>
      </c>
      <c r="M6878">
        <v>0</v>
      </c>
      <c r="N6878">
        <v>1.04E-2</v>
      </c>
      <c r="O6878" t="s">
        <v>446</v>
      </c>
      <c r="P6878" t="s">
        <v>13612</v>
      </c>
      <c r="Q6878" t="s">
        <v>1101</v>
      </c>
      <c r="R6878" t="s">
        <v>13613</v>
      </c>
      <c r="S6878" t="s">
        <v>270</v>
      </c>
      <c r="T6878" t="b">
        <v>1</v>
      </c>
    </row>
    <row r="6879" spans="1:20" x14ac:dyDescent="0.25">
      <c r="A6879" t="s">
        <v>259</v>
      </c>
      <c r="B6879" t="s">
        <v>260</v>
      </c>
      <c r="C6879" t="s">
        <v>336</v>
      </c>
      <c r="D6879" t="s">
        <v>1097</v>
      </c>
      <c r="E6879" t="s">
        <v>3867</v>
      </c>
      <c r="F6879" t="s">
        <v>13611</v>
      </c>
      <c r="G6879" t="s">
        <v>13611</v>
      </c>
      <c r="H6879">
        <v>54</v>
      </c>
      <c r="I6879" t="s">
        <v>265</v>
      </c>
      <c r="J6879" t="s">
        <v>242</v>
      </c>
      <c r="K6879" t="s">
        <v>243</v>
      </c>
      <c r="L6879" t="s">
        <v>244</v>
      </c>
      <c r="M6879">
        <v>0</v>
      </c>
      <c r="N6879">
        <v>54</v>
      </c>
      <c r="O6879" t="s">
        <v>446</v>
      </c>
      <c r="P6879" t="s">
        <v>13612</v>
      </c>
      <c r="Q6879" t="s">
        <v>1101</v>
      </c>
      <c r="R6879" t="s">
        <v>13614</v>
      </c>
      <c r="S6879" t="s">
        <v>270</v>
      </c>
      <c r="T6879" t="b">
        <v>1</v>
      </c>
    </row>
    <row r="6880" spans="1:20" x14ac:dyDescent="0.25">
      <c r="A6880" t="s">
        <v>259</v>
      </c>
      <c r="B6880" t="s">
        <v>260</v>
      </c>
      <c r="C6880" t="s">
        <v>336</v>
      </c>
      <c r="D6880" t="s">
        <v>1097</v>
      </c>
      <c r="E6880" t="s">
        <v>3867</v>
      </c>
      <c r="F6880" t="s">
        <v>13611</v>
      </c>
      <c r="G6880" t="s">
        <v>13611</v>
      </c>
      <c r="H6880">
        <v>104</v>
      </c>
      <c r="I6880" t="s">
        <v>265</v>
      </c>
      <c r="J6880" t="s">
        <v>242</v>
      </c>
      <c r="K6880" t="s">
        <v>243</v>
      </c>
      <c r="L6880" t="s">
        <v>244</v>
      </c>
      <c r="M6880">
        <v>0</v>
      </c>
      <c r="N6880">
        <v>104</v>
      </c>
      <c r="O6880" t="s">
        <v>446</v>
      </c>
      <c r="P6880" t="s">
        <v>13612</v>
      </c>
      <c r="Q6880" t="s">
        <v>1101</v>
      </c>
      <c r="R6880" t="s">
        <v>13615</v>
      </c>
      <c r="S6880" t="s">
        <v>270</v>
      </c>
      <c r="T6880" t="b">
        <v>1</v>
      </c>
    </row>
    <row r="6881" spans="1:20" x14ac:dyDescent="0.25">
      <c r="A6881" t="s">
        <v>259</v>
      </c>
      <c r="B6881" t="s">
        <v>260</v>
      </c>
      <c r="C6881" t="s">
        <v>336</v>
      </c>
      <c r="D6881" t="s">
        <v>1097</v>
      </c>
      <c r="E6881" t="s">
        <v>3867</v>
      </c>
      <c r="F6881" t="s">
        <v>13611</v>
      </c>
      <c r="G6881" t="s">
        <v>13611</v>
      </c>
      <c r="H6881">
        <v>456</v>
      </c>
      <c r="I6881" t="s">
        <v>265</v>
      </c>
      <c r="J6881" t="s">
        <v>242</v>
      </c>
      <c r="K6881" t="s">
        <v>243</v>
      </c>
      <c r="L6881" t="s">
        <v>244</v>
      </c>
      <c r="M6881">
        <v>0</v>
      </c>
      <c r="N6881">
        <v>456</v>
      </c>
      <c r="O6881" t="s">
        <v>446</v>
      </c>
      <c r="P6881" t="s">
        <v>13612</v>
      </c>
      <c r="Q6881" t="s">
        <v>1101</v>
      </c>
      <c r="R6881" t="s">
        <v>13616</v>
      </c>
      <c r="S6881" t="s">
        <v>270</v>
      </c>
      <c r="T6881" t="b">
        <v>1</v>
      </c>
    </row>
    <row r="6882" spans="1:20" x14ac:dyDescent="0.25">
      <c r="A6882" t="s">
        <v>259</v>
      </c>
      <c r="B6882" t="s">
        <v>260</v>
      </c>
      <c r="C6882" t="s">
        <v>237</v>
      </c>
      <c r="D6882" t="s">
        <v>847</v>
      </c>
      <c r="E6882" t="s">
        <v>8414</v>
      </c>
      <c r="F6882" t="s">
        <v>13617</v>
      </c>
      <c r="G6882" t="s">
        <v>13617</v>
      </c>
      <c r="H6882">
        <v>0.27500000000000002</v>
      </c>
      <c r="I6882" t="s">
        <v>265</v>
      </c>
      <c r="J6882" t="s">
        <v>242</v>
      </c>
      <c r="K6882" t="s">
        <v>243</v>
      </c>
      <c r="L6882" t="s">
        <v>244</v>
      </c>
      <c r="M6882">
        <v>0</v>
      </c>
      <c r="N6882">
        <v>0.27500000000000002</v>
      </c>
      <c r="O6882" t="s">
        <v>446</v>
      </c>
      <c r="P6882" t="s">
        <v>13618</v>
      </c>
      <c r="Q6882" t="s">
        <v>851</v>
      </c>
      <c r="R6882" t="s">
        <v>13619</v>
      </c>
      <c r="S6882" t="s">
        <v>270</v>
      </c>
      <c r="T6882" t="b">
        <v>1</v>
      </c>
    </row>
    <row r="6883" spans="1:20" x14ac:dyDescent="0.25">
      <c r="A6883" t="s">
        <v>259</v>
      </c>
      <c r="B6883" t="s">
        <v>260</v>
      </c>
      <c r="C6883" t="s">
        <v>237</v>
      </c>
      <c r="D6883" t="s">
        <v>2354</v>
      </c>
      <c r="E6883" t="s">
        <v>2355</v>
      </c>
      <c r="F6883" t="s">
        <v>2355</v>
      </c>
      <c r="G6883" t="s">
        <v>12430</v>
      </c>
      <c r="H6883">
        <v>3.968</v>
      </c>
      <c r="I6883" t="s">
        <v>265</v>
      </c>
      <c r="J6883" t="s">
        <v>242</v>
      </c>
      <c r="K6883" t="s">
        <v>243</v>
      </c>
      <c r="L6883" t="s">
        <v>244</v>
      </c>
      <c r="M6883">
        <v>0</v>
      </c>
      <c r="N6883">
        <v>3.968</v>
      </c>
      <c r="O6883" t="s">
        <v>518</v>
      </c>
      <c r="P6883" t="s">
        <v>13620</v>
      </c>
      <c r="Q6883" t="s">
        <v>2359</v>
      </c>
      <c r="R6883" t="s">
        <v>13621</v>
      </c>
      <c r="S6883" t="s">
        <v>270</v>
      </c>
      <c r="T6883" t="b">
        <v>1</v>
      </c>
    </row>
    <row r="6884" spans="1:20" x14ac:dyDescent="0.25">
      <c r="A6884" t="s">
        <v>259</v>
      </c>
      <c r="B6884" t="s">
        <v>260</v>
      </c>
      <c r="C6884" t="s">
        <v>294</v>
      </c>
      <c r="D6884" t="s">
        <v>2354</v>
      </c>
      <c r="E6884" t="s">
        <v>2355</v>
      </c>
      <c r="F6884" t="s">
        <v>2355</v>
      </c>
      <c r="G6884" t="s">
        <v>12430</v>
      </c>
      <c r="H6884">
        <v>2.496</v>
      </c>
      <c r="I6884" t="s">
        <v>265</v>
      </c>
      <c r="J6884" t="s">
        <v>242</v>
      </c>
      <c r="K6884" t="s">
        <v>243</v>
      </c>
      <c r="L6884" t="s">
        <v>244</v>
      </c>
      <c r="M6884">
        <v>0</v>
      </c>
      <c r="N6884">
        <v>2.496</v>
      </c>
      <c r="O6884" t="s">
        <v>518</v>
      </c>
      <c r="P6884" t="s">
        <v>13620</v>
      </c>
      <c r="Q6884" t="s">
        <v>2359</v>
      </c>
      <c r="R6884" t="s">
        <v>13621</v>
      </c>
      <c r="S6884" t="s">
        <v>270</v>
      </c>
      <c r="T6884" t="b">
        <v>1</v>
      </c>
    </row>
    <row r="6885" spans="1:20" x14ac:dyDescent="0.25">
      <c r="A6885" t="s">
        <v>236</v>
      </c>
      <c r="B6885" t="s">
        <v>236</v>
      </c>
      <c r="C6885" t="s">
        <v>237</v>
      </c>
      <c r="D6885" t="s">
        <v>566</v>
      </c>
      <c r="F6885" t="s">
        <v>239</v>
      </c>
      <c r="G6885" t="s">
        <v>303</v>
      </c>
      <c r="H6885">
        <v>1.2999999999999999E-2</v>
      </c>
      <c r="I6885" t="s">
        <v>254</v>
      </c>
      <c r="J6885" t="s">
        <v>242</v>
      </c>
      <c r="K6885" t="s">
        <v>243</v>
      </c>
      <c r="L6885" t="s">
        <v>244</v>
      </c>
      <c r="M6885">
        <v>0</v>
      </c>
      <c r="N6885">
        <v>1.2999999999999999E-2</v>
      </c>
      <c r="O6885" t="s">
        <v>569</v>
      </c>
      <c r="P6885" t="s">
        <v>3645</v>
      </c>
      <c r="Q6885" t="s">
        <v>571</v>
      </c>
      <c r="R6885" t="s">
        <v>6483</v>
      </c>
      <c r="S6885" t="s">
        <v>249</v>
      </c>
      <c r="T6885" t="b">
        <v>0</v>
      </c>
    </row>
    <row r="6886" spans="1:20" x14ac:dyDescent="0.25">
      <c r="A6886" t="s">
        <v>259</v>
      </c>
      <c r="B6886" t="s">
        <v>260</v>
      </c>
      <c r="C6886" t="s">
        <v>237</v>
      </c>
      <c r="D6886" t="s">
        <v>943</v>
      </c>
      <c r="E6886" t="s">
        <v>3781</v>
      </c>
      <c r="F6886" t="s">
        <v>13622</v>
      </c>
      <c r="G6886" t="s">
        <v>13622</v>
      </c>
      <c r="H6886">
        <v>0.561917</v>
      </c>
      <c r="I6886" t="s">
        <v>265</v>
      </c>
      <c r="J6886" t="s">
        <v>242</v>
      </c>
      <c r="K6886" t="s">
        <v>243</v>
      </c>
      <c r="L6886" t="s">
        <v>244</v>
      </c>
      <c r="M6886">
        <v>0</v>
      </c>
      <c r="N6886">
        <v>0.561917</v>
      </c>
      <c r="O6886" t="s">
        <v>372</v>
      </c>
      <c r="P6886" t="s">
        <v>13623</v>
      </c>
      <c r="Q6886" t="s">
        <v>947</v>
      </c>
      <c r="R6886" t="s">
        <v>13624</v>
      </c>
      <c r="S6886" t="s">
        <v>270</v>
      </c>
      <c r="T6886" t="b">
        <v>1</v>
      </c>
    </row>
    <row r="6887" spans="1:20" x14ac:dyDescent="0.25">
      <c r="A6887" t="s">
        <v>259</v>
      </c>
      <c r="B6887" t="s">
        <v>260</v>
      </c>
      <c r="C6887" t="s">
        <v>294</v>
      </c>
      <c r="D6887" t="s">
        <v>943</v>
      </c>
      <c r="E6887" t="s">
        <v>3781</v>
      </c>
      <c r="F6887" t="s">
        <v>13622</v>
      </c>
      <c r="G6887" t="s">
        <v>13622</v>
      </c>
      <c r="H6887">
        <v>0.227606</v>
      </c>
      <c r="I6887" t="s">
        <v>265</v>
      </c>
      <c r="J6887" t="s">
        <v>242</v>
      </c>
      <c r="K6887" t="s">
        <v>243</v>
      </c>
      <c r="L6887" t="s">
        <v>244</v>
      </c>
      <c r="M6887">
        <v>0</v>
      </c>
      <c r="N6887">
        <v>0.227606</v>
      </c>
      <c r="O6887" t="s">
        <v>372</v>
      </c>
      <c r="P6887" t="s">
        <v>13623</v>
      </c>
      <c r="Q6887" t="s">
        <v>947</v>
      </c>
      <c r="R6887" t="s">
        <v>13624</v>
      </c>
      <c r="S6887" t="s">
        <v>270</v>
      </c>
      <c r="T6887" t="b">
        <v>1</v>
      </c>
    </row>
    <row r="6888" spans="1:20" x14ac:dyDescent="0.25">
      <c r="A6888" t="s">
        <v>236</v>
      </c>
      <c r="B6888" t="s">
        <v>236</v>
      </c>
      <c r="C6888" t="s">
        <v>237</v>
      </c>
      <c r="D6888" t="s">
        <v>599</v>
      </c>
      <c r="F6888" t="s">
        <v>1819</v>
      </c>
      <c r="G6888" t="s">
        <v>1053</v>
      </c>
      <c r="H6888">
        <v>0</v>
      </c>
      <c r="I6888" t="s">
        <v>254</v>
      </c>
      <c r="J6888" t="s">
        <v>242</v>
      </c>
      <c r="K6888" t="s">
        <v>243</v>
      </c>
      <c r="L6888" t="s">
        <v>244</v>
      </c>
      <c r="M6888">
        <v>0</v>
      </c>
      <c r="N6888">
        <v>0</v>
      </c>
      <c r="O6888" t="s">
        <v>1054</v>
      </c>
      <c r="P6888" t="s">
        <v>1055</v>
      </c>
      <c r="Q6888" t="s">
        <v>604</v>
      </c>
      <c r="R6888" t="s">
        <v>4739</v>
      </c>
      <c r="S6888" t="s">
        <v>249</v>
      </c>
      <c r="T6888" t="b">
        <v>0</v>
      </c>
    </row>
    <row r="6889" spans="1:20" x14ac:dyDescent="0.25">
      <c r="A6889" t="s">
        <v>236</v>
      </c>
      <c r="B6889" t="s">
        <v>236</v>
      </c>
      <c r="C6889" t="s">
        <v>237</v>
      </c>
      <c r="D6889" t="s">
        <v>250</v>
      </c>
      <c r="F6889" t="s">
        <v>393</v>
      </c>
      <c r="G6889" t="s">
        <v>2432</v>
      </c>
      <c r="H6889">
        <v>0.13</v>
      </c>
      <c r="I6889">
        <v>100</v>
      </c>
      <c r="J6889" t="s">
        <v>242</v>
      </c>
      <c r="K6889" t="s">
        <v>243</v>
      </c>
      <c r="L6889" t="s">
        <v>244</v>
      </c>
      <c r="M6889">
        <v>0</v>
      </c>
      <c r="N6889">
        <v>0.13</v>
      </c>
      <c r="O6889" t="s">
        <v>546</v>
      </c>
      <c r="P6889" t="s">
        <v>2595</v>
      </c>
      <c r="Q6889" t="s">
        <v>257</v>
      </c>
      <c r="R6889" t="s">
        <v>434</v>
      </c>
      <c r="S6889" t="s">
        <v>249</v>
      </c>
      <c r="T6889" t="b">
        <v>0</v>
      </c>
    </row>
    <row r="6890" spans="1:20" x14ac:dyDescent="0.25">
      <c r="A6890" t="s">
        <v>236</v>
      </c>
      <c r="B6890" t="s">
        <v>236</v>
      </c>
      <c r="C6890" t="s">
        <v>237</v>
      </c>
      <c r="D6890" t="s">
        <v>362</v>
      </c>
      <c r="F6890" t="s">
        <v>1438</v>
      </c>
      <c r="G6890" t="s">
        <v>3197</v>
      </c>
      <c r="H6890">
        <v>3.6000000000000002E-4</v>
      </c>
      <c r="I6890" t="s">
        <v>254</v>
      </c>
      <c r="J6890" t="s">
        <v>242</v>
      </c>
      <c r="K6890" t="s">
        <v>243</v>
      </c>
      <c r="L6890" t="s">
        <v>244</v>
      </c>
      <c r="M6890">
        <v>0</v>
      </c>
      <c r="N6890">
        <v>3.6000000000000002E-4</v>
      </c>
      <c r="O6890" t="s">
        <v>365</v>
      </c>
      <c r="P6890" t="s">
        <v>3198</v>
      </c>
      <c r="Q6890" t="s">
        <v>367</v>
      </c>
      <c r="R6890" t="s">
        <v>5529</v>
      </c>
      <c r="S6890" t="s">
        <v>249</v>
      </c>
      <c r="T6890" t="b">
        <v>0</v>
      </c>
    </row>
    <row r="6891" spans="1:20" x14ac:dyDescent="0.25">
      <c r="A6891" t="s">
        <v>259</v>
      </c>
      <c r="B6891" t="s">
        <v>260</v>
      </c>
      <c r="C6891" t="s">
        <v>237</v>
      </c>
      <c r="D6891" t="s">
        <v>369</v>
      </c>
      <c r="E6891" t="s">
        <v>1460</v>
      </c>
      <c r="F6891" t="s">
        <v>8572</v>
      </c>
      <c r="G6891" t="s">
        <v>8572</v>
      </c>
      <c r="H6891">
        <v>0.3024</v>
      </c>
      <c r="I6891" t="s">
        <v>265</v>
      </c>
      <c r="J6891" t="s">
        <v>242</v>
      </c>
      <c r="K6891" t="s">
        <v>243</v>
      </c>
      <c r="L6891" t="s">
        <v>244</v>
      </c>
      <c r="M6891">
        <v>0</v>
      </c>
      <c r="N6891">
        <v>0.3024</v>
      </c>
      <c r="O6891" t="s">
        <v>372</v>
      </c>
      <c r="P6891" t="s">
        <v>13625</v>
      </c>
      <c r="Q6891" t="s">
        <v>374</v>
      </c>
      <c r="R6891" t="s">
        <v>13626</v>
      </c>
      <c r="S6891" t="s">
        <v>270</v>
      </c>
      <c r="T6891" t="b">
        <v>1</v>
      </c>
    </row>
    <row r="6892" spans="1:20" x14ac:dyDescent="0.25">
      <c r="A6892" t="s">
        <v>259</v>
      </c>
      <c r="B6892" t="s">
        <v>260</v>
      </c>
      <c r="C6892" t="s">
        <v>237</v>
      </c>
      <c r="D6892" t="s">
        <v>1352</v>
      </c>
      <c r="E6892" t="s">
        <v>848</v>
      </c>
      <c r="F6892" t="s">
        <v>3011</v>
      </c>
      <c r="G6892" t="s">
        <v>3011</v>
      </c>
      <c r="H6892">
        <v>1.6799999999999999E-2</v>
      </c>
      <c r="I6892" t="s">
        <v>265</v>
      </c>
      <c r="J6892" t="s">
        <v>242</v>
      </c>
      <c r="K6892" t="s">
        <v>243</v>
      </c>
      <c r="L6892" t="s">
        <v>244</v>
      </c>
      <c r="M6892">
        <v>0</v>
      </c>
      <c r="N6892">
        <v>1.6799999999999999E-2</v>
      </c>
      <c r="O6892" t="s">
        <v>446</v>
      </c>
      <c r="P6892" t="s">
        <v>13627</v>
      </c>
      <c r="Q6892" t="s">
        <v>1356</v>
      </c>
      <c r="R6892" t="s">
        <v>13628</v>
      </c>
      <c r="S6892" t="s">
        <v>270</v>
      </c>
      <c r="T6892" t="b">
        <v>1</v>
      </c>
    </row>
    <row r="6893" spans="1:20" x14ac:dyDescent="0.25">
      <c r="A6893" t="s">
        <v>236</v>
      </c>
      <c r="B6893" t="s">
        <v>236</v>
      </c>
      <c r="C6893" t="s">
        <v>237</v>
      </c>
      <c r="D6893" t="s">
        <v>558</v>
      </c>
      <c r="F6893" t="s">
        <v>559</v>
      </c>
      <c r="G6893" t="s">
        <v>13629</v>
      </c>
      <c r="H6893">
        <v>1.2500000000000001E-2</v>
      </c>
      <c r="I6893" t="s">
        <v>10439</v>
      </c>
      <c r="J6893" t="s">
        <v>242</v>
      </c>
      <c r="K6893" t="s">
        <v>243</v>
      </c>
      <c r="L6893" t="s">
        <v>244</v>
      </c>
      <c r="M6893">
        <v>0</v>
      </c>
      <c r="N6893">
        <v>1.2500000000000001E-2</v>
      </c>
      <c r="O6893" t="s">
        <v>562</v>
      </c>
      <c r="P6893" t="s">
        <v>13630</v>
      </c>
      <c r="Q6893" t="s">
        <v>564</v>
      </c>
      <c r="R6893" t="s">
        <v>565</v>
      </c>
      <c r="S6893" t="s">
        <v>249</v>
      </c>
      <c r="T6893" t="b">
        <v>1</v>
      </c>
    </row>
    <row r="6894" spans="1:20" x14ac:dyDescent="0.25">
      <c r="A6894" t="s">
        <v>259</v>
      </c>
      <c r="B6894" t="s">
        <v>271</v>
      </c>
      <c r="C6894" t="s">
        <v>237</v>
      </c>
      <c r="D6894" t="s">
        <v>2282</v>
      </c>
      <c r="E6894" t="s">
        <v>13631</v>
      </c>
      <c r="F6894" t="s">
        <v>13632</v>
      </c>
      <c r="G6894" t="s">
        <v>13633</v>
      </c>
      <c r="H6894">
        <v>0.34599999999999997</v>
      </c>
      <c r="I6894" t="s">
        <v>265</v>
      </c>
      <c r="J6894" t="s">
        <v>242</v>
      </c>
      <c r="K6894" t="s">
        <v>243</v>
      </c>
      <c r="L6894" t="s">
        <v>244</v>
      </c>
      <c r="M6894">
        <v>0</v>
      </c>
      <c r="N6894">
        <v>0.34599999999999997</v>
      </c>
      <c r="O6894" t="s">
        <v>562</v>
      </c>
      <c r="P6894" t="s">
        <v>13634</v>
      </c>
      <c r="Q6894" t="s">
        <v>2288</v>
      </c>
      <c r="R6894" t="s">
        <v>13635</v>
      </c>
      <c r="S6894" t="s">
        <v>279</v>
      </c>
      <c r="T6894" t="b">
        <v>1</v>
      </c>
    </row>
    <row r="6895" spans="1:20" x14ac:dyDescent="0.25">
      <c r="A6895" t="s">
        <v>259</v>
      </c>
      <c r="B6895" t="s">
        <v>271</v>
      </c>
      <c r="C6895" t="s">
        <v>294</v>
      </c>
      <c r="D6895" t="s">
        <v>2282</v>
      </c>
      <c r="E6895" t="s">
        <v>13631</v>
      </c>
      <c r="F6895" t="s">
        <v>13632</v>
      </c>
      <c r="G6895" t="s">
        <v>13633</v>
      </c>
      <c r="H6895">
        <v>0.1241</v>
      </c>
      <c r="I6895" t="s">
        <v>265</v>
      </c>
      <c r="J6895" t="s">
        <v>242</v>
      </c>
      <c r="K6895" t="s">
        <v>243</v>
      </c>
      <c r="L6895" t="s">
        <v>244</v>
      </c>
      <c r="M6895">
        <v>0</v>
      </c>
      <c r="N6895">
        <v>0.1241</v>
      </c>
      <c r="O6895" t="s">
        <v>562</v>
      </c>
      <c r="P6895" t="s">
        <v>13634</v>
      </c>
      <c r="Q6895" t="s">
        <v>2288</v>
      </c>
      <c r="R6895" t="s">
        <v>13635</v>
      </c>
      <c r="S6895" t="s">
        <v>279</v>
      </c>
      <c r="T6895" t="b">
        <v>1</v>
      </c>
    </row>
    <row r="6896" spans="1:20" x14ac:dyDescent="0.25">
      <c r="A6896" t="s">
        <v>259</v>
      </c>
      <c r="B6896" t="s">
        <v>271</v>
      </c>
      <c r="C6896" t="s">
        <v>336</v>
      </c>
      <c r="D6896" t="s">
        <v>2282</v>
      </c>
      <c r="E6896" t="s">
        <v>13631</v>
      </c>
      <c r="F6896" t="s">
        <v>13632</v>
      </c>
      <c r="G6896" t="s">
        <v>13633</v>
      </c>
      <c r="H6896">
        <v>2252</v>
      </c>
      <c r="I6896" t="s">
        <v>265</v>
      </c>
      <c r="J6896" t="s">
        <v>242</v>
      </c>
      <c r="K6896" t="s">
        <v>243</v>
      </c>
      <c r="L6896" t="s">
        <v>244</v>
      </c>
      <c r="M6896">
        <v>0</v>
      </c>
      <c r="N6896">
        <v>2252</v>
      </c>
      <c r="O6896" t="s">
        <v>562</v>
      </c>
      <c r="P6896" t="s">
        <v>13634</v>
      </c>
      <c r="Q6896" t="s">
        <v>2288</v>
      </c>
      <c r="R6896" t="s">
        <v>13636</v>
      </c>
      <c r="S6896" t="s">
        <v>279</v>
      </c>
      <c r="T6896" t="b">
        <v>1</v>
      </c>
    </row>
    <row r="6897" spans="1:20" x14ac:dyDescent="0.25">
      <c r="A6897" t="s">
        <v>259</v>
      </c>
      <c r="B6897" t="s">
        <v>271</v>
      </c>
      <c r="C6897" t="s">
        <v>336</v>
      </c>
      <c r="D6897" t="s">
        <v>2282</v>
      </c>
      <c r="E6897" t="s">
        <v>13631</v>
      </c>
      <c r="F6897" t="s">
        <v>13632</v>
      </c>
      <c r="G6897" t="s">
        <v>13633</v>
      </c>
      <c r="H6897">
        <v>5422</v>
      </c>
      <c r="I6897" t="s">
        <v>265</v>
      </c>
      <c r="J6897" t="s">
        <v>242</v>
      </c>
      <c r="K6897" t="s">
        <v>243</v>
      </c>
      <c r="L6897" t="s">
        <v>244</v>
      </c>
      <c r="M6897">
        <v>0</v>
      </c>
      <c r="N6897">
        <v>5422</v>
      </c>
      <c r="O6897" t="s">
        <v>562</v>
      </c>
      <c r="P6897" t="s">
        <v>13634</v>
      </c>
      <c r="Q6897" t="s">
        <v>2288</v>
      </c>
      <c r="R6897" t="s">
        <v>13637</v>
      </c>
      <c r="S6897" t="s">
        <v>279</v>
      </c>
      <c r="T6897" t="b">
        <v>1</v>
      </c>
    </row>
    <row r="6898" spans="1:20" x14ac:dyDescent="0.25">
      <c r="A6898" t="s">
        <v>259</v>
      </c>
      <c r="B6898" t="s">
        <v>260</v>
      </c>
      <c r="C6898" t="s">
        <v>237</v>
      </c>
      <c r="D6898" t="s">
        <v>2354</v>
      </c>
      <c r="E6898" t="s">
        <v>5959</v>
      </c>
      <c r="F6898" t="s">
        <v>12987</v>
      </c>
      <c r="G6898" t="s">
        <v>12988</v>
      </c>
      <c r="H6898">
        <v>3.968</v>
      </c>
      <c r="I6898" t="s">
        <v>265</v>
      </c>
      <c r="J6898" t="s">
        <v>242</v>
      </c>
      <c r="K6898" t="s">
        <v>243</v>
      </c>
      <c r="L6898" t="s">
        <v>244</v>
      </c>
      <c r="M6898">
        <v>0</v>
      </c>
      <c r="N6898">
        <v>3.968</v>
      </c>
      <c r="O6898" t="s">
        <v>518</v>
      </c>
      <c r="P6898" t="s">
        <v>13638</v>
      </c>
      <c r="Q6898" t="s">
        <v>2359</v>
      </c>
      <c r="R6898" t="s">
        <v>13639</v>
      </c>
      <c r="S6898" t="s">
        <v>270</v>
      </c>
      <c r="T6898" t="b">
        <v>1</v>
      </c>
    </row>
    <row r="6899" spans="1:20" x14ac:dyDescent="0.25">
      <c r="A6899" t="s">
        <v>259</v>
      </c>
      <c r="B6899" t="s">
        <v>260</v>
      </c>
      <c r="C6899" t="s">
        <v>294</v>
      </c>
      <c r="D6899" t="s">
        <v>2354</v>
      </c>
      <c r="E6899" t="s">
        <v>5959</v>
      </c>
      <c r="F6899" t="s">
        <v>12987</v>
      </c>
      <c r="G6899" t="s">
        <v>12988</v>
      </c>
      <c r="H6899">
        <v>1.248</v>
      </c>
      <c r="I6899" t="s">
        <v>265</v>
      </c>
      <c r="J6899" t="s">
        <v>242</v>
      </c>
      <c r="K6899" t="s">
        <v>243</v>
      </c>
      <c r="L6899" t="s">
        <v>244</v>
      </c>
      <c r="M6899">
        <v>0</v>
      </c>
      <c r="N6899">
        <v>1.248</v>
      </c>
      <c r="O6899" t="s">
        <v>518</v>
      </c>
      <c r="P6899" t="s">
        <v>13638</v>
      </c>
      <c r="Q6899" t="s">
        <v>2359</v>
      </c>
      <c r="R6899" t="s">
        <v>13639</v>
      </c>
      <c r="S6899" t="s">
        <v>270</v>
      </c>
      <c r="T6899" t="b">
        <v>1</v>
      </c>
    </row>
    <row r="6900" spans="1:20" x14ac:dyDescent="0.25">
      <c r="A6900" t="s">
        <v>259</v>
      </c>
      <c r="B6900" t="s">
        <v>260</v>
      </c>
      <c r="C6900" t="s">
        <v>237</v>
      </c>
      <c r="D6900" t="s">
        <v>962</v>
      </c>
      <c r="E6900" t="s">
        <v>6202</v>
      </c>
      <c r="F6900" t="s">
        <v>6202</v>
      </c>
      <c r="G6900" t="s">
        <v>9982</v>
      </c>
      <c r="H6900">
        <v>6.9169999999999998</v>
      </c>
      <c r="I6900" t="s">
        <v>265</v>
      </c>
      <c r="J6900" t="s">
        <v>242</v>
      </c>
      <c r="K6900" t="s">
        <v>243</v>
      </c>
      <c r="L6900" t="s">
        <v>244</v>
      </c>
      <c r="M6900">
        <v>0</v>
      </c>
      <c r="N6900">
        <v>6.9169999999999998</v>
      </c>
      <c r="O6900" t="s">
        <v>266</v>
      </c>
      <c r="P6900" t="s">
        <v>13640</v>
      </c>
      <c r="Q6900" t="s">
        <v>967</v>
      </c>
      <c r="R6900" t="s">
        <v>13641</v>
      </c>
      <c r="S6900" t="s">
        <v>270</v>
      </c>
      <c r="T6900" t="b">
        <v>1</v>
      </c>
    </row>
    <row r="6901" spans="1:20" x14ac:dyDescent="0.25">
      <c r="A6901" t="s">
        <v>259</v>
      </c>
      <c r="B6901" t="s">
        <v>260</v>
      </c>
      <c r="C6901" t="s">
        <v>336</v>
      </c>
      <c r="D6901" t="s">
        <v>962</v>
      </c>
      <c r="E6901" t="s">
        <v>6202</v>
      </c>
      <c r="F6901" t="s">
        <v>6202</v>
      </c>
      <c r="G6901" t="s">
        <v>9982</v>
      </c>
      <c r="H6901">
        <v>48473</v>
      </c>
      <c r="I6901" t="s">
        <v>265</v>
      </c>
      <c r="J6901" t="s">
        <v>242</v>
      </c>
      <c r="K6901" t="s">
        <v>243</v>
      </c>
      <c r="L6901" t="s">
        <v>244</v>
      </c>
      <c r="M6901">
        <v>0</v>
      </c>
      <c r="N6901">
        <v>48473</v>
      </c>
      <c r="O6901" t="s">
        <v>266</v>
      </c>
      <c r="P6901" t="s">
        <v>13640</v>
      </c>
      <c r="Q6901" t="s">
        <v>967</v>
      </c>
      <c r="R6901" t="s">
        <v>13642</v>
      </c>
      <c r="S6901" t="s">
        <v>270</v>
      </c>
      <c r="T6901" t="b">
        <v>1</v>
      </c>
    </row>
    <row r="6902" spans="1:20" x14ac:dyDescent="0.25">
      <c r="A6902" t="s">
        <v>259</v>
      </c>
      <c r="B6902" t="s">
        <v>260</v>
      </c>
      <c r="C6902" t="s">
        <v>336</v>
      </c>
      <c r="D6902" t="s">
        <v>962</v>
      </c>
      <c r="E6902" t="s">
        <v>6202</v>
      </c>
      <c r="F6902" t="s">
        <v>6202</v>
      </c>
      <c r="G6902" t="s">
        <v>9982</v>
      </c>
      <c r="H6902">
        <v>109064</v>
      </c>
      <c r="I6902" t="s">
        <v>265</v>
      </c>
      <c r="J6902" t="s">
        <v>242</v>
      </c>
      <c r="K6902" t="s">
        <v>243</v>
      </c>
      <c r="L6902" t="s">
        <v>244</v>
      </c>
      <c r="M6902">
        <v>0</v>
      </c>
      <c r="N6902">
        <v>109064</v>
      </c>
      <c r="O6902" t="s">
        <v>266</v>
      </c>
      <c r="P6902" t="s">
        <v>13640</v>
      </c>
      <c r="Q6902" t="s">
        <v>967</v>
      </c>
      <c r="R6902" t="s">
        <v>13643</v>
      </c>
      <c r="S6902" t="s">
        <v>270</v>
      </c>
      <c r="T6902" t="b">
        <v>1</v>
      </c>
    </row>
    <row r="6903" spans="1:20" x14ac:dyDescent="0.25">
      <c r="A6903" t="s">
        <v>259</v>
      </c>
      <c r="B6903" t="s">
        <v>260</v>
      </c>
      <c r="C6903" t="s">
        <v>237</v>
      </c>
      <c r="D6903" t="s">
        <v>1621</v>
      </c>
      <c r="E6903" t="s">
        <v>1622</v>
      </c>
      <c r="F6903" t="s">
        <v>12847</v>
      </c>
      <c r="G6903" t="s">
        <v>12847</v>
      </c>
      <c r="H6903">
        <v>0.185</v>
      </c>
      <c r="I6903" t="s">
        <v>265</v>
      </c>
      <c r="J6903" t="s">
        <v>242</v>
      </c>
      <c r="K6903" t="s">
        <v>243</v>
      </c>
      <c r="L6903" t="s">
        <v>244</v>
      </c>
      <c r="M6903">
        <v>0</v>
      </c>
      <c r="N6903">
        <v>0.185</v>
      </c>
      <c r="O6903" t="s">
        <v>446</v>
      </c>
      <c r="P6903" t="s">
        <v>13644</v>
      </c>
      <c r="Q6903" t="s">
        <v>1625</v>
      </c>
      <c r="R6903" t="s">
        <v>13645</v>
      </c>
      <c r="S6903" t="s">
        <v>270</v>
      </c>
      <c r="T6903" t="b">
        <v>1</v>
      </c>
    </row>
    <row r="6904" spans="1:20" x14ac:dyDescent="0.25">
      <c r="A6904" t="s">
        <v>259</v>
      </c>
      <c r="B6904" t="s">
        <v>260</v>
      </c>
      <c r="C6904" t="s">
        <v>294</v>
      </c>
      <c r="D6904" t="s">
        <v>1621</v>
      </c>
      <c r="E6904" t="s">
        <v>1622</v>
      </c>
      <c r="F6904" t="s">
        <v>12847</v>
      </c>
      <c r="G6904" t="s">
        <v>12847</v>
      </c>
      <c r="H6904">
        <v>0.16600000000000001</v>
      </c>
      <c r="I6904" t="s">
        <v>265</v>
      </c>
      <c r="J6904" t="s">
        <v>242</v>
      </c>
      <c r="K6904" t="s">
        <v>243</v>
      </c>
      <c r="L6904" t="s">
        <v>244</v>
      </c>
      <c r="M6904">
        <v>0</v>
      </c>
      <c r="N6904">
        <v>0.16600000000000001</v>
      </c>
      <c r="O6904" t="s">
        <v>446</v>
      </c>
      <c r="P6904" t="s">
        <v>13644</v>
      </c>
      <c r="Q6904" t="s">
        <v>1625</v>
      </c>
      <c r="R6904" t="s">
        <v>13645</v>
      </c>
      <c r="S6904" t="s">
        <v>270</v>
      </c>
      <c r="T6904" t="b">
        <v>1</v>
      </c>
    </row>
    <row r="6905" spans="1:20" x14ac:dyDescent="0.25">
      <c r="A6905" t="s">
        <v>259</v>
      </c>
      <c r="B6905" t="s">
        <v>260</v>
      </c>
      <c r="C6905" t="s">
        <v>237</v>
      </c>
      <c r="D6905" t="s">
        <v>1661</v>
      </c>
      <c r="E6905" t="s">
        <v>13646</v>
      </c>
      <c r="F6905" t="s">
        <v>13647</v>
      </c>
      <c r="G6905" t="s">
        <v>13647</v>
      </c>
      <c r="H6905">
        <v>5.8220000000000001</v>
      </c>
      <c r="I6905" t="s">
        <v>265</v>
      </c>
      <c r="J6905" t="s">
        <v>242</v>
      </c>
      <c r="K6905" t="s">
        <v>243</v>
      </c>
      <c r="L6905" t="s">
        <v>244</v>
      </c>
      <c r="M6905">
        <v>0</v>
      </c>
      <c r="N6905">
        <v>5.8220000000000001</v>
      </c>
      <c r="O6905" t="s">
        <v>331</v>
      </c>
      <c r="P6905" t="s">
        <v>13648</v>
      </c>
      <c r="Q6905" t="s">
        <v>1665</v>
      </c>
      <c r="R6905" t="s">
        <v>13649</v>
      </c>
      <c r="S6905" t="s">
        <v>270</v>
      </c>
      <c r="T6905" t="b">
        <v>1</v>
      </c>
    </row>
    <row r="6906" spans="1:20" x14ac:dyDescent="0.25">
      <c r="A6906" t="s">
        <v>259</v>
      </c>
      <c r="B6906" t="s">
        <v>260</v>
      </c>
      <c r="C6906" t="s">
        <v>336</v>
      </c>
      <c r="D6906" t="s">
        <v>1661</v>
      </c>
      <c r="E6906" t="s">
        <v>13646</v>
      </c>
      <c r="F6906" t="s">
        <v>13647</v>
      </c>
      <c r="G6906" t="s">
        <v>13647</v>
      </c>
      <c r="H6906">
        <v>30038</v>
      </c>
      <c r="I6906" t="s">
        <v>265</v>
      </c>
      <c r="J6906" t="s">
        <v>242</v>
      </c>
      <c r="K6906" t="s">
        <v>243</v>
      </c>
      <c r="L6906" t="s">
        <v>244</v>
      </c>
      <c r="M6906">
        <v>0</v>
      </c>
      <c r="N6906">
        <v>30038</v>
      </c>
      <c r="O6906" t="s">
        <v>331</v>
      </c>
      <c r="P6906" t="s">
        <v>13648</v>
      </c>
      <c r="Q6906" t="s">
        <v>1665</v>
      </c>
      <c r="R6906" t="s">
        <v>13650</v>
      </c>
      <c r="S6906" t="s">
        <v>270</v>
      </c>
      <c r="T6906" t="b">
        <v>1</v>
      </c>
    </row>
    <row r="6907" spans="1:20" x14ac:dyDescent="0.25">
      <c r="A6907" t="s">
        <v>259</v>
      </c>
      <c r="B6907" t="s">
        <v>260</v>
      </c>
      <c r="C6907" t="s">
        <v>336</v>
      </c>
      <c r="D6907" t="s">
        <v>1661</v>
      </c>
      <c r="E6907" t="s">
        <v>13646</v>
      </c>
      <c r="F6907" t="s">
        <v>13647</v>
      </c>
      <c r="G6907" t="s">
        <v>13647</v>
      </c>
      <c r="H6907">
        <v>59638</v>
      </c>
      <c r="I6907" t="s">
        <v>265</v>
      </c>
      <c r="J6907" t="s">
        <v>242</v>
      </c>
      <c r="K6907" t="s">
        <v>243</v>
      </c>
      <c r="L6907" t="s">
        <v>244</v>
      </c>
      <c r="M6907">
        <v>0</v>
      </c>
      <c r="N6907">
        <v>59638</v>
      </c>
      <c r="O6907" t="s">
        <v>331</v>
      </c>
      <c r="P6907" t="s">
        <v>13648</v>
      </c>
      <c r="Q6907" t="s">
        <v>1665</v>
      </c>
      <c r="R6907" t="s">
        <v>13651</v>
      </c>
      <c r="S6907" t="s">
        <v>270</v>
      </c>
      <c r="T6907" t="b">
        <v>1</v>
      </c>
    </row>
    <row r="6908" spans="1:20" x14ac:dyDescent="0.25">
      <c r="A6908" t="s">
        <v>236</v>
      </c>
      <c r="B6908" t="s">
        <v>236</v>
      </c>
      <c r="C6908" t="s">
        <v>237</v>
      </c>
      <c r="D6908" t="s">
        <v>1198</v>
      </c>
      <c r="F6908" t="s">
        <v>1819</v>
      </c>
      <c r="G6908" t="s">
        <v>4594</v>
      </c>
      <c r="H6908">
        <v>0.03</v>
      </c>
      <c r="I6908" t="s">
        <v>254</v>
      </c>
      <c r="J6908" t="s">
        <v>242</v>
      </c>
      <c r="K6908" t="s">
        <v>243</v>
      </c>
      <c r="L6908" t="s">
        <v>244</v>
      </c>
      <c r="M6908">
        <v>0</v>
      </c>
      <c r="N6908">
        <v>0.03</v>
      </c>
      <c r="O6908" t="s">
        <v>358</v>
      </c>
      <c r="P6908" t="s">
        <v>13652</v>
      </c>
      <c r="Q6908" t="s">
        <v>1201</v>
      </c>
      <c r="R6908" t="s">
        <v>4446</v>
      </c>
      <c r="S6908" t="s">
        <v>249</v>
      </c>
      <c r="T6908" t="b">
        <v>1</v>
      </c>
    </row>
    <row r="6909" spans="1:20" x14ac:dyDescent="0.25">
      <c r="A6909" t="s">
        <v>259</v>
      </c>
      <c r="B6909" t="s">
        <v>260</v>
      </c>
      <c r="C6909" t="s">
        <v>237</v>
      </c>
      <c r="D6909" t="s">
        <v>2836</v>
      </c>
      <c r="E6909" t="s">
        <v>6907</v>
      </c>
      <c r="F6909" t="s">
        <v>8019</v>
      </c>
      <c r="G6909" t="s">
        <v>8019</v>
      </c>
      <c r="H6909">
        <v>0.76800000000000002</v>
      </c>
      <c r="I6909" t="s">
        <v>265</v>
      </c>
      <c r="J6909" t="s">
        <v>242</v>
      </c>
      <c r="K6909" t="s">
        <v>243</v>
      </c>
      <c r="L6909" t="s">
        <v>244</v>
      </c>
      <c r="M6909">
        <v>0</v>
      </c>
      <c r="N6909">
        <v>0.76800000000000002</v>
      </c>
      <c r="O6909" t="s">
        <v>283</v>
      </c>
      <c r="P6909" t="s">
        <v>13653</v>
      </c>
      <c r="Q6909" t="s">
        <v>2838</v>
      </c>
      <c r="R6909" t="s">
        <v>13654</v>
      </c>
      <c r="S6909" t="s">
        <v>270</v>
      </c>
      <c r="T6909" t="b">
        <v>1</v>
      </c>
    </row>
    <row r="6910" spans="1:20" x14ac:dyDescent="0.25">
      <c r="A6910" t="s">
        <v>259</v>
      </c>
      <c r="B6910" t="s">
        <v>260</v>
      </c>
      <c r="C6910" t="s">
        <v>336</v>
      </c>
      <c r="D6910" t="s">
        <v>2836</v>
      </c>
      <c r="E6910" t="s">
        <v>6907</v>
      </c>
      <c r="F6910" t="s">
        <v>8019</v>
      </c>
      <c r="G6910" t="s">
        <v>8019</v>
      </c>
      <c r="H6910">
        <v>5382</v>
      </c>
      <c r="I6910" t="s">
        <v>265</v>
      </c>
      <c r="J6910" t="s">
        <v>242</v>
      </c>
      <c r="K6910" t="s">
        <v>243</v>
      </c>
      <c r="L6910" t="s">
        <v>244</v>
      </c>
      <c r="M6910">
        <v>0</v>
      </c>
      <c r="N6910">
        <v>5382</v>
      </c>
      <c r="O6910" t="s">
        <v>283</v>
      </c>
      <c r="P6910" t="s">
        <v>13653</v>
      </c>
      <c r="Q6910" t="s">
        <v>2838</v>
      </c>
      <c r="R6910" t="s">
        <v>13655</v>
      </c>
      <c r="S6910" t="s">
        <v>270</v>
      </c>
      <c r="T6910" t="b">
        <v>1</v>
      </c>
    </row>
    <row r="6911" spans="1:20" x14ac:dyDescent="0.25">
      <c r="A6911" t="s">
        <v>259</v>
      </c>
      <c r="B6911" t="s">
        <v>260</v>
      </c>
      <c r="C6911" t="s">
        <v>336</v>
      </c>
      <c r="D6911" t="s">
        <v>2836</v>
      </c>
      <c r="E6911" t="s">
        <v>6907</v>
      </c>
      <c r="F6911" t="s">
        <v>8019</v>
      </c>
      <c r="G6911" t="s">
        <v>8019</v>
      </c>
      <c r="H6911">
        <v>15137</v>
      </c>
      <c r="I6911" t="s">
        <v>265</v>
      </c>
      <c r="J6911" t="s">
        <v>242</v>
      </c>
      <c r="K6911" t="s">
        <v>243</v>
      </c>
      <c r="L6911" t="s">
        <v>244</v>
      </c>
      <c r="M6911">
        <v>0</v>
      </c>
      <c r="N6911">
        <v>15137</v>
      </c>
      <c r="O6911" t="s">
        <v>283</v>
      </c>
      <c r="P6911" t="s">
        <v>13653</v>
      </c>
      <c r="Q6911" t="s">
        <v>2838</v>
      </c>
      <c r="R6911" t="s">
        <v>13656</v>
      </c>
      <c r="S6911" t="s">
        <v>270</v>
      </c>
      <c r="T6911" t="b">
        <v>1</v>
      </c>
    </row>
    <row r="6912" spans="1:20" x14ac:dyDescent="0.25">
      <c r="A6912" t="s">
        <v>259</v>
      </c>
      <c r="B6912" t="s">
        <v>260</v>
      </c>
      <c r="C6912" t="s">
        <v>237</v>
      </c>
      <c r="D6912" t="s">
        <v>1765</v>
      </c>
      <c r="E6912" t="s">
        <v>13657</v>
      </c>
      <c r="F6912" t="s">
        <v>1363</v>
      </c>
      <c r="G6912" t="s">
        <v>13658</v>
      </c>
      <c r="H6912">
        <v>1.482</v>
      </c>
      <c r="I6912" t="s">
        <v>265</v>
      </c>
      <c r="J6912" t="s">
        <v>242</v>
      </c>
      <c r="K6912" t="s">
        <v>243</v>
      </c>
      <c r="L6912" t="s">
        <v>244</v>
      </c>
      <c r="M6912">
        <v>0</v>
      </c>
      <c r="N6912">
        <v>1.482</v>
      </c>
      <c r="O6912" t="s">
        <v>1769</v>
      </c>
      <c r="P6912" t="s">
        <v>13659</v>
      </c>
      <c r="Q6912" t="s">
        <v>1771</v>
      </c>
      <c r="R6912" t="s">
        <v>13660</v>
      </c>
      <c r="S6912" t="s">
        <v>270</v>
      </c>
      <c r="T6912" t="b">
        <v>0</v>
      </c>
    </row>
    <row r="6913" spans="1:20" x14ac:dyDescent="0.25">
      <c r="A6913" t="s">
        <v>259</v>
      </c>
      <c r="B6913" t="s">
        <v>260</v>
      </c>
      <c r="C6913" t="s">
        <v>237</v>
      </c>
      <c r="D6913" t="s">
        <v>875</v>
      </c>
      <c r="E6913" t="s">
        <v>3121</v>
      </c>
      <c r="F6913" t="s">
        <v>3122</v>
      </c>
      <c r="G6913" t="s">
        <v>3122</v>
      </c>
      <c r="H6913">
        <v>21.675000000000001</v>
      </c>
      <c r="I6913" t="s">
        <v>265</v>
      </c>
      <c r="J6913" t="s">
        <v>242</v>
      </c>
      <c r="K6913" t="s">
        <v>243</v>
      </c>
      <c r="L6913" t="s">
        <v>244</v>
      </c>
      <c r="M6913">
        <v>0</v>
      </c>
      <c r="N6913">
        <v>21.675000000000001</v>
      </c>
      <c r="O6913" t="s">
        <v>283</v>
      </c>
      <c r="P6913" t="s">
        <v>12485</v>
      </c>
      <c r="Q6913" t="s">
        <v>879</v>
      </c>
      <c r="R6913" t="s">
        <v>13661</v>
      </c>
      <c r="S6913" t="s">
        <v>270</v>
      </c>
      <c r="T6913" t="b">
        <v>1</v>
      </c>
    </row>
    <row r="6914" spans="1:20" x14ac:dyDescent="0.25">
      <c r="A6914" t="s">
        <v>259</v>
      </c>
      <c r="B6914" t="s">
        <v>260</v>
      </c>
      <c r="C6914" t="s">
        <v>294</v>
      </c>
      <c r="D6914" t="s">
        <v>875</v>
      </c>
      <c r="E6914" t="s">
        <v>3121</v>
      </c>
      <c r="F6914" t="s">
        <v>3122</v>
      </c>
      <c r="G6914" t="s">
        <v>3122</v>
      </c>
      <c r="H6914">
        <v>8.9239999999999995</v>
      </c>
      <c r="I6914" t="s">
        <v>265</v>
      </c>
      <c r="J6914" t="s">
        <v>242</v>
      </c>
      <c r="K6914" t="s">
        <v>243</v>
      </c>
      <c r="L6914" t="s">
        <v>244</v>
      </c>
      <c r="M6914">
        <v>0</v>
      </c>
      <c r="N6914">
        <v>8.9239999999999995</v>
      </c>
      <c r="O6914" t="s">
        <v>283</v>
      </c>
      <c r="P6914" t="s">
        <v>12485</v>
      </c>
      <c r="Q6914" t="s">
        <v>879</v>
      </c>
      <c r="R6914" t="s">
        <v>13661</v>
      </c>
      <c r="S6914" t="s">
        <v>270</v>
      </c>
      <c r="T6914" t="b">
        <v>1</v>
      </c>
    </row>
    <row r="6915" spans="1:20" x14ac:dyDescent="0.25">
      <c r="A6915" t="s">
        <v>259</v>
      </c>
      <c r="B6915" t="s">
        <v>260</v>
      </c>
      <c r="C6915" t="s">
        <v>237</v>
      </c>
      <c r="D6915" t="s">
        <v>707</v>
      </c>
      <c r="E6915" t="s">
        <v>2199</v>
      </c>
      <c r="F6915" t="s">
        <v>3063</v>
      </c>
      <c r="G6915" t="s">
        <v>2377</v>
      </c>
      <c r="H6915">
        <v>7.3999999999999996E-2</v>
      </c>
      <c r="I6915" t="s">
        <v>265</v>
      </c>
      <c r="J6915" t="s">
        <v>242</v>
      </c>
      <c r="K6915" t="s">
        <v>243</v>
      </c>
      <c r="L6915" t="s">
        <v>244</v>
      </c>
      <c r="M6915">
        <v>0</v>
      </c>
      <c r="N6915">
        <v>7.3999999999999996E-2</v>
      </c>
      <c r="O6915" t="s">
        <v>711</v>
      </c>
      <c r="P6915" t="s">
        <v>2378</v>
      </c>
      <c r="Q6915" t="s">
        <v>713</v>
      </c>
      <c r="R6915" t="s">
        <v>13662</v>
      </c>
      <c r="S6915" t="s">
        <v>270</v>
      </c>
      <c r="T6915" t="b">
        <v>0</v>
      </c>
    </row>
    <row r="6916" spans="1:20" x14ac:dyDescent="0.25">
      <c r="A6916" t="s">
        <v>236</v>
      </c>
      <c r="B6916" t="s">
        <v>236</v>
      </c>
      <c r="C6916" t="s">
        <v>237</v>
      </c>
      <c r="D6916" t="s">
        <v>362</v>
      </c>
      <c r="F6916" t="s">
        <v>1021</v>
      </c>
      <c r="G6916" t="s">
        <v>11283</v>
      </c>
      <c r="H6916">
        <v>0.09</v>
      </c>
      <c r="I6916" t="s">
        <v>254</v>
      </c>
      <c r="J6916" t="s">
        <v>242</v>
      </c>
      <c r="K6916" t="s">
        <v>243</v>
      </c>
      <c r="L6916" t="s">
        <v>244</v>
      </c>
      <c r="M6916">
        <v>0</v>
      </c>
      <c r="N6916">
        <v>0.09</v>
      </c>
      <c r="O6916" t="s">
        <v>927</v>
      </c>
      <c r="P6916" t="s">
        <v>11284</v>
      </c>
      <c r="Q6916" t="s">
        <v>367</v>
      </c>
      <c r="R6916" t="s">
        <v>1024</v>
      </c>
      <c r="S6916" t="s">
        <v>249</v>
      </c>
      <c r="T6916" t="b">
        <v>0</v>
      </c>
    </row>
    <row r="6917" spans="1:20" x14ac:dyDescent="0.25">
      <c r="A6917" t="s">
        <v>259</v>
      </c>
      <c r="B6917" t="s">
        <v>260</v>
      </c>
      <c r="C6917" t="s">
        <v>237</v>
      </c>
      <c r="D6917" t="s">
        <v>3323</v>
      </c>
      <c r="E6917" t="s">
        <v>4661</v>
      </c>
      <c r="F6917" t="s">
        <v>4662</v>
      </c>
      <c r="G6917" t="s">
        <v>4662</v>
      </c>
      <c r="H6917">
        <v>6.5540000000000003</v>
      </c>
      <c r="I6917" t="s">
        <v>265</v>
      </c>
      <c r="J6917" t="s">
        <v>242</v>
      </c>
      <c r="K6917" t="s">
        <v>243</v>
      </c>
      <c r="L6917" t="s">
        <v>244</v>
      </c>
      <c r="M6917">
        <v>0</v>
      </c>
      <c r="N6917">
        <v>6.5540000000000003</v>
      </c>
      <c r="O6917" t="s">
        <v>372</v>
      </c>
      <c r="P6917" t="s">
        <v>13663</v>
      </c>
      <c r="Q6917" t="s">
        <v>3328</v>
      </c>
      <c r="R6917" t="s">
        <v>13664</v>
      </c>
      <c r="S6917" t="s">
        <v>270</v>
      </c>
      <c r="T6917" t="b">
        <v>1</v>
      </c>
    </row>
    <row r="6918" spans="1:20" x14ac:dyDescent="0.25">
      <c r="A6918" t="s">
        <v>259</v>
      </c>
      <c r="B6918" t="s">
        <v>260</v>
      </c>
      <c r="C6918" t="s">
        <v>237</v>
      </c>
      <c r="D6918" t="s">
        <v>4934</v>
      </c>
      <c r="E6918" t="s">
        <v>4935</v>
      </c>
      <c r="F6918" t="s">
        <v>10068</v>
      </c>
      <c r="G6918" t="s">
        <v>10069</v>
      </c>
      <c r="H6918">
        <v>0.749</v>
      </c>
      <c r="I6918" t="s">
        <v>265</v>
      </c>
      <c r="J6918" t="s">
        <v>242</v>
      </c>
      <c r="K6918" t="s">
        <v>243</v>
      </c>
      <c r="L6918" t="s">
        <v>244</v>
      </c>
      <c r="M6918">
        <v>0</v>
      </c>
      <c r="N6918">
        <v>0.749</v>
      </c>
      <c r="O6918" t="s">
        <v>518</v>
      </c>
      <c r="P6918" t="s">
        <v>13665</v>
      </c>
      <c r="Q6918" t="s">
        <v>4939</v>
      </c>
      <c r="R6918" t="s">
        <v>13666</v>
      </c>
      <c r="S6918" t="s">
        <v>270</v>
      </c>
      <c r="T6918" t="b">
        <v>1</v>
      </c>
    </row>
    <row r="6919" spans="1:20" x14ac:dyDescent="0.25">
      <c r="A6919" t="s">
        <v>236</v>
      </c>
      <c r="B6919" t="s">
        <v>236</v>
      </c>
      <c r="C6919" t="s">
        <v>237</v>
      </c>
      <c r="D6919" t="s">
        <v>813</v>
      </c>
      <c r="F6919" t="s">
        <v>600</v>
      </c>
      <c r="G6919" t="s">
        <v>5457</v>
      </c>
      <c r="H6919">
        <v>0</v>
      </c>
      <c r="I6919" t="s">
        <v>254</v>
      </c>
      <c r="J6919" t="s">
        <v>242</v>
      </c>
      <c r="K6919" t="s">
        <v>243</v>
      </c>
      <c r="L6919" t="s">
        <v>244</v>
      </c>
      <c r="M6919">
        <v>0</v>
      </c>
      <c r="N6919">
        <v>0</v>
      </c>
      <c r="O6919" t="s">
        <v>1390</v>
      </c>
      <c r="P6919" t="s">
        <v>13667</v>
      </c>
      <c r="Q6919" t="s">
        <v>816</v>
      </c>
      <c r="R6919" t="s">
        <v>817</v>
      </c>
      <c r="S6919" t="s">
        <v>249</v>
      </c>
      <c r="T6919" t="b">
        <v>0</v>
      </c>
    </row>
    <row r="6920" spans="1:20" x14ac:dyDescent="0.25">
      <c r="A6920" t="s">
        <v>259</v>
      </c>
      <c r="B6920" t="s">
        <v>260</v>
      </c>
      <c r="C6920" t="s">
        <v>237</v>
      </c>
      <c r="D6920" t="s">
        <v>2292</v>
      </c>
      <c r="E6920" t="s">
        <v>2293</v>
      </c>
      <c r="F6920" t="s">
        <v>10122</v>
      </c>
      <c r="G6920" t="s">
        <v>10123</v>
      </c>
      <c r="H6920">
        <v>1.273822</v>
      </c>
      <c r="I6920" t="s">
        <v>265</v>
      </c>
      <c r="J6920" t="s">
        <v>242</v>
      </c>
      <c r="K6920" t="s">
        <v>243</v>
      </c>
      <c r="L6920" t="s">
        <v>244</v>
      </c>
      <c r="M6920">
        <v>0</v>
      </c>
      <c r="N6920">
        <v>1.273822</v>
      </c>
      <c r="O6920" t="s">
        <v>372</v>
      </c>
      <c r="P6920" t="s">
        <v>13668</v>
      </c>
      <c r="Q6920" t="s">
        <v>2297</v>
      </c>
      <c r="R6920" t="s">
        <v>13669</v>
      </c>
      <c r="S6920" t="s">
        <v>270</v>
      </c>
      <c r="T6920" t="b">
        <v>1</v>
      </c>
    </row>
    <row r="6921" spans="1:20" x14ac:dyDescent="0.25">
      <c r="A6921" t="s">
        <v>236</v>
      </c>
      <c r="B6921" t="s">
        <v>236</v>
      </c>
      <c r="C6921" t="s">
        <v>237</v>
      </c>
      <c r="D6921" t="s">
        <v>238</v>
      </c>
      <c r="F6921" t="s">
        <v>239</v>
      </c>
      <c r="G6921" t="s">
        <v>485</v>
      </c>
      <c r="H6921">
        <v>0.2</v>
      </c>
      <c r="I6921" t="s">
        <v>254</v>
      </c>
      <c r="J6921" t="s">
        <v>242</v>
      </c>
      <c r="K6921" t="s">
        <v>243</v>
      </c>
      <c r="L6921" t="s">
        <v>244</v>
      </c>
      <c r="M6921">
        <v>0</v>
      </c>
      <c r="N6921">
        <v>0.2</v>
      </c>
      <c r="O6921" t="s">
        <v>245</v>
      </c>
      <c r="P6921" t="s">
        <v>4882</v>
      </c>
      <c r="Q6921" t="s">
        <v>247</v>
      </c>
      <c r="R6921" t="s">
        <v>248</v>
      </c>
      <c r="S6921" t="s">
        <v>249</v>
      </c>
      <c r="T6921" t="b">
        <v>0</v>
      </c>
    </row>
    <row r="6922" spans="1:20" x14ac:dyDescent="0.25">
      <c r="A6922" t="s">
        <v>259</v>
      </c>
      <c r="B6922" t="s">
        <v>260</v>
      </c>
      <c r="C6922" t="s">
        <v>237</v>
      </c>
      <c r="D6922" t="s">
        <v>1268</v>
      </c>
      <c r="E6922" t="s">
        <v>13499</v>
      </c>
      <c r="F6922" t="s">
        <v>13500</v>
      </c>
      <c r="G6922" t="s">
        <v>13501</v>
      </c>
      <c r="H6922">
        <v>2.278</v>
      </c>
      <c r="I6922" t="s">
        <v>265</v>
      </c>
      <c r="J6922" t="s">
        <v>242</v>
      </c>
      <c r="K6922" t="s">
        <v>243</v>
      </c>
      <c r="L6922" t="s">
        <v>244</v>
      </c>
      <c r="M6922">
        <v>0</v>
      </c>
      <c r="N6922">
        <v>2.278</v>
      </c>
      <c r="O6922" t="s">
        <v>266</v>
      </c>
      <c r="P6922" t="s">
        <v>13670</v>
      </c>
      <c r="Q6922" t="s">
        <v>1273</v>
      </c>
      <c r="R6922" t="s">
        <v>13671</v>
      </c>
      <c r="S6922" t="s">
        <v>270</v>
      </c>
      <c r="T6922" t="b">
        <v>1</v>
      </c>
    </row>
    <row r="6923" spans="1:20" x14ac:dyDescent="0.25">
      <c r="A6923" t="s">
        <v>259</v>
      </c>
      <c r="B6923" t="s">
        <v>260</v>
      </c>
      <c r="C6923" t="s">
        <v>294</v>
      </c>
      <c r="D6923" t="s">
        <v>1268</v>
      </c>
      <c r="E6923" t="s">
        <v>13499</v>
      </c>
      <c r="F6923" t="s">
        <v>13500</v>
      </c>
      <c r="G6923" t="s">
        <v>13501</v>
      </c>
      <c r="H6923">
        <v>0.55000000000000004</v>
      </c>
      <c r="I6923" t="s">
        <v>265</v>
      </c>
      <c r="J6923" t="s">
        <v>242</v>
      </c>
      <c r="K6923" t="s">
        <v>243</v>
      </c>
      <c r="L6923" t="s">
        <v>244</v>
      </c>
      <c r="M6923">
        <v>0</v>
      </c>
      <c r="N6923">
        <v>0.55000000000000004</v>
      </c>
      <c r="O6923" t="s">
        <v>266</v>
      </c>
      <c r="P6923" t="s">
        <v>13670</v>
      </c>
      <c r="Q6923" t="s">
        <v>1273</v>
      </c>
      <c r="R6923" t="s">
        <v>13671</v>
      </c>
      <c r="S6923" t="s">
        <v>270</v>
      </c>
      <c r="T6923" t="b">
        <v>1</v>
      </c>
    </row>
    <row r="6924" spans="1:20" x14ac:dyDescent="0.25">
      <c r="A6924" t="s">
        <v>259</v>
      </c>
      <c r="B6924" t="s">
        <v>260</v>
      </c>
      <c r="C6924" t="s">
        <v>237</v>
      </c>
      <c r="D6924" t="s">
        <v>4076</v>
      </c>
      <c r="E6924" t="s">
        <v>3206</v>
      </c>
      <c r="F6924" t="s">
        <v>3206</v>
      </c>
      <c r="G6924" t="s">
        <v>3207</v>
      </c>
      <c r="H6924">
        <v>12.432</v>
      </c>
      <c r="I6924" t="s">
        <v>265</v>
      </c>
      <c r="J6924" t="s">
        <v>242</v>
      </c>
      <c r="K6924" t="s">
        <v>243</v>
      </c>
      <c r="L6924" t="s">
        <v>244</v>
      </c>
      <c r="M6924">
        <v>0</v>
      </c>
      <c r="N6924">
        <v>12.432</v>
      </c>
      <c r="O6924" t="s">
        <v>2901</v>
      </c>
      <c r="P6924" t="s">
        <v>13672</v>
      </c>
      <c r="Q6924" t="s">
        <v>4081</v>
      </c>
      <c r="R6924" t="s">
        <v>13673</v>
      </c>
      <c r="S6924" t="s">
        <v>270</v>
      </c>
      <c r="T6924" t="b">
        <v>1</v>
      </c>
    </row>
    <row r="6925" spans="1:20" x14ac:dyDescent="0.25">
      <c r="A6925" t="s">
        <v>259</v>
      </c>
      <c r="B6925" t="s">
        <v>260</v>
      </c>
      <c r="C6925" t="s">
        <v>294</v>
      </c>
      <c r="D6925" t="s">
        <v>4076</v>
      </c>
      <c r="E6925" t="s">
        <v>3206</v>
      </c>
      <c r="F6925" t="s">
        <v>3206</v>
      </c>
      <c r="G6925" t="s">
        <v>3207</v>
      </c>
      <c r="H6925">
        <v>8.016</v>
      </c>
      <c r="I6925" t="s">
        <v>265</v>
      </c>
      <c r="J6925" t="s">
        <v>242</v>
      </c>
      <c r="K6925" t="s">
        <v>243</v>
      </c>
      <c r="L6925" t="s">
        <v>244</v>
      </c>
      <c r="M6925">
        <v>0</v>
      </c>
      <c r="N6925">
        <v>8.016</v>
      </c>
      <c r="O6925" t="s">
        <v>2901</v>
      </c>
      <c r="P6925" t="s">
        <v>13672</v>
      </c>
      <c r="Q6925" t="s">
        <v>4081</v>
      </c>
      <c r="R6925" t="s">
        <v>13673</v>
      </c>
      <c r="S6925" t="s">
        <v>270</v>
      </c>
      <c r="T6925" t="b">
        <v>1</v>
      </c>
    </row>
    <row r="6926" spans="1:20" x14ac:dyDescent="0.25">
      <c r="A6926" t="s">
        <v>236</v>
      </c>
      <c r="B6926" t="s">
        <v>236</v>
      </c>
      <c r="C6926" t="s">
        <v>237</v>
      </c>
      <c r="D6926" t="s">
        <v>355</v>
      </c>
      <c r="F6926" t="s">
        <v>600</v>
      </c>
      <c r="G6926" t="s">
        <v>13674</v>
      </c>
      <c r="H6926">
        <v>4.0000000000000001E-3</v>
      </c>
      <c r="I6926" t="s">
        <v>254</v>
      </c>
      <c r="J6926" t="s">
        <v>242</v>
      </c>
      <c r="K6926" t="s">
        <v>243</v>
      </c>
      <c r="L6926" t="s">
        <v>244</v>
      </c>
      <c r="M6926">
        <v>0</v>
      </c>
      <c r="N6926">
        <v>4.0000000000000001E-3</v>
      </c>
      <c r="O6926" t="s">
        <v>1390</v>
      </c>
      <c r="P6926" t="s">
        <v>13675</v>
      </c>
      <c r="Q6926" t="s">
        <v>360</v>
      </c>
      <c r="R6926" t="s">
        <v>5459</v>
      </c>
      <c r="S6926" t="s">
        <v>249</v>
      </c>
      <c r="T6926" t="b">
        <v>1</v>
      </c>
    </row>
    <row r="6927" spans="1:20" x14ac:dyDescent="0.25">
      <c r="A6927" t="s">
        <v>259</v>
      </c>
      <c r="B6927" t="s">
        <v>260</v>
      </c>
      <c r="C6927" t="s">
        <v>237</v>
      </c>
      <c r="D6927" t="s">
        <v>580</v>
      </c>
      <c r="E6927" t="s">
        <v>2367</v>
      </c>
      <c r="F6927" t="s">
        <v>8635</v>
      </c>
      <c r="G6927" t="s">
        <v>8635</v>
      </c>
      <c r="H6927">
        <v>0.15359999999999999</v>
      </c>
      <c r="I6927" t="s">
        <v>265</v>
      </c>
      <c r="J6927" t="s">
        <v>242</v>
      </c>
      <c r="K6927" t="s">
        <v>243</v>
      </c>
      <c r="L6927" t="s">
        <v>244</v>
      </c>
      <c r="M6927">
        <v>0</v>
      </c>
      <c r="N6927">
        <v>0.15359999999999999</v>
      </c>
      <c r="O6927" t="s">
        <v>372</v>
      </c>
      <c r="P6927" t="s">
        <v>13676</v>
      </c>
      <c r="Q6927" t="s">
        <v>584</v>
      </c>
      <c r="R6927" t="s">
        <v>13677</v>
      </c>
      <c r="S6927" t="s">
        <v>270</v>
      </c>
      <c r="T6927" t="b">
        <v>1</v>
      </c>
    </row>
    <row r="6928" spans="1:20" x14ac:dyDescent="0.25">
      <c r="A6928" t="s">
        <v>236</v>
      </c>
      <c r="B6928" t="s">
        <v>236</v>
      </c>
      <c r="C6928" t="s">
        <v>237</v>
      </c>
      <c r="D6928" t="s">
        <v>552</v>
      </c>
      <c r="F6928" t="s">
        <v>11061</v>
      </c>
      <c r="G6928" t="s">
        <v>1082</v>
      </c>
      <c r="H6928">
        <v>2E-3</v>
      </c>
      <c r="I6928" t="s">
        <v>254</v>
      </c>
      <c r="J6928" t="s">
        <v>242</v>
      </c>
      <c r="K6928" t="s">
        <v>243</v>
      </c>
      <c r="L6928" t="s">
        <v>244</v>
      </c>
      <c r="M6928">
        <v>0</v>
      </c>
      <c r="N6928">
        <v>2E-3</v>
      </c>
      <c r="O6928" t="s">
        <v>619</v>
      </c>
      <c r="P6928" t="s">
        <v>2799</v>
      </c>
      <c r="Q6928" t="s">
        <v>556</v>
      </c>
      <c r="R6928" t="s">
        <v>11063</v>
      </c>
      <c r="S6928" t="s">
        <v>249</v>
      </c>
      <c r="T6928" t="b">
        <v>0</v>
      </c>
    </row>
    <row r="6929" spans="1:20" x14ac:dyDescent="0.25">
      <c r="A6929" t="s">
        <v>259</v>
      </c>
      <c r="B6929" t="s">
        <v>260</v>
      </c>
      <c r="C6929" t="s">
        <v>237</v>
      </c>
      <c r="D6929" t="s">
        <v>1118</v>
      </c>
      <c r="E6929" t="s">
        <v>1119</v>
      </c>
      <c r="F6929" t="s">
        <v>1119</v>
      </c>
      <c r="G6929" t="s">
        <v>13678</v>
      </c>
      <c r="H6929">
        <v>3.6</v>
      </c>
      <c r="I6929" t="s">
        <v>265</v>
      </c>
      <c r="J6929" t="s">
        <v>242</v>
      </c>
      <c r="K6929" t="s">
        <v>243</v>
      </c>
      <c r="L6929" t="s">
        <v>244</v>
      </c>
      <c r="M6929">
        <v>0</v>
      </c>
      <c r="N6929">
        <v>3.6</v>
      </c>
      <c r="O6929" t="s">
        <v>1122</v>
      </c>
      <c r="P6929" t="s">
        <v>7664</v>
      </c>
      <c r="Q6929" t="s">
        <v>1124</v>
      </c>
      <c r="R6929" t="s">
        <v>13679</v>
      </c>
      <c r="S6929" t="s">
        <v>270</v>
      </c>
      <c r="T6929" t="b">
        <v>0</v>
      </c>
    </row>
    <row r="6930" spans="1:20" x14ac:dyDescent="0.25">
      <c r="A6930" t="s">
        <v>259</v>
      </c>
      <c r="B6930" t="s">
        <v>260</v>
      </c>
      <c r="C6930" t="s">
        <v>336</v>
      </c>
      <c r="D6930" t="s">
        <v>1118</v>
      </c>
      <c r="E6930" t="s">
        <v>1119</v>
      </c>
      <c r="F6930" t="s">
        <v>1119</v>
      </c>
      <c r="G6930" t="s">
        <v>13678</v>
      </c>
      <c r="H6930">
        <v>23652</v>
      </c>
      <c r="I6930" t="s">
        <v>265</v>
      </c>
      <c r="J6930" t="s">
        <v>242</v>
      </c>
      <c r="K6930" t="s">
        <v>243</v>
      </c>
      <c r="L6930" t="s">
        <v>244</v>
      </c>
      <c r="M6930">
        <v>0</v>
      </c>
      <c r="N6930">
        <v>23652</v>
      </c>
      <c r="O6930" t="s">
        <v>1122</v>
      </c>
      <c r="P6930" t="s">
        <v>7664</v>
      </c>
      <c r="Q6930" t="s">
        <v>1124</v>
      </c>
      <c r="R6930" t="s">
        <v>13680</v>
      </c>
      <c r="S6930" t="s">
        <v>270</v>
      </c>
      <c r="T6930" t="b">
        <v>0</v>
      </c>
    </row>
    <row r="6931" spans="1:20" x14ac:dyDescent="0.25">
      <c r="A6931" t="s">
        <v>259</v>
      </c>
      <c r="B6931" t="s">
        <v>260</v>
      </c>
      <c r="C6931" t="s">
        <v>336</v>
      </c>
      <c r="D6931" t="s">
        <v>1118</v>
      </c>
      <c r="E6931" t="s">
        <v>1119</v>
      </c>
      <c r="F6931" t="s">
        <v>1119</v>
      </c>
      <c r="G6931" t="s">
        <v>13678</v>
      </c>
      <c r="H6931">
        <v>47304</v>
      </c>
      <c r="I6931" t="s">
        <v>265</v>
      </c>
      <c r="J6931" t="s">
        <v>242</v>
      </c>
      <c r="K6931" t="s">
        <v>243</v>
      </c>
      <c r="L6931" t="s">
        <v>244</v>
      </c>
      <c r="M6931">
        <v>0</v>
      </c>
      <c r="N6931">
        <v>47304</v>
      </c>
      <c r="O6931" t="s">
        <v>1122</v>
      </c>
      <c r="P6931" t="s">
        <v>7664</v>
      </c>
      <c r="Q6931" t="s">
        <v>1124</v>
      </c>
      <c r="R6931" t="s">
        <v>13681</v>
      </c>
      <c r="S6931" t="s">
        <v>270</v>
      </c>
      <c r="T6931" t="b">
        <v>0</v>
      </c>
    </row>
    <row r="6932" spans="1:20" x14ac:dyDescent="0.25">
      <c r="A6932" t="s">
        <v>259</v>
      </c>
      <c r="B6932" t="s">
        <v>260</v>
      </c>
      <c r="C6932" t="s">
        <v>237</v>
      </c>
      <c r="D6932" t="s">
        <v>2093</v>
      </c>
      <c r="E6932" t="s">
        <v>4403</v>
      </c>
      <c r="F6932" t="s">
        <v>6022</v>
      </c>
      <c r="G6932" t="s">
        <v>6023</v>
      </c>
      <c r="H6932">
        <v>2.629</v>
      </c>
      <c r="I6932" t="s">
        <v>265</v>
      </c>
      <c r="J6932" t="s">
        <v>242</v>
      </c>
      <c r="K6932" t="s">
        <v>243</v>
      </c>
      <c r="L6932" t="s">
        <v>244</v>
      </c>
      <c r="M6932">
        <v>0</v>
      </c>
      <c r="N6932">
        <v>2.629</v>
      </c>
      <c r="O6932" t="s">
        <v>1309</v>
      </c>
      <c r="P6932" t="s">
        <v>1431</v>
      </c>
      <c r="Q6932" t="s">
        <v>2098</v>
      </c>
      <c r="R6932" t="s">
        <v>13682</v>
      </c>
      <c r="S6932" t="s">
        <v>270</v>
      </c>
      <c r="T6932" t="b">
        <v>1</v>
      </c>
    </row>
    <row r="6933" spans="1:20" x14ac:dyDescent="0.25">
      <c r="A6933" t="s">
        <v>259</v>
      </c>
      <c r="B6933" t="s">
        <v>260</v>
      </c>
      <c r="C6933" t="s">
        <v>294</v>
      </c>
      <c r="D6933" t="s">
        <v>2093</v>
      </c>
      <c r="E6933" t="s">
        <v>4403</v>
      </c>
      <c r="F6933" t="s">
        <v>6022</v>
      </c>
      <c r="G6933" t="s">
        <v>6023</v>
      </c>
      <c r="H6933">
        <v>0.72599999999999998</v>
      </c>
      <c r="I6933" t="s">
        <v>265</v>
      </c>
      <c r="J6933" t="s">
        <v>242</v>
      </c>
      <c r="K6933" t="s">
        <v>243</v>
      </c>
      <c r="L6933" t="s">
        <v>244</v>
      </c>
      <c r="M6933">
        <v>0</v>
      </c>
      <c r="N6933">
        <v>0.72599999999999998</v>
      </c>
      <c r="O6933" t="s">
        <v>1309</v>
      </c>
      <c r="P6933" t="s">
        <v>1431</v>
      </c>
      <c r="Q6933" t="s">
        <v>2098</v>
      </c>
      <c r="R6933" t="s">
        <v>13682</v>
      </c>
      <c r="S6933" t="s">
        <v>270</v>
      </c>
      <c r="T6933" t="b">
        <v>1</v>
      </c>
    </row>
    <row r="6934" spans="1:20" x14ac:dyDescent="0.25">
      <c r="A6934" t="s">
        <v>259</v>
      </c>
      <c r="B6934" t="s">
        <v>260</v>
      </c>
      <c r="C6934" t="s">
        <v>237</v>
      </c>
      <c r="D6934" t="s">
        <v>328</v>
      </c>
      <c r="E6934" t="s">
        <v>13214</v>
      </c>
      <c r="F6934" t="s">
        <v>13683</v>
      </c>
      <c r="G6934" t="s">
        <v>13683</v>
      </c>
      <c r="H6934">
        <v>0.72299999999999998</v>
      </c>
      <c r="I6934" t="s">
        <v>265</v>
      </c>
      <c r="J6934" t="s">
        <v>242</v>
      </c>
      <c r="K6934" t="s">
        <v>243</v>
      </c>
      <c r="L6934" t="s">
        <v>244</v>
      </c>
      <c r="M6934">
        <v>0</v>
      </c>
      <c r="N6934">
        <v>0.72299999999999998</v>
      </c>
      <c r="O6934" t="s">
        <v>331</v>
      </c>
      <c r="P6934" t="s">
        <v>13684</v>
      </c>
      <c r="Q6934" t="s">
        <v>333</v>
      </c>
      <c r="R6934" t="s">
        <v>13685</v>
      </c>
      <c r="S6934" t="s">
        <v>270</v>
      </c>
      <c r="T6934" t="b">
        <v>1</v>
      </c>
    </row>
    <row r="6935" spans="1:20" x14ac:dyDescent="0.25">
      <c r="A6935" t="s">
        <v>259</v>
      </c>
      <c r="B6935" t="s">
        <v>260</v>
      </c>
      <c r="C6935" t="s">
        <v>237</v>
      </c>
      <c r="D6935" t="s">
        <v>443</v>
      </c>
      <c r="E6935" t="s">
        <v>8561</v>
      </c>
      <c r="F6935" t="s">
        <v>13686</v>
      </c>
      <c r="G6935" t="s">
        <v>13686</v>
      </c>
      <c r="H6935">
        <v>0.15</v>
      </c>
      <c r="I6935" t="s">
        <v>265</v>
      </c>
      <c r="J6935" t="s">
        <v>242</v>
      </c>
      <c r="K6935" t="s">
        <v>243</v>
      </c>
      <c r="L6935" t="s">
        <v>244</v>
      </c>
      <c r="M6935">
        <v>0</v>
      </c>
      <c r="N6935">
        <v>0.15</v>
      </c>
      <c r="O6935" t="s">
        <v>576</v>
      </c>
      <c r="P6935" t="s">
        <v>13687</v>
      </c>
      <c r="Q6935" t="s">
        <v>448</v>
      </c>
      <c r="R6935" t="s">
        <v>13688</v>
      </c>
      <c r="S6935" t="s">
        <v>270</v>
      </c>
      <c r="T6935" t="b">
        <v>1</v>
      </c>
    </row>
    <row r="6936" spans="1:20" x14ac:dyDescent="0.25">
      <c r="A6936" t="s">
        <v>259</v>
      </c>
      <c r="B6936" t="s">
        <v>260</v>
      </c>
      <c r="C6936" t="s">
        <v>294</v>
      </c>
      <c r="D6936" t="s">
        <v>443</v>
      </c>
      <c r="E6936" t="s">
        <v>8561</v>
      </c>
      <c r="F6936" t="s">
        <v>13686</v>
      </c>
      <c r="G6936" t="s">
        <v>13686</v>
      </c>
      <c r="H6936">
        <v>3.8399999999999997E-2</v>
      </c>
      <c r="I6936" t="s">
        <v>265</v>
      </c>
      <c r="J6936" t="s">
        <v>242</v>
      </c>
      <c r="K6936" t="s">
        <v>243</v>
      </c>
      <c r="L6936" t="s">
        <v>244</v>
      </c>
      <c r="M6936">
        <v>0</v>
      </c>
      <c r="N6936">
        <v>3.8399999999999997E-2</v>
      </c>
      <c r="O6936" t="s">
        <v>576</v>
      </c>
      <c r="P6936" t="s">
        <v>13687</v>
      </c>
      <c r="Q6936" t="s">
        <v>448</v>
      </c>
      <c r="R6936" t="s">
        <v>13688</v>
      </c>
      <c r="S6936" t="s">
        <v>270</v>
      </c>
      <c r="T6936" t="b">
        <v>1</v>
      </c>
    </row>
    <row r="6937" spans="1:20" x14ac:dyDescent="0.25">
      <c r="A6937" t="s">
        <v>236</v>
      </c>
      <c r="B6937" t="s">
        <v>236</v>
      </c>
      <c r="C6937" t="s">
        <v>237</v>
      </c>
      <c r="D6937" t="s">
        <v>238</v>
      </c>
      <c r="F6937" t="s">
        <v>1596</v>
      </c>
      <c r="G6937" t="s">
        <v>2864</v>
      </c>
      <c r="H6937">
        <v>50</v>
      </c>
      <c r="I6937" t="s">
        <v>254</v>
      </c>
      <c r="J6937" t="s">
        <v>242</v>
      </c>
      <c r="K6937" t="s">
        <v>243</v>
      </c>
      <c r="L6937" t="s">
        <v>244</v>
      </c>
      <c r="M6937">
        <v>0</v>
      </c>
      <c r="N6937">
        <v>50</v>
      </c>
      <c r="O6937" t="s">
        <v>2865</v>
      </c>
      <c r="P6937" t="s">
        <v>2866</v>
      </c>
      <c r="Q6937" t="s">
        <v>247</v>
      </c>
      <c r="R6937" t="s">
        <v>1600</v>
      </c>
      <c r="S6937" t="s">
        <v>249</v>
      </c>
      <c r="T6937" t="b">
        <v>0</v>
      </c>
    </row>
    <row r="6938" spans="1:20" x14ac:dyDescent="0.25">
      <c r="A6938" t="s">
        <v>259</v>
      </c>
      <c r="B6938" t="s">
        <v>9799</v>
      </c>
      <c r="C6938" t="s">
        <v>237</v>
      </c>
      <c r="D6938" t="s">
        <v>13230</v>
      </c>
      <c r="F6938" t="s">
        <v>1368</v>
      </c>
      <c r="G6938" t="s">
        <v>13689</v>
      </c>
      <c r="H6938">
        <v>0.15</v>
      </c>
      <c r="I6938" t="s">
        <v>341</v>
      </c>
      <c r="J6938" t="s">
        <v>242</v>
      </c>
      <c r="K6938" t="s">
        <v>243</v>
      </c>
      <c r="L6938" t="s">
        <v>244</v>
      </c>
      <c r="M6938">
        <v>0</v>
      </c>
      <c r="N6938">
        <v>0.15</v>
      </c>
      <c r="O6938" t="s">
        <v>9802</v>
      </c>
      <c r="P6938" t="s">
        <v>13690</v>
      </c>
      <c r="Q6938" t="s">
        <v>13233</v>
      </c>
      <c r="R6938" t="s">
        <v>13234</v>
      </c>
      <c r="S6938" t="s">
        <v>9806</v>
      </c>
      <c r="T6938" t="b">
        <v>1</v>
      </c>
    </row>
    <row r="6939" spans="1:20" x14ac:dyDescent="0.25">
      <c r="A6939" t="s">
        <v>259</v>
      </c>
      <c r="B6939" t="s">
        <v>260</v>
      </c>
      <c r="C6939" t="s">
        <v>237</v>
      </c>
      <c r="D6939" t="s">
        <v>4562</v>
      </c>
      <c r="E6939" t="s">
        <v>7575</v>
      </c>
      <c r="F6939" t="s">
        <v>7576</v>
      </c>
      <c r="G6939" t="s">
        <v>7577</v>
      </c>
      <c r="H6939">
        <v>3.0700000000000002E-2</v>
      </c>
      <c r="I6939" t="s">
        <v>265</v>
      </c>
      <c r="J6939" t="s">
        <v>242</v>
      </c>
      <c r="K6939" t="s">
        <v>243</v>
      </c>
      <c r="L6939" t="s">
        <v>244</v>
      </c>
      <c r="M6939">
        <v>0</v>
      </c>
      <c r="N6939">
        <v>3.0700000000000002E-2</v>
      </c>
      <c r="O6939" t="s">
        <v>2901</v>
      </c>
      <c r="P6939" t="s">
        <v>13691</v>
      </c>
      <c r="Q6939" t="s">
        <v>4564</v>
      </c>
      <c r="R6939" t="s">
        <v>13692</v>
      </c>
      <c r="S6939" t="s">
        <v>270</v>
      </c>
      <c r="T6939" t="b">
        <v>1</v>
      </c>
    </row>
    <row r="6940" spans="1:20" x14ac:dyDescent="0.25">
      <c r="A6940" t="s">
        <v>259</v>
      </c>
      <c r="B6940" t="s">
        <v>260</v>
      </c>
      <c r="C6940" t="s">
        <v>237</v>
      </c>
      <c r="D6940" t="s">
        <v>1323</v>
      </c>
      <c r="E6940" t="s">
        <v>7065</v>
      </c>
      <c r="F6940" t="s">
        <v>7519</v>
      </c>
      <c r="G6940" t="s">
        <v>7520</v>
      </c>
      <c r="H6940">
        <v>9.9000000000000005E-2</v>
      </c>
      <c r="I6940" t="s">
        <v>265</v>
      </c>
      <c r="J6940" t="s">
        <v>242</v>
      </c>
      <c r="K6940" t="s">
        <v>243</v>
      </c>
      <c r="L6940" t="s">
        <v>244</v>
      </c>
      <c r="M6940">
        <v>0</v>
      </c>
      <c r="N6940">
        <v>9.9000000000000005E-2</v>
      </c>
      <c r="O6940" t="s">
        <v>952</v>
      </c>
      <c r="P6940" s="18" t="s">
        <v>4158</v>
      </c>
      <c r="Q6940" t="s">
        <v>1328</v>
      </c>
      <c r="R6940" t="s">
        <v>13693</v>
      </c>
      <c r="S6940" t="s">
        <v>270</v>
      </c>
      <c r="T6940" t="b">
        <v>1</v>
      </c>
    </row>
    <row r="6941" spans="1:20" x14ac:dyDescent="0.25">
      <c r="A6941" t="s">
        <v>259</v>
      </c>
      <c r="B6941" t="s">
        <v>260</v>
      </c>
      <c r="C6941" t="s">
        <v>336</v>
      </c>
      <c r="D6941" t="s">
        <v>1323</v>
      </c>
      <c r="E6941" t="s">
        <v>7065</v>
      </c>
      <c r="F6941" t="s">
        <v>7519</v>
      </c>
      <c r="G6941" t="s">
        <v>7520</v>
      </c>
      <c r="H6941">
        <v>542</v>
      </c>
      <c r="I6941" t="s">
        <v>265</v>
      </c>
      <c r="J6941" t="s">
        <v>242</v>
      </c>
      <c r="K6941" t="s">
        <v>243</v>
      </c>
      <c r="L6941" t="s">
        <v>244</v>
      </c>
      <c r="M6941">
        <v>0</v>
      </c>
      <c r="N6941">
        <v>542</v>
      </c>
      <c r="O6941" t="s">
        <v>1212</v>
      </c>
      <c r="P6941" s="18" t="s">
        <v>4158</v>
      </c>
      <c r="Q6941" t="s">
        <v>1328</v>
      </c>
      <c r="R6941" t="s">
        <v>13694</v>
      </c>
      <c r="S6941" t="s">
        <v>270</v>
      </c>
      <c r="T6941" t="b">
        <v>1</v>
      </c>
    </row>
    <row r="6942" spans="1:20" x14ac:dyDescent="0.25">
      <c r="A6942" t="s">
        <v>259</v>
      </c>
      <c r="B6942" t="s">
        <v>260</v>
      </c>
      <c r="C6942" t="s">
        <v>336</v>
      </c>
      <c r="D6942" t="s">
        <v>1323</v>
      </c>
      <c r="E6942" t="s">
        <v>7065</v>
      </c>
      <c r="F6942" t="s">
        <v>7519</v>
      </c>
      <c r="G6942" t="s">
        <v>7520</v>
      </c>
      <c r="H6942">
        <v>1020</v>
      </c>
      <c r="I6942" t="s">
        <v>265</v>
      </c>
      <c r="J6942" t="s">
        <v>242</v>
      </c>
      <c r="K6942" t="s">
        <v>243</v>
      </c>
      <c r="L6942" t="s">
        <v>244</v>
      </c>
      <c r="M6942">
        <v>0</v>
      </c>
      <c r="N6942">
        <v>1020</v>
      </c>
      <c r="O6942" t="s">
        <v>1212</v>
      </c>
      <c r="P6942" s="18" t="s">
        <v>4158</v>
      </c>
      <c r="Q6942" t="s">
        <v>1328</v>
      </c>
      <c r="R6942" t="s">
        <v>13695</v>
      </c>
      <c r="S6942" t="s">
        <v>270</v>
      </c>
      <c r="T6942" t="b">
        <v>1</v>
      </c>
    </row>
    <row r="6943" spans="1:20" x14ac:dyDescent="0.25">
      <c r="A6943" t="s">
        <v>259</v>
      </c>
      <c r="B6943" t="s">
        <v>260</v>
      </c>
      <c r="C6943" t="s">
        <v>237</v>
      </c>
      <c r="D6943" t="s">
        <v>4334</v>
      </c>
      <c r="E6943" t="s">
        <v>8810</v>
      </c>
      <c r="F6943" t="s">
        <v>13696</v>
      </c>
      <c r="G6943" t="s">
        <v>13696</v>
      </c>
      <c r="H6943">
        <v>0.9</v>
      </c>
      <c r="I6943" t="s">
        <v>265</v>
      </c>
      <c r="J6943" t="s">
        <v>242</v>
      </c>
      <c r="K6943" t="s">
        <v>243</v>
      </c>
      <c r="L6943" t="s">
        <v>244</v>
      </c>
      <c r="M6943">
        <v>0</v>
      </c>
      <c r="N6943">
        <v>0.9</v>
      </c>
      <c r="O6943" t="s">
        <v>3404</v>
      </c>
      <c r="P6943" s="18" t="s">
        <v>13697</v>
      </c>
      <c r="Q6943" t="s">
        <v>4338</v>
      </c>
      <c r="R6943" t="s">
        <v>13698</v>
      </c>
      <c r="S6943" t="s">
        <v>270</v>
      </c>
      <c r="T6943" t="b">
        <v>1</v>
      </c>
    </row>
    <row r="6944" spans="1:20" x14ac:dyDescent="0.25">
      <c r="A6944" t="s">
        <v>259</v>
      </c>
      <c r="B6944" t="s">
        <v>260</v>
      </c>
      <c r="C6944" t="s">
        <v>237</v>
      </c>
      <c r="D6944" t="s">
        <v>635</v>
      </c>
      <c r="E6944" t="s">
        <v>957</v>
      </c>
      <c r="F6944" t="s">
        <v>1170</v>
      </c>
      <c r="G6944" t="s">
        <v>1170</v>
      </c>
      <c r="H6944">
        <v>5.7599999999999998E-2</v>
      </c>
      <c r="I6944" t="s">
        <v>265</v>
      </c>
      <c r="J6944" t="s">
        <v>242</v>
      </c>
      <c r="K6944" t="s">
        <v>243</v>
      </c>
      <c r="L6944" t="s">
        <v>244</v>
      </c>
      <c r="M6944">
        <v>0</v>
      </c>
      <c r="N6944">
        <v>5.7599999999999998E-2</v>
      </c>
      <c r="O6944" t="s">
        <v>372</v>
      </c>
      <c r="P6944" t="s">
        <v>13699</v>
      </c>
      <c r="Q6944" t="s">
        <v>639</v>
      </c>
      <c r="R6944" t="s">
        <v>13700</v>
      </c>
      <c r="S6944" t="s">
        <v>270</v>
      </c>
      <c r="T6944" t="b">
        <v>1</v>
      </c>
    </row>
    <row r="6945" spans="1:20" x14ac:dyDescent="0.25">
      <c r="A6945" t="s">
        <v>236</v>
      </c>
      <c r="B6945" t="s">
        <v>236</v>
      </c>
      <c r="C6945" t="s">
        <v>237</v>
      </c>
      <c r="D6945" t="s">
        <v>2924</v>
      </c>
      <c r="F6945" t="s">
        <v>426</v>
      </c>
      <c r="G6945" t="s">
        <v>7767</v>
      </c>
      <c r="H6945">
        <v>6.5000000000000002E-2</v>
      </c>
      <c r="I6945" t="s">
        <v>254</v>
      </c>
      <c r="J6945" t="s">
        <v>242</v>
      </c>
      <c r="K6945" t="s">
        <v>243</v>
      </c>
      <c r="L6945" t="s">
        <v>244</v>
      </c>
      <c r="M6945">
        <v>0</v>
      </c>
      <c r="N6945">
        <v>6.5000000000000002E-2</v>
      </c>
      <c r="O6945" t="s">
        <v>1910</v>
      </c>
      <c r="P6945" t="s">
        <v>13701</v>
      </c>
      <c r="Q6945" t="s">
        <v>2927</v>
      </c>
      <c r="R6945" t="s">
        <v>2928</v>
      </c>
      <c r="S6945" t="s">
        <v>249</v>
      </c>
      <c r="T6945" t="b">
        <v>1</v>
      </c>
    </row>
    <row r="6946" spans="1:20" x14ac:dyDescent="0.25">
      <c r="A6946" t="s">
        <v>259</v>
      </c>
      <c r="B6946" t="s">
        <v>260</v>
      </c>
      <c r="C6946" t="s">
        <v>237</v>
      </c>
      <c r="D6946" t="s">
        <v>320</v>
      </c>
      <c r="E6946" t="s">
        <v>321</v>
      </c>
      <c r="F6946" t="s">
        <v>321</v>
      </c>
      <c r="G6946" t="s">
        <v>13702</v>
      </c>
      <c r="H6946">
        <v>0.504</v>
      </c>
      <c r="I6946" t="s">
        <v>265</v>
      </c>
      <c r="J6946" t="s">
        <v>242</v>
      </c>
      <c r="K6946" t="s">
        <v>243</v>
      </c>
      <c r="L6946" t="s">
        <v>244</v>
      </c>
      <c r="M6946">
        <v>0</v>
      </c>
      <c r="N6946">
        <v>0.504</v>
      </c>
      <c r="O6946" t="s">
        <v>324</v>
      </c>
      <c r="P6946" t="s">
        <v>13703</v>
      </c>
      <c r="Q6946" t="s">
        <v>326</v>
      </c>
      <c r="R6946" t="s">
        <v>13704</v>
      </c>
      <c r="S6946" t="s">
        <v>270</v>
      </c>
      <c r="T6946" t="b">
        <v>1</v>
      </c>
    </row>
    <row r="6947" spans="1:20" x14ac:dyDescent="0.25">
      <c r="A6947" t="s">
        <v>259</v>
      </c>
      <c r="B6947" t="s">
        <v>260</v>
      </c>
      <c r="C6947" t="s">
        <v>336</v>
      </c>
      <c r="D6947" t="s">
        <v>320</v>
      </c>
      <c r="E6947" t="s">
        <v>321</v>
      </c>
      <c r="F6947" t="s">
        <v>321</v>
      </c>
      <c r="G6947" t="s">
        <v>13702</v>
      </c>
      <c r="H6947">
        <v>2605</v>
      </c>
      <c r="I6947" t="s">
        <v>265</v>
      </c>
      <c r="J6947" t="s">
        <v>242</v>
      </c>
      <c r="K6947" t="s">
        <v>243</v>
      </c>
      <c r="L6947" t="s">
        <v>244</v>
      </c>
      <c r="M6947">
        <v>0</v>
      </c>
      <c r="N6947">
        <v>2605</v>
      </c>
      <c r="O6947" t="s">
        <v>324</v>
      </c>
      <c r="P6947" t="s">
        <v>13703</v>
      </c>
      <c r="Q6947" t="s">
        <v>326</v>
      </c>
      <c r="R6947" t="s">
        <v>13705</v>
      </c>
      <c r="S6947" t="s">
        <v>270</v>
      </c>
      <c r="T6947" t="b">
        <v>1</v>
      </c>
    </row>
    <row r="6948" spans="1:20" x14ac:dyDescent="0.25">
      <c r="A6948" t="s">
        <v>259</v>
      </c>
      <c r="B6948" t="s">
        <v>260</v>
      </c>
      <c r="C6948" t="s">
        <v>336</v>
      </c>
      <c r="D6948" t="s">
        <v>320</v>
      </c>
      <c r="E6948" t="s">
        <v>321</v>
      </c>
      <c r="F6948" t="s">
        <v>321</v>
      </c>
      <c r="G6948" t="s">
        <v>13702</v>
      </c>
      <c r="H6948">
        <v>5033</v>
      </c>
      <c r="I6948" t="s">
        <v>265</v>
      </c>
      <c r="J6948" t="s">
        <v>242</v>
      </c>
      <c r="K6948" t="s">
        <v>243</v>
      </c>
      <c r="L6948" t="s">
        <v>244</v>
      </c>
      <c r="M6948">
        <v>0</v>
      </c>
      <c r="N6948">
        <v>5033</v>
      </c>
      <c r="O6948" t="s">
        <v>324</v>
      </c>
      <c r="P6948" t="s">
        <v>13703</v>
      </c>
      <c r="Q6948" t="s">
        <v>326</v>
      </c>
      <c r="R6948" t="s">
        <v>13706</v>
      </c>
      <c r="S6948" t="s">
        <v>270</v>
      </c>
      <c r="T6948" t="b">
        <v>1</v>
      </c>
    </row>
    <row r="6949" spans="1:20" x14ac:dyDescent="0.25">
      <c r="A6949" t="s">
        <v>259</v>
      </c>
      <c r="B6949" t="s">
        <v>260</v>
      </c>
      <c r="C6949" t="s">
        <v>237</v>
      </c>
      <c r="D6949" t="s">
        <v>1969</v>
      </c>
      <c r="E6949" t="s">
        <v>3035</v>
      </c>
      <c r="F6949" t="s">
        <v>5163</v>
      </c>
      <c r="G6949" t="s">
        <v>5164</v>
      </c>
      <c r="H6949">
        <v>1.248</v>
      </c>
      <c r="I6949" t="s">
        <v>265</v>
      </c>
      <c r="J6949" t="s">
        <v>242</v>
      </c>
      <c r="K6949" t="s">
        <v>243</v>
      </c>
      <c r="L6949" t="s">
        <v>244</v>
      </c>
      <c r="M6949">
        <v>0</v>
      </c>
      <c r="N6949">
        <v>1.248</v>
      </c>
      <c r="O6949" t="s">
        <v>372</v>
      </c>
      <c r="P6949" s="18" t="s">
        <v>13707</v>
      </c>
      <c r="Q6949" t="s">
        <v>1974</v>
      </c>
      <c r="R6949" t="s">
        <v>13708</v>
      </c>
      <c r="S6949" t="s">
        <v>270</v>
      </c>
      <c r="T6949" t="b">
        <v>1</v>
      </c>
    </row>
    <row r="6950" spans="1:20" x14ac:dyDescent="0.25">
      <c r="A6950" t="s">
        <v>259</v>
      </c>
      <c r="B6950" t="s">
        <v>260</v>
      </c>
      <c r="C6950" t="s">
        <v>237</v>
      </c>
      <c r="D6950" t="s">
        <v>1428</v>
      </c>
      <c r="E6950" t="s">
        <v>4374</v>
      </c>
      <c r="F6950" t="s">
        <v>4375</v>
      </c>
      <c r="G6950" t="s">
        <v>4375</v>
      </c>
      <c r="H6950">
        <v>0.74294400000000005</v>
      </c>
      <c r="I6950" t="s">
        <v>265</v>
      </c>
      <c r="J6950" t="s">
        <v>242</v>
      </c>
      <c r="K6950" t="s">
        <v>243</v>
      </c>
      <c r="L6950" t="s">
        <v>244</v>
      </c>
      <c r="M6950">
        <v>0</v>
      </c>
      <c r="N6950">
        <v>0.74294400000000005</v>
      </c>
      <c r="O6950" t="s">
        <v>372</v>
      </c>
      <c r="P6950" s="18" t="s">
        <v>13709</v>
      </c>
      <c r="Q6950" t="s">
        <v>1432</v>
      </c>
      <c r="R6950" t="s">
        <v>13710</v>
      </c>
      <c r="S6950" t="s">
        <v>270</v>
      </c>
      <c r="T6950" t="b">
        <v>1</v>
      </c>
    </row>
    <row r="6951" spans="1:20" x14ac:dyDescent="0.25">
      <c r="A6951" t="s">
        <v>259</v>
      </c>
      <c r="B6951" t="s">
        <v>260</v>
      </c>
      <c r="C6951" t="s">
        <v>294</v>
      </c>
      <c r="D6951" t="s">
        <v>1428</v>
      </c>
      <c r="E6951" t="s">
        <v>4374</v>
      </c>
      <c r="F6951" t="s">
        <v>4375</v>
      </c>
      <c r="G6951" t="s">
        <v>4375</v>
      </c>
      <c r="H6951">
        <v>0.37699199999999999</v>
      </c>
      <c r="I6951" t="s">
        <v>265</v>
      </c>
      <c r="J6951" t="s">
        <v>242</v>
      </c>
      <c r="K6951" t="s">
        <v>243</v>
      </c>
      <c r="L6951" t="s">
        <v>244</v>
      </c>
      <c r="M6951">
        <v>0</v>
      </c>
      <c r="N6951">
        <v>0.37699199999999999</v>
      </c>
      <c r="O6951" t="s">
        <v>372</v>
      </c>
      <c r="P6951" s="18" t="s">
        <v>13709</v>
      </c>
      <c r="Q6951" t="s">
        <v>1432</v>
      </c>
      <c r="R6951" t="s">
        <v>13710</v>
      </c>
      <c r="S6951" t="s">
        <v>270</v>
      </c>
      <c r="T6951" t="b">
        <v>1</v>
      </c>
    </row>
    <row r="6952" spans="1:20" x14ac:dyDescent="0.25">
      <c r="A6952" t="s">
        <v>259</v>
      </c>
      <c r="B6952" t="s">
        <v>260</v>
      </c>
      <c r="C6952" t="s">
        <v>237</v>
      </c>
      <c r="D6952" t="s">
        <v>1155</v>
      </c>
      <c r="E6952" t="s">
        <v>4699</v>
      </c>
      <c r="F6952" t="s">
        <v>4700</v>
      </c>
      <c r="G6952" t="s">
        <v>4700</v>
      </c>
      <c r="H6952">
        <v>0.126</v>
      </c>
      <c r="I6952" t="s">
        <v>265</v>
      </c>
      <c r="J6952" t="s">
        <v>242</v>
      </c>
      <c r="K6952" t="s">
        <v>243</v>
      </c>
      <c r="L6952" t="s">
        <v>244</v>
      </c>
      <c r="M6952">
        <v>0</v>
      </c>
      <c r="N6952">
        <v>0.126</v>
      </c>
      <c r="O6952" t="s">
        <v>952</v>
      </c>
      <c r="P6952" t="s">
        <v>10752</v>
      </c>
      <c r="Q6952" t="s">
        <v>1159</v>
      </c>
      <c r="R6952" t="s">
        <v>13711</v>
      </c>
      <c r="S6952" t="s">
        <v>270</v>
      </c>
      <c r="T6952" t="b">
        <v>0</v>
      </c>
    </row>
    <row r="6953" spans="1:20" x14ac:dyDescent="0.25">
      <c r="A6953" t="s">
        <v>259</v>
      </c>
      <c r="B6953" t="s">
        <v>260</v>
      </c>
      <c r="C6953" t="s">
        <v>294</v>
      </c>
      <c r="D6953" t="s">
        <v>1155</v>
      </c>
      <c r="E6953" t="s">
        <v>4699</v>
      </c>
      <c r="F6953" t="s">
        <v>4700</v>
      </c>
      <c r="G6953" t="s">
        <v>4700</v>
      </c>
      <c r="H6953">
        <v>7.2999999999999995E-2</v>
      </c>
      <c r="I6953" t="s">
        <v>265</v>
      </c>
      <c r="J6953" t="s">
        <v>242</v>
      </c>
      <c r="K6953" t="s">
        <v>243</v>
      </c>
      <c r="L6953" t="s">
        <v>244</v>
      </c>
      <c r="M6953">
        <v>0</v>
      </c>
      <c r="N6953">
        <v>7.2999999999999995E-2</v>
      </c>
      <c r="O6953" t="s">
        <v>1364</v>
      </c>
      <c r="P6953" t="s">
        <v>10752</v>
      </c>
      <c r="Q6953" t="s">
        <v>1159</v>
      </c>
      <c r="R6953" t="s">
        <v>13711</v>
      </c>
      <c r="S6953" t="s">
        <v>270</v>
      </c>
      <c r="T6953" t="b">
        <v>0</v>
      </c>
    </row>
    <row r="6954" spans="1:20" x14ac:dyDescent="0.25">
      <c r="A6954" t="s">
        <v>259</v>
      </c>
      <c r="B6954" t="s">
        <v>260</v>
      </c>
      <c r="C6954" t="s">
        <v>237</v>
      </c>
      <c r="D6954" t="s">
        <v>3010</v>
      </c>
      <c r="E6954" t="s">
        <v>1353</v>
      </c>
      <c r="F6954" t="s">
        <v>5011</v>
      </c>
      <c r="G6954" t="s">
        <v>5011</v>
      </c>
      <c r="H6954">
        <v>0.153</v>
      </c>
      <c r="I6954" t="s">
        <v>265</v>
      </c>
      <c r="J6954" t="s">
        <v>242</v>
      </c>
      <c r="K6954" t="s">
        <v>243</v>
      </c>
      <c r="L6954" t="s">
        <v>244</v>
      </c>
      <c r="M6954">
        <v>0</v>
      </c>
      <c r="N6954">
        <v>0.153</v>
      </c>
      <c r="O6954" t="s">
        <v>266</v>
      </c>
      <c r="P6954" s="18" t="s">
        <v>13712</v>
      </c>
      <c r="Q6954" t="s">
        <v>3013</v>
      </c>
      <c r="R6954" t="s">
        <v>13713</v>
      </c>
      <c r="S6954" t="s">
        <v>270</v>
      </c>
      <c r="T6954" t="b">
        <v>1</v>
      </c>
    </row>
    <row r="6955" spans="1:20" x14ac:dyDescent="0.25">
      <c r="A6955" t="s">
        <v>259</v>
      </c>
      <c r="B6955" t="s">
        <v>260</v>
      </c>
      <c r="C6955" t="s">
        <v>294</v>
      </c>
      <c r="D6955" t="s">
        <v>3010</v>
      </c>
      <c r="E6955" t="s">
        <v>1353</v>
      </c>
      <c r="F6955" t="s">
        <v>5011</v>
      </c>
      <c r="G6955" t="s">
        <v>5011</v>
      </c>
      <c r="H6955">
        <v>0.13400000000000001</v>
      </c>
      <c r="I6955" t="s">
        <v>265</v>
      </c>
      <c r="J6955" t="s">
        <v>242</v>
      </c>
      <c r="K6955" t="s">
        <v>243</v>
      </c>
      <c r="L6955" t="s">
        <v>244</v>
      </c>
      <c r="M6955">
        <v>0</v>
      </c>
      <c r="N6955">
        <v>0.13400000000000001</v>
      </c>
      <c r="O6955" t="s">
        <v>266</v>
      </c>
      <c r="P6955" s="18" t="s">
        <v>13712</v>
      </c>
      <c r="Q6955" t="s">
        <v>3013</v>
      </c>
      <c r="R6955" t="s">
        <v>13713</v>
      </c>
      <c r="S6955" t="s">
        <v>270</v>
      </c>
      <c r="T6955" t="b">
        <v>1</v>
      </c>
    </row>
    <row r="6956" spans="1:20" x14ac:dyDescent="0.25">
      <c r="A6956" t="s">
        <v>236</v>
      </c>
      <c r="B6956" t="s">
        <v>236</v>
      </c>
      <c r="C6956" t="s">
        <v>237</v>
      </c>
      <c r="D6956" t="s">
        <v>314</v>
      </c>
      <c r="F6956" t="s">
        <v>302</v>
      </c>
      <c r="G6956" t="s">
        <v>2719</v>
      </c>
      <c r="H6956">
        <v>1E-3</v>
      </c>
      <c r="I6956" t="s">
        <v>241</v>
      </c>
      <c r="J6956" t="s">
        <v>242</v>
      </c>
      <c r="K6956" t="s">
        <v>243</v>
      </c>
      <c r="L6956" t="s">
        <v>244</v>
      </c>
      <c r="M6956">
        <v>0</v>
      </c>
      <c r="N6956">
        <v>1E-3</v>
      </c>
      <c r="O6956" t="s">
        <v>1407</v>
      </c>
      <c r="P6956" t="s">
        <v>8316</v>
      </c>
      <c r="Q6956" t="s">
        <v>318</v>
      </c>
      <c r="R6956" t="s">
        <v>319</v>
      </c>
      <c r="S6956" t="s">
        <v>249</v>
      </c>
      <c r="T6956" t="b">
        <v>1</v>
      </c>
    </row>
    <row r="6957" spans="1:20" x14ac:dyDescent="0.25">
      <c r="A6957" t="s">
        <v>259</v>
      </c>
      <c r="B6957" t="s">
        <v>382</v>
      </c>
      <c r="C6957" t="s">
        <v>237</v>
      </c>
      <c r="D6957" t="s">
        <v>4224</v>
      </c>
      <c r="E6957" t="s">
        <v>4139</v>
      </c>
      <c r="F6957" t="s">
        <v>10333</v>
      </c>
      <c r="G6957" t="s">
        <v>10333</v>
      </c>
      <c r="H6957">
        <v>2.35</v>
      </c>
      <c r="I6957" t="s">
        <v>265</v>
      </c>
      <c r="J6957" t="s">
        <v>242</v>
      </c>
      <c r="K6957" t="s">
        <v>243</v>
      </c>
      <c r="L6957" t="s">
        <v>244</v>
      </c>
      <c r="M6957">
        <v>0</v>
      </c>
      <c r="N6957">
        <v>2.35</v>
      </c>
      <c r="O6957" t="s">
        <v>4225</v>
      </c>
      <c r="P6957" t="s">
        <v>13714</v>
      </c>
      <c r="Q6957" t="s">
        <v>4227</v>
      </c>
      <c r="R6957" t="s">
        <v>13715</v>
      </c>
      <c r="S6957" t="s">
        <v>390</v>
      </c>
      <c r="T6957" t="b">
        <v>1</v>
      </c>
    </row>
    <row r="6958" spans="1:20" x14ac:dyDescent="0.25">
      <c r="A6958" t="s">
        <v>259</v>
      </c>
      <c r="B6958" t="s">
        <v>382</v>
      </c>
      <c r="C6958" t="s">
        <v>294</v>
      </c>
      <c r="D6958" t="s">
        <v>4224</v>
      </c>
      <c r="E6958" t="s">
        <v>4139</v>
      </c>
      <c r="F6958" t="s">
        <v>10333</v>
      </c>
      <c r="G6958" t="s">
        <v>10333</v>
      </c>
      <c r="H6958">
        <v>1.2110000000000001</v>
      </c>
      <c r="I6958" t="s">
        <v>265</v>
      </c>
      <c r="J6958" t="s">
        <v>242</v>
      </c>
      <c r="K6958" t="s">
        <v>243</v>
      </c>
      <c r="L6958" t="s">
        <v>244</v>
      </c>
      <c r="M6958">
        <v>0</v>
      </c>
      <c r="N6958">
        <v>1.2110000000000001</v>
      </c>
      <c r="O6958" t="s">
        <v>391</v>
      </c>
      <c r="P6958" t="s">
        <v>13714</v>
      </c>
      <c r="Q6958" t="s">
        <v>4227</v>
      </c>
      <c r="R6958" t="s">
        <v>13715</v>
      </c>
      <c r="S6958" t="s">
        <v>390</v>
      </c>
      <c r="T6958" t="b">
        <v>1</v>
      </c>
    </row>
    <row r="6959" spans="1:20" x14ac:dyDescent="0.25">
      <c r="A6959" t="s">
        <v>236</v>
      </c>
      <c r="B6959" t="s">
        <v>236</v>
      </c>
      <c r="C6959" t="s">
        <v>237</v>
      </c>
      <c r="D6959" t="s">
        <v>392</v>
      </c>
      <c r="E6959" t="s">
        <v>251</v>
      </c>
      <c r="F6959" t="s">
        <v>455</v>
      </c>
      <c r="G6959" t="s">
        <v>7214</v>
      </c>
      <c r="H6959">
        <v>0.03</v>
      </c>
      <c r="I6959" t="s">
        <v>759</v>
      </c>
      <c r="J6959" t="s">
        <v>242</v>
      </c>
      <c r="K6959" t="s">
        <v>243</v>
      </c>
      <c r="L6959" t="s">
        <v>244</v>
      </c>
      <c r="M6959">
        <v>0</v>
      </c>
      <c r="N6959">
        <v>0.03</v>
      </c>
      <c r="O6959" t="s">
        <v>255</v>
      </c>
      <c r="P6959" t="s">
        <v>13716</v>
      </c>
      <c r="Q6959" t="s">
        <v>397</v>
      </c>
      <c r="R6959" t="s">
        <v>458</v>
      </c>
      <c r="S6959" t="s">
        <v>249</v>
      </c>
      <c r="T6959" t="b">
        <v>1</v>
      </c>
    </row>
    <row r="6960" spans="1:20" x14ac:dyDescent="0.25">
      <c r="A6960" t="s">
        <v>236</v>
      </c>
      <c r="B6960" t="s">
        <v>236</v>
      </c>
      <c r="C6960" t="s">
        <v>237</v>
      </c>
      <c r="D6960" t="s">
        <v>566</v>
      </c>
      <c r="E6960" t="s">
        <v>251</v>
      </c>
      <c r="F6960" t="s">
        <v>1520</v>
      </c>
      <c r="G6960" t="s">
        <v>1521</v>
      </c>
      <c r="H6960">
        <v>8.5000000000000006E-3</v>
      </c>
      <c r="I6960" t="s">
        <v>241</v>
      </c>
      <c r="J6960" t="s">
        <v>242</v>
      </c>
      <c r="K6960" t="s">
        <v>243</v>
      </c>
      <c r="L6960" t="s">
        <v>244</v>
      </c>
      <c r="M6960">
        <v>0</v>
      </c>
      <c r="N6960">
        <v>8.5000000000000006E-3</v>
      </c>
      <c r="O6960" t="s">
        <v>255</v>
      </c>
      <c r="P6960" t="s">
        <v>13717</v>
      </c>
      <c r="Q6960" t="s">
        <v>571</v>
      </c>
      <c r="R6960" t="s">
        <v>2161</v>
      </c>
      <c r="S6960" t="s">
        <v>249</v>
      </c>
      <c r="T6960" t="b">
        <v>1</v>
      </c>
    </row>
    <row r="6961" spans="1:20" x14ac:dyDescent="0.25">
      <c r="A6961" t="s">
        <v>259</v>
      </c>
      <c r="B6961" t="s">
        <v>260</v>
      </c>
      <c r="C6961" t="s">
        <v>237</v>
      </c>
      <c r="D6961" t="s">
        <v>4772</v>
      </c>
      <c r="E6961" t="s">
        <v>9094</v>
      </c>
      <c r="F6961" t="s">
        <v>13718</v>
      </c>
      <c r="G6961" t="s">
        <v>13718</v>
      </c>
      <c r="H6961">
        <v>6.1180000000000003</v>
      </c>
      <c r="I6961" t="s">
        <v>265</v>
      </c>
      <c r="J6961" t="s">
        <v>242</v>
      </c>
      <c r="K6961" t="s">
        <v>243</v>
      </c>
      <c r="L6961" t="s">
        <v>244</v>
      </c>
      <c r="M6961">
        <v>0</v>
      </c>
      <c r="N6961">
        <v>6.1180000000000003</v>
      </c>
      <c r="O6961" t="s">
        <v>290</v>
      </c>
      <c r="P6961" t="s">
        <v>13719</v>
      </c>
      <c r="Q6961" t="s">
        <v>4775</v>
      </c>
      <c r="R6961" t="s">
        <v>13720</v>
      </c>
      <c r="S6961" t="s">
        <v>270</v>
      </c>
      <c r="T6961" t="b">
        <v>1</v>
      </c>
    </row>
    <row r="6962" spans="1:20" x14ac:dyDescent="0.25">
      <c r="A6962" t="s">
        <v>259</v>
      </c>
      <c r="B6962" t="s">
        <v>260</v>
      </c>
      <c r="C6962" t="s">
        <v>294</v>
      </c>
      <c r="D6962" t="s">
        <v>4772</v>
      </c>
      <c r="E6962" t="s">
        <v>9094</v>
      </c>
      <c r="F6962" t="s">
        <v>13718</v>
      </c>
      <c r="G6962" t="s">
        <v>13718</v>
      </c>
      <c r="H6962">
        <v>1.44</v>
      </c>
      <c r="I6962" t="s">
        <v>265</v>
      </c>
      <c r="J6962" t="s">
        <v>242</v>
      </c>
      <c r="K6962" t="s">
        <v>243</v>
      </c>
      <c r="L6962" t="s">
        <v>244</v>
      </c>
      <c r="M6962">
        <v>0</v>
      </c>
      <c r="N6962">
        <v>1.44</v>
      </c>
      <c r="O6962" t="s">
        <v>290</v>
      </c>
      <c r="P6962" t="s">
        <v>13719</v>
      </c>
      <c r="Q6962" t="s">
        <v>4775</v>
      </c>
      <c r="R6962" t="s">
        <v>13720</v>
      </c>
      <c r="S6962" t="s">
        <v>270</v>
      </c>
      <c r="T6962" t="b">
        <v>1</v>
      </c>
    </row>
    <row r="6963" spans="1:20" x14ac:dyDescent="0.25">
      <c r="A6963" t="s">
        <v>259</v>
      </c>
      <c r="B6963" t="s">
        <v>260</v>
      </c>
      <c r="C6963" t="s">
        <v>237</v>
      </c>
      <c r="D6963" t="s">
        <v>1442</v>
      </c>
      <c r="E6963" t="s">
        <v>1729</v>
      </c>
      <c r="F6963" t="s">
        <v>8307</v>
      </c>
      <c r="G6963" t="s">
        <v>8307</v>
      </c>
      <c r="H6963">
        <v>0.26600000000000001</v>
      </c>
      <c r="I6963" t="s">
        <v>265</v>
      </c>
      <c r="J6963" t="s">
        <v>242</v>
      </c>
      <c r="K6963" t="s">
        <v>243</v>
      </c>
      <c r="L6963" t="s">
        <v>244</v>
      </c>
      <c r="M6963">
        <v>0</v>
      </c>
      <c r="N6963">
        <v>0.26600000000000001</v>
      </c>
      <c r="O6963" t="s">
        <v>446</v>
      </c>
      <c r="P6963" t="s">
        <v>13721</v>
      </c>
      <c r="Q6963" t="s">
        <v>1446</v>
      </c>
      <c r="R6963" t="s">
        <v>13722</v>
      </c>
      <c r="S6963" t="s">
        <v>270</v>
      </c>
      <c r="T6963" t="b">
        <v>1</v>
      </c>
    </row>
    <row r="6964" spans="1:20" x14ac:dyDescent="0.25">
      <c r="A6964" t="s">
        <v>259</v>
      </c>
      <c r="B6964" t="s">
        <v>260</v>
      </c>
      <c r="C6964" t="s">
        <v>336</v>
      </c>
      <c r="D6964" t="s">
        <v>1442</v>
      </c>
      <c r="E6964" t="s">
        <v>1729</v>
      </c>
      <c r="F6964" t="s">
        <v>8307</v>
      </c>
      <c r="G6964" t="s">
        <v>8307</v>
      </c>
      <c r="H6964">
        <v>1377</v>
      </c>
      <c r="I6964" t="s">
        <v>265</v>
      </c>
      <c r="J6964" t="s">
        <v>242</v>
      </c>
      <c r="K6964" t="s">
        <v>243</v>
      </c>
      <c r="L6964" t="s">
        <v>244</v>
      </c>
      <c r="M6964">
        <v>0</v>
      </c>
      <c r="N6964">
        <v>1377</v>
      </c>
      <c r="O6964" t="s">
        <v>446</v>
      </c>
      <c r="P6964" t="s">
        <v>13721</v>
      </c>
      <c r="Q6964" t="s">
        <v>1446</v>
      </c>
      <c r="R6964" t="s">
        <v>13723</v>
      </c>
      <c r="S6964" t="s">
        <v>270</v>
      </c>
      <c r="T6964" t="b">
        <v>1</v>
      </c>
    </row>
    <row r="6965" spans="1:20" x14ac:dyDescent="0.25">
      <c r="A6965" t="s">
        <v>259</v>
      </c>
      <c r="B6965" t="s">
        <v>260</v>
      </c>
      <c r="C6965" t="s">
        <v>336</v>
      </c>
      <c r="D6965" t="s">
        <v>1442</v>
      </c>
      <c r="E6965" t="s">
        <v>1729</v>
      </c>
      <c r="F6965" t="s">
        <v>8307</v>
      </c>
      <c r="G6965" t="s">
        <v>8307</v>
      </c>
      <c r="H6965">
        <v>2661</v>
      </c>
      <c r="I6965" t="s">
        <v>265</v>
      </c>
      <c r="J6965" t="s">
        <v>242</v>
      </c>
      <c r="K6965" t="s">
        <v>243</v>
      </c>
      <c r="L6965" t="s">
        <v>244</v>
      </c>
      <c r="M6965">
        <v>0</v>
      </c>
      <c r="N6965">
        <v>2661</v>
      </c>
      <c r="O6965" t="s">
        <v>446</v>
      </c>
      <c r="P6965" t="s">
        <v>13721</v>
      </c>
      <c r="Q6965" t="s">
        <v>1446</v>
      </c>
      <c r="R6965" t="s">
        <v>13724</v>
      </c>
      <c r="S6965" t="s">
        <v>270</v>
      </c>
      <c r="T6965" t="b">
        <v>1</v>
      </c>
    </row>
    <row r="6966" spans="1:20" x14ac:dyDescent="0.25">
      <c r="A6966" t="s">
        <v>259</v>
      </c>
      <c r="B6966" t="s">
        <v>260</v>
      </c>
      <c r="C6966" t="s">
        <v>237</v>
      </c>
      <c r="D6966" t="s">
        <v>2434</v>
      </c>
      <c r="E6966" t="s">
        <v>3859</v>
      </c>
      <c r="F6966" t="s">
        <v>13725</v>
      </c>
      <c r="G6966" t="s">
        <v>13726</v>
      </c>
      <c r="H6966">
        <v>0.33</v>
      </c>
      <c r="I6966" t="s">
        <v>265</v>
      </c>
      <c r="J6966" t="s">
        <v>242</v>
      </c>
      <c r="K6966" t="s">
        <v>243</v>
      </c>
      <c r="L6966" t="s">
        <v>244</v>
      </c>
      <c r="M6966">
        <v>0</v>
      </c>
      <c r="N6966">
        <v>0.33</v>
      </c>
      <c r="O6966" t="s">
        <v>266</v>
      </c>
      <c r="P6966" t="s">
        <v>13727</v>
      </c>
      <c r="Q6966" t="s">
        <v>2438</v>
      </c>
      <c r="R6966" t="s">
        <v>13728</v>
      </c>
      <c r="S6966" t="s">
        <v>270</v>
      </c>
      <c r="T6966" t="b">
        <v>1</v>
      </c>
    </row>
    <row r="6967" spans="1:20" x14ac:dyDescent="0.25">
      <c r="A6967" t="s">
        <v>259</v>
      </c>
      <c r="B6967" t="s">
        <v>260</v>
      </c>
      <c r="C6967" t="s">
        <v>237</v>
      </c>
      <c r="D6967" t="s">
        <v>1588</v>
      </c>
      <c r="E6967" t="s">
        <v>2325</v>
      </c>
      <c r="F6967" t="s">
        <v>13729</v>
      </c>
      <c r="G6967" t="s">
        <v>13729</v>
      </c>
      <c r="H6967">
        <v>26.69</v>
      </c>
      <c r="I6967" t="s">
        <v>265</v>
      </c>
      <c r="J6967" t="s">
        <v>242</v>
      </c>
      <c r="K6967" t="s">
        <v>243</v>
      </c>
      <c r="L6967" t="s">
        <v>244</v>
      </c>
      <c r="M6967">
        <v>0</v>
      </c>
      <c r="N6967">
        <v>26.69</v>
      </c>
      <c r="O6967" t="s">
        <v>476</v>
      </c>
      <c r="P6967" t="s">
        <v>13730</v>
      </c>
      <c r="Q6967" t="s">
        <v>1592</v>
      </c>
      <c r="R6967" t="s">
        <v>13731</v>
      </c>
      <c r="S6967" t="s">
        <v>270</v>
      </c>
      <c r="T6967" t="b">
        <v>1</v>
      </c>
    </row>
    <row r="6968" spans="1:20" x14ac:dyDescent="0.25">
      <c r="A6968" t="s">
        <v>259</v>
      </c>
      <c r="B6968" t="s">
        <v>260</v>
      </c>
      <c r="C6968" t="s">
        <v>336</v>
      </c>
      <c r="D6968" t="s">
        <v>1588</v>
      </c>
      <c r="E6968" t="s">
        <v>2325</v>
      </c>
      <c r="F6968" t="s">
        <v>13729</v>
      </c>
      <c r="G6968" t="s">
        <v>13729</v>
      </c>
      <c r="H6968">
        <v>135981</v>
      </c>
      <c r="I6968" t="s">
        <v>265</v>
      </c>
      <c r="J6968" t="s">
        <v>242</v>
      </c>
      <c r="K6968" t="s">
        <v>243</v>
      </c>
      <c r="L6968" t="s">
        <v>244</v>
      </c>
      <c r="M6968">
        <v>0</v>
      </c>
      <c r="N6968">
        <v>135981</v>
      </c>
      <c r="O6968" t="s">
        <v>476</v>
      </c>
      <c r="P6968" t="s">
        <v>13730</v>
      </c>
      <c r="Q6968" t="s">
        <v>1592</v>
      </c>
      <c r="R6968" t="s">
        <v>13732</v>
      </c>
      <c r="S6968" t="s">
        <v>270</v>
      </c>
      <c r="T6968" t="b">
        <v>1</v>
      </c>
    </row>
    <row r="6969" spans="1:20" x14ac:dyDescent="0.25">
      <c r="A6969" t="s">
        <v>259</v>
      </c>
      <c r="B6969" t="s">
        <v>260</v>
      </c>
      <c r="C6969" t="s">
        <v>336</v>
      </c>
      <c r="D6969" t="s">
        <v>1588</v>
      </c>
      <c r="E6969" t="s">
        <v>2325</v>
      </c>
      <c r="F6969" t="s">
        <v>13729</v>
      </c>
      <c r="G6969" t="s">
        <v>13729</v>
      </c>
      <c r="H6969">
        <v>196957</v>
      </c>
      <c r="I6969" t="s">
        <v>265</v>
      </c>
      <c r="J6969" t="s">
        <v>242</v>
      </c>
      <c r="K6969" t="s">
        <v>243</v>
      </c>
      <c r="L6969" t="s">
        <v>244</v>
      </c>
      <c r="M6969">
        <v>0</v>
      </c>
      <c r="N6969">
        <v>196957</v>
      </c>
      <c r="O6969" t="s">
        <v>476</v>
      </c>
      <c r="P6969" t="s">
        <v>13730</v>
      </c>
      <c r="Q6969" t="s">
        <v>1592</v>
      </c>
      <c r="R6969" t="s">
        <v>13733</v>
      </c>
      <c r="S6969" t="s">
        <v>270</v>
      </c>
      <c r="T6969" t="b">
        <v>1</v>
      </c>
    </row>
    <row r="6970" spans="1:20" x14ac:dyDescent="0.25">
      <c r="A6970" t="s">
        <v>259</v>
      </c>
      <c r="B6970" t="s">
        <v>260</v>
      </c>
      <c r="C6970" t="s">
        <v>237</v>
      </c>
      <c r="D6970" t="s">
        <v>3163</v>
      </c>
      <c r="E6970" t="s">
        <v>11689</v>
      </c>
      <c r="F6970" t="s">
        <v>13734</v>
      </c>
      <c r="G6970" t="s">
        <v>13734</v>
      </c>
      <c r="H6970">
        <v>0.20988200000000001</v>
      </c>
      <c r="I6970" t="s">
        <v>265</v>
      </c>
      <c r="J6970" t="s">
        <v>242</v>
      </c>
      <c r="K6970" t="s">
        <v>243</v>
      </c>
      <c r="L6970" t="s">
        <v>244</v>
      </c>
      <c r="M6970">
        <v>0</v>
      </c>
      <c r="N6970">
        <v>0.20988200000000001</v>
      </c>
      <c r="O6970" t="s">
        <v>372</v>
      </c>
      <c r="P6970" t="s">
        <v>13735</v>
      </c>
      <c r="Q6970" t="s">
        <v>3167</v>
      </c>
      <c r="R6970" t="s">
        <v>13736</v>
      </c>
      <c r="S6970" t="s">
        <v>270</v>
      </c>
      <c r="T6970" t="b">
        <v>1</v>
      </c>
    </row>
    <row r="6971" spans="1:20" x14ac:dyDescent="0.25">
      <c r="A6971" t="s">
        <v>259</v>
      </c>
      <c r="B6971" t="s">
        <v>260</v>
      </c>
      <c r="C6971" t="s">
        <v>294</v>
      </c>
      <c r="D6971" t="s">
        <v>3163</v>
      </c>
      <c r="E6971" t="s">
        <v>11689</v>
      </c>
      <c r="F6971" t="s">
        <v>13734</v>
      </c>
      <c r="G6971" t="s">
        <v>13734</v>
      </c>
      <c r="H6971">
        <v>6.7699999999999996E-2</v>
      </c>
      <c r="I6971" t="s">
        <v>265</v>
      </c>
      <c r="J6971" t="s">
        <v>242</v>
      </c>
      <c r="K6971" t="s">
        <v>243</v>
      </c>
      <c r="L6971" t="s">
        <v>244</v>
      </c>
      <c r="M6971">
        <v>0</v>
      </c>
      <c r="N6971">
        <v>6.7699999999999996E-2</v>
      </c>
      <c r="O6971" t="s">
        <v>372</v>
      </c>
      <c r="P6971" t="s">
        <v>13735</v>
      </c>
      <c r="Q6971" t="s">
        <v>3167</v>
      </c>
      <c r="R6971" t="s">
        <v>13736</v>
      </c>
      <c r="S6971" t="s">
        <v>270</v>
      </c>
      <c r="T6971" t="b">
        <v>1</v>
      </c>
    </row>
    <row r="6972" spans="1:20" x14ac:dyDescent="0.25">
      <c r="A6972" t="s">
        <v>236</v>
      </c>
      <c r="B6972" t="s">
        <v>236</v>
      </c>
      <c r="C6972" t="s">
        <v>237</v>
      </c>
      <c r="D6972" t="s">
        <v>392</v>
      </c>
      <c r="F6972" t="s">
        <v>1562</v>
      </c>
      <c r="G6972" t="s">
        <v>5676</v>
      </c>
      <c r="H6972">
        <v>6.9000000000000006E-2</v>
      </c>
      <c r="I6972" t="s">
        <v>759</v>
      </c>
      <c r="J6972" t="s">
        <v>242</v>
      </c>
      <c r="K6972" t="s">
        <v>243</v>
      </c>
      <c r="L6972" t="s">
        <v>244</v>
      </c>
      <c r="M6972">
        <v>0</v>
      </c>
      <c r="N6972">
        <v>6.9000000000000006E-2</v>
      </c>
      <c r="O6972" t="s">
        <v>5677</v>
      </c>
      <c r="P6972" t="s">
        <v>5678</v>
      </c>
      <c r="Q6972" t="s">
        <v>397</v>
      </c>
      <c r="R6972" t="s">
        <v>1565</v>
      </c>
      <c r="S6972" t="s">
        <v>249</v>
      </c>
      <c r="T6972" t="b">
        <v>0</v>
      </c>
    </row>
    <row r="6973" spans="1:20" x14ac:dyDescent="0.25">
      <c r="A6973" t="s">
        <v>259</v>
      </c>
      <c r="B6973" t="s">
        <v>260</v>
      </c>
      <c r="C6973" t="s">
        <v>237</v>
      </c>
      <c r="D6973" t="s">
        <v>3619</v>
      </c>
      <c r="E6973" t="s">
        <v>3620</v>
      </c>
      <c r="F6973" t="s">
        <v>13737</v>
      </c>
      <c r="G6973" t="s">
        <v>13737</v>
      </c>
      <c r="H6973">
        <v>0.22800000000000001</v>
      </c>
      <c r="I6973" t="s">
        <v>265</v>
      </c>
      <c r="J6973" t="s">
        <v>242</v>
      </c>
      <c r="K6973" t="s">
        <v>243</v>
      </c>
      <c r="L6973" t="s">
        <v>244</v>
      </c>
      <c r="M6973">
        <v>0</v>
      </c>
      <c r="N6973">
        <v>0.22800000000000001</v>
      </c>
      <c r="O6973" t="s">
        <v>4919</v>
      </c>
      <c r="P6973" t="s">
        <v>13738</v>
      </c>
      <c r="Q6973" t="s">
        <v>3623</v>
      </c>
      <c r="R6973" t="s">
        <v>13739</v>
      </c>
      <c r="S6973" t="s">
        <v>270</v>
      </c>
      <c r="T6973" t="b">
        <v>1</v>
      </c>
    </row>
    <row r="6974" spans="1:20" x14ac:dyDescent="0.25">
      <c r="A6974" t="s">
        <v>236</v>
      </c>
      <c r="B6974" t="s">
        <v>236</v>
      </c>
      <c r="C6974" t="s">
        <v>237</v>
      </c>
      <c r="D6974" t="s">
        <v>566</v>
      </c>
      <c r="F6974" t="s">
        <v>808</v>
      </c>
      <c r="G6974" t="s">
        <v>1053</v>
      </c>
      <c r="H6974">
        <v>0</v>
      </c>
      <c r="I6974" t="s">
        <v>254</v>
      </c>
      <c r="J6974" t="s">
        <v>242</v>
      </c>
      <c r="K6974" t="s">
        <v>243</v>
      </c>
      <c r="L6974" t="s">
        <v>244</v>
      </c>
      <c r="M6974">
        <v>0</v>
      </c>
      <c r="N6974">
        <v>0</v>
      </c>
      <c r="O6974" t="s">
        <v>4331</v>
      </c>
      <c r="P6974" t="s">
        <v>4332</v>
      </c>
      <c r="Q6974" t="s">
        <v>571</v>
      </c>
      <c r="R6974" t="s">
        <v>883</v>
      </c>
      <c r="S6974" t="s">
        <v>249</v>
      </c>
      <c r="T6974" t="b">
        <v>0</v>
      </c>
    </row>
    <row r="6975" spans="1:20" x14ac:dyDescent="0.25">
      <c r="A6975" t="s">
        <v>236</v>
      </c>
      <c r="B6975" t="s">
        <v>236</v>
      </c>
      <c r="C6975" t="s">
        <v>237</v>
      </c>
      <c r="D6975" t="s">
        <v>392</v>
      </c>
      <c r="E6975" t="s">
        <v>251</v>
      </c>
      <c r="F6975" t="s">
        <v>455</v>
      </c>
      <c r="G6975" t="s">
        <v>8804</v>
      </c>
      <c r="H6975">
        <v>0</v>
      </c>
      <c r="I6975" t="s">
        <v>241</v>
      </c>
      <c r="J6975" t="s">
        <v>242</v>
      </c>
      <c r="K6975" t="s">
        <v>243</v>
      </c>
      <c r="L6975" t="s">
        <v>244</v>
      </c>
      <c r="M6975">
        <v>0</v>
      </c>
      <c r="N6975">
        <v>0</v>
      </c>
      <c r="O6975" t="s">
        <v>255</v>
      </c>
      <c r="P6975" t="s">
        <v>13740</v>
      </c>
      <c r="Q6975" t="s">
        <v>397</v>
      </c>
      <c r="R6975" t="s">
        <v>458</v>
      </c>
      <c r="S6975" t="s">
        <v>249</v>
      </c>
      <c r="T6975" t="b">
        <v>1</v>
      </c>
    </row>
    <row r="6976" spans="1:20" x14ac:dyDescent="0.25">
      <c r="A6976" t="s">
        <v>259</v>
      </c>
      <c r="B6976" t="s">
        <v>260</v>
      </c>
      <c r="C6976" t="s">
        <v>237</v>
      </c>
      <c r="D6976" t="s">
        <v>1832</v>
      </c>
      <c r="E6976" t="s">
        <v>5753</v>
      </c>
      <c r="F6976" t="s">
        <v>13582</v>
      </c>
      <c r="G6976" t="s">
        <v>13583</v>
      </c>
      <c r="H6976">
        <v>6.3600000000000004E-2</v>
      </c>
      <c r="I6976" t="s">
        <v>265</v>
      </c>
      <c r="J6976" t="s">
        <v>242</v>
      </c>
      <c r="K6976" t="s">
        <v>243</v>
      </c>
      <c r="L6976" t="s">
        <v>244</v>
      </c>
      <c r="M6976">
        <v>0</v>
      </c>
      <c r="N6976">
        <v>6.3600000000000004E-2</v>
      </c>
      <c r="O6976" t="s">
        <v>446</v>
      </c>
      <c r="P6976" t="s">
        <v>13741</v>
      </c>
      <c r="Q6976" t="s">
        <v>1836</v>
      </c>
      <c r="R6976" t="s">
        <v>13742</v>
      </c>
      <c r="S6976" t="s">
        <v>270</v>
      </c>
      <c r="T6976" t="b">
        <v>1</v>
      </c>
    </row>
    <row r="6977" spans="1:20" x14ac:dyDescent="0.25">
      <c r="A6977" t="s">
        <v>259</v>
      </c>
      <c r="B6977" t="s">
        <v>260</v>
      </c>
      <c r="C6977" t="s">
        <v>294</v>
      </c>
      <c r="D6977" t="s">
        <v>1832</v>
      </c>
      <c r="E6977" t="s">
        <v>5753</v>
      </c>
      <c r="F6977" t="s">
        <v>13582</v>
      </c>
      <c r="G6977" t="s">
        <v>13583</v>
      </c>
      <c r="H6977">
        <v>4.5199999999999997E-2</v>
      </c>
      <c r="I6977" t="s">
        <v>265</v>
      </c>
      <c r="J6977" t="s">
        <v>242</v>
      </c>
      <c r="K6977" t="s">
        <v>243</v>
      </c>
      <c r="L6977" t="s">
        <v>244</v>
      </c>
      <c r="M6977">
        <v>0</v>
      </c>
      <c r="N6977">
        <v>4.5199999999999997E-2</v>
      </c>
      <c r="O6977" t="s">
        <v>446</v>
      </c>
      <c r="P6977" t="s">
        <v>13741</v>
      </c>
      <c r="Q6977" t="s">
        <v>1836</v>
      </c>
      <c r="R6977" t="s">
        <v>13742</v>
      </c>
      <c r="S6977" t="s">
        <v>270</v>
      </c>
      <c r="T6977" t="b">
        <v>1</v>
      </c>
    </row>
    <row r="6978" spans="1:20" x14ac:dyDescent="0.25">
      <c r="A6978" t="s">
        <v>236</v>
      </c>
      <c r="B6978" t="s">
        <v>615</v>
      </c>
      <c r="C6978" t="s">
        <v>237</v>
      </c>
      <c r="D6978" t="s">
        <v>615</v>
      </c>
      <c r="F6978" t="s">
        <v>9745</v>
      </c>
      <c r="G6978" t="s">
        <v>13743</v>
      </c>
      <c r="H6978">
        <v>0.14000000000000001</v>
      </c>
      <c r="I6978" t="s">
        <v>618</v>
      </c>
      <c r="J6978" t="s">
        <v>242</v>
      </c>
      <c r="K6978" t="s">
        <v>243</v>
      </c>
      <c r="L6978" t="s">
        <v>244</v>
      </c>
      <c r="M6978">
        <v>0</v>
      </c>
      <c r="N6978">
        <v>0.14000000000000001</v>
      </c>
      <c r="O6978" t="s">
        <v>432</v>
      </c>
      <c r="P6978" t="s">
        <v>13744</v>
      </c>
      <c r="Q6978" t="s">
        <v>621</v>
      </c>
      <c r="R6978" t="s">
        <v>9748</v>
      </c>
      <c r="S6978" t="s">
        <v>623</v>
      </c>
      <c r="T6978" t="b">
        <v>1</v>
      </c>
    </row>
    <row r="6979" spans="1:20" x14ac:dyDescent="0.25">
      <c r="A6979" t="s">
        <v>259</v>
      </c>
      <c r="B6979" t="s">
        <v>260</v>
      </c>
      <c r="C6979" t="s">
        <v>237</v>
      </c>
      <c r="D6979" t="s">
        <v>643</v>
      </c>
      <c r="E6979" t="s">
        <v>1358</v>
      </c>
      <c r="F6979" t="s">
        <v>13745</v>
      </c>
      <c r="G6979" t="s">
        <v>13745</v>
      </c>
      <c r="H6979">
        <v>0.113803</v>
      </c>
      <c r="I6979" t="s">
        <v>265</v>
      </c>
      <c r="J6979" t="s">
        <v>242</v>
      </c>
      <c r="K6979" t="s">
        <v>243</v>
      </c>
      <c r="L6979" t="s">
        <v>244</v>
      </c>
      <c r="M6979">
        <v>0</v>
      </c>
      <c r="N6979">
        <v>0.113803</v>
      </c>
      <c r="O6979" t="s">
        <v>372</v>
      </c>
      <c r="P6979" t="s">
        <v>13746</v>
      </c>
      <c r="Q6979" t="s">
        <v>647</v>
      </c>
      <c r="R6979" t="s">
        <v>13747</v>
      </c>
      <c r="S6979" t="s">
        <v>270</v>
      </c>
      <c r="T6979" t="b">
        <v>1</v>
      </c>
    </row>
    <row r="6980" spans="1:20" x14ac:dyDescent="0.25">
      <c r="A6980" t="s">
        <v>236</v>
      </c>
      <c r="B6980" t="s">
        <v>236</v>
      </c>
      <c r="C6980" t="s">
        <v>237</v>
      </c>
      <c r="D6980" t="s">
        <v>1246</v>
      </c>
      <c r="F6980" t="s">
        <v>559</v>
      </c>
      <c r="G6980" t="s">
        <v>2479</v>
      </c>
      <c r="H6980">
        <v>6.7000000000000004E-2</v>
      </c>
      <c r="I6980" t="s">
        <v>254</v>
      </c>
      <c r="J6980" t="s">
        <v>242</v>
      </c>
      <c r="K6980" t="s">
        <v>243</v>
      </c>
      <c r="L6980" t="s">
        <v>244</v>
      </c>
      <c r="M6980">
        <v>0</v>
      </c>
      <c r="N6980">
        <v>6.7000000000000004E-2</v>
      </c>
      <c r="O6980" t="s">
        <v>1248</v>
      </c>
      <c r="P6980" t="s">
        <v>13748</v>
      </c>
      <c r="Q6980" t="s">
        <v>1250</v>
      </c>
      <c r="R6980" t="s">
        <v>1251</v>
      </c>
      <c r="S6980" t="s">
        <v>249</v>
      </c>
      <c r="T6980" t="b">
        <v>1</v>
      </c>
    </row>
    <row r="6981" spans="1:20" x14ac:dyDescent="0.25">
      <c r="A6981" t="s">
        <v>236</v>
      </c>
      <c r="B6981" t="s">
        <v>236</v>
      </c>
      <c r="C6981" t="s">
        <v>237</v>
      </c>
      <c r="D6981" t="s">
        <v>250</v>
      </c>
      <c r="F6981" t="s">
        <v>1562</v>
      </c>
      <c r="G6981" t="s">
        <v>13749</v>
      </c>
      <c r="H6981">
        <v>3.2499999999999999E-3</v>
      </c>
      <c r="I6981" t="s">
        <v>561</v>
      </c>
      <c r="J6981" t="s">
        <v>242</v>
      </c>
      <c r="K6981" t="s">
        <v>243</v>
      </c>
      <c r="L6981" t="s">
        <v>244</v>
      </c>
      <c r="M6981">
        <v>0</v>
      </c>
      <c r="N6981">
        <v>3.2499999999999999E-3</v>
      </c>
      <c r="O6981" t="s">
        <v>432</v>
      </c>
      <c r="P6981" t="s">
        <v>13750</v>
      </c>
      <c r="Q6981" t="s">
        <v>257</v>
      </c>
      <c r="R6981" t="s">
        <v>6361</v>
      </c>
      <c r="S6981" t="s">
        <v>249</v>
      </c>
      <c r="T6981" t="b">
        <v>1</v>
      </c>
    </row>
    <row r="6982" spans="1:20" x14ac:dyDescent="0.25">
      <c r="A6982" t="s">
        <v>259</v>
      </c>
      <c r="B6982" t="s">
        <v>260</v>
      </c>
      <c r="C6982" t="s">
        <v>237</v>
      </c>
      <c r="D6982" t="s">
        <v>3026</v>
      </c>
      <c r="E6982" t="s">
        <v>3027</v>
      </c>
      <c r="F6982" t="s">
        <v>13751</v>
      </c>
      <c r="G6982" t="s">
        <v>13751</v>
      </c>
      <c r="H6982">
        <v>1.3340000000000001</v>
      </c>
      <c r="I6982" t="s">
        <v>265</v>
      </c>
      <c r="J6982" t="s">
        <v>242</v>
      </c>
      <c r="K6982" t="s">
        <v>243</v>
      </c>
      <c r="L6982" t="s">
        <v>244</v>
      </c>
      <c r="M6982">
        <v>0</v>
      </c>
      <c r="N6982">
        <v>1.3340000000000001</v>
      </c>
      <c r="O6982" t="s">
        <v>927</v>
      </c>
      <c r="P6982" t="s">
        <v>13752</v>
      </c>
      <c r="Q6982" t="s">
        <v>3030</v>
      </c>
      <c r="R6982" t="s">
        <v>13753</v>
      </c>
      <c r="S6982" t="s">
        <v>270</v>
      </c>
      <c r="T6982" t="b">
        <v>1</v>
      </c>
    </row>
    <row r="6983" spans="1:20" x14ac:dyDescent="0.25">
      <c r="A6983" t="s">
        <v>259</v>
      </c>
      <c r="B6983" t="s">
        <v>260</v>
      </c>
      <c r="C6983" t="s">
        <v>294</v>
      </c>
      <c r="D6983" t="s">
        <v>3026</v>
      </c>
      <c r="E6983" t="s">
        <v>3027</v>
      </c>
      <c r="F6983" t="s">
        <v>13751</v>
      </c>
      <c r="G6983" t="s">
        <v>13751</v>
      </c>
      <c r="H6983">
        <v>0.373</v>
      </c>
      <c r="I6983" t="s">
        <v>265</v>
      </c>
      <c r="J6983" t="s">
        <v>242</v>
      </c>
      <c r="K6983" t="s">
        <v>243</v>
      </c>
      <c r="L6983" t="s">
        <v>244</v>
      </c>
      <c r="M6983">
        <v>0</v>
      </c>
      <c r="N6983">
        <v>0.373</v>
      </c>
      <c r="O6983" t="s">
        <v>927</v>
      </c>
      <c r="P6983" t="s">
        <v>13752</v>
      </c>
      <c r="Q6983" t="s">
        <v>3030</v>
      </c>
      <c r="R6983" t="s">
        <v>13753</v>
      </c>
      <c r="S6983" t="s">
        <v>270</v>
      </c>
      <c r="T6983" t="b">
        <v>1</v>
      </c>
    </row>
    <row r="6984" spans="1:20" x14ac:dyDescent="0.25">
      <c r="A6984" t="s">
        <v>236</v>
      </c>
      <c r="B6984" t="s">
        <v>236</v>
      </c>
      <c r="C6984" t="s">
        <v>237</v>
      </c>
      <c r="D6984" t="s">
        <v>1246</v>
      </c>
      <c r="F6984" t="s">
        <v>426</v>
      </c>
      <c r="G6984" t="s">
        <v>8203</v>
      </c>
      <c r="H6984">
        <v>1.7500000000000002E-2</v>
      </c>
      <c r="I6984">
        <v>100</v>
      </c>
      <c r="J6984" t="s">
        <v>242</v>
      </c>
      <c r="K6984" t="s">
        <v>243</v>
      </c>
      <c r="L6984" t="s">
        <v>244</v>
      </c>
      <c r="M6984">
        <v>0</v>
      </c>
      <c r="N6984">
        <v>1.7500000000000002E-2</v>
      </c>
      <c r="O6984" t="s">
        <v>1910</v>
      </c>
      <c r="P6984" t="s">
        <v>13754</v>
      </c>
      <c r="Q6984" t="s">
        <v>1250</v>
      </c>
      <c r="R6984" t="s">
        <v>2266</v>
      </c>
      <c r="S6984" t="s">
        <v>249</v>
      </c>
      <c r="T6984" t="b">
        <v>1</v>
      </c>
    </row>
    <row r="6985" spans="1:20" x14ac:dyDescent="0.25">
      <c r="A6985" t="s">
        <v>259</v>
      </c>
      <c r="B6985" t="s">
        <v>260</v>
      </c>
      <c r="C6985" t="s">
        <v>237</v>
      </c>
      <c r="D6985" t="s">
        <v>962</v>
      </c>
      <c r="E6985" t="s">
        <v>2469</v>
      </c>
      <c r="F6985" t="s">
        <v>2470</v>
      </c>
      <c r="G6985" t="s">
        <v>2471</v>
      </c>
      <c r="H6985">
        <v>6.7516999999999994E-2</v>
      </c>
      <c r="I6985" t="s">
        <v>265</v>
      </c>
      <c r="J6985" t="s">
        <v>242</v>
      </c>
      <c r="K6985" t="s">
        <v>243</v>
      </c>
      <c r="L6985" t="s">
        <v>244</v>
      </c>
      <c r="M6985">
        <v>0</v>
      </c>
      <c r="N6985">
        <v>6.7516999999999994E-2</v>
      </c>
      <c r="O6985" t="s">
        <v>372</v>
      </c>
      <c r="P6985" t="s">
        <v>13755</v>
      </c>
      <c r="Q6985" t="s">
        <v>967</v>
      </c>
      <c r="R6985" t="s">
        <v>13756</v>
      </c>
      <c r="S6985" t="s">
        <v>270</v>
      </c>
      <c r="T6985" t="b">
        <v>1</v>
      </c>
    </row>
    <row r="6986" spans="1:20" x14ac:dyDescent="0.25">
      <c r="A6986" t="s">
        <v>259</v>
      </c>
      <c r="B6986" t="s">
        <v>260</v>
      </c>
      <c r="C6986" t="s">
        <v>237</v>
      </c>
      <c r="D6986" t="s">
        <v>3368</v>
      </c>
      <c r="E6986" t="s">
        <v>5709</v>
      </c>
      <c r="F6986" t="s">
        <v>5710</v>
      </c>
      <c r="G6986" t="s">
        <v>5711</v>
      </c>
      <c r="H6986">
        <v>6.1600000000000002E-2</v>
      </c>
      <c r="I6986" t="s">
        <v>265</v>
      </c>
      <c r="J6986" t="s">
        <v>242</v>
      </c>
      <c r="K6986" t="s">
        <v>243</v>
      </c>
      <c r="L6986" t="s">
        <v>244</v>
      </c>
      <c r="M6986">
        <v>0</v>
      </c>
      <c r="N6986">
        <v>6.1600000000000002E-2</v>
      </c>
      <c r="O6986" t="s">
        <v>2901</v>
      </c>
      <c r="P6986" t="s">
        <v>13757</v>
      </c>
      <c r="Q6986" t="s">
        <v>3373</v>
      </c>
      <c r="R6986" t="s">
        <v>13758</v>
      </c>
      <c r="S6986" t="s">
        <v>270</v>
      </c>
      <c r="T6986" t="b">
        <v>1</v>
      </c>
    </row>
    <row r="6987" spans="1:20" x14ac:dyDescent="0.25">
      <c r="A6987" t="s">
        <v>259</v>
      </c>
      <c r="B6987" t="s">
        <v>260</v>
      </c>
      <c r="C6987" t="s">
        <v>237</v>
      </c>
      <c r="D6987" t="s">
        <v>1703</v>
      </c>
      <c r="E6987" t="s">
        <v>4066</v>
      </c>
      <c r="F6987" t="s">
        <v>4067</v>
      </c>
      <c r="G6987" t="s">
        <v>4067</v>
      </c>
      <c r="H6987">
        <v>0.47199999999999998</v>
      </c>
      <c r="I6987" t="s">
        <v>265</v>
      </c>
      <c r="J6987" t="s">
        <v>242</v>
      </c>
      <c r="K6987" t="s">
        <v>243</v>
      </c>
      <c r="L6987" t="s">
        <v>244</v>
      </c>
      <c r="M6987">
        <v>0</v>
      </c>
      <c r="N6987">
        <v>0.47199999999999998</v>
      </c>
      <c r="O6987" t="s">
        <v>324</v>
      </c>
      <c r="P6987" t="s">
        <v>13759</v>
      </c>
      <c r="Q6987" t="s">
        <v>1707</v>
      </c>
      <c r="R6987" t="s">
        <v>13760</v>
      </c>
      <c r="S6987" t="s">
        <v>270</v>
      </c>
      <c r="T6987" t="b">
        <v>1</v>
      </c>
    </row>
    <row r="6988" spans="1:20" x14ac:dyDescent="0.25">
      <c r="A6988" t="s">
        <v>259</v>
      </c>
      <c r="B6988" t="s">
        <v>260</v>
      </c>
      <c r="C6988" t="s">
        <v>294</v>
      </c>
      <c r="D6988" t="s">
        <v>1703</v>
      </c>
      <c r="E6988" t="s">
        <v>4066</v>
      </c>
      <c r="F6988" t="s">
        <v>4067</v>
      </c>
      <c r="G6988" t="s">
        <v>4067</v>
      </c>
      <c r="H6988">
        <v>0.28799999999999998</v>
      </c>
      <c r="I6988" t="s">
        <v>265</v>
      </c>
      <c r="J6988" t="s">
        <v>242</v>
      </c>
      <c r="K6988" t="s">
        <v>243</v>
      </c>
      <c r="L6988" t="s">
        <v>244</v>
      </c>
      <c r="M6988">
        <v>0</v>
      </c>
      <c r="N6988">
        <v>0.28799999999999998</v>
      </c>
      <c r="O6988" t="s">
        <v>324</v>
      </c>
      <c r="P6988" t="s">
        <v>13759</v>
      </c>
      <c r="Q6988" t="s">
        <v>1707</v>
      </c>
      <c r="R6988" t="s">
        <v>13760</v>
      </c>
      <c r="S6988" t="s">
        <v>270</v>
      </c>
      <c r="T6988" t="b">
        <v>1</v>
      </c>
    </row>
    <row r="6989" spans="1:20" x14ac:dyDescent="0.25">
      <c r="A6989" t="s">
        <v>259</v>
      </c>
      <c r="B6989" t="s">
        <v>260</v>
      </c>
      <c r="C6989" t="s">
        <v>237</v>
      </c>
      <c r="D6989" t="s">
        <v>538</v>
      </c>
      <c r="E6989" t="s">
        <v>4083</v>
      </c>
      <c r="F6989" t="s">
        <v>13761</v>
      </c>
      <c r="G6989" t="s">
        <v>13761</v>
      </c>
      <c r="H6989">
        <v>1.728</v>
      </c>
      <c r="I6989" t="s">
        <v>265</v>
      </c>
      <c r="J6989" t="s">
        <v>242</v>
      </c>
      <c r="K6989" t="s">
        <v>243</v>
      </c>
      <c r="L6989" t="s">
        <v>244</v>
      </c>
      <c r="M6989">
        <v>0</v>
      </c>
      <c r="N6989">
        <v>1.728</v>
      </c>
      <c r="O6989" t="s">
        <v>290</v>
      </c>
      <c r="P6989" t="s">
        <v>13762</v>
      </c>
      <c r="Q6989" t="s">
        <v>542</v>
      </c>
      <c r="R6989" t="s">
        <v>13763</v>
      </c>
      <c r="S6989" t="s">
        <v>270</v>
      </c>
      <c r="T6989" t="b">
        <v>1</v>
      </c>
    </row>
    <row r="6990" spans="1:20" x14ac:dyDescent="0.25">
      <c r="A6990" t="s">
        <v>236</v>
      </c>
      <c r="B6990" t="s">
        <v>236</v>
      </c>
      <c r="C6990" t="s">
        <v>237</v>
      </c>
      <c r="D6990" t="s">
        <v>250</v>
      </c>
      <c r="F6990" t="s">
        <v>1596</v>
      </c>
      <c r="G6990" t="s">
        <v>2864</v>
      </c>
      <c r="H6990">
        <v>65</v>
      </c>
      <c r="I6990" t="s">
        <v>254</v>
      </c>
      <c r="J6990" t="s">
        <v>242</v>
      </c>
      <c r="K6990" t="s">
        <v>243</v>
      </c>
      <c r="L6990" t="s">
        <v>244</v>
      </c>
      <c r="M6990">
        <v>0</v>
      </c>
      <c r="N6990">
        <v>65</v>
      </c>
      <c r="O6990" t="s">
        <v>1044</v>
      </c>
      <c r="P6990" t="s">
        <v>13764</v>
      </c>
      <c r="Q6990" t="s">
        <v>257</v>
      </c>
      <c r="R6990" t="s">
        <v>6509</v>
      </c>
      <c r="S6990" t="s">
        <v>249</v>
      </c>
      <c r="T6990" t="b">
        <v>1</v>
      </c>
    </row>
    <row r="6991" spans="1:20" x14ac:dyDescent="0.25">
      <c r="A6991" t="s">
        <v>236</v>
      </c>
      <c r="B6991" t="s">
        <v>236</v>
      </c>
      <c r="C6991" t="s">
        <v>237</v>
      </c>
      <c r="D6991" t="s">
        <v>392</v>
      </c>
      <c r="E6991" t="s">
        <v>251</v>
      </c>
      <c r="F6991" t="s">
        <v>773</v>
      </c>
      <c r="G6991" t="s">
        <v>13765</v>
      </c>
      <c r="H6991">
        <v>0.115</v>
      </c>
      <c r="I6991" t="s">
        <v>254</v>
      </c>
      <c r="J6991" t="s">
        <v>242</v>
      </c>
      <c r="K6991" t="s">
        <v>243</v>
      </c>
      <c r="L6991" t="s">
        <v>244</v>
      </c>
      <c r="M6991">
        <v>0</v>
      </c>
      <c r="N6991">
        <v>0.115</v>
      </c>
      <c r="O6991" t="s">
        <v>255</v>
      </c>
      <c r="P6991" t="s">
        <v>13766</v>
      </c>
      <c r="Q6991" t="s">
        <v>397</v>
      </c>
      <c r="R6991" t="s">
        <v>5000</v>
      </c>
      <c r="S6991" t="s">
        <v>249</v>
      </c>
      <c r="T6991" t="b">
        <v>1</v>
      </c>
    </row>
    <row r="6992" spans="1:20" x14ac:dyDescent="0.25">
      <c r="A6992" t="s">
        <v>236</v>
      </c>
      <c r="B6992" t="s">
        <v>236</v>
      </c>
      <c r="C6992" t="s">
        <v>237</v>
      </c>
      <c r="D6992" t="s">
        <v>314</v>
      </c>
      <c r="F6992" t="s">
        <v>302</v>
      </c>
      <c r="G6992" t="s">
        <v>10587</v>
      </c>
      <c r="H6992">
        <v>0.05</v>
      </c>
      <c r="I6992" t="s">
        <v>254</v>
      </c>
      <c r="J6992" t="s">
        <v>242</v>
      </c>
      <c r="K6992" t="s">
        <v>243</v>
      </c>
      <c r="L6992" t="s">
        <v>244</v>
      </c>
      <c r="M6992">
        <v>0</v>
      </c>
      <c r="N6992">
        <v>0.05</v>
      </c>
      <c r="O6992" t="s">
        <v>569</v>
      </c>
      <c r="P6992" t="s">
        <v>13767</v>
      </c>
      <c r="Q6992" t="s">
        <v>318</v>
      </c>
      <c r="R6992" t="s">
        <v>319</v>
      </c>
      <c r="S6992" t="s">
        <v>249</v>
      </c>
      <c r="T6992" t="b">
        <v>1</v>
      </c>
    </row>
    <row r="6993" spans="1:20" x14ac:dyDescent="0.25">
      <c r="A6993" t="s">
        <v>236</v>
      </c>
      <c r="B6993" t="s">
        <v>236</v>
      </c>
      <c r="C6993" t="s">
        <v>237</v>
      </c>
      <c r="D6993" t="s">
        <v>250</v>
      </c>
      <c r="F6993" t="s">
        <v>302</v>
      </c>
      <c r="G6993" t="s">
        <v>1053</v>
      </c>
      <c r="H6993">
        <v>0</v>
      </c>
      <c r="I6993" t="s">
        <v>254</v>
      </c>
      <c r="J6993" t="s">
        <v>242</v>
      </c>
      <c r="K6993" t="s">
        <v>243</v>
      </c>
      <c r="L6993" t="s">
        <v>244</v>
      </c>
      <c r="M6993">
        <v>0</v>
      </c>
      <c r="N6993">
        <v>0</v>
      </c>
      <c r="O6993" t="s">
        <v>432</v>
      </c>
      <c r="P6993" t="s">
        <v>3991</v>
      </c>
      <c r="Q6993" t="s">
        <v>257</v>
      </c>
      <c r="R6993" t="s">
        <v>2596</v>
      </c>
      <c r="S6993" t="s">
        <v>249</v>
      </c>
      <c r="T6993" t="b">
        <v>0</v>
      </c>
    </row>
    <row r="6994" spans="1:20" x14ac:dyDescent="0.25">
      <c r="A6994" t="s">
        <v>259</v>
      </c>
      <c r="B6994" t="s">
        <v>260</v>
      </c>
      <c r="C6994" t="s">
        <v>237</v>
      </c>
      <c r="D6994" t="s">
        <v>1173</v>
      </c>
      <c r="E6994" t="s">
        <v>10261</v>
      </c>
      <c r="F6994" t="s">
        <v>10261</v>
      </c>
      <c r="G6994" t="s">
        <v>10891</v>
      </c>
      <c r="H6994">
        <v>0.10299999999999999</v>
      </c>
      <c r="I6994" t="s">
        <v>265</v>
      </c>
      <c r="J6994" t="s">
        <v>242</v>
      </c>
      <c r="K6994" t="s">
        <v>243</v>
      </c>
      <c r="L6994" t="s">
        <v>244</v>
      </c>
      <c r="M6994">
        <v>0</v>
      </c>
      <c r="N6994">
        <v>0.10299999999999999</v>
      </c>
      <c r="O6994" t="s">
        <v>331</v>
      </c>
      <c r="P6994" t="s">
        <v>13768</v>
      </c>
      <c r="Q6994" t="s">
        <v>1177</v>
      </c>
      <c r="R6994" t="s">
        <v>13769</v>
      </c>
      <c r="S6994" t="s">
        <v>270</v>
      </c>
      <c r="T6994" t="b">
        <v>1</v>
      </c>
    </row>
    <row r="6995" spans="1:20" x14ac:dyDescent="0.25">
      <c r="A6995" t="s">
        <v>259</v>
      </c>
      <c r="B6995" t="s">
        <v>260</v>
      </c>
      <c r="C6995" t="s">
        <v>336</v>
      </c>
      <c r="D6995" t="s">
        <v>1173</v>
      </c>
      <c r="E6995" t="s">
        <v>10261</v>
      </c>
      <c r="F6995" t="s">
        <v>10261</v>
      </c>
      <c r="G6995" t="s">
        <v>10891</v>
      </c>
      <c r="H6995">
        <v>532</v>
      </c>
      <c r="I6995" t="s">
        <v>265</v>
      </c>
      <c r="J6995" t="s">
        <v>242</v>
      </c>
      <c r="K6995" t="s">
        <v>243</v>
      </c>
      <c r="L6995" t="s">
        <v>244</v>
      </c>
      <c r="M6995">
        <v>0</v>
      </c>
      <c r="N6995">
        <v>532</v>
      </c>
      <c r="O6995" t="s">
        <v>324</v>
      </c>
      <c r="P6995" t="s">
        <v>13768</v>
      </c>
      <c r="Q6995" t="s">
        <v>1177</v>
      </c>
      <c r="R6995" t="s">
        <v>13770</v>
      </c>
      <c r="S6995" t="s">
        <v>270</v>
      </c>
      <c r="T6995" t="b">
        <v>1</v>
      </c>
    </row>
    <row r="6996" spans="1:20" x14ac:dyDescent="0.25">
      <c r="A6996" t="s">
        <v>259</v>
      </c>
      <c r="B6996" t="s">
        <v>260</v>
      </c>
      <c r="C6996" t="s">
        <v>336</v>
      </c>
      <c r="D6996" t="s">
        <v>1173</v>
      </c>
      <c r="E6996" t="s">
        <v>10261</v>
      </c>
      <c r="F6996" t="s">
        <v>10261</v>
      </c>
      <c r="G6996" t="s">
        <v>10891</v>
      </c>
      <c r="H6996">
        <v>1029</v>
      </c>
      <c r="I6996" t="s">
        <v>265</v>
      </c>
      <c r="J6996" t="s">
        <v>242</v>
      </c>
      <c r="K6996" t="s">
        <v>243</v>
      </c>
      <c r="L6996" t="s">
        <v>244</v>
      </c>
      <c r="M6996">
        <v>0</v>
      </c>
      <c r="N6996">
        <v>1029</v>
      </c>
      <c r="O6996" t="s">
        <v>324</v>
      </c>
      <c r="P6996" t="s">
        <v>13768</v>
      </c>
      <c r="Q6996" t="s">
        <v>1177</v>
      </c>
      <c r="R6996" t="s">
        <v>13771</v>
      </c>
      <c r="S6996" t="s">
        <v>270</v>
      </c>
      <c r="T6996" t="b">
        <v>1</v>
      </c>
    </row>
    <row r="6997" spans="1:20" x14ac:dyDescent="0.25">
      <c r="A6997" t="s">
        <v>259</v>
      </c>
      <c r="B6997" t="s">
        <v>260</v>
      </c>
      <c r="C6997" t="s">
        <v>237</v>
      </c>
      <c r="D6997" t="s">
        <v>1323</v>
      </c>
      <c r="E6997" t="s">
        <v>4408</v>
      </c>
      <c r="F6997" t="s">
        <v>4409</v>
      </c>
      <c r="G6997" t="s">
        <v>4410</v>
      </c>
      <c r="H6997">
        <v>0.79600000000000004</v>
      </c>
      <c r="I6997" t="s">
        <v>265</v>
      </c>
      <c r="J6997" t="s">
        <v>242</v>
      </c>
      <c r="K6997" t="s">
        <v>243</v>
      </c>
      <c r="L6997" t="s">
        <v>244</v>
      </c>
      <c r="M6997">
        <v>0</v>
      </c>
      <c r="N6997">
        <v>0.79600000000000004</v>
      </c>
      <c r="O6997" t="s">
        <v>1919</v>
      </c>
      <c r="P6997" t="s">
        <v>13772</v>
      </c>
      <c r="Q6997" t="s">
        <v>1328</v>
      </c>
      <c r="R6997" t="s">
        <v>13773</v>
      </c>
      <c r="S6997" t="s">
        <v>270</v>
      </c>
      <c r="T6997" t="b">
        <v>1</v>
      </c>
    </row>
    <row r="6998" spans="1:20" x14ac:dyDescent="0.25">
      <c r="A6998" t="s">
        <v>259</v>
      </c>
      <c r="B6998" t="s">
        <v>260</v>
      </c>
      <c r="C6998" t="s">
        <v>336</v>
      </c>
      <c r="D6998" t="s">
        <v>1323</v>
      </c>
      <c r="E6998" t="s">
        <v>4408</v>
      </c>
      <c r="F6998" t="s">
        <v>4409</v>
      </c>
      <c r="G6998" t="s">
        <v>4410</v>
      </c>
      <c r="H6998">
        <v>4350</v>
      </c>
      <c r="I6998" t="s">
        <v>265</v>
      </c>
      <c r="J6998" t="s">
        <v>242</v>
      </c>
      <c r="K6998" t="s">
        <v>243</v>
      </c>
      <c r="L6998" t="s">
        <v>244</v>
      </c>
      <c r="M6998">
        <v>0</v>
      </c>
      <c r="N6998">
        <v>4350</v>
      </c>
      <c r="O6998" t="s">
        <v>1212</v>
      </c>
      <c r="P6998" t="s">
        <v>13772</v>
      </c>
      <c r="Q6998" t="s">
        <v>1328</v>
      </c>
      <c r="R6998" t="s">
        <v>13774</v>
      </c>
      <c r="S6998" t="s">
        <v>270</v>
      </c>
      <c r="T6998" t="b">
        <v>1</v>
      </c>
    </row>
    <row r="6999" spans="1:20" x14ac:dyDescent="0.25">
      <c r="A6999" t="s">
        <v>259</v>
      </c>
      <c r="B6999" t="s">
        <v>260</v>
      </c>
      <c r="C6999" t="s">
        <v>336</v>
      </c>
      <c r="D6999" t="s">
        <v>1323</v>
      </c>
      <c r="E6999" t="s">
        <v>4408</v>
      </c>
      <c r="F6999" t="s">
        <v>4409</v>
      </c>
      <c r="G6999" t="s">
        <v>4410</v>
      </c>
      <c r="H6999">
        <v>8265</v>
      </c>
      <c r="I6999" t="s">
        <v>265</v>
      </c>
      <c r="J6999" t="s">
        <v>242</v>
      </c>
      <c r="K6999" t="s">
        <v>243</v>
      </c>
      <c r="L6999" t="s">
        <v>244</v>
      </c>
      <c r="M6999">
        <v>0</v>
      </c>
      <c r="N6999">
        <v>8265</v>
      </c>
      <c r="O6999" t="s">
        <v>1212</v>
      </c>
      <c r="P6999" t="s">
        <v>13772</v>
      </c>
      <c r="Q6999" t="s">
        <v>1328</v>
      </c>
      <c r="R6999" t="s">
        <v>13775</v>
      </c>
      <c r="S6999" t="s">
        <v>270</v>
      </c>
      <c r="T6999" t="b">
        <v>1</v>
      </c>
    </row>
    <row r="7000" spans="1:20" x14ac:dyDescent="0.25">
      <c r="A7000" t="s">
        <v>236</v>
      </c>
      <c r="B7000" t="s">
        <v>236</v>
      </c>
      <c r="C7000" t="s">
        <v>237</v>
      </c>
      <c r="D7000" t="s">
        <v>362</v>
      </c>
      <c r="F7000" t="s">
        <v>4721</v>
      </c>
      <c r="G7000" t="s">
        <v>1439</v>
      </c>
      <c r="H7000">
        <v>5.6250000000000001E-2</v>
      </c>
      <c r="I7000" t="s">
        <v>341</v>
      </c>
      <c r="J7000" t="s">
        <v>242</v>
      </c>
      <c r="K7000" t="s">
        <v>243</v>
      </c>
      <c r="L7000" t="s">
        <v>244</v>
      </c>
      <c r="M7000">
        <v>0</v>
      </c>
      <c r="N7000">
        <v>5.6250000000000001E-2</v>
      </c>
      <c r="O7000" t="s">
        <v>927</v>
      </c>
      <c r="P7000" t="s">
        <v>13776</v>
      </c>
      <c r="Q7000" t="s">
        <v>367</v>
      </c>
      <c r="R7000" t="s">
        <v>4724</v>
      </c>
      <c r="S7000" t="s">
        <v>249</v>
      </c>
      <c r="T7000" t="b">
        <v>1</v>
      </c>
    </row>
    <row r="7001" spans="1:20" x14ac:dyDescent="0.25">
      <c r="A7001" t="s">
        <v>236</v>
      </c>
      <c r="B7001" t="s">
        <v>236</v>
      </c>
      <c r="C7001" t="s">
        <v>237</v>
      </c>
      <c r="D7001" t="s">
        <v>4909</v>
      </c>
      <c r="F7001" t="s">
        <v>356</v>
      </c>
      <c r="G7001" t="s">
        <v>1053</v>
      </c>
      <c r="H7001">
        <v>3.6000000000000002E-4</v>
      </c>
      <c r="I7001" t="s">
        <v>254</v>
      </c>
      <c r="J7001" t="s">
        <v>242</v>
      </c>
      <c r="K7001" t="s">
        <v>243</v>
      </c>
      <c r="L7001" t="s">
        <v>244</v>
      </c>
      <c r="M7001">
        <v>0</v>
      </c>
      <c r="N7001">
        <v>3.6000000000000002E-4</v>
      </c>
      <c r="O7001" t="s">
        <v>365</v>
      </c>
      <c r="P7001" t="s">
        <v>9121</v>
      </c>
      <c r="Q7001" t="s">
        <v>4912</v>
      </c>
      <c r="R7001" t="s">
        <v>4913</v>
      </c>
      <c r="S7001" t="s">
        <v>249</v>
      </c>
      <c r="T7001" t="b">
        <v>0</v>
      </c>
    </row>
    <row r="7002" spans="1:20" x14ac:dyDescent="0.25">
      <c r="A7002" t="s">
        <v>259</v>
      </c>
      <c r="B7002" t="s">
        <v>260</v>
      </c>
      <c r="C7002" t="s">
        <v>237</v>
      </c>
      <c r="D7002" t="s">
        <v>746</v>
      </c>
      <c r="E7002" t="s">
        <v>384</v>
      </c>
      <c r="F7002" t="s">
        <v>6136</v>
      </c>
      <c r="G7002" t="s">
        <v>13777</v>
      </c>
      <c r="H7002">
        <v>0.154</v>
      </c>
      <c r="I7002" t="s">
        <v>265</v>
      </c>
      <c r="J7002" t="s">
        <v>242</v>
      </c>
      <c r="K7002" t="s">
        <v>243</v>
      </c>
      <c r="L7002" t="s">
        <v>244</v>
      </c>
      <c r="M7002">
        <v>0</v>
      </c>
      <c r="N7002">
        <v>0.154</v>
      </c>
      <c r="O7002" t="s">
        <v>2659</v>
      </c>
      <c r="P7002" t="s">
        <v>13778</v>
      </c>
      <c r="Q7002" t="s">
        <v>751</v>
      </c>
      <c r="R7002" t="s">
        <v>13779</v>
      </c>
      <c r="S7002" t="s">
        <v>270</v>
      </c>
      <c r="T7002" t="b">
        <v>1</v>
      </c>
    </row>
    <row r="7003" spans="1:20" x14ac:dyDescent="0.25">
      <c r="A7003" t="s">
        <v>259</v>
      </c>
      <c r="B7003" t="s">
        <v>260</v>
      </c>
      <c r="C7003" t="s">
        <v>336</v>
      </c>
      <c r="D7003" t="s">
        <v>746</v>
      </c>
      <c r="E7003" t="s">
        <v>384</v>
      </c>
      <c r="F7003" t="s">
        <v>6136</v>
      </c>
      <c r="G7003" t="s">
        <v>13777</v>
      </c>
      <c r="H7003">
        <v>713</v>
      </c>
      <c r="I7003" t="s">
        <v>265</v>
      </c>
      <c r="J7003" t="s">
        <v>242</v>
      </c>
      <c r="K7003" t="s">
        <v>243</v>
      </c>
      <c r="L7003" t="s">
        <v>244</v>
      </c>
      <c r="M7003">
        <v>0</v>
      </c>
      <c r="N7003">
        <v>713</v>
      </c>
      <c r="O7003" t="s">
        <v>1212</v>
      </c>
      <c r="P7003" t="s">
        <v>13778</v>
      </c>
      <c r="Q7003" t="s">
        <v>751</v>
      </c>
      <c r="R7003" t="s">
        <v>13780</v>
      </c>
      <c r="S7003" t="s">
        <v>270</v>
      </c>
      <c r="T7003" t="b">
        <v>1</v>
      </c>
    </row>
    <row r="7004" spans="1:20" x14ac:dyDescent="0.25">
      <c r="A7004" t="s">
        <v>259</v>
      </c>
      <c r="B7004" t="s">
        <v>260</v>
      </c>
      <c r="C7004" t="s">
        <v>336</v>
      </c>
      <c r="D7004" t="s">
        <v>746</v>
      </c>
      <c r="E7004" t="s">
        <v>384</v>
      </c>
      <c r="F7004" t="s">
        <v>6136</v>
      </c>
      <c r="G7004" t="s">
        <v>13777</v>
      </c>
      <c r="H7004">
        <v>1373</v>
      </c>
      <c r="I7004" t="s">
        <v>265</v>
      </c>
      <c r="J7004" t="s">
        <v>242</v>
      </c>
      <c r="K7004" t="s">
        <v>243</v>
      </c>
      <c r="L7004" t="s">
        <v>244</v>
      </c>
      <c r="M7004">
        <v>0</v>
      </c>
      <c r="N7004">
        <v>1373</v>
      </c>
      <c r="O7004" t="s">
        <v>1212</v>
      </c>
      <c r="P7004" t="s">
        <v>13778</v>
      </c>
      <c r="Q7004" t="s">
        <v>751</v>
      </c>
      <c r="R7004" t="s">
        <v>13781</v>
      </c>
      <c r="S7004" t="s">
        <v>270</v>
      </c>
      <c r="T7004" t="b">
        <v>1</v>
      </c>
    </row>
    <row r="7005" spans="1:20" x14ac:dyDescent="0.25">
      <c r="A7005" t="s">
        <v>259</v>
      </c>
      <c r="B7005" t="s">
        <v>260</v>
      </c>
      <c r="C7005" t="s">
        <v>237</v>
      </c>
      <c r="D7005" t="s">
        <v>1953</v>
      </c>
      <c r="E7005" t="s">
        <v>827</v>
      </c>
      <c r="F7005" t="s">
        <v>9562</v>
      </c>
      <c r="G7005" t="s">
        <v>9562</v>
      </c>
      <c r="H7005">
        <v>1.64</v>
      </c>
      <c r="I7005" t="s">
        <v>265</v>
      </c>
      <c r="J7005" t="s">
        <v>242</v>
      </c>
      <c r="K7005" t="s">
        <v>243</v>
      </c>
      <c r="L7005" t="s">
        <v>244</v>
      </c>
      <c r="M7005">
        <v>0</v>
      </c>
      <c r="N7005">
        <v>1.64</v>
      </c>
      <c r="O7005" t="s">
        <v>331</v>
      </c>
      <c r="P7005" t="s">
        <v>13782</v>
      </c>
      <c r="Q7005" t="s">
        <v>1957</v>
      </c>
      <c r="R7005" t="s">
        <v>13783</v>
      </c>
      <c r="S7005" t="s">
        <v>270</v>
      </c>
      <c r="T7005" t="b">
        <v>1</v>
      </c>
    </row>
    <row r="7006" spans="1:20" x14ac:dyDescent="0.25">
      <c r="A7006" t="s">
        <v>259</v>
      </c>
      <c r="B7006" t="s">
        <v>260</v>
      </c>
      <c r="C7006" t="s">
        <v>294</v>
      </c>
      <c r="D7006" t="s">
        <v>1953</v>
      </c>
      <c r="E7006" t="s">
        <v>827</v>
      </c>
      <c r="F7006" t="s">
        <v>9562</v>
      </c>
      <c r="G7006" t="s">
        <v>9562</v>
      </c>
      <c r="H7006">
        <v>0.90400000000000003</v>
      </c>
      <c r="I7006" t="s">
        <v>265</v>
      </c>
      <c r="J7006" t="s">
        <v>242</v>
      </c>
      <c r="K7006" t="s">
        <v>243</v>
      </c>
      <c r="L7006" t="s">
        <v>244</v>
      </c>
      <c r="M7006">
        <v>0</v>
      </c>
      <c r="N7006">
        <v>0.90400000000000003</v>
      </c>
      <c r="O7006" t="s">
        <v>331</v>
      </c>
      <c r="P7006" t="s">
        <v>13782</v>
      </c>
      <c r="Q7006" t="s">
        <v>1957</v>
      </c>
      <c r="R7006" t="s">
        <v>13783</v>
      </c>
      <c r="S7006" t="s">
        <v>270</v>
      </c>
      <c r="T7006" t="b">
        <v>1</v>
      </c>
    </row>
    <row r="7007" spans="1:20" x14ac:dyDescent="0.25">
      <c r="A7007" t="s">
        <v>259</v>
      </c>
      <c r="B7007" t="s">
        <v>260</v>
      </c>
      <c r="C7007" t="s">
        <v>237</v>
      </c>
      <c r="D7007" t="s">
        <v>3445</v>
      </c>
      <c r="E7007" t="s">
        <v>10789</v>
      </c>
      <c r="F7007" t="s">
        <v>10790</v>
      </c>
      <c r="G7007" t="s">
        <v>10790</v>
      </c>
      <c r="H7007">
        <v>0.28399999999999997</v>
      </c>
      <c r="I7007" t="s">
        <v>265</v>
      </c>
      <c r="J7007" t="s">
        <v>242</v>
      </c>
      <c r="K7007" t="s">
        <v>243</v>
      </c>
      <c r="L7007" t="s">
        <v>244</v>
      </c>
      <c r="M7007">
        <v>0</v>
      </c>
      <c r="N7007">
        <v>0.28399999999999997</v>
      </c>
      <c r="O7007" t="s">
        <v>324</v>
      </c>
      <c r="P7007" t="s">
        <v>13784</v>
      </c>
      <c r="Q7007" t="s">
        <v>3448</v>
      </c>
      <c r="R7007" t="s">
        <v>13785</v>
      </c>
      <c r="S7007" t="s">
        <v>270</v>
      </c>
      <c r="T7007" t="b">
        <v>1</v>
      </c>
    </row>
    <row r="7008" spans="1:20" x14ac:dyDescent="0.25">
      <c r="A7008" t="s">
        <v>259</v>
      </c>
      <c r="B7008" t="s">
        <v>260</v>
      </c>
      <c r="C7008" t="s">
        <v>294</v>
      </c>
      <c r="D7008" t="s">
        <v>3445</v>
      </c>
      <c r="E7008" t="s">
        <v>10789</v>
      </c>
      <c r="F7008" t="s">
        <v>10790</v>
      </c>
      <c r="G7008" t="s">
        <v>10790</v>
      </c>
      <c r="H7008">
        <v>0.105</v>
      </c>
      <c r="I7008" t="s">
        <v>265</v>
      </c>
      <c r="J7008" t="s">
        <v>242</v>
      </c>
      <c r="K7008" t="s">
        <v>243</v>
      </c>
      <c r="L7008" t="s">
        <v>244</v>
      </c>
      <c r="M7008">
        <v>0</v>
      </c>
      <c r="N7008">
        <v>0.105</v>
      </c>
      <c r="O7008" t="s">
        <v>324</v>
      </c>
      <c r="P7008" t="s">
        <v>13784</v>
      </c>
      <c r="Q7008" t="s">
        <v>3448</v>
      </c>
      <c r="R7008" t="s">
        <v>13785</v>
      </c>
      <c r="S7008" t="s">
        <v>270</v>
      </c>
      <c r="T7008" t="b">
        <v>1</v>
      </c>
    </row>
    <row r="7009" spans="1:20" x14ac:dyDescent="0.25">
      <c r="A7009" t="s">
        <v>236</v>
      </c>
      <c r="B7009" t="s">
        <v>236</v>
      </c>
      <c r="C7009" t="s">
        <v>237</v>
      </c>
      <c r="D7009" t="s">
        <v>250</v>
      </c>
      <c r="F7009" t="s">
        <v>484</v>
      </c>
      <c r="G7009" t="s">
        <v>6911</v>
      </c>
      <c r="H7009">
        <v>0.02</v>
      </c>
      <c r="I7009" t="s">
        <v>241</v>
      </c>
      <c r="J7009" t="s">
        <v>242</v>
      </c>
      <c r="K7009" t="s">
        <v>243</v>
      </c>
      <c r="L7009" t="s">
        <v>244</v>
      </c>
      <c r="M7009">
        <v>0</v>
      </c>
      <c r="N7009">
        <v>0.02</v>
      </c>
      <c r="O7009" t="s">
        <v>432</v>
      </c>
      <c r="P7009" t="s">
        <v>13786</v>
      </c>
      <c r="Q7009" t="s">
        <v>257</v>
      </c>
      <c r="R7009" t="s">
        <v>3009</v>
      </c>
      <c r="S7009" t="s">
        <v>249</v>
      </c>
      <c r="T7009" t="b">
        <v>1</v>
      </c>
    </row>
    <row r="7010" spans="1:20" x14ac:dyDescent="0.25">
      <c r="A7010" t="s">
        <v>259</v>
      </c>
      <c r="B7010" t="s">
        <v>260</v>
      </c>
      <c r="C7010" t="s">
        <v>237</v>
      </c>
      <c r="D7010" t="s">
        <v>2340</v>
      </c>
      <c r="E7010" t="s">
        <v>6064</v>
      </c>
      <c r="F7010" t="s">
        <v>6578</v>
      </c>
      <c r="G7010" t="s">
        <v>6579</v>
      </c>
      <c r="H7010">
        <v>1.8100000000000002E-2</v>
      </c>
      <c r="I7010" t="s">
        <v>265</v>
      </c>
      <c r="J7010" t="s">
        <v>242</v>
      </c>
      <c r="K7010" t="s">
        <v>243</v>
      </c>
      <c r="L7010" t="s">
        <v>244</v>
      </c>
      <c r="M7010">
        <v>0</v>
      </c>
      <c r="N7010">
        <v>1.8100000000000002E-2</v>
      </c>
      <c r="O7010" t="s">
        <v>290</v>
      </c>
      <c r="P7010" t="s">
        <v>13787</v>
      </c>
      <c r="Q7010" t="s">
        <v>2345</v>
      </c>
      <c r="R7010" t="s">
        <v>13788</v>
      </c>
      <c r="S7010" t="s">
        <v>270</v>
      </c>
      <c r="T7010" t="b">
        <v>1</v>
      </c>
    </row>
    <row r="7011" spans="1:20" x14ac:dyDescent="0.25">
      <c r="A7011" t="s">
        <v>259</v>
      </c>
      <c r="B7011" t="s">
        <v>260</v>
      </c>
      <c r="C7011" t="s">
        <v>237</v>
      </c>
      <c r="D7011" t="s">
        <v>627</v>
      </c>
      <c r="E7011" t="s">
        <v>628</v>
      </c>
      <c r="F7011" t="s">
        <v>12013</v>
      </c>
      <c r="G7011" t="s">
        <v>12013</v>
      </c>
      <c r="H7011">
        <v>1.3819999999999999</v>
      </c>
      <c r="I7011" t="s">
        <v>265</v>
      </c>
      <c r="J7011" t="s">
        <v>242</v>
      </c>
      <c r="K7011" t="s">
        <v>243</v>
      </c>
      <c r="L7011" t="s">
        <v>244</v>
      </c>
      <c r="M7011">
        <v>0</v>
      </c>
      <c r="N7011">
        <v>1.3819999999999999</v>
      </c>
      <c r="O7011" t="s">
        <v>324</v>
      </c>
      <c r="P7011" t="s">
        <v>3224</v>
      </c>
      <c r="Q7011" t="s">
        <v>631</v>
      </c>
      <c r="R7011" t="s">
        <v>13789</v>
      </c>
      <c r="S7011" t="s">
        <v>270</v>
      </c>
      <c r="T7011" t="b">
        <v>0</v>
      </c>
    </row>
    <row r="7012" spans="1:20" x14ac:dyDescent="0.25">
      <c r="A7012" t="s">
        <v>259</v>
      </c>
      <c r="B7012" t="s">
        <v>260</v>
      </c>
      <c r="C7012" t="s">
        <v>237</v>
      </c>
      <c r="D7012" t="s">
        <v>1982</v>
      </c>
      <c r="E7012" t="s">
        <v>3206</v>
      </c>
      <c r="F7012" t="s">
        <v>9430</v>
      </c>
      <c r="G7012" t="s">
        <v>9431</v>
      </c>
      <c r="H7012">
        <v>1.603</v>
      </c>
      <c r="I7012" t="s">
        <v>265</v>
      </c>
      <c r="J7012" t="s">
        <v>242</v>
      </c>
      <c r="K7012" t="s">
        <v>243</v>
      </c>
      <c r="L7012" t="s">
        <v>244</v>
      </c>
      <c r="M7012">
        <v>0</v>
      </c>
      <c r="N7012">
        <v>1.603</v>
      </c>
      <c r="O7012" t="s">
        <v>2901</v>
      </c>
      <c r="P7012" t="s">
        <v>13790</v>
      </c>
      <c r="Q7012" t="s">
        <v>1987</v>
      </c>
      <c r="R7012" t="s">
        <v>13791</v>
      </c>
      <c r="S7012" t="s">
        <v>270</v>
      </c>
      <c r="T7012" t="b">
        <v>1</v>
      </c>
    </row>
    <row r="7013" spans="1:20" x14ac:dyDescent="0.25">
      <c r="A7013" t="s">
        <v>236</v>
      </c>
      <c r="B7013" t="s">
        <v>236</v>
      </c>
      <c r="C7013" t="s">
        <v>237</v>
      </c>
      <c r="D7013" t="s">
        <v>1198</v>
      </c>
      <c r="F7013" t="s">
        <v>600</v>
      </c>
      <c r="G7013" t="s">
        <v>13792</v>
      </c>
      <c r="H7013">
        <v>0</v>
      </c>
      <c r="I7013" t="s">
        <v>341</v>
      </c>
      <c r="J7013" t="s">
        <v>242</v>
      </c>
      <c r="K7013" t="s">
        <v>243</v>
      </c>
      <c r="L7013" t="s">
        <v>244</v>
      </c>
      <c r="M7013">
        <v>0</v>
      </c>
      <c r="N7013">
        <v>0</v>
      </c>
      <c r="O7013" t="s">
        <v>1390</v>
      </c>
      <c r="P7013" t="s">
        <v>13793</v>
      </c>
      <c r="Q7013" t="s">
        <v>1201</v>
      </c>
      <c r="R7013" t="s">
        <v>3775</v>
      </c>
      <c r="S7013" t="s">
        <v>249</v>
      </c>
      <c r="T7013" t="b">
        <v>0</v>
      </c>
    </row>
    <row r="7014" spans="1:20" x14ac:dyDescent="0.25">
      <c r="A7014" t="s">
        <v>259</v>
      </c>
      <c r="B7014" t="s">
        <v>260</v>
      </c>
      <c r="C7014" t="s">
        <v>237</v>
      </c>
      <c r="D7014" t="s">
        <v>470</v>
      </c>
      <c r="E7014" t="s">
        <v>1997</v>
      </c>
      <c r="F7014" t="s">
        <v>13794</v>
      </c>
      <c r="G7014" t="s">
        <v>13794</v>
      </c>
      <c r="H7014">
        <v>1.2919</v>
      </c>
      <c r="I7014" t="s">
        <v>265</v>
      </c>
      <c r="J7014" t="s">
        <v>242</v>
      </c>
      <c r="K7014" t="s">
        <v>243</v>
      </c>
      <c r="L7014" t="s">
        <v>244</v>
      </c>
      <c r="M7014">
        <v>0</v>
      </c>
      <c r="N7014">
        <v>1.2919</v>
      </c>
      <c r="O7014" t="s">
        <v>298</v>
      </c>
      <c r="P7014" t="s">
        <v>13795</v>
      </c>
      <c r="Q7014" t="s">
        <v>474</v>
      </c>
      <c r="R7014" t="s">
        <v>13796</v>
      </c>
      <c r="S7014" t="s">
        <v>270</v>
      </c>
      <c r="T7014" t="b">
        <v>1</v>
      </c>
    </row>
    <row r="7015" spans="1:20" x14ac:dyDescent="0.25">
      <c r="A7015" t="s">
        <v>259</v>
      </c>
      <c r="B7015" t="s">
        <v>260</v>
      </c>
      <c r="C7015" t="s">
        <v>237</v>
      </c>
      <c r="D7015" t="s">
        <v>943</v>
      </c>
      <c r="E7015" t="s">
        <v>7681</v>
      </c>
      <c r="F7015" t="s">
        <v>9931</v>
      </c>
      <c r="G7015" t="s">
        <v>9931</v>
      </c>
      <c r="H7015">
        <v>3.5119999999999998E-2</v>
      </c>
      <c r="I7015" t="s">
        <v>265</v>
      </c>
      <c r="J7015" t="s">
        <v>242</v>
      </c>
      <c r="K7015" t="s">
        <v>243</v>
      </c>
      <c r="L7015" t="s">
        <v>244</v>
      </c>
      <c r="M7015">
        <v>0</v>
      </c>
      <c r="N7015">
        <v>3.5119999999999998E-2</v>
      </c>
      <c r="O7015" t="s">
        <v>372</v>
      </c>
      <c r="P7015" t="s">
        <v>13797</v>
      </c>
      <c r="Q7015" t="s">
        <v>947</v>
      </c>
      <c r="R7015" t="s">
        <v>13798</v>
      </c>
      <c r="S7015" t="s">
        <v>270</v>
      </c>
      <c r="T7015" t="b">
        <v>1</v>
      </c>
    </row>
    <row r="7016" spans="1:20" x14ac:dyDescent="0.25">
      <c r="A7016" t="s">
        <v>259</v>
      </c>
      <c r="B7016" t="s">
        <v>260</v>
      </c>
      <c r="C7016" t="s">
        <v>294</v>
      </c>
      <c r="D7016" t="s">
        <v>943</v>
      </c>
      <c r="E7016" t="s">
        <v>7681</v>
      </c>
      <c r="F7016" t="s">
        <v>9931</v>
      </c>
      <c r="G7016" t="s">
        <v>9931</v>
      </c>
      <c r="H7016">
        <v>1.4225E-2</v>
      </c>
      <c r="I7016" t="s">
        <v>265</v>
      </c>
      <c r="J7016" t="s">
        <v>242</v>
      </c>
      <c r="K7016" t="s">
        <v>243</v>
      </c>
      <c r="L7016" t="s">
        <v>244</v>
      </c>
      <c r="M7016">
        <v>0</v>
      </c>
      <c r="N7016">
        <v>1.4225E-2</v>
      </c>
      <c r="O7016" t="s">
        <v>372</v>
      </c>
      <c r="P7016" t="s">
        <v>13797</v>
      </c>
      <c r="Q7016" t="s">
        <v>947</v>
      </c>
      <c r="R7016" t="s">
        <v>13798</v>
      </c>
      <c r="S7016" t="s">
        <v>270</v>
      </c>
      <c r="T7016" t="b">
        <v>1</v>
      </c>
    </row>
    <row r="7017" spans="1:20" x14ac:dyDescent="0.25">
      <c r="A7017" t="s">
        <v>259</v>
      </c>
      <c r="B7017" t="s">
        <v>260</v>
      </c>
      <c r="C7017" t="s">
        <v>237</v>
      </c>
      <c r="D7017" t="s">
        <v>280</v>
      </c>
      <c r="E7017" t="s">
        <v>2100</v>
      </c>
      <c r="F7017" t="s">
        <v>13350</v>
      </c>
      <c r="G7017" t="s">
        <v>13350</v>
      </c>
      <c r="H7017">
        <v>0.629</v>
      </c>
      <c r="I7017" t="s">
        <v>265</v>
      </c>
      <c r="J7017" t="s">
        <v>242</v>
      </c>
      <c r="K7017" t="s">
        <v>243</v>
      </c>
      <c r="L7017" t="s">
        <v>244</v>
      </c>
      <c r="M7017">
        <v>0</v>
      </c>
      <c r="N7017">
        <v>0.629</v>
      </c>
      <c r="O7017" t="s">
        <v>331</v>
      </c>
      <c r="P7017" t="s">
        <v>13799</v>
      </c>
      <c r="Q7017" t="s">
        <v>285</v>
      </c>
      <c r="R7017" t="s">
        <v>13800</v>
      </c>
      <c r="S7017" t="s">
        <v>270</v>
      </c>
      <c r="T7017" t="b">
        <v>1</v>
      </c>
    </row>
    <row r="7018" spans="1:20" x14ac:dyDescent="0.25">
      <c r="A7018" t="s">
        <v>259</v>
      </c>
      <c r="B7018" t="s">
        <v>260</v>
      </c>
      <c r="C7018" t="s">
        <v>237</v>
      </c>
      <c r="D7018" t="s">
        <v>1118</v>
      </c>
      <c r="E7018" t="s">
        <v>1556</v>
      </c>
      <c r="F7018" t="s">
        <v>1556</v>
      </c>
      <c r="G7018" t="s">
        <v>13801</v>
      </c>
      <c r="H7018">
        <v>3.6</v>
      </c>
      <c r="I7018" t="s">
        <v>265</v>
      </c>
      <c r="J7018" t="s">
        <v>242</v>
      </c>
      <c r="K7018" t="s">
        <v>243</v>
      </c>
      <c r="L7018" t="s">
        <v>244</v>
      </c>
      <c r="M7018">
        <v>0</v>
      </c>
      <c r="N7018">
        <v>3.6</v>
      </c>
      <c r="O7018" t="s">
        <v>1122</v>
      </c>
      <c r="P7018" t="s">
        <v>7664</v>
      </c>
      <c r="Q7018" t="s">
        <v>1124</v>
      </c>
      <c r="R7018" t="s">
        <v>13802</v>
      </c>
      <c r="S7018" t="s">
        <v>270</v>
      </c>
      <c r="T7018" t="b">
        <v>0</v>
      </c>
    </row>
    <row r="7019" spans="1:20" x14ac:dyDescent="0.25">
      <c r="A7019" t="s">
        <v>259</v>
      </c>
      <c r="B7019" t="s">
        <v>260</v>
      </c>
      <c r="C7019" t="s">
        <v>336</v>
      </c>
      <c r="D7019" t="s">
        <v>1118</v>
      </c>
      <c r="E7019" t="s">
        <v>1556</v>
      </c>
      <c r="F7019" t="s">
        <v>1556</v>
      </c>
      <c r="G7019" t="s">
        <v>13801</v>
      </c>
      <c r="H7019">
        <v>23652</v>
      </c>
      <c r="I7019" t="s">
        <v>265</v>
      </c>
      <c r="J7019" t="s">
        <v>242</v>
      </c>
      <c r="K7019" t="s">
        <v>243</v>
      </c>
      <c r="L7019" t="s">
        <v>244</v>
      </c>
      <c r="M7019">
        <v>0</v>
      </c>
      <c r="N7019">
        <v>23652</v>
      </c>
      <c r="O7019" t="s">
        <v>1122</v>
      </c>
      <c r="P7019" t="s">
        <v>7664</v>
      </c>
      <c r="Q7019" t="s">
        <v>1124</v>
      </c>
      <c r="R7019" t="s">
        <v>13803</v>
      </c>
      <c r="S7019" t="s">
        <v>270</v>
      </c>
      <c r="T7019" t="b">
        <v>0</v>
      </c>
    </row>
    <row r="7020" spans="1:20" x14ac:dyDescent="0.25">
      <c r="A7020" t="s">
        <v>259</v>
      </c>
      <c r="B7020" t="s">
        <v>260</v>
      </c>
      <c r="C7020" t="s">
        <v>336</v>
      </c>
      <c r="D7020" t="s">
        <v>1118</v>
      </c>
      <c r="E7020" t="s">
        <v>1556</v>
      </c>
      <c r="F7020" t="s">
        <v>1556</v>
      </c>
      <c r="G7020" t="s">
        <v>13801</v>
      </c>
      <c r="H7020">
        <v>47304</v>
      </c>
      <c r="I7020" t="s">
        <v>265</v>
      </c>
      <c r="J7020" t="s">
        <v>242</v>
      </c>
      <c r="K7020" t="s">
        <v>243</v>
      </c>
      <c r="L7020" t="s">
        <v>244</v>
      </c>
      <c r="M7020">
        <v>0</v>
      </c>
      <c r="N7020">
        <v>47304</v>
      </c>
      <c r="O7020" t="s">
        <v>1122</v>
      </c>
      <c r="P7020" t="s">
        <v>7664</v>
      </c>
      <c r="Q7020" t="s">
        <v>1124</v>
      </c>
      <c r="R7020" t="s">
        <v>13804</v>
      </c>
      <c r="S7020" t="s">
        <v>270</v>
      </c>
      <c r="T7020" t="b">
        <v>0</v>
      </c>
    </row>
    <row r="7021" spans="1:20" x14ac:dyDescent="0.25">
      <c r="A7021" t="s">
        <v>236</v>
      </c>
      <c r="B7021" t="s">
        <v>615</v>
      </c>
      <c r="C7021" t="s">
        <v>237</v>
      </c>
      <c r="D7021" t="s">
        <v>615</v>
      </c>
      <c r="F7021" t="s">
        <v>13805</v>
      </c>
      <c r="G7021" t="s">
        <v>13806</v>
      </c>
      <c r="H7021">
        <v>0.02</v>
      </c>
      <c r="I7021" t="s">
        <v>10439</v>
      </c>
      <c r="J7021" t="s">
        <v>242</v>
      </c>
      <c r="K7021" t="s">
        <v>243</v>
      </c>
      <c r="L7021" t="s">
        <v>244</v>
      </c>
      <c r="M7021">
        <v>0</v>
      </c>
      <c r="N7021">
        <v>0.02</v>
      </c>
      <c r="O7021" t="s">
        <v>1122</v>
      </c>
      <c r="P7021" t="s">
        <v>13807</v>
      </c>
      <c r="Q7021" t="s">
        <v>621</v>
      </c>
      <c r="R7021" t="s">
        <v>13808</v>
      </c>
      <c r="S7021" t="s">
        <v>623</v>
      </c>
      <c r="T7021" t="b">
        <v>1</v>
      </c>
    </row>
    <row r="7022" spans="1:20" x14ac:dyDescent="0.25">
      <c r="A7022" t="s">
        <v>236</v>
      </c>
      <c r="B7022" t="s">
        <v>236</v>
      </c>
      <c r="C7022" t="s">
        <v>237</v>
      </c>
      <c r="D7022" t="s">
        <v>552</v>
      </c>
      <c r="F7022" t="s">
        <v>11275</v>
      </c>
      <c r="G7022" t="s">
        <v>1082</v>
      </c>
      <c r="H7022">
        <v>2E-3</v>
      </c>
      <c r="I7022" t="s">
        <v>254</v>
      </c>
      <c r="J7022" t="s">
        <v>242</v>
      </c>
      <c r="K7022" t="s">
        <v>243</v>
      </c>
      <c r="L7022" t="s">
        <v>244</v>
      </c>
      <c r="M7022">
        <v>0</v>
      </c>
      <c r="N7022">
        <v>2E-3</v>
      </c>
      <c r="O7022" t="s">
        <v>1083</v>
      </c>
      <c r="P7022" t="s">
        <v>1084</v>
      </c>
      <c r="Q7022" t="s">
        <v>556</v>
      </c>
      <c r="R7022" t="s">
        <v>11278</v>
      </c>
      <c r="S7022" t="s">
        <v>249</v>
      </c>
      <c r="T7022" t="b">
        <v>0</v>
      </c>
    </row>
    <row r="7023" spans="1:20" x14ac:dyDescent="0.25">
      <c r="A7023" t="s">
        <v>236</v>
      </c>
      <c r="B7023" t="s">
        <v>236</v>
      </c>
      <c r="C7023" t="s">
        <v>237</v>
      </c>
      <c r="D7023" t="s">
        <v>425</v>
      </c>
      <c r="F7023" t="s">
        <v>559</v>
      </c>
      <c r="G7023" t="s">
        <v>5049</v>
      </c>
      <c r="H7023">
        <v>0.2</v>
      </c>
      <c r="I7023" t="s">
        <v>341</v>
      </c>
      <c r="J7023" t="s">
        <v>242</v>
      </c>
      <c r="K7023" t="s">
        <v>243</v>
      </c>
      <c r="L7023" t="s">
        <v>244</v>
      </c>
      <c r="M7023">
        <v>0</v>
      </c>
      <c r="N7023">
        <v>0.2</v>
      </c>
      <c r="O7023" t="s">
        <v>428</v>
      </c>
      <c r="P7023" t="s">
        <v>13809</v>
      </c>
      <c r="Q7023" t="s">
        <v>430</v>
      </c>
      <c r="R7023" t="s">
        <v>2047</v>
      </c>
      <c r="S7023" t="s">
        <v>249</v>
      </c>
      <c r="T7023" t="b">
        <v>1</v>
      </c>
    </row>
    <row r="7024" spans="1:20" x14ac:dyDescent="0.25">
      <c r="A7024" t="s">
        <v>236</v>
      </c>
      <c r="B7024" t="s">
        <v>236</v>
      </c>
      <c r="C7024" t="s">
        <v>237</v>
      </c>
      <c r="D7024" t="s">
        <v>509</v>
      </c>
      <c r="F7024" t="s">
        <v>356</v>
      </c>
      <c r="G7024" t="s">
        <v>13810</v>
      </c>
      <c r="H7024">
        <v>0</v>
      </c>
      <c r="I7024" t="s">
        <v>254</v>
      </c>
      <c r="J7024" t="s">
        <v>242</v>
      </c>
      <c r="K7024" t="s">
        <v>243</v>
      </c>
      <c r="L7024" t="s">
        <v>244</v>
      </c>
      <c r="M7024">
        <v>0</v>
      </c>
      <c r="N7024">
        <v>0</v>
      </c>
      <c r="O7024" t="s">
        <v>365</v>
      </c>
      <c r="P7024" t="s">
        <v>13811</v>
      </c>
      <c r="Q7024" t="s">
        <v>512</v>
      </c>
      <c r="R7024" t="s">
        <v>513</v>
      </c>
      <c r="S7024" t="s">
        <v>249</v>
      </c>
      <c r="T7024" t="b">
        <v>0</v>
      </c>
    </row>
    <row r="7025" spans="1:20" x14ac:dyDescent="0.25">
      <c r="A7025" t="s">
        <v>236</v>
      </c>
      <c r="B7025" t="s">
        <v>236</v>
      </c>
      <c r="C7025" t="s">
        <v>237</v>
      </c>
      <c r="D7025" t="s">
        <v>355</v>
      </c>
      <c r="F7025" t="s">
        <v>356</v>
      </c>
      <c r="G7025" t="s">
        <v>340</v>
      </c>
      <c r="H7025">
        <v>7.4800000000000005E-2</v>
      </c>
      <c r="I7025" t="s">
        <v>341</v>
      </c>
      <c r="J7025" t="s">
        <v>242</v>
      </c>
      <c r="K7025" t="s">
        <v>243</v>
      </c>
      <c r="L7025" t="s">
        <v>244</v>
      </c>
      <c r="M7025">
        <v>0</v>
      </c>
      <c r="N7025">
        <v>7.4800000000000005E-2</v>
      </c>
      <c r="O7025" t="s">
        <v>3698</v>
      </c>
      <c r="P7025" t="s">
        <v>13812</v>
      </c>
      <c r="Q7025" t="s">
        <v>360</v>
      </c>
      <c r="R7025" t="s">
        <v>361</v>
      </c>
      <c r="S7025" t="s">
        <v>249</v>
      </c>
      <c r="T7025" t="b">
        <v>0</v>
      </c>
    </row>
    <row r="7026" spans="1:20" x14ac:dyDescent="0.25">
      <c r="A7026" t="s">
        <v>259</v>
      </c>
      <c r="B7026" t="s">
        <v>260</v>
      </c>
      <c r="C7026" t="s">
        <v>237</v>
      </c>
      <c r="D7026" t="s">
        <v>2534</v>
      </c>
      <c r="E7026" t="s">
        <v>12353</v>
      </c>
      <c r="F7026" t="s">
        <v>12354</v>
      </c>
      <c r="G7026" t="s">
        <v>12354</v>
      </c>
      <c r="H7026">
        <v>8.4960000000000004</v>
      </c>
      <c r="I7026" t="s">
        <v>265</v>
      </c>
      <c r="J7026" t="s">
        <v>242</v>
      </c>
      <c r="K7026" t="s">
        <v>243</v>
      </c>
      <c r="L7026" t="s">
        <v>244</v>
      </c>
      <c r="M7026">
        <v>0</v>
      </c>
      <c r="N7026">
        <v>8.4960000000000004</v>
      </c>
      <c r="O7026" t="s">
        <v>576</v>
      </c>
      <c r="P7026" t="s">
        <v>13813</v>
      </c>
      <c r="Q7026" t="s">
        <v>2538</v>
      </c>
      <c r="R7026" t="s">
        <v>13814</v>
      </c>
      <c r="S7026" t="s">
        <v>270</v>
      </c>
      <c r="T7026" t="b">
        <v>1</v>
      </c>
    </row>
    <row r="7027" spans="1:20" x14ac:dyDescent="0.25">
      <c r="A7027" t="s">
        <v>259</v>
      </c>
      <c r="B7027" t="s">
        <v>260</v>
      </c>
      <c r="C7027" t="s">
        <v>294</v>
      </c>
      <c r="D7027" t="s">
        <v>2534</v>
      </c>
      <c r="E7027" t="s">
        <v>12353</v>
      </c>
      <c r="F7027" t="s">
        <v>12354</v>
      </c>
      <c r="G7027" t="s">
        <v>12354</v>
      </c>
      <c r="H7027">
        <v>4.08</v>
      </c>
      <c r="I7027" t="s">
        <v>265</v>
      </c>
      <c r="J7027" t="s">
        <v>242</v>
      </c>
      <c r="K7027" t="s">
        <v>243</v>
      </c>
      <c r="L7027" t="s">
        <v>244</v>
      </c>
      <c r="M7027">
        <v>0</v>
      </c>
      <c r="N7027">
        <v>4.08</v>
      </c>
      <c r="O7027" t="s">
        <v>576</v>
      </c>
      <c r="P7027" t="s">
        <v>13813</v>
      </c>
      <c r="Q7027" t="s">
        <v>2538</v>
      </c>
      <c r="R7027" t="s">
        <v>13814</v>
      </c>
      <c r="S7027" t="s">
        <v>270</v>
      </c>
      <c r="T7027" t="b">
        <v>1</v>
      </c>
    </row>
    <row r="7028" spans="1:20" x14ac:dyDescent="0.25">
      <c r="A7028" t="s">
        <v>259</v>
      </c>
      <c r="B7028" t="s">
        <v>260</v>
      </c>
      <c r="C7028" t="s">
        <v>237</v>
      </c>
      <c r="D7028" t="s">
        <v>1033</v>
      </c>
      <c r="E7028" t="s">
        <v>1976</v>
      </c>
      <c r="F7028" t="s">
        <v>13815</v>
      </c>
      <c r="G7028" t="s">
        <v>13815</v>
      </c>
      <c r="H7028">
        <v>0.132184</v>
      </c>
      <c r="I7028" t="s">
        <v>265</v>
      </c>
      <c r="J7028" t="s">
        <v>242</v>
      </c>
      <c r="K7028" t="s">
        <v>243</v>
      </c>
      <c r="L7028" t="s">
        <v>244</v>
      </c>
      <c r="M7028">
        <v>0</v>
      </c>
      <c r="N7028">
        <v>0.132184</v>
      </c>
      <c r="O7028" t="s">
        <v>372</v>
      </c>
      <c r="P7028" t="s">
        <v>13816</v>
      </c>
      <c r="Q7028" t="s">
        <v>1037</v>
      </c>
      <c r="R7028" t="s">
        <v>13817</v>
      </c>
      <c r="S7028" t="s">
        <v>270</v>
      </c>
      <c r="T7028" t="b">
        <v>1</v>
      </c>
    </row>
    <row r="7029" spans="1:20" x14ac:dyDescent="0.25">
      <c r="A7029" t="s">
        <v>259</v>
      </c>
      <c r="B7029" t="s">
        <v>260</v>
      </c>
      <c r="C7029" t="s">
        <v>294</v>
      </c>
      <c r="D7029" t="s">
        <v>1033</v>
      </c>
      <c r="E7029" t="s">
        <v>1976</v>
      </c>
      <c r="F7029" t="s">
        <v>13815</v>
      </c>
      <c r="G7029" t="s">
        <v>13815</v>
      </c>
      <c r="H7029">
        <v>4.5199999999999997E-2</v>
      </c>
      <c r="I7029" t="s">
        <v>265</v>
      </c>
      <c r="J7029" t="s">
        <v>242</v>
      </c>
      <c r="K7029" t="s">
        <v>243</v>
      </c>
      <c r="L7029" t="s">
        <v>244</v>
      </c>
      <c r="M7029">
        <v>0</v>
      </c>
      <c r="N7029">
        <v>4.5199999999999997E-2</v>
      </c>
      <c r="O7029" t="s">
        <v>372</v>
      </c>
      <c r="P7029" t="s">
        <v>13816</v>
      </c>
      <c r="Q7029" t="s">
        <v>1037</v>
      </c>
      <c r="R7029" t="s">
        <v>13817</v>
      </c>
      <c r="S7029" t="s">
        <v>270</v>
      </c>
      <c r="T7029" t="b">
        <v>1</v>
      </c>
    </row>
    <row r="7030" spans="1:20" x14ac:dyDescent="0.25">
      <c r="A7030" t="s">
        <v>259</v>
      </c>
      <c r="B7030" t="s">
        <v>260</v>
      </c>
      <c r="C7030" t="s">
        <v>237</v>
      </c>
      <c r="D7030" t="s">
        <v>2354</v>
      </c>
      <c r="E7030" t="s">
        <v>4935</v>
      </c>
      <c r="F7030" t="s">
        <v>4935</v>
      </c>
      <c r="G7030" t="s">
        <v>13818</v>
      </c>
      <c r="H7030">
        <v>5.952</v>
      </c>
      <c r="I7030" t="s">
        <v>265</v>
      </c>
      <c r="J7030" t="s">
        <v>242</v>
      </c>
      <c r="K7030" t="s">
        <v>243</v>
      </c>
      <c r="L7030" t="s">
        <v>244</v>
      </c>
      <c r="M7030">
        <v>0</v>
      </c>
      <c r="N7030">
        <v>5.952</v>
      </c>
      <c r="O7030" t="s">
        <v>518</v>
      </c>
      <c r="P7030" t="s">
        <v>13819</v>
      </c>
      <c r="Q7030" t="s">
        <v>2359</v>
      </c>
      <c r="R7030" t="s">
        <v>13820</v>
      </c>
      <c r="S7030" t="s">
        <v>270</v>
      </c>
      <c r="T7030" t="b">
        <v>1</v>
      </c>
    </row>
    <row r="7031" spans="1:20" x14ac:dyDescent="0.25">
      <c r="A7031" t="s">
        <v>259</v>
      </c>
      <c r="B7031" t="s">
        <v>260</v>
      </c>
      <c r="C7031" t="s">
        <v>294</v>
      </c>
      <c r="D7031" t="s">
        <v>2354</v>
      </c>
      <c r="E7031" t="s">
        <v>4935</v>
      </c>
      <c r="F7031" t="s">
        <v>4935</v>
      </c>
      <c r="G7031" t="s">
        <v>13818</v>
      </c>
      <c r="H7031">
        <v>3.7440000000000002</v>
      </c>
      <c r="I7031" t="s">
        <v>265</v>
      </c>
      <c r="J7031" t="s">
        <v>242</v>
      </c>
      <c r="K7031" t="s">
        <v>243</v>
      </c>
      <c r="L7031" t="s">
        <v>244</v>
      </c>
      <c r="M7031">
        <v>0</v>
      </c>
      <c r="N7031">
        <v>3.7440000000000002</v>
      </c>
      <c r="O7031" t="s">
        <v>518</v>
      </c>
      <c r="P7031" t="s">
        <v>13819</v>
      </c>
      <c r="Q7031" t="s">
        <v>2359</v>
      </c>
      <c r="R7031" t="s">
        <v>13820</v>
      </c>
      <c r="S7031" t="s">
        <v>270</v>
      </c>
      <c r="T7031" t="b">
        <v>1</v>
      </c>
    </row>
    <row r="7032" spans="1:20" x14ac:dyDescent="0.25">
      <c r="A7032" t="s">
        <v>236</v>
      </c>
      <c r="B7032" t="s">
        <v>236</v>
      </c>
      <c r="C7032" t="s">
        <v>237</v>
      </c>
      <c r="D7032" t="s">
        <v>314</v>
      </c>
      <c r="E7032" t="s">
        <v>251</v>
      </c>
      <c r="F7032" t="s">
        <v>1520</v>
      </c>
      <c r="G7032" t="s">
        <v>4523</v>
      </c>
      <c r="H7032">
        <v>0</v>
      </c>
      <c r="I7032" t="s">
        <v>241</v>
      </c>
      <c r="J7032" t="s">
        <v>242</v>
      </c>
      <c r="K7032" t="s">
        <v>243</v>
      </c>
      <c r="L7032" t="s">
        <v>244</v>
      </c>
      <c r="M7032">
        <v>0</v>
      </c>
      <c r="N7032">
        <v>0</v>
      </c>
      <c r="O7032" t="s">
        <v>255</v>
      </c>
      <c r="P7032" t="s">
        <v>13821</v>
      </c>
      <c r="Q7032" t="s">
        <v>318</v>
      </c>
      <c r="R7032" t="s">
        <v>2182</v>
      </c>
      <c r="S7032" t="s">
        <v>249</v>
      </c>
      <c r="T7032" t="b">
        <v>1</v>
      </c>
    </row>
    <row r="7033" spans="1:20" x14ac:dyDescent="0.25">
      <c r="A7033" t="s">
        <v>236</v>
      </c>
      <c r="B7033" t="s">
        <v>236</v>
      </c>
      <c r="C7033" t="s">
        <v>237</v>
      </c>
      <c r="D7033" t="s">
        <v>238</v>
      </c>
      <c r="E7033" t="s">
        <v>251</v>
      </c>
      <c r="F7033" t="s">
        <v>773</v>
      </c>
      <c r="G7033" t="s">
        <v>13765</v>
      </c>
      <c r="H7033">
        <v>0.115</v>
      </c>
      <c r="I7033" t="s">
        <v>254</v>
      </c>
      <c r="J7033" t="s">
        <v>242</v>
      </c>
      <c r="K7033" t="s">
        <v>243</v>
      </c>
      <c r="L7033" t="s">
        <v>244</v>
      </c>
      <c r="M7033">
        <v>0</v>
      </c>
      <c r="N7033">
        <v>0.115</v>
      </c>
      <c r="O7033" t="s">
        <v>255</v>
      </c>
      <c r="P7033" t="s">
        <v>13822</v>
      </c>
      <c r="Q7033" t="s">
        <v>247</v>
      </c>
      <c r="R7033" t="s">
        <v>1351</v>
      </c>
      <c r="S7033" t="s">
        <v>249</v>
      </c>
      <c r="T7033" t="b">
        <v>1</v>
      </c>
    </row>
    <row r="7034" spans="1:20" x14ac:dyDescent="0.25">
      <c r="A7034" t="s">
        <v>236</v>
      </c>
      <c r="B7034" t="s">
        <v>236</v>
      </c>
      <c r="C7034" t="s">
        <v>237</v>
      </c>
      <c r="D7034" t="s">
        <v>250</v>
      </c>
      <c r="F7034" t="s">
        <v>484</v>
      </c>
      <c r="G7034" t="s">
        <v>1053</v>
      </c>
      <c r="H7034">
        <v>0</v>
      </c>
      <c r="I7034" t="s">
        <v>254</v>
      </c>
      <c r="J7034" t="s">
        <v>242</v>
      </c>
      <c r="K7034" t="s">
        <v>243</v>
      </c>
      <c r="L7034" t="s">
        <v>244</v>
      </c>
      <c r="M7034">
        <v>0</v>
      </c>
      <c r="N7034">
        <v>0</v>
      </c>
      <c r="O7034" t="s">
        <v>432</v>
      </c>
      <c r="P7034" t="s">
        <v>3991</v>
      </c>
      <c r="Q7034" t="s">
        <v>257</v>
      </c>
      <c r="R7034" t="s">
        <v>3009</v>
      </c>
      <c r="S7034" t="s">
        <v>249</v>
      </c>
      <c r="T7034" t="b">
        <v>0</v>
      </c>
    </row>
    <row r="7035" spans="1:20" x14ac:dyDescent="0.25">
      <c r="A7035" t="s">
        <v>236</v>
      </c>
      <c r="B7035" t="s">
        <v>236</v>
      </c>
      <c r="C7035" t="s">
        <v>237</v>
      </c>
      <c r="D7035" t="s">
        <v>392</v>
      </c>
      <c r="F7035" t="s">
        <v>544</v>
      </c>
      <c r="G7035" t="s">
        <v>1989</v>
      </c>
      <c r="H7035">
        <v>0.1</v>
      </c>
      <c r="I7035" t="s">
        <v>254</v>
      </c>
      <c r="J7035" t="s">
        <v>242</v>
      </c>
      <c r="K7035" t="s">
        <v>243</v>
      </c>
      <c r="L7035" t="s">
        <v>244</v>
      </c>
      <c r="M7035">
        <v>0</v>
      </c>
      <c r="N7035">
        <v>0.1</v>
      </c>
      <c r="O7035" t="s">
        <v>245</v>
      </c>
      <c r="P7035" t="s">
        <v>1990</v>
      </c>
      <c r="Q7035" t="s">
        <v>397</v>
      </c>
      <c r="R7035" t="s">
        <v>7167</v>
      </c>
      <c r="S7035" t="s">
        <v>249</v>
      </c>
      <c r="T7035" t="b">
        <v>0</v>
      </c>
    </row>
    <row r="7036" spans="1:20" x14ac:dyDescent="0.25">
      <c r="A7036" t="s">
        <v>259</v>
      </c>
      <c r="B7036" t="s">
        <v>260</v>
      </c>
      <c r="C7036" t="s">
        <v>237</v>
      </c>
      <c r="D7036" t="s">
        <v>406</v>
      </c>
      <c r="E7036" t="s">
        <v>5609</v>
      </c>
      <c r="F7036" t="s">
        <v>5893</v>
      </c>
      <c r="G7036" t="s">
        <v>5893</v>
      </c>
      <c r="H7036">
        <v>5.8559999999999999</v>
      </c>
      <c r="I7036" t="s">
        <v>265</v>
      </c>
      <c r="J7036" t="s">
        <v>242</v>
      </c>
      <c r="K7036" t="s">
        <v>243</v>
      </c>
      <c r="L7036" t="s">
        <v>244</v>
      </c>
      <c r="M7036">
        <v>0</v>
      </c>
      <c r="N7036">
        <v>5.8559999999999999</v>
      </c>
      <c r="O7036" t="s">
        <v>952</v>
      </c>
      <c r="P7036" s="18" t="s">
        <v>3033</v>
      </c>
      <c r="Q7036" t="s">
        <v>410</v>
      </c>
      <c r="R7036" t="s">
        <v>13823</v>
      </c>
      <c r="S7036" t="s">
        <v>270</v>
      </c>
      <c r="T7036" t="b">
        <v>0</v>
      </c>
    </row>
    <row r="7037" spans="1:20" x14ac:dyDescent="0.25">
      <c r="A7037" t="s">
        <v>259</v>
      </c>
      <c r="B7037" t="s">
        <v>260</v>
      </c>
      <c r="C7037" t="s">
        <v>294</v>
      </c>
      <c r="D7037" t="s">
        <v>406</v>
      </c>
      <c r="E7037" t="s">
        <v>5609</v>
      </c>
      <c r="F7037" t="s">
        <v>5893</v>
      </c>
      <c r="G7037" t="s">
        <v>5893</v>
      </c>
      <c r="H7037">
        <v>2.0670000000000002</v>
      </c>
      <c r="I7037" t="s">
        <v>265</v>
      </c>
      <c r="J7037" t="s">
        <v>242</v>
      </c>
      <c r="K7037" t="s">
        <v>243</v>
      </c>
      <c r="L7037" t="s">
        <v>244</v>
      </c>
      <c r="M7037">
        <v>0</v>
      </c>
      <c r="N7037">
        <v>2.0670000000000002</v>
      </c>
      <c r="O7037" t="s">
        <v>721</v>
      </c>
      <c r="P7037" s="18" t="s">
        <v>3033</v>
      </c>
      <c r="Q7037" t="s">
        <v>410</v>
      </c>
      <c r="R7037" t="s">
        <v>13823</v>
      </c>
      <c r="S7037" t="s">
        <v>270</v>
      </c>
      <c r="T7037" t="b">
        <v>0</v>
      </c>
    </row>
    <row r="7038" spans="1:20" x14ac:dyDescent="0.25">
      <c r="A7038" t="s">
        <v>259</v>
      </c>
      <c r="B7038" t="s">
        <v>260</v>
      </c>
      <c r="C7038" t="s">
        <v>237</v>
      </c>
      <c r="D7038" t="s">
        <v>2727</v>
      </c>
      <c r="E7038" t="s">
        <v>6552</v>
      </c>
      <c r="F7038" t="s">
        <v>11158</v>
      </c>
      <c r="G7038" t="s">
        <v>11158</v>
      </c>
      <c r="H7038">
        <v>6.8000000000000005E-2</v>
      </c>
      <c r="I7038" t="s">
        <v>265</v>
      </c>
      <c r="J7038" t="s">
        <v>242</v>
      </c>
      <c r="K7038" t="s">
        <v>243</v>
      </c>
      <c r="L7038" t="s">
        <v>244</v>
      </c>
      <c r="M7038">
        <v>0</v>
      </c>
      <c r="N7038">
        <v>6.8000000000000005E-2</v>
      </c>
      <c r="O7038" t="s">
        <v>576</v>
      </c>
      <c r="P7038" t="s">
        <v>13824</v>
      </c>
      <c r="Q7038" t="s">
        <v>2731</v>
      </c>
      <c r="R7038" t="s">
        <v>13825</v>
      </c>
      <c r="S7038" t="s">
        <v>270</v>
      </c>
      <c r="T7038" t="b">
        <v>1</v>
      </c>
    </row>
    <row r="7039" spans="1:20" x14ac:dyDescent="0.25">
      <c r="A7039" t="s">
        <v>259</v>
      </c>
      <c r="B7039" t="s">
        <v>260</v>
      </c>
      <c r="C7039" t="s">
        <v>237</v>
      </c>
      <c r="D7039" t="s">
        <v>3581</v>
      </c>
      <c r="E7039" t="s">
        <v>8756</v>
      </c>
      <c r="F7039" t="s">
        <v>12589</v>
      </c>
      <c r="G7039" t="s">
        <v>12590</v>
      </c>
      <c r="H7039">
        <v>4.1859999999999999</v>
      </c>
      <c r="I7039" t="s">
        <v>265</v>
      </c>
      <c r="J7039" t="s">
        <v>242</v>
      </c>
      <c r="K7039" t="s">
        <v>243</v>
      </c>
      <c r="L7039" t="s">
        <v>244</v>
      </c>
      <c r="M7039">
        <v>0</v>
      </c>
      <c r="N7039">
        <v>4.1859999999999999</v>
      </c>
      <c r="O7039" t="s">
        <v>324</v>
      </c>
      <c r="P7039" t="s">
        <v>13826</v>
      </c>
      <c r="Q7039" t="s">
        <v>3586</v>
      </c>
      <c r="R7039" t="s">
        <v>13827</v>
      </c>
      <c r="S7039" t="s">
        <v>270</v>
      </c>
      <c r="T7039" t="b">
        <v>1</v>
      </c>
    </row>
    <row r="7040" spans="1:20" x14ac:dyDescent="0.25">
      <c r="A7040" t="s">
        <v>259</v>
      </c>
      <c r="B7040" t="s">
        <v>260</v>
      </c>
      <c r="C7040" t="s">
        <v>294</v>
      </c>
      <c r="D7040" t="s">
        <v>3581</v>
      </c>
      <c r="E7040" t="s">
        <v>8756</v>
      </c>
      <c r="F7040" t="s">
        <v>12589</v>
      </c>
      <c r="G7040" t="s">
        <v>12590</v>
      </c>
      <c r="H7040">
        <v>1.21</v>
      </c>
      <c r="I7040" t="s">
        <v>265</v>
      </c>
      <c r="J7040" t="s">
        <v>242</v>
      </c>
      <c r="K7040" t="s">
        <v>243</v>
      </c>
      <c r="L7040" t="s">
        <v>244</v>
      </c>
      <c r="M7040">
        <v>0</v>
      </c>
      <c r="N7040">
        <v>1.21</v>
      </c>
      <c r="O7040" t="s">
        <v>324</v>
      </c>
      <c r="P7040" t="s">
        <v>13826</v>
      </c>
      <c r="Q7040" t="s">
        <v>3586</v>
      </c>
      <c r="R7040" t="s">
        <v>13827</v>
      </c>
      <c r="S7040" t="s">
        <v>270</v>
      </c>
      <c r="T7040" t="b">
        <v>1</v>
      </c>
    </row>
    <row r="7041" spans="1:20" x14ac:dyDescent="0.25">
      <c r="A7041" t="s">
        <v>259</v>
      </c>
      <c r="B7041" t="s">
        <v>260</v>
      </c>
      <c r="C7041" t="s">
        <v>237</v>
      </c>
      <c r="D7041" t="s">
        <v>683</v>
      </c>
      <c r="E7041" t="s">
        <v>1456</v>
      </c>
      <c r="F7041" t="s">
        <v>10038</v>
      </c>
      <c r="G7041" t="s">
        <v>10038</v>
      </c>
      <c r="H7041">
        <v>16.358000000000001</v>
      </c>
      <c r="I7041" t="s">
        <v>265</v>
      </c>
      <c r="J7041" t="s">
        <v>242</v>
      </c>
      <c r="K7041" t="s">
        <v>243</v>
      </c>
      <c r="L7041" t="s">
        <v>244</v>
      </c>
      <c r="M7041">
        <v>0</v>
      </c>
      <c r="N7041">
        <v>16.358000000000001</v>
      </c>
      <c r="O7041" t="s">
        <v>476</v>
      </c>
      <c r="P7041" t="s">
        <v>13828</v>
      </c>
      <c r="Q7041" t="s">
        <v>687</v>
      </c>
      <c r="R7041" t="s">
        <v>13829</v>
      </c>
      <c r="S7041" t="s">
        <v>270</v>
      </c>
      <c r="T7041" t="b">
        <v>1</v>
      </c>
    </row>
    <row r="7042" spans="1:20" x14ac:dyDescent="0.25">
      <c r="A7042" t="s">
        <v>259</v>
      </c>
      <c r="B7042" t="s">
        <v>260</v>
      </c>
      <c r="C7042" t="s">
        <v>294</v>
      </c>
      <c r="D7042" t="s">
        <v>683</v>
      </c>
      <c r="E7042" t="s">
        <v>1456</v>
      </c>
      <c r="F7042" t="s">
        <v>10038</v>
      </c>
      <c r="G7042" t="s">
        <v>10038</v>
      </c>
      <c r="H7042">
        <v>6.4130000000000003</v>
      </c>
      <c r="I7042" t="s">
        <v>265</v>
      </c>
      <c r="J7042" t="s">
        <v>242</v>
      </c>
      <c r="K7042" t="s">
        <v>243</v>
      </c>
      <c r="L7042" t="s">
        <v>244</v>
      </c>
      <c r="M7042">
        <v>0</v>
      </c>
      <c r="N7042">
        <v>6.4130000000000003</v>
      </c>
      <c r="O7042" t="s">
        <v>476</v>
      </c>
      <c r="P7042" t="s">
        <v>13828</v>
      </c>
      <c r="Q7042" t="s">
        <v>687</v>
      </c>
      <c r="R7042" t="s">
        <v>13829</v>
      </c>
      <c r="S7042" t="s">
        <v>270</v>
      </c>
      <c r="T7042" t="b">
        <v>1</v>
      </c>
    </row>
    <row r="7043" spans="1:20" x14ac:dyDescent="0.25">
      <c r="A7043" t="s">
        <v>259</v>
      </c>
      <c r="B7043" t="s">
        <v>260</v>
      </c>
      <c r="C7043" t="s">
        <v>237</v>
      </c>
      <c r="D7043" t="s">
        <v>3163</v>
      </c>
      <c r="E7043" t="s">
        <v>6463</v>
      </c>
      <c r="F7043" t="s">
        <v>7423</v>
      </c>
      <c r="G7043" t="s">
        <v>7423</v>
      </c>
      <c r="H7043">
        <v>0.419765</v>
      </c>
      <c r="I7043" t="s">
        <v>265</v>
      </c>
      <c r="J7043" t="s">
        <v>242</v>
      </c>
      <c r="K7043" t="s">
        <v>243</v>
      </c>
      <c r="L7043" t="s">
        <v>244</v>
      </c>
      <c r="M7043">
        <v>0</v>
      </c>
      <c r="N7043">
        <v>0.419765</v>
      </c>
      <c r="O7043" t="s">
        <v>372</v>
      </c>
      <c r="P7043" t="s">
        <v>13830</v>
      </c>
      <c r="Q7043" t="s">
        <v>3167</v>
      </c>
      <c r="R7043" t="s">
        <v>13831</v>
      </c>
      <c r="S7043" t="s">
        <v>270</v>
      </c>
      <c r="T7043" t="b">
        <v>1</v>
      </c>
    </row>
    <row r="7044" spans="1:20" x14ac:dyDescent="0.25">
      <c r="A7044" t="s">
        <v>259</v>
      </c>
      <c r="B7044" t="s">
        <v>260</v>
      </c>
      <c r="C7044" t="s">
        <v>294</v>
      </c>
      <c r="D7044" t="s">
        <v>3163</v>
      </c>
      <c r="E7044" t="s">
        <v>6463</v>
      </c>
      <c r="F7044" t="s">
        <v>7423</v>
      </c>
      <c r="G7044" t="s">
        <v>7423</v>
      </c>
      <c r="H7044">
        <v>0.1353</v>
      </c>
      <c r="I7044" t="s">
        <v>265</v>
      </c>
      <c r="J7044" t="s">
        <v>242</v>
      </c>
      <c r="K7044" t="s">
        <v>243</v>
      </c>
      <c r="L7044" t="s">
        <v>244</v>
      </c>
      <c r="M7044">
        <v>0</v>
      </c>
      <c r="N7044">
        <v>0.1353</v>
      </c>
      <c r="O7044" t="s">
        <v>372</v>
      </c>
      <c r="P7044" t="s">
        <v>13830</v>
      </c>
      <c r="Q7044" t="s">
        <v>3167</v>
      </c>
      <c r="R7044" t="s">
        <v>13831</v>
      </c>
      <c r="S7044" t="s">
        <v>270</v>
      </c>
      <c r="T7044" t="b">
        <v>1</v>
      </c>
    </row>
    <row r="7045" spans="1:20" x14ac:dyDescent="0.25">
      <c r="A7045" t="s">
        <v>236</v>
      </c>
      <c r="B7045" t="s">
        <v>236</v>
      </c>
      <c r="C7045" t="s">
        <v>237</v>
      </c>
      <c r="D7045" t="s">
        <v>483</v>
      </c>
      <c r="F7045" t="s">
        <v>1819</v>
      </c>
      <c r="G7045" t="s">
        <v>2347</v>
      </c>
      <c r="H7045">
        <v>0.1</v>
      </c>
      <c r="I7045" t="s">
        <v>341</v>
      </c>
      <c r="J7045" t="s">
        <v>242</v>
      </c>
      <c r="K7045" t="s">
        <v>243</v>
      </c>
      <c r="L7045" t="s">
        <v>244</v>
      </c>
      <c r="M7045">
        <v>0</v>
      </c>
      <c r="N7045">
        <v>0.1</v>
      </c>
      <c r="O7045" t="s">
        <v>7798</v>
      </c>
      <c r="P7045" t="s">
        <v>7799</v>
      </c>
      <c r="Q7045" t="s">
        <v>488</v>
      </c>
      <c r="R7045" t="s">
        <v>6840</v>
      </c>
      <c r="S7045" t="s">
        <v>249</v>
      </c>
      <c r="T7045" t="b">
        <v>0</v>
      </c>
    </row>
    <row r="7046" spans="1:20" x14ac:dyDescent="0.25">
      <c r="A7046" t="s">
        <v>236</v>
      </c>
      <c r="B7046" t="s">
        <v>236</v>
      </c>
      <c r="C7046" t="s">
        <v>237</v>
      </c>
      <c r="D7046" t="s">
        <v>392</v>
      </c>
      <c r="E7046" t="s">
        <v>251</v>
      </c>
      <c r="F7046" t="s">
        <v>252</v>
      </c>
      <c r="G7046" t="s">
        <v>4486</v>
      </c>
      <c r="H7046">
        <v>2.5000000000000001E-2</v>
      </c>
      <c r="I7046" t="s">
        <v>561</v>
      </c>
      <c r="J7046" t="s">
        <v>242</v>
      </c>
      <c r="K7046" t="s">
        <v>243</v>
      </c>
      <c r="L7046" t="s">
        <v>244</v>
      </c>
      <c r="M7046">
        <v>0</v>
      </c>
      <c r="N7046">
        <v>2.5000000000000001E-2</v>
      </c>
      <c r="O7046" t="s">
        <v>255</v>
      </c>
      <c r="P7046" t="s">
        <v>13832</v>
      </c>
      <c r="Q7046" t="s">
        <v>397</v>
      </c>
      <c r="R7046" t="s">
        <v>4396</v>
      </c>
      <c r="S7046" t="s">
        <v>249</v>
      </c>
      <c r="T7046" t="b">
        <v>1</v>
      </c>
    </row>
    <row r="7047" spans="1:20" x14ac:dyDescent="0.25">
      <c r="A7047" t="s">
        <v>259</v>
      </c>
      <c r="B7047" t="s">
        <v>260</v>
      </c>
      <c r="C7047" t="s">
        <v>237</v>
      </c>
      <c r="D7047" t="s">
        <v>635</v>
      </c>
      <c r="E7047" t="s">
        <v>2299</v>
      </c>
      <c r="F7047" t="s">
        <v>10904</v>
      </c>
      <c r="G7047" t="s">
        <v>10904</v>
      </c>
      <c r="H7047">
        <v>0.23039999999999999</v>
      </c>
      <c r="I7047" t="s">
        <v>265</v>
      </c>
      <c r="J7047" t="s">
        <v>242</v>
      </c>
      <c r="K7047" t="s">
        <v>243</v>
      </c>
      <c r="L7047" t="s">
        <v>244</v>
      </c>
      <c r="M7047">
        <v>0</v>
      </c>
      <c r="N7047">
        <v>0.23039999999999999</v>
      </c>
      <c r="O7047" t="s">
        <v>372</v>
      </c>
      <c r="P7047" t="s">
        <v>13833</v>
      </c>
      <c r="Q7047" t="s">
        <v>639</v>
      </c>
      <c r="R7047" t="s">
        <v>13834</v>
      </c>
      <c r="S7047" t="s">
        <v>270</v>
      </c>
      <c r="T7047" t="b">
        <v>1</v>
      </c>
    </row>
    <row r="7048" spans="1:20" x14ac:dyDescent="0.25">
      <c r="A7048" t="s">
        <v>259</v>
      </c>
      <c r="B7048" t="s">
        <v>260</v>
      </c>
      <c r="C7048" t="s">
        <v>237</v>
      </c>
      <c r="D7048" t="s">
        <v>295</v>
      </c>
      <c r="E7048" t="s">
        <v>939</v>
      </c>
      <c r="F7048" t="s">
        <v>4378</v>
      </c>
      <c r="G7048" t="s">
        <v>4378</v>
      </c>
      <c r="H7048">
        <v>5.3380000000000001</v>
      </c>
      <c r="I7048" t="s">
        <v>265</v>
      </c>
      <c r="J7048" t="s">
        <v>242</v>
      </c>
      <c r="K7048" t="s">
        <v>243</v>
      </c>
      <c r="L7048" t="s">
        <v>244</v>
      </c>
      <c r="M7048">
        <v>0</v>
      </c>
      <c r="N7048">
        <v>5.3380000000000001</v>
      </c>
      <c r="O7048" t="s">
        <v>721</v>
      </c>
      <c r="P7048" t="s">
        <v>10256</v>
      </c>
      <c r="Q7048" t="s">
        <v>300</v>
      </c>
      <c r="R7048" t="s">
        <v>13835</v>
      </c>
      <c r="S7048" t="s">
        <v>270</v>
      </c>
      <c r="T7048" t="b">
        <v>1</v>
      </c>
    </row>
    <row r="7049" spans="1:20" x14ac:dyDescent="0.25">
      <c r="A7049" t="s">
        <v>259</v>
      </c>
      <c r="B7049" t="s">
        <v>260</v>
      </c>
      <c r="C7049" t="s">
        <v>237</v>
      </c>
      <c r="D7049" t="s">
        <v>295</v>
      </c>
      <c r="E7049" t="s">
        <v>3531</v>
      </c>
      <c r="F7049" t="s">
        <v>8090</v>
      </c>
      <c r="G7049" t="s">
        <v>8090</v>
      </c>
      <c r="H7049">
        <v>1.3340000000000001</v>
      </c>
      <c r="I7049" t="s">
        <v>265</v>
      </c>
      <c r="J7049" t="s">
        <v>242</v>
      </c>
      <c r="K7049" t="s">
        <v>243</v>
      </c>
      <c r="L7049" t="s">
        <v>244</v>
      </c>
      <c r="M7049">
        <v>0</v>
      </c>
      <c r="N7049">
        <v>1.3340000000000001</v>
      </c>
      <c r="O7049" t="s">
        <v>721</v>
      </c>
      <c r="P7049" t="s">
        <v>13836</v>
      </c>
      <c r="Q7049" t="s">
        <v>300</v>
      </c>
      <c r="R7049" t="s">
        <v>13837</v>
      </c>
      <c r="S7049" t="s">
        <v>270</v>
      </c>
      <c r="T7049" t="b">
        <v>0</v>
      </c>
    </row>
    <row r="7050" spans="1:20" x14ac:dyDescent="0.25">
      <c r="A7050" t="s">
        <v>236</v>
      </c>
      <c r="B7050" t="s">
        <v>236</v>
      </c>
      <c r="C7050" t="s">
        <v>237</v>
      </c>
      <c r="D7050" t="s">
        <v>362</v>
      </c>
      <c r="F7050" t="s">
        <v>1021</v>
      </c>
      <c r="G7050" t="s">
        <v>13838</v>
      </c>
      <c r="H7050">
        <v>0.17249999999999999</v>
      </c>
      <c r="I7050" t="s">
        <v>254</v>
      </c>
      <c r="J7050" t="s">
        <v>242</v>
      </c>
      <c r="K7050" t="s">
        <v>243</v>
      </c>
      <c r="L7050" t="s">
        <v>244</v>
      </c>
      <c r="M7050">
        <v>0</v>
      </c>
      <c r="N7050">
        <v>0.17249999999999999</v>
      </c>
      <c r="O7050" t="s">
        <v>927</v>
      </c>
      <c r="P7050" t="s">
        <v>13839</v>
      </c>
      <c r="Q7050" t="s">
        <v>367</v>
      </c>
      <c r="R7050" t="s">
        <v>1024</v>
      </c>
      <c r="S7050" t="s">
        <v>249</v>
      </c>
      <c r="T7050" t="b">
        <v>1</v>
      </c>
    </row>
    <row r="7051" spans="1:20" x14ac:dyDescent="0.25">
      <c r="A7051" t="s">
        <v>236</v>
      </c>
      <c r="B7051" t="s">
        <v>236</v>
      </c>
      <c r="C7051" t="s">
        <v>237</v>
      </c>
      <c r="D7051" t="s">
        <v>483</v>
      </c>
      <c r="F7051" t="s">
        <v>302</v>
      </c>
      <c r="G7051" t="s">
        <v>1421</v>
      </c>
      <c r="H7051">
        <v>5.1999999999999998E-3</v>
      </c>
      <c r="I7051" t="s">
        <v>254</v>
      </c>
      <c r="J7051" t="s">
        <v>242</v>
      </c>
      <c r="K7051" t="s">
        <v>243</v>
      </c>
      <c r="L7051" t="s">
        <v>244</v>
      </c>
      <c r="M7051">
        <v>0</v>
      </c>
      <c r="N7051">
        <v>5.1999999999999998E-3</v>
      </c>
      <c r="O7051" t="s">
        <v>486</v>
      </c>
      <c r="P7051" t="s">
        <v>5080</v>
      </c>
      <c r="Q7051" t="s">
        <v>488</v>
      </c>
      <c r="R7051" t="s">
        <v>2807</v>
      </c>
      <c r="S7051" t="s">
        <v>249</v>
      </c>
      <c r="T7051" t="b">
        <v>1</v>
      </c>
    </row>
    <row r="7052" spans="1:20" x14ac:dyDescent="0.25">
      <c r="A7052" t="s">
        <v>259</v>
      </c>
      <c r="B7052" t="s">
        <v>260</v>
      </c>
      <c r="C7052" t="s">
        <v>237</v>
      </c>
      <c r="D7052" t="s">
        <v>3163</v>
      </c>
      <c r="E7052" t="s">
        <v>6463</v>
      </c>
      <c r="F7052" t="s">
        <v>7439</v>
      </c>
      <c r="G7052" t="s">
        <v>7439</v>
      </c>
      <c r="H7052">
        <v>2.6040000000000001</v>
      </c>
      <c r="I7052" t="s">
        <v>265</v>
      </c>
      <c r="J7052" t="s">
        <v>242</v>
      </c>
      <c r="K7052" t="s">
        <v>243</v>
      </c>
      <c r="L7052" t="s">
        <v>244</v>
      </c>
      <c r="M7052">
        <v>0</v>
      </c>
      <c r="N7052">
        <v>2.6040000000000001</v>
      </c>
      <c r="O7052" t="s">
        <v>324</v>
      </c>
      <c r="P7052" t="s">
        <v>13840</v>
      </c>
      <c r="Q7052" t="s">
        <v>3167</v>
      </c>
      <c r="R7052" t="s">
        <v>13841</v>
      </c>
      <c r="S7052" t="s">
        <v>270</v>
      </c>
      <c r="T7052" t="b">
        <v>1</v>
      </c>
    </row>
    <row r="7053" spans="1:20" x14ac:dyDescent="0.25">
      <c r="A7053" t="s">
        <v>259</v>
      </c>
      <c r="B7053" t="s">
        <v>260</v>
      </c>
      <c r="C7053" t="s">
        <v>294</v>
      </c>
      <c r="D7053" t="s">
        <v>3163</v>
      </c>
      <c r="E7053" t="s">
        <v>6463</v>
      </c>
      <c r="F7053" t="s">
        <v>7439</v>
      </c>
      <c r="G7053" t="s">
        <v>7439</v>
      </c>
      <c r="H7053">
        <v>1.353</v>
      </c>
      <c r="I7053" t="s">
        <v>265</v>
      </c>
      <c r="J7053" t="s">
        <v>242</v>
      </c>
      <c r="K7053" t="s">
        <v>243</v>
      </c>
      <c r="L7053" t="s">
        <v>244</v>
      </c>
      <c r="M7053">
        <v>0</v>
      </c>
      <c r="N7053">
        <v>1.353</v>
      </c>
      <c r="O7053" t="s">
        <v>324</v>
      </c>
      <c r="P7053" t="s">
        <v>13840</v>
      </c>
      <c r="Q7053" t="s">
        <v>3167</v>
      </c>
      <c r="R7053" t="s">
        <v>13841</v>
      </c>
      <c r="S7053" t="s">
        <v>270</v>
      </c>
      <c r="T7053" t="b">
        <v>1</v>
      </c>
    </row>
    <row r="7054" spans="1:20" x14ac:dyDescent="0.25">
      <c r="A7054" t="s">
        <v>236</v>
      </c>
      <c r="B7054" t="s">
        <v>236</v>
      </c>
      <c r="C7054" t="s">
        <v>237</v>
      </c>
      <c r="D7054" t="s">
        <v>250</v>
      </c>
      <c r="F7054" t="s">
        <v>393</v>
      </c>
      <c r="G7054" t="s">
        <v>1524</v>
      </c>
      <c r="H7054">
        <v>1.9E-2</v>
      </c>
      <c r="I7054" t="s">
        <v>341</v>
      </c>
      <c r="J7054" t="s">
        <v>242</v>
      </c>
      <c r="K7054" t="s">
        <v>243</v>
      </c>
      <c r="L7054" t="s">
        <v>244</v>
      </c>
      <c r="M7054">
        <v>0</v>
      </c>
      <c r="N7054">
        <v>1.9E-2</v>
      </c>
      <c r="O7054" t="s">
        <v>546</v>
      </c>
      <c r="P7054" t="s">
        <v>13842</v>
      </c>
      <c r="Q7054" t="s">
        <v>257</v>
      </c>
      <c r="R7054" t="s">
        <v>434</v>
      </c>
      <c r="S7054" t="s">
        <v>249</v>
      </c>
      <c r="T7054" t="b">
        <v>1</v>
      </c>
    </row>
    <row r="7055" spans="1:20" x14ac:dyDescent="0.25">
      <c r="A7055" t="s">
        <v>259</v>
      </c>
      <c r="B7055" t="s">
        <v>260</v>
      </c>
      <c r="C7055" t="s">
        <v>237</v>
      </c>
      <c r="D7055" t="s">
        <v>1530</v>
      </c>
      <c r="E7055" t="s">
        <v>6158</v>
      </c>
      <c r="F7055" t="s">
        <v>10641</v>
      </c>
      <c r="G7055" t="s">
        <v>10641</v>
      </c>
      <c r="H7055">
        <v>3.6</v>
      </c>
      <c r="I7055" t="s">
        <v>265</v>
      </c>
      <c r="J7055" t="s">
        <v>242</v>
      </c>
      <c r="K7055" t="s">
        <v>243</v>
      </c>
      <c r="L7055" t="s">
        <v>244</v>
      </c>
      <c r="M7055">
        <v>0</v>
      </c>
      <c r="N7055">
        <v>3.6</v>
      </c>
      <c r="O7055" t="s">
        <v>1378</v>
      </c>
      <c r="P7055" t="s">
        <v>9935</v>
      </c>
      <c r="Q7055" t="s">
        <v>1533</v>
      </c>
      <c r="R7055" t="s">
        <v>13843</v>
      </c>
      <c r="S7055" t="s">
        <v>270</v>
      </c>
      <c r="T7055" t="b">
        <v>1</v>
      </c>
    </row>
    <row r="7056" spans="1:20" x14ac:dyDescent="0.25">
      <c r="A7056" t="s">
        <v>259</v>
      </c>
      <c r="B7056" t="s">
        <v>260</v>
      </c>
      <c r="C7056" t="s">
        <v>336</v>
      </c>
      <c r="D7056" t="s">
        <v>1530</v>
      </c>
      <c r="E7056" t="s">
        <v>6158</v>
      </c>
      <c r="F7056" t="s">
        <v>10641</v>
      </c>
      <c r="G7056" t="s">
        <v>10641</v>
      </c>
      <c r="H7056">
        <v>23652</v>
      </c>
      <c r="I7056" t="s">
        <v>265</v>
      </c>
      <c r="J7056" t="s">
        <v>242</v>
      </c>
      <c r="K7056" t="s">
        <v>243</v>
      </c>
      <c r="L7056" t="s">
        <v>244</v>
      </c>
      <c r="M7056">
        <v>0</v>
      </c>
      <c r="N7056">
        <v>23652</v>
      </c>
      <c r="O7056" t="s">
        <v>1378</v>
      </c>
      <c r="P7056" t="s">
        <v>9935</v>
      </c>
      <c r="Q7056" t="s">
        <v>1533</v>
      </c>
      <c r="R7056" t="s">
        <v>13844</v>
      </c>
      <c r="S7056" t="s">
        <v>270</v>
      </c>
      <c r="T7056" t="b">
        <v>1</v>
      </c>
    </row>
    <row r="7057" spans="1:20" x14ac:dyDescent="0.25">
      <c r="A7057" t="s">
        <v>259</v>
      </c>
      <c r="B7057" t="s">
        <v>260</v>
      </c>
      <c r="C7057" t="s">
        <v>336</v>
      </c>
      <c r="D7057" t="s">
        <v>1530</v>
      </c>
      <c r="E7057" t="s">
        <v>6158</v>
      </c>
      <c r="F7057" t="s">
        <v>10641</v>
      </c>
      <c r="G7057" t="s">
        <v>10641</v>
      </c>
      <c r="H7057">
        <v>47304</v>
      </c>
      <c r="I7057" t="s">
        <v>265</v>
      </c>
      <c r="J7057" t="s">
        <v>242</v>
      </c>
      <c r="K7057" t="s">
        <v>243</v>
      </c>
      <c r="L7057" t="s">
        <v>244</v>
      </c>
      <c r="M7057">
        <v>0</v>
      </c>
      <c r="N7057">
        <v>47304</v>
      </c>
      <c r="O7057" t="s">
        <v>1378</v>
      </c>
      <c r="P7057" t="s">
        <v>9935</v>
      </c>
      <c r="Q7057" t="s">
        <v>1533</v>
      </c>
      <c r="R7057" t="s">
        <v>13845</v>
      </c>
      <c r="S7057" t="s">
        <v>270</v>
      </c>
      <c r="T7057" t="b">
        <v>1</v>
      </c>
    </row>
    <row r="7058" spans="1:20" x14ac:dyDescent="0.25">
      <c r="A7058" t="s">
        <v>259</v>
      </c>
      <c r="B7058" t="s">
        <v>260</v>
      </c>
      <c r="C7058" t="s">
        <v>336</v>
      </c>
      <c r="D7058" t="s">
        <v>1530</v>
      </c>
      <c r="E7058" t="s">
        <v>6158</v>
      </c>
      <c r="F7058" t="s">
        <v>10641</v>
      </c>
      <c r="G7058" t="s">
        <v>10641</v>
      </c>
      <c r="H7058">
        <v>52555</v>
      </c>
      <c r="I7058" t="s">
        <v>265</v>
      </c>
      <c r="J7058" t="s">
        <v>242</v>
      </c>
      <c r="K7058" t="s">
        <v>243</v>
      </c>
      <c r="L7058" t="s">
        <v>244</v>
      </c>
      <c r="M7058">
        <v>0</v>
      </c>
      <c r="N7058">
        <v>52555</v>
      </c>
      <c r="O7058" t="s">
        <v>1378</v>
      </c>
      <c r="P7058" t="s">
        <v>9935</v>
      </c>
      <c r="Q7058" t="s">
        <v>1533</v>
      </c>
      <c r="R7058" t="s">
        <v>13846</v>
      </c>
      <c r="S7058" t="s">
        <v>270</v>
      </c>
      <c r="T7058" t="b">
        <v>1</v>
      </c>
    </row>
    <row r="7059" spans="1:20" x14ac:dyDescent="0.25">
      <c r="A7059" t="s">
        <v>259</v>
      </c>
      <c r="B7059" t="s">
        <v>260</v>
      </c>
      <c r="C7059" t="s">
        <v>237</v>
      </c>
      <c r="D7059" t="s">
        <v>847</v>
      </c>
      <c r="E7059" t="s">
        <v>1353</v>
      </c>
      <c r="F7059" t="s">
        <v>12993</v>
      </c>
      <c r="G7059" t="s">
        <v>12993</v>
      </c>
      <c r="H7059">
        <v>6.1100000000000002E-2</v>
      </c>
      <c r="I7059" t="s">
        <v>265</v>
      </c>
      <c r="J7059" t="s">
        <v>242</v>
      </c>
      <c r="K7059" t="s">
        <v>243</v>
      </c>
      <c r="L7059" t="s">
        <v>244</v>
      </c>
      <c r="M7059">
        <v>0</v>
      </c>
      <c r="N7059">
        <v>6.1100000000000002E-2</v>
      </c>
      <c r="O7059" t="s">
        <v>446</v>
      </c>
      <c r="P7059" t="s">
        <v>13847</v>
      </c>
      <c r="Q7059" t="s">
        <v>851</v>
      </c>
      <c r="R7059" t="s">
        <v>13848</v>
      </c>
      <c r="S7059" t="s">
        <v>270</v>
      </c>
      <c r="T7059" t="b">
        <v>1</v>
      </c>
    </row>
    <row r="7060" spans="1:20" x14ac:dyDescent="0.25">
      <c r="A7060" t="s">
        <v>236</v>
      </c>
      <c r="B7060" t="s">
        <v>236</v>
      </c>
      <c r="C7060" t="s">
        <v>237</v>
      </c>
      <c r="D7060" t="s">
        <v>392</v>
      </c>
      <c r="F7060" t="s">
        <v>791</v>
      </c>
      <c r="G7060" t="s">
        <v>5187</v>
      </c>
      <c r="H7060">
        <v>5.8900000000000001E-2</v>
      </c>
      <c r="I7060" t="s">
        <v>341</v>
      </c>
      <c r="J7060" t="s">
        <v>242</v>
      </c>
      <c r="K7060" t="s">
        <v>243</v>
      </c>
      <c r="L7060" t="s">
        <v>244</v>
      </c>
      <c r="M7060">
        <v>0</v>
      </c>
      <c r="N7060">
        <v>5.8900000000000001E-2</v>
      </c>
      <c r="O7060" t="s">
        <v>5074</v>
      </c>
      <c r="P7060" t="s">
        <v>3745</v>
      </c>
      <c r="Q7060" t="s">
        <v>397</v>
      </c>
      <c r="R7060" t="s">
        <v>795</v>
      </c>
      <c r="S7060" t="s">
        <v>249</v>
      </c>
      <c r="T7060" t="b">
        <v>0</v>
      </c>
    </row>
    <row r="7061" spans="1:20" x14ac:dyDescent="0.25">
      <c r="A7061" t="s">
        <v>236</v>
      </c>
      <c r="B7061" t="s">
        <v>236</v>
      </c>
      <c r="C7061" t="s">
        <v>237</v>
      </c>
      <c r="D7061" t="s">
        <v>392</v>
      </c>
      <c r="F7061" t="s">
        <v>791</v>
      </c>
      <c r="G7061" t="s">
        <v>5187</v>
      </c>
      <c r="H7061">
        <v>5.6543999999999997E-2</v>
      </c>
      <c r="I7061" t="s">
        <v>341</v>
      </c>
      <c r="J7061" t="s">
        <v>242</v>
      </c>
      <c r="K7061" t="s">
        <v>243</v>
      </c>
      <c r="L7061" t="s">
        <v>244</v>
      </c>
      <c r="M7061">
        <v>51200</v>
      </c>
      <c r="N7061">
        <v>5.6543999999999997E-2</v>
      </c>
      <c r="O7061" t="s">
        <v>5074</v>
      </c>
      <c r="P7061" t="s">
        <v>3745</v>
      </c>
      <c r="Q7061" t="s">
        <v>397</v>
      </c>
      <c r="R7061" t="s">
        <v>795</v>
      </c>
      <c r="S7061" t="s">
        <v>249</v>
      </c>
      <c r="T7061" t="b">
        <v>0</v>
      </c>
    </row>
    <row r="7062" spans="1:20" x14ac:dyDescent="0.25">
      <c r="A7062" t="s">
        <v>236</v>
      </c>
      <c r="B7062" t="s">
        <v>236</v>
      </c>
      <c r="C7062" t="s">
        <v>237</v>
      </c>
      <c r="D7062" t="s">
        <v>392</v>
      </c>
      <c r="F7062" t="s">
        <v>791</v>
      </c>
      <c r="G7062" t="s">
        <v>5187</v>
      </c>
      <c r="H7062">
        <v>5.4188E-2</v>
      </c>
      <c r="I7062" t="s">
        <v>341</v>
      </c>
      <c r="J7062" t="s">
        <v>242</v>
      </c>
      <c r="K7062" t="s">
        <v>243</v>
      </c>
      <c r="L7062" t="s">
        <v>244</v>
      </c>
      <c r="M7062">
        <v>512000</v>
      </c>
      <c r="N7062">
        <v>5.4188E-2</v>
      </c>
      <c r="O7062" t="s">
        <v>5074</v>
      </c>
      <c r="P7062" t="s">
        <v>3745</v>
      </c>
      <c r="Q7062" t="s">
        <v>397</v>
      </c>
      <c r="R7062" t="s">
        <v>795</v>
      </c>
      <c r="S7062" t="s">
        <v>249</v>
      </c>
      <c r="T7062" t="b">
        <v>0</v>
      </c>
    </row>
    <row r="7063" spans="1:20" x14ac:dyDescent="0.25">
      <c r="A7063" t="s">
        <v>259</v>
      </c>
      <c r="B7063" t="s">
        <v>260</v>
      </c>
      <c r="C7063" t="s">
        <v>237</v>
      </c>
      <c r="D7063" t="s">
        <v>664</v>
      </c>
      <c r="E7063" t="s">
        <v>7143</v>
      </c>
      <c r="F7063" t="s">
        <v>7144</v>
      </c>
      <c r="G7063" t="s">
        <v>7144</v>
      </c>
      <c r="H7063">
        <v>0.12479999999999999</v>
      </c>
      <c r="I7063" t="s">
        <v>265</v>
      </c>
      <c r="J7063" t="s">
        <v>242</v>
      </c>
      <c r="K7063" t="s">
        <v>243</v>
      </c>
      <c r="L7063" t="s">
        <v>244</v>
      </c>
      <c r="M7063">
        <v>0</v>
      </c>
      <c r="N7063">
        <v>0.12479999999999999</v>
      </c>
      <c r="O7063" t="s">
        <v>298</v>
      </c>
      <c r="P7063" t="s">
        <v>13849</v>
      </c>
      <c r="Q7063" t="s">
        <v>668</v>
      </c>
      <c r="R7063" t="s">
        <v>13850</v>
      </c>
      <c r="S7063" t="s">
        <v>270</v>
      </c>
      <c r="T7063" t="b">
        <v>1</v>
      </c>
    </row>
    <row r="7064" spans="1:20" x14ac:dyDescent="0.25">
      <c r="A7064" t="s">
        <v>259</v>
      </c>
      <c r="B7064" t="s">
        <v>260</v>
      </c>
      <c r="C7064" t="s">
        <v>237</v>
      </c>
      <c r="D7064" t="s">
        <v>328</v>
      </c>
      <c r="E7064" t="s">
        <v>1954</v>
      </c>
      <c r="F7064" t="s">
        <v>8214</v>
      </c>
      <c r="G7064" t="s">
        <v>8214</v>
      </c>
      <c r="H7064">
        <v>0.90400000000000003</v>
      </c>
      <c r="I7064" t="s">
        <v>265</v>
      </c>
      <c r="J7064" t="s">
        <v>242</v>
      </c>
      <c r="K7064" t="s">
        <v>243</v>
      </c>
      <c r="L7064" t="s">
        <v>244</v>
      </c>
      <c r="M7064">
        <v>0</v>
      </c>
      <c r="N7064">
        <v>0.90400000000000003</v>
      </c>
      <c r="O7064" t="s">
        <v>331</v>
      </c>
      <c r="P7064" t="s">
        <v>13851</v>
      </c>
      <c r="Q7064" t="s">
        <v>333</v>
      </c>
      <c r="R7064" t="s">
        <v>13852</v>
      </c>
      <c r="S7064" t="s">
        <v>270</v>
      </c>
      <c r="T7064" t="b">
        <v>1</v>
      </c>
    </row>
    <row r="7065" spans="1:20" x14ac:dyDescent="0.25">
      <c r="A7065" t="s">
        <v>259</v>
      </c>
      <c r="B7065" t="s">
        <v>260</v>
      </c>
      <c r="C7065" t="s">
        <v>336</v>
      </c>
      <c r="D7065" t="s">
        <v>328</v>
      </c>
      <c r="E7065" t="s">
        <v>1954</v>
      </c>
      <c r="F7065" t="s">
        <v>8214</v>
      </c>
      <c r="G7065" t="s">
        <v>8214</v>
      </c>
      <c r="H7065">
        <v>4672</v>
      </c>
      <c r="I7065" t="s">
        <v>265</v>
      </c>
      <c r="J7065" t="s">
        <v>242</v>
      </c>
      <c r="K7065" t="s">
        <v>243</v>
      </c>
      <c r="L7065" t="s">
        <v>244</v>
      </c>
      <c r="M7065">
        <v>0</v>
      </c>
      <c r="N7065">
        <v>4672</v>
      </c>
      <c r="O7065" t="s">
        <v>324</v>
      </c>
      <c r="P7065" t="s">
        <v>13851</v>
      </c>
      <c r="Q7065" t="s">
        <v>333</v>
      </c>
      <c r="R7065" t="s">
        <v>13853</v>
      </c>
      <c r="S7065" t="s">
        <v>270</v>
      </c>
      <c r="T7065" t="b">
        <v>1</v>
      </c>
    </row>
    <row r="7066" spans="1:20" x14ac:dyDescent="0.25">
      <c r="A7066" t="s">
        <v>259</v>
      </c>
      <c r="B7066" t="s">
        <v>260</v>
      </c>
      <c r="C7066" t="s">
        <v>336</v>
      </c>
      <c r="D7066" t="s">
        <v>328</v>
      </c>
      <c r="E7066" t="s">
        <v>1954</v>
      </c>
      <c r="F7066" t="s">
        <v>8214</v>
      </c>
      <c r="G7066" t="s">
        <v>8214</v>
      </c>
      <c r="H7066">
        <v>9028</v>
      </c>
      <c r="I7066" t="s">
        <v>265</v>
      </c>
      <c r="J7066" t="s">
        <v>242</v>
      </c>
      <c r="K7066" t="s">
        <v>243</v>
      </c>
      <c r="L7066" t="s">
        <v>244</v>
      </c>
      <c r="M7066">
        <v>0</v>
      </c>
      <c r="N7066">
        <v>9028</v>
      </c>
      <c r="O7066" t="s">
        <v>324</v>
      </c>
      <c r="P7066" t="s">
        <v>13851</v>
      </c>
      <c r="Q7066" t="s">
        <v>333</v>
      </c>
      <c r="R7066" t="s">
        <v>13854</v>
      </c>
      <c r="S7066" t="s">
        <v>270</v>
      </c>
      <c r="T7066" t="b">
        <v>1</v>
      </c>
    </row>
    <row r="7067" spans="1:20" x14ac:dyDescent="0.25">
      <c r="A7067" t="s">
        <v>236</v>
      </c>
      <c r="B7067" t="s">
        <v>236</v>
      </c>
      <c r="C7067" t="s">
        <v>237</v>
      </c>
      <c r="D7067" t="s">
        <v>392</v>
      </c>
      <c r="E7067" t="s">
        <v>251</v>
      </c>
      <c r="F7067" t="s">
        <v>252</v>
      </c>
      <c r="G7067" t="s">
        <v>6576</v>
      </c>
      <c r="H7067">
        <v>4.0000000000000001E-3</v>
      </c>
      <c r="I7067" t="s">
        <v>254</v>
      </c>
      <c r="J7067" t="s">
        <v>242</v>
      </c>
      <c r="K7067" t="s">
        <v>243</v>
      </c>
      <c r="L7067" t="s">
        <v>244</v>
      </c>
      <c r="M7067">
        <v>0</v>
      </c>
      <c r="N7067">
        <v>4.0000000000000001E-3</v>
      </c>
      <c r="O7067" t="s">
        <v>255</v>
      </c>
      <c r="P7067" t="s">
        <v>13855</v>
      </c>
      <c r="Q7067" t="s">
        <v>397</v>
      </c>
      <c r="R7067" t="s">
        <v>4396</v>
      </c>
      <c r="S7067" t="s">
        <v>249</v>
      </c>
      <c r="T7067" t="b">
        <v>1</v>
      </c>
    </row>
    <row r="7068" spans="1:20" x14ac:dyDescent="0.25">
      <c r="A7068" t="s">
        <v>259</v>
      </c>
      <c r="B7068" t="s">
        <v>260</v>
      </c>
      <c r="C7068" t="s">
        <v>237</v>
      </c>
      <c r="D7068" t="s">
        <v>399</v>
      </c>
      <c r="E7068" t="s">
        <v>2052</v>
      </c>
      <c r="F7068" t="s">
        <v>2828</v>
      </c>
      <c r="G7068" t="s">
        <v>2829</v>
      </c>
      <c r="H7068">
        <v>3.0742799999999999</v>
      </c>
      <c r="I7068" t="s">
        <v>265</v>
      </c>
      <c r="J7068" t="s">
        <v>242</v>
      </c>
      <c r="K7068" t="s">
        <v>243</v>
      </c>
      <c r="L7068" t="s">
        <v>244</v>
      </c>
      <c r="M7068">
        <v>0</v>
      </c>
      <c r="N7068">
        <v>3.0742799999999999</v>
      </c>
      <c r="O7068" t="s">
        <v>372</v>
      </c>
      <c r="P7068" t="s">
        <v>13856</v>
      </c>
      <c r="Q7068" t="s">
        <v>404</v>
      </c>
      <c r="R7068" t="s">
        <v>13857</v>
      </c>
      <c r="S7068" t="s">
        <v>270</v>
      </c>
      <c r="T7068" t="b">
        <v>1</v>
      </c>
    </row>
    <row r="7069" spans="1:20" x14ac:dyDescent="0.25">
      <c r="A7069" t="s">
        <v>259</v>
      </c>
      <c r="B7069" t="s">
        <v>260</v>
      </c>
      <c r="C7069" t="s">
        <v>237</v>
      </c>
      <c r="D7069" t="s">
        <v>2340</v>
      </c>
      <c r="E7069" t="s">
        <v>8987</v>
      </c>
      <c r="F7069" t="s">
        <v>8988</v>
      </c>
      <c r="G7069" t="s">
        <v>8989</v>
      </c>
      <c r="H7069">
        <v>3.6200000000000003E-2</v>
      </c>
      <c r="I7069" t="s">
        <v>265</v>
      </c>
      <c r="J7069" t="s">
        <v>242</v>
      </c>
      <c r="K7069" t="s">
        <v>243</v>
      </c>
      <c r="L7069" t="s">
        <v>244</v>
      </c>
      <c r="M7069">
        <v>0</v>
      </c>
      <c r="N7069">
        <v>3.6200000000000003E-2</v>
      </c>
      <c r="O7069" t="s">
        <v>290</v>
      </c>
      <c r="P7069" t="s">
        <v>13858</v>
      </c>
      <c r="Q7069" t="s">
        <v>2345</v>
      </c>
      <c r="R7069" t="s">
        <v>13859</v>
      </c>
      <c r="S7069" t="s">
        <v>270</v>
      </c>
      <c r="T7069" t="b">
        <v>1</v>
      </c>
    </row>
    <row r="7070" spans="1:20" x14ac:dyDescent="0.25">
      <c r="A7070" t="s">
        <v>259</v>
      </c>
      <c r="B7070" t="s">
        <v>260</v>
      </c>
      <c r="C7070" t="s">
        <v>237</v>
      </c>
      <c r="D7070" t="s">
        <v>796</v>
      </c>
      <c r="E7070" t="s">
        <v>4472</v>
      </c>
      <c r="F7070" t="s">
        <v>5020</v>
      </c>
      <c r="G7070" t="s">
        <v>5020</v>
      </c>
      <c r="H7070">
        <v>1.1245309999999999</v>
      </c>
      <c r="I7070" t="s">
        <v>265</v>
      </c>
      <c r="J7070" t="s">
        <v>242</v>
      </c>
      <c r="K7070" t="s">
        <v>243</v>
      </c>
      <c r="L7070" t="s">
        <v>244</v>
      </c>
      <c r="M7070">
        <v>0</v>
      </c>
      <c r="N7070">
        <v>1.1245309999999999</v>
      </c>
      <c r="O7070" t="s">
        <v>372</v>
      </c>
      <c r="P7070" t="s">
        <v>13860</v>
      </c>
      <c r="Q7070" t="s">
        <v>800</v>
      </c>
      <c r="R7070" t="s">
        <v>13861</v>
      </c>
      <c r="S7070" t="s">
        <v>270</v>
      </c>
      <c r="T7070" t="b">
        <v>1</v>
      </c>
    </row>
    <row r="7071" spans="1:20" x14ac:dyDescent="0.25">
      <c r="A7071" t="s">
        <v>259</v>
      </c>
      <c r="B7071" t="s">
        <v>260</v>
      </c>
      <c r="C7071" t="s">
        <v>294</v>
      </c>
      <c r="D7071" t="s">
        <v>796</v>
      </c>
      <c r="E7071" t="s">
        <v>4472</v>
      </c>
      <c r="F7071" t="s">
        <v>5020</v>
      </c>
      <c r="G7071" t="s">
        <v>5020</v>
      </c>
      <c r="H7071">
        <v>0.4032</v>
      </c>
      <c r="I7071" t="s">
        <v>265</v>
      </c>
      <c r="J7071" t="s">
        <v>242</v>
      </c>
      <c r="K7071" t="s">
        <v>243</v>
      </c>
      <c r="L7071" t="s">
        <v>244</v>
      </c>
      <c r="M7071">
        <v>0</v>
      </c>
      <c r="N7071">
        <v>0.4032</v>
      </c>
      <c r="O7071" t="s">
        <v>372</v>
      </c>
      <c r="P7071" t="s">
        <v>13860</v>
      </c>
      <c r="Q7071" t="s">
        <v>800</v>
      </c>
      <c r="R7071" t="s">
        <v>13861</v>
      </c>
      <c r="S7071" t="s">
        <v>270</v>
      </c>
      <c r="T7071" t="b">
        <v>1</v>
      </c>
    </row>
    <row r="7072" spans="1:20" x14ac:dyDescent="0.25">
      <c r="A7072" t="s">
        <v>259</v>
      </c>
      <c r="B7072" t="s">
        <v>260</v>
      </c>
      <c r="C7072" t="s">
        <v>237</v>
      </c>
      <c r="D7072" t="s">
        <v>2340</v>
      </c>
      <c r="E7072" t="s">
        <v>2341</v>
      </c>
      <c r="F7072" t="s">
        <v>2341</v>
      </c>
      <c r="G7072" t="s">
        <v>5977</v>
      </c>
      <c r="H7072">
        <v>1.446</v>
      </c>
      <c r="I7072" t="s">
        <v>265</v>
      </c>
      <c r="J7072" t="s">
        <v>242</v>
      </c>
      <c r="K7072" t="s">
        <v>243</v>
      </c>
      <c r="L7072" t="s">
        <v>244</v>
      </c>
      <c r="M7072">
        <v>0</v>
      </c>
      <c r="N7072">
        <v>1.446</v>
      </c>
      <c r="O7072" t="s">
        <v>2901</v>
      </c>
      <c r="P7072" t="s">
        <v>13862</v>
      </c>
      <c r="Q7072" t="s">
        <v>2345</v>
      </c>
      <c r="R7072" t="s">
        <v>13863</v>
      </c>
      <c r="S7072" t="s">
        <v>270</v>
      </c>
      <c r="T7072" t="b">
        <v>1</v>
      </c>
    </row>
    <row r="7073" spans="1:20" x14ac:dyDescent="0.25">
      <c r="A7073" t="s">
        <v>259</v>
      </c>
      <c r="B7073" t="s">
        <v>260</v>
      </c>
      <c r="C7073" t="s">
        <v>336</v>
      </c>
      <c r="D7073" t="s">
        <v>2340</v>
      </c>
      <c r="E7073" t="s">
        <v>2341</v>
      </c>
      <c r="F7073" t="s">
        <v>2341</v>
      </c>
      <c r="G7073" t="s">
        <v>5977</v>
      </c>
      <c r="H7073">
        <v>7476</v>
      </c>
      <c r="I7073" t="s">
        <v>265</v>
      </c>
      <c r="J7073" t="s">
        <v>242</v>
      </c>
      <c r="K7073" t="s">
        <v>243</v>
      </c>
      <c r="L7073" t="s">
        <v>244</v>
      </c>
      <c r="M7073">
        <v>0</v>
      </c>
      <c r="N7073">
        <v>7476</v>
      </c>
      <c r="O7073" t="s">
        <v>2901</v>
      </c>
      <c r="P7073" t="s">
        <v>13862</v>
      </c>
      <c r="Q7073" t="s">
        <v>2345</v>
      </c>
      <c r="R7073" t="s">
        <v>13864</v>
      </c>
      <c r="S7073" t="s">
        <v>270</v>
      </c>
      <c r="T7073" t="b">
        <v>1</v>
      </c>
    </row>
    <row r="7074" spans="1:20" x14ac:dyDescent="0.25">
      <c r="A7074" t="s">
        <v>259</v>
      </c>
      <c r="B7074" t="s">
        <v>260</v>
      </c>
      <c r="C7074" t="s">
        <v>336</v>
      </c>
      <c r="D7074" t="s">
        <v>2340</v>
      </c>
      <c r="E7074" t="s">
        <v>2341</v>
      </c>
      <c r="F7074" t="s">
        <v>2341</v>
      </c>
      <c r="G7074" t="s">
        <v>5977</v>
      </c>
      <c r="H7074">
        <v>14444</v>
      </c>
      <c r="I7074" t="s">
        <v>265</v>
      </c>
      <c r="J7074" t="s">
        <v>242</v>
      </c>
      <c r="K7074" t="s">
        <v>243</v>
      </c>
      <c r="L7074" t="s">
        <v>244</v>
      </c>
      <c r="M7074">
        <v>0</v>
      </c>
      <c r="N7074">
        <v>14444</v>
      </c>
      <c r="O7074" t="s">
        <v>2901</v>
      </c>
      <c r="P7074" t="s">
        <v>13862</v>
      </c>
      <c r="Q7074" t="s">
        <v>2345</v>
      </c>
      <c r="R7074" t="s">
        <v>13865</v>
      </c>
      <c r="S7074" t="s">
        <v>270</v>
      </c>
      <c r="T7074" t="b">
        <v>1</v>
      </c>
    </row>
    <row r="7075" spans="1:20" x14ac:dyDescent="0.25">
      <c r="A7075" t="s">
        <v>259</v>
      </c>
      <c r="B7075" t="s">
        <v>260</v>
      </c>
      <c r="C7075" t="s">
        <v>237</v>
      </c>
      <c r="D7075" t="s">
        <v>969</v>
      </c>
      <c r="E7075" t="s">
        <v>3164</v>
      </c>
      <c r="F7075" t="s">
        <v>3165</v>
      </c>
      <c r="G7075" t="s">
        <v>3165</v>
      </c>
      <c r="H7075">
        <v>0.30449999999999999</v>
      </c>
      <c r="I7075" t="s">
        <v>265</v>
      </c>
      <c r="J7075" t="s">
        <v>242</v>
      </c>
      <c r="K7075" t="s">
        <v>243</v>
      </c>
      <c r="L7075" t="s">
        <v>244</v>
      </c>
      <c r="M7075">
        <v>0</v>
      </c>
      <c r="N7075">
        <v>0.30449999999999999</v>
      </c>
      <c r="O7075" t="s">
        <v>372</v>
      </c>
      <c r="P7075" t="s">
        <v>13866</v>
      </c>
      <c r="Q7075" t="s">
        <v>973</v>
      </c>
      <c r="R7075" t="s">
        <v>13867</v>
      </c>
      <c r="S7075" t="s">
        <v>270</v>
      </c>
      <c r="T7075" t="b">
        <v>1</v>
      </c>
    </row>
    <row r="7076" spans="1:20" x14ac:dyDescent="0.25">
      <c r="A7076" t="s">
        <v>236</v>
      </c>
      <c r="B7076" t="s">
        <v>236</v>
      </c>
      <c r="C7076" t="s">
        <v>237</v>
      </c>
      <c r="D7076" t="s">
        <v>566</v>
      </c>
      <c r="F7076" t="s">
        <v>393</v>
      </c>
      <c r="G7076" t="s">
        <v>3320</v>
      </c>
      <c r="H7076">
        <v>8.1299999999999997E-2</v>
      </c>
      <c r="I7076" t="s">
        <v>254</v>
      </c>
      <c r="J7076" t="s">
        <v>242</v>
      </c>
      <c r="K7076" t="s">
        <v>243</v>
      </c>
      <c r="L7076" t="s">
        <v>244</v>
      </c>
      <c r="M7076">
        <v>0</v>
      </c>
      <c r="N7076">
        <v>8.1299999999999997E-2</v>
      </c>
      <c r="O7076" t="s">
        <v>569</v>
      </c>
      <c r="P7076" t="s">
        <v>13868</v>
      </c>
      <c r="Q7076" t="s">
        <v>571</v>
      </c>
      <c r="R7076" t="s">
        <v>1423</v>
      </c>
      <c r="S7076" t="s">
        <v>249</v>
      </c>
      <c r="T7076" t="b">
        <v>1</v>
      </c>
    </row>
    <row r="7077" spans="1:20" x14ac:dyDescent="0.25">
      <c r="A7077" t="s">
        <v>259</v>
      </c>
      <c r="B7077" t="s">
        <v>260</v>
      </c>
      <c r="C7077" t="s">
        <v>237</v>
      </c>
      <c r="D7077" t="s">
        <v>328</v>
      </c>
      <c r="E7077" t="s">
        <v>13382</v>
      </c>
      <c r="F7077" t="s">
        <v>13869</v>
      </c>
      <c r="G7077" t="s">
        <v>13869</v>
      </c>
      <c r="H7077">
        <v>0.22600000000000001</v>
      </c>
      <c r="I7077" t="s">
        <v>265</v>
      </c>
      <c r="J7077" t="s">
        <v>242</v>
      </c>
      <c r="K7077" t="s">
        <v>243</v>
      </c>
      <c r="L7077" t="s">
        <v>244</v>
      </c>
      <c r="M7077">
        <v>0</v>
      </c>
      <c r="N7077">
        <v>0.22600000000000001</v>
      </c>
      <c r="O7077" t="s">
        <v>331</v>
      </c>
      <c r="P7077" t="s">
        <v>13870</v>
      </c>
      <c r="Q7077" t="s">
        <v>333</v>
      </c>
      <c r="R7077" t="s">
        <v>13871</v>
      </c>
      <c r="S7077" t="s">
        <v>270</v>
      </c>
      <c r="T7077" t="b">
        <v>1</v>
      </c>
    </row>
    <row r="7078" spans="1:20" x14ac:dyDescent="0.25">
      <c r="A7078" t="s">
        <v>259</v>
      </c>
      <c r="B7078" t="s">
        <v>260</v>
      </c>
      <c r="C7078" t="s">
        <v>237</v>
      </c>
      <c r="D7078" t="s">
        <v>777</v>
      </c>
      <c r="E7078" t="s">
        <v>2854</v>
      </c>
      <c r="F7078" t="s">
        <v>13872</v>
      </c>
      <c r="G7078" t="s">
        <v>13872</v>
      </c>
      <c r="H7078">
        <v>0.60199999999999998</v>
      </c>
      <c r="I7078" t="s">
        <v>265</v>
      </c>
      <c r="J7078" t="s">
        <v>242</v>
      </c>
      <c r="K7078" t="s">
        <v>243</v>
      </c>
      <c r="L7078" t="s">
        <v>244</v>
      </c>
      <c r="M7078">
        <v>0</v>
      </c>
      <c r="N7078">
        <v>0.60199999999999998</v>
      </c>
      <c r="O7078" t="s">
        <v>324</v>
      </c>
      <c r="P7078" t="s">
        <v>13873</v>
      </c>
      <c r="Q7078" t="s">
        <v>781</v>
      </c>
      <c r="R7078" t="s">
        <v>13874</v>
      </c>
      <c r="S7078" t="s">
        <v>270</v>
      </c>
      <c r="T7078" t="b">
        <v>1</v>
      </c>
    </row>
    <row r="7079" spans="1:20" x14ac:dyDescent="0.25">
      <c r="A7079" t="s">
        <v>259</v>
      </c>
      <c r="B7079" t="s">
        <v>260</v>
      </c>
      <c r="C7079" t="s">
        <v>294</v>
      </c>
      <c r="D7079" t="s">
        <v>777</v>
      </c>
      <c r="E7079" t="s">
        <v>2854</v>
      </c>
      <c r="F7079" t="s">
        <v>13872</v>
      </c>
      <c r="G7079" t="s">
        <v>13872</v>
      </c>
      <c r="H7079">
        <v>0.154</v>
      </c>
      <c r="I7079" t="s">
        <v>265</v>
      </c>
      <c r="J7079" t="s">
        <v>242</v>
      </c>
      <c r="K7079" t="s">
        <v>243</v>
      </c>
      <c r="L7079" t="s">
        <v>244</v>
      </c>
      <c r="M7079">
        <v>0</v>
      </c>
      <c r="N7079">
        <v>0.154</v>
      </c>
      <c r="O7079" t="s">
        <v>324</v>
      </c>
      <c r="P7079" t="s">
        <v>13873</v>
      </c>
      <c r="Q7079" t="s">
        <v>781</v>
      </c>
      <c r="R7079" t="s">
        <v>13874</v>
      </c>
      <c r="S7079" t="s">
        <v>270</v>
      </c>
      <c r="T7079" t="b">
        <v>1</v>
      </c>
    </row>
    <row r="7080" spans="1:20" x14ac:dyDescent="0.25">
      <c r="A7080" t="s">
        <v>259</v>
      </c>
      <c r="B7080" t="s">
        <v>260</v>
      </c>
      <c r="C7080" t="s">
        <v>237</v>
      </c>
      <c r="D7080" t="s">
        <v>656</v>
      </c>
      <c r="E7080" t="s">
        <v>657</v>
      </c>
      <c r="F7080" t="s">
        <v>657</v>
      </c>
      <c r="G7080" t="s">
        <v>12953</v>
      </c>
      <c r="H7080">
        <v>3.5760000000000001</v>
      </c>
      <c r="I7080" t="s">
        <v>265</v>
      </c>
      <c r="J7080" t="s">
        <v>242</v>
      </c>
      <c r="K7080" t="s">
        <v>243</v>
      </c>
      <c r="L7080" t="s">
        <v>244</v>
      </c>
      <c r="M7080">
        <v>0</v>
      </c>
      <c r="N7080">
        <v>3.5760000000000001</v>
      </c>
      <c r="O7080" t="s">
        <v>660</v>
      </c>
      <c r="P7080" t="s">
        <v>13875</v>
      </c>
      <c r="Q7080" t="s">
        <v>662</v>
      </c>
      <c r="R7080" t="s">
        <v>13876</v>
      </c>
      <c r="S7080" t="s">
        <v>270</v>
      </c>
      <c r="T7080" t="b">
        <v>1</v>
      </c>
    </row>
    <row r="7081" spans="1:20" x14ac:dyDescent="0.25">
      <c r="A7081" t="s">
        <v>259</v>
      </c>
      <c r="B7081" t="s">
        <v>260</v>
      </c>
      <c r="C7081" t="s">
        <v>336</v>
      </c>
      <c r="D7081" t="s">
        <v>656</v>
      </c>
      <c r="E7081" t="s">
        <v>657</v>
      </c>
      <c r="F7081" t="s">
        <v>657</v>
      </c>
      <c r="G7081" t="s">
        <v>12953</v>
      </c>
      <c r="H7081">
        <v>18482</v>
      </c>
      <c r="I7081" t="s">
        <v>265</v>
      </c>
      <c r="J7081" t="s">
        <v>242</v>
      </c>
      <c r="K7081" t="s">
        <v>243</v>
      </c>
      <c r="L7081" t="s">
        <v>244</v>
      </c>
      <c r="M7081">
        <v>0</v>
      </c>
      <c r="N7081">
        <v>18482</v>
      </c>
      <c r="O7081" t="s">
        <v>660</v>
      </c>
      <c r="P7081" t="s">
        <v>13875</v>
      </c>
      <c r="Q7081" t="s">
        <v>662</v>
      </c>
      <c r="R7081" t="s">
        <v>13877</v>
      </c>
      <c r="S7081" t="s">
        <v>270</v>
      </c>
      <c r="T7081" t="b">
        <v>1</v>
      </c>
    </row>
    <row r="7082" spans="1:20" x14ac:dyDescent="0.25">
      <c r="A7082" t="s">
        <v>259</v>
      </c>
      <c r="B7082" t="s">
        <v>260</v>
      </c>
      <c r="C7082" t="s">
        <v>336</v>
      </c>
      <c r="D7082" t="s">
        <v>656</v>
      </c>
      <c r="E7082" t="s">
        <v>657</v>
      </c>
      <c r="F7082" t="s">
        <v>657</v>
      </c>
      <c r="G7082" t="s">
        <v>12953</v>
      </c>
      <c r="H7082">
        <v>32892</v>
      </c>
      <c r="I7082" t="s">
        <v>265</v>
      </c>
      <c r="J7082" t="s">
        <v>242</v>
      </c>
      <c r="K7082" t="s">
        <v>243</v>
      </c>
      <c r="L7082" t="s">
        <v>244</v>
      </c>
      <c r="M7082">
        <v>0</v>
      </c>
      <c r="N7082">
        <v>32892</v>
      </c>
      <c r="O7082" t="s">
        <v>660</v>
      </c>
      <c r="P7082" t="s">
        <v>13875</v>
      </c>
      <c r="Q7082" t="s">
        <v>662</v>
      </c>
      <c r="R7082" t="s">
        <v>13878</v>
      </c>
      <c r="S7082" t="s">
        <v>270</v>
      </c>
      <c r="T7082" t="b">
        <v>1</v>
      </c>
    </row>
    <row r="7083" spans="1:20" x14ac:dyDescent="0.25">
      <c r="A7083" t="s">
        <v>236</v>
      </c>
      <c r="B7083" t="s">
        <v>236</v>
      </c>
      <c r="C7083" t="s">
        <v>237</v>
      </c>
      <c r="D7083" t="s">
        <v>693</v>
      </c>
      <c r="E7083" t="s">
        <v>10860</v>
      </c>
      <c r="F7083" t="s">
        <v>13879</v>
      </c>
      <c r="G7083" t="s">
        <v>13880</v>
      </c>
      <c r="H7083">
        <v>4.1E-5</v>
      </c>
      <c r="I7083" t="s">
        <v>618</v>
      </c>
      <c r="J7083" t="s">
        <v>242</v>
      </c>
      <c r="K7083" t="s">
        <v>243</v>
      </c>
      <c r="L7083" t="s">
        <v>244</v>
      </c>
      <c r="M7083">
        <v>0</v>
      </c>
      <c r="N7083">
        <v>4.1E-5</v>
      </c>
      <c r="O7083" t="s">
        <v>576</v>
      </c>
      <c r="P7083" t="s">
        <v>13881</v>
      </c>
      <c r="Q7083" t="s">
        <v>699</v>
      </c>
      <c r="R7083" t="s">
        <v>13882</v>
      </c>
      <c r="S7083" t="s">
        <v>249</v>
      </c>
      <c r="T7083" t="b">
        <v>1</v>
      </c>
    </row>
    <row r="7084" spans="1:20" x14ac:dyDescent="0.25">
      <c r="A7084" t="s">
        <v>236</v>
      </c>
      <c r="B7084" t="s">
        <v>236</v>
      </c>
      <c r="C7084" t="s">
        <v>237</v>
      </c>
      <c r="D7084" t="s">
        <v>552</v>
      </c>
      <c r="F7084" t="s">
        <v>6925</v>
      </c>
      <c r="G7084" t="s">
        <v>1082</v>
      </c>
      <c r="H7084">
        <v>2E-3</v>
      </c>
      <c r="I7084" t="s">
        <v>254</v>
      </c>
      <c r="J7084" t="s">
        <v>242</v>
      </c>
      <c r="K7084" t="s">
        <v>243</v>
      </c>
      <c r="L7084" t="s">
        <v>244</v>
      </c>
      <c r="M7084">
        <v>0</v>
      </c>
      <c r="N7084">
        <v>2E-3</v>
      </c>
      <c r="O7084" t="s">
        <v>1083</v>
      </c>
      <c r="P7084" t="s">
        <v>1084</v>
      </c>
      <c r="Q7084" t="s">
        <v>556</v>
      </c>
      <c r="R7084" t="s">
        <v>6928</v>
      </c>
      <c r="S7084" t="s">
        <v>249</v>
      </c>
      <c r="T7084" t="b">
        <v>0</v>
      </c>
    </row>
    <row r="7085" spans="1:20" x14ac:dyDescent="0.25">
      <c r="A7085" t="s">
        <v>259</v>
      </c>
      <c r="B7085" t="s">
        <v>271</v>
      </c>
      <c r="C7085" t="s">
        <v>237</v>
      </c>
      <c r="D7085" t="s">
        <v>13883</v>
      </c>
      <c r="F7085" t="s">
        <v>13884</v>
      </c>
      <c r="G7085" t="s">
        <v>13884</v>
      </c>
      <c r="H7085">
        <v>1.7000000000000001E-2</v>
      </c>
      <c r="I7085" t="s">
        <v>265</v>
      </c>
      <c r="J7085" t="s">
        <v>242</v>
      </c>
      <c r="K7085" t="s">
        <v>243</v>
      </c>
      <c r="L7085" t="s">
        <v>244</v>
      </c>
      <c r="M7085">
        <v>0</v>
      </c>
      <c r="N7085">
        <v>1.7000000000000001E-2</v>
      </c>
      <c r="O7085" t="s">
        <v>486</v>
      </c>
      <c r="P7085" t="s">
        <v>13885</v>
      </c>
      <c r="Q7085" t="s">
        <v>13886</v>
      </c>
      <c r="R7085" t="s">
        <v>13887</v>
      </c>
      <c r="S7085" t="s">
        <v>279</v>
      </c>
      <c r="T7085" t="b">
        <v>1</v>
      </c>
    </row>
    <row r="7086" spans="1:20" x14ac:dyDescent="0.25">
      <c r="A7086" t="s">
        <v>259</v>
      </c>
      <c r="B7086" t="s">
        <v>260</v>
      </c>
      <c r="C7086" t="s">
        <v>237</v>
      </c>
      <c r="D7086" t="s">
        <v>2836</v>
      </c>
      <c r="E7086" t="s">
        <v>1237</v>
      </c>
      <c r="F7086" t="s">
        <v>4981</v>
      </c>
      <c r="G7086" t="s">
        <v>4981</v>
      </c>
      <c r="H7086">
        <v>9.5999999999999992E-3</v>
      </c>
      <c r="I7086" t="s">
        <v>265</v>
      </c>
      <c r="J7086" t="s">
        <v>242</v>
      </c>
      <c r="K7086" t="s">
        <v>243</v>
      </c>
      <c r="L7086" t="s">
        <v>244</v>
      </c>
      <c r="M7086">
        <v>0</v>
      </c>
      <c r="N7086">
        <v>9.5999999999999992E-3</v>
      </c>
      <c r="O7086" t="s">
        <v>1122</v>
      </c>
      <c r="P7086" t="s">
        <v>13888</v>
      </c>
      <c r="Q7086" t="s">
        <v>2838</v>
      </c>
      <c r="R7086" t="s">
        <v>13889</v>
      </c>
      <c r="S7086" t="s">
        <v>270</v>
      </c>
      <c r="T7086" t="b">
        <v>1</v>
      </c>
    </row>
    <row r="7087" spans="1:20" x14ac:dyDescent="0.25">
      <c r="A7087" t="s">
        <v>236</v>
      </c>
      <c r="B7087" t="s">
        <v>236</v>
      </c>
      <c r="C7087" t="s">
        <v>237</v>
      </c>
      <c r="D7087" t="s">
        <v>483</v>
      </c>
      <c r="F7087" t="s">
        <v>363</v>
      </c>
      <c r="G7087" t="s">
        <v>7742</v>
      </c>
      <c r="H7087">
        <v>0.13500000000000001</v>
      </c>
      <c r="I7087" t="s">
        <v>341</v>
      </c>
      <c r="J7087" t="s">
        <v>242</v>
      </c>
      <c r="K7087" t="s">
        <v>243</v>
      </c>
      <c r="L7087" t="s">
        <v>244</v>
      </c>
      <c r="M7087">
        <v>0</v>
      </c>
      <c r="N7087">
        <v>0.13500000000000001</v>
      </c>
      <c r="O7087" t="s">
        <v>690</v>
      </c>
      <c r="P7087" t="s">
        <v>13890</v>
      </c>
      <c r="Q7087" t="s">
        <v>488</v>
      </c>
      <c r="R7087" t="s">
        <v>1056</v>
      </c>
      <c r="S7087" t="s">
        <v>249</v>
      </c>
      <c r="T7087" t="b">
        <v>1</v>
      </c>
    </row>
    <row r="7088" spans="1:20" x14ac:dyDescent="0.25">
      <c r="A7088" t="s">
        <v>259</v>
      </c>
      <c r="B7088" t="s">
        <v>260</v>
      </c>
      <c r="C7088" t="s">
        <v>237</v>
      </c>
      <c r="D7088" t="s">
        <v>4065</v>
      </c>
      <c r="E7088" t="s">
        <v>1704</v>
      </c>
      <c r="F7088" t="s">
        <v>10041</v>
      </c>
      <c r="G7088" t="s">
        <v>10041</v>
      </c>
      <c r="H7088">
        <v>1.44</v>
      </c>
      <c r="I7088" t="s">
        <v>265</v>
      </c>
      <c r="J7088" t="s">
        <v>242</v>
      </c>
      <c r="K7088" t="s">
        <v>243</v>
      </c>
      <c r="L7088" t="s">
        <v>244</v>
      </c>
      <c r="M7088">
        <v>0</v>
      </c>
      <c r="N7088">
        <v>1.44</v>
      </c>
      <c r="O7088" t="s">
        <v>324</v>
      </c>
      <c r="P7088" t="s">
        <v>13891</v>
      </c>
      <c r="Q7088" t="s">
        <v>4069</v>
      </c>
      <c r="R7088" t="s">
        <v>13892</v>
      </c>
      <c r="S7088" t="s">
        <v>270</v>
      </c>
      <c r="T7088" t="b">
        <v>1</v>
      </c>
    </row>
    <row r="7089" spans="1:20" x14ac:dyDescent="0.25">
      <c r="A7089" t="s">
        <v>259</v>
      </c>
      <c r="B7089" t="s">
        <v>260</v>
      </c>
      <c r="C7089" t="s">
        <v>336</v>
      </c>
      <c r="D7089" t="s">
        <v>4065</v>
      </c>
      <c r="E7089" t="s">
        <v>1704</v>
      </c>
      <c r="F7089" t="s">
        <v>10041</v>
      </c>
      <c r="G7089" t="s">
        <v>10041</v>
      </c>
      <c r="H7089">
        <v>7415</v>
      </c>
      <c r="I7089" t="s">
        <v>265</v>
      </c>
      <c r="J7089" t="s">
        <v>242</v>
      </c>
      <c r="K7089" t="s">
        <v>243</v>
      </c>
      <c r="L7089" t="s">
        <v>244</v>
      </c>
      <c r="M7089">
        <v>0</v>
      </c>
      <c r="N7089">
        <v>7415</v>
      </c>
      <c r="O7089" t="s">
        <v>324</v>
      </c>
      <c r="P7089" t="s">
        <v>13891</v>
      </c>
      <c r="Q7089" t="s">
        <v>4069</v>
      </c>
      <c r="R7089" t="s">
        <v>13893</v>
      </c>
      <c r="S7089" t="s">
        <v>270</v>
      </c>
      <c r="T7089" t="b">
        <v>1</v>
      </c>
    </row>
    <row r="7090" spans="1:20" x14ac:dyDescent="0.25">
      <c r="A7090" t="s">
        <v>259</v>
      </c>
      <c r="B7090" t="s">
        <v>260</v>
      </c>
      <c r="C7090" t="s">
        <v>336</v>
      </c>
      <c r="D7090" t="s">
        <v>4065</v>
      </c>
      <c r="E7090" t="s">
        <v>1704</v>
      </c>
      <c r="F7090" t="s">
        <v>10041</v>
      </c>
      <c r="G7090" t="s">
        <v>10041</v>
      </c>
      <c r="H7090">
        <v>14230</v>
      </c>
      <c r="I7090" t="s">
        <v>265</v>
      </c>
      <c r="J7090" t="s">
        <v>242</v>
      </c>
      <c r="K7090" t="s">
        <v>243</v>
      </c>
      <c r="L7090" t="s">
        <v>244</v>
      </c>
      <c r="M7090">
        <v>0</v>
      </c>
      <c r="N7090">
        <v>14230</v>
      </c>
      <c r="O7090" t="s">
        <v>324</v>
      </c>
      <c r="P7090" t="s">
        <v>13891</v>
      </c>
      <c r="Q7090" t="s">
        <v>4069</v>
      </c>
      <c r="R7090" t="s">
        <v>13894</v>
      </c>
      <c r="S7090" t="s">
        <v>270</v>
      </c>
      <c r="T7090" t="b">
        <v>1</v>
      </c>
    </row>
    <row r="7091" spans="1:20" x14ac:dyDescent="0.25">
      <c r="A7091" t="s">
        <v>259</v>
      </c>
      <c r="B7091" t="s">
        <v>260</v>
      </c>
      <c r="C7091" t="s">
        <v>237</v>
      </c>
      <c r="D7091" t="s">
        <v>4822</v>
      </c>
      <c r="E7091" t="s">
        <v>3703</v>
      </c>
      <c r="F7091" t="s">
        <v>11829</v>
      </c>
      <c r="G7091" t="s">
        <v>11830</v>
      </c>
      <c r="H7091">
        <v>1.8334E-2</v>
      </c>
      <c r="I7091" t="s">
        <v>265</v>
      </c>
      <c r="J7091" t="s">
        <v>242</v>
      </c>
      <c r="K7091" t="s">
        <v>243</v>
      </c>
      <c r="L7091" t="s">
        <v>244</v>
      </c>
      <c r="M7091">
        <v>0</v>
      </c>
      <c r="N7091">
        <v>1.8334E-2</v>
      </c>
      <c r="O7091" t="s">
        <v>372</v>
      </c>
      <c r="P7091" t="s">
        <v>13895</v>
      </c>
      <c r="Q7091" t="s">
        <v>4824</v>
      </c>
      <c r="R7091" t="s">
        <v>13896</v>
      </c>
      <c r="S7091" t="s">
        <v>270</v>
      </c>
      <c r="T7091" t="b">
        <v>1</v>
      </c>
    </row>
    <row r="7092" spans="1:20" x14ac:dyDescent="0.25">
      <c r="A7092" t="s">
        <v>259</v>
      </c>
      <c r="B7092" t="s">
        <v>260</v>
      </c>
      <c r="C7092" t="s">
        <v>294</v>
      </c>
      <c r="D7092" t="s">
        <v>4822</v>
      </c>
      <c r="E7092" t="s">
        <v>3703</v>
      </c>
      <c r="F7092" t="s">
        <v>11829</v>
      </c>
      <c r="G7092" t="s">
        <v>11830</v>
      </c>
      <c r="H7092">
        <v>8.6E-3</v>
      </c>
      <c r="I7092" t="s">
        <v>265</v>
      </c>
      <c r="J7092" t="s">
        <v>242</v>
      </c>
      <c r="K7092" t="s">
        <v>243</v>
      </c>
      <c r="L7092" t="s">
        <v>244</v>
      </c>
      <c r="M7092">
        <v>0</v>
      </c>
      <c r="N7092">
        <v>8.6E-3</v>
      </c>
      <c r="O7092" t="s">
        <v>1258</v>
      </c>
      <c r="P7092" t="s">
        <v>13895</v>
      </c>
      <c r="Q7092" t="s">
        <v>4824</v>
      </c>
      <c r="R7092" t="s">
        <v>13896</v>
      </c>
      <c r="S7092" t="s">
        <v>270</v>
      </c>
      <c r="T7092" t="b">
        <v>1</v>
      </c>
    </row>
    <row r="7093" spans="1:20" x14ac:dyDescent="0.25">
      <c r="A7093" t="s">
        <v>236</v>
      </c>
      <c r="B7093" t="s">
        <v>236</v>
      </c>
      <c r="C7093" t="s">
        <v>237</v>
      </c>
      <c r="D7093" t="s">
        <v>483</v>
      </c>
      <c r="F7093" t="s">
        <v>393</v>
      </c>
      <c r="G7093" t="s">
        <v>5400</v>
      </c>
      <c r="H7093">
        <v>3.7100000000000001E-2</v>
      </c>
      <c r="I7093" t="s">
        <v>341</v>
      </c>
      <c r="J7093" t="s">
        <v>242</v>
      </c>
      <c r="K7093" t="s">
        <v>243</v>
      </c>
      <c r="L7093" t="s">
        <v>244</v>
      </c>
      <c r="M7093">
        <v>0</v>
      </c>
      <c r="N7093">
        <v>3.7100000000000001E-2</v>
      </c>
      <c r="O7093" t="s">
        <v>1762</v>
      </c>
      <c r="P7093" t="s">
        <v>5401</v>
      </c>
      <c r="Q7093" t="s">
        <v>488</v>
      </c>
      <c r="R7093" t="s">
        <v>1764</v>
      </c>
      <c r="S7093" t="s">
        <v>249</v>
      </c>
      <c r="T7093" t="b">
        <v>0</v>
      </c>
    </row>
    <row r="7094" spans="1:20" x14ac:dyDescent="0.25">
      <c r="A7094" t="s">
        <v>236</v>
      </c>
      <c r="B7094" t="s">
        <v>236</v>
      </c>
      <c r="C7094" t="s">
        <v>237</v>
      </c>
      <c r="D7094" t="s">
        <v>2924</v>
      </c>
      <c r="F7094" t="s">
        <v>426</v>
      </c>
      <c r="G7094" t="s">
        <v>8284</v>
      </c>
      <c r="H7094">
        <v>0.14901</v>
      </c>
      <c r="I7094" t="s">
        <v>241</v>
      </c>
      <c r="J7094" t="s">
        <v>242</v>
      </c>
      <c r="K7094" t="s">
        <v>243</v>
      </c>
      <c r="L7094" t="s">
        <v>244</v>
      </c>
      <c r="M7094">
        <v>0</v>
      </c>
      <c r="N7094">
        <v>0.14901</v>
      </c>
      <c r="O7094" t="s">
        <v>562</v>
      </c>
      <c r="P7094" t="s">
        <v>13897</v>
      </c>
      <c r="Q7094" t="s">
        <v>2927</v>
      </c>
      <c r="R7094" t="s">
        <v>2928</v>
      </c>
      <c r="S7094" t="s">
        <v>249</v>
      </c>
      <c r="T7094" t="b">
        <v>1</v>
      </c>
    </row>
    <row r="7095" spans="1:20" x14ac:dyDescent="0.25">
      <c r="A7095" t="s">
        <v>259</v>
      </c>
      <c r="B7095" t="s">
        <v>260</v>
      </c>
      <c r="C7095" t="s">
        <v>237</v>
      </c>
      <c r="D7095" t="s">
        <v>8144</v>
      </c>
      <c r="E7095" t="s">
        <v>7769</v>
      </c>
      <c r="F7095" t="s">
        <v>7770</v>
      </c>
      <c r="G7095" t="s">
        <v>7770</v>
      </c>
      <c r="H7095">
        <v>2.7069999999999999</v>
      </c>
      <c r="I7095" t="s">
        <v>265</v>
      </c>
      <c r="J7095" t="s">
        <v>242</v>
      </c>
      <c r="K7095" t="s">
        <v>243</v>
      </c>
      <c r="L7095" t="s">
        <v>244</v>
      </c>
      <c r="M7095">
        <v>0</v>
      </c>
      <c r="N7095">
        <v>2.7069999999999999</v>
      </c>
      <c r="O7095" t="s">
        <v>324</v>
      </c>
      <c r="P7095" t="s">
        <v>13898</v>
      </c>
      <c r="Q7095" t="s">
        <v>8146</v>
      </c>
      <c r="R7095" t="s">
        <v>13899</v>
      </c>
      <c r="S7095" t="s">
        <v>270</v>
      </c>
      <c r="T7095" t="b">
        <v>1</v>
      </c>
    </row>
    <row r="7096" spans="1:20" x14ac:dyDescent="0.25">
      <c r="A7096" t="s">
        <v>259</v>
      </c>
      <c r="B7096" t="s">
        <v>260</v>
      </c>
      <c r="C7096" t="s">
        <v>294</v>
      </c>
      <c r="D7096" t="s">
        <v>8144</v>
      </c>
      <c r="E7096" t="s">
        <v>7769</v>
      </c>
      <c r="F7096" t="s">
        <v>7770</v>
      </c>
      <c r="G7096" t="s">
        <v>7770</v>
      </c>
      <c r="H7096">
        <v>0.91200000000000003</v>
      </c>
      <c r="I7096" t="s">
        <v>265</v>
      </c>
      <c r="J7096" t="s">
        <v>242</v>
      </c>
      <c r="K7096" t="s">
        <v>243</v>
      </c>
      <c r="L7096" t="s">
        <v>244</v>
      </c>
      <c r="M7096">
        <v>0</v>
      </c>
      <c r="N7096">
        <v>0.91200000000000003</v>
      </c>
      <c r="O7096" t="s">
        <v>324</v>
      </c>
      <c r="P7096" t="s">
        <v>13898</v>
      </c>
      <c r="Q7096" t="s">
        <v>8146</v>
      </c>
      <c r="R7096" t="s">
        <v>13899</v>
      </c>
      <c r="S7096" t="s">
        <v>270</v>
      </c>
      <c r="T7096" t="b">
        <v>1</v>
      </c>
    </row>
    <row r="7097" spans="1:20" x14ac:dyDescent="0.25">
      <c r="A7097" t="s">
        <v>236</v>
      </c>
      <c r="B7097" t="s">
        <v>236</v>
      </c>
      <c r="C7097" t="s">
        <v>237</v>
      </c>
      <c r="D7097" t="s">
        <v>566</v>
      </c>
      <c r="F7097" t="s">
        <v>544</v>
      </c>
      <c r="G7097" t="s">
        <v>1914</v>
      </c>
      <c r="H7097">
        <v>0.13</v>
      </c>
      <c r="I7097" t="s">
        <v>254</v>
      </c>
      <c r="J7097" t="s">
        <v>242</v>
      </c>
      <c r="K7097" t="s">
        <v>243</v>
      </c>
      <c r="L7097" t="s">
        <v>244</v>
      </c>
      <c r="M7097">
        <v>0</v>
      </c>
      <c r="N7097">
        <v>0.13</v>
      </c>
      <c r="O7097" t="s">
        <v>569</v>
      </c>
      <c r="P7097" t="s">
        <v>13900</v>
      </c>
      <c r="Q7097" t="s">
        <v>571</v>
      </c>
      <c r="R7097" t="s">
        <v>4333</v>
      </c>
      <c r="S7097" t="s">
        <v>249</v>
      </c>
      <c r="T7097" t="b">
        <v>1</v>
      </c>
    </row>
    <row r="7098" spans="1:20" x14ac:dyDescent="0.25">
      <c r="A7098" t="s">
        <v>259</v>
      </c>
      <c r="B7098" t="s">
        <v>260</v>
      </c>
      <c r="C7098" t="s">
        <v>237</v>
      </c>
      <c r="D7098" t="s">
        <v>328</v>
      </c>
      <c r="E7098" t="s">
        <v>13214</v>
      </c>
      <c r="F7098" t="s">
        <v>13901</v>
      </c>
      <c r="G7098" t="s">
        <v>13901</v>
      </c>
      <c r="H7098">
        <v>0.36159999999999998</v>
      </c>
      <c r="I7098" t="s">
        <v>265</v>
      </c>
      <c r="J7098" t="s">
        <v>242</v>
      </c>
      <c r="K7098" t="s">
        <v>243</v>
      </c>
      <c r="L7098" t="s">
        <v>244</v>
      </c>
      <c r="M7098">
        <v>0</v>
      </c>
      <c r="N7098">
        <v>0.36159999999999998</v>
      </c>
      <c r="O7098" t="s">
        <v>1258</v>
      </c>
      <c r="P7098" t="s">
        <v>13902</v>
      </c>
      <c r="Q7098" t="s">
        <v>333</v>
      </c>
      <c r="R7098" t="s">
        <v>13903</v>
      </c>
      <c r="S7098" t="s">
        <v>270</v>
      </c>
      <c r="T7098" t="b">
        <v>1</v>
      </c>
    </row>
    <row r="7099" spans="1:20" x14ac:dyDescent="0.25">
      <c r="A7099" t="s">
        <v>236</v>
      </c>
      <c r="B7099" t="s">
        <v>236</v>
      </c>
      <c r="C7099" t="s">
        <v>237</v>
      </c>
      <c r="D7099" t="s">
        <v>250</v>
      </c>
      <c r="F7099" t="s">
        <v>302</v>
      </c>
      <c r="G7099" t="s">
        <v>1421</v>
      </c>
      <c r="H7099">
        <v>5.0000000000000001E-3</v>
      </c>
      <c r="I7099" t="s">
        <v>254</v>
      </c>
      <c r="J7099" t="s">
        <v>242</v>
      </c>
      <c r="K7099" t="s">
        <v>243</v>
      </c>
      <c r="L7099" t="s">
        <v>244</v>
      </c>
      <c r="M7099">
        <v>0</v>
      </c>
      <c r="N7099">
        <v>5.0000000000000001E-3</v>
      </c>
      <c r="O7099" t="s">
        <v>546</v>
      </c>
      <c r="P7099" t="s">
        <v>4614</v>
      </c>
      <c r="Q7099" t="s">
        <v>257</v>
      </c>
      <c r="R7099" t="s">
        <v>2596</v>
      </c>
      <c r="S7099" t="s">
        <v>249</v>
      </c>
      <c r="T7099" t="b">
        <v>1</v>
      </c>
    </row>
    <row r="7100" spans="1:20" x14ac:dyDescent="0.25">
      <c r="A7100" t="s">
        <v>259</v>
      </c>
      <c r="B7100" t="s">
        <v>260</v>
      </c>
      <c r="C7100" t="s">
        <v>237</v>
      </c>
      <c r="D7100" t="s">
        <v>683</v>
      </c>
      <c r="E7100" t="s">
        <v>2235</v>
      </c>
      <c r="F7100" t="s">
        <v>11946</v>
      </c>
      <c r="G7100" t="s">
        <v>11946</v>
      </c>
      <c r="H7100">
        <v>5.3140000000000001</v>
      </c>
      <c r="I7100" t="s">
        <v>265</v>
      </c>
      <c r="J7100" t="s">
        <v>242</v>
      </c>
      <c r="K7100" t="s">
        <v>243</v>
      </c>
      <c r="L7100" t="s">
        <v>244</v>
      </c>
      <c r="M7100">
        <v>0</v>
      </c>
      <c r="N7100">
        <v>5.3140000000000001</v>
      </c>
      <c r="O7100" t="s">
        <v>476</v>
      </c>
      <c r="P7100" t="s">
        <v>13904</v>
      </c>
      <c r="Q7100" t="s">
        <v>687</v>
      </c>
      <c r="R7100" t="s">
        <v>13905</v>
      </c>
      <c r="S7100" t="s">
        <v>270</v>
      </c>
      <c r="T7100" t="b">
        <v>1</v>
      </c>
    </row>
    <row r="7101" spans="1:20" x14ac:dyDescent="0.25">
      <c r="A7101" t="s">
        <v>259</v>
      </c>
      <c r="B7101" t="s">
        <v>260</v>
      </c>
      <c r="C7101" t="s">
        <v>294</v>
      </c>
      <c r="D7101" t="s">
        <v>683</v>
      </c>
      <c r="E7101" t="s">
        <v>2235</v>
      </c>
      <c r="F7101" t="s">
        <v>11946</v>
      </c>
      <c r="G7101" t="s">
        <v>11946</v>
      </c>
      <c r="H7101">
        <v>2.0680000000000001</v>
      </c>
      <c r="I7101" t="s">
        <v>265</v>
      </c>
      <c r="J7101" t="s">
        <v>242</v>
      </c>
      <c r="K7101" t="s">
        <v>243</v>
      </c>
      <c r="L7101" t="s">
        <v>244</v>
      </c>
      <c r="M7101">
        <v>0</v>
      </c>
      <c r="N7101">
        <v>2.0680000000000001</v>
      </c>
      <c r="O7101" t="s">
        <v>476</v>
      </c>
      <c r="P7101" t="s">
        <v>13904</v>
      </c>
      <c r="Q7101" t="s">
        <v>687</v>
      </c>
      <c r="R7101" t="s">
        <v>13905</v>
      </c>
      <c r="S7101" t="s">
        <v>270</v>
      </c>
      <c r="T7101" t="b">
        <v>1</v>
      </c>
    </row>
    <row r="7102" spans="1:20" x14ac:dyDescent="0.25">
      <c r="A7102" t="s">
        <v>259</v>
      </c>
      <c r="B7102" t="s">
        <v>382</v>
      </c>
      <c r="C7102" t="s">
        <v>237</v>
      </c>
      <c r="D7102" t="s">
        <v>1634</v>
      </c>
      <c r="E7102" t="s">
        <v>1306</v>
      </c>
      <c r="F7102" t="s">
        <v>1307</v>
      </c>
      <c r="G7102" t="s">
        <v>1307</v>
      </c>
      <c r="H7102">
        <v>2.1800000000000002</v>
      </c>
      <c r="I7102" t="s">
        <v>265</v>
      </c>
      <c r="J7102" t="s">
        <v>242</v>
      </c>
      <c r="K7102" t="s">
        <v>243</v>
      </c>
      <c r="L7102" t="s">
        <v>244</v>
      </c>
      <c r="M7102">
        <v>0</v>
      </c>
      <c r="N7102">
        <v>2.1800000000000002</v>
      </c>
      <c r="O7102" t="s">
        <v>1309</v>
      </c>
      <c r="P7102" t="s">
        <v>13906</v>
      </c>
      <c r="Q7102" t="s">
        <v>1638</v>
      </c>
      <c r="R7102" t="s">
        <v>13907</v>
      </c>
      <c r="S7102" t="s">
        <v>390</v>
      </c>
      <c r="T7102" t="b">
        <v>1</v>
      </c>
    </row>
    <row r="7103" spans="1:20" x14ac:dyDescent="0.25">
      <c r="A7103" t="s">
        <v>259</v>
      </c>
      <c r="B7103" t="s">
        <v>382</v>
      </c>
      <c r="C7103" t="s">
        <v>294</v>
      </c>
      <c r="D7103" t="s">
        <v>1634</v>
      </c>
      <c r="E7103" t="s">
        <v>1306</v>
      </c>
      <c r="F7103" t="s">
        <v>1307</v>
      </c>
      <c r="G7103" t="s">
        <v>1307</v>
      </c>
      <c r="H7103">
        <v>1.26</v>
      </c>
      <c r="I7103" t="s">
        <v>265</v>
      </c>
      <c r="J7103" t="s">
        <v>242</v>
      </c>
      <c r="K7103" t="s">
        <v>243</v>
      </c>
      <c r="L7103" t="s">
        <v>244</v>
      </c>
      <c r="M7103">
        <v>0</v>
      </c>
      <c r="N7103">
        <v>1.26</v>
      </c>
      <c r="O7103" t="s">
        <v>1309</v>
      </c>
      <c r="P7103" t="s">
        <v>13906</v>
      </c>
      <c r="Q7103" t="s">
        <v>1638</v>
      </c>
      <c r="R7103" t="s">
        <v>13907</v>
      </c>
      <c r="S7103" t="s">
        <v>390</v>
      </c>
      <c r="T7103" t="b">
        <v>1</v>
      </c>
    </row>
    <row r="7104" spans="1:20" x14ac:dyDescent="0.25">
      <c r="A7104" t="s">
        <v>259</v>
      </c>
      <c r="B7104" t="s">
        <v>260</v>
      </c>
      <c r="C7104" t="s">
        <v>237</v>
      </c>
      <c r="D7104" t="s">
        <v>715</v>
      </c>
      <c r="E7104" t="s">
        <v>10182</v>
      </c>
      <c r="F7104" t="s">
        <v>10182</v>
      </c>
      <c r="G7104" t="s">
        <v>10183</v>
      </c>
      <c r="H7104">
        <v>7.1360000000000001</v>
      </c>
      <c r="I7104" t="s">
        <v>265</v>
      </c>
      <c r="J7104" t="s">
        <v>242</v>
      </c>
      <c r="K7104" t="s">
        <v>243</v>
      </c>
      <c r="L7104" t="s">
        <v>244</v>
      </c>
      <c r="M7104">
        <v>0</v>
      </c>
      <c r="N7104">
        <v>7.1360000000000001</v>
      </c>
      <c r="O7104" t="s">
        <v>266</v>
      </c>
      <c r="P7104" t="s">
        <v>13908</v>
      </c>
      <c r="Q7104" t="s">
        <v>717</v>
      </c>
      <c r="R7104" t="s">
        <v>13909</v>
      </c>
      <c r="S7104" t="s">
        <v>270</v>
      </c>
      <c r="T7104" t="b">
        <v>1</v>
      </c>
    </row>
    <row r="7105" spans="1:20" x14ac:dyDescent="0.25">
      <c r="A7105" t="s">
        <v>259</v>
      </c>
      <c r="B7105" t="s">
        <v>260</v>
      </c>
      <c r="C7105" t="s">
        <v>294</v>
      </c>
      <c r="D7105" t="s">
        <v>715</v>
      </c>
      <c r="E7105" t="s">
        <v>10182</v>
      </c>
      <c r="F7105" t="s">
        <v>10182</v>
      </c>
      <c r="G7105" t="s">
        <v>10183</v>
      </c>
      <c r="H7105">
        <v>4.1920000000000002</v>
      </c>
      <c r="I7105" t="s">
        <v>265</v>
      </c>
      <c r="J7105" t="s">
        <v>242</v>
      </c>
      <c r="K7105" t="s">
        <v>243</v>
      </c>
      <c r="L7105" t="s">
        <v>244</v>
      </c>
      <c r="M7105">
        <v>0</v>
      </c>
      <c r="N7105">
        <v>4.1920000000000002</v>
      </c>
      <c r="O7105" t="s">
        <v>266</v>
      </c>
      <c r="P7105" t="s">
        <v>13908</v>
      </c>
      <c r="Q7105" t="s">
        <v>717</v>
      </c>
      <c r="R7105" t="s">
        <v>13909</v>
      </c>
      <c r="S7105" t="s">
        <v>270</v>
      </c>
      <c r="T7105" t="b">
        <v>1</v>
      </c>
    </row>
    <row r="7106" spans="1:20" x14ac:dyDescent="0.25">
      <c r="A7106" t="s">
        <v>259</v>
      </c>
      <c r="B7106" t="s">
        <v>260</v>
      </c>
      <c r="C7106" t="s">
        <v>237</v>
      </c>
      <c r="D7106" t="s">
        <v>1489</v>
      </c>
      <c r="E7106" t="s">
        <v>2580</v>
      </c>
      <c r="F7106" t="s">
        <v>2581</v>
      </c>
      <c r="G7106" t="s">
        <v>2581</v>
      </c>
      <c r="H7106">
        <v>3.0720000000000001</v>
      </c>
      <c r="I7106" t="s">
        <v>265</v>
      </c>
      <c r="J7106" t="s">
        <v>242</v>
      </c>
      <c r="K7106" t="s">
        <v>243</v>
      </c>
      <c r="L7106" t="s">
        <v>244</v>
      </c>
      <c r="M7106">
        <v>0</v>
      </c>
      <c r="N7106">
        <v>3.0720000000000001</v>
      </c>
      <c r="O7106" t="s">
        <v>576</v>
      </c>
      <c r="P7106" t="s">
        <v>13910</v>
      </c>
      <c r="Q7106" t="s">
        <v>1493</v>
      </c>
      <c r="R7106" t="s">
        <v>13911</v>
      </c>
      <c r="S7106" t="s">
        <v>270</v>
      </c>
      <c r="T7106" t="b">
        <v>1</v>
      </c>
    </row>
    <row r="7107" spans="1:20" x14ac:dyDescent="0.25">
      <c r="A7107" t="s">
        <v>259</v>
      </c>
      <c r="B7107" t="s">
        <v>260</v>
      </c>
      <c r="C7107" t="s">
        <v>336</v>
      </c>
      <c r="D7107" t="s">
        <v>1489</v>
      </c>
      <c r="E7107" t="s">
        <v>2580</v>
      </c>
      <c r="F7107" t="s">
        <v>2581</v>
      </c>
      <c r="G7107" t="s">
        <v>2581</v>
      </c>
      <c r="H7107">
        <v>15877</v>
      </c>
      <c r="I7107" t="s">
        <v>265</v>
      </c>
      <c r="J7107" t="s">
        <v>242</v>
      </c>
      <c r="K7107" t="s">
        <v>243</v>
      </c>
      <c r="L7107" t="s">
        <v>244</v>
      </c>
      <c r="M7107">
        <v>0</v>
      </c>
      <c r="N7107">
        <v>15877</v>
      </c>
      <c r="O7107" t="s">
        <v>576</v>
      </c>
      <c r="P7107" t="s">
        <v>13910</v>
      </c>
      <c r="Q7107" t="s">
        <v>1493</v>
      </c>
      <c r="R7107" t="s">
        <v>13912</v>
      </c>
      <c r="S7107" t="s">
        <v>270</v>
      </c>
      <c r="T7107" t="b">
        <v>1</v>
      </c>
    </row>
    <row r="7108" spans="1:20" x14ac:dyDescent="0.25">
      <c r="A7108" t="s">
        <v>259</v>
      </c>
      <c r="B7108" t="s">
        <v>260</v>
      </c>
      <c r="C7108" t="s">
        <v>336</v>
      </c>
      <c r="D7108" t="s">
        <v>1489</v>
      </c>
      <c r="E7108" t="s">
        <v>2580</v>
      </c>
      <c r="F7108" t="s">
        <v>2581</v>
      </c>
      <c r="G7108" t="s">
        <v>2581</v>
      </c>
      <c r="H7108">
        <v>29064</v>
      </c>
      <c r="I7108" t="s">
        <v>265</v>
      </c>
      <c r="J7108" t="s">
        <v>242</v>
      </c>
      <c r="K7108" t="s">
        <v>243</v>
      </c>
      <c r="L7108" t="s">
        <v>244</v>
      </c>
      <c r="M7108">
        <v>0</v>
      </c>
      <c r="N7108">
        <v>29064</v>
      </c>
      <c r="O7108" t="s">
        <v>576</v>
      </c>
      <c r="P7108" t="s">
        <v>13910</v>
      </c>
      <c r="Q7108" t="s">
        <v>1493</v>
      </c>
      <c r="R7108" t="s">
        <v>13913</v>
      </c>
      <c r="S7108" t="s">
        <v>270</v>
      </c>
      <c r="T7108" t="b">
        <v>1</v>
      </c>
    </row>
    <row r="7109" spans="1:20" x14ac:dyDescent="0.25">
      <c r="A7109" t="s">
        <v>259</v>
      </c>
      <c r="B7109" t="s">
        <v>260</v>
      </c>
      <c r="C7109" t="s">
        <v>237</v>
      </c>
      <c r="D7109" t="s">
        <v>4407</v>
      </c>
      <c r="E7109" t="s">
        <v>5552</v>
      </c>
      <c r="F7109" t="s">
        <v>13914</v>
      </c>
      <c r="G7109" t="s">
        <v>13915</v>
      </c>
      <c r="H7109">
        <v>0.243588</v>
      </c>
      <c r="I7109" t="s">
        <v>265</v>
      </c>
      <c r="J7109" t="s">
        <v>242</v>
      </c>
      <c r="K7109" t="s">
        <v>243</v>
      </c>
      <c r="L7109" t="s">
        <v>244</v>
      </c>
      <c r="M7109">
        <v>0</v>
      </c>
      <c r="N7109">
        <v>0.243588</v>
      </c>
      <c r="O7109" t="s">
        <v>372</v>
      </c>
      <c r="P7109" t="s">
        <v>13916</v>
      </c>
      <c r="Q7109" t="s">
        <v>4412</v>
      </c>
      <c r="R7109" t="s">
        <v>13917</v>
      </c>
      <c r="S7109" t="s">
        <v>270</v>
      </c>
      <c r="T7109" t="b">
        <v>1</v>
      </c>
    </row>
    <row r="7110" spans="1:20" x14ac:dyDescent="0.25">
      <c r="A7110" t="s">
        <v>259</v>
      </c>
      <c r="B7110" t="s">
        <v>260</v>
      </c>
      <c r="C7110" t="s">
        <v>294</v>
      </c>
      <c r="D7110" t="s">
        <v>4407</v>
      </c>
      <c r="E7110" t="s">
        <v>5552</v>
      </c>
      <c r="F7110" t="s">
        <v>13914</v>
      </c>
      <c r="G7110" t="s">
        <v>13915</v>
      </c>
      <c r="H7110">
        <v>9.9021999999999999E-2</v>
      </c>
      <c r="I7110" t="s">
        <v>265</v>
      </c>
      <c r="J7110" t="s">
        <v>242</v>
      </c>
      <c r="K7110" t="s">
        <v>243</v>
      </c>
      <c r="L7110" t="s">
        <v>244</v>
      </c>
      <c r="M7110">
        <v>0</v>
      </c>
      <c r="N7110">
        <v>9.9021999999999999E-2</v>
      </c>
      <c r="O7110" t="s">
        <v>372</v>
      </c>
      <c r="P7110" t="s">
        <v>13916</v>
      </c>
      <c r="Q7110" t="s">
        <v>4412</v>
      </c>
      <c r="R7110" t="s">
        <v>13917</v>
      </c>
      <c r="S7110" t="s">
        <v>270</v>
      </c>
      <c r="T7110" t="b">
        <v>1</v>
      </c>
    </row>
    <row r="7111" spans="1:20" x14ac:dyDescent="0.25">
      <c r="A7111" t="s">
        <v>259</v>
      </c>
      <c r="B7111" t="s">
        <v>260</v>
      </c>
      <c r="C7111" t="s">
        <v>237</v>
      </c>
      <c r="D7111" t="s">
        <v>4562</v>
      </c>
      <c r="E7111" t="s">
        <v>7575</v>
      </c>
      <c r="F7111" t="s">
        <v>12715</v>
      </c>
      <c r="G7111" t="s">
        <v>12716</v>
      </c>
      <c r="H7111">
        <v>1.54E-2</v>
      </c>
      <c r="I7111" t="s">
        <v>265</v>
      </c>
      <c r="J7111" t="s">
        <v>242</v>
      </c>
      <c r="K7111" t="s">
        <v>243</v>
      </c>
      <c r="L7111" t="s">
        <v>244</v>
      </c>
      <c r="M7111">
        <v>0</v>
      </c>
      <c r="N7111">
        <v>1.54E-2</v>
      </c>
      <c r="O7111" t="s">
        <v>290</v>
      </c>
      <c r="P7111" t="s">
        <v>13918</v>
      </c>
      <c r="Q7111" t="s">
        <v>4564</v>
      </c>
      <c r="R7111" t="s">
        <v>13919</v>
      </c>
      <c r="S7111" t="s">
        <v>270</v>
      </c>
      <c r="T7111" t="b">
        <v>1</v>
      </c>
    </row>
    <row r="7112" spans="1:20" x14ac:dyDescent="0.25">
      <c r="A7112" t="s">
        <v>236</v>
      </c>
      <c r="B7112" t="s">
        <v>236</v>
      </c>
      <c r="C7112" t="s">
        <v>237</v>
      </c>
      <c r="D7112" t="s">
        <v>362</v>
      </c>
      <c r="F7112" t="s">
        <v>1819</v>
      </c>
      <c r="G7112" t="s">
        <v>13920</v>
      </c>
      <c r="H7112">
        <v>3.6000000000000002E-4</v>
      </c>
      <c r="I7112" t="s">
        <v>254</v>
      </c>
      <c r="J7112" t="s">
        <v>242</v>
      </c>
      <c r="K7112" t="s">
        <v>243</v>
      </c>
      <c r="L7112" t="s">
        <v>244</v>
      </c>
      <c r="M7112">
        <v>0</v>
      </c>
      <c r="N7112">
        <v>3.6000000000000002E-4</v>
      </c>
      <c r="O7112" t="s">
        <v>365</v>
      </c>
      <c r="P7112" t="s">
        <v>13921</v>
      </c>
      <c r="Q7112" t="s">
        <v>367</v>
      </c>
      <c r="R7112" t="s">
        <v>1821</v>
      </c>
      <c r="S7112" t="s">
        <v>249</v>
      </c>
      <c r="T7112" t="b">
        <v>0</v>
      </c>
    </row>
    <row r="7113" spans="1:20" x14ac:dyDescent="0.25">
      <c r="A7113" t="s">
        <v>259</v>
      </c>
      <c r="B7113" t="s">
        <v>260</v>
      </c>
      <c r="C7113" t="s">
        <v>237</v>
      </c>
      <c r="D7113" t="s">
        <v>369</v>
      </c>
      <c r="E7113" t="s">
        <v>4162</v>
      </c>
      <c r="F7113" t="s">
        <v>8240</v>
      </c>
      <c r="G7113" t="s">
        <v>8240</v>
      </c>
      <c r="H7113">
        <v>0.126</v>
      </c>
      <c r="I7113" t="s">
        <v>265</v>
      </c>
      <c r="J7113" t="s">
        <v>242</v>
      </c>
      <c r="K7113" t="s">
        <v>243</v>
      </c>
      <c r="L7113" t="s">
        <v>244</v>
      </c>
      <c r="M7113">
        <v>0</v>
      </c>
      <c r="N7113">
        <v>0.126</v>
      </c>
      <c r="O7113" t="s">
        <v>372</v>
      </c>
      <c r="P7113" t="s">
        <v>13922</v>
      </c>
      <c r="Q7113" t="s">
        <v>374</v>
      </c>
      <c r="R7113" t="s">
        <v>13923</v>
      </c>
      <c r="S7113" t="s">
        <v>270</v>
      </c>
      <c r="T7113" t="b">
        <v>1</v>
      </c>
    </row>
    <row r="7114" spans="1:20" x14ac:dyDescent="0.25">
      <c r="A7114" t="s">
        <v>236</v>
      </c>
      <c r="B7114" t="s">
        <v>236</v>
      </c>
      <c r="C7114" t="s">
        <v>237</v>
      </c>
      <c r="D7114" t="s">
        <v>314</v>
      </c>
      <c r="F7114" t="s">
        <v>2718</v>
      </c>
      <c r="G7114" t="s">
        <v>240</v>
      </c>
      <c r="H7114">
        <v>0.01</v>
      </c>
      <c r="I7114" t="s">
        <v>241</v>
      </c>
      <c r="J7114" t="s">
        <v>242</v>
      </c>
      <c r="K7114" t="s">
        <v>243</v>
      </c>
      <c r="L7114" t="s">
        <v>244</v>
      </c>
      <c r="M7114">
        <v>0</v>
      </c>
      <c r="N7114">
        <v>0.01</v>
      </c>
      <c r="O7114" t="s">
        <v>1782</v>
      </c>
      <c r="P7114" t="s">
        <v>3664</v>
      </c>
      <c r="Q7114" t="s">
        <v>318</v>
      </c>
      <c r="R7114" t="s">
        <v>2994</v>
      </c>
      <c r="S7114" t="s">
        <v>249</v>
      </c>
      <c r="T7114" t="b">
        <v>0</v>
      </c>
    </row>
    <row r="7115" spans="1:20" x14ac:dyDescent="0.25">
      <c r="A7115" t="s">
        <v>236</v>
      </c>
      <c r="B7115" t="s">
        <v>236</v>
      </c>
      <c r="C7115" t="s">
        <v>237</v>
      </c>
      <c r="D7115" t="s">
        <v>392</v>
      </c>
      <c r="E7115" t="s">
        <v>251</v>
      </c>
      <c r="F7115" t="s">
        <v>1520</v>
      </c>
      <c r="G7115" t="s">
        <v>6318</v>
      </c>
      <c r="H7115">
        <v>0</v>
      </c>
      <c r="I7115" t="s">
        <v>254</v>
      </c>
      <c r="J7115" t="s">
        <v>242</v>
      </c>
      <c r="K7115" t="s">
        <v>243</v>
      </c>
      <c r="L7115" t="s">
        <v>244</v>
      </c>
      <c r="M7115">
        <v>0</v>
      </c>
      <c r="N7115">
        <v>0</v>
      </c>
      <c r="O7115" t="s">
        <v>255</v>
      </c>
      <c r="P7115" t="s">
        <v>13924</v>
      </c>
      <c r="Q7115" t="s">
        <v>397</v>
      </c>
      <c r="R7115" t="s">
        <v>3131</v>
      </c>
      <c r="S7115" t="s">
        <v>249</v>
      </c>
      <c r="T7115" t="b">
        <v>1</v>
      </c>
    </row>
    <row r="7116" spans="1:20" x14ac:dyDescent="0.25">
      <c r="A7116" t="s">
        <v>259</v>
      </c>
      <c r="B7116" t="s">
        <v>260</v>
      </c>
      <c r="C7116" t="s">
        <v>237</v>
      </c>
      <c r="D7116" t="s">
        <v>3088</v>
      </c>
      <c r="E7116" t="s">
        <v>7043</v>
      </c>
      <c r="F7116" t="s">
        <v>13925</v>
      </c>
      <c r="G7116" t="s">
        <v>13926</v>
      </c>
      <c r="H7116">
        <v>0.46100000000000002</v>
      </c>
      <c r="I7116" t="s">
        <v>265</v>
      </c>
      <c r="J7116" t="s">
        <v>242</v>
      </c>
      <c r="K7116" t="s">
        <v>243</v>
      </c>
      <c r="L7116" t="s">
        <v>244</v>
      </c>
      <c r="M7116">
        <v>0</v>
      </c>
      <c r="N7116">
        <v>0.46100000000000002</v>
      </c>
      <c r="O7116" t="s">
        <v>324</v>
      </c>
      <c r="P7116" t="s">
        <v>13927</v>
      </c>
      <c r="Q7116" t="s">
        <v>3092</v>
      </c>
      <c r="R7116" t="s">
        <v>13928</v>
      </c>
      <c r="S7116" t="s">
        <v>270</v>
      </c>
      <c r="T7116" t="b">
        <v>1</v>
      </c>
    </row>
    <row r="7117" spans="1:20" x14ac:dyDescent="0.25">
      <c r="A7117" t="s">
        <v>236</v>
      </c>
      <c r="B7117" t="s">
        <v>236</v>
      </c>
      <c r="C7117" t="s">
        <v>237</v>
      </c>
      <c r="D7117" t="s">
        <v>1246</v>
      </c>
      <c r="F7117" t="s">
        <v>426</v>
      </c>
      <c r="G7117" t="s">
        <v>6690</v>
      </c>
      <c r="H7117">
        <v>1.4E-3</v>
      </c>
      <c r="I7117" t="s">
        <v>254</v>
      </c>
      <c r="J7117" t="s">
        <v>242</v>
      </c>
      <c r="K7117" t="s">
        <v>243</v>
      </c>
      <c r="L7117" t="s">
        <v>244</v>
      </c>
      <c r="M7117">
        <v>0</v>
      </c>
      <c r="N7117">
        <v>1.4E-3</v>
      </c>
      <c r="O7117" t="s">
        <v>1248</v>
      </c>
      <c r="P7117" t="s">
        <v>13929</v>
      </c>
      <c r="Q7117" t="s">
        <v>1250</v>
      </c>
      <c r="R7117" t="s">
        <v>2266</v>
      </c>
      <c r="S7117" t="s">
        <v>249</v>
      </c>
      <c r="T7117" t="b">
        <v>1</v>
      </c>
    </row>
    <row r="7118" spans="1:20" x14ac:dyDescent="0.25">
      <c r="A7118" t="s">
        <v>236</v>
      </c>
      <c r="B7118" t="s">
        <v>236</v>
      </c>
      <c r="C7118" t="s">
        <v>237</v>
      </c>
      <c r="D7118" t="s">
        <v>425</v>
      </c>
      <c r="F7118" t="s">
        <v>426</v>
      </c>
      <c r="G7118" t="s">
        <v>7767</v>
      </c>
      <c r="H7118">
        <v>0.05</v>
      </c>
      <c r="I7118" t="s">
        <v>254</v>
      </c>
      <c r="J7118" t="s">
        <v>242</v>
      </c>
      <c r="K7118" t="s">
        <v>243</v>
      </c>
      <c r="L7118" t="s">
        <v>244</v>
      </c>
      <c r="M7118">
        <v>0</v>
      </c>
      <c r="N7118">
        <v>0.05</v>
      </c>
      <c r="O7118" t="s">
        <v>428</v>
      </c>
      <c r="P7118" t="s">
        <v>13930</v>
      </c>
      <c r="Q7118" t="s">
        <v>430</v>
      </c>
      <c r="R7118" t="s">
        <v>431</v>
      </c>
      <c r="S7118" t="s">
        <v>249</v>
      </c>
      <c r="T7118" t="b">
        <v>1</v>
      </c>
    </row>
    <row r="7119" spans="1:20" x14ac:dyDescent="0.25">
      <c r="A7119" t="s">
        <v>259</v>
      </c>
      <c r="B7119" t="s">
        <v>260</v>
      </c>
      <c r="C7119" t="s">
        <v>237</v>
      </c>
      <c r="D7119" t="s">
        <v>1173</v>
      </c>
      <c r="E7119" t="s">
        <v>5717</v>
      </c>
      <c r="F7119" t="s">
        <v>5717</v>
      </c>
      <c r="G7119" t="s">
        <v>5735</v>
      </c>
      <c r="H7119">
        <v>0.82399999999999995</v>
      </c>
      <c r="I7119" t="s">
        <v>265</v>
      </c>
      <c r="J7119" t="s">
        <v>242</v>
      </c>
      <c r="K7119" t="s">
        <v>243</v>
      </c>
      <c r="L7119" t="s">
        <v>244</v>
      </c>
      <c r="M7119">
        <v>0</v>
      </c>
      <c r="N7119">
        <v>0.82399999999999995</v>
      </c>
      <c r="O7119" t="s">
        <v>331</v>
      </c>
      <c r="P7119" t="s">
        <v>13931</v>
      </c>
      <c r="Q7119" t="s">
        <v>1177</v>
      </c>
      <c r="R7119" t="s">
        <v>13932</v>
      </c>
      <c r="S7119" t="s">
        <v>270</v>
      </c>
      <c r="T7119" t="b">
        <v>1</v>
      </c>
    </row>
    <row r="7120" spans="1:20" x14ac:dyDescent="0.25">
      <c r="A7120" t="s">
        <v>259</v>
      </c>
      <c r="B7120" t="s">
        <v>260</v>
      </c>
      <c r="C7120" t="s">
        <v>336</v>
      </c>
      <c r="D7120" t="s">
        <v>1173</v>
      </c>
      <c r="E7120" t="s">
        <v>5717</v>
      </c>
      <c r="F7120" t="s">
        <v>5717</v>
      </c>
      <c r="G7120" t="s">
        <v>5735</v>
      </c>
      <c r="H7120">
        <v>4259</v>
      </c>
      <c r="I7120" t="s">
        <v>265</v>
      </c>
      <c r="J7120" t="s">
        <v>242</v>
      </c>
      <c r="K7120" t="s">
        <v>243</v>
      </c>
      <c r="L7120" t="s">
        <v>244</v>
      </c>
      <c r="M7120">
        <v>0</v>
      </c>
      <c r="N7120">
        <v>4259</v>
      </c>
      <c r="O7120" t="s">
        <v>324</v>
      </c>
      <c r="P7120" t="s">
        <v>13931</v>
      </c>
      <c r="Q7120" t="s">
        <v>1177</v>
      </c>
      <c r="R7120" t="s">
        <v>13933</v>
      </c>
      <c r="S7120" t="s">
        <v>270</v>
      </c>
      <c r="T7120" t="b">
        <v>1</v>
      </c>
    </row>
    <row r="7121" spans="1:20" x14ac:dyDescent="0.25">
      <c r="A7121" t="s">
        <v>259</v>
      </c>
      <c r="B7121" t="s">
        <v>260</v>
      </c>
      <c r="C7121" t="s">
        <v>336</v>
      </c>
      <c r="D7121" t="s">
        <v>1173</v>
      </c>
      <c r="E7121" t="s">
        <v>5717</v>
      </c>
      <c r="F7121" t="s">
        <v>5717</v>
      </c>
      <c r="G7121" t="s">
        <v>5735</v>
      </c>
      <c r="H7121">
        <v>8229</v>
      </c>
      <c r="I7121" t="s">
        <v>265</v>
      </c>
      <c r="J7121" t="s">
        <v>242</v>
      </c>
      <c r="K7121" t="s">
        <v>243</v>
      </c>
      <c r="L7121" t="s">
        <v>244</v>
      </c>
      <c r="M7121">
        <v>0</v>
      </c>
      <c r="N7121">
        <v>8229</v>
      </c>
      <c r="O7121" t="s">
        <v>324</v>
      </c>
      <c r="P7121" t="s">
        <v>13931</v>
      </c>
      <c r="Q7121" t="s">
        <v>1177</v>
      </c>
      <c r="R7121" t="s">
        <v>13934</v>
      </c>
      <c r="S7121" t="s">
        <v>270</v>
      </c>
      <c r="T7121" t="b">
        <v>1</v>
      </c>
    </row>
    <row r="7122" spans="1:20" x14ac:dyDescent="0.25">
      <c r="A7122" t="s">
        <v>259</v>
      </c>
      <c r="B7122" t="s">
        <v>260</v>
      </c>
      <c r="C7122" t="s">
        <v>237</v>
      </c>
      <c r="D7122" t="s">
        <v>2690</v>
      </c>
      <c r="E7122" t="s">
        <v>3369</v>
      </c>
      <c r="F7122" t="s">
        <v>3370</v>
      </c>
      <c r="G7122" t="s">
        <v>3371</v>
      </c>
      <c r="H7122">
        <v>0.13500000000000001</v>
      </c>
      <c r="I7122" t="s">
        <v>265</v>
      </c>
      <c r="J7122" t="s">
        <v>242</v>
      </c>
      <c r="K7122" t="s">
        <v>243</v>
      </c>
      <c r="L7122" t="s">
        <v>244</v>
      </c>
      <c r="M7122">
        <v>0</v>
      </c>
      <c r="N7122">
        <v>0.13500000000000001</v>
      </c>
      <c r="O7122" t="s">
        <v>310</v>
      </c>
      <c r="P7122" t="s">
        <v>13935</v>
      </c>
      <c r="Q7122" t="s">
        <v>2694</v>
      </c>
      <c r="R7122" t="s">
        <v>13936</v>
      </c>
      <c r="S7122" t="s">
        <v>270</v>
      </c>
      <c r="T7122" t="b">
        <v>1</v>
      </c>
    </row>
    <row r="7123" spans="1:20" x14ac:dyDescent="0.25">
      <c r="A7123" t="s">
        <v>259</v>
      </c>
      <c r="B7123" t="s">
        <v>260</v>
      </c>
      <c r="C7123" t="s">
        <v>294</v>
      </c>
      <c r="D7123" t="s">
        <v>2690</v>
      </c>
      <c r="E7123" t="s">
        <v>3369</v>
      </c>
      <c r="F7123" t="s">
        <v>3370</v>
      </c>
      <c r="G7123" t="s">
        <v>3371</v>
      </c>
      <c r="H7123">
        <v>3.0800000000000001E-2</v>
      </c>
      <c r="I7123" t="s">
        <v>265</v>
      </c>
      <c r="J7123" t="s">
        <v>242</v>
      </c>
      <c r="K7123" t="s">
        <v>243</v>
      </c>
      <c r="L7123" t="s">
        <v>244</v>
      </c>
      <c r="M7123">
        <v>0</v>
      </c>
      <c r="N7123">
        <v>3.0800000000000001E-2</v>
      </c>
      <c r="O7123" t="s">
        <v>310</v>
      </c>
      <c r="P7123" t="s">
        <v>13935</v>
      </c>
      <c r="Q7123" t="s">
        <v>2694</v>
      </c>
      <c r="R7123" t="s">
        <v>13936</v>
      </c>
      <c r="S7123" t="s">
        <v>270</v>
      </c>
      <c r="T7123" t="b">
        <v>1</v>
      </c>
    </row>
    <row r="7124" spans="1:20" x14ac:dyDescent="0.25">
      <c r="A7124" t="s">
        <v>259</v>
      </c>
      <c r="B7124" t="s">
        <v>260</v>
      </c>
      <c r="C7124" t="s">
        <v>237</v>
      </c>
      <c r="D7124" t="s">
        <v>1155</v>
      </c>
      <c r="E7124" t="s">
        <v>1694</v>
      </c>
      <c r="F7124" t="s">
        <v>1695</v>
      </c>
      <c r="G7124" t="s">
        <v>1695</v>
      </c>
      <c r="H7124">
        <v>0.160272</v>
      </c>
      <c r="I7124" t="s">
        <v>265</v>
      </c>
      <c r="J7124" t="s">
        <v>242</v>
      </c>
      <c r="K7124" t="s">
        <v>243</v>
      </c>
      <c r="L7124" t="s">
        <v>244</v>
      </c>
      <c r="M7124">
        <v>0</v>
      </c>
      <c r="N7124">
        <v>0.160272</v>
      </c>
      <c r="O7124" t="s">
        <v>372</v>
      </c>
      <c r="P7124" t="s">
        <v>13937</v>
      </c>
      <c r="Q7124" t="s">
        <v>1159</v>
      </c>
      <c r="R7124" t="s">
        <v>13938</v>
      </c>
      <c r="S7124" t="s">
        <v>270</v>
      </c>
      <c r="T7124" t="b">
        <v>1</v>
      </c>
    </row>
    <row r="7125" spans="1:20" x14ac:dyDescent="0.25">
      <c r="A7125" t="s">
        <v>259</v>
      </c>
      <c r="B7125" t="s">
        <v>260</v>
      </c>
      <c r="C7125" t="s">
        <v>294</v>
      </c>
      <c r="D7125" t="s">
        <v>1155</v>
      </c>
      <c r="E7125" t="s">
        <v>1694</v>
      </c>
      <c r="F7125" t="s">
        <v>1695</v>
      </c>
      <c r="G7125" t="s">
        <v>1695</v>
      </c>
      <c r="H7125">
        <v>7.2898000000000004E-2</v>
      </c>
      <c r="I7125" t="s">
        <v>265</v>
      </c>
      <c r="J7125" t="s">
        <v>242</v>
      </c>
      <c r="K7125" t="s">
        <v>243</v>
      </c>
      <c r="L7125" t="s">
        <v>244</v>
      </c>
      <c r="M7125">
        <v>0</v>
      </c>
      <c r="N7125">
        <v>7.2898000000000004E-2</v>
      </c>
      <c r="O7125" t="s">
        <v>372</v>
      </c>
      <c r="P7125" t="s">
        <v>13937</v>
      </c>
      <c r="Q7125" t="s">
        <v>1159</v>
      </c>
      <c r="R7125" t="s">
        <v>13938</v>
      </c>
      <c r="S7125" t="s">
        <v>270</v>
      </c>
      <c r="T7125" t="b">
        <v>1</v>
      </c>
    </row>
    <row r="7126" spans="1:20" x14ac:dyDescent="0.25">
      <c r="A7126" t="s">
        <v>259</v>
      </c>
      <c r="B7126" t="s">
        <v>260</v>
      </c>
      <c r="C7126" t="s">
        <v>237</v>
      </c>
      <c r="D7126" t="s">
        <v>2897</v>
      </c>
      <c r="E7126" t="s">
        <v>10047</v>
      </c>
      <c r="F7126" t="s">
        <v>10048</v>
      </c>
      <c r="G7126" t="s">
        <v>10049</v>
      </c>
      <c r="H7126">
        <v>8.0600000000000005E-2</v>
      </c>
      <c r="I7126" t="s">
        <v>265</v>
      </c>
      <c r="J7126" t="s">
        <v>242</v>
      </c>
      <c r="K7126" t="s">
        <v>243</v>
      </c>
      <c r="L7126" t="s">
        <v>244</v>
      </c>
      <c r="M7126">
        <v>0</v>
      </c>
      <c r="N7126">
        <v>8.0600000000000005E-2</v>
      </c>
      <c r="O7126" t="s">
        <v>2901</v>
      </c>
      <c r="P7126" t="s">
        <v>13939</v>
      </c>
      <c r="Q7126" t="s">
        <v>2903</v>
      </c>
      <c r="R7126" t="s">
        <v>13940</v>
      </c>
      <c r="S7126" t="s">
        <v>270</v>
      </c>
      <c r="T7126" t="b">
        <v>1</v>
      </c>
    </row>
    <row r="7127" spans="1:20" x14ac:dyDescent="0.25">
      <c r="A7127" t="s">
        <v>259</v>
      </c>
      <c r="B7127" t="s">
        <v>260</v>
      </c>
      <c r="C7127" t="s">
        <v>237</v>
      </c>
      <c r="D7127" t="s">
        <v>1343</v>
      </c>
      <c r="E7127" t="s">
        <v>2462</v>
      </c>
      <c r="F7127" t="s">
        <v>9651</v>
      </c>
      <c r="G7127" t="s">
        <v>9651</v>
      </c>
      <c r="H7127">
        <v>0.13500000000000001</v>
      </c>
      <c r="I7127" t="s">
        <v>265</v>
      </c>
      <c r="J7127" t="s">
        <v>242</v>
      </c>
      <c r="K7127" t="s">
        <v>243</v>
      </c>
      <c r="L7127" t="s">
        <v>244</v>
      </c>
      <c r="M7127">
        <v>0</v>
      </c>
      <c r="N7127">
        <v>0.13500000000000001</v>
      </c>
      <c r="O7127" t="s">
        <v>446</v>
      </c>
      <c r="P7127" t="s">
        <v>13941</v>
      </c>
      <c r="Q7127" t="s">
        <v>1347</v>
      </c>
      <c r="R7127" t="s">
        <v>13942</v>
      </c>
      <c r="S7127" t="s">
        <v>270</v>
      </c>
      <c r="T7127" t="b">
        <v>1</v>
      </c>
    </row>
    <row r="7128" spans="1:20" x14ac:dyDescent="0.25">
      <c r="A7128" t="s">
        <v>259</v>
      </c>
      <c r="B7128" t="s">
        <v>260</v>
      </c>
      <c r="C7128" t="s">
        <v>294</v>
      </c>
      <c r="D7128" t="s">
        <v>1343</v>
      </c>
      <c r="E7128" t="s">
        <v>2462</v>
      </c>
      <c r="F7128" t="s">
        <v>9651</v>
      </c>
      <c r="G7128" t="s">
        <v>9651</v>
      </c>
      <c r="H7128">
        <v>6.0199999999999997E-2</v>
      </c>
      <c r="I7128" t="s">
        <v>265</v>
      </c>
      <c r="J7128" t="s">
        <v>242</v>
      </c>
      <c r="K7128" t="s">
        <v>243</v>
      </c>
      <c r="L7128" t="s">
        <v>244</v>
      </c>
      <c r="M7128">
        <v>0</v>
      </c>
      <c r="N7128">
        <v>6.0199999999999997E-2</v>
      </c>
      <c r="O7128" t="s">
        <v>446</v>
      </c>
      <c r="P7128" t="s">
        <v>13941</v>
      </c>
      <c r="Q7128" t="s">
        <v>1347</v>
      </c>
      <c r="R7128" t="s">
        <v>13942</v>
      </c>
      <c r="S7128" t="s">
        <v>270</v>
      </c>
      <c r="T7128" t="b">
        <v>1</v>
      </c>
    </row>
    <row r="7129" spans="1:20" x14ac:dyDescent="0.25">
      <c r="A7129" t="s">
        <v>259</v>
      </c>
      <c r="B7129" t="s">
        <v>260</v>
      </c>
      <c r="C7129" t="s">
        <v>237</v>
      </c>
      <c r="D7129" t="s">
        <v>412</v>
      </c>
      <c r="E7129" t="s">
        <v>6286</v>
      </c>
      <c r="F7129" t="s">
        <v>6287</v>
      </c>
      <c r="G7129" t="s">
        <v>6287</v>
      </c>
      <c r="H7129">
        <v>1.427</v>
      </c>
      <c r="I7129" t="s">
        <v>265</v>
      </c>
      <c r="J7129" t="s">
        <v>242</v>
      </c>
      <c r="K7129" t="s">
        <v>243</v>
      </c>
      <c r="L7129" t="s">
        <v>244</v>
      </c>
      <c r="M7129">
        <v>0</v>
      </c>
      <c r="N7129">
        <v>1.427</v>
      </c>
      <c r="O7129" t="s">
        <v>372</v>
      </c>
      <c r="P7129" t="s">
        <v>13943</v>
      </c>
      <c r="Q7129" t="s">
        <v>416</v>
      </c>
      <c r="R7129" t="s">
        <v>13944</v>
      </c>
      <c r="S7129" t="s">
        <v>270</v>
      </c>
      <c r="T7129" t="b">
        <v>1</v>
      </c>
    </row>
    <row r="7130" spans="1:20" x14ac:dyDescent="0.25">
      <c r="A7130" t="s">
        <v>259</v>
      </c>
      <c r="B7130" t="s">
        <v>6601</v>
      </c>
      <c r="C7130" t="s">
        <v>237</v>
      </c>
      <c r="D7130" t="s">
        <v>13945</v>
      </c>
      <c r="E7130" t="s">
        <v>13946</v>
      </c>
      <c r="F7130" t="s">
        <v>1368</v>
      </c>
      <c r="G7130" t="s">
        <v>1368</v>
      </c>
      <c r="H7130">
        <v>50.524999999999999</v>
      </c>
      <c r="I7130" t="s">
        <v>6605</v>
      </c>
      <c r="J7130" t="s">
        <v>242</v>
      </c>
      <c r="K7130" t="s">
        <v>243</v>
      </c>
      <c r="L7130" t="s">
        <v>244</v>
      </c>
      <c r="M7130">
        <v>0</v>
      </c>
      <c r="N7130">
        <v>50.524999999999999</v>
      </c>
      <c r="O7130" t="s">
        <v>446</v>
      </c>
      <c r="P7130" t="s">
        <v>13947</v>
      </c>
      <c r="Q7130" t="s">
        <v>13948</v>
      </c>
      <c r="R7130" t="s">
        <v>13949</v>
      </c>
      <c r="S7130" t="s">
        <v>6609</v>
      </c>
      <c r="T7130" t="b">
        <v>1</v>
      </c>
    </row>
    <row r="7131" spans="1:20" x14ac:dyDescent="0.25">
      <c r="A7131" t="s">
        <v>236</v>
      </c>
      <c r="B7131" t="s">
        <v>236</v>
      </c>
      <c r="C7131" t="s">
        <v>237</v>
      </c>
      <c r="D7131" t="s">
        <v>362</v>
      </c>
      <c r="F7131" t="s">
        <v>2702</v>
      </c>
      <c r="G7131" t="s">
        <v>1053</v>
      </c>
      <c r="H7131">
        <v>3.6000000000000002E-4</v>
      </c>
      <c r="I7131" t="s">
        <v>254</v>
      </c>
      <c r="J7131" t="s">
        <v>242</v>
      </c>
      <c r="K7131" t="s">
        <v>243</v>
      </c>
      <c r="L7131" t="s">
        <v>244</v>
      </c>
      <c r="M7131">
        <v>0</v>
      </c>
      <c r="N7131">
        <v>3.6000000000000002E-4</v>
      </c>
      <c r="O7131" t="s">
        <v>365</v>
      </c>
      <c r="P7131" t="s">
        <v>1820</v>
      </c>
      <c r="Q7131" t="s">
        <v>367</v>
      </c>
      <c r="R7131" t="s">
        <v>3499</v>
      </c>
      <c r="S7131" t="s">
        <v>249</v>
      </c>
      <c r="T7131" t="b">
        <v>0</v>
      </c>
    </row>
    <row r="7132" spans="1:20" x14ac:dyDescent="0.25">
      <c r="A7132" t="s">
        <v>259</v>
      </c>
      <c r="B7132" t="s">
        <v>260</v>
      </c>
      <c r="C7132" t="s">
        <v>237</v>
      </c>
      <c r="D7132" t="s">
        <v>1236</v>
      </c>
      <c r="E7132" t="s">
        <v>6907</v>
      </c>
      <c r="F7132" t="s">
        <v>13950</v>
      </c>
      <c r="G7132" t="s">
        <v>13950</v>
      </c>
      <c r="H7132">
        <v>0.11360000000000001</v>
      </c>
      <c r="I7132" t="s">
        <v>265</v>
      </c>
      <c r="J7132" t="s">
        <v>242</v>
      </c>
      <c r="K7132" t="s">
        <v>243</v>
      </c>
      <c r="L7132" t="s">
        <v>244</v>
      </c>
      <c r="M7132">
        <v>0</v>
      </c>
      <c r="N7132">
        <v>0.11360000000000001</v>
      </c>
      <c r="O7132" t="s">
        <v>446</v>
      </c>
      <c r="P7132" t="s">
        <v>13951</v>
      </c>
      <c r="Q7132" t="s">
        <v>1240</v>
      </c>
      <c r="R7132" t="s">
        <v>13952</v>
      </c>
      <c r="S7132" t="s">
        <v>270</v>
      </c>
      <c r="T7132" t="b">
        <v>1</v>
      </c>
    </row>
    <row r="7133" spans="1:20" x14ac:dyDescent="0.25">
      <c r="A7133" t="s">
        <v>259</v>
      </c>
      <c r="B7133" t="s">
        <v>260</v>
      </c>
      <c r="C7133" t="s">
        <v>294</v>
      </c>
      <c r="D7133" t="s">
        <v>1236</v>
      </c>
      <c r="E7133" t="s">
        <v>6907</v>
      </c>
      <c r="F7133" t="s">
        <v>13950</v>
      </c>
      <c r="G7133" t="s">
        <v>13950</v>
      </c>
      <c r="H7133">
        <v>7.6799999999999993E-2</v>
      </c>
      <c r="I7133" t="s">
        <v>265</v>
      </c>
      <c r="J7133" t="s">
        <v>242</v>
      </c>
      <c r="K7133" t="s">
        <v>243</v>
      </c>
      <c r="L7133" t="s">
        <v>244</v>
      </c>
      <c r="M7133">
        <v>0</v>
      </c>
      <c r="N7133">
        <v>7.6799999999999993E-2</v>
      </c>
      <c r="O7133" t="s">
        <v>1122</v>
      </c>
      <c r="P7133" t="s">
        <v>13951</v>
      </c>
      <c r="Q7133" t="s">
        <v>1240</v>
      </c>
      <c r="R7133" t="s">
        <v>13952</v>
      </c>
      <c r="S7133" t="s">
        <v>270</v>
      </c>
      <c r="T7133" t="b">
        <v>1</v>
      </c>
    </row>
    <row r="7134" spans="1:20" x14ac:dyDescent="0.25">
      <c r="A7134" t="s">
        <v>236</v>
      </c>
      <c r="B7134" t="s">
        <v>236</v>
      </c>
      <c r="C7134" t="s">
        <v>237</v>
      </c>
      <c r="D7134" t="s">
        <v>425</v>
      </c>
      <c r="F7134" t="s">
        <v>559</v>
      </c>
      <c r="G7134" t="s">
        <v>13488</v>
      </c>
      <c r="H7134">
        <v>2.5000000000000001E-3</v>
      </c>
      <c r="I7134" t="s">
        <v>561</v>
      </c>
      <c r="J7134" t="s">
        <v>242</v>
      </c>
      <c r="K7134" t="s">
        <v>243</v>
      </c>
      <c r="L7134" t="s">
        <v>244</v>
      </c>
      <c r="M7134">
        <v>0</v>
      </c>
      <c r="N7134">
        <v>2.5000000000000001E-3</v>
      </c>
      <c r="O7134" t="s">
        <v>290</v>
      </c>
      <c r="P7134" t="s">
        <v>13953</v>
      </c>
      <c r="Q7134" t="s">
        <v>430</v>
      </c>
      <c r="R7134" t="s">
        <v>2047</v>
      </c>
      <c r="S7134" t="s">
        <v>249</v>
      </c>
      <c r="T7134" t="b">
        <v>1</v>
      </c>
    </row>
    <row r="7135" spans="1:20" x14ac:dyDescent="0.25">
      <c r="A7135" t="s">
        <v>236</v>
      </c>
      <c r="B7135" t="s">
        <v>236</v>
      </c>
      <c r="C7135" t="s">
        <v>237</v>
      </c>
      <c r="D7135" t="s">
        <v>566</v>
      </c>
      <c r="F7135" t="s">
        <v>302</v>
      </c>
      <c r="G7135" t="s">
        <v>2992</v>
      </c>
      <c r="H7135">
        <v>0.01</v>
      </c>
      <c r="I7135" t="s">
        <v>241</v>
      </c>
      <c r="J7135" t="s">
        <v>242</v>
      </c>
      <c r="K7135" t="s">
        <v>243</v>
      </c>
      <c r="L7135" t="s">
        <v>244</v>
      </c>
      <c r="M7135">
        <v>0</v>
      </c>
      <c r="N7135">
        <v>0.01</v>
      </c>
      <c r="O7135" t="s">
        <v>2720</v>
      </c>
      <c r="P7135" t="s">
        <v>5895</v>
      </c>
      <c r="Q7135" t="s">
        <v>571</v>
      </c>
      <c r="R7135" t="s">
        <v>3646</v>
      </c>
      <c r="S7135" t="s">
        <v>249</v>
      </c>
      <c r="T7135" t="b">
        <v>1</v>
      </c>
    </row>
    <row r="7136" spans="1:20" x14ac:dyDescent="0.25">
      <c r="A7136" t="s">
        <v>259</v>
      </c>
      <c r="B7136" t="s">
        <v>260</v>
      </c>
      <c r="C7136" t="s">
        <v>237</v>
      </c>
      <c r="D7136" t="s">
        <v>1268</v>
      </c>
      <c r="E7136" t="s">
        <v>6806</v>
      </c>
      <c r="F7136" t="s">
        <v>8447</v>
      </c>
      <c r="G7136" t="s">
        <v>8448</v>
      </c>
      <c r="H7136">
        <v>2.1360000000000001</v>
      </c>
      <c r="I7136" t="s">
        <v>265</v>
      </c>
      <c r="J7136" t="s">
        <v>242</v>
      </c>
      <c r="K7136" t="s">
        <v>243</v>
      </c>
      <c r="L7136" t="s">
        <v>244</v>
      </c>
      <c r="M7136">
        <v>0</v>
      </c>
      <c r="N7136">
        <v>2.1360000000000001</v>
      </c>
      <c r="O7136" t="s">
        <v>446</v>
      </c>
      <c r="P7136" t="s">
        <v>13954</v>
      </c>
      <c r="Q7136" t="s">
        <v>1273</v>
      </c>
      <c r="R7136" t="s">
        <v>13955</v>
      </c>
      <c r="S7136" t="s">
        <v>270</v>
      </c>
      <c r="T7136" t="b">
        <v>1</v>
      </c>
    </row>
    <row r="7137" spans="1:20" x14ac:dyDescent="0.25">
      <c r="A7137" t="s">
        <v>259</v>
      </c>
      <c r="B7137" t="s">
        <v>260</v>
      </c>
      <c r="C7137" t="s">
        <v>294</v>
      </c>
      <c r="D7137" t="s">
        <v>1268</v>
      </c>
      <c r="E7137" t="s">
        <v>6806</v>
      </c>
      <c r="F7137" t="s">
        <v>8447</v>
      </c>
      <c r="G7137" t="s">
        <v>8448</v>
      </c>
      <c r="H7137">
        <v>1.032</v>
      </c>
      <c r="I7137" t="s">
        <v>265</v>
      </c>
      <c r="J7137" t="s">
        <v>242</v>
      </c>
      <c r="K7137" t="s">
        <v>243</v>
      </c>
      <c r="L7137" t="s">
        <v>244</v>
      </c>
      <c r="M7137">
        <v>0</v>
      </c>
      <c r="N7137">
        <v>1.032</v>
      </c>
      <c r="O7137" t="s">
        <v>446</v>
      </c>
      <c r="P7137" t="s">
        <v>13954</v>
      </c>
      <c r="Q7137" t="s">
        <v>1273</v>
      </c>
      <c r="R7137" t="s">
        <v>13955</v>
      </c>
      <c r="S7137" t="s">
        <v>270</v>
      </c>
      <c r="T7137" t="b">
        <v>1</v>
      </c>
    </row>
    <row r="7138" spans="1:20" x14ac:dyDescent="0.25">
      <c r="A7138" t="s">
        <v>259</v>
      </c>
      <c r="B7138" t="s">
        <v>260</v>
      </c>
      <c r="C7138" t="s">
        <v>237</v>
      </c>
      <c r="D7138" t="s">
        <v>1118</v>
      </c>
      <c r="E7138" t="s">
        <v>3212</v>
      </c>
      <c r="F7138" t="s">
        <v>3212</v>
      </c>
      <c r="G7138" t="s">
        <v>13604</v>
      </c>
      <c r="H7138">
        <v>3.6</v>
      </c>
      <c r="I7138" t="s">
        <v>265</v>
      </c>
      <c r="J7138" t="s">
        <v>242</v>
      </c>
      <c r="K7138" t="s">
        <v>243</v>
      </c>
      <c r="L7138" t="s">
        <v>244</v>
      </c>
      <c r="M7138">
        <v>0</v>
      </c>
      <c r="N7138">
        <v>3.6</v>
      </c>
      <c r="O7138" t="s">
        <v>1122</v>
      </c>
      <c r="P7138" t="s">
        <v>7664</v>
      </c>
      <c r="Q7138" t="s">
        <v>1124</v>
      </c>
      <c r="R7138" t="s">
        <v>13956</v>
      </c>
      <c r="S7138" t="s">
        <v>270</v>
      </c>
      <c r="T7138" t="b">
        <v>0</v>
      </c>
    </row>
    <row r="7139" spans="1:20" x14ac:dyDescent="0.25">
      <c r="A7139" t="s">
        <v>259</v>
      </c>
      <c r="B7139" t="s">
        <v>260</v>
      </c>
      <c r="C7139" t="s">
        <v>336</v>
      </c>
      <c r="D7139" t="s">
        <v>1118</v>
      </c>
      <c r="E7139" t="s">
        <v>3212</v>
      </c>
      <c r="F7139" t="s">
        <v>3212</v>
      </c>
      <c r="G7139" t="s">
        <v>13604</v>
      </c>
      <c r="H7139">
        <v>23652</v>
      </c>
      <c r="I7139" t="s">
        <v>265</v>
      </c>
      <c r="J7139" t="s">
        <v>242</v>
      </c>
      <c r="K7139" t="s">
        <v>243</v>
      </c>
      <c r="L7139" t="s">
        <v>244</v>
      </c>
      <c r="M7139">
        <v>0</v>
      </c>
      <c r="N7139">
        <v>23652</v>
      </c>
      <c r="O7139" t="s">
        <v>1122</v>
      </c>
      <c r="P7139" t="s">
        <v>7664</v>
      </c>
      <c r="Q7139" t="s">
        <v>1124</v>
      </c>
      <c r="R7139" t="s">
        <v>13957</v>
      </c>
      <c r="S7139" t="s">
        <v>270</v>
      </c>
      <c r="T7139" t="b">
        <v>0</v>
      </c>
    </row>
    <row r="7140" spans="1:20" x14ac:dyDescent="0.25">
      <c r="A7140" t="s">
        <v>259</v>
      </c>
      <c r="B7140" t="s">
        <v>260</v>
      </c>
      <c r="C7140" t="s">
        <v>336</v>
      </c>
      <c r="D7140" t="s">
        <v>1118</v>
      </c>
      <c r="E7140" t="s">
        <v>3212</v>
      </c>
      <c r="F7140" t="s">
        <v>3212</v>
      </c>
      <c r="G7140" t="s">
        <v>13604</v>
      </c>
      <c r="H7140">
        <v>47304</v>
      </c>
      <c r="I7140" t="s">
        <v>265</v>
      </c>
      <c r="J7140" t="s">
        <v>242</v>
      </c>
      <c r="K7140" t="s">
        <v>243</v>
      </c>
      <c r="L7140" t="s">
        <v>244</v>
      </c>
      <c r="M7140">
        <v>0</v>
      </c>
      <c r="N7140">
        <v>47304</v>
      </c>
      <c r="O7140" t="s">
        <v>1122</v>
      </c>
      <c r="P7140" t="s">
        <v>7664</v>
      </c>
      <c r="Q7140" t="s">
        <v>1124</v>
      </c>
      <c r="R7140" t="s">
        <v>13958</v>
      </c>
      <c r="S7140" t="s">
        <v>270</v>
      </c>
      <c r="T7140" t="b">
        <v>0</v>
      </c>
    </row>
    <row r="7141" spans="1:20" x14ac:dyDescent="0.25">
      <c r="A7141" t="s">
        <v>259</v>
      </c>
      <c r="B7141" t="s">
        <v>260</v>
      </c>
      <c r="C7141" t="s">
        <v>237</v>
      </c>
      <c r="D7141" t="s">
        <v>470</v>
      </c>
      <c r="E7141" t="s">
        <v>4040</v>
      </c>
      <c r="F7141" t="s">
        <v>12116</v>
      </c>
      <c r="G7141" t="s">
        <v>12116</v>
      </c>
      <c r="H7141">
        <v>9.9149999999999991</v>
      </c>
      <c r="I7141" t="s">
        <v>265</v>
      </c>
      <c r="J7141" t="s">
        <v>242</v>
      </c>
      <c r="K7141" t="s">
        <v>243</v>
      </c>
      <c r="L7141" t="s">
        <v>244</v>
      </c>
      <c r="M7141">
        <v>0</v>
      </c>
      <c r="N7141">
        <v>9.9149999999999991</v>
      </c>
      <c r="O7141" t="s">
        <v>298</v>
      </c>
      <c r="P7141" t="s">
        <v>13959</v>
      </c>
      <c r="Q7141" t="s">
        <v>474</v>
      </c>
      <c r="R7141" t="s">
        <v>13960</v>
      </c>
      <c r="S7141" t="s">
        <v>270</v>
      </c>
      <c r="T7141" t="b">
        <v>1</v>
      </c>
    </row>
    <row r="7142" spans="1:20" x14ac:dyDescent="0.25">
      <c r="A7142" t="s">
        <v>259</v>
      </c>
      <c r="B7142" t="s">
        <v>260</v>
      </c>
      <c r="C7142" t="s">
        <v>237</v>
      </c>
      <c r="D7142" t="s">
        <v>869</v>
      </c>
      <c r="E7142" t="s">
        <v>7070</v>
      </c>
      <c r="F7142" t="s">
        <v>8418</v>
      </c>
      <c r="G7142" t="s">
        <v>8418</v>
      </c>
      <c r="H7142">
        <v>0.82</v>
      </c>
      <c r="I7142" t="s">
        <v>265</v>
      </c>
      <c r="J7142" t="s">
        <v>242</v>
      </c>
      <c r="K7142" t="s">
        <v>243</v>
      </c>
      <c r="L7142" t="s">
        <v>244</v>
      </c>
      <c r="M7142">
        <v>0</v>
      </c>
      <c r="N7142">
        <v>0.82</v>
      </c>
      <c r="O7142" t="s">
        <v>372</v>
      </c>
      <c r="P7142" t="s">
        <v>13961</v>
      </c>
      <c r="Q7142" t="s">
        <v>873</v>
      </c>
      <c r="R7142" t="s">
        <v>13962</v>
      </c>
      <c r="S7142" t="s">
        <v>270</v>
      </c>
      <c r="T7142" t="b">
        <v>1</v>
      </c>
    </row>
    <row r="7143" spans="1:20" x14ac:dyDescent="0.25">
      <c r="A7143" t="s">
        <v>236</v>
      </c>
      <c r="B7143" t="s">
        <v>236</v>
      </c>
      <c r="C7143" t="s">
        <v>237</v>
      </c>
      <c r="D7143" t="s">
        <v>566</v>
      </c>
      <c r="F7143" t="s">
        <v>1126</v>
      </c>
      <c r="G7143" t="s">
        <v>1127</v>
      </c>
      <c r="H7143">
        <v>4.2750000000000003E-2</v>
      </c>
      <c r="I7143" t="s">
        <v>341</v>
      </c>
      <c r="J7143" t="s">
        <v>242</v>
      </c>
      <c r="K7143" t="s">
        <v>243</v>
      </c>
      <c r="L7143" t="s">
        <v>244</v>
      </c>
      <c r="M7143">
        <v>0</v>
      </c>
      <c r="N7143">
        <v>4.2750000000000003E-2</v>
      </c>
      <c r="O7143" t="s">
        <v>690</v>
      </c>
      <c r="P7143" t="s">
        <v>13963</v>
      </c>
      <c r="Q7143" t="s">
        <v>571</v>
      </c>
      <c r="R7143" t="s">
        <v>2869</v>
      </c>
      <c r="S7143" t="s">
        <v>249</v>
      </c>
      <c r="T7143" t="b">
        <v>1</v>
      </c>
    </row>
    <row r="7144" spans="1:20" x14ac:dyDescent="0.25">
      <c r="A7144" t="s">
        <v>236</v>
      </c>
      <c r="B7144" t="s">
        <v>236</v>
      </c>
      <c r="C7144" t="s">
        <v>237</v>
      </c>
      <c r="D7144" t="s">
        <v>566</v>
      </c>
      <c r="F7144" t="s">
        <v>757</v>
      </c>
      <c r="G7144" t="s">
        <v>1043</v>
      </c>
      <c r="H7144">
        <v>0.1</v>
      </c>
      <c r="I7144" t="s">
        <v>241</v>
      </c>
      <c r="J7144" t="s">
        <v>242</v>
      </c>
      <c r="K7144" t="s">
        <v>243</v>
      </c>
      <c r="L7144" t="s">
        <v>244</v>
      </c>
      <c r="M7144">
        <v>0</v>
      </c>
      <c r="N7144">
        <v>0.1</v>
      </c>
      <c r="O7144" t="s">
        <v>1044</v>
      </c>
      <c r="P7144" t="s">
        <v>13964</v>
      </c>
      <c r="Q7144" t="s">
        <v>571</v>
      </c>
      <c r="R7144" t="s">
        <v>1660</v>
      </c>
      <c r="S7144" t="s">
        <v>249</v>
      </c>
      <c r="T7144" t="b">
        <v>1</v>
      </c>
    </row>
    <row r="7145" spans="1:20" x14ac:dyDescent="0.25">
      <c r="A7145" t="s">
        <v>259</v>
      </c>
      <c r="B7145" t="s">
        <v>260</v>
      </c>
      <c r="C7145" t="s">
        <v>237</v>
      </c>
      <c r="D7145" t="s">
        <v>328</v>
      </c>
      <c r="E7145" t="s">
        <v>2556</v>
      </c>
      <c r="F7145" t="s">
        <v>2557</v>
      </c>
      <c r="G7145" t="s">
        <v>2557</v>
      </c>
      <c r="H7145">
        <v>2.2599999999999999E-2</v>
      </c>
      <c r="I7145" t="s">
        <v>265</v>
      </c>
      <c r="J7145" t="s">
        <v>242</v>
      </c>
      <c r="K7145" t="s">
        <v>243</v>
      </c>
      <c r="L7145" t="s">
        <v>244</v>
      </c>
      <c r="M7145">
        <v>0</v>
      </c>
      <c r="N7145">
        <v>2.2599999999999999E-2</v>
      </c>
      <c r="O7145" t="s">
        <v>1258</v>
      </c>
      <c r="P7145" t="s">
        <v>13965</v>
      </c>
      <c r="Q7145" t="s">
        <v>333</v>
      </c>
      <c r="R7145" t="s">
        <v>13966</v>
      </c>
      <c r="S7145" t="s">
        <v>270</v>
      </c>
      <c r="T7145" t="b">
        <v>1</v>
      </c>
    </row>
    <row r="7146" spans="1:20" x14ac:dyDescent="0.25">
      <c r="A7146" t="s">
        <v>259</v>
      </c>
      <c r="B7146" t="s">
        <v>260</v>
      </c>
      <c r="C7146" t="s">
        <v>237</v>
      </c>
      <c r="D7146" t="s">
        <v>1428</v>
      </c>
      <c r="E7146" t="s">
        <v>8435</v>
      </c>
      <c r="F7146" t="s">
        <v>13967</v>
      </c>
      <c r="G7146" t="s">
        <v>13967</v>
      </c>
      <c r="H7146">
        <v>6.5730000000000004</v>
      </c>
      <c r="I7146" t="s">
        <v>265</v>
      </c>
      <c r="J7146" t="s">
        <v>242</v>
      </c>
      <c r="K7146" t="s">
        <v>243</v>
      </c>
      <c r="L7146" t="s">
        <v>244</v>
      </c>
      <c r="M7146">
        <v>0</v>
      </c>
      <c r="N7146">
        <v>6.5730000000000004</v>
      </c>
      <c r="O7146" t="s">
        <v>1309</v>
      </c>
      <c r="P7146" s="18" t="s">
        <v>11977</v>
      </c>
      <c r="Q7146" t="s">
        <v>1432</v>
      </c>
      <c r="R7146" t="s">
        <v>13968</v>
      </c>
      <c r="S7146" t="s">
        <v>270</v>
      </c>
      <c r="T7146" t="b">
        <v>0</v>
      </c>
    </row>
    <row r="7147" spans="1:20" x14ac:dyDescent="0.25">
      <c r="A7147" t="s">
        <v>259</v>
      </c>
      <c r="B7147" t="s">
        <v>260</v>
      </c>
      <c r="C7147" t="s">
        <v>294</v>
      </c>
      <c r="D7147" t="s">
        <v>1428</v>
      </c>
      <c r="E7147" t="s">
        <v>8435</v>
      </c>
      <c r="F7147" t="s">
        <v>13967</v>
      </c>
      <c r="G7147" t="s">
        <v>13967</v>
      </c>
      <c r="H7147">
        <v>3.629</v>
      </c>
      <c r="I7147" t="s">
        <v>265</v>
      </c>
      <c r="J7147" t="s">
        <v>242</v>
      </c>
      <c r="K7147" t="s">
        <v>243</v>
      </c>
      <c r="L7147" t="s">
        <v>244</v>
      </c>
      <c r="M7147">
        <v>0</v>
      </c>
      <c r="N7147">
        <v>3.629</v>
      </c>
      <c r="O7147" t="s">
        <v>1309</v>
      </c>
      <c r="P7147" s="18" t="s">
        <v>11977</v>
      </c>
      <c r="Q7147" t="s">
        <v>1432</v>
      </c>
      <c r="R7147" t="s">
        <v>13968</v>
      </c>
      <c r="S7147" t="s">
        <v>270</v>
      </c>
      <c r="T7147" t="b">
        <v>0</v>
      </c>
    </row>
    <row r="7148" spans="1:20" x14ac:dyDescent="0.25">
      <c r="A7148" t="s">
        <v>259</v>
      </c>
      <c r="B7148" t="s">
        <v>260</v>
      </c>
      <c r="C7148" t="s">
        <v>237</v>
      </c>
      <c r="D7148" t="s">
        <v>1501</v>
      </c>
      <c r="E7148" t="s">
        <v>4374</v>
      </c>
      <c r="F7148" t="s">
        <v>13969</v>
      </c>
      <c r="G7148" t="s">
        <v>13969</v>
      </c>
      <c r="H7148">
        <v>0.40300000000000002</v>
      </c>
      <c r="I7148" t="s">
        <v>265</v>
      </c>
      <c r="J7148" t="s">
        <v>242</v>
      </c>
      <c r="K7148" t="s">
        <v>243</v>
      </c>
      <c r="L7148" t="s">
        <v>244</v>
      </c>
      <c r="M7148">
        <v>0</v>
      </c>
      <c r="N7148">
        <v>0.40300000000000002</v>
      </c>
      <c r="O7148" t="s">
        <v>1309</v>
      </c>
      <c r="P7148" t="s">
        <v>13970</v>
      </c>
      <c r="Q7148" t="s">
        <v>1505</v>
      </c>
      <c r="R7148" t="s">
        <v>13971</v>
      </c>
      <c r="S7148" t="s">
        <v>270</v>
      </c>
      <c r="T7148" t="b">
        <v>0</v>
      </c>
    </row>
    <row r="7149" spans="1:20" x14ac:dyDescent="0.25">
      <c r="A7149" t="s">
        <v>236</v>
      </c>
      <c r="B7149" t="s">
        <v>236</v>
      </c>
      <c r="C7149" t="s">
        <v>237</v>
      </c>
      <c r="D7149" t="s">
        <v>483</v>
      </c>
      <c r="F7149" t="s">
        <v>724</v>
      </c>
      <c r="G7149" t="s">
        <v>13972</v>
      </c>
      <c r="H7149">
        <v>8.1299999999999997E-2</v>
      </c>
      <c r="I7149" t="s">
        <v>254</v>
      </c>
      <c r="J7149" t="s">
        <v>242</v>
      </c>
      <c r="K7149" t="s">
        <v>243</v>
      </c>
      <c r="L7149" t="s">
        <v>244</v>
      </c>
      <c r="M7149">
        <v>0</v>
      </c>
      <c r="N7149">
        <v>8.1299999999999997E-2</v>
      </c>
      <c r="O7149" t="s">
        <v>1762</v>
      </c>
      <c r="P7149" t="s">
        <v>13973</v>
      </c>
      <c r="Q7149" t="s">
        <v>488</v>
      </c>
      <c r="R7149" t="s">
        <v>5402</v>
      </c>
      <c r="S7149" t="s">
        <v>249</v>
      </c>
      <c r="T7149" t="b">
        <v>1</v>
      </c>
    </row>
    <row r="7150" spans="1:20" x14ac:dyDescent="0.25">
      <c r="A7150" t="s">
        <v>259</v>
      </c>
      <c r="B7150" t="s">
        <v>260</v>
      </c>
      <c r="C7150" t="s">
        <v>237</v>
      </c>
      <c r="D7150" t="s">
        <v>2093</v>
      </c>
      <c r="E7150" t="s">
        <v>8689</v>
      </c>
      <c r="F7150" t="s">
        <v>13974</v>
      </c>
      <c r="G7150" t="s">
        <v>13975</v>
      </c>
      <c r="H7150">
        <v>1.1144160000000001</v>
      </c>
      <c r="I7150" t="s">
        <v>265</v>
      </c>
      <c r="J7150" t="s">
        <v>242</v>
      </c>
      <c r="K7150" t="s">
        <v>243</v>
      </c>
      <c r="L7150" t="s">
        <v>244</v>
      </c>
      <c r="M7150">
        <v>0</v>
      </c>
      <c r="N7150">
        <v>1.1144160000000001</v>
      </c>
      <c r="O7150" t="s">
        <v>372</v>
      </c>
      <c r="P7150" t="s">
        <v>13976</v>
      </c>
      <c r="Q7150" t="s">
        <v>2098</v>
      </c>
      <c r="R7150" t="s">
        <v>13977</v>
      </c>
      <c r="S7150" t="s">
        <v>270</v>
      </c>
      <c r="T7150" t="b">
        <v>1</v>
      </c>
    </row>
    <row r="7151" spans="1:20" x14ac:dyDescent="0.25">
      <c r="A7151" t="s">
        <v>259</v>
      </c>
      <c r="B7151" t="s">
        <v>260</v>
      </c>
      <c r="C7151" t="s">
        <v>294</v>
      </c>
      <c r="D7151" t="s">
        <v>2093</v>
      </c>
      <c r="E7151" t="s">
        <v>8689</v>
      </c>
      <c r="F7151" t="s">
        <v>13974</v>
      </c>
      <c r="G7151" t="s">
        <v>13975</v>
      </c>
      <c r="H7151">
        <v>0.56548799999999999</v>
      </c>
      <c r="I7151" t="s">
        <v>265</v>
      </c>
      <c r="J7151" t="s">
        <v>242</v>
      </c>
      <c r="K7151" t="s">
        <v>243</v>
      </c>
      <c r="L7151" t="s">
        <v>244</v>
      </c>
      <c r="M7151">
        <v>0</v>
      </c>
      <c r="N7151">
        <v>0.56548799999999999</v>
      </c>
      <c r="O7151" t="s">
        <v>372</v>
      </c>
      <c r="P7151" t="s">
        <v>13976</v>
      </c>
      <c r="Q7151" t="s">
        <v>2098</v>
      </c>
      <c r="R7151" t="s">
        <v>13977</v>
      </c>
      <c r="S7151" t="s">
        <v>270</v>
      </c>
      <c r="T7151" t="b">
        <v>1</v>
      </c>
    </row>
    <row r="7152" spans="1:20" x14ac:dyDescent="0.25">
      <c r="A7152" t="s">
        <v>236</v>
      </c>
      <c r="B7152" t="s">
        <v>236</v>
      </c>
      <c r="C7152" t="s">
        <v>237</v>
      </c>
      <c r="D7152" t="s">
        <v>238</v>
      </c>
      <c r="F7152" t="s">
        <v>484</v>
      </c>
      <c r="G7152" t="s">
        <v>758</v>
      </c>
      <c r="H7152">
        <v>6.9000000000000006E-2</v>
      </c>
      <c r="I7152" t="s">
        <v>759</v>
      </c>
      <c r="J7152" t="s">
        <v>242</v>
      </c>
      <c r="K7152" t="s">
        <v>243</v>
      </c>
      <c r="L7152" t="s">
        <v>244</v>
      </c>
      <c r="M7152">
        <v>0</v>
      </c>
      <c r="N7152">
        <v>6.9000000000000006E-2</v>
      </c>
      <c r="O7152" t="s">
        <v>619</v>
      </c>
      <c r="P7152" t="s">
        <v>760</v>
      </c>
      <c r="Q7152" t="s">
        <v>247</v>
      </c>
      <c r="R7152" t="s">
        <v>4619</v>
      </c>
      <c r="S7152" t="s">
        <v>249</v>
      </c>
      <c r="T7152" t="b">
        <v>0</v>
      </c>
    </row>
    <row r="7153" spans="1:20" x14ac:dyDescent="0.25">
      <c r="A7153" t="s">
        <v>236</v>
      </c>
      <c r="B7153" t="s">
        <v>236</v>
      </c>
      <c r="C7153" t="s">
        <v>237</v>
      </c>
      <c r="D7153" t="s">
        <v>238</v>
      </c>
      <c r="E7153" t="s">
        <v>251</v>
      </c>
      <c r="F7153" t="s">
        <v>479</v>
      </c>
      <c r="G7153" t="s">
        <v>8767</v>
      </c>
      <c r="H7153">
        <v>0.1</v>
      </c>
      <c r="I7153" t="s">
        <v>254</v>
      </c>
      <c r="J7153" t="s">
        <v>242</v>
      </c>
      <c r="K7153" t="s">
        <v>243</v>
      </c>
      <c r="L7153" t="s">
        <v>244</v>
      </c>
      <c r="M7153">
        <v>0</v>
      </c>
      <c r="N7153">
        <v>0.1</v>
      </c>
      <c r="O7153" t="s">
        <v>255</v>
      </c>
      <c r="P7153" t="s">
        <v>13978</v>
      </c>
      <c r="Q7153" t="s">
        <v>247</v>
      </c>
      <c r="R7153" t="s">
        <v>482</v>
      </c>
      <c r="S7153" t="s">
        <v>249</v>
      </c>
      <c r="T7153" t="b">
        <v>1</v>
      </c>
    </row>
    <row r="7154" spans="1:20" x14ac:dyDescent="0.25">
      <c r="A7154" t="s">
        <v>259</v>
      </c>
      <c r="B7154" t="s">
        <v>260</v>
      </c>
      <c r="C7154" t="s">
        <v>237</v>
      </c>
      <c r="D7154" t="s">
        <v>677</v>
      </c>
      <c r="E7154" t="s">
        <v>3316</v>
      </c>
      <c r="F7154" t="s">
        <v>10175</v>
      </c>
      <c r="G7154" t="s">
        <v>10175</v>
      </c>
      <c r="H7154">
        <v>0.6976</v>
      </c>
      <c r="I7154" t="s">
        <v>265</v>
      </c>
      <c r="J7154" t="s">
        <v>242</v>
      </c>
      <c r="K7154" t="s">
        <v>243</v>
      </c>
      <c r="L7154" t="s">
        <v>244</v>
      </c>
      <c r="M7154">
        <v>0</v>
      </c>
      <c r="N7154">
        <v>0.6976</v>
      </c>
      <c r="O7154" t="s">
        <v>446</v>
      </c>
      <c r="P7154" t="s">
        <v>13979</v>
      </c>
      <c r="Q7154" t="s">
        <v>681</v>
      </c>
      <c r="R7154" t="s">
        <v>13980</v>
      </c>
      <c r="S7154" t="s">
        <v>270</v>
      </c>
      <c r="T7154" t="b">
        <v>1</v>
      </c>
    </row>
    <row r="7155" spans="1:20" x14ac:dyDescent="0.25">
      <c r="A7155" t="s">
        <v>259</v>
      </c>
      <c r="B7155" t="s">
        <v>260</v>
      </c>
      <c r="C7155" t="s">
        <v>294</v>
      </c>
      <c r="D7155" t="s">
        <v>677</v>
      </c>
      <c r="E7155" t="s">
        <v>3316</v>
      </c>
      <c r="F7155" t="s">
        <v>10175</v>
      </c>
      <c r="G7155" t="s">
        <v>10175</v>
      </c>
      <c r="H7155">
        <v>0.4032</v>
      </c>
      <c r="I7155" t="s">
        <v>265</v>
      </c>
      <c r="J7155" t="s">
        <v>242</v>
      </c>
      <c r="K7155" t="s">
        <v>243</v>
      </c>
      <c r="L7155" t="s">
        <v>244</v>
      </c>
      <c r="M7155">
        <v>0</v>
      </c>
      <c r="N7155">
        <v>0.4032</v>
      </c>
      <c r="O7155" t="s">
        <v>310</v>
      </c>
      <c r="P7155" t="s">
        <v>13979</v>
      </c>
      <c r="Q7155" t="s">
        <v>681</v>
      </c>
      <c r="R7155" t="s">
        <v>13980</v>
      </c>
      <c r="S7155" t="s">
        <v>270</v>
      </c>
      <c r="T7155" t="b">
        <v>1</v>
      </c>
    </row>
    <row r="7156" spans="1:20" x14ac:dyDescent="0.25">
      <c r="A7156" t="s">
        <v>259</v>
      </c>
      <c r="B7156" t="s">
        <v>260</v>
      </c>
      <c r="C7156" t="s">
        <v>237</v>
      </c>
      <c r="D7156" t="s">
        <v>875</v>
      </c>
      <c r="E7156" t="s">
        <v>5151</v>
      </c>
      <c r="F7156" t="s">
        <v>12119</v>
      </c>
      <c r="G7156" t="s">
        <v>12119</v>
      </c>
      <c r="H7156">
        <v>13.011900000000001</v>
      </c>
      <c r="I7156" t="s">
        <v>265</v>
      </c>
      <c r="J7156" t="s">
        <v>242</v>
      </c>
      <c r="K7156" t="s">
        <v>243</v>
      </c>
      <c r="L7156" t="s">
        <v>244</v>
      </c>
      <c r="M7156">
        <v>0</v>
      </c>
      <c r="N7156">
        <v>13.011900000000001</v>
      </c>
      <c r="O7156" t="s">
        <v>372</v>
      </c>
      <c r="P7156" t="s">
        <v>13981</v>
      </c>
      <c r="Q7156" t="s">
        <v>879</v>
      </c>
      <c r="R7156" t="s">
        <v>13982</v>
      </c>
      <c r="S7156" t="s">
        <v>270</v>
      </c>
      <c r="T7156" t="b">
        <v>1</v>
      </c>
    </row>
    <row r="7157" spans="1:20" x14ac:dyDescent="0.25">
      <c r="A7157" t="s">
        <v>259</v>
      </c>
      <c r="B7157" t="s">
        <v>260</v>
      </c>
      <c r="C7157" t="s">
        <v>294</v>
      </c>
      <c r="D7157" t="s">
        <v>875</v>
      </c>
      <c r="E7157" t="s">
        <v>5151</v>
      </c>
      <c r="F7157" t="s">
        <v>12119</v>
      </c>
      <c r="G7157" t="s">
        <v>12119</v>
      </c>
      <c r="H7157">
        <v>9.9149999999999991</v>
      </c>
      <c r="I7157" t="s">
        <v>265</v>
      </c>
      <c r="J7157" t="s">
        <v>242</v>
      </c>
      <c r="K7157" t="s">
        <v>243</v>
      </c>
      <c r="L7157" t="s">
        <v>244</v>
      </c>
      <c r="M7157">
        <v>0</v>
      </c>
      <c r="N7157">
        <v>9.9149999999999991</v>
      </c>
      <c r="O7157" t="s">
        <v>298</v>
      </c>
      <c r="P7157" t="s">
        <v>13981</v>
      </c>
      <c r="Q7157" t="s">
        <v>879</v>
      </c>
      <c r="R7157" t="s">
        <v>13982</v>
      </c>
      <c r="S7157" t="s">
        <v>270</v>
      </c>
      <c r="T7157" t="b">
        <v>1</v>
      </c>
    </row>
    <row r="7158" spans="1:20" x14ac:dyDescent="0.25">
      <c r="A7158" t="s">
        <v>259</v>
      </c>
      <c r="B7158" t="s">
        <v>260</v>
      </c>
      <c r="C7158" t="s">
        <v>237</v>
      </c>
      <c r="D7158" t="s">
        <v>1033</v>
      </c>
      <c r="E7158" t="s">
        <v>6059</v>
      </c>
      <c r="F7158" t="s">
        <v>12850</v>
      </c>
      <c r="G7158" t="s">
        <v>12850</v>
      </c>
      <c r="H7158">
        <v>6.56</v>
      </c>
      <c r="I7158" t="s">
        <v>265</v>
      </c>
      <c r="J7158" t="s">
        <v>242</v>
      </c>
      <c r="K7158" t="s">
        <v>243</v>
      </c>
      <c r="L7158" t="s">
        <v>244</v>
      </c>
      <c r="M7158">
        <v>0</v>
      </c>
      <c r="N7158">
        <v>6.56</v>
      </c>
      <c r="O7158" t="s">
        <v>324</v>
      </c>
      <c r="P7158" t="s">
        <v>13983</v>
      </c>
      <c r="Q7158" t="s">
        <v>1037</v>
      </c>
      <c r="R7158" t="s">
        <v>13984</v>
      </c>
      <c r="S7158" t="s">
        <v>270</v>
      </c>
      <c r="T7158" t="b">
        <v>1</v>
      </c>
    </row>
    <row r="7159" spans="1:20" x14ac:dyDescent="0.25">
      <c r="A7159" t="s">
        <v>259</v>
      </c>
      <c r="B7159" t="s">
        <v>260</v>
      </c>
      <c r="C7159" t="s">
        <v>294</v>
      </c>
      <c r="D7159" t="s">
        <v>1033</v>
      </c>
      <c r="E7159" t="s">
        <v>6059</v>
      </c>
      <c r="F7159" t="s">
        <v>12850</v>
      </c>
      <c r="G7159" t="s">
        <v>12850</v>
      </c>
      <c r="H7159">
        <v>3.6160000000000001</v>
      </c>
      <c r="I7159" t="s">
        <v>265</v>
      </c>
      <c r="J7159" t="s">
        <v>242</v>
      </c>
      <c r="K7159" t="s">
        <v>243</v>
      </c>
      <c r="L7159" t="s">
        <v>244</v>
      </c>
      <c r="M7159">
        <v>0</v>
      </c>
      <c r="N7159">
        <v>3.6160000000000001</v>
      </c>
      <c r="O7159" t="s">
        <v>324</v>
      </c>
      <c r="P7159" t="s">
        <v>13983</v>
      </c>
      <c r="Q7159" t="s">
        <v>1037</v>
      </c>
      <c r="R7159" t="s">
        <v>13984</v>
      </c>
      <c r="S7159" t="s">
        <v>270</v>
      </c>
      <c r="T7159" t="b">
        <v>1</v>
      </c>
    </row>
    <row r="7160" spans="1:20" x14ac:dyDescent="0.25">
      <c r="A7160" t="s">
        <v>259</v>
      </c>
      <c r="B7160" t="s">
        <v>260</v>
      </c>
      <c r="C7160" t="s">
        <v>237</v>
      </c>
      <c r="D7160" t="s">
        <v>962</v>
      </c>
      <c r="E7160" t="s">
        <v>2469</v>
      </c>
      <c r="F7160" t="s">
        <v>13985</v>
      </c>
      <c r="G7160" t="s">
        <v>13986</v>
      </c>
      <c r="H7160">
        <v>2.6200000000000001E-2</v>
      </c>
      <c r="I7160" t="s">
        <v>265</v>
      </c>
      <c r="J7160" t="s">
        <v>242</v>
      </c>
      <c r="K7160" t="s">
        <v>243</v>
      </c>
      <c r="L7160" t="s">
        <v>244</v>
      </c>
      <c r="M7160">
        <v>0</v>
      </c>
      <c r="N7160">
        <v>2.6200000000000001E-2</v>
      </c>
      <c r="O7160" t="s">
        <v>266</v>
      </c>
      <c r="P7160" t="s">
        <v>13987</v>
      </c>
      <c r="Q7160" t="s">
        <v>967</v>
      </c>
      <c r="R7160" t="s">
        <v>13988</v>
      </c>
      <c r="S7160" t="s">
        <v>270</v>
      </c>
      <c r="T7160" t="b">
        <v>1</v>
      </c>
    </row>
    <row r="7161" spans="1:20" x14ac:dyDescent="0.25">
      <c r="A7161" t="s">
        <v>236</v>
      </c>
      <c r="B7161" t="s">
        <v>236</v>
      </c>
      <c r="C7161" t="s">
        <v>237</v>
      </c>
      <c r="D7161" t="s">
        <v>509</v>
      </c>
      <c r="F7161" t="s">
        <v>1819</v>
      </c>
      <c r="G7161" t="s">
        <v>2347</v>
      </c>
      <c r="H7161">
        <v>0.06</v>
      </c>
      <c r="I7161" t="s">
        <v>341</v>
      </c>
      <c r="J7161" t="s">
        <v>242</v>
      </c>
      <c r="K7161" t="s">
        <v>243</v>
      </c>
      <c r="L7161" t="s">
        <v>244</v>
      </c>
      <c r="M7161">
        <v>0</v>
      </c>
      <c r="N7161">
        <v>0.06</v>
      </c>
      <c r="O7161" t="s">
        <v>486</v>
      </c>
      <c r="P7161" t="s">
        <v>13989</v>
      </c>
      <c r="Q7161" t="s">
        <v>512</v>
      </c>
      <c r="R7161" t="s">
        <v>2565</v>
      </c>
      <c r="S7161" t="s">
        <v>249</v>
      </c>
      <c r="T7161" t="b">
        <v>0</v>
      </c>
    </row>
    <row r="7162" spans="1:20" x14ac:dyDescent="0.25">
      <c r="A7162" t="s">
        <v>259</v>
      </c>
      <c r="B7162" t="s">
        <v>260</v>
      </c>
      <c r="C7162" t="s">
        <v>237</v>
      </c>
      <c r="D7162" t="s">
        <v>450</v>
      </c>
      <c r="E7162" t="s">
        <v>1516</v>
      </c>
      <c r="F7162" t="s">
        <v>6764</v>
      </c>
      <c r="G7162" t="s">
        <v>6764</v>
      </c>
      <c r="H7162">
        <v>9.1875999999999999E-2</v>
      </c>
      <c r="I7162" t="s">
        <v>265</v>
      </c>
      <c r="J7162" t="s">
        <v>242</v>
      </c>
      <c r="K7162" t="s">
        <v>243</v>
      </c>
      <c r="L7162" t="s">
        <v>244</v>
      </c>
      <c r="M7162">
        <v>0</v>
      </c>
      <c r="N7162">
        <v>9.1875999999999999E-2</v>
      </c>
      <c r="O7162" t="s">
        <v>372</v>
      </c>
      <c r="P7162" t="s">
        <v>13990</v>
      </c>
      <c r="Q7162" t="s">
        <v>453</v>
      </c>
      <c r="R7162" t="s">
        <v>13991</v>
      </c>
      <c r="S7162" t="s">
        <v>270</v>
      </c>
      <c r="T7162" t="b">
        <v>1</v>
      </c>
    </row>
    <row r="7163" spans="1:20" x14ac:dyDescent="0.25">
      <c r="A7163" t="s">
        <v>259</v>
      </c>
      <c r="B7163" t="s">
        <v>260</v>
      </c>
      <c r="C7163" t="s">
        <v>294</v>
      </c>
      <c r="D7163" t="s">
        <v>450</v>
      </c>
      <c r="E7163" t="s">
        <v>1516</v>
      </c>
      <c r="F7163" t="s">
        <v>6764</v>
      </c>
      <c r="G7163" t="s">
        <v>6764</v>
      </c>
      <c r="H7163">
        <v>5.2400000000000002E-2</v>
      </c>
      <c r="I7163" t="s">
        <v>265</v>
      </c>
      <c r="J7163" t="s">
        <v>242</v>
      </c>
      <c r="K7163" t="s">
        <v>243</v>
      </c>
      <c r="L7163" t="s">
        <v>244</v>
      </c>
      <c r="M7163">
        <v>0</v>
      </c>
      <c r="N7163">
        <v>5.2400000000000002E-2</v>
      </c>
      <c r="O7163" t="s">
        <v>1258</v>
      </c>
      <c r="P7163" t="s">
        <v>13990</v>
      </c>
      <c r="Q7163" t="s">
        <v>453</v>
      </c>
      <c r="R7163" t="s">
        <v>13991</v>
      </c>
      <c r="S7163" t="s">
        <v>270</v>
      </c>
      <c r="T7163" t="b">
        <v>1</v>
      </c>
    </row>
    <row r="7164" spans="1:20" x14ac:dyDescent="0.25">
      <c r="A7164" t="s">
        <v>259</v>
      </c>
      <c r="B7164" t="s">
        <v>271</v>
      </c>
      <c r="C7164" t="s">
        <v>237</v>
      </c>
      <c r="D7164" t="s">
        <v>4984</v>
      </c>
      <c r="F7164" t="s">
        <v>10224</v>
      </c>
      <c r="G7164" t="s">
        <v>10225</v>
      </c>
      <c r="H7164">
        <v>1.1399999999999999</v>
      </c>
      <c r="I7164" t="s">
        <v>265</v>
      </c>
      <c r="J7164" t="s">
        <v>242</v>
      </c>
      <c r="K7164" t="s">
        <v>243</v>
      </c>
      <c r="L7164" t="s">
        <v>244</v>
      </c>
      <c r="M7164">
        <v>0</v>
      </c>
      <c r="N7164">
        <v>1.1399999999999999</v>
      </c>
      <c r="O7164" t="s">
        <v>1313</v>
      </c>
      <c r="P7164" t="s">
        <v>13992</v>
      </c>
      <c r="Q7164" t="s">
        <v>4988</v>
      </c>
      <c r="R7164" t="s">
        <v>13993</v>
      </c>
      <c r="S7164" t="s">
        <v>279</v>
      </c>
      <c r="T7164" t="b">
        <v>1</v>
      </c>
    </row>
    <row r="7165" spans="1:20" x14ac:dyDescent="0.25">
      <c r="A7165" t="s">
        <v>259</v>
      </c>
      <c r="B7165" t="s">
        <v>260</v>
      </c>
      <c r="C7165" t="s">
        <v>237</v>
      </c>
      <c r="D7165" t="s">
        <v>1549</v>
      </c>
      <c r="E7165" t="s">
        <v>6299</v>
      </c>
      <c r="F7165" t="s">
        <v>12092</v>
      </c>
      <c r="G7165" t="s">
        <v>12093</v>
      </c>
      <c r="H7165">
        <v>0.218</v>
      </c>
      <c r="I7165" t="s">
        <v>265</v>
      </c>
      <c r="J7165" t="s">
        <v>242</v>
      </c>
      <c r="K7165" t="s">
        <v>243</v>
      </c>
      <c r="L7165" t="s">
        <v>244</v>
      </c>
      <c r="M7165">
        <v>0</v>
      </c>
      <c r="N7165">
        <v>0.218</v>
      </c>
      <c r="O7165" t="s">
        <v>446</v>
      </c>
      <c r="P7165" t="s">
        <v>13994</v>
      </c>
      <c r="Q7165" t="s">
        <v>1553</v>
      </c>
      <c r="R7165" t="s">
        <v>13995</v>
      </c>
      <c r="S7165" t="s">
        <v>270</v>
      </c>
      <c r="T7165" t="b">
        <v>1</v>
      </c>
    </row>
    <row r="7166" spans="1:20" x14ac:dyDescent="0.25">
      <c r="A7166" t="s">
        <v>259</v>
      </c>
      <c r="B7166" t="s">
        <v>260</v>
      </c>
      <c r="C7166" t="s">
        <v>294</v>
      </c>
      <c r="D7166" t="s">
        <v>1549</v>
      </c>
      <c r="E7166" t="s">
        <v>6299</v>
      </c>
      <c r="F7166" t="s">
        <v>12092</v>
      </c>
      <c r="G7166" t="s">
        <v>12093</v>
      </c>
      <c r="H7166">
        <v>0.126</v>
      </c>
      <c r="I7166" t="s">
        <v>265</v>
      </c>
      <c r="J7166" t="s">
        <v>242</v>
      </c>
      <c r="K7166" t="s">
        <v>243</v>
      </c>
      <c r="L7166" t="s">
        <v>244</v>
      </c>
      <c r="M7166">
        <v>0</v>
      </c>
      <c r="N7166">
        <v>0.126</v>
      </c>
      <c r="O7166" t="s">
        <v>310</v>
      </c>
      <c r="P7166" t="s">
        <v>13994</v>
      </c>
      <c r="Q7166" t="s">
        <v>1553</v>
      </c>
      <c r="R7166" t="s">
        <v>13995</v>
      </c>
      <c r="S7166" t="s">
        <v>270</v>
      </c>
      <c r="T7166" t="b">
        <v>1</v>
      </c>
    </row>
    <row r="7167" spans="1:20" x14ac:dyDescent="0.25">
      <c r="A7167" t="s">
        <v>259</v>
      </c>
      <c r="B7167" t="s">
        <v>260</v>
      </c>
      <c r="C7167" t="s">
        <v>237</v>
      </c>
      <c r="D7167" t="s">
        <v>406</v>
      </c>
      <c r="E7167" t="s">
        <v>4464</v>
      </c>
      <c r="F7167" t="s">
        <v>12382</v>
      </c>
      <c r="G7167" t="s">
        <v>12382</v>
      </c>
      <c r="H7167">
        <v>14.326000000000001</v>
      </c>
      <c r="I7167" t="s">
        <v>265</v>
      </c>
      <c r="J7167" t="s">
        <v>242</v>
      </c>
      <c r="K7167" t="s">
        <v>243</v>
      </c>
      <c r="L7167" t="s">
        <v>244</v>
      </c>
      <c r="M7167">
        <v>0</v>
      </c>
      <c r="N7167">
        <v>14.326000000000001</v>
      </c>
      <c r="O7167" t="s">
        <v>721</v>
      </c>
      <c r="P7167" t="s">
        <v>4379</v>
      </c>
      <c r="Q7167" t="s">
        <v>410</v>
      </c>
      <c r="R7167" t="s">
        <v>13996</v>
      </c>
      <c r="S7167" t="s">
        <v>270</v>
      </c>
      <c r="T7167" t="b">
        <v>0</v>
      </c>
    </row>
    <row r="7168" spans="1:20" x14ac:dyDescent="0.25">
      <c r="A7168" t="s">
        <v>259</v>
      </c>
      <c r="B7168" t="s">
        <v>260</v>
      </c>
      <c r="C7168" t="s">
        <v>294</v>
      </c>
      <c r="D7168" t="s">
        <v>406</v>
      </c>
      <c r="E7168" t="s">
        <v>4464</v>
      </c>
      <c r="F7168" t="s">
        <v>12382</v>
      </c>
      <c r="G7168" t="s">
        <v>12382</v>
      </c>
      <c r="H7168">
        <v>5.3380000000000001</v>
      </c>
      <c r="I7168" t="s">
        <v>265</v>
      </c>
      <c r="J7168" t="s">
        <v>242</v>
      </c>
      <c r="K7168" t="s">
        <v>243</v>
      </c>
      <c r="L7168" t="s">
        <v>244</v>
      </c>
      <c r="M7168">
        <v>0</v>
      </c>
      <c r="N7168">
        <v>5.3380000000000001</v>
      </c>
      <c r="O7168" t="s">
        <v>721</v>
      </c>
      <c r="P7168" t="s">
        <v>4379</v>
      </c>
      <c r="Q7168" t="s">
        <v>410</v>
      </c>
      <c r="R7168" t="s">
        <v>13996</v>
      </c>
      <c r="S7168" t="s">
        <v>270</v>
      </c>
      <c r="T7168" t="b">
        <v>0</v>
      </c>
    </row>
    <row r="7169" spans="1:20" x14ac:dyDescent="0.25">
      <c r="A7169" t="s">
        <v>259</v>
      </c>
      <c r="B7169" t="s">
        <v>260</v>
      </c>
      <c r="C7169" t="s">
        <v>237</v>
      </c>
      <c r="D7169" t="s">
        <v>320</v>
      </c>
      <c r="E7169" t="s">
        <v>9815</v>
      </c>
      <c r="F7169" t="s">
        <v>10139</v>
      </c>
      <c r="G7169" t="s">
        <v>10140</v>
      </c>
      <c r="H7169">
        <v>0.227606</v>
      </c>
      <c r="I7169" t="s">
        <v>265</v>
      </c>
      <c r="J7169" t="s">
        <v>242</v>
      </c>
      <c r="K7169" t="s">
        <v>243</v>
      </c>
      <c r="L7169" t="s">
        <v>244</v>
      </c>
      <c r="M7169">
        <v>0</v>
      </c>
      <c r="N7169">
        <v>0.227606</v>
      </c>
      <c r="O7169" t="s">
        <v>372</v>
      </c>
      <c r="P7169" t="s">
        <v>13997</v>
      </c>
      <c r="Q7169" t="s">
        <v>326</v>
      </c>
      <c r="R7169" t="s">
        <v>13998</v>
      </c>
      <c r="S7169" t="s">
        <v>270</v>
      </c>
      <c r="T7169" t="b">
        <v>1</v>
      </c>
    </row>
    <row r="7170" spans="1:20" x14ac:dyDescent="0.25">
      <c r="A7170" t="s">
        <v>259</v>
      </c>
      <c r="B7170" t="s">
        <v>260</v>
      </c>
      <c r="C7170" t="s">
        <v>237</v>
      </c>
      <c r="D7170" t="s">
        <v>677</v>
      </c>
      <c r="E7170" t="s">
        <v>5963</v>
      </c>
      <c r="F7170" t="s">
        <v>6270</v>
      </c>
      <c r="G7170" t="s">
        <v>6270</v>
      </c>
      <c r="H7170">
        <v>0.34899999999999998</v>
      </c>
      <c r="I7170" t="s">
        <v>265</v>
      </c>
      <c r="J7170" t="s">
        <v>242</v>
      </c>
      <c r="K7170" t="s">
        <v>243</v>
      </c>
      <c r="L7170" t="s">
        <v>244</v>
      </c>
      <c r="M7170">
        <v>0</v>
      </c>
      <c r="N7170">
        <v>0.34899999999999998</v>
      </c>
      <c r="O7170" t="s">
        <v>324</v>
      </c>
      <c r="P7170" t="s">
        <v>1855</v>
      </c>
      <c r="Q7170" t="s">
        <v>681</v>
      </c>
      <c r="R7170" t="s">
        <v>13999</v>
      </c>
      <c r="S7170" t="s">
        <v>270</v>
      </c>
      <c r="T7170" t="b">
        <v>0</v>
      </c>
    </row>
    <row r="7171" spans="1:20" x14ac:dyDescent="0.25">
      <c r="A7171" t="s">
        <v>259</v>
      </c>
      <c r="B7171" t="s">
        <v>260</v>
      </c>
      <c r="C7171" t="s">
        <v>294</v>
      </c>
      <c r="D7171" t="s">
        <v>677</v>
      </c>
      <c r="E7171" t="s">
        <v>5963</v>
      </c>
      <c r="F7171" t="s">
        <v>6270</v>
      </c>
      <c r="G7171" t="s">
        <v>6270</v>
      </c>
      <c r="H7171">
        <v>0.10100000000000001</v>
      </c>
      <c r="I7171" t="s">
        <v>265</v>
      </c>
      <c r="J7171" t="s">
        <v>242</v>
      </c>
      <c r="K7171" t="s">
        <v>243</v>
      </c>
      <c r="L7171" t="s">
        <v>244</v>
      </c>
      <c r="M7171">
        <v>0</v>
      </c>
      <c r="N7171">
        <v>0.10100000000000001</v>
      </c>
      <c r="O7171" t="s">
        <v>324</v>
      </c>
      <c r="P7171" t="s">
        <v>1855</v>
      </c>
      <c r="Q7171" t="s">
        <v>681</v>
      </c>
      <c r="R7171" t="s">
        <v>13999</v>
      </c>
      <c r="S7171" t="s">
        <v>270</v>
      </c>
      <c r="T7171" t="b">
        <v>0</v>
      </c>
    </row>
    <row r="7172" spans="1:20" x14ac:dyDescent="0.25">
      <c r="A7172" t="s">
        <v>236</v>
      </c>
      <c r="B7172" t="s">
        <v>236</v>
      </c>
      <c r="C7172" t="s">
        <v>237</v>
      </c>
      <c r="D7172" t="s">
        <v>314</v>
      </c>
      <c r="E7172" t="s">
        <v>251</v>
      </c>
      <c r="F7172" t="s">
        <v>1520</v>
      </c>
      <c r="G7172" t="s">
        <v>14000</v>
      </c>
      <c r="H7172">
        <v>0.121</v>
      </c>
      <c r="I7172" t="s">
        <v>254</v>
      </c>
      <c r="J7172" t="s">
        <v>242</v>
      </c>
      <c r="K7172" t="s">
        <v>243</v>
      </c>
      <c r="L7172" t="s">
        <v>244</v>
      </c>
      <c r="M7172">
        <v>0</v>
      </c>
      <c r="N7172">
        <v>0.121</v>
      </c>
      <c r="O7172" t="s">
        <v>255</v>
      </c>
      <c r="P7172" t="s">
        <v>14001</v>
      </c>
      <c r="Q7172" t="s">
        <v>318</v>
      </c>
      <c r="R7172" t="s">
        <v>2182</v>
      </c>
      <c r="S7172" t="s">
        <v>249</v>
      </c>
      <c r="T7172" t="b">
        <v>1</v>
      </c>
    </row>
    <row r="7173" spans="1:20" x14ac:dyDescent="0.25">
      <c r="A7173" t="s">
        <v>236</v>
      </c>
      <c r="B7173" t="s">
        <v>236</v>
      </c>
      <c r="C7173" t="s">
        <v>237</v>
      </c>
      <c r="D7173" t="s">
        <v>392</v>
      </c>
      <c r="F7173" t="s">
        <v>567</v>
      </c>
      <c r="G7173" t="s">
        <v>2156</v>
      </c>
      <c r="H7173">
        <v>0.03</v>
      </c>
      <c r="I7173" t="s">
        <v>759</v>
      </c>
      <c r="J7173" t="s">
        <v>242</v>
      </c>
      <c r="K7173" t="s">
        <v>243</v>
      </c>
      <c r="L7173" t="s">
        <v>244</v>
      </c>
      <c r="M7173">
        <v>0</v>
      </c>
      <c r="N7173">
        <v>0.03</v>
      </c>
      <c r="O7173" t="s">
        <v>619</v>
      </c>
      <c r="P7173" t="s">
        <v>2157</v>
      </c>
      <c r="Q7173" t="s">
        <v>397</v>
      </c>
      <c r="R7173" t="s">
        <v>2337</v>
      </c>
      <c r="S7173" t="s">
        <v>249</v>
      </c>
      <c r="T7173" t="b">
        <v>0</v>
      </c>
    </row>
    <row r="7174" spans="1:20" x14ac:dyDescent="0.25">
      <c r="A7174" t="s">
        <v>236</v>
      </c>
      <c r="B7174" t="s">
        <v>236</v>
      </c>
      <c r="C7174" t="s">
        <v>237</v>
      </c>
      <c r="D7174" t="s">
        <v>483</v>
      </c>
      <c r="F7174" t="s">
        <v>363</v>
      </c>
      <c r="G7174" t="s">
        <v>14002</v>
      </c>
      <c r="H7174">
        <v>1.5E-3</v>
      </c>
      <c r="I7174" t="s">
        <v>254</v>
      </c>
      <c r="J7174" t="s">
        <v>242</v>
      </c>
      <c r="K7174" t="s">
        <v>243</v>
      </c>
      <c r="L7174" t="s">
        <v>244</v>
      </c>
      <c r="M7174">
        <v>0</v>
      </c>
      <c r="N7174">
        <v>1.5E-3</v>
      </c>
      <c r="O7174" t="s">
        <v>690</v>
      </c>
      <c r="P7174" t="s">
        <v>14003</v>
      </c>
      <c r="Q7174" t="s">
        <v>488</v>
      </c>
      <c r="R7174" t="s">
        <v>1056</v>
      </c>
      <c r="S7174" t="s">
        <v>249</v>
      </c>
      <c r="T7174" t="b">
        <v>1</v>
      </c>
    </row>
    <row r="7175" spans="1:20" x14ac:dyDescent="0.25">
      <c r="A7175" t="s">
        <v>259</v>
      </c>
      <c r="B7175" t="s">
        <v>260</v>
      </c>
      <c r="C7175" t="s">
        <v>237</v>
      </c>
      <c r="D7175" t="s">
        <v>869</v>
      </c>
      <c r="E7175" t="s">
        <v>5724</v>
      </c>
      <c r="F7175" t="s">
        <v>5750</v>
      </c>
      <c r="G7175" t="s">
        <v>5750</v>
      </c>
      <c r="H7175">
        <v>6.3600000000000004E-2</v>
      </c>
      <c r="I7175" t="s">
        <v>265</v>
      </c>
      <c r="J7175" t="s">
        <v>242</v>
      </c>
      <c r="K7175" t="s">
        <v>243</v>
      </c>
      <c r="L7175" t="s">
        <v>244</v>
      </c>
      <c r="M7175">
        <v>0</v>
      </c>
      <c r="N7175">
        <v>6.3600000000000004E-2</v>
      </c>
      <c r="O7175" t="s">
        <v>372</v>
      </c>
      <c r="P7175" t="s">
        <v>14004</v>
      </c>
      <c r="Q7175" t="s">
        <v>873</v>
      </c>
      <c r="R7175" t="s">
        <v>14005</v>
      </c>
      <c r="S7175" t="s">
        <v>270</v>
      </c>
      <c r="T7175" t="b">
        <v>1</v>
      </c>
    </row>
    <row r="7176" spans="1:20" x14ac:dyDescent="0.25">
      <c r="A7176" t="s">
        <v>236</v>
      </c>
      <c r="B7176" t="s">
        <v>236</v>
      </c>
      <c r="C7176" t="s">
        <v>237</v>
      </c>
      <c r="D7176" t="s">
        <v>392</v>
      </c>
      <c r="E7176" t="s">
        <v>251</v>
      </c>
      <c r="F7176" t="s">
        <v>773</v>
      </c>
      <c r="G7176" t="s">
        <v>3908</v>
      </c>
      <c r="H7176">
        <v>1.25</v>
      </c>
      <c r="I7176" t="s">
        <v>492</v>
      </c>
      <c r="J7176" t="s">
        <v>242</v>
      </c>
      <c r="K7176" t="s">
        <v>243</v>
      </c>
      <c r="L7176" t="s">
        <v>244</v>
      </c>
      <c r="M7176">
        <v>0</v>
      </c>
      <c r="N7176">
        <v>1.25</v>
      </c>
      <c r="O7176" t="s">
        <v>255</v>
      </c>
      <c r="P7176" t="s">
        <v>14006</v>
      </c>
      <c r="Q7176" t="s">
        <v>397</v>
      </c>
      <c r="R7176" t="s">
        <v>5000</v>
      </c>
      <c r="S7176" t="s">
        <v>249</v>
      </c>
      <c r="T7176" t="b">
        <v>1</v>
      </c>
    </row>
    <row r="7177" spans="1:20" x14ac:dyDescent="0.25">
      <c r="A7177" t="s">
        <v>236</v>
      </c>
      <c r="B7177" t="s">
        <v>236</v>
      </c>
      <c r="C7177" t="s">
        <v>237</v>
      </c>
      <c r="D7177" t="s">
        <v>392</v>
      </c>
      <c r="F7177" t="s">
        <v>925</v>
      </c>
      <c r="G7177" t="s">
        <v>3044</v>
      </c>
      <c r="H7177">
        <v>0.1</v>
      </c>
      <c r="I7177" t="s">
        <v>241</v>
      </c>
      <c r="J7177" t="s">
        <v>242</v>
      </c>
      <c r="K7177" t="s">
        <v>243</v>
      </c>
      <c r="L7177" t="s">
        <v>244</v>
      </c>
      <c r="M7177">
        <v>0</v>
      </c>
      <c r="N7177">
        <v>0.1</v>
      </c>
      <c r="O7177" t="s">
        <v>2865</v>
      </c>
      <c r="P7177" t="s">
        <v>3045</v>
      </c>
      <c r="Q7177" t="s">
        <v>397</v>
      </c>
      <c r="R7177" t="s">
        <v>2867</v>
      </c>
      <c r="S7177" t="s">
        <v>249</v>
      </c>
      <c r="T7177" t="b">
        <v>0</v>
      </c>
    </row>
    <row r="7178" spans="1:20" x14ac:dyDescent="0.25">
      <c r="A7178" t="s">
        <v>259</v>
      </c>
      <c r="B7178" t="s">
        <v>260</v>
      </c>
      <c r="C7178" t="s">
        <v>237</v>
      </c>
      <c r="D7178" t="s">
        <v>1410</v>
      </c>
      <c r="E7178" t="s">
        <v>3125</v>
      </c>
      <c r="F7178" t="s">
        <v>3125</v>
      </c>
      <c r="G7178" t="s">
        <v>14007</v>
      </c>
      <c r="H7178">
        <v>2.0720000000000001</v>
      </c>
      <c r="I7178" t="s">
        <v>265</v>
      </c>
      <c r="J7178" t="s">
        <v>242</v>
      </c>
      <c r="K7178" t="s">
        <v>243</v>
      </c>
      <c r="L7178" t="s">
        <v>244</v>
      </c>
      <c r="M7178">
        <v>0</v>
      </c>
      <c r="N7178">
        <v>2.0720000000000001</v>
      </c>
      <c r="O7178" t="s">
        <v>310</v>
      </c>
      <c r="P7178" t="s">
        <v>14008</v>
      </c>
      <c r="Q7178" t="s">
        <v>1415</v>
      </c>
      <c r="R7178" t="s">
        <v>14009</v>
      </c>
      <c r="S7178" t="s">
        <v>270</v>
      </c>
      <c r="T7178" t="b">
        <v>1</v>
      </c>
    </row>
    <row r="7179" spans="1:20" x14ac:dyDescent="0.25">
      <c r="A7179" t="s">
        <v>259</v>
      </c>
      <c r="B7179" t="s">
        <v>260</v>
      </c>
      <c r="C7179" t="s">
        <v>294</v>
      </c>
      <c r="D7179" t="s">
        <v>1410</v>
      </c>
      <c r="E7179" t="s">
        <v>3125</v>
      </c>
      <c r="F7179" t="s">
        <v>3125</v>
      </c>
      <c r="G7179" t="s">
        <v>14007</v>
      </c>
      <c r="H7179">
        <v>1.1519999999999999</v>
      </c>
      <c r="I7179" t="s">
        <v>265</v>
      </c>
      <c r="J7179" t="s">
        <v>242</v>
      </c>
      <c r="K7179" t="s">
        <v>243</v>
      </c>
      <c r="L7179" t="s">
        <v>244</v>
      </c>
      <c r="M7179">
        <v>0</v>
      </c>
      <c r="N7179">
        <v>1.1519999999999999</v>
      </c>
      <c r="O7179" t="s">
        <v>310</v>
      </c>
      <c r="P7179" t="s">
        <v>14008</v>
      </c>
      <c r="Q7179" t="s">
        <v>1415</v>
      </c>
      <c r="R7179" t="s">
        <v>14009</v>
      </c>
      <c r="S7179" t="s">
        <v>270</v>
      </c>
      <c r="T7179" t="b">
        <v>1</v>
      </c>
    </row>
    <row r="7180" spans="1:20" x14ac:dyDescent="0.25">
      <c r="A7180" t="s">
        <v>236</v>
      </c>
      <c r="B7180" t="s">
        <v>236</v>
      </c>
      <c r="C7180" t="s">
        <v>237</v>
      </c>
      <c r="D7180" t="s">
        <v>392</v>
      </c>
      <c r="F7180" t="s">
        <v>484</v>
      </c>
      <c r="G7180" t="s">
        <v>3007</v>
      </c>
      <c r="H7180">
        <v>3.3399999999999999E-2</v>
      </c>
      <c r="I7180" t="s">
        <v>341</v>
      </c>
      <c r="J7180" t="s">
        <v>242</v>
      </c>
      <c r="K7180" t="s">
        <v>243</v>
      </c>
      <c r="L7180" t="s">
        <v>244</v>
      </c>
      <c r="M7180">
        <v>0</v>
      </c>
      <c r="N7180">
        <v>3.3399999999999999E-2</v>
      </c>
      <c r="O7180" t="s">
        <v>5074</v>
      </c>
      <c r="P7180" t="s">
        <v>8620</v>
      </c>
      <c r="Q7180" t="s">
        <v>397</v>
      </c>
      <c r="R7180" t="s">
        <v>4883</v>
      </c>
      <c r="S7180" t="s">
        <v>249</v>
      </c>
      <c r="T7180" t="b">
        <v>0</v>
      </c>
    </row>
    <row r="7181" spans="1:20" x14ac:dyDescent="0.25">
      <c r="A7181" t="s">
        <v>236</v>
      </c>
      <c r="B7181" t="s">
        <v>236</v>
      </c>
      <c r="C7181" t="s">
        <v>237</v>
      </c>
      <c r="D7181" t="s">
        <v>355</v>
      </c>
      <c r="F7181" t="s">
        <v>1819</v>
      </c>
      <c r="G7181" t="s">
        <v>10468</v>
      </c>
      <c r="H7181">
        <v>8.0000000000000002E-3</v>
      </c>
      <c r="I7181" t="s">
        <v>254</v>
      </c>
      <c r="J7181" t="s">
        <v>242</v>
      </c>
      <c r="K7181" t="s">
        <v>243</v>
      </c>
      <c r="L7181" t="s">
        <v>244</v>
      </c>
      <c r="M7181">
        <v>0</v>
      </c>
      <c r="N7181">
        <v>8.0000000000000002E-3</v>
      </c>
      <c r="O7181" t="s">
        <v>1390</v>
      </c>
      <c r="P7181" t="s">
        <v>10469</v>
      </c>
      <c r="Q7181" t="s">
        <v>360</v>
      </c>
      <c r="R7181" t="s">
        <v>4632</v>
      </c>
      <c r="S7181" t="s">
        <v>249</v>
      </c>
      <c r="T7181" t="b">
        <v>1</v>
      </c>
    </row>
    <row r="7182" spans="1:20" x14ac:dyDescent="0.25">
      <c r="A7182" t="s">
        <v>259</v>
      </c>
      <c r="B7182" t="s">
        <v>260</v>
      </c>
      <c r="C7182" t="s">
        <v>237</v>
      </c>
      <c r="D7182" t="s">
        <v>1428</v>
      </c>
      <c r="E7182" t="s">
        <v>5339</v>
      </c>
      <c r="F7182" t="s">
        <v>7056</v>
      </c>
      <c r="G7182" t="s">
        <v>7056</v>
      </c>
      <c r="H7182">
        <v>0.218</v>
      </c>
      <c r="I7182" t="s">
        <v>265</v>
      </c>
      <c r="J7182" t="s">
        <v>242</v>
      </c>
      <c r="K7182" t="s">
        <v>243</v>
      </c>
      <c r="L7182" t="s">
        <v>244</v>
      </c>
      <c r="M7182">
        <v>0</v>
      </c>
      <c r="N7182">
        <v>0.218</v>
      </c>
      <c r="O7182" t="s">
        <v>1309</v>
      </c>
      <c r="P7182" t="s">
        <v>14010</v>
      </c>
      <c r="Q7182" t="s">
        <v>1432</v>
      </c>
      <c r="R7182" t="s">
        <v>14011</v>
      </c>
      <c r="S7182" t="s">
        <v>270</v>
      </c>
      <c r="T7182" t="b">
        <v>0</v>
      </c>
    </row>
    <row r="7183" spans="1:20" x14ac:dyDescent="0.25">
      <c r="A7183" t="s">
        <v>259</v>
      </c>
      <c r="B7183" t="s">
        <v>260</v>
      </c>
      <c r="C7183" t="s">
        <v>294</v>
      </c>
      <c r="D7183" t="s">
        <v>1428</v>
      </c>
      <c r="E7183" t="s">
        <v>5339</v>
      </c>
      <c r="F7183" t="s">
        <v>7056</v>
      </c>
      <c r="G7183" t="s">
        <v>7056</v>
      </c>
      <c r="H7183">
        <v>0.126</v>
      </c>
      <c r="I7183" t="s">
        <v>265</v>
      </c>
      <c r="J7183" t="s">
        <v>242</v>
      </c>
      <c r="K7183" t="s">
        <v>243</v>
      </c>
      <c r="L7183" t="s">
        <v>244</v>
      </c>
      <c r="M7183">
        <v>0</v>
      </c>
      <c r="N7183">
        <v>0.126</v>
      </c>
      <c r="O7183" t="s">
        <v>1309</v>
      </c>
      <c r="P7183" t="s">
        <v>14010</v>
      </c>
      <c r="Q7183" t="s">
        <v>1432</v>
      </c>
      <c r="R7183" t="s">
        <v>14011</v>
      </c>
      <c r="S7183" t="s">
        <v>270</v>
      </c>
      <c r="T7183" t="b">
        <v>0</v>
      </c>
    </row>
    <row r="7184" spans="1:20" x14ac:dyDescent="0.25">
      <c r="A7184" t="s">
        <v>236</v>
      </c>
      <c r="B7184" t="s">
        <v>236</v>
      </c>
      <c r="C7184" t="s">
        <v>237</v>
      </c>
      <c r="D7184" t="s">
        <v>250</v>
      </c>
      <c r="F7184" t="s">
        <v>544</v>
      </c>
      <c r="G7184" t="s">
        <v>1215</v>
      </c>
      <c r="H7184">
        <v>0.13</v>
      </c>
      <c r="I7184" t="s">
        <v>254</v>
      </c>
      <c r="J7184" t="s">
        <v>242</v>
      </c>
      <c r="K7184" t="s">
        <v>243</v>
      </c>
      <c r="L7184" t="s">
        <v>244</v>
      </c>
      <c r="M7184">
        <v>0</v>
      </c>
      <c r="N7184">
        <v>0.13</v>
      </c>
      <c r="O7184" t="s">
        <v>546</v>
      </c>
      <c r="P7184" t="s">
        <v>3155</v>
      </c>
      <c r="Q7184" t="s">
        <v>257</v>
      </c>
      <c r="R7184" t="s">
        <v>548</v>
      </c>
      <c r="S7184" t="s">
        <v>249</v>
      </c>
      <c r="T7184" t="b">
        <v>1</v>
      </c>
    </row>
    <row r="7185" spans="1:20" x14ac:dyDescent="0.25">
      <c r="A7185" t="s">
        <v>259</v>
      </c>
      <c r="B7185" t="s">
        <v>260</v>
      </c>
      <c r="C7185" t="s">
        <v>237</v>
      </c>
      <c r="D7185" t="s">
        <v>3256</v>
      </c>
      <c r="E7185" t="s">
        <v>3513</v>
      </c>
      <c r="F7185" t="s">
        <v>14012</v>
      </c>
      <c r="G7185" t="s">
        <v>14013</v>
      </c>
      <c r="H7185">
        <v>0.56999999999999995</v>
      </c>
      <c r="I7185" t="s">
        <v>265</v>
      </c>
      <c r="J7185" t="s">
        <v>242</v>
      </c>
      <c r="K7185" t="s">
        <v>243</v>
      </c>
      <c r="L7185" t="s">
        <v>244</v>
      </c>
      <c r="M7185">
        <v>0</v>
      </c>
      <c r="N7185">
        <v>0.56999999999999995</v>
      </c>
      <c r="O7185" t="s">
        <v>266</v>
      </c>
      <c r="P7185" t="s">
        <v>14014</v>
      </c>
      <c r="Q7185" t="s">
        <v>3260</v>
      </c>
      <c r="R7185" t="s">
        <v>14015</v>
      </c>
      <c r="S7185" t="s">
        <v>270</v>
      </c>
      <c r="T7185" t="b">
        <v>1</v>
      </c>
    </row>
    <row r="7186" spans="1:20" x14ac:dyDescent="0.25">
      <c r="A7186" t="s">
        <v>259</v>
      </c>
      <c r="B7186" t="s">
        <v>260</v>
      </c>
      <c r="C7186" t="s">
        <v>294</v>
      </c>
      <c r="D7186" t="s">
        <v>3256</v>
      </c>
      <c r="E7186" t="s">
        <v>3513</v>
      </c>
      <c r="F7186" t="s">
        <v>14012</v>
      </c>
      <c r="G7186" t="s">
        <v>14013</v>
      </c>
      <c r="H7186">
        <v>0.13800000000000001</v>
      </c>
      <c r="I7186" t="s">
        <v>265</v>
      </c>
      <c r="J7186" t="s">
        <v>242</v>
      </c>
      <c r="K7186" t="s">
        <v>243</v>
      </c>
      <c r="L7186" t="s">
        <v>244</v>
      </c>
      <c r="M7186">
        <v>0</v>
      </c>
      <c r="N7186">
        <v>0.13800000000000001</v>
      </c>
      <c r="O7186" t="s">
        <v>266</v>
      </c>
      <c r="P7186" t="s">
        <v>14014</v>
      </c>
      <c r="Q7186" t="s">
        <v>3260</v>
      </c>
      <c r="R7186" t="s">
        <v>14015</v>
      </c>
      <c r="S7186" t="s">
        <v>270</v>
      </c>
      <c r="T7186" t="b">
        <v>1</v>
      </c>
    </row>
    <row r="7187" spans="1:20" x14ac:dyDescent="0.25">
      <c r="A7187" t="s">
        <v>259</v>
      </c>
      <c r="B7187" t="s">
        <v>260</v>
      </c>
      <c r="C7187" t="s">
        <v>237</v>
      </c>
      <c r="D7187" t="s">
        <v>1679</v>
      </c>
      <c r="E7187" t="s">
        <v>2312</v>
      </c>
      <c r="F7187" t="s">
        <v>2313</v>
      </c>
      <c r="G7187" t="s">
        <v>2314</v>
      </c>
      <c r="H7187">
        <v>0.65600000000000003</v>
      </c>
      <c r="I7187" t="s">
        <v>265</v>
      </c>
      <c r="J7187" t="s">
        <v>242</v>
      </c>
      <c r="K7187" t="s">
        <v>243</v>
      </c>
      <c r="L7187" t="s">
        <v>244</v>
      </c>
      <c r="M7187">
        <v>0</v>
      </c>
      <c r="N7187">
        <v>0.65600000000000003</v>
      </c>
      <c r="O7187" t="s">
        <v>324</v>
      </c>
      <c r="P7187" t="s">
        <v>14016</v>
      </c>
      <c r="Q7187" t="s">
        <v>1683</v>
      </c>
      <c r="R7187" t="s">
        <v>14017</v>
      </c>
      <c r="S7187" t="s">
        <v>270</v>
      </c>
      <c r="T7187" t="b">
        <v>1</v>
      </c>
    </row>
    <row r="7188" spans="1:20" x14ac:dyDescent="0.25">
      <c r="A7188" t="s">
        <v>259</v>
      </c>
      <c r="B7188" t="s">
        <v>260</v>
      </c>
      <c r="C7188" t="s">
        <v>294</v>
      </c>
      <c r="D7188" t="s">
        <v>1679</v>
      </c>
      <c r="E7188" t="s">
        <v>2312</v>
      </c>
      <c r="F7188" t="s">
        <v>2313</v>
      </c>
      <c r="G7188" t="s">
        <v>2314</v>
      </c>
      <c r="H7188">
        <v>0.18099999999999999</v>
      </c>
      <c r="I7188" t="s">
        <v>265</v>
      </c>
      <c r="J7188" t="s">
        <v>242</v>
      </c>
      <c r="K7188" t="s">
        <v>243</v>
      </c>
      <c r="L7188" t="s">
        <v>244</v>
      </c>
      <c r="M7188">
        <v>0</v>
      </c>
      <c r="N7188">
        <v>0.18099999999999999</v>
      </c>
      <c r="O7188" t="s">
        <v>324</v>
      </c>
      <c r="P7188" t="s">
        <v>14016</v>
      </c>
      <c r="Q7188" t="s">
        <v>1683</v>
      </c>
      <c r="R7188" t="s">
        <v>14017</v>
      </c>
      <c r="S7188" t="s">
        <v>270</v>
      </c>
      <c r="T7188" t="b">
        <v>1</v>
      </c>
    </row>
    <row r="7189" spans="1:20" x14ac:dyDescent="0.25">
      <c r="A7189" t="s">
        <v>236</v>
      </c>
      <c r="B7189" t="s">
        <v>236</v>
      </c>
      <c r="C7189" t="s">
        <v>237</v>
      </c>
      <c r="D7189" t="s">
        <v>566</v>
      </c>
      <c r="E7189" t="s">
        <v>251</v>
      </c>
      <c r="F7189" t="s">
        <v>479</v>
      </c>
      <c r="G7189" t="s">
        <v>7190</v>
      </c>
      <c r="H7189">
        <v>0</v>
      </c>
      <c r="I7189" t="s">
        <v>241</v>
      </c>
      <c r="J7189" t="s">
        <v>242</v>
      </c>
      <c r="K7189" t="s">
        <v>243</v>
      </c>
      <c r="L7189" t="s">
        <v>244</v>
      </c>
      <c r="M7189">
        <v>0</v>
      </c>
      <c r="N7189">
        <v>0</v>
      </c>
      <c r="O7189" t="s">
        <v>255</v>
      </c>
      <c r="P7189" t="s">
        <v>14018</v>
      </c>
      <c r="Q7189" t="s">
        <v>571</v>
      </c>
      <c r="R7189" t="s">
        <v>3571</v>
      </c>
      <c r="S7189" t="s">
        <v>249</v>
      </c>
      <c r="T7189" t="b">
        <v>1</v>
      </c>
    </row>
    <row r="7190" spans="1:20" x14ac:dyDescent="0.25">
      <c r="A7190" t="s">
        <v>236</v>
      </c>
      <c r="B7190" t="s">
        <v>236</v>
      </c>
      <c r="C7190" t="s">
        <v>336</v>
      </c>
      <c r="D7190" t="s">
        <v>3096</v>
      </c>
      <c r="E7190" t="s">
        <v>14019</v>
      </c>
      <c r="F7190" t="s">
        <v>14020</v>
      </c>
      <c r="G7190" t="s">
        <v>14021</v>
      </c>
      <c r="H7190">
        <v>99657</v>
      </c>
      <c r="I7190" t="s">
        <v>341</v>
      </c>
      <c r="J7190" t="s">
        <v>242</v>
      </c>
      <c r="K7190" t="s">
        <v>243</v>
      </c>
      <c r="L7190" t="s">
        <v>244</v>
      </c>
      <c r="M7190">
        <v>0</v>
      </c>
      <c r="N7190">
        <v>99657</v>
      </c>
      <c r="O7190" t="s">
        <v>1762</v>
      </c>
      <c r="P7190" t="s">
        <v>4967</v>
      </c>
      <c r="Q7190" t="s">
        <v>3101</v>
      </c>
      <c r="R7190" t="s">
        <v>14022</v>
      </c>
      <c r="S7190" t="s">
        <v>249</v>
      </c>
      <c r="T7190" t="b">
        <v>0</v>
      </c>
    </row>
    <row r="7191" spans="1:20" x14ac:dyDescent="0.25">
      <c r="A7191" t="s">
        <v>236</v>
      </c>
      <c r="B7191" t="s">
        <v>236</v>
      </c>
      <c r="C7191" t="s">
        <v>336</v>
      </c>
      <c r="D7191" t="s">
        <v>3096</v>
      </c>
      <c r="E7191" t="s">
        <v>14019</v>
      </c>
      <c r="F7191" t="s">
        <v>14020</v>
      </c>
      <c r="G7191" t="s">
        <v>14021</v>
      </c>
      <c r="H7191">
        <v>276547</v>
      </c>
      <c r="I7191" t="s">
        <v>341</v>
      </c>
      <c r="J7191" t="s">
        <v>242</v>
      </c>
      <c r="K7191" t="s">
        <v>243</v>
      </c>
      <c r="L7191" t="s">
        <v>244</v>
      </c>
      <c r="M7191">
        <v>0</v>
      </c>
      <c r="N7191">
        <v>276547</v>
      </c>
      <c r="O7191" t="s">
        <v>1762</v>
      </c>
      <c r="P7191" t="s">
        <v>4967</v>
      </c>
      <c r="Q7191" t="s">
        <v>3101</v>
      </c>
      <c r="R7191" t="s">
        <v>14023</v>
      </c>
      <c r="S7191" t="s">
        <v>249</v>
      </c>
      <c r="T7191" t="b">
        <v>0</v>
      </c>
    </row>
    <row r="7192" spans="1:20" x14ac:dyDescent="0.25">
      <c r="A7192" t="s">
        <v>236</v>
      </c>
      <c r="B7192" t="s">
        <v>236</v>
      </c>
      <c r="C7192" t="s">
        <v>237</v>
      </c>
      <c r="D7192" t="s">
        <v>392</v>
      </c>
      <c r="F7192" t="s">
        <v>239</v>
      </c>
      <c r="G7192" t="s">
        <v>4647</v>
      </c>
      <c r="H7192">
        <v>2.5000000000000001E-3</v>
      </c>
      <c r="I7192" t="s">
        <v>561</v>
      </c>
      <c r="J7192" t="s">
        <v>242</v>
      </c>
      <c r="K7192" t="s">
        <v>243</v>
      </c>
      <c r="L7192" t="s">
        <v>244</v>
      </c>
      <c r="M7192">
        <v>0</v>
      </c>
      <c r="N7192">
        <v>2.5000000000000001E-3</v>
      </c>
      <c r="O7192" t="s">
        <v>432</v>
      </c>
      <c r="P7192" t="s">
        <v>14024</v>
      </c>
      <c r="Q7192" t="s">
        <v>397</v>
      </c>
      <c r="R7192" t="s">
        <v>1991</v>
      </c>
      <c r="S7192" t="s">
        <v>249</v>
      </c>
      <c r="T7192" t="b">
        <v>1</v>
      </c>
    </row>
    <row r="7193" spans="1:20" x14ac:dyDescent="0.25">
      <c r="A7193" t="s">
        <v>259</v>
      </c>
      <c r="B7193" t="s">
        <v>260</v>
      </c>
      <c r="C7193" t="s">
        <v>237</v>
      </c>
      <c r="D7193" t="s">
        <v>677</v>
      </c>
      <c r="E7193" t="s">
        <v>2634</v>
      </c>
      <c r="F7193" t="s">
        <v>12277</v>
      </c>
      <c r="G7193" t="s">
        <v>12277</v>
      </c>
      <c r="H7193">
        <v>1.395</v>
      </c>
      <c r="I7193" t="s">
        <v>265</v>
      </c>
      <c r="J7193" t="s">
        <v>242</v>
      </c>
      <c r="K7193" t="s">
        <v>243</v>
      </c>
      <c r="L7193" t="s">
        <v>244</v>
      </c>
      <c r="M7193">
        <v>0</v>
      </c>
      <c r="N7193">
        <v>1.395</v>
      </c>
      <c r="O7193" t="s">
        <v>324</v>
      </c>
      <c r="P7193" t="s">
        <v>6244</v>
      </c>
      <c r="Q7193" t="s">
        <v>681</v>
      </c>
      <c r="R7193" t="s">
        <v>14025</v>
      </c>
      <c r="S7193" t="s">
        <v>270</v>
      </c>
      <c r="T7193" t="b">
        <v>0</v>
      </c>
    </row>
    <row r="7194" spans="1:20" x14ac:dyDescent="0.25">
      <c r="A7194" t="s">
        <v>259</v>
      </c>
      <c r="B7194" t="s">
        <v>260</v>
      </c>
      <c r="C7194" t="s">
        <v>294</v>
      </c>
      <c r="D7194" t="s">
        <v>677</v>
      </c>
      <c r="E7194" t="s">
        <v>2634</v>
      </c>
      <c r="F7194" t="s">
        <v>12277</v>
      </c>
      <c r="G7194" t="s">
        <v>12277</v>
      </c>
      <c r="H7194">
        <v>0.40300000000000002</v>
      </c>
      <c r="I7194" t="s">
        <v>265</v>
      </c>
      <c r="J7194" t="s">
        <v>242</v>
      </c>
      <c r="K7194" t="s">
        <v>243</v>
      </c>
      <c r="L7194" t="s">
        <v>244</v>
      </c>
      <c r="M7194">
        <v>0</v>
      </c>
      <c r="N7194">
        <v>0.40300000000000002</v>
      </c>
      <c r="O7194" t="s">
        <v>324</v>
      </c>
      <c r="P7194" t="s">
        <v>6244</v>
      </c>
      <c r="Q7194" t="s">
        <v>681</v>
      </c>
      <c r="R7194" t="s">
        <v>14025</v>
      </c>
      <c r="S7194" t="s">
        <v>270</v>
      </c>
      <c r="T7194" t="b">
        <v>0</v>
      </c>
    </row>
    <row r="7195" spans="1:20" x14ac:dyDescent="0.25">
      <c r="A7195" t="s">
        <v>259</v>
      </c>
      <c r="B7195" t="s">
        <v>260</v>
      </c>
      <c r="C7195" t="s">
        <v>237</v>
      </c>
      <c r="D7195" t="s">
        <v>369</v>
      </c>
      <c r="E7195" t="s">
        <v>1787</v>
      </c>
      <c r="F7195" t="s">
        <v>14026</v>
      </c>
      <c r="G7195" t="s">
        <v>14026</v>
      </c>
      <c r="H7195">
        <v>0.20200000000000001</v>
      </c>
      <c r="I7195" t="s">
        <v>265</v>
      </c>
      <c r="J7195" t="s">
        <v>242</v>
      </c>
      <c r="K7195" t="s">
        <v>243</v>
      </c>
      <c r="L7195" t="s">
        <v>244</v>
      </c>
      <c r="M7195">
        <v>0</v>
      </c>
      <c r="N7195">
        <v>0.20200000000000001</v>
      </c>
      <c r="O7195" t="s">
        <v>324</v>
      </c>
      <c r="P7195" t="s">
        <v>14027</v>
      </c>
      <c r="Q7195" t="s">
        <v>374</v>
      </c>
      <c r="R7195" t="s">
        <v>14028</v>
      </c>
      <c r="S7195" t="s">
        <v>270</v>
      </c>
      <c r="T7195" t="b">
        <v>1</v>
      </c>
    </row>
    <row r="7196" spans="1:20" x14ac:dyDescent="0.25">
      <c r="A7196" t="s">
        <v>236</v>
      </c>
      <c r="B7196" t="s">
        <v>236</v>
      </c>
      <c r="C7196" t="s">
        <v>237</v>
      </c>
      <c r="D7196" t="s">
        <v>314</v>
      </c>
      <c r="F7196" t="s">
        <v>544</v>
      </c>
      <c r="G7196" t="s">
        <v>1053</v>
      </c>
      <c r="H7196">
        <v>0</v>
      </c>
      <c r="I7196" t="s">
        <v>254</v>
      </c>
      <c r="J7196" t="s">
        <v>242</v>
      </c>
      <c r="K7196" t="s">
        <v>243</v>
      </c>
      <c r="L7196" t="s">
        <v>244</v>
      </c>
      <c r="M7196">
        <v>0</v>
      </c>
      <c r="N7196">
        <v>0</v>
      </c>
      <c r="O7196" t="s">
        <v>4331</v>
      </c>
      <c r="P7196" t="s">
        <v>7839</v>
      </c>
      <c r="Q7196" t="s">
        <v>318</v>
      </c>
      <c r="R7196" t="s">
        <v>1409</v>
      </c>
      <c r="S7196" t="s">
        <v>249</v>
      </c>
      <c r="T7196" t="b">
        <v>0</v>
      </c>
    </row>
    <row r="7197" spans="1:20" x14ac:dyDescent="0.25">
      <c r="A7197" t="s">
        <v>236</v>
      </c>
      <c r="B7197" t="s">
        <v>236</v>
      </c>
      <c r="C7197" t="s">
        <v>237</v>
      </c>
      <c r="D7197" t="s">
        <v>392</v>
      </c>
      <c r="F7197" t="s">
        <v>757</v>
      </c>
      <c r="G7197" t="s">
        <v>7358</v>
      </c>
      <c r="H7197">
        <v>2.99E-3</v>
      </c>
      <c r="I7197" t="s">
        <v>241</v>
      </c>
      <c r="J7197" t="s">
        <v>242</v>
      </c>
      <c r="K7197" t="s">
        <v>243</v>
      </c>
      <c r="L7197" t="s">
        <v>244</v>
      </c>
      <c r="M7197">
        <v>0</v>
      </c>
      <c r="N7197">
        <v>2.99E-3</v>
      </c>
      <c r="O7197" t="s">
        <v>486</v>
      </c>
      <c r="P7197" t="s">
        <v>7954</v>
      </c>
      <c r="Q7197" t="s">
        <v>397</v>
      </c>
      <c r="R7197" t="s">
        <v>3976</v>
      </c>
      <c r="S7197" t="s">
        <v>249</v>
      </c>
      <c r="T7197" t="b">
        <v>0</v>
      </c>
    </row>
    <row r="7198" spans="1:20" x14ac:dyDescent="0.25">
      <c r="A7198" t="s">
        <v>259</v>
      </c>
      <c r="B7198" t="s">
        <v>260</v>
      </c>
      <c r="C7198" t="s">
        <v>237</v>
      </c>
      <c r="D7198" t="s">
        <v>2206</v>
      </c>
      <c r="E7198" t="s">
        <v>729</v>
      </c>
      <c r="F7198" t="s">
        <v>5801</v>
      </c>
      <c r="G7198" t="s">
        <v>5801</v>
      </c>
      <c r="H7198">
        <v>1.536</v>
      </c>
      <c r="I7198" t="s">
        <v>265</v>
      </c>
      <c r="J7198" t="s">
        <v>242</v>
      </c>
      <c r="K7198" t="s">
        <v>243</v>
      </c>
      <c r="L7198" t="s">
        <v>244</v>
      </c>
      <c r="M7198">
        <v>0</v>
      </c>
      <c r="N7198">
        <v>1.536</v>
      </c>
      <c r="O7198" t="s">
        <v>324</v>
      </c>
      <c r="P7198" t="s">
        <v>1877</v>
      </c>
      <c r="Q7198" t="s">
        <v>2210</v>
      </c>
      <c r="R7198" t="s">
        <v>14029</v>
      </c>
      <c r="S7198" t="s">
        <v>270</v>
      </c>
      <c r="T7198" t="b">
        <v>0</v>
      </c>
    </row>
    <row r="7199" spans="1:20" x14ac:dyDescent="0.25">
      <c r="A7199" t="s">
        <v>259</v>
      </c>
      <c r="B7199" t="s">
        <v>260</v>
      </c>
      <c r="C7199" t="s">
        <v>336</v>
      </c>
      <c r="D7199" t="s">
        <v>2206</v>
      </c>
      <c r="E7199" t="s">
        <v>729</v>
      </c>
      <c r="F7199" t="s">
        <v>5801</v>
      </c>
      <c r="G7199" t="s">
        <v>5801</v>
      </c>
      <c r="H7199">
        <v>7912</v>
      </c>
      <c r="I7199" t="s">
        <v>265</v>
      </c>
      <c r="J7199" t="s">
        <v>242</v>
      </c>
      <c r="K7199" t="s">
        <v>243</v>
      </c>
      <c r="L7199" t="s">
        <v>244</v>
      </c>
      <c r="M7199">
        <v>0</v>
      </c>
      <c r="N7199">
        <v>7912</v>
      </c>
      <c r="O7199" t="s">
        <v>324</v>
      </c>
      <c r="P7199" t="s">
        <v>1877</v>
      </c>
      <c r="Q7199" t="s">
        <v>2210</v>
      </c>
      <c r="R7199" t="s">
        <v>14030</v>
      </c>
      <c r="S7199" t="s">
        <v>270</v>
      </c>
      <c r="T7199" t="b">
        <v>0</v>
      </c>
    </row>
    <row r="7200" spans="1:20" x14ac:dyDescent="0.25">
      <c r="A7200" t="s">
        <v>259</v>
      </c>
      <c r="B7200" t="s">
        <v>260</v>
      </c>
      <c r="C7200" t="s">
        <v>336</v>
      </c>
      <c r="D7200" t="s">
        <v>2206</v>
      </c>
      <c r="E7200" t="s">
        <v>729</v>
      </c>
      <c r="F7200" t="s">
        <v>5801</v>
      </c>
      <c r="G7200" t="s">
        <v>5801</v>
      </c>
      <c r="H7200">
        <v>15178</v>
      </c>
      <c r="I7200" t="s">
        <v>265</v>
      </c>
      <c r="J7200" t="s">
        <v>242</v>
      </c>
      <c r="K7200" t="s">
        <v>243</v>
      </c>
      <c r="L7200" t="s">
        <v>244</v>
      </c>
      <c r="M7200">
        <v>0</v>
      </c>
      <c r="N7200">
        <v>15178</v>
      </c>
      <c r="O7200" t="s">
        <v>324</v>
      </c>
      <c r="P7200" t="s">
        <v>1877</v>
      </c>
      <c r="Q7200" t="s">
        <v>2210</v>
      </c>
      <c r="R7200" t="s">
        <v>14031</v>
      </c>
      <c r="S7200" t="s">
        <v>270</v>
      </c>
      <c r="T7200" t="b">
        <v>0</v>
      </c>
    </row>
    <row r="7201" spans="1:20" x14ac:dyDescent="0.25">
      <c r="A7201" t="s">
        <v>236</v>
      </c>
      <c r="B7201" t="s">
        <v>236</v>
      </c>
      <c r="C7201" t="s">
        <v>237</v>
      </c>
      <c r="D7201" t="s">
        <v>566</v>
      </c>
      <c r="E7201" t="s">
        <v>251</v>
      </c>
      <c r="F7201" t="s">
        <v>459</v>
      </c>
      <c r="G7201" t="s">
        <v>9302</v>
      </c>
      <c r="H7201">
        <v>0.49399999999999999</v>
      </c>
      <c r="I7201" t="s">
        <v>254</v>
      </c>
      <c r="J7201" t="s">
        <v>242</v>
      </c>
      <c r="K7201" t="s">
        <v>243</v>
      </c>
      <c r="L7201" t="s">
        <v>244</v>
      </c>
      <c r="M7201">
        <v>0</v>
      </c>
      <c r="N7201">
        <v>0.49399999999999999</v>
      </c>
      <c r="O7201" t="s">
        <v>255</v>
      </c>
      <c r="P7201" t="s">
        <v>14032</v>
      </c>
      <c r="Q7201" t="s">
        <v>571</v>
      </c>
      <c r="R7201" t="s">
        <v>1814</v>
      </c>
      <c r="S7201" t="s">
        <v>249</v>
      </c>
      <c r="T7201" t="b">
        <v>1</v>
      </c>
    </row>
    <row r="7202" spans="1:20" x14ac:dyDescent="0.25">
      <c r="A7202" t="s">
        <v>259</v>
      </c>
      <c r="B7202" t="s">
        <v>260</v>
      </c>
      <c r="C7202" t="s">
        <v>237</v>
      </c>
      <c r="D7202" t="s">
        <v>987</v>
      </c>
      <c r="E7202" t="s">
        <v>3891</v>
      </c>
      <c r="F7202" t="s">
        <v>8866</v>
      </c>
      <c r="G7202" t="s">
        <v>8866</v>
      </c>
      <c r="H7202">
        <v>0.20885000000000001</v>
      </c>
      <c r="I7202" t="s">
        <v>265</v>
      </c>
      <c r="J7202" t="s">
        <v>242</v>
      </c>
      <c r="K7202" t="s">
        <v>243</v>
      </c>
      <c r="L7202" t="s">
        <v>244</v>
      </c>
      <c r="M7202">
        <v>0</v>
      </c>
      <c r="N7202">
        <v>0.20885000000000001</v>
      </c>
      <c r="O7202" t="s">
        <v>372</v>
      </c>
      <c r="P7202" t="s">
        <v>14033</v>
      </c>
      <c r="Q7202" t="s">
        <v>992</v>
      </c>
      <c r="R7202" t="s">
        <v>14034</v>
      </c>
      <c r="S7202" t="s">
        <v>270</v>
      </c>
      <c r="T7202" t="b">
        <v>1</v>
      </c>
    </row>
    <row r="7203" spans="1:20" x14ac:dyDescent="0.25">
      <c r="A7203" t="s">
        <v>259</v>
      </c>
      <c r="B7203" t="s">
        <v>260</v>
      </c>
      <c r="C7203" t="s">
        <v>237</v>
      </c>
      <c r="D7203" t="s">
        <v>1555</v>
      </c>
      <c r="E7203" t="s">
        <v>1556</v>
      </c>
      <c r="F7203" t="s">
        <v>14035</v>
      </c>
      <c r="G7203" t="s">
        <v>14036</v>
      </c>
      <c r="H7203">
        <v>3.6480000000000001</v>
      </c>
      <c r="I7203" t="s">
        <v>265</v>
      </c>
      <c r="J7203" t="s">
        <v>242</v>
      </c>
      <c r="K7203" t="s">
        <v>243</v>
      </c>
      <c r="L7203" t="s">
        <v>244</v>
      </c>
      <c r="M7203">
        <v>0</v>
      </c>
      <c r="N7203">
        <v>3.6480000000000001</v>
      </c>
      <c r="O7203" t="s">
        <v>1122</v>
      </c>
      <c r="P7203" t="s">
        <v>3215</v>
      </c>
      <c r="Q7203" t="s">
        <v>1560</v>
      </c>
      <c r="R7203" t="s">
        <v>14037</v>
      </c>
      <c r="S7203" t="s">
        <v>270</v>
      </c>
      <c r="T7203" t="b">
        <v>0</v>
      </c>
    </row>
    <row r="7204" spans="1:20" x14ac:dyDescent="0.25">
      <c r="A7204" t="s">
        <v>259</v>
      </c>
      <c r="B7204" t="s">
        <v>260</v>
      </c>
      <c r="C7204" t="s">
        <v>294</v>
      </c>
      <c r="D7204" t="s">
        <v>1555</v>
      </c>
      <c r="E7204" t="s">
        <v>1556</v>
      </c>
      <c r="F7204" t="s">
        <v>14035</v>
      </c>
      <c r="G7204" t="s">
        <v>14036</v>
      </c>
      <c r="H7204">
        <v>0.72</v>
      </c>
      <c r="I7204" t="s">
        <v>265</v>
      </c>
      <c r="J7204" t="s">
        <v>242</v>
      </c>
      <c r="K7204" t="s">
        <v>243</v>
      </c>
      <c r="L7204" t="s">
        <v>244</v>
      </c>
      <c r="M7204">
        <v>0</v>
      </c>
      <c r="N7204">
        <v>0.72</v>
      </c>
      <c r="O7204" t="s">
        <v>1122</v>
      </c>
      <c r="P7204" t="s">
        <v>3215</v>
      </c>
      <c r="Q7204" t="s">
        <v>1560</v>
      </c>
      <c r="R7204" t="s">
        <v>14037</v>
      </c>
      <c r="S7204" t="s">
        <v>270</v>
      </c>
      <c r="T7204" t="b">
        <v>0</v>
      </c>
    </row>
    <row r="7205" spans="1:20" x14ac:dyDescent="0.25">
      <c r="A7205" t="s">
        <v>259</v>
      </c>
      <c r="B7205" t="s">
        <v>260</v>
      </c>
      <c r="C7205" t="s">
        <v>237</v>
      </c>
      <c r="D7205" t="s">
        <v>399</v>
      </c>
      <c r="E7205" t="s">
        <v>8374</v>
      </c>
      <c r="F7205" t="s">
        <v>8374</v>
      </c>
      <c r="G7205" t="s">
        <v>10552</v>
      </c>
      <c r="H7205">
        <v>0.90400000000000003</v>
      </c>
      <c r="I7205" t="s">
        <v>265</v>
      </c>
      <c r="J7205" t="s">
        <v>242</v>
      </c>
      <c r="K7205" t="s">
        <v>243</v>
      </c>
      <c r="L7205" t="s">
        <v>244</v>
      </c>
      <c r="M7205">
        <v>0</v>
      </c>
      <c r="N7205">
        <v>0.90400000000000003</v>
      </c>
      <c r="O7205" t="s">
        <v>266</v>
      </c>
      <c r="P7205" t="s">
        <v>14038</v>
      </c>
      <c r="Q7205" t="s">
        <v>404</v>
      </c>
      <c r="R7205" t="s">
        <v>14039</v>
      </c>
      <c r="S7205" t="s">
        <v>270</v>
      </c>
      <c r="T7205" t="b">
        <v>1</v>
      </c>
    </row>
    <row r="7206" spans="1:20" x14ac:dyDescent="0.25">
      <c r="A7206" t="s">
        <v>259</v>
      </c>
      <c r="B7206" t="s">
        <v>260</v>
      </c>
      <c r="C7206" t="s">
        <v>336</v>
      </c>
      <c r="D7206" t="s">
        <v>399</v>
      </c>
      <c r="E7206" t="s">
        <v>8374</v>
      </c>
      <c r="F7206" t="s">
        <v>8374</v>
      </c>
      <c r="G7206" t="s">
        <v>10552</v>
      </c>
      <c r="H7206">
        <v>6335</v>
      </c>
      <c r="I7206" t="s">
        <v>265</v>
      </c>
      <c r="J7206" t="s">
        <v>242</v>
      </c>
      <c r="K7206" t="s">
        <v>243</v>
      </c>
      <c r="L7206" t="s">
        <v>244</v>
      </c>
      <c r="M7206">
        <v>0</v>
      </c>
      <c r="N7206">
        <v>6335</v>
      </c>
      <c r="O7206" t="s">
        <v>266</v>
      </c>
      <c r="P7206" t="s">
        <v>14038</v>
      </c>
      <c r="Q7206" t="s">
        <v>404</v>
      </c>
      <c r="R7206" t="s">
        <v>14040</v>
      </c>
      <c r="S7206" t="s">
        <v>270</v>
      </c>
      <c r="T7206" t="b">
        <v>1</v>
      </c>
    </row>
    <row r="7207" spans="1:20" x14ac:dyDescent="0.25">
      <c r="A7207" t="s">
        <v>259</v>
      </c>
      <c r="B7207" t="s">
        <v>260</v>
      </c>
      <c r="C7207" t="s">
        <v>336</v>
      </c>
      <c r="D7207" t="s">
        <v>399</v>
      </c>
      <c r="E7207" t="s">
        <v>8374</v>
      </c>
      <c r="F7207" t="s">
        <v>8374</v>
      </c>
      <c r="G7207" t="s">
        <v>10552</v>
      </c>
      <c r="H7207">
        <v>14254</v>
      </c>
      <c r="I7207" t="s">
        <v>265</v>
      </c>
      <c r="J7207" t="s">
        <v>242</v>
      </c>
      <c r="K7207" t="s">
        <v>243</v>
      </c>
      <c r="L7207" t="s">
        <v>244</v>
      </c>
      <c r="M7207">
        <v>0</v>
      </c>
      <c r="N7207">
        <v>14254</v>
      </c>
      <c r="O7207" t="s">
        <v>266</v>
      </c>
      <c r="P7207" t="s">
        <v>14038</v>
      </c>
      <c r="Q7207" t="s">
        <v>404</v>
      </c>
      <c r="R7207" t="s">
        <v>14041</v>
      </c>
      <c r="S7207" t="s">
        <v>270</v>
      </c>
      <c r="T7207" t="b">
        <v>1</v>
      </c>
    </row>
    <row r="7208" spans="1:20" x14ac:dyDescent="0.25">
      <c r="A7208" t="s">
        <v>259</v>
      </c>
      <c r="B7208" t="s">
        <v>382</v>
      </c>
      <c r="C7208" t="s">
        <v>237</v>
      </c>
      <c r="D7208" t="s">
        <v>4224</v>
      </c>
      <c r="E7208" t="s">
        <v>4139</v>
      </c>
      <c r="F7208" t="s">
        <v>14042</v>
      </c>
      <c r="G7208" t="s">
        <v>14042</v>
      </c>
      <c r="H7208">
        <v>0.94</v>
      </c>
      <c r="I7208" t="s">
        <v>265</v>
      </c>
      <c r="J7208" t="s">
        <v>242</v>
      </c>
      <c r="K7208" t="s">
        <v>243</v>
      </c>
      <c r="L7208" t="s">
        <v>244</v>
      </c>
      <c r="M7208">
        <v>0</v>
      </c>
      <c r="N7208">
        <v>0.94</v>
      </c>
      <c r="O7208" t="s">
        <v>386</v>
      </c>
      <c r="P7208" t="s">
        <v>14043</v>
      </c>
      <c r="Q7208" t="s">
        <v>4227</v>
      </c>
      <c r="R7208" t="s">
        <v>14044</v>
      </c>
      <c r="S7208" t="s">
        <v>390</v>
      </c>
      <c r="T7208" t="b">
        <v>1</v>
      </c>
    </row>
    <row r="7209" spans="1:20" x14ac:dyDescent="0.25">
      <c r="A7209" t="s">
        <v>259</v>
      </c>
      <c r="B7209" t="s">
        <v>382</v>
      </c>
      <c r="C7209" t="s">
        <v>294</v>
      </c>
      <c r="D7209" t="s">
        <v>4224</v>
      </c>
      <c r="E7209" t="s">
        <v>4139</v>
      </c>
      <c r="F7209" t="s">
        <v>14042</v>
      </c>
      <c r="G7209" t="s">
        <v>14042</v>
      </c>
      <c r="H7209">
        <v>0.52</v>
      </c>
      <c r="I7209" t="s">
        <v>265</v>
      </c>
      <c r="J7209" t="s">
        <v>242</v>
      </c>
      <c r="K7209" t="s">
        <v>243</v>
      </c>
      <c r="L7209" t="s">
        <v>244</v>
      </c>
      <c r="M7209">
        <v>0</v>
      </c>
      <c r="N7209">
        <v>0.52</v>
      </c>
      <c r="O7209" t="s">
        <v>386</v>
      </c>
      <c r="P7209" t="s">
        <v>14043</v>
      </c>
      <c r="Q7209" t="s">
        <v>4227</v>
      </c>
      <c r="R7209" t="s">
        <v>14044</v>
      </c>
      <c r="S7209" t="s">
        <v>390</v>
      </c>
      <c r="T7209" t="b">
        <v>1</v>
      </c>
    </row>
    <row r="7210" spans="1:20" x14ac:dyDescent="0.25">
      <c r="A7210" t="s">
        <v>259</v>
      </c>
      <c r="B7210" t="s">
        <v>260</v>
      </c>
      <c r="C7210" t="s">
        <v>237</v>
      </c>
      <c r="D7210" t="s">
        <v>1400</v>
      </c>
      <c r="E7210" t="s">
        <v>3565</v>
      </c>
      <c r="F7210" t="s">
        <v>13286</v>
      </c>
      <c r="G7210" t="s">
        <v>13286</v>
      </c>
      <c r="H7210">
        <v>2.4060000000000001</v>
      </c>
      <c r="I7210" t="s">
        <v>265</v>
      </c>
      <c r="J7210" t="s">
        <v>242</v>
      </c>
      <c r="K7210" t="s">
        <v>243</v>
      </c>
      <c r="L7210" t="s">
        <v>244</v>
      </c>
      <c r="M7210">
        <v>0</v>
      </c>
      <c r="N7210">
        <v>2.4060000000000001</v>
      </c>
      <c r="O7210" t="s">
        <v>324</v>
      </c>
      <c r="P7210" t="s">
        <v>14045</v>
      </c>
      <c r="Q7210" t="s">
        <v>1404</v>
      </c>
      <c r="R7210" t="s">
        <v>14046</v>
      </c>
      <c r="S7210" t="s">
        <v>270</v>
      </c>
      <c r="T7210" t="b">
        <v>1</v>
      </c>
    </row>
    <row r="7211" spans="1:20" x14ac:dyDescent="0.25">
      <c r="A7211" t="s">
        <v>259</v>
      </c>
      <c r="B7211" t="s">
        <v>260</v>
      </c>
      <c r="C7211" t="s">
        <v>294</v>
      </c>
      <c r="D7211" t="s">
        <v>1400</v>
      </c>
      <c r="E7211" t="s">
        <v>3565</v>
      </c>
      <c r="F7211" t="s">
        <v>13286</v>
      </c>
      <c r="G7211" t="s">
        <v>13286</v>
      </c>
      <c r="H7211">
        <v>0.61399999999999999</v>
      </c>
      <c r="I7211" t="s">
        <v>265</v>
      </c>
      <c r="J7211" t="s">
        <v>242</v>
      </c>
      <c r="K7211" t="s">
        <v>243</v>
      </c>
      <c r="L7211" t="s">
        <v>244</v>
      </c>
      <c r="M7211">
        <v>0</v>
      </c>
      <c r="N7211">
        <v>0.61399999999999999</v>
      </c>
      <c r="O7211" t="s">
        <v>324</v>
      </c>
      <c r="P7211" t="s">
        <v>14045</v>
      </c>
      <c r="Q7211" t="s">
        <v>1404</v>
      </c>
      <c r="R7211" t="s">
        <v>14046</v>
      </c>
      <c r="S7211" t="s">
        <v>270</v>
      </c>
      <c r="T7211" t="b">
        <v>1</v>
      </c>
    </row>
    <row r="7212" spans="1:20" x14ac:dyDescent="0.25">
      <c r="A7212" t="s">
        <v>259</v>
      </c>
      <c r="B7212" t="s">
        <v>260</v>
      </c>
      <c r="C7212" t="s">
        <v>237</v>
      </c>
      <c r="D7212" t="s">
        <v>875</v>
      </c>
      <c r="E7212" t="s">
        <v>4520</v>
      </c>
      <c r="F7212" t="s">
        <v>13235</v>
      </c>
      <c r="G7212" t="s">
        <v>13235</v>
      </c>
      <c r="H7212">
        <v>5.96068</v>
      </c>
      <c r="I7212" t="s">
        <v>265</v>
      </c>
      <c r="J7212" t="s">
        <v>242</v>
      </c>
      <c r="K7212" t="s">
        <v>243</v>
      </c>
      <c r="L7212" t="s">
        <v>244</v>
      </c>
      <c r="M7212">
        <v>0</v>
      </c>
      <c r="N7212">
        <v>5.96068</v>
      </c>
      <c r="O7212" t="s">
        <v>372</v>
      </c>
      <c r="P7212" t="s">
        <v>14047</v>
      </c>
      <c r="Q7212" t="s">
        <v>879</v>
      </c>
      <c r="R7212" t="s">
        <v>14048</v>
      </c>
      <c r="S7212" t="s">
        <v>270</v>
      </c>
      <c r="T7212" t="b">
        <v>1</v>
      </c>
    </row>
    <row r="7213" spans="1:20" x14ac:dyDescent="0.25">
      <c r="A7213" t="s">
        <v>259</v>
      </c>
      <c r="B7213" t="s">
        <v>260</v>
      </c>
      <c r="C7213" t="s">
        <v>294</v>
      </c>
      <c r="D7213" t="s">
        <v>875</v>
      </c>
      <c r="E7213" t="s">
        <v>4520</v>
      </c>
      <c r="F7213" t="s">
        <v>13235</v>
      </c>
      <c r="G7213" t="s">
        <v>13235</v>
      </c>
      <c r="H7213">
        <v>4.4619999999999997</v>
      </c>
      <c r="I7213" t="s">
        <v>265</v>
      </c>
      <c r="J7213" t="s">
        <v>242</v>
      </c>
      <c r="K7213" t="s">
        <v>243</v>
      </c>
      <c r="L7213" t="s">
        <v>244</v>
      </c>
      <c r="M7213">
        <v>0</v>
      </c>
      <c r="N7213">
        <v>4.4619999999999997</v>
      </c>
      <c r="O7213" t="s">
        <v>298</v>
      </c>
      <c r="P7213" t="s">
        <v>14047</v>
      </c>
      <c r="Q7213" t="s">
        <v>879</v>
      </c>
      <c r="R7213" t="s">
        <v>14048</v>
      </c>
      <c r="S7213" t="s">
        <v>270</v>
      </c>
      <c r="T7213" t="b">
        <v>1</v>
      </c>
    </row>
    <row r="7214" spans="1:20" x14ac:dyDescent="0.25">
      <c r="A7214" t="s">
        <v>259</v>
      </c>
      <c r="B7214" t="s">
        <v>260</v>
      </c>
      <c r="C7214" t="s">
        <v>237</v>
      </c>
      <c r="D7214" t="s">
        <v>1495</v>
      </c>
      <c r="E7214" t="s">
        <v>9094</v>
      </c>
      <c r="F7214" t="s">
        <v>10317</v>
      </c>
      <c r="G7214" t="s">
        <v>10317</v>
      </c>
      <c r="H7214">
        <v>1.8</v>
      </c>
      <c r="I7214" t="s">
        <v>265</v>
      </c>
      <c r="J7214" t="s">
        <v>242</v>
      </c>
      <c r="K7214" t="s">
        <v>243</v>
      </c>
      <c r="L7214" t="s">
        <v>244</v>
      </c>
      <c r="M7214">
        <v>0</v>
      </c>
      <c r="N7214">
        <v>1.8</v>
      </c>
      <c r="O7214" t="s">
        <v>446</v>
      </c>
      <c r="P7214" t="s">
        <v>14049</v>
      </c>
      <c r="Q7214" t="s">
        <v>1499</v>
      </c>
      <c r="R7214" t="s">
        <v>14050</v>
      </c>
      <c r="S7214" t="s">
        <v>270</v>
      </c>
      <c r="T7214" t="b">
        <v>1</v>
      </c>
    </row>
    <row r="7215" spans="1:20" x14ac:dyDescent="0.25">
      <c r="A7215" t="s">
        <v>236</v>
      </c>
      <c r="B7215" t="s">
        <v>236</v>
      </c>
      <c r="C7215" t="s">
        <v>237</v>
      </c>
      <c r="D7215" t="s">
        <v>7152</v>
      </c>
      <c r="F7215" t="s">
        <v>14051</v>
      </c>
      <c r="G7215" t="s">
        <v>14052</v>
      </c>
      <c r="H7215">
        <v>0.02</v>
      </c>
      <c r="I7215" t="s">
        <v>241</v>
      </c>
      <c r="J7215" t="s">
        <v>242</v>
      </c>
      <c r="K7215" t="s">
        <v>243</v>
      </c>
      <c r="L7215" t="s">
        <v>244</v>
      </c>
      <c r="M7215">
        <v>0</v>
      </c>
      <c r="N7215">
        <v>0.02</v>
      </c>
      <c r="O7215" t="s">
        <v>14053</v>
      </c>
      <c r="P7215" t="s">
        <v>14054</v>
      </c>
      <c r="Q7215" t="s">
        <v>7157</v>
      </c>
      <c r="R7215" t="s">
        <v>14055</v>
      </c>
      <c r="S7215" t="s">
        <v>249</v>
      </c>
      <c r="T7215" t="b">
        <v>1</v>
      </c>
    </row>
    <row r="7216" spans="1:20" x14ac:dyDescent="0.25">
      <c r="A7216" t="s">
        <v>259</v>
      </c>
      <c r="B7216" t="s">
        <v>260</v>
      </c>
      <c r="C7216" t="s">
        <v>237</v>
      </c>
      <c r="D7216" t="s">
        <v>450</v>
      </c>
      <c r="E7216" t="s">
        <v>1448</v>
      </c>
      <c r="F7216" t="s">
        <v>1449</v>
      </c>
      <c r="G7216" t="s">
        <v>1449</v>
      </c>
      <c r="H7216">
        <v>0.223</v>
      </c>
      <c r="I7216" t="s">
        <v>265</v>
      </c>
      <c r="J7216" t="s">
        <v>242</v>
      </c>
      <c r="K7216" t="s">
        <v>243</v>
      </c>
      <c r="L7216" t="s">
        <v>244</v>
      </c>
      <c r="M7216">
        <v>0</v>
      </c>
      <c r="N7216">
        <v>0.223</v>
      </c>
      <c r="O7216" t="s">
        <v>331</v>
      </c>
      <c r="P7216" t="s">
        <v>14056</v>
      </c>
      <c r="Q7216" t="s">
        <v>453</v>
      </c>
      <c r="R7216" t="s">
        <v>14057</v>
      </c>
      <c r="S7216" t="s">
        <v>270</v>
      </c>
      <c r="T7216" t="b">
        <v>1</v>
      </c>
    </row>
    <row r="7217" spans="1:20" x14ac:dyDescent="0.25">
      <c r="A7217" t="s">
        <v>259</v>
      </c>
      <c r="B7217" t="s">
        <v>260</v>
      </c>
      <c r="C7217" t="s">
        <v>294</v>
      </c>
      <c r="D7217" t="s">
        <v>450</v>
      </c>
      <c r="E7217" t="s">
        <v>1448</v>
      </c>
      <c r="F7217" t="s">
        <v>1449</v>
      </c>
      <c r="G7217" t="s">
        <v>1449</v>
      </c>
      <c r="H7217">
        <v>0.13100000000000001</v>
      </c>
      <c r="I7217" t="s">
        <v>265</v>
      </c>
      <c r="J7217" t="s">
        <v>242</v>
      </c>
      <c r="K7217" t="s">
        <v>243</v>
      </c>
      <c r="L7217" t="s">
        <v>244</v>
      </c>
      <c r="M7217">
        <v>0</v>
      </c>
      <c r="N7217">
        <v>0.13100000000000001</v>
      </c>
      <c r="O7217" t="s">
        <v>331</v>
      </c>
      <c r="P7217" t="s">
        <v>14056</v>
      </c>
      <c r="Q7217" t="s">
        <v>453</v>
      </c>
      <c r="R7217" t="s">
        <v>14057</v>
      </c>
      <c r="S7217" t="s">
        <v>270</v>
      </c>
      <c r="T7217" t="b">
        <v>1</v>
      </c>
    </row>
    <row r="7218" spans="1:20" x14ac:dyDescent="0.25">
      <c r="A7218" t="s">
        <v>236</v>
      </c>
      <c r="B7218" t="s">
        <v>236</v>
      </c>
      <c r="C7218" t="s">
        <v>237</v>
      </c>
      <c r="D7218" t="s">
        <v>566</v>
      </c>
      <c r="F7218" t="s">
        <v>791</v>
      </c>
      <c r="G7218" t="s">
        <v>3752</v>
      </c>
      <c r="H7218">
        <v>5.1999999999999998E-3</v>
      </c>
      <c r="I7218" t="s">
        <v>254</v>
      </c>
      <c r="J7218" t="s">
        <v>242</v>
      </c>
      <c r="K7218" t="s">
        <v>243</v>
      </c>
      <c r="L7218" t="s">
        <v>244</v>
      </c>
      <c r="M7218">
        <v>0</v>
      </c>
      <c r="N7218">
        <v>5.1999999999999998E-3</v>
      </c>
      <c r="O7218" t="s">
        <v>569</v>
      </c>
      <c r="P7218" t="s">
        <v>11582</v>
      </c>
      <c r="Q7218" t="s">
        <v>571</v>
      </c>
      <c r="R7218" t="s">
        <v>908</v>
      </c>
      <c r="S7218" t="s">
        <v>249</v>
      </c>
      <c r="T7218" t="b">
        <v>0</v>
      </c>
    </row>
    <row r="7219" spans="1:20" x14ac:dyDescent="0.25">
      <c r="A7219" t="s">
        <v>259</v>
      </c>
      <c r="B7219" t="s">
        <v>260</v>
      </c>
      <c r="C7219" t="s">
        <v>237</v>
      </c>
      <c r="D7219" t="s">
        <v>418</v>
      </c>
      <c r="E7219" t="s">
        <v>6007</v>
      </c>
      <c r="F7219" t="s">
        <v>6007</v>
      </c>
      <c r="G7219" t="s">
        <v>11701</v>
      </c>
      <c r="H7219">
        <v>6.8000000000000005E-2</v>
      </c>
      <c r="I7219" t="s">
        <v>265</v>
      </c>
      <c r="J7219" t="s">
        <v>242</v>
      </c>
      <c r="K7219" t="s">
        <v>243</v>
      </c>
      <c r="L7219" t="s">
        <v>244</v>
      </c>
      <c r="M7219">
        <v>0</v>
      </c>
      <c r="N7219">
        <v>6.8000000000000005E-2</v>
      </c>
      <c r="O7219" t="s">
        <v>2901</v>
      </c>
      <c r="P7219" t="s">
        <v>14058</v>
      </c>
      <c r="Q7219" t="s">
        <v>423</v>
      </c>
      <c r="R7219" t="s">
        <v>14059</v>
      </c>
      <c r="S7219" t="s">
        <v>270</v>
      </c>
      <c r="T7219" t="b">
        <v>1</v>
      </c>
    </row>
    <row r="7220" spans="1:20" x14ac:dyDescent="0.25">
      <c r="A7220" t="s">
        <v>259</v>
      </c>
      <c r="B7220" t="s">
        <v>260</v>
      </c>
      <c r="C7220" t="s">
        <v>336</v>
      </c>
      <c r="D7220" t="s">
        <v>418</v>
      </c>
      <c r="E7220" t="s">
        <v>6007</v>
      </c>
      <c r="F7220" t="s">
        <v>6007</v>
      </c>
      <c r="G7220" t="s">
        <v>11701</v>
      </c>
      <c r="H7220">
        <v>351</v>
      </c>
      <c r="I7220" t="s">
        <v>265</v>
      </c>
      <c r="J7220" t="s">
        <v>242</v>
      </c>
      <c r="K7220" t="s">
        <v>243</v>
      </c>
      <c r="L7220" t="s">
        <v>244</v>
      </c>
      <c r="M7220">
        <v>0</v>
      </c>
      <c r="N7220">
        <v>351</v>
      </c>
      <c r="O7220" t="s">
        <v>2901</v>
      </c>
      <c r="P7220" t="s">
        <v>14058</v>
      </c>
      <c r="Q7220" t="s">
        <v>423</v>
      </c>
      <c r="R7220" t="s">
        <v>14060</v>
      </c>
      <c r="S7220" t="s">
        <v>270</v>
      </c>
      <c r="T7220" t="b">
        <v>1</v>
      </c>
    </row>
    <row r="7221" spans="1:20" x14ac:dyDescent="0.25">
      <c r="A7221" t="s">
        <v>259</v>
      </c>
      <c r="B7221" t="s">
        <v>260</v>
      </c>
      <c r="C7221" t="s">
        <v>336</v>
      </c>
      <c r="D7221" t="s">
        <v>418</v>
      </c>
      <c r="E7221" t="s">
        <v>6007</v>
      </c>
      <c r="F7221" t="s">
        <v>6007</v>
      </c>
      <c r="G7221" t="s">
        <v>11701</v>
      </c>
      <c r="H7221">
        <v>679</v>
      </c>
      <c r="I7221" t="s">
        <v>265</v>
      </c>
      <c r="J7221" t="s">
        <v>242</v>
      </c>
      <c r="K7221" t="s">
        <v>243</v>
      </c>
      <c r="L7221" t="s">
        <v>244</v>
      </c>
      <c r="M7221">
        <v>0</v>
      </c>
      <c r="N7221">
        <v>679</v>
      </c>
      <c r="O7221" t="s">
        <v>2901</v>
      </c>
      <c r="P7221" t="s">
        <v>14058</v>
      </c>
      <c r="Q7221" t="s">
        <v>423</v>
      </c>
      <c r="R7221" t="s">
        <v>14061</v>
      </c>
      <c r="S7221" t="s">
        <v>270</v>
      </c>
      <c r="T7221" t="b">
        <v>1</v>
      </c>
    </row>
    <row r="7222" spans="1:20" x14ac:dyDescent="0.25">
      <c r="A7222" t="s">
        <v>259</v>
      </c>
      <c r="B7222" t="s">
        <v>260</v>
      </c>
      <c r="C7222" t="s">
        <v>237</v>
      </c>
      <c r="D7222" t="s">
        <v>943</v>
      </c>
      <c r="E7222" t="s">
        <v>3248</v>
      </c>
      <c r="F7222" t="s">
        <v>3249</v>
      </c>
      <c r="G7222" t="s">
        <v>3249</v>
      </c>
      <c r="H7222">
        <v>1.123834</v>
      </c>
      <c r="I7222" t="s">
        <v>265</v>
      </c>
      <c r="J7222" t="s">
        <v>242</v>
      </c>
      <c r="K7222" t="s">
        <v>243</v>
      </c>
      <c r="L7222" t="s">
        <v>244</v>
      </c>
      <c r="M7222">
        <v>0</v>
      </c>
      <c r="N7222">
        <v>1.123834</v>
      </c>
      <c r="O7222" t="s">
        <v>372</v>
      </c>
      <c r="P7222" t="s">
        <v>14062</v>
      </c>
      <c r="Q7222" t="s">
        <v>947</v>
      </c>
      <c r="R7222" t="s">
        <v>14063</v>
      </c>
      <c r="S7222" t="s">
        <v>270</v>
      </c>
      <c r="T7222" t="b">
        <v>1</v>
      </c>
    </row>
    <row r="7223" spans="1:20" x14ac:dyDescent="0.25">
      <c r="A7223" t="s">
        <v>259</v>
      </c>
      <c r="B7223" t="s">
        <v>260</v>
      </c>
      <c r="C7223" t="s">
        <v>294</v>
      </c>
      <c r="D7223" t="s">
        <v>943</v>
      </c>
      <c r="E7223" t="s">
        <v>3248</v>
      </c>
      <c r="F7223" t="s">
        <v>3249</v>
      </c>
      <c r="G7223" t="s">
        <v>3249</v>
      </c>
      <c r="H7223">
        <v>0.45521299999999998</v>
      </c>
      <c r="I7223" t="s">
        <v>265</v>
      </c>
      <c r="J7223" t="s">
        <v>242</v>
      </c>
      <c r="K7223" t="s">
        <v>243</v>
      </c>
      <c r="L7223" t="s">
        <v>244</v>
      </c>
      <c r="M7223">
        <v>0</v>
      </c>
      <c r="N7223">
        <v>0.45521299999999998</v>
      </c>
      <c r="O7223" t="s">
        <v>372</v>
      </c>
      <c r="P7223" t="s">
        <v>14062</v>
      </c>
      <c r="Q7223" t="s">
        <v>947</v>
      </c>
      <c r="R7223" t="s">
        <v>14063</v>
      </c>
      <c r="S7223" t="s">
        <v>270</v>
      </c>
      <c r="T7223" t="b">
        <v>1</v>
      </c>
    </row>
    <row r="7224" spans="1:20" x14ac:dyDescent="0.25">
      <c r="A7224" t="s">
        <v>259</v>
      </c>
      <c r="B7224" t="s">
        <v>260</v>
      </c>
      <c r="C7224" t="s">
        <v>237</v>
      </c>
      <c r="D7224" t="s">
        <v>1982</v>
      </c>
      <c r="E7224" t="s">
        <v>2411</v>
      </c>
      <c r="F7224" t="s">
        <v>14064</v>
      </c>
      <c r="G7224" t="s">
        <v>14065</v>
      </c>
      <c r="H7224">
        <v>0.30166900000000002</v>
      </c>
      <c r="I7224" t="s">
        <v>265</v>
      </c>
      <c r="J7224" t="s">
        <v>242</v>
      </c>
      <c r="K7224" t="s">
        <v>243</v>
      </c>
      <c r="L7224" t="s">
        <v>244</v>
      </c>
      <c r="M7224">
        <v>0</v>
      </c>
      <c r="N7224">
        <v>0.30166900000000002</v>
      </c>
      <c r="O7224" t="s">
        <v>372</v>
      </c>
      <c r="P7224" t="s">
        <v>14066</v>
      </c>
      <c r="Q7224" t="s">
        <v>1987</v>
      </c>
      <c r="R7224" t="s">
        <v>14067</v>
      </c>
      <c r="S7224" t="s">
        <v>270</v>
      </c>
      <c r="T7224" t="b">
        <v>1</v>
      </c>
    </row>
    <row r="7225" spans="1:20" x14ac:dyDescent="0.25">
      <c r="A7225" t="s">
        <v>259</v>
      </c>
      <c r="B7225" t="s">
        <v>260</v>
      </c>
      <c r="C7225" t="s">
        <v>237</v>
      </c>
      <c r="D7225" t="s">
        <v>1953</v>
      </c>
      <c r="E7225" t="s">
        <v>1062</v>
      </c>
      <c r="F7225" t="s">
        <v>14068</v>
      </c>
      <c r="G7225" t="s">
        <v>14068</v>
      </c>
      <c r="H7225">
        <v>0.16891999999999999</v>
      </c>
      <c r="I7225" t="s">
        <v>265</v>
      </c>
      <c r="J7225" t="s">
        <v>242</v>
      </c>
      <c r="K7225" t="s">
        <v>243</v>
      </c>
      <c r="L7225" t="s">
        <v>244</v>
      </c>
      <c r="M7225">
        <v>0</v>
      </c>
      <c r="N7225">
        <v>0.16891999999999999</v>
      </c>
      <c r="O7225" t="s">
        <v>372</v>
      </c>
      <c r="P7225" t="s">
        <v>14069</v>
      </c>
      <c r="Q7225" t="s">
        <v>1957</v>
      </c>
      <c r="R7225" t="s">
        <v>14070</v>
      </c>
      <c r="S7225" t="s">
        <v>270</v>
      </c>
      <c r="T7225" t="b">
        <v>1</v>
      </c>
    </row>
    <row r="7226" spans="1:20" x14ac:dyDescent="0.25">
      <c r="A7226" t="s">
        <v>259</v>
      </c>
      <c r="B7226" t="s">
        <v>260</v>
      </c>
      <c r="C7226" t="s">
        <v>294</v>
      </c>
      <c r="D7226" t="s">
        <v>1953</v>
      </c>
      <c r="E7226" t="s">
        <v>1062</v>
      </c>
      <c r="F7226" t="s">
        <v>14068</v>
      </c>
      <c r="G7226" t="s">
        <v>14068</v>
      </c>
      <c r="H7226">
        <v>9.0399999999999994E-2</v>
      </c>
      <c r="I7226" t="s">
        <v>265</v>
      </c>
      <c r="J7226" t="s">
        <v>242</v>
      </c>
      <c r="K7226" t="s">
        <v>243</v>
      </c>
      <c r="L7226" t="s">
        <v>244</v>
      </c>
      <c r="M7226">
        <v>0</v>
      </c>
      <c r="N7226">
        <v>9.0399999999999994E-2</v>
      </c>
      <c r="O7226" t="s">
        <v>1258</v>
      </c>
      <c r="P7226" t="s">
        <v>14069</v>
      </c>
      <c r="Q7226" t="s">
        <v>1957</v>
      </c>
      <c r="R7226" t="s">
        <v>14070</v>
      </c>
      <c r="S7226" t="s">
        <v>270</v>
      </c>
      <c r="T7226" t="b">
        <v>1</v>
      </c>
    </row>
    <row r="7227" spans="1:20" x14ac:dyDescent="0.25">
      <c r="A7227" t="s">
        <v>259</v>
      </c>
      <c r="B7227" t="s">
        <v>260</v>
      </c>
      <c r="C7227" t="s">
        <v>237</v>
      </c>
      <c r="D7227" t="s">
        <v>280</v>
      </c>
      <c r="E7227" t="s">
        <v>281</v>
      </c>
      <c r="F7227" t="s">
        <v>451</v>
      </c>
      <c r="G7227" t="s">
        <v>451</v>
      </c>
      <c r="H7227">
        <v>8.07</v>
      </c>
      <c r="I7227" t="s">
        <v>265</v>
      </c>
      <c r="J7227" t="s">
        <v>242</v>
      </c>
      <c r="K7227" t="s">
        <v>243</v>
      </c>
      <c r="L7227" t="s">
        <v>244</v>
      </c>
      <c r="M7227">
        <v>0</v>
      </c>
      <c r="N7227">
        <v>8.07</v>
      </c>
      <c r="O7227" t="s">
        <v>283</v>
      </c>
      <c r="P7227" t="s">
        <v>14071</v>
      </c>
      <c r="Q7227" t="s">
        <v>285</v>
      </c>
      <c r="R7227" t="s">
        <v>14072</v>
      </c>
      <c r="S7227" t="s">
        <v>270</v>
      </c>
      <c r="T7227" t="b">
        <v>1</v>
      </c>
    </row>
    <row r="7228" spans="1:20" x14ac:dyDescent="0.25">
      <c r="A7228" t="s">
        <v>259</v>
      </c>
      <c r="B7228" t="s">
        <v>260</v>
      </c>
      <c r="C7228" t="s">
        <v>336</v>
      </c>
      <c r="D7228" t="s">
        <v>280</v>
      </c>
      <c r="E7228" t="s">
        <v>281</v>
      </c>
      <c r="F7228" t="s">
        <v>451</v>
      </c>
      <c r="G7228" t="s">
        <v>451</v>
      </c>
      <c r="H7228">
        <v>41707</v>
      </c>
      <c r="I7228" t="s">
        <v>265</v>
      </c>
      <c r="J7228" t="s">
        <v>242</v>
      </c>
      <c r="K7228" t="s">
        <v>243</v>
      </c>
      <c r="L7228" t="s">
        <v>244</v>
      </c>
      <c r="M7228">
        <v>0</v>
      </c>
      <c r="N7228">
        <v>41707</v>
      </c>
      <c r="O7228" t="s">
        <v>283</v>
      </c>
      <c r="P7228" t="s">
        <v>14071</v>
      </c>
      <c r="Q7228" t="s">
        <v>285</v>
      </c>
      <c r="R7228" t="s">
        <v>14073</v>
      </c>
      <c r="S7228" t="s">
        <v>270</v>
      </c>
      <c r="T7228" t="b">
        <v>1</v>
      </c>
    </row>
    <row r="7229" spans="1:20" x14ac:dyDescent="0.25">
      <c r="A7229" t="s">
        <v>259</v>
      </c>
      <c r="B7229" t="s">
        <v>260</v>
      </c>
      <c r="C7229" t="s">
        <v>336</v>
      </c>
      <c r="D7229" t="s">
        <v>280</v>
      </c>
      <c r="E7229" t="s">
        <v>281</v>
      </c>
      <c r="F7229" t="s">
        <v>451</v>
      </c>
      <c r="G7229" t="s">
        <v>451</v>
      </c>
      <c r="H7229">
        <v>80586</v>
      </c>
      <c r="I7229" t="s">
        <v>265</v>
      </c>
      <c r="J7229" t="s">
        <v>242</v>
      </c>
      <c r="K7229" t="s">
        <v>243</v>
      </c>
      <c r="L7229" t="s">
        <v>244</v>
      </c>
      <c r="M7229">
        <v>0</v>
      </c>
      <c r="N7229">
        <v>80586</v>
      </c>
      <c r="O7229" t="s">
        <v>283</v>
      </c>
      <c r="P7229" t="s">
        <v>14071</v>
      </c>
      <c r="Q7229" t="s">
        <v>285</v>
      </c>
      <c r="R7229" t="s">
        <v>14074</v>
      </c>
      <c r="S7229" t="s">
        <v>270</v>
      </c>
      <c r="T7229" t="b">
        <v>1</v>
      </c>
    </row>
    <row r="7230" spans="1:20" x14ac:dyDescent="0.25">
      <c r="A7230" t="s">
        <v>259</v>
      </c>
      <c r="B7230" t="s">
        <v>260</v>
      </c>
      <c r="C7230" t="s">
        <v>237</v>
      </c>
      <c r="D7230" t="s">
        <v>796</v>
      </c>
      <c r="E7230" t="s">
        <v>2697</v>
      </c>
      <c r="F7230" t="s">
        <v>9648</v>
      </c>
      <c r="G7230" t="s">
        <v>9648</v>
      </c>
      <c r="H7230">
        <v>1.395</v>
      </c>
      <c r="I7230" t="s">
        <v>265</v>
      </c>
      <c r="J7230" t="s">
        <v>242</v>
      </c>
      <c r="K7230" t="s">
        <v>243</v>
      </c>
      <c r="L7230" t="s">
        <v>244</v>
      </c>
      <c r="M7230">
        <v>0</v>
      </c>
      <c r="N7230">
        <v>1.395</v>
      </c>
      <c r="O7230" t="s">
        <v>324</v>
      </c>
      <c r="P7230" t="s">
        <v>14075</v>
      </c>
      <c r="Q7230" t="s">
        <v>800</v>
      </c>
      <c r="R7230" t="s">
        <v>14076</v>
      </c>
      <c r="S7230" t="s">
        <v>270</v>
      </c>
      <c r="T7230" t="b">
        <v>1</v>
      </c>
    </row>
    <row r="7231" spans="1:20" x14ac:dyDescent="0.25">
      <c r="A7231" t="s">
        <v>259</v>
      </c>
      <c r="B7231" t="s">
        <v>260</v>
      </c>
      <c r="C7231" t="s">
        <v>294</v>
      </c>
      <c r="D7231" t="s">
        <v>796</v>
      </c>
      <c r="E7231" t="s">
        <v>2697</v>
      </c>
      <c r="F7231" t="s">
        <v>9648</v>
      </c>
      <c r="G7231" t="s">
        <v>9648</v>
      </c>
      <c r="H7231">
        <v>0.40300000000000002</v>
      </c>
      <c r="I7231" t="s">
        <v>265</v>
      </c>
      <c r="J7231" t="s">
        <v>242</v>
      </c>
      <c r="K7231" t="s">
        <v>243</v>
      </c>
      <c r="L7231" t="s">
        <v>244</v>
      </c>
      <c r="M7231">
        <v>0</v>
      </c>
      <c r="N7231">
        <v>0.40300000000000002</v>
      </c>
      <c r="O7231" t="s">
        <v>324</v>
      </c>
      <c r="P7231" t="s">
        <v>14075</v>
      </c>
      <c r="Q7231" t="s">
        <v>800</v>
      </c>
      <c r="R7231" t="s">
        <v>14076</v>
      </c>
      <c r="S7231" t="s">
        <v>270</v>
      </c>
      <c r="T7231" t="b">
        <v>1</v>
      </c>
    </row>
    <row r="7232" spans="1:20" x14ac:dyDescent="0.25">
      <c r="A7232" t="s">
        <v>259</v>
      </c>
      <c r="B7232" t="s">
        <v>260</v>
      </c>
      <c r="C7232" t="s">
        <v>237</v>
      </c>
      <c r="D7232" t="s">
        <v>1786</v>
      </c>
      <c r="E7232" t="s">
        <v>3689</v>
      </c>
      <c r="F7232" t="s">
        <v>9752</v>
      </c>
      <c r="G7232" t="s">
        <v>9752</v>
      </c>
      <c r="H7232">
        <v>0.140566</v>
      </c>
      <c r="I7232" t="s">
        <v>265</v>
      </c>
      <c r="J7232" t="s">
        <v>242</v>
      </c>
      <c r="K7232" t="s">
        <v>243</v>
      </c>
      <c r="L7232" t="s">
        <v>244</v>
      </c>
      <c r="M7232">
        <v>0</v>
      </c>
      <c r="N7232">
        <v>0.140566</v>
      </c>
      <c r="O7232" t="s">
        <v>372</v>
      </c>
      <c r="P7232" t="s">
        <v>14077</v>
      </c>
      <c r="Q7232" t="s">
        <v>1790</v>
      </c>
      <c r="R7232" t="s">
        <v>14078</v>
      </c>
      <c r="S7232" t="s">
        <v>270</v>
      </c>
      <c r="T7232" t="b">
        <v>1</v>
      </c>
    </row>
    <row r="7233" spans="1:20" x14ac:dyDescent="0.25">
      <c r="A7233" t="s">
        <v>259</v>
      </c>
      <c r="B7233" t="s">
        <v>260</v>
      </c>
      <c r="C7233" t="s">
        <v>294</v>
      </c>
      <c r="D7233" t="s">
        <v>1786</v>
      </c>
      <c r="E7233" t="s">
        <v>3689</v>
      </c>
      <c r="F7233" t="s">
        <v>9752</v>
      </c>
      <c r="G7233" t="s">
        <v>9752</v>
      </c>
      <c r="H7233">
        <v>5.04E-2</v>
      </c>
      <c r="I7233" t="s">
        <v>265</v>
      </c>
      <c r="J7233" t="s">
        <v>242</v>
      </c>
      <c r="K7233" t="s">
        <v>243</v>
      </c>
      <c r="L7233" t="s">
        <v>244</v>
      </c>
      <c r="M7233">
        <v>0</v>
      </c>
      <c r="N7233">
        <v>5.04E-2</v>
      </c>
      <c r="O7233" t="s">
        <v>372</v>
      </c>
      <c r="P7233" t="s">
        <v>14077</v>
      </c>
      <c r="Q7233" t="s">
        <v>1790</v>
      </c>
      <c r="R7233" t="s">
        <v>14078</v>
      </c>
      <c r="S7233" t="s">
        <v>270</v>
      </c>
      <c r="T7233" t="b">
        <v>1</v>
      </c>
    </row>
    <row r="7234" spans="1:20" x14ac:dyDescent="0.25">
      <c r="A7234" t="s">
        <v>236</v>
      </c>
      <c r="B7234" t="s">
        <v>236</v>
      </c>
      <c r="C7234" t="s">
        <v>237</v>
      </c>
      <c r="D7234" t="s">
        <v>483</v>
      </c>
      <c r="F7234" t="s">
        <v>1819</v>
      </c>
      <c r="G7234" t="s">
        <v>4737</v>
      </c>
      <c r="H7234">
        <v>1.5E-3</v>
      </c>
      <c r="I7234" t="s">
        <v>254</v>
      </c>
      <c r="J7234" t="s">
        <v>242</v>
      </c>
      <c r="K7234" t="s">
        <v>243</v>
      </c>
      <c r="L7234" t="s">
        <v>244</v>
      </c>
      <c r="M7234">
        <v>0</v>
      </c>
      <c r="N7234">
        <v>1.5E-3</v>
      </c>
      <c r="O7234" t="s">
        <v>1054</v>
      </c>
      <c r="P7234" t="s">
        <v>4738</v>
      </c>
      <c r="Q7234" t="s">
        <v>488</v>
      </c>
      <c r="R7234" t="s">
        <v>6840</v>
      </c>
      <c r="S7234" t="s">
        <v>249</v>
      </c>
      <c r="T7234" t="b">
        <v>0</v>
      </c>
    </row>
    <row r="7235" spans="1:20" x14ac:dyDescent="0.25">
      <c r="A7235" t="s">
        <v>259</v>
      </c>
      <c r="B7235" t="s">
        <v>260</v>
      </c>
      <c r="C7235" t="s">
        <v>237</v>
      </c>
      <c r="D7235" t="s">
        <v>1930</v>
      </c>
      <c r="E7235" t="s">
        <v>14079</v>
      </c>
      <c r="F7235" t="s">
        <v>14080</v>
      </c>
      <c r="G7235" t="s">
        <v>14080</v>
      </c>
      <c r="H7235">
        <v>0.499</v>
      </c>
      <c r="I7235" t="s">
        <v>265</v>
      </c>
      <c r="J7235" t="s">
        <v>242</v>
      </c>
      <c r="K7235" t="s">
        <v>243</v>
      </c>
      <c r="L7235" t="s">
        <v>244</v>
      </c>
      <c r="M7235">
        <v>0</v>
      </c>
      <c r="N7235">
        <v>0.499</v>
      </c>
      <c r="O7235" t="s">
        <v>324</v>
      </c>
      <c r="P7235" t="s">
        <v>14081</v>
      </c>
      <c r="Q7235" t="s">
        <v>1934</v>
      </c>
      <c r="R7235" t="s">
        <v>14082</v>
      </c>
      <c r="S7235" t="s">
        <v>270</v>
      </c>
      <c r="T7235" t="b">
        <v>1</v>
      </c>
    </row>
    <row r="7236" spans="1:20" x14ac:dyDescent="0.25">
      <c r="A7236" t="s">
        <v>259</v>
      </c>
      <c r="B7236" t="s">
        <v>260</v>
      </c>
      <c r="C7236" t="s">
        <v>336</v>
      </c>
      <c r="D7236" t="s">
        <v>1930</v>
      </c>
      <c r="E7236" t="s">
        <v>14079</v>
      </c>
      <c r="F7236" t="s">
        <v>14080</v>
      </c>
      <c r="G7236" t="s">
        <v>14080</v>
      </c>
      <c r="H7236">
        <v>2559</v>
      </c>
      <c r="I7236" t="s">
        <v>265</v>
      </c>
      <c r="J7236" t="s">
        <v>242</v>
      </c>
      <c r="K7236" t="s">
        <v>243</v>
      </c>
      <c r="L7236" t="s">
        <v>244</v>
      </c>
      <c r="M7236">
        <v>0</v>
      </c>
      <c r="N7236">
        <v>2559</v>
      </c>
      <c r="O7236" t="s">
        <v>2746</v>
      </c>
      <c r="P7236" t="s">
        <v>14081</v>
      </c>
      <c r="Q7236" t="s">
        <v>1934</v>
      </c>
      <c r="R7236" t="s">
        <v>14083</v>
      </c>
      <c r="S7236" t="s">
        <v>270</v>
      </c>
      <c r="T7236" t="b">
        <v>1</v>
      </c>
    </row>
    <row r="7237" spans="1:20" x14ac:dyDescent="0.25">
      <c r="A7237" t="s">
        <v>259</v>
      </c>
      <c r="B7237" t="s">
        <v>260</v>
      </c>
      <c r="C7237" t="s">
        <v>336</v>
      </c>
      <c r="D7237" t="s">
        <v>1930</v>
      </c>
      <c r="E7237" t="s">
        <v>14079</v>
      </c>
      <c r="F7237" t="s">
        <v>14080</v>
      </c>
      <c r="G7237" t="s">
        <v>14080</v>
      </c>
      <c r="H7237">
        <v>4932</v>
      </c>
      <c r="I7237" t="s">
        <v>265</v>
      </c>
      <c r="J7237" t="s">
        <v>242</v>
      </c>
      <c r="K7237" t="s">
        <v>243</v>
      </c>
      <c r="L7237" t="s">
        <v>244</v>
      </c>
      <c r="M7237">
        <v>0</v>
      </c>
      <c r="N7237">
        <v>4932</v>
      </c>
      <c r="O7237" t="s">
        <v>324</v>
      </c>
      <c r="P7237" t="s">
        <v>14081</v>
      </c>
      <c r="Q7237" t="s">
        <v>1934</v>
      </c>
      <c r="R7237" t="s">
        <v>14084</v>
      </c>
      <c r="S7237" t="s">
        <v>270</v>
      </c>
      <c r="T7237" t="b">
        <v>1</v>
      </c>
    </row>
    <row r="7238" spans="1:20" x14ac:dyDescent="0.25">
      <c r="A7238" t="s">
        <v>236</v>
      </c>
      <c r="B7238" t="s">
        <v>236</v>
      </c>
      <c r="C7238" t="s">
        <v>237</v>
      </c>
      <c r="D7238" t="s">
        <v>1198</v>
      </c>
      <c r="F7238" t="s">
        <v>356</v>
      </c>
      <c r="G7238" t="s">
        <v>3773</v>
      </c>
      <c r="H7238">
        <v>5.0000000000000001E-4</v>
      </c>
      <c r="I7238" t="s">
        <v>254</v>
      </c>
      <c r="J7238" t="s">
        <v>242</v>
      </c>
      <c r="K7238" t="s">
        <v>243</v>
      </c>
      <c r="L7238" t="s">
        <v>244</v>
      </c>
      <c r="M7238">
        <v>0</v>
      </c>
      <c r="N7238">
        <v>5.0000000000000001E-4</v>
      </c>
      <c r="O7238" t="s">
        <v>358</v>
      </c>
      <c r="P7238" t="s">
        <v>3774</v>
      </c>
      <c r="Q7238" t="s">
        <v>1201</v>
      </c>
      <c r="R7238" t="s">
        <v>1202</v>
      </c>
      <c r="S7238" t="s">
        <v>249</v>
      </c>
      <c r="T7238" t="b">
        <v>0</v>
      </c>
    </row>
    <row r="7239" spans="1:20" x14ac:dyDescent="0.25">
      <c r="A7239" t="s">
        <v>259</v>
      </c>
      <c r="B7239" t="s">
        <v>260</v>
      </c>
      <c r="C7239" t="s">
        <v>237</v>
      </c>
      <c r="D7239" t="s">
        <v>762</v>
      </c>
      <c r="E7239" t="s">
        <v>400</v>
      </c>
      <c r="F7239" t="s">
        <v>400</v>
      </c>
      <c r="G7239" t="s">
        <v>11189</v>
      </c>
      <c r="H7239">
        <v>9.84</v>
      </c>
      <c r="I7239" t="s">
        <v>265</v>
      </c>
      <c r="J7239" t="s">
        <v>242</v>
      </c>
      <c r="K7239" t="s">
        <v>243</v>
      </c>
      <c r="L7239" t="s">
        <v>244</v>
      </c>
      <c r="M7239">
        <v>0</v>
      </c>
      <c r="N7239">
        <v>9.84</v>
      </c>
      <c r="O7239" t="s">
        <v>266</v>
      </c>
      <c r="P7239" t="s">
        <v>14085</v>
      </c>
      <c r="Q7239" t="s">
        <v>766</v>
      </c>
      <c r="R7239" t="s">
        <v>14086</v>
      </c>
      <c r="S7239" t="s">
        <v>270</v>
      </c>
      <c r="T7239" t="b">
        <v>1</v>
      </c>
    </row>
    <row r="7240" spans="1:20" x14ac:dyDescent="0.25">
      <c r="A7240" t="s">
        <v>259</v>
      </c>
      <c r="B7240" t="s">
        <v>260</v>
      </c>
      <c r="C7240" t="s">
        <v>294</v>
      </c>
      <c r="D7240" t="s">
        <v>762</v>
      </c>
      <c r="E7240" t="s">
        <v>400</v>
      </c>
      <c r="F7240" t="s">
        <v>400</v>
      </c>
      <c r="G7240" t="s">
        <v>11189</v>
      </c>
      <c r="H7240">
        <v>5.4240000000000004</v>
      </c>
      <c r="I7240" t="s">
        <v>265</v>
      </c>
      <c r="J7240" t="s">
        <v>242</v>
      </c>
      <c r="K7240" t="s">
        <v>243</v>
      </c>
      <c r="L7240" t="s">
        <v>244</v>
      </c>
      <c r="M7240">
        <v>0</v>
      </c>
      <c r="N7240">
        <v>5.4240000000000004</v>
      </c>
      <c r="O7240" t="s">
        <v>266</v>
      </c>
      <c r="P7240" t="s">
        <v>14085</v>
      </c>
      <c r="Q7240" t="s">
        <v>766</v>
      </c>
      <c r="R7240" t="s">
        <v>14086</v>
      </c>
      <c r="S7240" t="s">
        <v>270</v>
      </c>
      <c r="T7240" t="b">
        <v>1</v>
      </c>
    </row>
    <row r="7241" spans="1:20" x14ac:dyDescent="0.25">
      <c r="A7241" t="s">
        <v>259</v>
      </c>
      <c r="B7241" t="s">
        <v>260</v>
      </c>
      <c r="C7241" t="s">
        <v>237</v>
      </c>
      <c r="D7241" t="s">
        <v>891</v>
      </c>
      <c r="E7241" t="s">
        <v>6522</v>
      </c>
      <c r="F7241" t="s">
        <v>6523</v>
      </c>
      <c r="G7241" t="s">
        <v>6524</v>
      </c>
      <c r="H7241">
        <v>0.72299999999999998</v>
      </c>
      <c r="I7241" t="s">
        <v>265</v>
      </c>
      <c r="J7241" t="s">
        <v>242</v>
      </c>
      <c r="K7241" t="s">
        <v>243</v>
      </c>
      <c r="L7241" t="s">
        <v>244</v>
      </c>
      <c r="M7241">
        <v>0</v>
      </c>
      <c r="N7241">
        <v>0.72299999999999998</v>
      </c>
      <c r="O7241" t="s">
        <v>324</v>
      </c>
      <c r="P7241" t="s">
        <v>14087</v>
      </c>
      <c r="Q7241" t="s">
        <v>895</v>
      </c>
      <c r="R7241" t="s">
        <v>14088</v>
      </c>
      <c r="S7241" t="s">
        <v>270</v>
      </c>
      <c r="T7241" t="b">
        <v>1</v>
      </c>
    </row>
    <row r="7242" spans="1:20" x14ac:dyDescent="0.25">
      <c r="A7242" t="s">
        <v>259</v>
      </c>
      <c r="B7242" t="s">
        <v>260</v>
      </c>
      <c r="C7242" t="s">
        <v>237</v>
      </c>
      <c r="D7242" t="s">
        <v>3368</v>
      </c>
      <c r="E7242" t="s">
        <v>3986</v>
      </c>
      <c r="F7242" t="s">
        <v>3986</v>
      </c>
      <c r="G7242" t="s">
        <v>14089</v>
      </c>
      <c r="H7242">
        <v>1.232</v>
      </c>
      <c r="I7242" t="s">
        <v>265</v>
      </c>
      <c r="J7242" t="s">
        <v>242</v>
      </c>
      <c r="K7242" t="s">
        <v>243</v>
      </c>
      <c r="L7242" t="s">
        <v>244</v>
      </c>
      <c r="M7242">
        <v>0</v>
      </c>
      <c r="N7242">
        <v>1.232</v>
      </c>
      <c r="O7242" t="s">
        <v>2901</v>
      </c>
      <c r="P7242" t="s">
        <v>14090</v>
      </c>
      <c r="Q7242" t="s">
        <v>3373</v>
      </c>
      <c r="R7242" t="s">
        <v>14091</v>
      </c>
      <c r="S7242" t="s">
        <v>270</v>
      </c>
      <c r="T7242" t="b">
        <v>1</v>
      </c>
    </row>
    <row r="7243" spans="1:20" x14ac:dyDescent="0.25">
      <c r="A7243" t="s">
        <v>259</v>
      </c>
      <c r="B7243" t="s">
        <v>260</v>
      </c>
      <c r="C7243" t="s">
        <v>336</v>
      </c>
      <c r="D7243" t="s">
        <v>3368</v>
      </c>
      <c r="E7243" t="s">
        <v>3986</v>
      </c>
      <c r="F7243" t="s">
        <v>3986</v>
      </c>
      <c r="G7243" t="s">
        <v>14089</v>
      </c>
      <c r="H7243">
        <v>6367</v>
      </c>
      <c r="I7243" t="s">
        <v>265</v>
      </c>
      <c r="J7243" t="s">
        <v>242</v>
      </c>
      <c r="K7243" t="s">
        <v>243</v>
      </c>
      <c r="L7243" t="s">
        <v>244</v>
      </c>
      <c r="M7243">
        <v>0</v>
      </c>
      <c r="N7243">
        <v>6367</v>
      </c>
      <c r="O7243" t="s">
        <v>2901</v>
      </c>
      <c r="P7243" t="s">
        <v>14090</v>
      </c>
      <c r="Q7243" t="s">
        <v>3373</v>
      </c>
      <c r="R7243" t="s">
        <v>14092</v>
      </c>
      <c r="S7243" t="s">
        <v>270</v>
      </c>
      <c r="T7243" t="b">
        <v>1</v>
      </c>
    </row>
    <row r="7244" spans="1:20" x14ac:dyDescent="0.25">
      <c r="A7244" t="s">
        <v>259</v>
      </c>
      <c r="B7244" t="s">
        <v>260</v>
      </c>
      <c r="C7244" t="s">
        <v>336</v>
      </c>
      <c r="D7244" t="s">
        <v>3368</v>
      </c>
      <c r="E7244" t="s">
        <v>3986</v>
      </c>
      <c r="F7244" t="s">
        <v>3986</v>
      </c>
      <c r="G7244" t="s">
        <v>14089</v>
      </c>
      <c r="H7244">
        <v>12303</v>
      </c>
      <c r="I7244" t="s">
        <v>265</v>
      </c>
      <c r="J7244" t="s">
        <v>242</v>
      </c>
      <c r="K7244" t="s">
        <v>243</v>
      </c>
      <c r="L7244" t="s">
        <v>244</v>
      </c>
      <c r="M7244">
        <v>0</v>
      </c>
      <c r="N7244">
        <v>12303</v>
      </c>
      <c r="O7244" t="s">
        <v>2901</v>
      </c>
      <c r="P7244" t="s">
        <v>14090</v>
      </c>
      <c r="Q7244" t="s">
        <v>3373</v>
      </c>
      <c r="R7244" t="s">
        <v>14093</v>
      </c>
      <c r="S7244" t="s">
        <v>270</v>
      </c>
      <c r="T7244" t="b">
        <v>1</v>
      </c>
    </row>
    <row r="7245" spans="1:20" x14ac:dyDescent="0.25">
      <c r="A7245" t="s">
        <v>259</v>
      </c>
      <c r="B7245" t="s">
        <v>260</v>
      </c>
      <c r="C7245" t="s">
        <v>237</v>
      </c>
      <c r="D7245" t="s">
        <v>4798</v>
      </c>
      <c r="E7245" t="s">
        <v>8529</v>
      </c>
      <c r="F7245" t="s">
        <v>8530</v>
      </c>
      <c r="G7245" t="s">
        <v>8530</v>
      </c>
      <c r="H7245">
        <v>0.307</v>
      </c>
      <c r="I7245" t="s">
        <v>265</v>
      </c>
      <c r="J7245" t="s">
        <v>242</v>
      </c>
      <c r="K7245" t="s">
        <v>243</v>
      </c>
      <c r="L7245" t="s">
        <v>244</v>
      </c>
      <c r="M7245">
        <v>0</v>
      </c>
      <c r="N7245">
        <v>0.307</v>
      </c>
      <c r="O7245" t="s">
        <v>952</v>
      </c>
      <c r="P7245" t="s">
        <v>8409</v>
      </c>
      <c r="Q7245" t="s">
        <v>4800</v>
      </c>
      <c r="R7245" t="s">
        <v>14094</v>
      </c>
      <c r="S7245" t="s">
        <v>270</v>
      </c>
      <c r="T7245" t="b">
        <v>0</v>
      </c>
    </row>
    <row r="7246" spans="1:20" x14ac:dyDescent="0.25">
      <c r="A7246" t="s">
        <v>259</v>
      </c>
      <c r="B7246" t="s">
        <v>260</v>
      </c>
      <c r="C7246" t="s">
        <v>237</v>
      </c>
      <c r="D7246" t="s">
        <v>2534</v>
      </c>
      <c r="E7246" t="s">
        <v>8058</v>
      </c>
      <c r="F7246" t="s">
        <v>13057</v>
      </c>
      <c r="G7246" t="s">
        <v>13057</v>
      </c>
      <c r="H7246">
        <v>0.35399999999999998</v>
      </c>
      <c r="I7246" t="s">
        <v>265</v>
      </c>
      <c r="J7246" t="s">
        <v>242</v>
      </c>
      <c r="K7246" t="s">
        <v>243</v>
      </c>
      <c r="L7246" t="s">
        <v>244</v>
      </c>
      <c r="M7246">
        <v>0</v>
      </c>
      <c r="N7246">
        <v>0.35399999999999998</v>
      </c>
      <c r="O7246" t="s">
        <v>576</v>
      </c>
      <c r="P7246" t="s">
        <v>14095</v>
      </c>
      <c r="Q7246" t="s">
        <v>2538</v>
      </c>
      <c r="R7246" t="s">
        <v>14096</v>
      </c>
      <c r="S7246" t="s">
        <v>270</v>
      </c>
      <c r="T7246" t="b">
        <v>1</v>
      </c>
    </row>
    <row r="7247" spans="1:20" x14ac:dyDescent="0.25">
      <c r="A7247" t="s">
        <v>259</v>
      </c>
      <c r="B7247" t="s">
        <v>260</v>
      </c>
      <c r="C7247" t="s">
        <v>294</v>
      </c>
      <c r="D7247" t="s">
        <v>2534</v>
      </c>
      <c r="E7247" t="s">
        <v>8058</v>
      </c>
      <c r="F7247" t="s">
        <v>13057</v>
      </c>
      <c r="G7247" t="s">
        <v>13057</v>
      </c>
      <c r="H7247">
        <v>0.17</v>
      </c>
      <c r="I7247" t="s">
        <v>265</v>
      </c>
      <c r="J7247" t="s">
        <v>242</v>
      </c>
      <c r="K7247" t="s">
        <v>243</v>
      </c>
      <c r="L7247" t="s">
        <v>244</v>
      </c>
      <c r="M7247">
        <v>0</v>
      </c>
      <c r="N7247">
        <v>0.17</v>
      </c>
      <c r="O7247" t="s">
        <v>576</v>
      </c>
      <c r="P7247" t="s">
        <v>14095</v>
      </c>
      <c r="Q7247" t="s">
        <v>2538</v>
      </c>
      <c r="R7247" t="s">
        <v>14096</v>
      </c>
      <c r="S7247" t="s">
        <v>270</v>
      </c>
      <c r="T7247" t="b">
        <v>1</v>
      </c>
    </row>
    <row r="7248" spans="1:20" x14ac:dyDescent="0.25">
      <c r="A7248" t="s">
        <v>259</v>
      </c>
      <c r="B7248" t="s">
        <v>260</v>
      </c>
      <c r="C7248" t="s">
        <v>237</v>
      </c>
      <c r="D7248" t="s">
        <v>4818</v>
      </c>
      <c r="E7248" t="s">
        <v>854</v>
      </c>
      <c r="F7248" t="s">
        <v>8108</v>
      </c>
      <c r="G7248" t="s">
        <v>8109</v>
      </c>
      <c r="H7248">
        <v>1.4200000000000001E-2</v>
      </c>
      <c r="I7248" t="s">
        <v>265</v>
      </c>
      <c r="J7248" t="s">
        <v>242</v>
      </c>
      <c r="K7248" t="s">
        <v>243</v>
      </c>
      <c r="L7248" t="s">
        <v>244</v>
      </c>
      <c r="M7248">
        <v>0</v>
      </c>
      <c r="N7248">
        <v>1.4200000000000001E-2</v>
      </c>
      <c r="O7248" t="s">
        <v>446</v>
      </c>
      <c r="P7248" t="s">
        <v>14097</v>
      </c>
      <c r="Q7248" t="s">
        <v>4820</v>
      </c>
      <c r="R7248" t="s">
        <v>14098</v>
      </c>
      <c r="S7248" t="s">
        <v>270</v>
      </c>
      <c r="T7248" t="b">
        <v>1</v>
      </c>
    </row>
    <row r="7249" spans="1:20" x14ac:dyDescent="0.25">
      <c r="A7249" t="s">
        <v>259</v>
      </c>
      <c r="B7249" t="s">
        <v>260</v>
      </c>
      <c r="C7249" t="s">
        <v>294</v>
      </c>
      <c r="D7249" t="s">
        <v>4818</v>
      </c>
      <c r="E7249" t="s">
        <v>854</v>
      </c>
      <c r="F7249" t="s">
        <v>8108</v>
      </c>
      <c r="G7249" t="s">
        <v>8109</v>
      </c>
      <c r="H7249">
        <v>9.5999999999999992E-3</v>
      </c>
      <c r="I7249" t="s">
        <v>265</v>
      </c>
      <c r="J7249" t="s">
        <v>242</v>
      </c>
      <c r="K7249" t="s">
        <v>243</v>
      </c>
      <c r="L7249" t="s">
        <v>244</v>
      </c>
      <c r="M7249">
        <v>0</v>
      </c>
      <c r="N7249">
        <v>9.5999999999999992E-3</v>
      </c>
      <c r="O7249" t="s">
        <v>446</v>
      </c>
      <c r="P7249" t="s">
        <v>14097</v>
      </c>
      <c r="Q7249" t="s">
        <v>4820</v>
      </c>
      <c r="R7249" t="s">
        <v>14098</v>
      </c>
      <c r="S7249" t="s">
        <v>270</v>
      </c>
      <c r="T7249" t="b">
        <v>1</v>
      </c>
    </row>
    <row r="7250" spans="1:20" x14ac:dyDescent="0.25">
      <c r="A7250" t="s">
        <v>259</v>
      </c>
      <c r="B7250" t="s">
        <v>260</v>
      </c>
      <c r="C7250" t="s">
        <v>237</v>
      </c>
      <c r="D7250" t="s">
        <v>2245</v>
      </c>
      <c r="E7250" t="s">
        <v>5500</v>
      </c>
      <c r="F7250" t="s">
        <v>5501</v>
      </c>
      <c r="G7250" t="s">
        <v>5501</v>
      </c>
      <c r="H7250">
        <v>0.33</v>
      </c>
      <c r="I7250" t="s">
        <v>265</v>
      </c>
      <c r="J7250" t="s">
        <v>242</v>
      </c>
      <c r="K7250" t="s">
        <v>243</v>
      </c>
      <c r="L7250" t="s">
        <v>244</v>
      </c>
      <c r="M7250">
        <v>0</v>
      </c>
      <c r="N7250">
        <v>0.33</v>
      </c>
      <c r="O7250" t="s">
        <v>3893</v>
      </c>
      <c r="P7250" t="s">
        <v>14099</v>
      </c>
      <c r="Q7250" t="s">
        <v>2249</v>
      </c>
      <c r="R7250" t="s">
        <v>14100</v>
      </c>
      <c r="S7250" t="s">
        <v>270</v>
      </c>
      <c r="T7250" t="b">
        <v>1</v>
      </c>
    </row>
    <row r="7251" spans="1:20" x14ac:dyDescent="0.25">
      <c r="A7251" t="s">
        <v>259</v>
      </c>
      <c r="B7251" t="s">
        <v>260</v>
      </c>
      <c r="C7251" t="s">
        <v>294</v>
      </c>
      <c r="D7251" t="s">
        <v>2245</v>
      </c>
      <c r="E7251" t="s">
        <v>5500</v>
      </c>
      <c r="F7251" t="s">
        <v>5501</v>
      </c>
      <c r="G7251" t="s">
        <v>5501</v>
      </c>
      <c r="H7251">
        <v>0.25</v>
      </c>
      <c r="I7251" t="s">
        <v>265</v>
      </c>
      <c r="J7251" t="s">
        <v>242</v>
      </c>
      <c r="K7251" t="s">
        <v>243</v>
      </c>
      <c r="L7251" t="s">
        <v>244</v>
      </c>
      <c r="M7251">
        <v>0</v>
      </c>
      <c r="N7251">
        <v>0.25</v>
      </c>
      <c r="O7251" t="s">
        <v>3893</v>
      </c>
      <c r="P7251" t="s">
        <v>14099</v>
      </c>
      <c r="Q7251" t="s">
        <v>2249</v>
      </c>
      <c r="R7251" t="s">
        <v>14100</v>
      </c>
      <c r="S7251" t="s">
        <v>270</v>
      </c>
      <c r="T7251" t="b">
        <v>1</v>
      </c>
    </row>
    <row r="7252" spans="1:20" x14ac:dyDescent="0.25">
      <c r="A7252" t="s">
        <v>259</v>
      </c>
      <c r="B7252" t="s">
        <v>260</v>
      </c>
      <c r="C7252" t="s">
        <v>237</v>
      </c>
      <c r="D7252" t="s">
        <v>2093</v>
      </c>
      <c r="E7252" t="s">
        <v>5993</v>
      </c>
      <c r="F7252" t="s">
        <v>5994</v>
      </c>
      <c r="G7252" t="s">
        <v>5995</v>
      </c>
      <c r="H7252">
        <v>0.872</v>
      </c>
      <c r="I7252" t="s">
        <v>265</v>
      </c>
      <c r="J7252" t="s">
        <v>242</v>
      </c>
      <c r="K7252" t="s">
        <v>243</v>
      </c>
      <c r="L7252" t="s">
        <v>244</v>
      </c>
      <c r="M7252">
        <v>0</v>
      </c>
      <c r="N7252">
        <v>0.872</v>
      </c>
      <c r="O7252" t="s">
        <v>1309</v>
      </c>
      <c r="P7252" t="s">
        <v>13575</v>
      </c>
      <c r="Q7252" t="s">
        <v>2098</v>
      </c>
      <c r="R7252" t="s">
        <v>14101</v>
      </c>
      <c r="S7252" t="s">
        <v>270</v>
      </c>
      <c r="T7252" t="b">
        <v>1</v>
      </c>
    </row>
    <row r="7253" spans="1:20" x14ac:dyDescent="0.25">
      <c r="A7253" t="s">
        <v>259</v>
      </c>
      <c r="B7253" t="s">
        <v>260</v>
      </c>
      <c r="C7253" t="s">
        <v>294</v>
      </c>
      <c r="D7253" t="s">
        <v>2093</v>
      </c>
      <c r="E7253" t="s">
        <v>5993</v>
      </c>
      <c r="F7253" t="s">
        <v>5994</v>
      </c>
      <c r="G7253" t="s">
        <v>5995</v>
      </c>
      <c r="H7253">
        <v>0.504</v>
      </c>
      <c r="I7253" t="s">
        <v>265</v>
      </c>
      <c r="J7253" t="s">
        <v>242</v>
      </c>
      <c r="K7253" t="s">
        <v>243</v>
      </c>
      <c r="L7253" t="s">
        <v>244</v>
      </c>
      <c r="M7253">
        <v>0</v>
      </c>
      <c r="N7253">
        <v>0.504</v>
      </c>
      <c r="O7253" t="s">
        <v>1309</v>
      </c>
      <c r="P7253" t="s">
        <v>13575</v>
      </c>
      <c r="Q7253" t="s">
        <v>2098</v>
      </c>
      <c r="R7253" t="s">
        <v>14101</v>
      </c>
      <c r="S7253" t="s">
        <v>270</v>
      </c>
      <c r="T7253" t="b">
        <v>1</v>
      </c>
    </row>
    <row r="7254" spans="1:20" x14ac:dyDescent="0.25">
      <c r="A7254" t="s">
        <v>259</v>
      </c>
      <c r="B7254" t="s">
        <v>260</v>
      </c>
      <c r="C7254" t="s">
        <v>237</v>
      </c>
      <c r="D7254" t="s">
        <v>943</v>
      </c>
      <c r="E7254" t="s">
        <v>2029</v>
      </c>
      <c r="F7254" t="s">
        <v>13303</v>
      </c>
      <c r="G7254" t="s">
        <v>13303</v>
      </c>
      <c r="H7254">
        <v>1.6857500000000001</v>
      </c>
      <c r="I7254" t="s">
        <v>265</v>
      </c>
      <c r="J7254" t="s">
        <v>242</v>
      </c>
      <c r="K7254" t="s">
        <v>243</v>
      </c>
      <c r="L7254" t="s">
        <v>244</v>
      </c>
      <c r="M7254">
        <v>0</v>
      </c>
      <c r="N7254">
        <v>1.6857500000000001</v>
      </c>
      <c r="O7254" t="s">
        <v>372</v>
      </c>
      <c r="P7254" t="s">
        <v>14102</v>
      </c>
      <c r="Q7254" t="s">
        <v>947</v>
      </c>
      <c r="R7254" t="s">
        <v>14103</v>
      </c>
      <c r="S7254" t="s">
        <v>270</v>
      </c>
      <c r="T7254" t="b">
        <v>1</v>
      </c>
    </row>
    <row r="7255" spans="1:20" x14ac:dyDescent="0.25">
      <c r="A7255" t="s">
        <v>259</v>
      </c>
      <c r="B7255" t="s">
        <v>260</v>
      </c>
      <c r="C7255" t="s">
        <v>294</v>
      </c>
      <c r="D7255" t="s">
        <v>943</v>
      </c>
      <c r="E7255" t="s">
        <v>2029</v>
      </c>
      <c r="F7255" t="s">
        <v>13303</v>
      </c>
      <c r="G7255" t="s">
        <v>13303</v>
      </c>
      <c r="H7255">
        <v>0.68281899999999995</v>
      </c>
      <c r="I7255" t="s">
        <v>265</v>
      </c>
      <c r="J7255" t="s">
        <v>242</v>
      </c>
      <c r="K7255" t="s">
        <v>243</v>
      </c>
      <c r="L7255" t="s">
        <v>244</v>
      </c>
      <c r="M7255">
        <v>0</v>
      </c>
      <c r="N7255">
        <v>0.68281899999999995</v>
      </c>
      <c r="O7255" t="s">
        <v>372</v>
      </c>
      <c r="P7255" t="s">
        <v>14102</v>
      </c>
      <c r="Q7255" t="s">
        <v>947</v>
      </c>
      <c r="R7255" t="s">
        <v>14103</v>
      </c>
      <c r="S7255" t="s">
        <v>270</v>
      </c>
      <c r="T7255" t="b">
        <v>1</v>
      </c>
    </row>
    <row r="7256" spans="1:20" x14ac:dyDescent="0.25">
      <c r="A7256" t="s">
        <v>236</v>
      </c>
      <c r="B7256" t="s">
        <v>236</v>
      </c>
      <c r="C7256" t="s">
        <v>237</v>
      </c>
      <c r="D7256" t="s">
        <v>1198</v>
      </c>
      <c r="F7256" t="s">
        <v>1438</v>
      </c>
      <c r="G7256" t="s">
        <v>2391</v>
      </c>
      <c r="H7256">
        <v>5.0000000000000001E-4</v>
      </c>
      <c r="I7256" t="s">
        <v>254</v>
      </c>
      <c r="J7256" t="s">
        <v>242</v>
      </c>
      <c r="K7256" t="s">
        <v>243</v>
      </c>
      <c r="L7256" t="s">
        <v>244</v>
      </c>
      <c r="M7256">
        <v>0</v>
      </c>
      <c r="N7256">
        <v>5.0000000000000001E-4</v>
      </c>
      <c r="O7256" t="s">
        <v>358</v>
      </c>
      <c r="P7256" t="s">
        <v>4445</v>
      </c>
      <c r="Q7256" t="s">
        <v>1201</v>
      </c>
      <c r="R7256" t="s">
        <v>6979</v>
      </c>
      <c r="S7256" t="s">
        <v>249</v>
      </c>
      <c r="T7256" t="b">
        <v>0</v>
      </c>
    </row>
    <row r="7257" spans="1:20" x14ac:dyDescent="0.25">
      <c r="A7257" t="s">
        <v>259</v>
      </c>
      <c r="B7257" t="s">
        <v>260</v>
      </c>
      <c r="C7257" t="s">
        <v>237</v>
      </c>
      <c r="D7257" t="s">
        <v>4818</v>
      </c>
      <c r="E7257" t="s">
        <v>6035</v>
      </c>
      <c r="F7257" t="s">
        <v>14104</v>
      </c>
      <c r="G7257" t="s">
        <v>14105</v>
      </c>
      <c r="H7257">
        <v>0.45440000000000003</v>
      </c>
      <c r="I7257" t="s">
        <v>265</v>
      </c>
      <c r="J7257" t="s">
        <v>242</v>
      </c>
      <c r="K7257" t="s">
        <v>243</v>
      </c>
      <c r="L7257" t="s">
        <v>244</v>
      </c>
      <c r="M7257">
        <v>0</v>
      </c>
      <c r="N7257">
        <v>0.45440000000000003</v>
      </c>
      <c r="O7257" t="s">
        <v>446</v>
      </c>
      <c r="P7257" t="s">
        <v>14106</v>
      </c>
      <c r="Q7257" t="s">
        <v>4820</v>
      </c>
      <c r="R7257" t="s">
        <v>14107</v>
      </c>
      <c r="S7257" t="s">
        <v>270</v>
      </c>
      <c r="T7257" t="b">
        <v>1</v>
      </c>
    </row>
    <row r="7258" spans="1:20" x14ac:dyDescent="0.25">
      <c r="A7258" t="s">
        <v>259</v>
      </c>
      <c r="B7258" t="s">
        <v>260</v>
      </c>
      <c r="C7258" t="s">
        <v>294</v>
      </c>
      <c r="D7258" t="s">
        <v>4818</v>
      </c>
      <c r="E7258" t="s">
        <v>6035</v>
      </c>
      <c r="F7258" t="s">
        <v>14104</v>
      </c>
      <c r="G7258" t="s">
        <v>14105</v>
      </c>
      <c r="H7258">
        <v>0.30719999999999997</v>
      </c>
      <c r="I7258" t="s">
        <v>265</v>
      </c>
      <c r="J7258" t="s">
        <v>242</v>
      </c>
      <c r="K7258" t="s">
        <v>243</v>
      </c>
      <c r="L7258" t="s">
        <v>244</v>
      </c>
      <c r="M7258">
        <v>0</v>
      </c>
      <c r="N7258">
        <v>0.30719999999999997</v>
      </c>
      <c r="O7258" t="s">
        <v>446</v>
      </c>
      <c r="P7258" t="s">
        <v>14106</v>
      </c>
      <c r="Q7258" t="s">
        <v>4820</v>
      </c>
      <c r="R7258" t="s">
        <v>14107</v>
      </c>
      <c r="S7258" t="s">
        <v>270</v>
      </c>
      <c r="T7258" t="b">
        <v>1</v>
      </c>
    </row>
    <row r="7259" spans="1:20" x14ac:dyDescent="0.25">
      <c r="A7259" t="s">
        <v>236</v>
      </c>
      <c r="B7259" t="s">
        <v>236</v>
      </c>
      <c r="C7259" t="s">
        <v>237</v>
      </c>
      <c r="D7259" t="s">
        <v>392</v>
      </c>
      <c r="F7259" t="s">
        <v>925</v>
      </c>
      <c r="G7259" t="s">
        <v>792</v>
      </c>
      <c r="H7259">
        <v>4.0000000000000001E-3</v>
      </c>
      <c r="I7259" t="s">
        <v>254</v>
      </c>
      <c r="J7259" t="s">
        <v>242</v>
      </c>
      <c r="K7259" t="s">
        <v>243</v>
      </c>
      <c r="L7259" t="s">
        <v>244</v>
      </c>
      <c r="M7259">
        <v>0</v>
      </c>
      <c r="N7259">
        <v>4.0000000000000001E-3</v>
      </c>
      <c r="O7259" t="s">
        <v>793</v>
      </c>
      <c r="P7259" t="s">
        <v>794</v>
      </c>
      <c r="Q7259" t="s">
        <v>397</v>
      </c>
      <c r="R7259" t="s">
        <v>2867</v>
      </c>
      <c r="S7259" t="s">
        <v>249</v>
      </c>
      <c r="T7259" t="b">
        <v>0</v>
      </c>
    </row>
    <row r="7260" spans="1:20" x14ac:dyDescent="0.25">
      <c r="A7260" t="s">
        <v>236</v>
      </c>
      <c r="B7260" t="s">
        <v>236</v>
      </c>
      <c r="C7260" t="s">
        <v>237</v>
      </c>
      <c r="D7260" t="s">
        <v>693</v>
      </c>
      <c r="E7260" t="s">
        <v>3947</v>
      </c>
      <c r="F7260" t="s">
        <v>14108</v>
      </c>
      <c r="G7260" t="s">
        <v>14109</v>
      </c>
      <c r="H7260">
        <v>202.73</v>
      </c>
      <c r="I7260" t="s">
        <v>492</v>
      </c>
      <c r="J7260" t="s">
        <v>242</v>
      </c>
      <c r="K7260" t="s">
        <v>243</v>
      </c>
      <c r="L7260" t="s">
        <v>244</v>
      </c>
      <c r="M7260">
        <v>0</v>
      </c>
      <c r="N7260">
        <v>202.73</v>
      </c>
      <c r="O7260" t="s">
        <v>1122</v>
      </c>
      <c r="P7260" t="s">
        <v>14110</v>
      </c>
      <c r="Q7260" t="s">
        <v>699</v>
      </c>
      <c r="R7260" t="s">
        <v>14111</v>
      </c>
      <c r="S7260" t="s">
        <v>249</v>
      </c>
      <c r="T7260" t="b">
        <v>1</v>
      </c>
    </row>
    <row r="7261" spans="1:20" x14ac:dyDescent="0.25">
      <c r="A7261" t="s">
        <v>236</v>
      </c>
      <c r="B7261" t="s">
        <v>236</v>
      </c>
      <c r="C7261" t="s">
        <v>237</v>
      </c>
      <c r="D7261" t="s">
        <v>392</v>
      </c>
      <c r="E7261" t="s">
        <v>251</v>
      </c>
      <c r="F7261" t="s">
        <v>252</v>
      </c>
      <c r="G7261" t="s">
        <v>9050</v>
      </c>
      <c r="H7261">
        <v>1</v>
      </c>
      <c r="I7261" t="s">
        <v>492</v>
      </c>
      <c r="J7261" t="s">
        <v>242</v>
      </c>
      <c r="K7261" t="s">
        <v>243</v>
      </c>
      <c r="L7261" t="s">
        <v>244</v>
      </c>
      <c r="M7261">
        <v>0</v>
      </c>
      <c r="N7261">
        <v>1</v>
      </c>
      <c r="O7261" t="s">
        <v>255</v>
      </c>
      <c r="P7261" t="s">
        <v>14112</v>
      </c>
      <c r="Q7261" t="s">
        <v>397</v>
      </c>
      <c r="R7261" t="s">
        <v>4396</v>
      </c>
      <c r="S7261" t="s">
        <v>249</v>
      </c>
      <c r="T7261" t="b">
        <v>1</v>
      </c>
    </row>
    <row r="7262" spans="1:20" x14ac:dyDescent="0.25">
      <c r="A7262" t="s">
        <v>259</v>
      </c>
      <c r="B7262" t="s">
        <v>260</v>
      </c>
      <c r="C7262" t="s">
        <v>237</v>
      </c>
      <c r="D7262" t="s">
        <v>683</v>
      </c>
      <c r="E7262" t="s">
        <v>2502</v>
      </c>
      <c r="F7262" t="s">
        <v>14113</v>
      </c>
      <c r="G7262" t="s">
        <v>14113</v>
      </c>
      <c r="H7262">
        <v>1.9228000000000001</v>
      </c>
      <c r="I7262" t="s">
        <v>265</v>
      </c>
      <c r="J7262" t="s">
        <v>242</v>
      </c>
      <c r="K7262" t="s">
        <v>243</v>
      </c>
      <c r="L7262" t="s">
        <v>244</v>
      </c>
      <c r="M7262">
        <v>0</v>
      </c>
      <c r="N7262">
        <v>1.9228000000000001</v>
      </c>
      <c r="O7262" t="s">
        <v>298</v>
      </c>
      <c r="P7262" t="s">
        <v>14114</v>
      </c>
      <c r="Q7262" t="s">
        <v>687</v>
      </c>
      <c r="R7262" t="s">
        <v>14115</v>
      </c>
      <c r="S7262" t="s">
        <v>270</v>
      </c>
      <c r="T7262" t="b">
        <v>1</v>
      </c>
    </row>
    <row r="7263" spans="1:20" x14ac:dyDescent="0.25">
      <c r="A7263" t="s">
        <v>259</v>
      </c>
      <c r="B7263" t="s">
        <v>260</v>
      </c>
      <c r="C7263" t="s">
        <v>294</v>
      </c>
      <c r="D7263" t="s">
        <v>683</v>
      </c>
      <c r="E7263" t="s">
        <v>2502</v>
      </c>
      <c r="F7263" t="s">
        <v>14113</v>
      </c>
      <c r="G7263" t="s">
        <v>14113</v>
      </c>
      <c r="H7263">
        <v>1.3340000000000001</v>
      </c>
      <c r="I7263" t="s">
        <v>265</v>
      </c>
      <c r="J7263" t="s">
        <v>242</v>
      </c>
      <c r="K7263" t="s">
        <v>243</v>
      </c>
      <c r="L7263" t="s">
        <v>244</v>
      </c>
      <c r="M7263">
        <v>0</v>
      </c>
      <c r="N7263">
        <v>1.3340000000000001</v>
      </c>
      <c r="O7263" t="s">
        <v>298</v>
      </c>
      <c r="P7263" t="s">
        <v>14114</v>
      </c>
      <c r="Q7263" t="s">
        <v>687</v>
      </c>
      <c r="R7263" t="s">
        <v>14115</v>
      </c>
      <c r="S7263" t="s">
        <v>270</v>
      </c>
      <c r="T7263" t="b">
        <v>1</v>
      </c>
    </row>
    <row r="7264" spans="1:20" x14ac:dyDescent="0.25">
      <c r="A7264" t="s">
        <v>259</v>
      </c>
      <c r="B7264" t="s">
        <v>6601</v>
      </c>
      <c r="C7264" t="s">
        <v>237</v>
      </c>
      <c r="D7264" t="s">
        <v>14116</v>
      </c>
      <c r="E7264" t="s">
        <v>14117</v>
      </c>
      <c r="F7264" t="s">
        <v>14118</v>
      </c>
      <c r="G7264" t="s">
        <v>14119</v>
      </c>
      <c r="H7264">
        <v>64.5</v>
      </c>
      <c r="I7264" t="s">
        <v>14120</v>
      </c>
      <c r="J7264" t="s">
        <v>242</v>
      </c>
      <c r="K7264" t="s">
        <v>243</v>
      </c>
      <c r="L7264" t="s">
        <v>244</v>
      </c>
      <c r="M7264">
        <v>0</v>
      </c>
      <c r="N7264">
        <v>64.5</v>
      </c>
      <c r="O7264" t="s">
        <v>446</v>
      </c>
      <c r="P7264" t="s">
        <v>14121</v>
      </c>
      <c r="Q7264" t="s">
        <v>14122</v>
      </c>
      <c r="R7264" t="s">
        <v>14123</v>
      </c>
      <c r="S7264" t="s">
        <v>6609</v>
      </c>
      <c r="T7264" t="b">
        <v>1</v>
      </c>
    </row>
    <row r="7265" spans="1:20" x14ac:dyDescent="0.25">
      <c r="A7265" t="s">
        <v>259</v>
      </c>
      <c r="B7265" t="s">
        <v>260</v>
      </c>
      <c r="C7265" t="s">
        <v>237</v>
      </c>
      <c r="D7265" t="s">
        <v>4772</v>
      </c>
      <c r="E7265" t="s">
        <v>2736</v>
      </c>
      <c r="F7265" t="s">
        <v>6716</v>
      </c>
      <c r="G7265" t="s">
        <v>6716</v>
      </c>
      <c r="H7265">
        <v>15.295999999999999</v>
      </c>
      <c r="I7265" t="s">
        <v>265</v>
      </c>
      <c r="J7265" t="s">
        <v>242</v>
      </c>
      <c r="K7265" t="s">
        <v>243</v>
      </c>
      <c r="L7265" t="s">
        <v>244</v>
      </c>
      <c r="M7265">
        <v>0</v>
      </c>
      <c r="N7265">
        <v>15.295999999999999</v>
      </c>
      <c r="O7265" t="s">
        <v>290</v>
      </c>
      <c r="P7265" t="s">
        <v>14124</v>
      </c>
      <c r="Q7265" t="s">
        <v>4775</v>
      </c>
      <c r="R7265" t="s">
        <v>14125</v>
      </c>
      <c r="S7265" t="s">
        <v>270</v>
      </c>
      <c r="T7265" t="b">
        <v>1</v>
      </c>
    </row>
    <row r="7266" spans="1:20" x14ac:dyDescent="0.25">
      <c r="A7266" t="s">
        <v>259</v>
      </c>
      <c r="B7266" t="s">
        <v>260</v>
      </c>
      <c r="C7266" t="s">
        <v>294</v>
      </c>
      <c r="D7266" t="s">
        <v>4772</v>
      </c>
      <c r="E7266" t="s">
        <v>2736</v>
      </c>
      <c r="F7266" t="s">
        <v>6716</v>
      </c>
      <c r="G7266" t="s">
        <v>6716</v>
      </c>
      <c r="H7266">
        <v>7.2</v>
      </c>
      <c r="I7266" t="s">
        <v>265</v>
      </c>
      <c r="J7266" t="s">
        <v>242</v>
      </c>
      <c r="K7266" t="s">
        <v>243</v>
      </c>
      <c r="L7266" t="s">
        <v>244</v>
      </c>
      <c r="M7266">
        <v>0</v>
      </c>
      <c r="N7266">
        <v>7.2</v>
      </c>
      <c r="O7266" t="s">
        <v>290</v>
      </c>
      <c r="P7266" t="s">
        <v>14124</v>
      </c>
      <c r="Q7266" t="s">
        <v>4775</v>
      </c>
      <c r="R7266" t="s">
        <v>14125</v>
      </c>
      <c r="S7266" t="s">
        <v>270</v>
      </c>
      <c r="T7266" t="b">
        <v>1</v>
      </c>
    </row>
    <row r="7267" spans="1:20" x14ac:dyDescent="0.25">
      <c r="A7267" t="s">
        <v>259</v>
      </c>
      <c r="B7267" t="s">
        <v>260</v>
      </c>
      <c r="C7267" t="s">
        <v>237</v>
      </c>
      <c r="D7267" t="s">
        <v>3088</v>
      </c>
      <c r="E7267" t="s">
        <v>7043</v>
      </c>
      <c r="F7267" t="s">
        <v>7043</v>
      </c>
      <c r="G7267" t="s">
        <v>7044</v>
      </c>
      <c r="H7267">
        <v>2.3039999999999998</v>
      </c>
      <c r="I7267" t="s">
        <v>265</v>
      </c>
      <c r="J7267" t="s">
        <v>242</v>
      </c>
      <c r="K7267" t="s">
        <v>243</v>
      </c>
      <c r="L7267" t="s">
        <v>244</v>
      </c>
      <c r="M7267">
        <v>0</v>
      </c>
      <c r="N7267">
        <v>2.3039999999999998</v>
      </c>
      <c r="O7267" t="s">
        <v>324</v>
      </c>
      <c r="P7267" t="s">
        <v>14126</v>
      </c>
      <c r="Q7267" t="s">
        <v>3092</v>
      </c>
      <c r="R7267" t="s">
        <v>14127</v>
      </c>
      <c r="S7267" t="s">
        <v>270</v>
      </c>
      <c r="T7267" t="b">
        <v>1</v>
      </c>
    </row>
    <row r="7268" spans="1:20" x14ac:dyDescent="0.25">
      <c r="A7268" t="s">
        <v>259</v>
      </c>
      <c r="B7268" t="s">
        <v>260</v>
      </c>
      <c r="C7268" t="s">
        <v>336</v>
      </c>
      <c r="D7268" t="s">
        <v>3088</v>
      </c>
      <c r="E7268" t="s">
        <v>7043</v>
      </c>
      <c r="F7268" t="s">
        <v>7043</v>
      </c>
      <c r="G7268" t="s">
        <v>7044</v>
      </c>
      <c r="H7268">
        <v>11908</v>
      </c>
      <c r="I7268" t="s">
        <v>265</v>
      </c>
      <c r="J7268" t="s">
        <v>242</v>
      </c>
      <c r="K7268" t="s">
        <v>243</v>
      </c>
      <c r="L7268" t="s">
        <v>244</v>
      </c>
      <c r="M7268">
        <v>0</v>
      </c>
      <c r="N7268">
        <v>11908</v>
      </c>
      <c r="O7268" t="s">
        <v>324</v>
      </c>
      <c r="P7268" t="s">
        <v>14126</v>
      </c>
      <c r="Q7268" t="s">
        <v>3092</v>
      </c>
      <c r="R7268" t="s">
        <v>14128</v>
      </c>
      <c r="S7268" t="s">
        <v>270</v>
      </c>
      <c r="T7268" t="b">
        <v>1</v>
      </c>
    </row>
    <row r="7269" spans="1:20" x14ac:dyDescent="0.25">
      <c r="A7269" t="s">
        <v>259</v>
      </c>
      <c r="B7269" t="s">
        <v>260</v>
      </c>
      <c r="C7269" t="s">
        <v>336</v>
      </c>
      <c r="D7269" t="s">
        <v>3088</v>
      </c>
      <c r="E7269" t="s">
        <v>7043</v>
      </c>
      <c r="F7269" t="s">
        <v>7043</v>
      </c>
      <c r="G7269" t="s">
        <v>7044</v>
      </c>
      <c r="H7269">
        <v>23009</v>
      </c>
      <c r="I7269" t="s">
        <v>265</v>
      </c>
      <c r="J7269" t="s">
        <v>242</v>
      </c>
      <c r="K7269" t="s">
        <v>243</v>
      </c>
      <c r="L7269" t="s">
        <v>244</v>
      </c>
      <c r="M7269">
        <v>0</v>
      </c>
      <c r="N7269">
        <v>23009</v>
      </c>
      <c r="O7269" t="s">
        <v>324</v>
      </c>
      <c r="P7269" t="s">
        <v>14126</v>
      </c>
      <c r="Q7269" t="s">
        <v>3092</v>
      </c>
      <c r="R7269" t="s">
        <v>14129</v>
      </c>
      <c r="S7269" t="s">
        <v>270</v>
      </c>
      <c r="T7269" t="b">
        <v>1</v>
      </c>
    </row>
    <row r="7270" spans="1:20" x14ac:dyDescent="0.25">
      <c r="A7270" t="s">
        <v>259</v>
      </c>
      <c r="B7270" t="s">
        <v>260</v>
      </c>
      <c r="C7270" t="s">
        <v>237</v>
      </c>
      <c r="D7270" t="s">
        <v>715</v>
      </c>
      <c r="E7270" t="s">
        <v>10182</v>
      </c>
      <c r="F7270" t="s">
        <v>14130</v>
      </c>
      <c r="G7270" t="s">
        <v>14131</v>
      </c>
      <c r="H7270">
        <v>2.8540000000000001</v>
      </c>
      <c r="I7270" t="s">
        <v>265</v>
      </c>
      <c r="J7270" t="s">
        <v>242</v>
      </c>
      <c r="K7270" t="s">
        <v>243</v>
      </c>
      <c r="L7270" t="s">
        <v>244</v>
      </c>
      <c r="M7270">
        <v>0</v>
      </c>
      <c r="N7270">
        <v>2.8540000000000001</v>
      </c>
      <c r="O7270" t="s">
        <v>266</v>
      </c>
      <c r="P7270" t="s">
        <v>14132</v>
      </c>
      <c r="Q7270" t="s">
        <v>717</v>
      </c>
      <c r="R7270" t="s">
        <v>14133</v>
      </c>
      <c r="S7270" t="s">
        <v>270</v>
      </c>
      <c r="T7270" t="b">
        <v>1</v>
      </c>
    </row>
    <row r="7271" spans="1:20" x14ac:dyDescent="0.25">
      <c r="A7271" t="s">
        <v>259</v>
      </c>
      <c r="B7271" t="s">
        <v>260</v>
      </c>
      <c r="C7271" t="s">
        <v>294</v>
      </c>
      <c r="D7271" t="s">
        <v>715</v>
      </c>
      <c r="E7271" t="s">
        <v>10182</v>
      </c>
      <c r="F7271" t="s">
        <v>14130</v>
      </c>
      <c r="G7271" t="s">
        <v>14131</v>
      </c>
      <c r="H7271">
        <v>0.83799999999999997</v>
      </c>
      <c r="I7271" t="s">
        <v>265</v>
      </c>
      <c r="J7271" t="s">
        <v>242</v>
      </c>
      <c r="K7271" t="s">
        <v>243</v>
      </c>
      <c r="L7271" t="s">
        <v>244</v>
      </c>
      <c r="M7271">
        <v>0</v>
      </c>
      <c r="N7271">
        <v>0.83799999999999997</v>
      </c>
      <c r="O7271" t="s">
        <v>266</v>
      </c>
      <c r="P7271" t="s">
        <v>14132</v>
      </c>
      <c r="Q7271" t="s">
        <v>717</v>
      </c>
      <c r="R7271" t="s">
        <v>14133</v>
      </c>
      <c r="S7271" t="s">
        <v>270</v>
      </c>
      <c r="T7271" t="b">
        <v>1</v>
      </c>
    </row>
    <row r="7272" spans="1:20" x14ac:dyDescent="0.25">
      <c r="A7272" t="s">
        <v>259</v>
      </c>
      <c r="B7272" t="s">
        <v>260</v>
      </c>
      <c r="C7272" t="s">
        <v>237</v>
      </c>
      <c r="D7272" t="s">
        <v>514</v>
      </c>
      <c r="E7272" t="s">
        <v>5172</v>
      </c>
      <c r="F7272" t="s">
        <v>14134</v>
      </c>
      <c r="G7272" t="s">
        <v>14135</v>
      </c>
      <c r="H7272">
        <v>0.36199999999999999</v>
      </c>
      <c r="I7272" t="s">
        <v>265</v>
      </c>
      <c r="J7272" t="s">
        <v>242</v>
      </c>
      <c r="K7272" t="s">
        <v>243</v>
      </c>
      <c r="L7272" t="s">
        <v>244</v>
      </c>
      <c r="M7272">
        <v>0</v>
      </c>
      <c r="N7272">
        <v>0.36199999999999999</v>
      </c>
      <c r="O7272" t="s">
        <v>518</v>
      </c>
      <c r="P7272" t="s">
        <v>14136</v>
      </c>
      <c r="Q7272" t="s">
        <v>520</v>
      </c>
      <c r="R7272" t="s">
        <v>14137</v>
      </c>
      <c r="S7272" t="s">
        <v>270</v>
      </c>
      <c r="T7272" t="b">
        <v>1</v>
      </c>
    </row>
    <row r="7273" spans="1:20" x14ac:dyDescent="0.25">
      <c r="A7273" t="s">
        <v>259</v>
      </c>
      <c r="B7273" t="s">
        <v>260</v>
      </c>
      <c r="C7273" t="s">
        <v>237</v>
      </c>
      <c r="D7273" t="s">
        <v>418</v>
      </c>
      <c r="E7273" t="s">
        <v>1885</v>
      </c>
      <c r="F7273" t="s">
        <v>14138</v>
      </c>
      <c r="G7273" t="s">
        <v>14139</v>
      </c>
      <c r="H7273">
        <v>0.109</v>
      </c>
      <c r="I7273" t="s">
        <v>265</v>
      </c>
      <c r="J7273" t="s">
        <v>242</v>
      </c>
      <c r="K7273" t="s">
        <v>243</v>
      </c>
      <c r="L7273" t="s">
        <v>244</v>
      </c>
      <c r="M7273">
        <v>0</v>
      </c>
      <c r="N7273">
        <v>0.109</v>
      </c>
      <c r="O7273" t="s">
        <v>2901</v>
      </c>
      <c r="P7273" t="s">
        <v>14140</v>
      </c>
      <c r="Q7273" t="s">
        <v>423</v>
      </c>
      <c r="R7273" t="s">
        <v>14141</v>
      </c>
      <c r="S7273" t="s">
        <v>270</v>
      </c>
      <c r="T7273" t="b">
        <v>1</v>
      </c>
    </row>
    <row r="7274" spans="1:20" x14ac:dyDescent="0.25">
      <c r="A7274" t="s">
        <v>259</v>
      </c>
      <c r="B7274" t="s">
        <v>260</v>
      </c>
      <c r="C7274" t="s">
        <v>237</v>
      </c>
      <c r="D7274" t="s">
        <v>2506</v>
      </c>
      <c r="E7274" t="s">
        <v>7744</v>
      </c>
      <c r="F7274" t="s">
        <v>7460</v>
      </c>
      <c r="G7274" t="s">
        <v>7460</v>
      </c>
      <c r="H7274">
        <v>0.59199999999999997</v>
      </c>
      <c r="I7274" t="s">
        <v>265</v>
      </c>
      <c r="J7274" t="s">
        <v>242</v>
      </c>
      <c r="K7274" t="s">
        <v>243</v>
      </c>
      <c r="L7274" t="s">
        <v>244</v>
      </c>
      <c r="M7274">
        <v>0</v>
      </c>
      <c r="N7274">
        <v>0.59199999999999997</v>
      </c>
      <c r="O7274" t="s">
        <v>990</v>
      </c>
      <c r="P7274" t="s">
        <v>14142</v>
      </c>
      <c r="Q7274" t="s">
        <v>2510</v>
      </c>
      <c r="R7274" t="s">
        <v>14143</v>
      </c>
      <c r="S7274" t="s">
        <v>270</v>
      </c>
      <c r="T7274" t="b">
        <v>1</v>
      </c>
    </row>
    <row r="7275" spans="1:20" x14ac:dyDescent="0.25">
      <c r="A7275" t="s">
        <v>259</v>
      </c>
      <c r="B7275" t="s">
        <v>260</v>
      </c>
      <c r="C7275" t="s">
        <v>294</v>
      </c>
      <c r="D7275" t="s">
        <v>2506</v>
      </c>
      <c r="E7275" t="s">
        <v>7744</v>
      </c>
      <c r="F7275" t="s">
        <v>7460</v>
      </c>
      <c r="G7275" t="s">
        <v>7460</v>
      </c>
      <c r="H7275">
        <v>0.35199999999999998</v>
      </c>
      <c r="I7275" t="s">
        <v>265</v>
      </c>
      <c r="J7275" t="s">
        <v>242</v>
      </c>
      <c r="K7275" t="s">
        <v>243</v>
      </c>
      <c r="L7275" t="s">
        <v>244</v>
      </c>
      <c r="M7275">
        <v>0</v>
      </c>
      <c r="N7275">
        <v>0.35199999999999998</v>
      </c>
      <c r="O7275" t="s">
        <v>990</v>
      </c>
      <c r="P7275" t="s">
        <v>14142</v>
      </c>
      <c r="Q7275" t="s">
        <v>2510</v>
      </c>
      <c r="R7275" t="s">
        <v>14143</v>
      </c>
      <c r="S7275" t="s">
        <v>270</v>
      </c>
      <c r="T7275" t="b">
        <v>1</v>
      </c>
    </row>
    <row r="7276" spans="1:20" x14ac:dyDescent="0.25">
      <c r="A7276" t="s">
        <v>259</v>
      </c>
      <c r="B7276" t="s">
        <v>260</v>
      </c>
      <c r="C7276" t="s">
        <v>237</v>
      </c>
      <c r="D7276" t="s">
        <v>1142</v>
      </c>
      <c r="E7276" t="s">
        <v>1648</v>
      </c>
      <c r="F7276" t="s">
        <v>7773</v>
      </c>
      <c r="G7276" t="s">
        <v>7773</v>
      </c>
      <c r="H7276">
        <v>1.536</v>
      </c>
      <c r="I7276" t="s">
        <v>265</v>
      </c>
      <c r="J7276" t="s">
        <v>242</v>
      </c>
      <c r="K7276" t="s">
        <v>243</v>
      </c>
      <c r="L7276" t="s">
        <v>244</v>
      </c>
      <c r="M7276">
        <v>0</v>
      </c>
      <c r="N7276">
        <v>1.536</v>
      </c>
      <c r="O7276" t="s">
        <v>324</v>
      </c>
      <c r="P7276" t="s">
        <v>14144</v>
      </c>
      <c r="Q7276" t="s">
        <v>1146</v>
      </c>
      <c r="R7276" t="s">
        <v>14145</v>
      </c>
      <c r="S7276" t="s">
        <v>270</v>
      </c>
      <c r="T7276" t="b">
        <v>1</v>
      </c>
    </row>
    <row r="7277" spans="1:20" x14ac:dyDescent="0.25">
      <c r="A7277" t="s">
        <v>259</v>
      </c>
      <c r="B7277" t="s">
        <v>260</v>
      </c>
      <c r="C7277" t="s">
        <v>336</v>
      </c>
      <c r="D7277" t="s">
        <v>1142</v>
      </c>
      <c r="E7277" t="s">
        <v>1648</v>
      </c>
      <c r="F7277" t="s">
        <v>7773</v>
      </c>
      <c r="G7277" t="s">
        <v>7773</v>
      </c>
      <c r="H7277">
        <v>7939</v>
      </c>
      <c r="I7277" t="s">
        <v>265</v>
      </c>
      <c r="J7277" t="s">
        <v>242</v>
      </c>
      <c r="K7277" t="s">
        <v>243</v>
      </c>
      <c r="L7277" t="s">
        <v>244</v>
      </c>
      <c r="M7277">
        <v>0</v>
      </c>
      <c r="N7277">
        <v>7939</v>
      </c>
      <c r="O7277" t="s">
        <v>674</v>
      </c>
      <c r="P7277" t="s">
        <v>14144</v>
      </c>
      <c r="Q7277" t="s">
        <v>1146</v>
      </c>
      <c r="R7277" t="s">
        <v>14146</v>
      </c>
      <c r="S7277" t="s">
        <v>270</v>
      </c>
      <c r="T7277" t="b">
        <v>1</v>
      </c>
    </row>
    <row r="7278" spans="1:20" x14ac:dyDescent="0.25">
      <c r="A7278" t="s">
        <v>259</v>
      </c>
      <c r="B7278" t="s">
        <v>260</v>
      </c>
      <c r="C7278" t="s">
        <v>336</v>
      </c>
      <c r="D7278" t="s">
        <v>1142</v>
      </c>
      <c r="E7278" t="s">
        <v>1648</v>
      </c>
      <c r="F7278" t="s">
        <v>7773</v>
      </c>
      <c r="G7278" t="s">
        <v>7773</v>
      </c>
      <c r="H7278">
        <v>15339</v>
      </c>
      <c r="I7278" t="s">
        <v>265</v>
      </c>
      <c r="J7278" t="s">
        <v>242</v>
      </c>
      <c r="K7278" t="s">
        <v>243</v>
      </c>
      <c r="L7278" t="s">
        <v>244</v>
      </c>
      <c r="M7278">
        <v>0</v>
      </c>
      <c r="N7278">
        <v>15339</v>
      </c>
      <c r="O7278" t="s">
        <v>674</v>
      </c>
      <c r="P7278" t="s">
        <v>14144</v>
      </c>
      <c r="Q7278" t="s">
        <v>1146</v>
      </c>
      <c r="R7278" t="s">
        <v>14147</v>
      </c>
      <c r="S7278" t="s">
        <v>270</v>
      </c>
      <c r="T7278" t="b">
        <v>1</v>
      </c>
    </row>
    <row r="7279" spans="1:20" x14ac:dyDescent="0.25">
      <c r="A7279" t="s">
        <v>259</v>
      </c>
      <c r="B7279" t="s">
        <v>260</v>
      </c>
      <c r="C7279" t="s">
        <v>237</v>
      </c>
      <c r="D7279" t="s">
        <v>5189</v>
      </c>
      <c r="E7279" t="s">
        <v>5001</v>
      </c>
      <c r="F7279" t="s">
        <v>5002</v>
      </c>
      <c r="G7279" t="s">
        <v>5002</v>
      </c>
      <c r="H7279">
        <v>5.82</v>
      </c>
      <c r="I7279" t="s">
        <v>265</v>
      </c>
      <c r="J7279" t="s">
        <v>242</v>
      </c>
      <c r="K7279" t="s">
        <v>243</v>
      </c>
      <c r="L7279" t="s">
        <v>244</v>
      </c>
      <c r="M7279">
        <v>0</v>
      </c>
      <c r="N7279">
        <v>5.82</v>
      </c>
      <c r="O7279" t="s">
        <v>324</v>
      </c>
      <c r="P7279" t="s">
        <v>14148</v>
      </c>
      <c r="Q7279" t="s">
        <v>5191</v>
      </c>
      <c r="R7279" t="s">
        <v>14149</v>
      </c>
      <c r="S7279" t="s">
        <v>270</v>
      </c>
      <c r="T7279" t="b">
        <v>1</v>
      </c>
    </row>
    <row r="7280" spans="1:20" x14ac:dyDescent="0.25">
      <c r="A7280" t="s">
        <v>259</v>
      </c>
      <c r="B7280" t="s">
        <v>260</v>
      </c>
      <c r="C7280" t="s">
        <v>294</v>
      </c>
      <c r="D7280" t="s">
        <v>5189</v>
      </c>
      <c r="E7280" t="s">
        <v>5001</v>
      </c>
      <c r="F7280" t="s">
        <v>5002</v>
      </c>
      <c r="G7280" t="s">
        <v>5002</v>
      </c>
      <c r="H7280">
        <v>2.6920000000000002</v>
      </c>
      <c r="I7280" t="s">
        <v>265</v>
      </c>
      <c r="J7280" t="s">
        <v>242</v>
      </c>
      <c r="K7280" t="s">
        <v>243</v>
      </c>
      <c r="L7280" t="s">
        <v>244</v>
      </c>
      <c r="M7280">
        <v>0</v>
      </c>
      <c r="N7280">
        <v>2.6920000000000002</v>
      </c>
      <c r="O7280" t="s">
        <v>324</v>
      </c>
      <c r="P7280" t="s">
        <v>14148</v>
      </c>
      <c r="Q7280" t="s">
        <v>5191</v>
      </c>
      <c r="R7280" t="s">
        <v>14149</v>
      </c>
      <c r="S7280" t="s">
        <v>270</v>
      </c>
      <c r="T7280" t="b">
        <v>1</v>
      </c>
    </row>
    <row r="7281" spans="1:20" x14ac:dyDescent="0.25">
      <c r="A7281" t="s">
        <v>259</v>
      </c>
      <c r="B7281" t="s">
        <v>260</v>
      </c>
      <c r="C7281" t="s">
        <v>237</v>
      </c>
      <c r="D7281" t="s">
        <v>1047</v>
      </c>
      <c r="E7281" t="s">
        <v>5644</v>
      </c>
      <c r="F7281" t="s">
        <v>6618</v>
      </c>
      <c r="G7281" t="s">
        <v>6618</v>
      </c>
      <c r="H7281">
        <v>0.36</v>
      </c>
      <c r="I7281" t="s">
        <v>265</v>
      </c>
      <c r="J7281" t="s">
        <v>242</v>
      </c>
      <c r="K7281" t="s">
        <v>243</v>
      </c>
      <c r="L7281" t="s">
        <v>244</v>
      </c>
      <c r="M7281">
        <v>0</v>
      </c>
      <c r="N7281">
        <v>0.36</v>
      </c>
      <c r="O7281" t="s">
        <v>245</v>
      </c>
      <c r="P7281" t="s">
        <v>14150</v>
      </c>
      <c r="Q7281" t="s">
        <v>1051</v>
      </c>
      <c r="R7281" t="s">
        <v>14151</v>
      </c>
      <c r="S7281" t="s">
        <v>270</v>
      </c>
      <c r="T7281" t="b">
        <v>1</v>
      </c>
    </row>
    <row r="7282" spans="1:20" x14ac:dyDescent="0.25">
      <c r="A7282" t="s">
        <v>259</v>
      </c>
      <c r="B7282" t="s">
        <v>260</v>
      </c>
      <c r="C7282" t="s">
        <v>294</v>
      </c>
      <c r="D7282" t="s">
        <v>1047</v>
      </c>
      <c r="E7282" t="s">
        <v>5644</v>
      </c>
      <c r="F7282" t="s">
        <v>6618</v>
      </c>
      <c r="G7282" t="s">
        <v>6618</v>
      </c>
      <c r="H7282">
        <v>0.23799999999999999</v>
      </c>
      <c r="I7282" t="s">
        <v>265</v>
      </c>
      <c r="J7282" t="s">
        <v>242</v>
      </c>
      <c r="K7282" t="s">
        <v>243</v>
      </c>
      <c r="L7282" t="s">
        <v>244</v>
      </c>
      <c r="M7282">
        <v>0</v>
      </c>
      <c r="N7282">
        <v>0.23799999999999999</v>
      </c>
      <c r="O7282" t="s">
        <v>245</v>
      </c>
      <c r="P7282" t="s">
        <v>14150</v>
      </c>
      <c r="Q7282" t="s">
        <v>1051</v>
      </c>
      <c r="R7282" t="s">
        <v>14151</v>
      </c>
      <c r="S7282" t="s">
        <v>270</v>
      </c>
      <c r="T7282" t="b">
        <v>1</v>
      </c>
    </row>
    <row r="7283" spans="1:20" x14ac:dyDescent="0.25">
      <c r="A7283" t="s">
        <v>259</v>
      </c>
      <c r="B7283" t="s">
        <v>260</v>
      </c>
      <c r="C7283" t="s">
        <v>237</v>
      </c>
      <c r="D7283" t="s">
        <v>1316</v>
      </c>
      <c r="E7283" t="s">
        <v>4557</v>
      </c>
      <c r="F7283" t="s">
        <v>14152</v>
      </c>
      <c r="G7283" t="s">
        <v>14153</v>
      </c>
      <c r="H7283">
        <v>4.6027999999999999E-2</v>
      </c>
      <c r="I7283" t="s">
        <v>265</v>
      </c>
      <c r="J7283" t="s">
        <v>242</v>
      </c>
      <c r="K7283" t="s">
        <v>243</v>
      </c>
      <c r="L7283" t="s">
        <v>244</v>
      </c>
      <c r="M7283">
        <v>0</v>
      </c>
      <c r="N7283">
        <v>4.6027999999999999E-2</v>
      </c>
      <c r="O7283" t="s">
        <v>372</v>
      </c>
      <c r="P7283" t="s">
        <v>14154</v>
      </c>
      <c r="Q7283" t="s">
        <v>1321</v>
      </c>
      <c r="R7283" t="s">
        <v>14155</v>
      </c>
      <c r="S7283" t="s">
        <v>270</v>
      </c>
      <c r="T7283" t="b">
        <v>1</v>
      </c>
    </row>
    <row r="7284" spans="1:20" x14ac:dyDescent="0.25">
      <c r="A7284" t="s">
        <v>259</v>
      </c>
      <c r="B7284" t="s">
        <v>260</v>
      </c>
      <c r="C7284" t="s">
        <v>237</v>
      </c>
      <c r="D7284" t="s">
        <v>1015</v>
      </c>
      <c r="E7284" t="s">
        <v>5258</v>
      </c>
      <c r="F7284" t="s">
        <v>11745</v>
      </c>
      <c r="G7284" t="s">
        <v>11745</v>
      </c>
      <c r="H7284">
        <v>3.0800000000000001E-2</v>
      </c>
      <c r="I7284" t="s">
        <v>265</v>
      </c>
      <c r="J7284" t="s">
        <v>242</v>
      </c>
      <c r="K7284" t="s">
        <v>243</v>
      </c>
      <c r="L7284" t="s">
        <v>244</v>
      </c>
      <c r="M7284">
        <v>0</v>
      </c>
      <c r="N7284">
        <v>3.0800000000000001E-2</v>
      </c>
      <c r="O7284" t="s">
        <v>446</v>
      </c>
      <c r="P7284" t="s">
        <v>14156</v>
      </c>
      <c r="Q7284" t="s">
        <v>1019</v>
      </c>
      <c r="R7284" t="s">
        <v>14157</v>
      </c>
      <c r="S7284" t="s">
        <v>270</v>
      </c>
      <c r="T7284" t="b">
        <v>1</v>
      </c>
    </row>
    <row r="7285" spans="1:20" x14ac:dyDescent="0.25">
      <c r="A7285" t="s">
        <v>259</v>
      </c>
      <c r="B7285" t="s">
        <v>260</v>
      </c>
      <c r="C7285" t="s">
        <v>237</v>
      </c>
      <c r="D7285" t="s">
        <v>847</v>
      </c>
      <c r="E7285" t="s">
        <v>848</v>
      </c>
      <c r="F7285" t="s">
        <v>9345</v>
      </c>
      <c r="G7285" t="s">
        <v>9345</v>
      </c>
      <c r="H7285">
        <v>3.0599999999999999E-2</v>
      </c>
      <c r="I7285" t="s">
        <v>265</v>
      </c>
      <c r="J7285" t="s">
        <v>242</v>
      </c>
      <c r="K7285" t="s">
        <v>243</v>
      </c>
      <c r="L7285" t="s">
        <v>244</v>
      </c>
      <c r="M7285">
        <v>0</v>
      </c>
      <c r="N7285">
        <v>3.0599999999999999E-2</v>
      </c>
      <c r="O7285" t="s">
        <v>446</v>
      </c>
      <c r="P7285" t="s">
        <v>14158</v>
      </c>
      <c r="Q7285" t="s">
        <v>851</v>
      </c>
      <c r="R7285" t="s">
        <v>14159</v>
      </c>
      <c r="S7285" t="s">
        <v>270</v>
      </c>
      <c r="T7285" t="b">
        <v>1</v>
      </c>
    </row>
    <row r="7286" spans="1:20" x14ac:dyDescent="0.25">
      <c r="A7286" t="s">
        <v>236</v>
      </c>
      <c r="B7286" t="s">
        <v>236</v>
      </c>
      <c r="C7286" t="s">
        <v>237</v>
      </c>
      <c r="D7286" t="s">
        <v>392</v>
      </c>
      <c r="F7286" t="s">
        <v>672</v>
      </c>
      <c r="G7286" t="s">
        <v>2256</v>
      </c>
      <c r="H7286">
        <v>4.6800000000000001E-2</v>
      </c>
      <c r="I7286" t="s">
        <v>341</v>
      </c>
      <c r="J7286" t="s">
        <v>242</v>
      </c>
      <c r="K7286" t="s">
        <v>243</v>
      </c>
      <c r="L7286" t="s">
        <v>244</v>
      </c>
      <c r="M7286">
        <v>0</v>
      </c>
      <c r="N7286">
        <v>4.6800000000000001E-2</v>
      </c>
      <c r="O7286" t="s">
        <v>690</v>
      </c>
      <c r="P7286" t="s">
        <v>12399</v>
      </c>
      <c r="Q7286" t="s">
        <v>397</v>
      </c>
      <c r="R7286" t="s">
        <v>5679</v>
      </c>
      <c r="S7286" t="s">
        <v>249</v>
      </c>
      <c r="T7286" t="b">
        <v>1</v>
      </c>
    </row>
    <row r="7287" spans="1:20" x14ac:dyDescent="0.25">
      <c r="A7287" t="s">
        <v>236</v>
      </c>
      <c r="B7287" t="s">
        <v>236</v>
      </c>
      <c r="C7287" t="s">
        <v>237</v>
      </c>
      <c r="D7287" t="s">
        <v>392</v>
      </c>
      <c r="F7287" t="s">
        <v>672</v>
      </c>
      <c r="G7287" t="s">
        <v>2256</v>
      </c>
      <c r="H7287">
        <v>4.4928000000000003E-2</v>
      </c>
      <c r="I7287" t="s">
        <v>341</v>
      </c>
      <c r="J7287" t="s">
        <v>242</v>
      </c>
      <c r="K7287" t="s">
        <v>243</v>
      </c>
      <c r="L7287" t="s">
        <v>244</v>
      </c>
      <c r="M7287">
        <v>51200</v>
      </c>
      <c r="N7287">
        <v>4.4928000000000003E-2</v>
      </c>
      <c r="O7287" t="s">
        <v>690</v>
      </c>
      <c r="P7287" t="s">
        <v>12399</v>
      </c>
      <c r="Q7287" t="s">
        <v>397</v>
      </c>
      <c r="R7287" t="s">
        <v>5679</v>
      </c>
      <c r="S7287" t="s">
        <v>249</v>
      </c>
      <c r="T7287" t="b">
        <v>1</v>
      </c>
    </row>
    <row r="7288" spans="1:20" x14ac:dyDescent="0.25">
      <c r="A7288" t="s">
        <v>236</v>
      </c>
      <c r="B7288" t="s">
        <v>236</v>
      </c>
      <c r="C7288" t="s">
        <v>237</v>
      </c>
      <c r="D7288" t="s">
        <v>392</v>
      </c>
      <c r="F7288" t="s">
        <v>672</v>
      </c>
      <c r="G7288" t="s">
        <v>2256</v>
      </c>
      <c r="H7288">
        <v>4.3055999999999997E-2</v>
      </c>
      <c r="I7288" t="s">
        <v>341</v>
      </c>
      <c r="J7288" t="s">
        <v>242</v>
      </c>
      <c r="K7288" t="s">
        <v>243</v>
      </c>
      <c r="L7288" t="s">
        <v>244</v>
      </c>
      <c r="M7288">
        <v>512000</v>
      </c>
      <c r="N7288">
        <v>4.3055999999999997E-2</v>
      </c>
      <c r="O7288" t="s">
        <v>690</v>
      </c>
      <c r="P7288" t="s">
        <v>12399</v>
      </c>
      <c r="Q7288" t="s">
        <v>397</v>
      </c>
      <c r="R7288" t="s">
        <v>5679</v>
      </c>
      <c r="S7288" t="s">
        <v>249</v>
      </c>
      <c r="T7288" t="b">
        <v>1</v>
      </c>
    </row>
    <row r="7289" spans="1:20" x14ac:dyDescent="0.25">
      <c r="A7289" t="s">
        <v>259</v>
      </c>
      <c r="B7289" t="s">
        <v>260</v>
      </c>
      <c r="C7289" t="s">
        <v>237</v>
      </c>
      <c r="D7289" t="s">
        <v>956</v>
      </c>
      <c r="E7289" t="s">
        <v>4094</v>
      </c>
      <c r="F7289" t="s">
        <v>8816</v>
      </c>
      <c r="G7289" t="s">
        <v>8816</v>
      </c>
      <c r="H7289">
        <v>0.60869099999999998</v>
      </c>
      <c r="I7289" t="s">
        <v>265</v>
      </c>
      <c r="J7289" t="s">
        <v>242</v>
      </c>
      <c r="K7289" t="s">
        <v>243</v>
      </c>
      <c r="L7289" t="s">
        <v>244</v>
      </c>
      <c r="M7289">
        <v>0</v>
      </c>
      <c r="N7289">
        <v>0.60869099999999998</v>
      </c>
      <c r="O7289" t="s">
        <v>372</v>
      </c>
      <c r="P7289" t="s">
        <v>14160</v>
      </c>
      <c r="Q7289" t="s">
        <v>960</v>
      </c>
      <c r="R7289" t="s">
        <v>14161</v>
      </c>
      <c r="S7289" t="s">
        <v>270</v>
      </c>
      <c r="T7289" t="b">
        <v>1</v>
      </c>
    </row>
    <row r="7290" spans="1:20" x14ac:dyDescent="0.25">
      <c r="A7290" t="s">
        <v>259</v>
      </c>
      <c r="B7290" t="s">
        <v>260</v>
      </c>
      <c r="C7290" t="s">
        <v>294</v>
      </c>
      <c r="D7290" t="s">
        <v>956</v>
      </c>
      <c r="E7290" t="s">
        <v>4094</v>
      </c>
      <c r="F7290" t="s">
        <v>8816</v>
      </c>
      <c r="G7290" t="s">
        <v>8816</v>
      </c>
      <c r="H7290">
        <v>0.23039999999999999</v>
      </c>
      <c r="I7290" t="s">
        <v>265</v>
      </c>
      <c r="J7290" t="s">
        <v>242</v>
      </c>
      <c r="K7290" t="s">
        <v>243</v>
      </c>
      <c r="L7290" t="s">
        <v>244</v>
      </c>
      <c r="M7290">
        <v>0</v>
      </c>
      <c r="N7290">
        <v>0.23039999999999999</v>
      </c>
      <c r="O7290" t="s">
        <v>372</v>
      </c>
      <c r="P7290" t="s">
        <v>14160</v>
      </c>
      <c r="Q7290" t="s">
        <v>960</v>
      </c>
      <c r="R7290" t="s">
        <v>14161</v>
      </c>
      <c r="S7290" t="s">
        <v>270</v>
      </c>
      <c r="T7290" t="b">
        <v>1</v>
      </c>
    </row>
    <row r="7291" spans="1:20" x14ac:dyDescent="0.25">
      <c r="A7291" t="s">
        <v>259</v>
      </c>
      <c r="B7291" t="s">
        <v>260</v>
      </c>
      <c r="C7291" t="s">
        <v>237</v>
      </c>
      <c r="D7291" t="s">
        <v>2836</v>
      </c>
      <c r="E7291" t="s">
        <v>1237</v>
      </c>
      <c r="F7291" t="s">
        <v>13361</v>
      </c>
      <c r="G7291" t="s">
        <v>13361</v>
      </c>
      <c r="H7291">
        <v>1.9199999999999998E-2</v>
      </c>
      <c r="I7291" t="s">
        <v>265</v>
      </c>
      <c r="J7291" t="s">
        <v>242</v>
      </c>
      <c r="K7291" t="s">
        <v>243</v>
      </c>
      <c r="L7291" t="s">
        <v>244</v>
      </c>
      <c r="M7291">
        <v>0</v>
      </c>
      <c r="N7291">
        <v>1.9199999999999998E-2</v>
      </c>
      <c r="O7291" t="s">
        <v>283</v>
      </c>
      <c r="P7291" t="s">
        <v>14162</v>
      </c>
      <c r="Q7291" t="s">
        <v>2838</v>
      </c>
      <c r="R7291" t="s">
        <v>14163</v>
      </c>
      <c r="S7291" t="s">
        <v>270</v>
      </c>
      <c r="T7291" t="b">
        <v>1</v>
      </c>
    </row>
    <row r="7292" spans="1:20" x14ac:dyDescent="0.25">
      <c r="A7292" t="s">
        <v>259</v>
      </c>
      <c r="B7292" t="s">
        <v>260</v>
      </c>
      <c r="C7292" t="s">
        <v>237</v>
      </c>
      <c r="D7292" t="s">
        <v>980</v>
      </c>
      <c r="E7292" t="s">
        <v>981</v>
      </c>
      <c r="F7292" t="s">
        <v>13098</v>
      </c>
      <c r="G7292" t="s">
        <v>14164</v>
      </c>
      <c r="H7292">
        <v>0.60199999999999998</v>
      </c>
      <c r="I7292" t="s">
        <v>265</v>
      </c>
      <c r="J7292" t="s">
        <v>242</v>
      </c>
      <c r="K7292" t="s">
        <v>243</v>
      </c>
      <c r="L7292" t="s">
        <v>244</v>
      </c>
      <c r="M7292">
        <v>0</v>
      </c>
      <c r="N7292">
        <v>0.60199999999999998</v>
      </c>
      <c r="O7292" t="s">
        <v>952</v>
      </c>
      <c r="P7292" t="s">
        <v>14165</v>
      </c>
      <c r="Q7292" t="s">
        <v>985</v>
      </c>
      <c r="R7292" t="s">
        <v>14166</v>
      </c>
      <c r="S7292" t="s">
        <v>270</v>
      </c>
      <c r="T7292" t="b">
        <v>1</v>
      </c>
    </row>
    <row r="7293" spans="1:20" x14ac:dyDescent="0.25">
      <c r="A7293" t="s">
        <v>259</v>
      </c>
      <c r="B7293" t="s">
        <v>260</v>
      </c>
      <c r="C7293" t="s">
        <v>294</v>
      </c>
      <c r="D7293" t="s">
        <v>980</v>
      </c>
      <c r="E7293" t="s">
        <v>981</v>
      </c>
      <c r="F7293" t="s">
        <v>13098</v>
      </c>
      <c r="G7293" t="s">
        <v>14164</v>
      </c>
      <c r="H7293">
        <v>0.154</v>
      </c>
      <c r="I7293" t="s">
        <v>265</v>
      </c>
      <c r="J7293" t="s">
        <v>242</v>
      </c>
      <c r="K7293" t="s">
        <v>243</v>
      </c>
      <c r="L7293" t="s">
        <v>244</v>
      </c>
      <c r="M7293">
        <v>0</v>
      </c>
      <c r="N7293">
        <v>0.154</v>
      </c>
      <c r="O7293" t="s">
        <v>952</v>
      </c>
      <c r="P7293" t="s">
        <v>14165</v>
      </c>
      <c r="Q7293" t="s">
        <v>985</v>
      </c>
      <c r="R7293" t="s">
        <v>14166</v>
      </c>
      <c r="S7293" t="s">
        <v>270</v>
      </c>
      <c r="T7293" t="b">
        <v>1</v>
      </c>
    </row>
    <row r="7294" spans="1:20" x14ac:dyDescent="0.25">
      <c r="A7294" t="s">
        <v>259</v>
      </c>
      <c r="B7294" t="s">
        <v>260</v>
      </c>
      <c r="C7294" t="s">
        <v>237</v>
      </c>
      <c r="D7294" t="s">
        <v>1305</v>
      </c>
      <c r="E7294" t="s">
        <v>4185</v>
      </c>
      <c r="F7294" t="s">
        <v>12099</v>
      </c>
      <c r="G7294" t="s">
        <v>12100</v>
      </c>
      <c r="H7294">
        <v>4.7123999999999999E-2</v>
      </c>
      <c r="I7294" t="s">
        <v>265</v>
      </c>
      <c r="J7294" t="s">
        <v>242</v>
      </c>
      <c r="K7294" t="s">
        <v>243</v>
      </c>
      <c r="L7294" t="s">
        <v>244</v>
      </c>
      <c r="M7294">
        <v>0</v>
      </c>
      <c r="N7294">
        <v>4.7123999999999999E-2</v>
      </c>
      <c r="O7294" t="s">
        <v>372</v>
      </c>
      <c r="P7294" t="s">
        <v>14167</v>
      </c>
      <c r="Q7294" t="s">
        <v>1311</v>
      </c>
      <c r="R7294" t="s">
        <v>14168</v>
      </c>
      <c r="S7294" t="s">
        <v>270</v>
      </c>
      <c r="T7294" t="b">
        <v>1</v>
      </c>
    </row>
    <row r="7295" spans="1:20" x14ac:dyDescent="0.25">
      <c r="A7295" t="s">
        <v>236</v>
      </c>
      <c r="B7295" t="s">
        <v>236</v>
      </c>
      <c r="C7295" t="s">
        <v>237</v>
      </c>
      <c r="D7295" t="s">
        <v>314</v>
      </c>
      <c r="E7295" t="s">
        <v>251</v>
      </c>
      <c r="F7295" t="s">
        <v>1520</v>
      </c>
      <c r="G7295" t="s">
        <v>5273</v>
      </c>
      <c r="H7295">
        <v>0.38</v>
      </c>
      <c r="I7295" t="s">
        <v>254</v>
      </c>
      <c r="J7295" t="s">
        <v>242</v>
      </c>
      <c r="K7295" t="s">
        <v>243</v>
      </c>
      <c r="L7295" t="s">
        <v>244</v>
      </c>
      <c r="M7295">
        <v>0</v>
      </c>
      <c r="N7295">
        <v>0.38</v>
      </c>
      <c r="O7295" t="s">
        <v>255</v>
      </c>
      <c r="P7295" t="s">
        <v>14169</v>
      </c>
      <c r="Q7295" t="s">
        <v>318</v>
      </c>
      <c r="R7295" t="s">
        <v>2182</v>
      </c>
      <c r="S7295" t="s">
        <v>249</v>
      </c>
      <c r="T7295" t="b">
        <v>1</v>
      </c>
    </row>
    <row r="7296" spans="1:20" x14ac:dyDescent="0.25">
      <c r="A7296" t="s">
        <v>236</v>
      </c>
      <c r="B7296" t="s">
        <v>236</v>
      </c>
      <c r="C7296" t="s">
        <v>237</v>
      </c>
      <c r="D7296" t="s">
        <v>392</v>
      </c>
      <c r="E7296" t="s">
        <v>251</v>
      </c>
      <c r="F7296" t="s">
        <v>479</v>
      </c>
      <c r="G7296" t="s">
        <v>1709</v>
      </c>
      <c r="H7296">
        <v>0.18</v>
      </c>
      <c r="I7296" t="s">
        <v>254</v>
      </c>
      <c r="J7296" t="s">
        <v>242</v>
      </c>
      <c r="K7296" t="s">
        <v>243</v>
      </c>
      <c r="L7296" t="s">
        <v>244</v>
      </c>
      <c r="M7296">
        <v>0</v>
      </c>
      <c r="N7296">
        <v>0.18</v>
      </c>
      <c r="O7296" t="s">
        <v>255</v>
      </c>
      <c r="P7296" t="s">
        <v>14170</v>
      </c>
      <c r="Q7296" t="s">
        <v>397</v>
      </c>
      <c r="R7296" t="s">
        <v>4631</v>
      </c>
      <c r="S7296" t="s">
        <v>249</v>
      </c>
      <c r="T7296" t="b">
        <v>1</v>
      </c>
    </row>
    <row r="7297" spans="1:20" x14ac:dyDescent="0.25">
      <c r="A7297" t="s">
        <v>259</v>
      </c>
      <c r="B7297" t="s">
        <v>260</v>
      </c>
      <c r="C7297" t="s">
        <v>237</v>
      </c>
      <c r="D7297" t="s">
        <v>4065</v>
      </c>
      <c r="E7297" t="s">
        <v>8199</v>
      </c>
      <c r="F7297" t="s">
        <v>14171</v>
      </c>
      <c r="G7297" t="s">
        <v>14171</v>
      </c>
      <c r="H7297">
        <v>0.57599999999999996</v>
      </c>
      <c r="I7297" t="s">
        <v>265</v>
      </c>
      <c r="J7297" t="s">
        <v>242</v>
      </c>
      <c r="K7297" t="s">
        <v>243</v>
      </c>
      <c r="L7297" t="s">
        <v>244</v>
      </c>
      <c r="M7297">
        <v>0</v>
      </c>
      <c r="N7297">
        <v>0.57599999999999996</v>
      </c>
      <c r="O7297" t="s">
        <v>324</v>
      </c>
      <c r="P7297" t="s">
        <v>14172</v>
      </c>
      <c r="Q7297" t="s">
        <v>4069</v>
      </c>
      <c r="R7297" t="s">
        <v>14173</v>
      </c>
      <c r="S7297" t="s">
        <v>270</v>
      </c>
      <c r="T7297" t="b">
        <v>1</v>
      </c>
    </row>
    <row r="7298" spans="1:20" x14ac:dyDescent="0.25">
      <c r="A7298" t="s">
        <v>259</v>
      </c>
      <c r="B7298" t="s">
        <v>260</v>
      </c>
      <c r="C7298" t="s">
        <v>336</v>
      </c>
      <c r="D7298" t="s">
        <v>4065</v>
      </c>
      <c r="E7298" t="s">
        <v>8199</v>
      </c>
      <c r="F7298" t="s">
        <v>14171</v>
      </c>
      <c r="G7298" t="s">
        <v>14171</v>
      </c>
      <c r="H7298">
        <v>2967</v>
      </c>
      <c r="I7298" t="s">
        <v>265</v>
      </c>
      <c r="J7298" t="s">
        <v>242</v>
      </c>
      <c r="K7298" t="s">
        <v>243</v>
      </c>
      <c r="L7298" t="s">
        <v>244</v>
      </c>
      <c r="M7298">
        <v>0</v>
      </c>
      <c r="N7298">
        <v>2967</v>
      </c>
      <c r="O7298" t="s">
        <v>324</v>
      </c>
      <c r="P7298" t="s">
        <v>14172</v>
      </c>
      <c r="Q7298" t="s">
        <v>4069</v>
      </c>
      <c r="R7298" t="s">
        <v>14174</v>
      </c>
      <c r="S7298" t="s">
        <v>270</v>
      </c>
      <c r="T7298" t="b">
        <v>1</v>
      </c>
    </row>
    <row r="7299" spans="1:20" x14ac:dyDescent="0.25">
      <c r="A7299" t="s">
        <v>259</v>
      </c>
      <c r="B7299" t="s">
        <v>260</v>
      </c>
      <c r="C7299" t="s">
        <v>336</v>
      </c>
      <c r="D7299" t="s">
        <v>4065</v>
      </c>
      <c r="E7299" t="s">
        <v>8199</v>
      </c>
      <c r="F7299" t="s">
        <v>14171</v>
      </c>
      <c r="G7299" t="s">
        <v>14171</v>
      </c>
      <c r="H7299">
        <v>5692</v>
      </c>
      <c r="I7299" t="s">
        <v>265</v>
      </c>
      <c r="J7299" t="s">
        <v>242</v>
      </c>
      <c r="K7299" t="s">
        <v>243</v>
      </c>
      <c r="L7299" t="s">
        <v>244</v>
      </c>
      <c r="M7299">
        <v>0</v>
      </c>
      <c r="N7299">
        <v>5692</v>
      </c>
      <c r="O7299" t="s">
        <v>324</v>
      </c>
      <c r="P7299" t="s">
        <v>14172</v>
      </c>
      <c r="Q7299" t="s">
        <v>4069</v>
      </c>
      <c r="R7299" t="s">
        <v>14175</v>
      </c>
      <c r="S7299" t="s">
        <v>270</v>
      </c>
      <c r="T7299" t="b">
        <v>1</v>
      </c>
    </row>
    <row r="7300" spans="1:20" x14ac:dyDescent="0.25">
      <c r="A7300" t="s">
        <v>259</v>
      </c>
      <c r="B7300" t="s">
        <v>260</v>
      </c>
      <c r="C7300" t="s">
        <v>237</v>
      </c>
      <c r="D7300" t="s">
        <v>2274</v>
      </c>
      <c r="E7300" t="s">
        <v>2626</v>
      </c>
      <c r="F7300" t="s">
        <v>14176</v>
      </c>
      <c r="G7300" t="s">
        <v>14176</v>
      </c>
      <c r="H7300">
        <v>4.3520000000000003</v>
      </c>
      <c r="I7300" t="s">
        <v>265</v>
      </c>
      <c r="J7300" t="s">
        <v>242</v>
      </c>
      <c r="K7300" t="s">
        <v>243</v>
      </c>
      <c r="L7300" t="s">
        <v>244</v>
      </c>
      <c r="M7300">
        <v>0</v>
      </c>
      <c r="N7300">
        <v>4.3520000000000003</v>
      </c>
      <c r="O7300" t="s">
        <v>324</v>
      </c>
      <c r="P7300" t="s">
        <v>14177</v>
      </c>
      <c r="Q7300" t="s">
        <v>2278</v>
      </c>
      <c r="R7300" t="s">
        <v>14178</v>
      </c>
      <c r="S7300" t="s">
        <v>270</v>
      </c>
      <c r="T7300" t="b">
        <v>1</v>
      </c>
    </row>
    <row r="7301" spans="1:20" x14ac:dyDescent="0.25">
      <c r="A7301" t="s">
        <v>259</v>
      </c>
      <c r="B7301" t="s">
        <v>260</v>
      </c>
      <c r="C7301" t="s">
        <v>336</v>
      </c>
      <c r="D7301" t="s">
        <v>2274</v>
      </c>
      <c r="E7301" t="s">
        <v>2626</v>
      </c>
      <c r="F7301" t="s">
        <v>14176</v>
      </c>
      <c r="G7301" t="s">
        <v>14176</v>
      </c>
      <c r="H7301">
        <v>22417</v>
      </c>
      <c r="I7301" t="s">
        <v>265</v>
      </c>
      <c r="J7301" t="s">
        <v>242</v>
      </c>
      <c r="K7301" t="s">
        <v>243</v>
      </c>
      <c r="L7301" t="s">
        <v>244</v>
      </c>
      <c r="M7301">
        <v>0</v>
      </c>
      <c r="N7301">
        <v>22417</v>
      </c>
      <c r="O7301" t="s">
        <v>324</v>
      </c>
      <c r="P7301" t="s">
        <v>14177</v>
      </c>
      <c r="Q7301" t="s">
        <v>2278</v>
      </c>
      <c r="R7301" t="s">
        <v>14179</v>
      </c>
      <c r="S7301" t="s">
        <v>270</v>
      </c>
      <c r="T7301" t="b">
        <v>1</v>
      </c>
    </row>
    <row r="7302" spans="1:20" x14ac:dyDescent="0.25">
      <c r="A7302" t="s">
        <v>259</v>
      </c>
      <c r="B7302" t="s">
        <v>260</v>
      </c>
      <c r="C7302" t="s">
        <v>336</v>
      </c>
      <c r="D7302" t="s">
        <v>2274</v>
      </c>
      <c r="E7302" t="s">
        <v>2626</v>
      </c>
      <c r="F7302" t="s">
        <v>14176</v>
      </c>
      <c r="G7302" t="s">
        <v>14176</v>
      </c>
      <c r="H7302">
        <v>43003</v>
      </c>
      <c r="I7302" t="s">
        <v>265</v>
      </c>
      <c r="J7302" t="s">
        <v>242</v>
      </c>
      <c r="K7302" t="s">
        <v>243</v>
      </c>
      <c r="L7302" t="s">
        <v>244</v>
      </c>
      <c r="M7302">
        <v>0</v>
      </c>
      <c r="N7302">
        <v>43003</v>
      </c>
      <c r="O7302" t="s">
        <v>324</v>
      </c>
      <c r="P7302" t="s">
        <v>14177</v>
      </c>
      <c r="Q7302" t="s">
        <v>2278</v>
      </c>
      <c r="R7302" t="s">
        <v>14180</v>
      </c>
      <c r="S7302" t="s">
        <v>270</v>
      </c>
      <c r="T7302" t="b">
        <v>1</v>
      </c>
    </row>
    <row r="7303" spans="1:20" x14ac:dyDescent="0.25">
      <c r="A7303" t="s">
        <v>259</v>
      </c>
      <c r="B7303" t="s">
        <v>260</v>
      </c>
      <c r="C7303" t="s">
        <v>237</v>
      </c>
      <c r="D7303" t="s">
        <v>295</v>
      </c>
      <c r="E7303" t="s">
        <v>3500</v>
      </c>
      <c r="F7303" t="s">
        <v>14181</v>
      </c>
      <c r="G7303" t="s">
        <v>14181</v>
      </c>
      <c r="H7303">
        <v>5.415</v>
      </c>
      <c r="I7303" t="s">
        <v>265</v>
      </c>
      <c r="J7303" t="s">
        <v>242</v>
      </c>
      <c r="K7303" t="s">
        <v>243</v>
      </c>
      <c r="L7303" t="s">
        <v>244</v>
      </c>
      <c r="M7303">
        <v>0</v>
      </c>
      <c r="N7303">
        <v>5.415</v>
      </c>
      <c r="O7303" t="s">
        <v>952</v>
      </c>
      <c r="P7303" t="s">
        <v>14182</v>
      </c>
      <c r="Q7303" t="s">
        <v>300</v>
      </c>
      <c r="R7303" t="s">
        <v>14183</v>
      </c>
      <c r="S7303" t="s">
        <v>270</v>
      </c>
      <c r="T7303" t="b">
        <v>1</v>
      </c>
    </row>
    <row r="7304" spans="1:20" x14ac:dyDescent="0.25">
      <c r="A7304" t="s">
        <v>259</v>
      </c>
      <c r="B7304" t="s">
        <v>260</v>
      </c>
      <c r="C7304" t="s">
        <v>336</v>
      </c>
      <c r="D7304" t="s">
        <v>295</v>
      </c>
      <c r="E7304" t="s">
        <v>3500</v>
      </c>
      <c r="F7304" t="s">
        <v>14181</v>
      </c>
      <c r="G7304" t="s">
        <v>14181</v>
      </c>
      <c r="H7304">
        <v>27279</v>
      </c>
      <c r="I7304" t="s">
        <v>265</v>
      </c>
      <c r="J7304" t="s">
        <v>242</v>
      </c>
      <c r="K7304" t="s">
        <v>243</v>
      </c>
      <c r="L7304" t="s">
        <v>244</v>
      </c>
      <c r="M7304">
        <v>0</v>
      </c>
      <c r="N7304">
        <v>27279</v>
      </c>
      <c r="O7304" t="s">
        <v>952</v>
      </c>
      <c r="P7304" t="s">
        <v>14182</v>
      </c>
      <c r="Q7304" t="s">
        <v>300</v>
      </c>
      <c r="R7304" t="s">
        <v>14184</v>
      </c>
      <c r="S7304" t="s">
        <v>270</v>
      </c>
      <c r="T7304" t="b">
        <v>1</v>
      </c>
    </row>
    <row r="7305" spans="1:20" x14ac:dyDescent="0.25">
      <c r="A7305" t="s">
        <v>259</v>
      </c>
      <c r="B7305" t="s">
        <v>260</v>
      </c>
      <c r="C7305" t="s">
        <v>336</v>
      </c>
      <c r="D7305" t="s">
        <v>295</v>
      </c>
      <c r="E7305" t="s">
        <v>3500</v>
      </c>
      <c r="F7305" t="s">
        <v>14181</v>
      </c>
      <c r="G7305" t="s">
        <v>14181</v>
      </c>
      <c r="H7305">
        <v>39813</v>
      </c>
      <c r="I7305" t="s">
        <v>265</v>
      </c>
      <c r="J7305" t="s">
        <v>242</v>
      </c>
      <c r="K7305" t="s">
        <v>243</v>
      </c>
      <c r="L7305" t="s">
        <v>244</v>
      </c>
      <c r="M7305">
        <v>0</v>
      </c>
      <c r="N7305">
        <v>39813</v>
      </c>
      <c r="O7305" t="s">
        <v>952</v>
      </c>
      <c r="P7305" t="s">
        <v>14182</v>
      </c>
      <c r="Q7305" t="s">
        <v>300</v>
      </c>
      <c r="R7305" t="s">
        <v>14185</v>
      </c>
      <c r="S7305" t="s">
        <v>270</v>
      </c>
      <c r="T7305" t="b">
        <v>1</v>
      </c>
    </row>
    <row r="7306" spans="1:20" x14ac:dyDescent="0.25">
      <c r="A7306" t="s">
        <v>259</v>
      </c>
      <c r="B7306" t="s">
        <v>260</v>
      </c>
      <c r="C7306" t="s">
        <v>237</v>
      </c>
      <c r="D7306" t="s">
        <v>627</v>
      </c>
      <c r="E7306" t="s">
        <v>10362</v>
      </c>
      <c r="F7306" t="s">
        <v>12271</v>
      </c>
      <c r="G7306" t="s">
        <v>12271</v>
      </c>
      <c r="H7306">
        <v>0.28799999999999998</v>
      </c>
      <c r="I7306" t="s">
        <v>265</v>
      </c>
      <c r="J7306" t="s">
        <v>242</v>
      </c>
      <c r="K7306" t="s">
        <v>243</v>
      </c>
      <c r="L7306" t="s">
        <v>244</v>
      </c>
      <c r="M7306">
        <v>0</v>
      </c>
      <c r="N7306">
        <v>0.28799999999999998</v>
      </c>
      <c r="O7306" t="s">
        <v>324</v>
      </c>
      <c r="P7306" t="s">
        <v>14186</v>
      </c>
      <c r="Q7306" t="s">
        <v>631</v>
      </c>
      <c r="R7306" t="s">
        <v>14187</v>
      </c>
      <c r="S7306" t="s">
        <v>270</v>
      </c>
      <c r="T7306" t="b">
        <v>1</v>
      </c>
    </row>
    <row r="7307" spans="1:20" x14ac:dyDescent="0.25">
      <c r="A7307" t="s">
        <v>259</v>
      </c>
      <c r="B7307" t="s">
        <v>260</v>
      </c>
      <c r="C7307" t="s">
        <v>237</v>
      </c>
      <c r="D7307" t="s">
        <v>1582</v>
      </c>
      <c r="E7307" t="s">
        <v>3089</v>
      </c>
      <c r="F7307" t="s">
        <v>14188</v>
      </c>
      <c r="G7307" t="s">
        <v>14189</v>
      </c>
      <c r="H7307">
        <v>7.6038999999999995E-2</v>
      </c>
      <c r="I7307" t="s">
        <v>265</v>
      </c>
      <c r="J7307" t="s">
        <v>242</v>
      </c>
      <c r="K7307" t="s">
        <v>243</v>
      </c>
      <c r="L7307" t="s">
        <v>244</v>
      </c>
      <c r="M7307">
        <v>0</v>
      </c>
      <c r="N7307">
        <v>7.6038999999999995E-2</v>
      </c>
      <c r="O7307" t="s">
        <v>372</v>
      </c>
      <c r="P7307" t="s">
        <v>14190</v>
      </c>
      <c r="Q7307" t="s">
        <v>1586</v>
      </c>
      <c r="R7307" t="s">
        <v>14191</v>
      </c>
      <c r="S7307" t="s">
        <v>270</v>
      </c>
      <c r="T7307" t="b">
        <v>1</v>
      </c>
    </row>
    <row r="7308" spans="1:20" x14ac:dyDescent="0.25">
      <c r="A7308" t="s">
        <v>259</v>
      </c>
      <c r="B7308" t="s">
        <v>260</v>
      </c>
      <c r="C7308" t="s">
        <v>294</v>
      </c>
      <c r="D7308" t="s">
        <v>1582</v>
      </c>
      <c r="E7308" t="s">
        <v>3089</v>
      </c>
      <c r="F7308" t="s">
        <v>14188</v>
      </c>
      <c r="G7308" t="s">
        <v>14189</v>
      </c>
      <c r="H7308">
        <v>3.2515000000000002E-2</v>
      </c>
      <c r="I7308" t="s">
        <v>265</v>
      </c>
      <c r="J7308" t="s">
        <v>242</v>
      </c>
      <c r="K7308" t="s">
        <v>243</v>
      </c>
      <c r="L7308" t="s">
        <v>244</v>
      </c>
      <c r="M7308">
        <v>0</v>
      </c>
      <c r="N7308">
        <v>3.2515000000000002E-2</v>
      </c>
      <c r="O7308" t="s">
        <v>372</v>
      </c>
      <c r="P7308" t="s">
        <v>14190</v>
      </c>
      <c r="Q7308" t="s">
        <v>1586</v>
      </c>
      <c r="R7308" t="s">
        <v>14191</v>
      </c>
      <c r="S7308" t="s">
        <v>270</v>
      </c>
      <c r="T7308" t="b">
        <v>1</v>
      </c>
    </row>
    <row r="7309" spans="1:20" x14ac:dyDescent="0.25">
      <c r="A7309" t="s">
        <v>236</v>
      </c>
      <c r="B7309" t="s">
        <v>335</v>
      </c>
      <c r="C7309" t="s">
        <v>237</v>
      </c>
      <c r="D7309" t="s">
        <v>335</v>
      </c>
      <c r="F7309" t="s">
        <v>842</v>
      </c>
      <c r="G7309" t="s">
        <v>5596</v>
      </c>
      <c r="H7309">
        <v>1.2999999999999999E-3</v>
      </c>
      <c r="I7309" t="s">
        <v>241</v>
      </c>
      <c r="J7309" t="s">
        <v>242</v>
      </c>
      <c r="K7309" t="s">
        <v>243</v>
      </c>
      <c r="L7309" t="s">
        <v>244</v>
      </c>
      <c r="M7309">
        <v>0</v>
      </c>
      <c r="N7309">
        <v>1.2999999999999999E-3</v>
      </c>
      <c r="O7309" t="s">
        <v>844</v>
      </c>
      <c r="P7309" t="s">
        <v>14192</v>
      </c>
      <c r="Q7309" t="s">
        <v>494</v>
      </c>
      <c r="R7309" t="s">
        <v>846</v>
      </c>
      <c r="S7309" t="s">
        <v>346</v>
      </c>
      <c r="T7309" t="b">
        <v>1</v>
      </c>
    </row>
    <row r="7310" spans="1:20" x14ac:dyDescent="0.25">
      <c r="A7310" t="s">
        <v>259</v>
      </c>
      <c r="B7310" t="s">
        <v>260</v>
      </c>
      <c r="C7310" t="s">
        <v>237</v>
      </c>
      <c r="D7310" t="s">
        <v>3368</v>
      </c>
      <c r="E7310" t="s">
        <v>3169</v>
      </c>
      <c r="F7310" t="s">
        <v>3169</v>
      </c>
      <c r="G7310" t="s">
        <v>3170</v>
      </c>
      <c r="H7310">
        <v>2.464</v>
      </c>
      <c r="I7310" t="s">
        <v>265</v>
      </c>
      <c r="J7310" t="s">
        <v>242</v>
      </c>
      <c r="K7310" t="s">
        <v>243</v>
      </c>
      <c r="L7310" t="s">
        <v>244</v>
      </c>
      <c r="M7310">
        <v>0</v>
      </c>
      <c r="N7310">
        <v>2.464</v>
      </c>
      <c r="O7310" t="s">
        <v>2901</v>
      </c>
      <c r="P7310" t="s">
        <v>14193</v>
      </c>
      <c r="Q7310" t="s">
        <v>3373</v>
      </c>
      <c r="R7310" t="s">
        <v>14194</v>
      </c>
      <c r="S7310" t="s">
        <v>270</v>
      </c>
      <c r="T7310" t="b">
        <v>1</v>
      </c>
    </row>
    <row r="7311" spans="1:20" x14ac:dyDescent="0.25">
      <c r="A7311" t="s">
        <v>259</v>
      </c>
      <c r="B7311" t="s">
        <v>260</v>
      </c>
      <c r="C7311" t="s">
        <v>336</v>
      </c>
      <c r="D7311" t="s">
        <v>3368</v>
      </c>
      <c r="E7311" t="s">
        <v>3169</v>
      </c>
      <c r="F7311" t="s">
        <v>3169</v>
      </c>
      <c r="G7311" t="s">
        <v>3170</v>
      </c>
      <c r="H7311">
        <v>12735</v>
      </c>
      <c r="I7311" t="s">
        <v>265</v>
      </c>
      <c r="J7311" t="s">
        <v>242</v>
      </c>
      <c r="K7311" t="s">
        <v>243</v>
      </c>
      <c r="L7311" t="s">
        <v>244</v>
      </c>
      <c r="M7311">
        <v>0</v>
      </c>
      <c r="N7311">
        <v>12735</v>
      </c>
      <c r="O7311" t="s">
        <v>2901</v>
      </c>
      <c r="P7311" t="s">
        <v>14193</v>
      </c>
      <c r="Q7311" t="s">
        <v>3373</v>
      </c>
      <c r="R7311" t="s">
        <v>14195</v>
      </c>
      <c r="S7311" t="s">
        <v>270</v>
      </c>
      <c r="T7311" t="b">
        <v>1</v>
      </c>
    </row>
    <row r="7312" spans="1:20" x14ac:dyDescent="0.25">
      <c r="A7312" t="s">
        <v>259</v>
      </c>
      <c r="B7312" t="s">
        <v>260</v>
      </c>
      <c r="C7312" t="s">
        <v>336</v>
      </c>
      <c r="D7312" t="s">
        <v>3368</v>
      </c>
      <c r="E7312" t="s">
        <v>3169</v>
      </c>
      <c r="F7312" t="s">
        <v>3169</v>
      </c>
      <c r="G7312" t="s">
        <v>3170</v>
      </c>
      <c r="H7312">
        <v>24606</v>
      </c>
      <c r="I7312" t="s">
        <v>265</v>
      </c>
      <c r="J7312" t="s">
        <v>242</v>
      </c>
      <c r="K7312" t="s">
        <v>243</v>
      </c>
      <c r="L7312" t="s">
        <v>244</v>
      </c>
      <c r="M7312">
        <v>0</v>
      </c>
      <c r="N7312">
        <v>24606</v>
      </c>
      <c r="O7312" t="s">
        <v>2901</v>
      </c>
      <c r="P7312" t="s">
        <v>14193</v>
      </c>
      <c r="Q7312" t="s">
        <v>3373</v>
      </c>
      <c r="R7312" t="s">
        <v>14196</v>
      </c>
      <c r="S7312" t="s">
        <v>270</v>
      </c>
      <c r="T7312" t="b">
        <v>1</v>
      </c>
    </row>
    <row r="7313" spans="1:20" x14ac:dyDescent="0.25">
      <c r="A7313" t="s">
        <v>259</v>
      </c>
      <c r="B7313" t="s">
        <v>260</v>
      </c>
      <c r="C7313" t="s">
        <v>237</v>
      </c>
      <c r="D7313" t="s">
        <v>821</v>
      </c>
      <c r="E7313" t="s">
        <v>5662</v>
      </c>
      <c r="F7313" t="s">
        <v>5663</v>
      </c>
      <c r="G7313" t="s">
        <v>5663</v>
      </c>
      <c r="H7313">
        <v>3.06</v>
      </c>
      <c r="I7313" t="s">
        <v>265</v>
      </c>
      <c r="J7313" t="s">
        <v>242</v>
      </c>
      <c r="K7313" t="s">
        <v>243</v>
      </c>
      <c r="L7313" t="s">
        <v>244</v>
      </c>
      <c r="M7313">
        <v>0</v>
      </c>
      <c r="N7313">
        <v>3.06</v>
      </c>
      <c r="O7313" t="s">
        <v>324</v>
      </c>
      <c r="P7313" t="s">
        <v>14197</v>
      </c>
      <c r="Q7313" t="s">
        <v>825</v>
      </c>
      <c r="R7313" t="s">
        <v>14198</v>
      </c>
      <c r="S7313" t="s">
        <v>270</v>
      </c>
      <c r="T7313" t="b">
        <v>1</v>
      </c>
    </row>
    <row r="7314" spans="1:20" x14ac:dyDescent="0.25">
      <c r="A7314" t="s">
        <v>259</v>
      </c>
      <c r="B7314" t="s">
        <v>260</v>
      </c>
      <c r="C7314" t="s">
        <v>336</v>
      </c>
      <c r="D7314" t="s">
        <v>821</v>
      </c>
      <c r="E7314" t="s">
        <v>5662</v>
      </c>
      <c r="F7314" t="s">
        <v>5663</v>
      </c>
      <c r="G7314" t="s">
        <v>5663</v>
      </c>
      <c r="H7314">
        <v>17075</v>
      </c>
      <c r="I7314" t="s">
        <v>265</v>
      </c>
      <c r="J7314" t="s">
        <v>242</v>
      </c>
      <c r="K7314" t="s">
        <v>243</v>
      </c>
      <c r="L7314" t="s">
        <v>244</v>
      </c>
      <c r="M7314">
        <v>0</v>
      </c>
      <c r="N7314">
        <v>17075</v>
      </c>
      <c r="O7314" t="s">
        <v>350</v>
      </c>
      <c r="P7314" t="s">
        <v>14197</v>
      </c>
      <c r="Q7314" t="s">
        <v>825</v>
      </c>
      <c r="R7314" t="s">
        <v>14199</v>
      </c>
      <c r="S7314" t="s">
        <v>270</v>
      </c>
      <c r="T7314" t="b">
        <v>1</v>
      </c>
    </row>
    <row r="7315" spans="1:20" x14ac:dyDescent="0.25">
      <c r="A7315" t="s">
        <v>259</v>
      </c>
      <c r="B7315" t="s">
        <v>260</v>
      </c>
      <c r="C7315" t="s">
        <v>336</v>
      </c>
      <c r="D7315" t="s">
        <v>821</v>
      </c>
      <c r="E7315" t="s">
        <v>5662</v>
      </c>
      <c r="F7315" t="s">
        <v>5663</v>
      </c>
      <c r="G7315" t="s">
        <v>5663</v>
      </c>
      <c r="H7315">
        <v>25733</v>
      </c>
      <c r="I7315" t="s">
        <v>265</v>
      </c>
      <c r="J7315" t="s">
        <v>242</v>
      </c>
      <c r="K7315" t="s">
        <v>243</v>
      </c>
      <c r="L7315" t="s">
        <v>244</v>
      </c>
      <c r="M7315">
        <v>0</v>
      </c>
      <c r="N7315">
        <v>25733</v>
      </c>
      <c r="O7315" t="s">
        <v>2286</v>
      </c>
      <c r="P7315" t="s">
        <v>14197</v>
      </c>
      <c r="Q7315" t="s">
        <v>825</v>
      </c>
      <c r="R7315" t="s">
        <v>14200</v>
      </c>
      <c r="S7315" t="s">
        <v>270</v>
      </c>
      <c r="T7315" t="b">
        <v>1</v>
      </c>
    </row>
    <row r="7316" spans="1:20" x14ac:dyDescent="0.25">
      <c r="A7316" t="s">
        <v>259</v>
      </c>
      <c r="B7316" t="s">
        <v>260</v>
      </c>
      <c r="C7316" t="s">
        <v>237</v>
      </c>
      <c r="D7316" t="s">
        <v>4934</v>
      </c>
      <c r="E7316" t="s">
        <v>3235</v>
      </c>
      <c r="F7316" t="s">
        <v>3235</v>
      </c>
      <c r="G7316" t="s">
        <v>3236</v>
      </c>
      <c r="H7316">
        <v>1.248</v>
      </c>
      <c r="I7316" t="s">
        <v>265</v>
      </c>
      <c r="J7316" t="s">
        <v>242</v>
      </c>
      <c r="K7316" t="s">
        <v>243</v>
      </c>
      <c r="L7316" t="s">
        <v>244</v>
      </c>
      <c r="M7316">
        <v>0</v>
      </c>
      <c r="N7316">
        <v>1.248</v>
      </c>
      <c r="O7316" t="s">
        <v>518</v>
      </c>
      <c r="P7316" t="s">
        <v>14201</v>
      </c>
      <c r="Q7316" t="s">
        <v>4939</v>
      </c>
      <c r="R7316" t="s">
        <v>14202</v>
      </c>
      <c r="S7316" t="s">
        <v>270</v>
      </c>
      <c r="T7316" t="b">
        <v>1</v>
      </c>
    </row>
    <row r="7317" spans="1:20" x14ac:dyDescent="0.25">
      <c r="A7317" t="s">
        <v>259</v>
      </c>
      <c r="B7317" t="s">
        <v>260</v>
      </c>
      <c r="C7317" t="s">
        <v>336</v>
      </c>
      <c r="D7317" t="s">
        <v>4934</v>
      </c>
      <c r="E7317" t="s">
        <v>3235</v>
      </c>
      <c r="F7317" t="s">
        <v>3235</v>
      </c>
      <c r="G7317" t="s">
        <v>3236</v>
      </c>
      <c r="H7317">
        <v>6997</v>
      </c>
      <c r="I7317" t="s">
        <v>265</v>
      </c>
      <c r="J7317" t="s">
        <v>242</v>
      </c>
      <c r="K7317" t="s">
        <v>243</v>
      </c>
      <c r="L7317" t="s">
        <v>244</v>
      </c>
      <c r="M7317">
        <v>0</v>
      </c>
      <c r="N7317">
        <v>6997</v>
      </c>
      <c r="O7317" t="s">
        <v>518</v>
      </c>
      <c r="P7317" t="s">
        <v>14201</v>
      </c>
      <c r="Q7317" t="s">
        <v>4939</v>
      </c>
      <c r="R7317" t="s">
        <v>14203</v>
      </c>
      <c r="S7317" t="s">
        <v>270</v>
      </c>
      <c r="T7317" t="b">
        <v>1</v>
      </c>
    </row>
    <row r="7318" spans="1:20" x14ac:dyDescent="0.25">
      <c r="A7318" t="s">
        <v>259</v>
      </c>
      <c r="B7318" t="s">
        <v>260</v>
      </c>
      <c r="C7318" t="s">
        <v>336</v>
      </c>
      <c r="D7318" t="s">
        <v>4934</v>
      </c>
      <c r="E7318" t="s">
        <v>3235</v>
      </c>
      <c r="F7318" t="s">
        <v>3235</v>
      </c>
      <c r="G7318" t="s">
        <v>3236</v>
      </c>
      <c r="H7318">
        <v>13775</v>
      </c>
      <c r="I7318" t="s">
        <v>265</v>
      </c>
      <c r="J7318" t="s">
        <v>242</v>
      </c>
      <c r="K7318" t="s">
        <v>243</v>
      </c>
      <c r="L7318" t="s">
        <v>244</v>
      </c>
      <c r="M7318">
        <v>0</v>
      </c>
      <c r="N7318">
        <v>13775</v>
      </c>
      <c r="O7318" t="s">
        <v>518</v>
      </c>
      <c r="P7318" t="s">
        <v>14201</v>
      </c>
      <c r="Q7318" t="s">
        <v>4939</v>
      </c>
      <c r="R7318" t="s">
        <v>14204</v>
      </c>
      <c r="S7318" t="s">
        <v>270</v>
      </c>
      <c r="T7318" t="b">
        <v>1</v>
      </c>
    </row>
    <row r="7319" spans="1:20" x14ac:dyDescent="0.25">
      <c r="A7319" t="s">
        <v>236</v>
      </c>
      <c r="B7319" t="s">
        <v>236</v>
      </c>
      <c r="C7319" t="s">
        <v>237</v>
      </c>
      <c r="D7319" t="s">
        <v>250</v>
      </c>
      <c r="F7319" t="s">
        <v>393</v>
      </c>
      <c r="G7319" t="s">
        <v>1053</v>
      </c>
      <c r="H7319">
        <v>0</v>
      </c>
      <c r="I7319" t="s">
        <v>254</v>
      </c>
      <c r="J7319" t="s">
        <v>242</v>
      </c>
      <c r="K7319" t="s">
        <v>243</v>
      </c>
      <c r="L7319" t="s">
        <v>244</v>
      </c>
      <c r="M7319">
        <v>0</v>
      </c>
      <c r="N7319">
        <v>0</v>
      </c>
      <c r="O7319" t="s">
        <v>432</v>
      </c>
      <c r="P7319" t="s">
        <v>3991</v>
      </c>
      <c r="Q7319" t="s">
        <v>257</v>
      </c>
      <c r="R7319" t="s">
        <v>434</v>
      </c>
      <c r="S7319" t="s">
        <v>249</v>
      </c>
      <c r="T7319" t="b">
        <v>0</v>
      </c>
    </row>
    <row r="7320" spans="1:20" x14ac:dyDescent="0.25">
      <c r="A7320" t="s">
        <v>259</v>
      </c>
      <c r="B7320" t="s">
        <v>260</v>
      </c>
      <c r="C7320" t="s">
        <v>237</v>
      </c>
      <c r="D7320" t="s">
        <v>5235</v>
      </c>
      <c r="E7320" t="s">
        <v>5236</v>
      </c>
      <c r="F7320" t="s">
        <v>5412</v>
      </c>
      <c r="G7320" t="s">
        <v>5412</v>
      </c>
      <c r="H7320">
        <v>0.84399999999999997</v>
      </c>
      <c r="I7320" t="s">
        <v>265</v>
      </c>
      <c r="J7320" t="s">
        <v>242</v>
      </c>
      <c r="K7320" t="s">
        <v>243</v>
      </c>
      <c r="L7320" t="s">
        <v>244</v>
      </c>
      <c r="M7320">
        <v>0</v>
      </c>
      <c r="N7320">
        <v>0.84399999999999997</v>
      </c>
      <c r="O7320" t="s">
        <v>298</v>
      </c>
      <c r="P7320" t="s">
        <v>14205</v>
      </c>
      <c r="Q7320" t="s">
        <v>5239</v>
      </c>
      <c r="R7320" t="s">
        <v>14206</v>
      </c>
      <c r="S7320" t="s">
        <v>270</v>
      </c>
      <c r="T7320" t="b">
        <v>1</v>
      </c>
    </row>
    <row r="7321" spans="1:20" x14ac:dyDescent="0.25">
      <c r="A7321" t="s">
        <v>259</v>
      </c>
      <c r="B7321" t="s">
        <v>260</v>
      </c>
      <c r="C7321" t="s">
        <v>294</v>
      </c>
      <c r="D7321" t="s">
        <v>5235</v>
      </c>
      <c r="E7321" t="s">
        <v>5236</v>
      </c>
      <c r="F7321" t="s">
        <v>5412</v>
      </c>
      <c r="G7321" t="s">
        <v>5412</v>
      </c>
      <c r="H7321">
        <v>0.66</v>
      </c>
      <c r="I7321" t="s">
        <v>265</v>
      </c>
      <c r="J7321" t="s">
        <v>242</v>
      </c>
      <c r="K7321" t="s">
        <v>243</v>
      </c>
      <c r="L7321" t="s">
        <v>244</v>
      </c>
      <c r="M7321">
        <v>0</v>
      </c>
      <c r="N7321">
        <v>0.66</v>
      </c>
      <c r="O7321" t="s">
        <v>576</v>
      </c>
      <c r="P7321" t="s">
        <v>14205</v>
      </c>
      <c r="Q7321" t="s">
        <v>5239</v>
      </c>
      <c r="R7321" t="s">
        <v>14206</v>
      </c>
      <c r="S7321" t="s">
        <v>270</v>
      </c>
      <c r="T7321" t="b">
        <v>1</v>
      </c>
    </row>
    <row r="7322" spans="1:20" x14ac:dyDescent="0.25">
      <c r="A7322" t="s">
        <v>259</v>
      </c>
      <c r="B7322" t="s">
        <v>260</v>
      </c>
      <c r="C7322" t="s">
        <v>237</v>
      </c>
      <c r="D7322" t="s">
        <v>2193</v>
      </c>
      <c r="E7322" t="s">
        <v>7376</v>
      </c>
      <c r="F7322" t="s">
        <v>11823</v>
      </c>
      <c r="G7322" t="s">
        <v>11824</v>
      </c>
      <c r="H7322">
        <v>1.542</v>
      </c>
      <c r="I7322" t="s">
        <v>265</v>
      </c>
      <c r="J7322" t="s">
        <v>242</v>
      </c>
      <c r="K7322" t="s">
        <v>243</v>
      </c>
      <c r="L7322" t="s">
        <v>244</v>
      </c>
      <c r="M7322">
        <v>0</v>
      </c>
      <c r="N7322">
        <v>1.542</v>
      </c>
      <c r="O7322" t="s">
        <v>660</v>
      </c>
      <c r="P7322" t="s">
        <v>14207</v>
      </c>
      <c r="Q7322" t="s">
        <v>2197</v>
      </c>
      <c r="R7322" t="s">
        <v>14208</v>
      </c>
      <c r="S7322" t="s">
        <v>270</v>
      </c>
      <c r="T7322" t="b">
        <v>1</v>
      </c>
    </row>
    <row r="7323" spans="1:20" x14ac:dyDescent="0.25">
      <c r="A7323" t="s">
        <v>259</v>
      </c>
      <c r="B7323" t="s">
        <v>260</v>
      </c>
      <c r="C7323" t="s">
        <v>294</v>
      </c>
      <c r="D7323" t="s">
        <v>2193</v>
      </c>
      <c r="E7323" t="s">
        <v>7376</v>
      </c>
      <c r="F7323" t="s">
        <v>11823</v>
      </c>
      <c r="G7323" t="s">
        <v>11824</v>
      </c>
      <c r="H7323">
        <v>0.47699999999999998</v>
      </c>
      <c r="I7323" t="s">
        <v>265</v>
      </c>
      <c r="J7323" t="s">
        <v>242</v>
      </c>
      <c r="K7323" t="s">
        <v>243</v>
      </c>
      <c r="L7323" t="s">
        <v>244</v>
      </c>
      <c r="M7323">
        <v>0</v>
      </c>
      <c r="N7323">
        <v>0.47699999999999998</v>
      </c>
      <c r="O7323" t="s">
        <v>660</v>
      </c>
      <c r="P7323" t="s">
        <v>14207</v>
      </c>
      <c r="Q7323" t="s">
        <v>2197</v>
      </c>
      <c r="R7323" t="s">
        <v>14208</v>
      </c>
      <c r="S7323" t="s">
        <v>270</v>
      </c>
      <c r="T7323" t="b">
        <v>1</v>
      </c>
    </row>
    <row r="7324" spans="1:20" x14ac:dyDescent="0.25">
      <c r="A7324" t="s">
        <v>259</v>
      </c>
      <c r="B7324" t="s">
        <v>260</v>
      </c>
      <c r="C7324" t="s">
        <v>237</v>
      </c>
      <c r="D7324" t="s">
        <v>2524</v>
      </c>
      <c r="E7324" t="s">
        <v>7390</v>
      </c>
      <c r="F7324" t="s">
        <v>14209</v>
      </c>
      <c r="G7324" t="s">
        <v>14209</v>
      </c>
      <c r="H7324">
        <v>0.55323699999999998</v>
      </c>
      <c r="I7324" t="s">
        <v>265</v>
      </c>
      <c r="J7324" t="s">
        <v>242</v>
      </c>
      <c r="K7324" t="s">
        <v>243</v>
      </c>
      <c r="L7324" t="s">
        <v>244</v>
      </c>
      <c r="M7324">
        <v>0</v>
      </c>
      <c r="N7324">
        <v>0.55323699999999998</v>
      </c>
      <c r="O7324" t="s">
        <v>266</v>
      </c>
      <c r="P7324" t="s">
        <v>14210</v>
      </c>
      <c r="Q7324" t="s">
        <v>2528</v>
      </c>
      <c r="R7324" t="s">
        <v>14211</v>
      </c>
      <c r="S7324" t="s">
        <v>270</v>
      </c>
      <c r="T7324" t="b">
        <v>1</v>
      </c>
    </row>
    <row r="7325" spans="1:20" x14ac:dyDescent="0.25">
      <c r="A7325" t="s">
        <v>259</v>
      </c>
      <c r="B7325" t="s">
        <v>260</v>
      </c>
      <c r="C7325" t="s">
        <v>294</v>
      </c>
      <c r="D7325" t="s">
        <v>2524</v>
      </c>
      <c r="E7325" t="s">
        <v>7390</v>
      </c>
      <c r="F7325" t="s">
        <v>14209</v>
      </c>
      <c r="G7325" t="s">
        <v>14209</v>
      </c>
      <c r="H7325">
        <v>0.1988</v>
      </c>
      <c r="I7325" t="s">
        <v>265</v>
      </c>
      <c r="J7325" t="s">
        <v>242</v>
      </c>
      <c r="K7325" t="s">
        <v>243</v>
      </c>
      <c r="L7325" t="s">
        <v>244</v>
      </c>
      <c r="M7325">
        <v>0</v>
      </c>
      <c r="N7325">
        <v>0.1988</v>
      </c>
      <c r="O7325" t="s">
        <v>1122</v>
      </c>
      <c r="P7325" t="s">
        <v>14210</v>
      </c>
      <c r="Q7325" t="s">
        <v>2528</v>
      </c>
      <c r="R7325" t="s">
        <v>14211</v>
      </c>
      <c r="S7325" t="s">
        <v>270</v>
      </c>
      <c r="T7325" t="b">
        <v>1</v>
      </c>
    </row>
    <row r="7326" spans="1:20" x14ac:dyDescent="0.25">
      <c r="A7326" t="s">
        <v>236</v>
      </c>
      <c r="B7326" t="s">
        <v>236</v>
      </c>
      <c r="C7326" t="s">
        <v>237</v>
      </c>
      <c r="D7326" t="s">
        <v>250</v>
      </c>
      <c r="F7326" t="s">
        <v>757</v>
      </c>
      <c r="G7326" t="s">
        <v>1597</v>
      </c>
      <c r="H7326">
        <v>0.02</v>
      </c>
      <c r="I7326" t="s">
        <v>241</v>
      </c>
      <c r="J7326" t="s">
        <v>242</v>
      </c>
      <c r="K7326" t="s">
        <v>243</v>
      </c>
      <c r="L7326" t="s">
        <v>244</v>
      </c>
      <c r="M7326">
        <v>0</v>
      </c>
      <c r="N7326">
        <v>0.02</v>
      </c>
      <c r="O7326" t="s">
        <v>546</v>
      </c>
      <c r="P7326" t="s">
        <v>14212</v>
      </c>
      <c r="Q7326" t="s">
        <v>257</v>
      </c>
      <c r="R7326" t="s">
        <v>2545</v>
      </c>
      <c r="S7326" t="s">
        <v>249</v>
      </c>
      <c r="T7326" t="b">
        <v>0</v>
      </c>
    </row>
    <row r="7327" spans="1:20" x14ac:dyDescent="0.25">
      <c r="A7327" t="s">
        <v>259</v>
      </c>
      <c r="B7327" t="s">
        <v>260</v>
      </c>
      <c r="C7327" t="s">
        <v>237</v>
      </c>
      <c r="D7327" t="s">
        <v>4798</v>
      </c>
      <c r="E7327" t="s">
        <v>13206</v>
      </c>
      <c r="F7327" t="s">
        <v>14213</v>
      </c>
      <c r="G7327" t="s">
        <v>14213</v>
      </c>
      <c r="H7327">
        <v>0.57446399999999997</v>
      </c>
      <c r="I7327" t="s">
        <v>265</v>
      </c>
      <c r="J7327" t="s">
        <v>242</v>
      </c>
      <c r="K7327" t="s">
        <v>243</v>
      </c>
      <c r="L7327" t="s">
        <v>244</v>
      </c>
      <c r="M7327">
        <v>0</v>
      </c>
      <c r="N7327">
        <v>0.57446399999999997</v>
      </c>
      <c r="O7327" t="s">
        <v>372</v>
      </c>
      <c r="P7327" t="s">
        <v>14214</v>
      </c>
      <c r="Q7327" t="s">
        <v>4800</v>
      </c>
      <c r="R7327" t="s">
        <v>14215</v>
      </c>
      <c r="S7327" t="s">
        <v>270</v>
      </c>
      <c r="T7327" t="b">
        <v>1</v>
      </c>
    </row>
    <row r="7328" spans="1:20" x14ac:dyDescent="0.25">
      <c r="A7328" t="s">
        <v>236</v>
      </c>
      <c r="B7328" t="s">
        <v>236</v>
      </c>
      <c r="C7328" t="s">
        <v>237</v>
      </c>
      <c r="D7328" t="s">
        <v>1111</v>
      </c>
      <c r="F7328" t="s">
        <v>14216</v>
      </c>
      <c r="G7328" t="s">
        <v>14217</v>
      </c>
      <c r="H7328">
        <v>73.22</v>
      </c>
      <c r="I7328" t="s">
        <v>492</v>
      </c>
      <c r="J7328" t="s">
        <v>242</v>
      </c>
      <c r="K7328" t="s">
        <v>243</v>
      </c>
      <c r="L7328" t="s">
        <v>244</v>
      </c>
      <c r="M7328">
        <v>0</v>
      </c>
      <c r="N7328">
        <v>73.22</v>
      </c>
      <c r="O7328" t="s">
        <v>1114</v>
      </c>
      <c r="P7328" t="s">
        <v>14218</v>
      </c>
      <c r="Q7328" t="s">
        <v>1116</v>
      </c>
      <c r="R7328" t="s">
        <v>14219</v>
      </c>
      <c r="S7328" t="s">
        <v>249</v>
      </c>
      <c r="T7328" t="b">
        <v>1</v>
      </c>
    </row>
    <row r="7329" spans="1:20" x14ac:dyDescent="0.25">
      <c r="A7329" t="s">
        <v>259</v>
      </c>
      <c r="B7329" t="s">
        <v>260</v>
      </c>
      <c r="C7329" t="s">
        <v>237</v>
      </c>
      <c r="D7329" t="s">
        <v>3445</v>
      </c>
      <c r="E7329" t="s">
        <v>10789</v>
      </c>
      <c r="F7329" t="s">
        <v>14220</v>
      </c>
      <c r="G7329" t="s">
        <v>14220</v>
      </c>
      <c r="H7329">
        <v>0.113174</v>
      </c>
      <c r="I7329" t="s">
        <v>265</v>
      </c>
      <c r="J7329" t="s">
        <v>242</v>
      </c>
      <c r="K7329" t="s">
        <v>243</v>
      </c>
      <c r="L7329" t="s">
        <v>244</v>
      </c>
      <c r="M7329">
        <v>0</v>
      </c>
      <c r="N7329">
        <v>0.113174</v>
      </c>
      <c r="O7329" t="s">
        <v>372</v>
      </c>
      <c r="P7329" t="s">
        <v>14221</v>
      </c>
      <c r="Q7329" t="s">
        <v>3448</v>
      </c>
      <c r="R7329" t="s">
        <v>14222</v>
      </c>
      <c r="S7329" t="s">
        <v>270</v>
      </c>
      <c r="T7329" t="b">
        <v>1</v>
      </c>
    </row>
    <row r="7330" spans="1:20" x14ac:dyDescent="0.25">
      <c r="A7330" t="s">
        <v>259</v>
      </c>
      <c r="B7330" t="s">
        <v>260</v>
      </c>
      <c r="C7330" t="s">
        <v>294</v>
      </c>
      <c r="D7330" t="s">
        <v>3445</v>
      </c>
      <c r="E7330" t="s">
        <v>10789</v>
      </c>
      <c r="F7330" t="s">
        <v>14220</v>
      </c>
      <c r="G7330" t="s">
        <v>14220</v>
      </c>
      <c r="H7330">
        <v>5.2600000000000001E-2</v>
      </c>
      <c r="I7330" t="s">
        <v>265</v>
      </c>
      <c r="J7330" t="s">
        <v>242</v>
      </c>
      <c r="K7330" t="s">
        <v>243</v>
      </c>
      <c r="L7330" t="s">
        <v>244</v>
      </c>
      <c r="M7330">
        <v>0</v>
      </c>
      <c r="N7330">
        <v>5.2600000000000001E-2</v>
      </c>
      <c r="O7330" t="s">
        <v>372</v>
      </c>
      <c r="P7330" t="s">
        <v>14221</v>
      </c>
      <c r="Q7330" t="s">
        <v>3448</v>
      </c>
      <c r="R7330" t="s">
        <v>14222</v>
      </c>
      <c r="S7330" t="s">
        <v>270</v>
      </c>
      <c r="T7330" t="b">
        <v>1</v>
      </c>
    </row>
    <row r="7331" spans="1:20" x14ac:dyDescent="0.25">
      <c r="A7331" t="s">
        <v>259</v>
      </c>
      <c r="B7331" t="s">
        <v>260</v>
      </c>
      <c r="C7331" t="s">
        <v>237</v>
      </c>
      <c r="D7331" t="s">
        <v>3071</v>
      </c>
      <c r="E7331" t="s">
        <v>3072</v>
      </c>
      <c r="F7331" t="s">
        <v>14223</v>
      </c>
      <c r="G7331" t="s">
        <v>14223</v>
      </c>
      <c r="H7331">
        <v>0.243588</v>
      </c>
      <c r="I7331" t="s">
        <v>265</v>
      </c>
      <c r="J7331" t="s">
        <v>242</v>
      </c>
      <c r="K7331" t="s">
        <v>243</v>
      </c>
      <c r="L7331" t="s">
        <v>244</v>
      </c>
      <c r="M7331">
        <v>0</v>
      </c>
      <c r="N7331">
        <v>0.243588</v>
      </c>
      <c r="O7331" t="s">
        <v>372</v>
      </c>
      <c r="P7331" t="s">
        <v>14224</v>
      </c>
      <c r="Q7331" t="s">
        <v>3076</v>
      </c>
      <c r="R7331" t="s">
        <v>14225</v>
      </c>
      <c r="S7331" t="s">
        <v>270</v>
      </c>
      <c r="T7331" t="b">
        <v>1</v>
      </c>
    </row>
    <row r="7332" spans="1:20" x14ac:dyDescent="0.25">
      <c r="A7332" t="s">
        <v>259</v>
      </c>
      <c r="B7332" t="s">
        <v>260</v>
      </c>
      <c r="C7332" t="s">
        <v>294</v>
      </c>
      <c r="D7332" t="s">
        <v>3071</v>
      </c>
      <c r="E7332" t="s">
        <v>3072</v>
      </c>
      <c r="F7332" t="s">
        <v>14223</v>
      </c>
      <c r="G7332" t="s">
        <v>14223</v>
      </c>
      <c r="H7332">
        <v>9.9021999999999999E-2</v>
      </c>
      <c r="I7332" t="s">
        <v>265</v>
      </c>
      <c r="J7332" t="s">
        <v>242</v>
      </c>
      <c r="K7332" t="s">
        <v>243</v>
      </c>
      <c r="L7332" t="s">
        <v>244</v>
      </c>
      <c r="M7332">
        <v>0</v>
      </c>
      <c r="N7332">
        <v>9.9021999999999999E-2</v>
      </c>
      <c r="O7332" t="s">
        <v>372</v>
      </c>
      <c r="P7332" t="s">
        <v>14224</v>
      </c>
      <c r="Q7332" t="s">
        <v>3076</v>
      </c>
      <c r="R7332" t="s">
        <v>14225</v>
      </c>
      <c r="S7332" t="s">
        <v>270</v>
      </c>
      <c r="T7332" t="b">
        <v>1</v>
      </c>
    </row>
    <row r="7333" spans="1:20" x14ac:dyDescent="0.25">
      <c r="A7333" t="s">
        <v>259</v>
      </c>
      <c r="B7333" t="s">
        <v>260</v>
      </c>
      <c r="C7333" t="s">
        <v>237</v>
      </c>
      <c r="D7333" t="s">
        <v>306</v>
      </c>
      <c r="E7333" t="s">
        <v>5193</v>
      </c>
      <c r="F7333" t="s">
        <v>5194</v>
      </c>
      <c r="G7333" t="s">
        <v>5195</v>
      </c>
      <c r="H7333">
        <v>1.26E-2</v>
      </c>
      <c r="I7333" t="s">
        <v>265</v>
      </c>
      <c r="J7333" t="s">
        <v>242</v>
      </c>
      <c r="K7333" t="s">
        <v>243</v>
      </c>
      <c r="L7333" t="s">
        <v>244</v>
      </c>
      <c r="M7333">
        <v>0</v>
      </c>
      <c r="N7333">
        <v>1.26E-2</v>
      </c>
      <c r="O7333" t="s">
        <v>310</v>
      </c>
      <c r="P7333" t="s">
        <v>14226</v>
      </c>
      <c r="Q7333" t="s">
        <v>312</v>
      </c>
      <c r="R7333" t="s">
        <v>14227</v>
      </c>
      <c r="S7333" t="s">
        <v>270</v>
      </c>
      <c r="T7333" t="b">
        <v>1</v>
      </c>
    </row>
    <row r="7334" spans="1:20" x14ac:dyDescent="0.25">
      <c r="A7334" t="s">
        <v>259</v>
      </c>
      <c r="B7334" t="s">
        <v>260</v>
      </c>
      <c r="C7334" t="s">
        <v>237</v>
      </c>
      <c r="D7334" t="s">
        <v>1938</v>
      </c>
      <c r="E7334" t="s">
        <v>4267</v>
      </c>
      <c r="F7334" t="s">
        <v>12956</v>
      </c>
      <c r="G7334" t="s">
        <v>12956</v>
      </c>
      <c r="H7334">
        <v>5.04E-2</v>
      </c>
      <c r="I7334" t="s">
        <v>265</v>
      </c>
      <c r="J7334" t="s">
        <v>242</v>
      </c>
      <c r="K7334" t="s">
        <v>243</v>
      </c>
      <c r="L7334" t="s">
        <v>244</v>
      </c>
      <c r="M7334">
        <v>0</v>
      </c>
      <c r="N7334">
        <v>5.04E-2</v>
      </c>
      <c r="O7334" t="s">
        <v>324</v>
      </c>
      <c r="P7334" t="s">
        <v>14228</v>
      </c>
      <c r="Q7334" t="s">
        <v>1942</v>
      </c>
      <c r="R7334" t="s">
        <v>14229</v>
      </c>
      <c r="S7334" t="s">
        <v>270</v>
      </c>
      <c r="T7334" t="b">
        <v>0</v>
      </c>
    </row>
    <row r="7335" spans="1:20" x14ac:dyDescent="0.25">
      <c r="A7335" t="s">
        <v>236</v>
      </c>
      <c r="B7335" t="s">
        <v>236</v>
      </c>
      <c r="C7335" t="s">
        <v>237</v>
      </c>
      <c r="D7335" t="s">
        <v>566</v>
      </c>
      <c r="E7335" t="s">
        <v>251</v>
      </c>
      <c r="F7335" t="s">
        <v>1520</v>
      </c>
      <c r="G7335" t="s">
        <v>5273</v>
      </c>
      <c r="H7335">
        <v>0.49399999999999999</v>
      </c>
      <c r="I7335" t="s">
        <v>254</v>
      </c>
      <c r="J7335" t="s">
        <v>242</v>
      </c>
      <c r="K7335" t="s">
        <v>243</v>
      </c>
      <c r="L7335" t="s">
        <v>244</v>
      </c>
      <c r="M7335">
        <v>0</v>
      </c>
      <c r="N7335">
        <v>0.49399999999999999</v>
      </c>
      <c r="O7335" t="s">
        <v>255</v>
      </c>
      <c r="P7335" t="s">
        <v>14230</v>
      </c>
      <c r="Q7335" t="s">
        <v>571</v>
      </c>
      <c r="R7335" t="s">
        <v>2161</v>
      </c>
      <c r="S7335" t="s">
        <v>249</v>
      </c>
      <c r="T7335" t="b">
        <v>1</v>
      </c>
    </row>
    <row r="7336" spans="1:20" x14ac:dyDescent="0.25">
      <c r="A7336" t="s">
        <v>259</v>
      </c>
      <c r="B7336" t="s">
        <v>260</v>
      </c>
      <c r="C7336" t="s">
        <v>237</v>
      </c>
      <c r="D7336" t="s">
        <v>280</v>
      </c>
      <c r="E7336" t="s">
        <v>2918</v>
      </c>
      <c r="F7336" t="s">
        <v>14231</v>
      </c>
      <c r="G7336" t="s">
        <v>14231</v>
      </c>
      <c r="H7336">
        <v>1.383</v>
      </c>
      <c r="I7336" t="s">
        <v>265</v>
      </c>
      <c r="J7336" t="s">
        <v>242</v>
      </c>
      <c r="K7336" t="s">
        <v>243</v>
      </c>
      <c r="L7336" t="s">
        <v>244</v>
      </c>
      <c r="M7336">
        <v>0</v>
      </c>
      <c r="N7336">
        <v>1.383</v>
      </c>
      <c r="O7336" t="s">
        <v>331</v>
      </c>
      <c r="P7336" t="s">
        <v>14232</v>
      </c>
      <c r="Q7336" t="s">
        <v>285</v>
      </c>
      <c r="R7336" t="s">
        <v>14233</v>
      </c>
      <c r="S7336" t="s">
        <v>270</v>
      </c>
      <c r="T7336" t="b">
        <v>1</v>
      </c>
    </row>
    <row r="7337" spans="1:20" x14ac:dyDescent="0.25">
      <c r="A7337" t="s">
        <v>259</v>
      </c>
      <c r="B7337" t="s">
        <v>260</v>
      </c>
      <c r="C7337" t="s">
        <v>237</v>
      </c>
      <c r="D7337" t="s">
        <v>4818</v>
      </c>
      <c r="E7337" t="s">
        <v>7266</v>
      </c>
      <c r="F7337" t="s">
        <v>14234</v>
      </c>
      <c r="G7337" t="s">
        <v>14235</v>
      </c>
      <c r="H7337">
        <v>2.2719999999999998</v>
      </c>
      <c r="I7337" t="s">
        <v>265</v>
      </c>
      <c r="J7337" t="s">
        <v>242</v>
      </c>
      <c r="K7337" t="s">
        <v>243</v>
      </c>
      <c r="L7337" t="s">
        <v>244</v>
      </c>
      <c r="M7337">
        <v>0</v>
      </c>
      <c r="N7337">
        <v>2.2719999999999998</v>
      </c>
      <c r="O7337" t="s">
        <v>518</v>
      </c>
      <c r="P7337" t="s">
        <v>14236</v>
      </c>
      <c r="Q7337" t="s">
        <v>4820</v>
      </c>
      <c r="R7337" t="s">
        <v>14237</v>
      </c>
      <c r="S7337" t="s">
        <v>270</v>
      </c>
      <c r="T7337" t="b">
        <v>1</v>
      </c>
    </row>
    <row r="7338" spans="1:20" x14ac:dyDescent="0.25">
      <c r="A7338" t="s">
        <v>259</v>
      </c>
      <c r="B7338" t="s">
        <v>260</v>
      </c>
      <c r="C7338" t="s">
        <v>294</v>
      </c>
      <c r="D7338" t="s">
        <v>4818</v>
      </c>
      <c r="E7338" t="s">
        <v>7266</v>
      </c>
      <c r="F7338" t="s">
        <v>14234</v>
      </c>
      <c r="G7338" t="s">
        <v>14235</v>
      </c>
      <c r="H7338">
        <v>1.536</v>
      </c>
      <c r="I7338" t="s">
        <v>265</v>
      </c>
      <c r="J7338" t="s">
        <v>242</v>
      </c>
      <c r="K7338" t="s">
        <v>243</v>
      </c>
      <c r="L7338" t="s">
        <v>244</v>
      </c>
      <c r="M7338">
        <v>0</v>
      </c>
      <c r="N7338">
        <v>1.536</v>
      </c>
      <c r="O7338" t="s">
        <v>518</v>
      </c>
      <c r="P7338" t="s">
        <v>14236</v>
      </c>
      <c r="Q7338" t="s">
        <v>4820</v>
      </c>
      <c r="R7338" t="s">
        <v>14237</v>
      </c>
      <c r="S7338" t="s">
        <v>270</v>
      </c>
      <c r="T7338" t="b">
        <v>1</v>
      </c>
    </row>
    <row r="7339" spans="1:20" x14ac:dyDescent="0.25">
      <c r="A7339" t="s">
        <v>236</v>
      </c>
      <c r="B7339" t="s">
        <v>236</v>
      </c>
      <c r="C7339" t="s">
        <v>237</v>
      </c>
      <c r="D7339" t="s">
        <v>392</v>
      </c>
      <c r="E7339" t="s">
        <v>251</v>
      </c>
      <c r="F7339" t="s">
        <v>455</v>
      </c>
      <c r="G7339" t="s">
        <v>8575</v>
      </c>
      <c r="H7339">
        <v>0.2</v>
      </c>
      <c r="I7339" t="s">
        <v>254</v>
      </c>
      <c r="J7339" t="s">
        <v>242</v>
      </c>
      <c r="K7339" t="s">
        <v>243</v>
      </c>
      <c r="L7339" t="s">
        <v>244</v>
      </c>
      <c r="M7339">
        <v>0</v>
      </c>
      <c r="N7339">
        <v>0.2</v>
      </c>
      <c r="O7339" t="s">
        <v>255</v>
      </c>
      <c r="P7339" t="s">
        <v>14238</v>
      </c>
      <c r="Q7339" t="s">
        <v>397</v>
      </c>
      <c r="R7339" t="s">
        <v>458</v>
      </c>
      <c r="S7339" t="s">
        <v>249</v>
      </c>
      <c r="T7339" t="b">
        <v>1</v>
      </c>
    </row>
    <row r="7340" spans="1:20" x14ac:dyDescent="0.25">
      <c r="A7340" t="s">
        <v>259</v>
      </c>
      <c r="B7340" t="s">
        <v>260</v>
      </c>
      <c r="C7340" t="s">
        <v>237</v>
      </c>
      <c r="D7340" t="s">
        <v>418</v>
      </c>
      <c r="E7340" t="s">
        <v>3556</v>
      </c>
      <c r="F7340" t="s">
        <v>3556</v>
      </c>
      <c r="G7340" t="s">
        <v>14239</v>
      </c>
      <c r="H7340">
        <v>0.27200000000000002</v>
      </c>
      <c r="I7340" t="s">
        <v>265</v>
      </c>
      <c r="J7340" t="s">
        <v>242</v>
      </c>
      <c r="K7340" t="s">
        <v>243</v>
      </c>
      <c r="L7340" t="s">
        <v>244</v>
      </c>
      <c r="M7340">
        <v>0</v>
      </c>
      <c r="N7340">
        <v>0.27200000000000002</v>
      </c>
      <c r="O7340" t="s">
        <v>2901</v>
      </c>
      <c r="P7340" t="s">
        <v>14240</v>
      </c>
      <c r="Q7340" t="s">
        <v>423</v>
      </c>
      <c r="R7340" t="s">
        <v>14241</v>
      </c>
      <c r="S7340" t="s">
        <v>270</v>
      </c>
      <c r="T7340" t="b">
        <v>1</v>
      </c>
    </row>
    <row r="7341" spans="1:20" x14ac:dyDescent="0.25">
      <c r="A7341" t="s">
        <v>259</v>
      </c>
      <c r="B7341" t="s">
        <v>260</v>
      </c>
      <c r="C7341" t="s">
        <v>336</v>
      </c>
      <c r="D7341" t="s">
        <v>418</v>
      </c>
      <c r="E7341" t="s">
        <v>3556</v>
      </c>
      <c r="F7341" t="s">
        <v>3556</v>
      </c>
      <c r="G7341" t="s">
        <v>14239</v>
      </c>
      <c r="H7341">
        <v>1406</v>
      </c>
      <c r="I7341" t="s">
        <v>265</v>
      </c>
      <c r="J7341" t="s">
        <v>242</v>
      </c>
      <c r="K7341" t="s">
        <v>243</v>
      </c>
      <c r="L7341" t="s">
        <v>244</v>
      </c>
      <c r="M7341">
        <v>0</v>
      </c>
      <c r="N7341">
        <v>1406</v>
      </c>
      <c r="O7341" t="s">
        <v>2901</v>
      </c>
      <c r="P7341" t="s">
        <v>14240</v>
      </c>
      <c r="Q7341" t="s">
        <v>423</v>
      </c>
      <c r="R7341" t="s">
        <v>14242</v>
      </c>
      <c r="S7341" t="s">
        <v>270</v>
      </c>
      <c r="T7341" t="b">
        <v>1</v>
      </c>
    </row>
    <row r="7342" spans="1:20" x14ac:dyDescent="0.25">
      <c r="A7342" t="s">
        <v>259</v>
      </c>
      <c r="B7342" t="s">
        <v>260</v>
      </c>
      <c r="C7342" t="s">
        <v>336</v>
      </c>
      <c r="D7342" t="s">
        <v>418</v>
      </c>
      <c r="E7342" t="s">
        <v>3556</v>
      </c>
      <c r="F7342" t="s">
        <v>3556</v>
      </c>
      <c r="G7342" t="s">
        <v>14239</v>
      </c>
      <c r="H7342">
        <v>2716</v>
      </c>
      <c r="I7342" t="s">
        <v>265</v>
      </c>
      <c r="J7342" t="s">
        <v>242</v>
      </c>
      <c r="K7342" t="s">
        <v>243</v>
      </c>
      <c r="L7342" t="s">
        <v>244</v>
      </c>
      <c r="M7342">
        <v>0</v>
      </c>
      <c r="N7342">
        <v>2716</v>
      </c>
      <c r="O7342" t="s">
        <v>2901</v>
      </c>
      <c r="P7342" t="s">
        <v>14240</v>
      </c>
      <c r="Q7342" t="s">
        <v>423</v>
      </c>
      <c r="R7342" t="s">
        <v>14243</v>
      </c>
      <c r="S7342" t="s">
        <v>270</v>
      </c>
      <c r="T7342" t="b">
        <v>1</v>
      </c>
    </row>
    <row r="7343" spans="1:20" x14ac:dyDescent="0.25">
      <c r="A7343" t="s">
        <v>236</v>
      </c>
      <c r="B7343" t="s">
        <v>236</v>
      </c>
      <c r="C7343" t="s">
        <v>237</v>
      </c>
      <c r="D7343" t="s">
        <v>693</v>
      </c>
      <c r="E7343" t="s">
        <v>8209</v>
      </c>
      <c r="F7343" t="s">
        <v>14216</v>
      </c>
      <c r="G7343" t="s">
        <v>14217</v>
      </c>
      <c r="H7343">
        <v>73.22</v>
      </c>
      <c r="I7343" t="s">
        <v>492</v>
      </c>
      <c r="J7343" t="s">
        <v>242</v>
      </c>
      <c r="K7343" t="s">
        <v>243</v>
      </c>
      <c r="L7343" t="s">
        <v>244</v>
      </c>
      <c r="M7343">
        <v>0</v>
      </c>
      <c r="N7343">
        <v>73.22</v>
      </c>
      <c r="O7343" t="s">
        <v>350</v>
      </c>
      <c r="P7343" t="s">
        <v>14244</v>
      </c>
      <c r="Q7343" t="s">
        <v>699</v>
      </c>
      <c r="R7343" t="s">
        <v>14245</v>
      </c>
      <c r="S7343" t="s">
        <v>249</v>
      </c>
      <c r="T7343" t="b">
        <v>1</v>
      </c>
    </row>
    <row r="7344" spans="1:20" x14ac:dyDescent="0.25">
      <c r="A7344" t="s">
        <v>259</v>
      </c>
      <c r="B7344" t="s">
        <v>260</v>
      </c>
      <c r="C7344" t="s">
        <v>237</v>
      </c>
      <c r="D7344" t="s">
        <v>875</v>
      </c>
      <c r="E7344" t="s">
        <v>2003</v>
      </c>
      <c r="F7344" t="s">
        <v>2004</v>
      </c>
      <c r="G7344" t="s">
        <v>2004</v>
      </c>
      <c r="H7344">
        <v>7.5587600000000004</v>
      </c>
      <c r="I7344" t="s">
        <v>265</v>
      </c>
      <c r="J7344" t="s">
        <v>242</v>
      </c>
      <c r="K7344" t="s">
        <v>243</v>
      </c>
      <c r="L7344" t="s">
        <v>244</v>
      </c>
      <c r="M7344">
        <v>0</v>
      </c>
      <c r="N7344">
        <v>7.5587600000000004</v>
      </c>
      <c r="O7344" t="s">
        <v>372</v>
      </c>
      <c r="P7344" t="s">
        <v>14246</v>
      </c>
      <c r="Q7344" t="s">
        <v>879</v>
      </c>
      <c r="R7344" t="s">
        <v>14247</v>
      </c>
      <c r="S7344" t="s">
        <v>270</v>
      </c>
      <c r="T7344" t="b">
        <v>1</v>
      </c>
    </row>
    <row r="7345" spans="1:20" x14ac:dyDescent="0.25">
      <c r="A7345" t="s">
        <v>259</v>
      </c>
      <c r="B7345" t="s">
        <v>260</v>
      </c>
      <c r="C7345" t="s">
        <v>294</v>
      </c>
      <c r="D7345" t="s">
        <v>875</v>
      </c>
      <c r="E7345" t="s">
        <v>2003</v>
      </c>
      <c r="F7345" t="s">
        <v>2004</v>
      </c>
      <c r="G7345" t="s">
        <v>2004</v>
      </c>
      <c r="H7345">
        <v>4.9580000000000002</v>
      </c>
      <c r="I7345" t="s">
        <v>265</v>
      </c>
      <c r="J7345" t="s">
        <v>242</v>
      </c>
      <c r="K7345" t="s">
        <v>243</v>
      </c>
      <c r="L7345" t="s">
        <v>244</v>
      </c>
      <c r="M7345">
        <v>0</v>
      </c>
      <c r="N7345">
        <v>4.9580000000000002</v>
      </c>
      <c r="O7345" t="s">
        <v>298</v>
      </c>
      <c r="P7345" t="s">
        <v>14246</v>
      </c>
      <c r="Q7345" t="s">
        <v>879</v>
      </c>
      <c r="R7345" t="s">
        <v>14247</v>
      </c>
      <c r="S7345" t="s">
        <v>270</v>
      </c>
      <c r="T7345" t="b">
        <v>1</v>
      </c>
    </row>
    <row r="7346" spans="1:20" x14ac:dyDescent="0.25">
      <c r="A7346" t="s">
        <v>259</v>
      </c>
      <c r="B7346" t="s">
        <v>260</v>
      </c>
      <c r="C7346" t="s">
        <v>237</v>
      </c>
      <c r="D7346" t="s">
        <v>280</v>
      </c>
      <c r="E7346" t="s">
        <v>1516</v>
      </c>
      <c r="F7346" t="s">
        <v>1517</v>
      </c>
      <c r="G7346" t="s">
        <v>1517</v>
      </c>
      <c r="H7346">
        <v>0.105</v>
      </c>
      <c r="I7346" t="s">
        <v>265</v>
      </c>
      <c r="J7346" t="s">
        <v>242</v>
      </c>
      <c r="K7346" t="s">
        <v>243</v>
      </c>
      <c r="L7346" t="s">
        <v>244</v>
      </c>
      <c r="M7346">
        <v>0</v>
      </c>
      <c r="N7346">
        <v>0.105</v>
      </c>
      <c r="O7346" t="s">
        <v>331</v>
      </c>
      <c r="P7346" t="s">
        <v>14248</v>
      </c>
      <c r="Q7346" t="s">
        <v>285</v>
      </c>
      <c r="R7346" t="s">
        <v>14249</v>
      </c>
      <c r="S7346" t="s">
        <v>270</v>
      </c>
      <c r="T7346" t="b">
        <v>1</v>
      </c>
    </row>
    <row r="7347" spans="1:20" x14ac:dyDescent="0.25">
      <c r="A7347" t="s">
        <v>259</v>
      </c>
      <c r="B7347" t="s">
        <v>260</v>
      </c>
      <c r="C7347" t="s">
        <v>237</v>
      </c>
      <c r="D7347" t="s">
        <v>2549</v>
      </c>
      <c r="E7347" t="s">
        <v>2878</v>
      </c>
      <c r="F7347" t="s">
        <v>14250</v>
      </c>
      <c r="G7347" t="s">
        <v>14251</v>
      </c>
      <c r="H7347">
        <v>4.3353999999999997E-2</v>
      </c>
      <c r="I7347" t="s">
        <v>265</v>
      </c>
      <c r="J7347" t="s">
        <v>242</v>
      </c>
      <c r="K7347" t="s">
        <v>243</v>
      </c>
      <c r="L7347" t="s">
        <v>244</v>
      </c>
      <c r="M7347">
        <v>0</v>
      </c>
      <c r="N7347">
        <v>4.3353999999999997E-2</v>
      </c>
      <c r="O7347" t="s">
        <v>372</v>
      </c>
      <c r="P7347" t="s">
        <v>14252</v>
      </c>
      <c r="Q7347" t="s">
        <v>2554</v>
      </c>
      <c r="R7347" t="s">
        <v>14253</v>
      </c>
      <c r="S7347" t="s">
        <v>270</v>
      </c>
      <c r="T7347" t="b">
        <v>1</v>
      </c>
    </row>
    <row r="7348" spans="1:20" x14ac:dyDescent="0.25">
      <c r="A7348" t="s">
        <v>236</v>
      </c>
      <c r="B7348" t="s">
        <v>236</v>
      </c>
      <c r="C7348" t="s">
        <v>237</v>
      </c>
      <c r="D7348" t="s">
        <v>2924</v>
      </c>
      <c r="F7348" t="s">
        <v>559</v>
      </c>
      <c r="G7348" t="s">
        <v>2479</v>
      </c>
      <c r="H7348">
        <v>8.7099999999999997E-2</v>
      </c>
      <c r="I7348" t="s">
        <v>254</v>
      </c>
      <c r="J7348" t="s">
        <v>242</v>
      </c>
      <c r="K7348" t="s">
        <v>243</v>
      </c>
      <c r="L7348" t="s">
        <v>244</v>
      </c>
      <c r="M7348">
        <v>0</v>
      </c>
      <c r="N7348">
        <v>8.7099999999999997E-2</v>
      </c>
      <c r="O7348" t="s">
        <v>1910</v>
      </c>
      <c r="P7348" t="s">
        <v>14254</v>
      </c>
      <c r="Q7348" t="s">
        <v>2927</v>
      </c>
      <c r="R7348" t="s">
        <v>5051</v>
      </c>
      <c r="S7348" t="s">
        <v>249</v>
      </c>
      <c r="T7348" t="b">
        <v>1</v>
      </c>
    </row>
    <row r="7349" spans="1:20" x14ac:dyDescent="0.25">
      <c r="A7349" t="s">
        <v>259</v>
      </c>
      <c r="B7349" t="s">
        <v>260</v>
      </c>
      <c r="C7349" t="s">
        <v>237</v>
      </c>
      <c r="D7349" t="s">
        <v>406</v>
      </c>
      <c r="E7349" t="s">
        <v>4358</v>
      </c>
      <c r="F7349" t="s">
        <v>10303</v>
      </c>
      <c r="G7349" t="s">
        <v>10303</v>
      </c>
      <c r="H7349">
        <v>4.2138</v>
      </c>
      <c r="I7349" t="s">
        <v>265</v>
      </c>
      <c r="J7349" t="s">
        <v>242</v>
      </c>
      <c r="K7349" t="s">
        <v>243</v>
      </c>
      <c r="L7349" t="s">
        <v>244</v>
      </c>
      <c r="M7349">
        <v>0</v>
      </c>
      <c r="N7349">
        <v>4.2138</v>
      </c>
      <c r="O7349" t="s">
        <v>350</v>
      </c>
      <c r="P7349" t="s">
        <v>3001</v>
      </c>
      <c r="Q7349" t="s">
        <v>410</v>
      </c>
      <c r="R7349" t="s">
        <v>14255</v>
      </c>
      <c r="S7349" t="s">
        <v>270</v>
      </c>
      <c r="T7349" t="b">
        <v>0</v>
      </c>
    </row>
    <row r="7350" spans="1:20" x14ac:dyDescent="0.25">
      <c r="A7350" t="s">
        <v>259</v>
      </c>
      <c r="B7350" t="s">
        <v>260</v>
      </c>
      <c r="C7350" t="s">
        <v>294</v>
      </c>
      <c r="D7350" t="s">
        <v>406</v>
      </c>
      <c r="E7350" t="s">
        <v>4358</v>
      </c>
      <c r="F7350" t="s">
        <v>10303</v>
      </c>
      <c r="G7350" t="s">
        <v>10303</v>
      </c>
      <c r="H7350">
        <v>3.073</v>
      </c>
      <c r="I7350" t="s">
        <v>265</v>
      </c>
      <c r="J7350" t="s">
        <v>242</v>
      </c>
      <c r="K7350" t="s">
        <v>243</v>
      </c>
      <c r="L7350" t="s">
        <v>244</v>
      </c>
      <c r="M7350">
        <v>0</v>
      </c>
      <c r="N7350">
        <v>3.073</v>
      </c>
      <c r="O7350" t="s">
        <v>350</v>
      </c>
      <c r="P7350" t="s">
        <v>3001</v>
      </c>
      <c r="Q7350" t="s">
        <v>410</v>
      </c>
      <c r="R7350" t="s">
        <v>14255</v>
      </c>
      <c r="S7350" t="s">
        <v>270</v>
      </c>
      <c r="T7350" t="b">
        <v>0</v>
      </c>
    </row>
    <row r="7351" spans="1:20" x14ac:dyDescent="0.25">
      <c r="A7351" t="s">
        <v>259</v>
      </c>
      <c r="B7351" t="s">
        <v>260</v>
      </c>
      <c r="C7351" t="s">
        <v>237</v>
      </c>
      <c r="D7351" t="s">
        <v>1316</v>
      </c>
      <c r="E7351" t="s">
        <v>4468</v>
      </c>
      <c r="F7351" t="s">
        <v>14256</v>
      </c>
      <c r="G7351" t="s">
        <v>14257</v>
      </c>
      <c r="H7351">
        <v>0.184361</v>
      </c>
      <c r="I7351" t="s">
        <v>265</v>
      </c>
      <c r="J7351" t="s">
        <v>242</v>
      </c>
      <c r="K7351" t="s">
        <v>243</v>
      </c>
      <c r="L7351" t="s">
        <v>244</v>
      </c>
      <c r="M7351">
        <v>0</v>
      </c>
      <c r="N7351">
        <v>0.184361</v>
      </c>
      <c r="O7351" t="s">
        <v>372</v>
      </c>
      <c r="P7351" t="s">
        <v>14258</v>
      </c>
      <c r="Q7351" t="s">
        <v>1321</v>
      </c>
      <c r="R7351" t="s">
        <v>14259</v>
      </c>
      <c r="S7351" t="s">
        <v>270</v>
      </c>
      <c r="T7351" t="b">
        <v>1</v>
      </c>
    </row>
    <row r="7352" spans="1:20" x14ac:dyDescent="0.25">
      <c r="A7352" t="s">
        <v>236</v>
      </c>
      <c r="B7352" t="s">
        <v>236</v>
      </c>
      <c r="C7352" t="s">
        <v>237</v>
      </c>
      <c r="D7352" t="s">
        <v>509</v>
      </c>
      <c r="F7352" t="s">
        <v>1819</v>
      </c>
      <c r="G7352" t="s">
        <v>364</v>
      </c>
      <c r="H7352">
        <v>3.6000000000000002E-4</v>
      </c>
      <c r="I7352" t="s">
        <v>254</v>
      </c>
      <c r="J7352" t="s">
        <v>242</v>
      </c>
      <c r="K7352" t="s">
        <v>243</v>
      </c>
      <c r="L7352" t="s">
        <v>244</v>
      </c>
      <c r="M7352">
        <v>0</v>
      </c>
      <c r="N7352">
        <v>3.6000000000000002E-4</v>
      </c>
      <c r="O7352" t="s">
        <v>365</v>
      </c>
      <c r="P7352" t="s">
        <v>3527</v>
      </c>
      <c r="Q7352" t="s">
        <v>512</v>
      </c>
      <c r="R7352" t="s">
        <v>2565</v>
      </c>
      <c r="S7352" t="s">
        <v>249</v>
      </c>
      <c r="T7352" t="b">
        <v>0</v>
      </c>
    </row>
    <row r="7353" spans="1:20" x14ac:dyDescent="0.25">
      <c r="A7353" t="s">
        <v>259</v>
      </c>
      <c r="B7353" t="s">
        <v>260</v>
      </c>
      <c r="C7353" t="s">
        <v>237</v>
      </c>
      <c r="D7353" t="s">
        <v>1343</v>
      </c>
      <c r="E7353" t="s">
        <v>2042</v>
      </c>
      <c r="F7353" t="s">
        <v>11482</v>
      </c>
      <c r="G7353" t="s">
        <v>11482</v>
      </c>
      <c r="H7353">
        <v>0.30325000000000002</v>
      </c>
      <c r="I7353" t="s">
        <v>265</v>
      </c>
      <c r="J7353" t="s">
        <v>242</v>
      </c>
      <c r="K7353" t="s">
        <v>243</v>
      </c>
      <c r="L7353" t="s">
        <v>244</v>
      </c>
      <c r="M7353">
        <v>0</v>
      </c>
      <c r="N7353">
        <v>0.30325000000000002</v>
      </c>
      <c r="O7353" t="s">
        <v>446</v>
      </c>
      <c r="P7353" t="s">
        <v>14260</v>
      </c>
      <c r="Q7353" t="s">
        <v>1347</v>
      </c>
      <c r="R7353" t="s">
        <v>14261</v>
      </c>
      <c r="S7353" t="s">
        <v>270</v>
      </c>
      <c r="T7353" t="b">
        <v>1</v>
      </c>
    </row>
    <row r="7354" spans="1:20" x14ac:dyDescent="0.25">
      <c r="A7354" t="s">
        <v>259</v>
      </c>
      <c r="B7354" t="s">
        <v>260</v>
      </c>
      <c r="C7354" t="s">
        <v>294</v>
      </c>
      <c r="D7354" t="s">
        <v>1343</v>
      </c>
      <c r="E7354" t="s">
        <v>2042</v>
      </c>
      <c r="F7354" t="s">
        <v>11482</v>
      </c>
      <c r="G7354" t="s">
        <v>11482</v>
      </c>
      <c r="H7354">
        <v>0.26624999999999999</v>
      </c>
      <c r="I7354" t="s">
        <v>265</v>
      </c>
      <c r="J7354" t="s">
        <v>242</v>
      </c>
      <c r="K7354" t="s">
        <v>243</v>
      </c>
      <c r="L7354" t="s">
        <v>244</v>
      </c>
      <c r="M7354">
        <v>0</v>
      </c>
      <c r="N7354">
        <v>0.26624999999999999</v>
      </c>
      <c r="O7354" t="s">
        <v>446</v>
      </c>
      <c r="P7354" t="s">
        <v>14260</v>
      </c>
      <c r="Q7354" t="s">
        <v>1347</v>
      </c>
      <c r="R7354" t="s">
        <v>14261</v>
      </c>
      <c r="S7354" t="s">
        <v>270</v>
      </c>
      <c r="T7354" t="b">
        <v>1</v>
      </c>
    </row>
    <row r="7355" spans="1:20" x14ac:dyDescent="0.25">
      <c r="A7355" t="s">
        <v>236</v>
      </c>
      <c r="B7355" t="s">
        <v>236</v>
      </c>
      <c r="C7355" t="s">
        <v>237</v>
      </c>
      <c r="D7355" t="s">
        <v>314</v>
      </c>
      <c r="F7355" t="s">
        <v>791</v>
      </c>
      <c r="G7355" t="s">
        <v>1914</v>
      </c>
      <c r="H7355">
        <v>0.1</v>
      </c>
      <c r="I7355" t="s">
        <v>254</v>
      </c>
      <c r="J7355" t="s">
        <v>242</v>
      </c>
      <c r="K7355" t="s">
        <v>243</v>
      </c>
      <c r="L7355" t="s">
        <v>244</v>
      </c>
      <c r="M7355">
        <v>0</v>
      </c>
      <c r="N7355">
        <v>0.1</v>
      </c>
      <c r="O7355" t="s">
        <v>569</v>
      </c>
      <c r="P7355" t="s">
        <v>5162</v>
      </c>
      <c r="Q7355" t="s">
        <v>318</v>
      </c>
      <c r="R7355" t="s">
        <v>1217</v>
      </c>
      <c r="S7355" t="s">
        <v>249</v>
      </c>
      <c r="T7355" t="b">
        <v>0</v>
      </c>
    </row>
    <row r="7356" spans="1:20" x14ac:dyDescent="0.25">
      <c r="A7356" t="s">
        <v>236</v>
      </c>
      <c r="B7356" t="s">
        <v>615</v>
      </c>
      <c r="C7356" t="s">
        <v>237</v>
      </c>
      <c r="D7356" t="s">
        <v>615</v>
      </c>
      <c r="F7356" t="s">
        <v>12998</v>
      </c>
      <c r="G7356" t="s">
        <v>14262</v>
      </c>
      <c r="H7356">
        <v>0.161</v>
      </c>
      <c r="I7356" t="s">
        <v>618</v>
      </c>
      <c r="J7356" t="s">
        <v>242</v>
      </c>
      <c r="K7356" t="s">
        <v>243</v>
      </c>
      <c r="L7356" t="s">
        <v>244</v>
      </c>
      <c r="M7356">
        <v>0</v>
      </c>
      <c r="N7356">
        <v>0.161</v>
      </c>
      <c r="O7356" t="s">
        <v>432</v>
      </c>
      <c r="P7356" t="s">
        <v>14263</v>
      </c>
      <c r="Q7356" t="s">
        <v>621</v>
      </c>
      <c r="R7356" t="s">
        <v>13001</v>
      </c>
      <c r="S7356" t="s">
        <v>623</v>
      </c>
      <c r="T7356" t="b">
        <v>1</v>
      </c>
    </row>
    <row r="7357" spans="1:20" x14ac:dyDescent="0.25">
      <c r="A7357" t="s">
        <v>259</v>
      </c>
      <c r="B7357" t="s">
        <v>260</v>
      </c>
      <c r="C7357" t="s">
        <v>237</v>
      </c>
      <c r="D7357" t="s">
        <v>2468</v>
      </c>
      <c r="E7357" t="s">
        <v>6307</v>
      </c>
      <c r="F7357" t="s">
        <v>13520</v>
      </c>
      <c r="G7357" t="s">
        <v>13521</v>
      </c>
      <c r="H7357">
        <v>2.141</v>
      </c>
      <c r="I7357" t="s">
        <v>265</v>
      </c>
      <c r="J7357" t="s">
        <v>242</v>
      </c>
      <c r="K7357" t="s">
        <v>243</v>
      </c>
      <c r="L7357" t="s">
        <v>244</v>
      </c>
      <c r="M7357">
        <v>0</v>
      </c>
      <c r="N7357">
        <v>2.141</v>
      </c>
      <c r="O7357" t="s">
        <v>266</v>
      </c>
      <c r="P7357" t="s">
        <v>14264</v>
      </c>
      <c r="Q7357" t="s">
        <v>2473</v>
      </c>
      <c r="R7357" t="s">
        <v>14265</v>
      </c>
      <c r="S7357" t="s">
        <v>270</v>
      </c>
      <c r="T7357" t="b">
        <v>1</v>
      </c>
    </row>
    <row r="7358" spans="1:20" x14ac:dyDescent="0.25">
      <c r="A7358" t="s">
        <v>259</v>
      </c>
      <c r="B7358" t="s">
        <v>260</v>
      </c>
      <c r="C7358" t="s">
        <v>294</v>
      </c>
      <c r="D7358" t="s">
        <v>2468</v>
      </c>
      <c r="E7358" t="s">
        <v>6307</v>
      </c>
      <c r="F7358" t="s">
        <v>13520</v>
      </c>
      <c r="G7358" t="s">
        <v>13521</v>
      </c>
      <c r="H7358">
        <v>0.629</v>
      </c>
      <c r="I7358" t="s">
        <v>265</v>
      </c>
      <c r="J7358" t="s">
        <v>242</v>
      </c>
      <c r="K7358" t="s">
        <v>243</v>
      </c>
      <c r="L7358" t="s">
        <v>244</v>
      </c>
      <c r="M7358">
        <v>0</v>
      </c>
      <c r="N7358">
        <v>0.629</v>
      </c>
      <c r="O7358" t="s">
        <v>266</v>
      </c>
      <c r="P7358" t="s">
        <v>14264</v>
      </c>
      <c r="Q7358" t="s">
        <v>2473</v>
      </c>
      <c r="R7358" t="s">
        <v>14265</v>
      </c>
      <c r="S7358" t="s">
        <v>270</v>
      </c>
      <c r="T7358" t="b">
        <v>1</v>
      </c>
    </row>
    <row r="7359" spans="1:20" x14ac:dyDescent="0.25">
      <c r="A7359" t="s">
        <v>259</v>
      </c>
      <c r="B7359" t="s">
        <v>260</v>
      </c>
      <c r="C7359" t="s">
        <v>237</v>
      </c>
      <c r="D7359" t="s">
        <v>917</v>
      </c>
      <c r="E7359" t="s">
        <v>4692</v>
      </c>
      <c r="F7359" t="s">
        <v>11734</v>
      </c>
      <c r="G7359" t="s">
        <v>11735</v>
      </c>
      <c r="H7359">
        <v>0.64271999999999996</v>
      </c>
      <c r="I7359" t="s">
        <v>265</v>
      </c>
      <c r="J7359" t="s">
        <v>242</v>
      </c>
      <c r="K7359" t="s">
        <v>243</v>
      </c>
      <c r="L7359" t="s">
        <v>244</v>
      </c>
      <c r="M7359">
        <v>0</v>
      </c>
      <c r="N7359">
        <v>0.64271999999999996</v>
      </c>
      <c r="O7359" t="s">
        <v>372</v>
      </c>
      <c r="P7359" t="s">
        <v>14266</v>
      </c>
      <c r="Q7359" t="s">
        <v>922</v>
      </c>
      <c r="R7359" t="s">
        <v>14267</v>
      </c>
      <c r="S7359" t="s">
        <v>270</v>
      </c>
      <c r="T7359" t="b">
        <v>1</v>
      </c>
    </row>
    <row r="7360" spans="1:20" x14ac:dyDescent="0.25">
      <c r="A7360" t="s">
        <v>259</v>
      </c>
      <c r="B7360" t="s">
        <v>260</v>
      </c>
      <c r="C7360" t="s">
        <v>294</v>
      </c>
      <c r="D7360" t="s">
        <v>917</v>
      </c>
      <c r="E7360" t="s">
        <v>4692</v>
      </c>
      <c r="F7360" t="s">
        <v>11734</v>
      </c>
      <c r="G7360" t="s">
        <v>11735</v>
      </c>
      <c r="H7360">
        <v>0.3296</v>
      </c>
      <c r="I7360" t="s">
        <v>265</v>
      </c>
      <c r="J7360" t="s">
        <v>242</v>
      </c>
      <c r="K7360" t="s">
        <v>243</v>
      </c>
      <c r="L7360" t="s">
        <v>244</v>
      </c>
      <c r="M7360">
        <v>0</v>
      </c>
      <c r="N7360">
        <v>0.3296</v>
      </c>
      <c r="O7360" t="s">
        <v>1258</v>
      </c>
      <c r="P7360" t="s">
        <v>14266</v>
      </c>
      <c r="Q7360" t="s">
        <v>922</v>
      </c>
      <c r="R7360" t="s">
        <v>14267</v>
      </c>
      <c r="S7360" t="s">
        <v>270</v>
      </c>
      <c r="T7360" t="b">
        <v>1</v>
      </c>
    </row>
    <row r="7361" spans="1:20" x14ac:dyDescent="0.25">
      <c r="A7361" t="s">
        <v>259</v>
      </c>
      <c r="B7361" t="s">
        <v>260</v>
      </c>
      <c r="C7361" t="s">
        <v>237</v>
      </c>
      <c r="D7361" t="s">
        <v>538</v>
      </c>
      <c r="E7361" t="s">
        <v>539</v>
      </c>
      <c r="F7361" t="s">
        <v>14268</v>
      </c>
      <c r="G7361" t="s">
        <v>14268</v>
      </c>
      <c r="H7361">
        <v>8.64</v>
      </c>
      <c r="I7361" t="s">
        <v>265</v>
      </c>
      <c r="J7361" t="s">
        <v>242</v>
      </c>
      <c r="K7361" t="s">
        <v>243</v>
      </c>
      <c r="L7361" t="s">
        <v>244</v>
      </c>
      <c r="M7361">
        <v>0</v>
      </c>
      <c r="N7361">
        <v>8.64</v>
      </c>
      <c r="O7361" t="s">
        <v>290</v>
      </c>
      <c r="P7361" t="s">
        <v>14269</v>
      </c>
      <c r="Q7361" t="s">
        <v>542</v>
      </c>
      <c r="R7361" t="s">
        <v>14270</v>
      </c>
      <c r="S7361" t="s">
        <v>270</v>
      </c>
      <c r="T7361" t="b">
        <v>1</v>
      </c>
    </row>
    <row r="7362" spans="1:20" x14ac:dyDescent="0.25">
      <c r="A7362" t="s">
        <v>259</v>
      </c>
      <c r="B7362" t="s">
        <v>260</v>
      </c>
      <c r="C7362" t="s">
        <v>336</v>
      </c>
      <c r="D7362" t="s">
        <v>538</v>
      </c>
      <c r="E7362" t="s">
        <v>539</v>
      </c>
      <c r="F7362" t="s">
        <v>14268</v>
      </c>
      <c r="G7362" t="s">
        <v>14268</v>
      </c>
      <c r="H7362">
        <v>56764</v>
      </c>
      <c r="I7362" t="s">
        <v>265</v>
      </c>
      <c r="J7362" t="s">
        <v>242</v>
      </c>
      <c r="K7362" t="s">
        <v>243</v>
      </c>
      <c r="L7362" t="s">
        <v>244</v>
      </c>
      <c r="M7362">
        <v>0</v>
      </c>
      <c r="N7362">
        <v>56764</v>
      </c>
      <c r="O7362" t="s">
        <v>290</v>
      </c>
      <c r="P7362" t="s">
        <v>14269</v>
      </c>
      <c r="Q7362" t="s">
        <v>542</v>
      </c>
      <c r="R7362" t="s">
        <v>14271</v>
      </c>
      <c r="S7362" t="s">
        <v>270</v>
      </c>
      <c r="T7362" t="b">
        <v>1</v>
      </c>
    </row>
    <row r="7363" spans="1:20" x14ac:dyDescent="0.25">
      <c r="A7363" t="s">
        <v>259</v>
      </c>
      <c r="B7363" t="s">
        <v>260</v>
      </c>
      <c r="C7363" t="s">
        <v>336</v>
      </c>
      <c r="D7363" t="s">
        <v>538</v>
      </c>
      <c r="E7363" t="s">
        <v>539</v>
      </c>
      <c r="F7363" t="s">
        <v>14268</v>
      </c>
      <c r="G7363" t="s">
        <v>14268</v>
      </c>
      <c r="H7363">
        <v>113527</v>
      </c>
      <c r="I7363" t="s">
        <v>265</v>
      </c>
      <c r="J7363" t="s">
        <v>242</v>
      </c>
      <c r="K7363" t="s">
        <v>243</v>
      </c>
      <c r="L7363" t="s">
        <v>244</v>
      </c>
      <c r="M7363">
        <v>0</v>
      </c>
      <c r="N7363">
        <v>113527</v>
      </c>
      <c r="O7363" t="s">
        <v>290</v>
      </c>
      <c r="P7363" t="s">
        <v>14269</v>
      </c>
      <c r="Q7363" t="s">
        <v>542</v>
      </c>
      <c r="R7363" t="s">
        <v>14272</v>
      </c>
      <c r="S7363" t="s">
        <v>270</v>
      </c>
      <c r="T7363" t="b">
        <v>1</v>
      </c>
    </row>
    <row r="7364" spans="1:20" x14ac:dyDescent="0.25">
      <c r="A7364" t="s">
        <v>259</v>
      </c>
      <c r="B7364" t="s">
        <v>260</v>
      </c>
      <c r="C7364" t="s">
        <v>336</v>
      </c>
      <c r="D7364" t="s">
        <v>538</v>
      </c>
      <c r="E7364" t="s">
        <v>539</v>
      </c>
      <c r="F7364" t="s">
        <v>14268</v>
      </c>
      <c r="G7364" t="s">
        <v>14268</v>
      </c>
      <c r="H7364">
        <v>126129</v>
      </c>
      <c r="I7364" t="s">
        <v>265</v>
      </c>
      <c r="J7364" t="s">
        <v>242</v>
      </c>
      <c r="K7364" t="s">
        <v>243</v>
      </c>
      <c r="L7364" t="s">
        <v>244</v>
      </c>
      <c r="M7364">
        <v>0</v>
      </c>
      <c r="N7364">
        <v>126129</v>
      </c>
      <c r="O7364" t="s">
        <v>290</v>
      </c>
      <c r="P7364" t="s">
        <v>14269</v>
      </c>
      <c r="Q7364" t="s">
        <v>542</v>
      </c>
      <c r="R7364" t="s">
        <v>14273</v>
      </c>
      <c r="S7364" t="s">
        <v>270</v>
      </c>
      <c r="T7364" t="b">
        <v>1</v>
      </c>
    </row>
    <row r="7365" spans="1:20" x14ac:dyDescent="0.25">
      <c r="A7365" t="s">
        <v>259</v>
      </c>
      <c r="B7365" t="s">
        <v>260</v>
      </c>
      <c r="C7365" t="s">
        <v>237</v>
      </c>
      <c r="D7365" t="s">
        <v>1352</v>
      </c>
      <c r="E7365" t="s">
        <v>8414</v>
      </c>
      <c r="F7365" t="s">
        <v>8415</v>
      </c>
      <c r="G7365" t="s">
        <v>8415</v>
      </c>
      <c r="H7365">
        <v>4.7600000000000003E-2</v>
      </c>
      <c r="I7365" t="s">
        <v>265</v>
      </c>
      <c r="J7365" t="s">
        <v>242</v>
      </c>
      <c r="K7365" t="s">
        <v>243</v>
      </c>
      <c r="L7365" t="s">
        <v>244</v>
      </c>
      <c r="M7365">
        <v>0</v>
      </c>
      <c r="N7365">
        <v>4.7600000000000003E-2</v>
      </c>
      <c r="O7365" t="s">
        <v>446</v>
      </c>
      <c r="P7365" t="s">
        <v>14274</v>
      </c>
      <c r="Q7365" t="s">
        <v>1356</v>
      </c>
      <c r="R7365" t="s">
        <v>14275</v>
      </c>
      <c r="S7365" t="s">
        <v>270</v>
      </c>
      <c r="T7365" t="b">
        <v>1</v>
      </c>
    </row>
    <row r="7366" spans="1:20" x14ac:dyDescent="0.25">
      <c r="A7366" t="s">
        <v>259</v>
      </c>
      <c r="B7366" t="s">
        <v>260</v>
      </c>
      <c r="C7366" t="s">
        <v>237</v>
      </c>
      <c r="D7366" t="s">
        <v>707</v>
      </c>
      <c r="E7366" t="s">
        <v>708</v>
      </c>
      <c r="F7366" t="s">
        <v>10233</v>
      </c>
      <c r="G7366" t="s">
        <v>1767</v>
      </c>
      <c r="H7366">
        <v>0.74099999999999999</v>
      </c>
      <c r="I7366" t="s">
        <v>265</v>
      </c>
      <c r="J7366" t="s">
        <v>242</v>
      </c>
      <c r="K7366" t="s">
        <v>243</v>
      </c>
      <c r="L7366" t="s">
        <v>244</v>
      </c>
      <c r="M7366">
        <v>0</v>
      </c>
      <c r="N7366">
        <v>0.74099999999999999</v>
      </c>
      <c r="O7366" t="s">
        <v>1364</v>
      </c>
      <c r="P7366" t="s">
        <v>11674</v>
      </c>
      <c r="Q7366" t="s">
        <v>713</v>
      </c>
      <c r="R7366" t="s">
        <v>14276</v>
      </c>
      <c r="S7366" t="s">
        <v>270</v>
      </c>
      <c r="T7366" t="b">
        <v>0</v>
      </c>
    </row>
    <row r="7367" spans="1:20" x14ac:dyDescent="0.25">
      <c r="A7367" t="s">
        <v>259</v>
      </c>
      <c r="B7367" t="s">
        <v>260</v>
      </c>
      <c r="C7367" t="s">
        <v>336</v>
      </c>
      <c r="D7367" t="s">
        <v>707</v>
      </c>
      <c r="E7367" t="s">
        <v>708</v>
      </c>
      <c r="F7367" t="s">
        <v>10233</v>
      </c>
      <c r="G7367" t="s">
        <v>1767</v>
      </c>
      <c r="H7367">
        <v>3090</v>
      </c>
      <c r="I7367" t="s">
        <v>265</v>
      </c>
      <c r="J7367" t="s">
        <v>242</v>
      </c>
      <c r="K7367" t="s">
        <v>243</v>
      </c>
      <c r="L7367" t="s">
        <v>244</v>
      </c>
      <c r="M7367">
        <v>0</v>
      </c>
      <c r="N7367">
        <v>3090</v>
      </c>
      <c r="O7367" t="s">
        <v>1212</v>
      </c>
      <c r="P7367" t="s">
        <v>11674</v>
      </c>
      <c r="Q7367" t="s">
        <v>713</v>
      </c>
      <c r="R7367" t="s">
        <v>14277</v>
      </c>
      <c r="S7367" t="s">
        <v>270</v>
      </c>
      <c r="T7367" t="b">
        <v>0</v>
      </c>
    </row>
    <row r="7368" spans="1:20" x14ac:dyDescent="0.25">
      <c r="A7368" t="s">
        <v>259</v>
      </c>
      <c r="B7368" t="s">
        <v>260</v>
      </c>
      <c r="C7368" t="s">
        <v>336</v>
      </c>
      <c r="D7368" t="s">
        <v>707</v>
      </c>
      <c r="E7368" t="s">
        <v>708</v>
      </c>
      <c r="F7368" t="s">
        <v>10233</v>
      </c>
      <c r="G7368" t="s">
        <v>1767</v>
      </c>
      <c r="H7368">
        <v>6130</v>
      </c>
      <c r="I7368" t="s">
        <v>265</v>
      </c>
      <c r="J7368" t="s">
        <v>242</v>
      </c>
      <c r="K7368" t="s">
        <v>243</v>
      </c>
      <c r="L7368" t="s">
        <v>244</v>
      </c>
      <c r="M7368">
        <v>0</v>
      </c>
      <c r="N7368">
        <v>6130</v>
      </c>
      <c r="O7368" t="s">
        <v>1212</v>
      </c>
      <c r="P7368" t="s">
        <v>11674</v>
      </c>
      <c r="Q7368" t="s">
        <v>713</v>
      </c>
      <c r="R7368" t="s">
        <v>14278</v>
      </c>
      <c r="S7368" t="s">
        <v>270</v>
      </c>
      <c r="T7368" t="b">
        <v>0</v>
      </c>
    </row>
    <row r="7369" spans="1:20" x14ac:dyDescent="0.25">
      <c r="A7369" t="s">
        <v>259</v>
      </c>
      <c r="B7369" t="s">
        <v>260</v>
      </c>
      <c r="C7369" t="s">
        <v>237</v>
      </c>
      <c r="D7369" t="s">
        <v>369</v>
      </c>
      <c r="E7369" t="s">
        <v>5583</v>
      </c>
      <c r="F7369" t="s">
        <v>8748</v>
      </c>
      <c r="G7369" t="s">
        <v>8748</v>
      </c>
      <c r="H7369">
        <v>0.1008</v>
      </c>
      <c r="I7369" t="s">
        <v>265</v>
      </c>
      <c r="J7369" t="s">
        <v>242</v>
      </c>
      <c r="K7369" t="s">
        <v>243</v>
      </c>
      <c r="L7369" t="s">
        <v>244</v>
      </c>
      <c r="M7369">
        <v>0</v>
      </c>
      <c r="N7369">
        <v>0.1008</v>
      </c>
      <c r="O7369" t="s">
        <v>372</v>
      </c>
      <c r="P7369" t="s">
        <v>14279</v>
      </c>
      <c r="Q7369" t="s">
        <v>374</v>
      </c>
      <c r="R7369" t="s">
        <v>14280</v>
      </c>
      <c r="S7369" t="s">
        <v>270</v>
      </c>
      <c r="T7369" t="b">
        <v>1</v>
      </c>
    </row>
    <row r="7370" spans="1:20" x14ac:dyDescent="0.25">
      <c r="A7370" t="s">
        <v>236</v>
      </c>
      <c r="B7370" t="s">
        <v>236</v>
      </c>
      <c r="C7370" t="s">
        <v>237</v>
      </c>
      <c r="D7370" t="s">
        <v>566</v>
      </c>
      <c r="F7370" t="s">
        <v>724</v>
      </c>
      <c r="G7370" t="s">
        <v>3310</v>
      </c>
      <c r="H7370">
        <v>6.9999999999999999E-4</v>
      </c>
      <c r="I7370" t="s">
        <v>241</v>
      </c>
      <c r="J7370" t="s">
        <v>242</v>
      </c>
      <c r="K7370" t="s">
        <v>243</v>
      </c>
      <c r="L7370" t="s">
        <v>244</v>
      </c>
      <c r="M7370">
        <v>0</v>
      </c>
      <c r="N7370">
        <v>6.9999999999999999E-4</v>
      </c>
      <c r="O7370" t="s">
        <v>2720</v>
      </c>
      <c r="P7370" s="18" t="s">
        <v>4654</v>
      </c>
      <c r="Q7370" t="s">
        <v>571</v>
      </c>
      <c r="R7370" t="s">
        <v>7375</v>
      </c>
      <c r="S7370" t="s">
        <v>249</v>
      </c>
      <c r="T7370" t="b">
        <v>0</v>
      </c>
    </row>
    <row r="7371" spans="1:20" x14ac:dyDescent="0.25">
      <c r="A7371" t="s">
        <v>236</v>
      </c>
      <c r="B7371" t="s">
        <v>236</v>
      </c>
      <c r="C7371" t="s">
        <v>237</v>
      </c>
      <c r="D7371" t="s">
        <v>238</v>
      </c>
      <c r="F7371" t="s">
        <v>757</v>
      </c>
      <c r="G7371" t="s">
        <v>1685</v>
      </c>
      <c r="H7371">
        <v>0.21</v>
      </c>
      <c r="I7371" t="s">
        <v>254</v>
      </c>
      <c r="J7371" t="s">
        <v>242</v>
      </c>
      <c r="K7371" t="s">
        <v>243</v>
      </c>
      <c r="L7371" t="s">
        <v>244</v>
      </c>
      <c r="M7371">
        <v>0</v>
      </c>
      <c r="N7371">
        <v>0.21</v>
      </c>
      <c r="O7371" t="s">
        <v>1598</v>
      </c>
      <c r="P7371" t="s">
        <v>1686</v>
      </c>
      <c r="Q7371" t="s">
        <v>247</v>
      </c>
      <c r="R7371" t="s">
        <v>761</v>
      </c>
      <c r="S7371" t="s">
        <v>249</v>
      </c>
      <c r="T7371" t="b">
        <v>0</v>
      </c>
    </row>
    <row r="7372" spans="1:20" x14ac:dyDescent="0.25">
      <c r="A7372" t="s">
        <v>259</v>
      </c>
      <c r="B7372" t="s">
        <v>260</v>
      </c>
      <c r="C7372" t="s">
        <v>237</v>
      </c>
      <c r="D7372" t="s">
        <v>369</v>
      </c>
      <c r="E7372" t="s">
        <v>6479</v>
      </c>
      <c r="F7372" t="s">
        <v>6480</v>
      </c>
      <c r="G7372" t="s">
        <v>6480</v>
      </c>
      <c r="H7372">
        <v>0.10100000000000001</v>
      </c>
      <c r="I7372" t="s">
        <v>265</v>
      </c>
      <c r="J7372" t="s">
        <v>242</v>
      </c>
      <c r="K7372" t="s">
        <v>243</v>
      </c>
      <c r="L7372" t="s">
        <v>244</v>
      </c>
      <c r="M7372">
        <v>0</v>
      </c>
      <c r="N7372">
        <v>0.10100000000000001</v>
      </c>
      <c r="O7372" t="s">
        <v>324</v>
      </c>
      <c r="P7372" t="s">
        <v>14281</v>
      </c>
      <c r="Q7372" t="s">
        <v>374</v>
      </c>
      <c r="R7372" t="s">
        <v>14282</v>
      </c>
      <c r="S7372" t="s">
        <v>270</v>
      </c>
      <c r="T7372" t="b">
        <v>1</v>
      </c>
    </row>
    <row r="7373" spans="1:20" x14ac:dyDescent="0.25">
      <c r="A7373" t="s">
        <v>259</v>
      </c>
      <c r="B7373" t="s">
        <v>260</v>
      </c>
      <c r="C7373" t="s">
        <v>237</v>
      </c>
      <c r="D7373" t="s">
        <v>728</v>
      </c>
      <c r="E7373" t="s">
        <v>729</v>
      </c>
      <c r="F7373" t="s">
        <v>11348</v>
      </c>
      <c r="G7373" t="s">
        <v>11348</v>
      </c>
      <c r="H7373">
        <v>1.2030000000000001</v>
      </c>
      <c r="I7373" t="s">
        <v>265</v>
      </c>
      <c r="J7373" t="s">
        <v>242</v>
      </c>
      <c r="K7373" t="s">
        <v>243</v>
      </c>
      <c r="L7373" t="s">
        <v>244</v>
      </c>
      <c r="M7373">
        <v>0</v>
      </c>
      <c r="N7373">
        <v>1.2030000000000001</v>
      </c>
      <c r="O7373" t="s">
        <v>324</v>
      </c>
      <c r="P7373" t="s">
        <v>14283</v>
      </c>
      <c r="Q7373" t="s">
        <v>732</v>
      </c>
      <c r="R7373" t="s">
        <v>14284</v>
      </c>
      <c r="S7373" t="s">
        <v>270</v>
      </c>
      <c r="T7373" t="b">
        <v>0</v>
      </c>
    </row>
    <row r="7374" spans="1:20" x14ac:dyDescent="0.25">
      <c r="A7374" t="s">
        <v>259</v>
      </c>
      <c r="B7374" t="s">
        <v>260</v>
      </c>
      <c r="C7374" t="s">
        <v>294</v>
      </c>
      <c r="D7374" t="s">
        <v>728</v>
      </c>
      <c r="E7374" t="s">
        <v>729</v>
      </c>
      <c r="F7374" t="s">
        <v>11348</v>
      </c>
      <c r="G7374" t="s">
        <v>11348</v>
      </c>
      <c r="H7374">
        <v>0.307</v>
      </c>
      <c r="I7374" t="s">
        <v>265</v>
      </c>
      <c r="J7374" t="s">
        <v>242</v>
      </c>
      <c r="K7374" t="s">
        <v>243</v>
      </c>
      <c r="L7374" t="s">
        <v>244</v>
      </c>
      <c r="M7374">
        <v>0</v>
      </c>
      <c r="N7374">
        <v>0.307</v>
      </c>
      <c r="O7374" t="s">
        <v>324</v>
      </c>
      <c r="P7374" t="s">
        <v>14283</v>
      </c>
      <c r="Q7374" t="s">
        <v>732</v>
      </c>
      <c r="R7374" t="s">
        <v>14284</v>
      </c>
      <c r="S7374" t="s">
        <v>270</v>
      </c>
      <c r="T7374" t="b">
        <v>0</v>
      </c>
    </row>
    <row r="7375" spans="1:20" x14ac:dyDescent="0.25">
      <c r="A7375" t="s">
        <v>259</v>
      </c>
      <c r="B7375" t="s">
        <v>260</v>
      </c>
      <c r="C7375" t="s">
        <v>237</v>
      </c>
      <c r="D7375" t="s">
        <v>4798</v>
      </c>
      <c r="E7375" t="s">
        <v>3999</v>
      </c>
      <c r="F7375" t="s">
        <v>9566</v>
      </c>
      <c r="G7375" t="s">
        <v>9566</v>
      </c>
      <c r="H7375">
        <v>0.57446399999999997</v>
      </c>
      <c r="I7375" t="s">
        <v>265</v>
      </c>
      <c r="J7375" t="s">
        <v>242</v>
      </c>
      <c r="K7375" t="s">
        <v>243</v>
      </c>
      <c r="L7375" t="s">
        <v>244</v>
      </c>
      <c r="M7375">
        <v>0</v>
      </c>
      <c r="N7375">
        <v>0.57446399999999997</v>
      </c>
      <c r="O7375" t="s">
        <v>372</v>
      </c>
      <c r="P7375" t="s">
        <v>14285</v>
      </c>
      <c r="Q7375" t="s">
        <v>4800</v>
      </c>
      <c r="R7375" t="s">
        <v>14286</v>
      </c>
      <c r="S7375" t="s">
        <v>270</v>
      </c>
      <c r="T7375" t="b">
        <v>1</v>
      </c>
    </row>
    <row r="7376" spans="1:20" x14ac:dyDescent="0.25">
      <c r="A7376" t="s">
        <v>259</v>
      </c>
      <c r="B7376" t="s">
        <v>260</v>
      </c>
      <c r="C7376" t="s">
        <v>237</v>
      </c>
      <c r="D7376" t="s">
        <v>4065</v>
      </c>
      <c r="E7376" t="s">
        <v>1704</v>
      </c>
      <c r="F7376" t="s">
        <v>1705</v>
      </c>
      <c r="G7376" t="s">
        <v>1705</v>
      </c>
      <c r="H7376">
        <v>0.14399999999999999</v>
      </c>
      <c r="I7376" t="s">
        <v>265</v>
      </c>
      <c r="J7376" t="s">
        <v>242</v>
      </c>
      <c r="K7376" t="s">
        <v>243</v>
      </c>
      <c r="L7376" t="s">
        <v>244</v>
      </c>
      <c r="M7376">
        <v>0</v>
      </c>
      <c r="N7376">
        <v>0.14399999999999999</v>
      </c>
      <c r="O7376" t="s">
        <v>372</v>
      </c>
      <c r="P7376" t="s">
        <v>14287</v>
      </c>
      <c r="Q7376" t="s">
        <v>4069</v>
      </c>
      <c r="R7376" t="s">
        <v>14288</v>
      </c>
      <c r="S7376" t="s">
        <v>270</v>
      </c>
      <c r="T7376" t="b">
        <v>1</v>
      </c>
    </row>
    <row r="7377" spans="1:20" x14ac:dyDescent="0.25">
      <c r="A7377" t="s">
        <v>259</v>
      </c>
      <c r="B7377" t="s">
        <v>382</v>
      </c>
      <c r="C7377" t="s">
        <v>237</v>
      </c>
      <c r="D7377" t="s">
        <v>1792</v>
      </c>
      <c r="E7377" t="s">
        <v>2116</v>
      </c>
      <c r="F7377" t="s">
        <v>2986</v>
      </c>
      <c r="G7377" t="s">
        <v>2986</v>
      </c>
      <c r="H7377">
        <v>2.2400000000000002</v>
      </c>
      <c r="I7377" t="s">
        <v>265</v>
      </c>
      <c r="J7377" t="s">
        <v>242</v>
      </c>
      <c r="K7377" t="s">
        <v>243</v>
      </c>
      <c r="L7377" t="s">
        <v>244</v>
      </c>
      <c r="M7377">
        <v>0</v>
      </c>
      <c r="N7377">
        <v>2.2400000000000002</v>
      </c>
      <c r="O7377" t="s">
        <v>1364</v>
      </c>
      <c r="P7377" t="s">
        <v>14289</v>
      </c>
      <c r="Q7377" t="s">
        <v>1796</v>
      </c>
      <c r="R7377" t="s">
        <v>14290</v>
      </c>
      <c r="S7377" t="s">
        <v>390</v>
      </c>
      <c r="T7377" t="b">
        <v>1</v>
      </c>
    </row>
    <row r="7378" spans="1:20" x14ac:dyDescent="0.25">
      <c r="A7378" t="s">
        <v>259</v>
      </c>
      <c r="B7378" t="s">
        <v>382</v>
      </c>
      <c r="C7378" t="s">
        <v>294</v>
      </c>
      <c r="D7378" t="s">
        <v>1792</v>
      </c>
      <c r="E7378" t="s">
        <v>2116</v>
      </c>
      <c r="F7378" t="s">
        <v>2986</v>
      </c>
      <c r="G7378" t="s">
        <v>2986</v>
      </c>
      <c r="H7378">
        <v>1.17</v>
      </c>
      <c r="I7378" t="s">
        <v>265</v>
      </c>
      <c r="J7378" t="s">
        <v>242</v>
      </c>
      <c r="K7378" t="s">
        <v>243</v>
      </c>
      <c r="L7378" t="s">
        <v>244</v>
      </c>
      <c r="M7378">
        <v>0</v>
      </c>
      <c r="N7378">
        <v>1.17</v>
      </c>
      <c r="O7378" t="s">
        <v>1364</v>
      </c>
      <c r="P7378" t="s">
        <v>14289</v>
      </c>
      <c r="Q7378" t="s">
        <v>1796</v>
      </c>
      <c r="R7378" t="s">
        <v>14290</v>
      </c>
      <c r="S7378" t="s">
        <v>390</v>
      </c>
      <c r="T7378" t="b">
        <v>1</v>
      </c>
    </row>
    <row r="7379" spans="1:20" x14ac:dyDescent="0.25">
      <c r="A7379" t="s">
        <v>259</v>
      </c>
      <c r="B7379" t="s">
        <v>260</v>
      </c>
      <c r="C7379" t="s">
        <v>237</v>
      </c>
      <c r="D7379" t="s">
        <v>917</v>
      </c>
      <c r="E7379" t="s">
        <v>1174</v>
      </c>
      <c r="F7379" t="s">
        <v>7401</v>
      </c>
      <c r="G7379" t="s">
        <v>7402</v>
      </c>
      <c r="H7379">
        <v>0.312</v>
      </c>
      <c r="I7379" t="s">
        <v>265</v>
      </c>
      <c r="J7379" t="s">
        <v>242</v>
      </c>
      <c r="K7379" t="s">
        <v>243</v>
      </c>
      <c r="L7379" t="s">
        <v>244</v>
      </c>
      <c r="M7379">
        <v>0</v>
      </c>
      <c r="N7379">
        <v>0.312</v>
      </c>
      <c r="O7379" t="s">
        <v>331</v>
      </c>
      <c r="P7379" t="s">
        <v>14291</v>
      </c>
      <c r="Q7379" t="s">
        <v>922</v>
      </c>
      <c r="R7379" t="s">
        <v>14292</v>
      </c>
      <c r="S7379" t="s">
        <v>270</v>
      </c>
      <c r="T7379" t="b">
        <v>1</v>
      </c>
    </row>
    <row r="7380" spans="1:20" x14ac:dyDescent="0.25">
      <c r="A7380" t="s">
        <v>259</v>
      </c>
      <c r="B7380" t="s">
        <v>260</v>
      </c>
      <c r="C7380" t="s">
        <v>294</v>
      </c>
      <c r="D7380" t="s">
        <v>917</v>
      </c>
      <c r="E7380" t="s">
        <v>1174</v>
      </c>
      <c r="F7380" t="s">
        <v>7401</v>
      </c>
      <c r="G7380" t="s">
        <v>7402</v>
      </c>
      <c r="H7380">
        <v>8.2400000000000001E-2</v>
      </c>
      <c r="I7380" t="s">
        <v>265</v>
      </c>
      <c r="J7380" t="s">
        <v>242</v>
      </c>
      <c r="K7380" t="s">
        <v>243</v>
      </c>
      <c r="L7380" t="s">
        <v>244</v>
      </c>
      <c r="M7380">
        <v>0</v>
      </c>
      <c r="N7380">
        <v>8.2400000000000001E-2</v>
      </c>
      <c r="O7380" t="s">
        <v>331</v>
      </c>
      <c r="P7380" t="s">
        <v>14291</v>
      </c>
      <c r="Q7380" t="s">
        <v>922</v>
      </c>
      <c r="R7380" t="s">
        <v>14292</v>
      </c>
      <c r="S7380" t="s">
        <v>270</v>
      </c>
      <c r="T7380" t="b">
        <v>1</v>
      </c>
    </row>
    <row r="7381" spans="1:20" x14ac:dyDescent="0.25">
      <c r="A7381" t="s">
        <v>259</v>
      </c>
      <c r="B7381" t="s">
        <v>260</v>
      </c>
      <c r="C7381" t="s">
        <v>237</v>
      </c>
      <c r="D7381" t="s">
        <v>943</v>
      </c>
      <c r="E7381" t="s">
        <v>3364</v>
      </c>
      <c r="F7381" t="s">
        <v>8779</v>
      </c>
      <c r="G7381" t="s">
        <v>8779</v>
      </c>
      <c r="H7381">
        <v>1.395</v>
      </c>
      <c r="I7381" t="s">
        <v>265</v>
      </c>
      <c r="J7381" t="s">
        <v>242</v>
      </c>
      <c r="K7381" t="s">
        <v>243</v>
      </c>
      <c r="L7381" t="s">
        <v>244</v>
      </c>
      <c r="M7381">
        <v>0</v>
      </c>
      <c r="N7381">
        <v>1.395</v>
      </c>
      <c r="O7381" t="s">
        <v>324</v>
      </c>
      <c r="P7381" t="s">
        <v>4007</v>
      </c>
      <c r="Q7381" t="s">
        <v>947</v>
      </c>
      <c r="R7381" t="s">
        <v>14293</v>
      </c>
      <c r="S7381" t="s">
        <v>270</v>
      </c>
      <c r="T7381" t="b">
        <v>0</v>
      </c>
    </row>
    <row r="7382" spans="1:20" x14ac:dyDescent="0.25">
      <c r="A7382" t="s">
        <v>259</v>
      </c>
      <c r="B7382" t="s">
        <v>260</v>
      </c>
      <c r="C7382" t="s">
        <v>294</v>
      </c>
      <c r="D7382" t="s">
        <v>943</v>
      </c>
      <c r="E7382" t="s">
        <v>3364</v>
      </c>
      <c r="F7382" t="s">
        <v>8779</v>
      </c>
      <c r="G7382" t="s">
        <v>8779</v>
      </c>
      <c r="H7382">
        <v>0.40300000000000002</v>
      </c>
      <c r="I7382" t="s">
        <v>265</v>
      </c>
      <c r="J7382" t="s">
        <v>242</v>
      </c>
      <c r="K7382" t="s">
        <v>243</v>
      </c>
      <c r="L7382" t="s">
        <v>244</v>
      </c>
      <c r="M7382">
        <v>0</v>
      </c>
      <c r="N7382">
        <v>0.40300000000000002</v>
      </c>
      <c r="O7382" t="s">
        <v>324</v>
      </c>
      <c r="P7382" t="s">
        <v>4007</v>
      </c>
      <c r="Q7382" t="s">
        <v>947</v>
      </c>
      <c r="R7382" t="s">
        <v>14293</v>
      </c>
      <c r="S7382" t="s">
        <v>270</v>
      </c>
      <c r="T7382" t="b">
        <v>0</v>
      </c>
    </row>
    <row r="7383" spans="1:20" x14ac:dyDescent="0.25">
      <c r="A7383" t="s">
        <v>236</v>
      </c>
      <c r="B7383" t="s">
        <v>236</v>
      </c>
      <c r="C7383" t="s">
        <v>237</v>
      </c>
      <c r="D7383" t="s">
        <v>392</v>
      </c>
      <c r="E7383" t="s">
        <v>251</v>
      </c>
      <c r="F7383" t="s">
        <v>1520</v>
      </c>
      <c r="G7383" t="s">
        <v>5225</v>
      </c>
      <c r="H7383">
        <v>0.03</v>
      </c>
      <c r="I7383" t="s">
        <v>759</v>
      </c>
      <c r="J7383" t="s">
        <v>242</v>
      </c>
      <c r="K7383" t="s">
        <v>243</v>
      </c>
      <c r="L7383" t="s">
        <v>244</v>
      </c>
      <c r="M7383">
        <v>0</v>
      </c>
      <c r="N7383">
        <v>0.03</v>
      </c>
      <c r="O7383" t="s">
        <v>255</v>
      </c>
      <c r="P7383" t="s">
        <v>14294</v>
      </c>
      <c r="Q7383" t="s">
        <v>397</v>
      </c>
      <c r="R7383" t="s">
        <v>3131</v>
      </c>
      <c r="S7383" t="s">
        <v>249</v>
      </c>
      <c r="T7383" t="b">
        <v>1</v>
      </c>
    </row>
    <row r="7384" spans="1:20" x14ac:dyDescent="0.25">
      <c r="A7384" t="s">
        <v>259</v>
      </c>
      <c r="B7384" t="s">
        <v>260</v>
      </c>
      <c r="C7384" t="s">
        <v>237</v>
      </c>
      <c r="D7384" t="s">
        <v>635</v>
      </c>
      <c r="E7384" t="s">
        <v>3226</v>
      </c>
      <c r="F7384" t="s">
        <v>14295</v>
      </c>
      <c r="G7384" t="s">
        <v>14295</v>
      </c>
      <c r="H7384">
        <v>0.1152</v>
      </c>
      <c r="I7384" t="s">
        <v>265</v>
      </c>
      <c r="J7384" t="s">
        <v>242</v>
      </c>
      <c r="K7384" t="s">
        <v>243</v>
      </c>
      <c r="L7384" t="s">
        <v>244</v>
      </c>
      <c r="M7384">
        <v>0</v>
      </c>
      <c r="N7384">
        <v>0.1152</v>
      </c>
      <c r="O7384" t="s">
        <v>372</v>
      </c>
      <c r="P7384" t="s">
        <v>14296</v>
      </c>
      <c r="Q7384" t="s">
        <v>639</v>
      </c>
      <c r="R7384" t="s">
        <v>14297</v>
      </c>
      <c r="S7384" t="s">
        <v>270</v>
      </c>
      <c r="T7384" t="b">
        <v>1</v>
      </c>
    </row>
    <row r="7385" spans="1:20" x14ac:dyDescent="0.25">
      <c r="A7385" t="s">
        <v>259</v>
      </c>
      <c r="B7385" t="s">
        <v>260</v>
      </c>
      <c r="C7385" t="s">
        <v>237</v>
      </c>
      <c r="D7385" t="s">
        <v>406</v>
      </c>
      <c r="E7385" t="s">
        <v>296</v>
      </c>
      <c r="F7385" t="s">
        <v>14298</v>
      </c>
      <c r="G7385" t="s">
        <v>14298</v>
      </c>
      <c r="H7385">
        <v>4.1790000000000003</v>
      </c>
      <c r="I7385" t="s">
        <v>265</v>
      </c>
      <c r="J7385" t="s">
        <v>242</v>
      </c>
      <c r="K7385" t="s">
        <v>243</v>
      </c>
      <c r="L7385" t="s">
        <v>244</v>
      </c>
      <c r="M7385">
        <v>0</v>
      </c>
      <c r="N7385">
        <v>4.1790000000000003</v>
      </c>
      <c r="O7385" t="s">
        <v>952</v>
      </c>
      <c r="P7385" t="s">
        <v>14299</v>
      </c>
      <c r="Q7385" t="s">
        <v>410</v>
      </c>
      <c r="R7385" t="s">
        <v>14300</v>
      </c>
      <c r="S7385" t="s">
        <v>270</v>
      </c>
      <c r="T7385" t="b">
        <v>1</v>
      </c>
    </row>
    <row r="7386" spans="1:20" x14ac:dyDescent="0.25">
      <c r="A7386" t="s">
        <v>259</v>
      </c>
      <c r="B7386" t="s">
        <v>260</v>
      </c>
      <c r="C7386" t="s">
        <v>294</v>
      </c>
      <c r="D7386" t="s">
        <v>406</v>
      </c>
      <c r="E7386" t="s">
        <v>296</v>
      </c>
      <c r="F7386" t="s">
        <v>14298</v>
      </c>
      <c r="G7386" t="s">
        <v>14298</v>
      </c>
      <c r="H7386">
        <v>2.7069999999999999</v>
      </c>
      <c r="I7386" t="s">
        <v>265</v>
      </c>
      <c r="J7386" t="s">
        <v>242</v>
      </c>
      <c r="K7386" t="s">
        <v>243</v>
      </c>
      <c r="L7386" t="s">
        <v>244</v>
      </c>
      <c r="M7386">
        <v>0</v>
      </c>
      <c r="N7386">
        <v>2.7069999999999999</v>
      </c>
      <c r="O7386" t="s">
        <v>952</v>
      </c>
      <c r="P7386" t="s">
        <v>14299</v>
      </c>
      <c r="Q7386" t="s">
        <v>410</v>
      </c>
      <c r="R7386" t="s">
        <v>14300</v>
      </c>
      <c r="S7386" t="s">
        <v>270</v>
      </c>
      <c r="T7386" t="b">
        <v>1</v>
      </c>
    </row>
    <row r="7387" spans="1:20" x14ac:dyDescent="0.25">
      <c r="A7387" t="s">
        <v>259</v>
      </c>
      <c r="B7387" t="s">
        <v>260</v>
      </c>
      <c r="C7387" t="s">
        <v>237</v>
      </c>
      <c r="D7387" t="s">
        <v>980</v>
      </c>
      <c r="E7387" t="s">
        <v>5364</v>
      </c>
      <c r="F7387" t="s">
        <v>11043</v>
      </c>
      <c r="G7387" t="s">
        <v>14301</v>
      </c>
      <c r="H7387">
        <v>0.30099999999999999</v>
      </c>
      <c r="I7387" t="s">
        <v>265</v>
      </c>
      <c r="J7387" t="s">
        <v>242</v>
      </c>
      <c r="K7387" t="s">
        <v>243</v>
      </c>
      <c r="L7387" t="s">
        <v>244</v>
      </c>
      <c r="M7387">
        <v>0</v>
      </c>
      <c r="N7387">
        <v>0.30099999999999999</v>
      </c>
      <c r="O7387" t="s">
        <v>952</v>
      </c>
      <c r="P7387" t="s">
        <v>14302</v>
      </c>
      <c r="Q7387" t="s">
        <v>985</v>
      </c>
      <c r="R7387" t="s">
        <v>14303</v>
      </c>
      <c r="S7387" t="s">
        <v>270</v>
      </c>
      <c r="T7387" t="b">
        <v>1</v>
      </c>
    </row>
    <row r="7388" spans="1:20" x14ac:dyDescent="0.25">
      <c r="A7388" t="s">
        <v>259</v>
      </c>
      <c r="B7388" t="s">
        <v>260</v>
      </c>
      <c r="C7388" t="s">
        <v>294</v>
      </c>
      <c r="D7388" t="s">
        <v>980</v>
      </c>
      <c r="E7388" t="s">
        <v>5364</v>
      </c>
      <c r="F7388" t="s">
        <v>11043</v>
      </c>
      <c r="G7388" t="s">
        <v>14301</v>
      </c>
      <c r="H7388">
        <v>7.6999999999999999E-2</v>
      </c>
      <c r="I7388" t="s">
        <v>265</v>
      </c>
      <c r="J7388" t="s">
        <v>242</v>
      </c>
      <c r="K7388" t="s">
        <v>243</v>
      </c>
      <c r="L7388" t="s">
        <v>244</v>
      </c>
      <c r="M7388">
        <v>0</v>
      </c>
      <c r="N7388">
        <v>7.6999999999999999E-2</v>
      </c>
      <c r="O7388" t="s">
        <v>952</v>
      </c>
      <c r="P7388" t="s">
        <v>14302</v>
      </c>
      <c r="Q7388" t="s">
        <v>985</v>
      </c>
      <c r="R7388" t="s">
        <v>14303</v>
      </c>
      <c r="S7388" t="s">
        <v>270</v>
      </c>
      <c r="T7388" t="b">
        <v>1</v>
      </c>
    </row>
    <row r="7389" spans="1:20" x14ac:dyDescent="0.25">
      <c r="A7389" t="s">
        <v>236</v>
      </c>
      <c r="B7389" t="s">
        <v>615</v>
      </c>
      <c r="C7389" t="s">
        <v>336</v>
      </c>
      <c r="D7389" t="s">
        <v>4941</v>
      </c>
      <c r="E7389" t="s">
        <v>14304</v>
      </c>
      <c r="F7389" t="s">
        <v>14305</v>
      </c>
      <c r="G7389" t="s">
        <v>14306</v>
      </c>
      <c r="H7389">
        <v>2944403</v>
      </c>
      <c r="I7389" t="s">
        <v>618</v>
      </c>
      <c r="J7389" t="s">
        <v>242</v>
      </c>
      <c r="K7389" t="s">
        <v>243</v>
      </c>
      <c r="L7389" t="s">
        <v>244</v>
      </c>
      <c r="M7389">
        <v>0</v>
      </c>
      <c r="N7389">
        <v>2944403</v>
      </c>
      <c r="O7389" t="s">
        <v>844</v>
      </c>
      <c r="P7389" t="s">
        <v>11502</v>
      </c>
      <c r="Q7389" t="s">
        <v>4946</v>
      </c>
      <c r="R7389" t="s">
        <v>14307</v>
      </c>
      <c r="S7389" t="s">
        <v>623</v>
      </c>
      <c r="T7389" t="b">
        <v>0</v>
      </c>
    </row>
    <row r="7390" spans="1:20" x14ac:dyDescent="0.25">
      <c r="A7390" t="s">
        <v>259</v>
      </c>
      <c r="B7390" t="s">
        <v>260</v>
      </c>
      <c r="C7390" t="s">
        <v>237</v>
      </c>
      <c r="D7390" t="s">
        <v>2274</v>
      </c>
      <c r="E7390" t="s">
        <v>10789</v>
      </c>
      <c r="F7390" t="s">
        <v>14220</v>
      </c>
      <c r="G7390" t="s">
        <v>14220</v>
      </c>
      <c r="H7390">
        <v>5.2600000000000001E-2</v>
      </c>
      <c r="I7390" t="s">
        <v>265</v>
      </c>
      <c r="J7390" t="s">
        <v>242</v>
      </c>
      <c r="K7390" t="s">
        <v>243</v>
      </c>
      <c r="L7390" t="s">
        <v>244</v>
      </c>
      <c r="M7390">
        <v>0</v>
      </c>
      <c r="N7390">
        <v>5.2600000000000001E-2</v>
      </c>
      <c r="O7390" t="s">
        <v>372</v>
      </c>
      <c r="P7390" t="s">
        <v>14308</v>
      </c>
      <c r="Q7390" t="s">
        <v>2278</v>
      </c>
      <c r="R7390" t="s">
        <v>14309</v>
      </c>
      <c r="S7390" t="s">
        <v>270</v>
      </c>
      <c r="T7390" t="b">
        <v>1</v>
      </c>
    </row>
    <row r="7391" spans="1:20" x14ac:dyDescent="0.25">
      <c r="A7391" t="s">
        <v>259</v>
      </c>
      <c r="B7391" t="s">
        <v>260</v>
      </c>
      <c r="C7391" t="s">
        <v>237</v>
      </c>
      <c r="D7391" t="s">
        <v>3368</v>
      </c>
      <c r="E7391" t="s">
        <v>5709</v>
      </c>
      <c r="F7391" t="s">
        <v>5709</v>
      </c>
      <c r="G7391" t="s">
        <v>14310</v>
      </c>
      <c r="H7391">
        <v>0.308</v>
      </c>
      <c r="I7391" t="s">
        <v>265</v>
      </c>
      <c r="J7391" t="s">
        <v>242</v>
      </c>
      <c r="K7391" t="s">
        <v>243</v>
      </c>
      <c r="L7391" t="s">
        <v>244</v>
      </c>
      <c r="M7391">
        <v>0</v>
      </c>
      <c r="N7391">
        <v>0.308</v>
      </c>
      <c r="O7391" t="s">
        <v>2901</v>
      </c>
      <c r="P7391" t="s">
        <v>14311</v>
      </c>
      <c r="Q7391" t="s">
        <v>3373</v>
      </c>
      <c r="R7391" t="s">
        <v>14312</v>
      </c>
      <c r="S7391" t="s">
        <v>270</v>
      </c>
      <c r="T7391" t="b">
        <v>1</v>
      </c>
    </row>
    <row r="7392" spans="1:20" x14ac:dyDescent="0.25">
      <c r="A7392" t="s">
        <v>259</v>
      </c>
      <c r="B7392" t="s">
        <v>260</v>
      </c>
      <c r="C7392" t="s">
        <v>336</v>
      </c>
      <c r="D7392" t="s">
        <v>3368</v>
      </c>
      <c r="E7392" t="s">
        <v>5709</v>
      </c>
      <c r="F7392" t="s">
        <v>5709</v>
      </c>
      <c r="G7392" t="s">
        <v>14310</v>
      </c>
      <c r="H7392">
        <v>1592</v>
      </c>
      <c r="I7392" t="s">
        <v>265</v>
      </c>
      <c r="J7392" t="s">
        <v>242</v>
      </c>
      <c r="K7392" t="s">
        <v>243</v>
      </c>
      <c r="L7392" t="s">
        <v>244</v>
      </c>
      <c r="M7392">
        <v>0</v>
      </c>
      <c r="N7392">
        <v>1592</v>
      </c>
      <c r="O7392" t="s">
        <v>2901</v>
      </c>
      <c r="P7392" t="s">
        <v>14311</v>
      </c>
      <c r="Q7392" t="s">
        <v>3373</v>
      </c>
      <c r="R7392" t="s">
        <v>14313</v>
      </c>
      <c r="S7392" t="s">
        <v>270</v>
      </c>
      <c r="T7392" t="b">
        <v>1</v>
      </c>
    </row>
    <row r="7393" spans="1:20" x14ac:dyDescent="0.25">
      <c r="A7393" t="s">
        <v>259</v>
      </c>
      <c r="B7393" t="s">
        <v>260</v>
      </c>
      <c r="C7393" t="s">
        <v>336</v>
      </c>
      <c r="D7393" t="s">
        <v>3368</v>
      </c>
      <c r="E7393" t="s">
        <v>5709</v>
      </c>
      <c r="F7393" t="s">
        <v>5709</v>
      </c>
      <c r="G7393" t="s">
        <v>14310</v>
      </c>
      <c r="H7393">
        <v>3076</v>
      </c>
      <c r="I7393" t="s">
        <v>265</v>
      </c>
      <c r="J7393" t="s">
        <v>242</v>
      </c>
      <c r="K7393" t="s">
        <v>243</v>
      </c>
      <c r="L7393" t="s">
        <v>244</v>
      </c>
      <c r="M7393">
        <v>0</v>
      </c>
      <c r="N7393">
        <v>3076</v>
      </c>
      <c r="O7393" t="s">
        <v>2901</v>
      </c>
      <c r="P7393" t="s">
        <v>14311</v>
      </c>
      <c r="Q7393" t="s">
        <v>3373</v>
      </c>
      <c r="R7393" t="s">
        <v>14314</v>
      </c>
      <c r="S7393" t="s">
        <v>270</v>
      </c>
      <c r="T7393" t="b">
        <v>1</v>
      </c>
    </row>
    <row r="7394" spans="1:20" x14ac:dyDescent="0.25">
      <c r="A7394" t="s">
        <v>259</v>
      </c>
      <c r="B7394" t="s">
        <v>1086</v>
      </c>
      <c r="C7394" t="s">
        <v>237</v>
      </c>
      <c r="D7394" t="s">
        <v>1087</v>
      </c>
      <c r="E7394" t="s">
        <v>14315</v>
      </c>
      <c r="F7394" t="s">
        <v>14316</v>
      </c>
      <c r="G7394" t="s">
        <v>14317</v>
      </c>
      <c r="H7394">
        <v>52.23</v>
      </c>
      <c r="I7394" t="s">
        <v>265</v>
      </c>
      <c r="J7394" t="s">
        <v>242</v>
      </c>
      <c r="K7394" t="s">
        <v>243</v>
      </c>
      <c r="L7394" t="s">
        <v>244</v>
      </c>
      <c r="M7394">
        <v>0</v>
      </c>
      <c r="N7394">
        <v>52.23</v>
      </c>
      <c r="O7394" t="s">
        <v>486</v>
      </c>
      <c r="P7394" t="s">
        <v>14318</v>
      </c>
      <c r="Q7394" t="s">
        <v>1092</v>
      </c>
      <c r="R7394" t="s">
        <v>14319</v>
      </c>
      <c r="S7394" t="s">
        <v>1094</v>
      </c>
      <c r="T7394" t="b">
        <v>1</v>
      </c>
    </row>
    <row r="7395" spans="1:20" x14ac:dyDescent="0.25">
      <c r="A7395" t="s">
        <v>259</v>
      </c>
      <c r="B7395" t="s">
        <v>1086</v>
      </c>
      <c r="C7395" t="s">
        <v>336</v>
      </c>
      <c r="D7395" t="s">
        <v>1087</v>
      </c>
      <c r="E7395" t="s">
        <v>14315</v>
      </c>
      <c r="F7395" t="s">
        <v>14316</v>
      </c>
      <c r="G7395" t="s">
        <v>14317</v>
      </c>
      <c r="H7395">
        <v>180204</v>
      </c>
      <c r="I7395" t="s">
        <v>265</v>
      </c>
      <c r="J7395" t="s">
        <v>242</v>
      </c>
      <c r="K7395" t="s">
        <v>243</v>
      </c>
      <c r="L7395" t="s">
        <v>244</v>
      </c>
      <c r="M7395">
        <v>0</v>
      </c>
      <c r="N7395">
        <v>180204</v>
      </c>
      <c r="O7395" t="s">
        <v>546</v>
      </c>
      <c r="P7395" t="s">
        <v>14318</v>
      </c>
      <c r="Q7395" t="s">
        <v>1092</v>
      </c>
      <c r="R7395" t="s">
        <v>14320</v>
      </c>
      <c r="S7395" t="s">
        <v>1094</v>
      </c>
      <c r="T7395" t="b">
        <v>1</v>
      </c>
    </row>
    <row r="7396" spans="1:20" x14ac:dyDescent="0.25">
      <c r="A7396" t="s">
        <v>259</v>
      </c>
      <c r="B7396" t="s">
        <v>1086</v>
      </c>
      <c r="C7396" t="s">
        <v>336</v>
      </c>
      <c r="D7396" t="s">
        <v>1087</v>
      </c>
      <c r="E7396" t="s">
        <v>14315</v>
      </c>
      <c r="F7396" t="s">
        <v>14316</v>
      </c>
      <c r="G7396" t="s">
        <v>14317</v>
      </c>
      <c r="H7396">
        <v>274536</v>
      </c>
      <c r="I7396" t="s">
        <v>265</v>
      </c>
      <c r="J7396" t="s">
        <v>242</v>
      </c>
      <c r="K7396" t="s">
        <v>243</v>
      </c>
      <c r="L7396" t="s">
        <v>244</v>
      </c>
      <c r="M7396">
        <v>0</v>
      </c>
      <c r="N7396">
        <v>274536</v>
      </c>
      <c r="O7396" t="s">
        <v>546</v>
      </c>
      <c r="P7396" t="s">
        <v>14318</v>
      </c>
      <c r="Q7396" t="s">
        <v>1092</v>
      </c>
      <c r="R7396" t="s">
        <v>14321</v>
      </c>
      <c r="S7396" t="s">
        <v>1094</v>
      </c>
      <c r="T7396" t="b">
        <v>1</v>
      </c>
    </row>
    <row r="7397" spans="1:20" x14ac:dyDescent="0.25">
      <c r="A7397" t="s">
        <v>259</v>
      </c>
      <c r="B7397" t="s">
        <v>260</v>
      </c>
      <c r="C7397" t="s">
        <v>237</v>
      </c>
      <c r="D7397" t="s">
        <v>2566</v>
      </c>
      <c r="E7397" t="s">
        <v>377</v>
      </c>
      <c r="F7397" t="s">
        <v>7739</v>
      </c>
      <c r="G7397" t="s">
        <v>7739</v>
      </c>
      <c r="H7397">
        <v>0.79310400000000003</v>
      </c>
      <c r="I7397" t="s">
        <v>265</v>
      </c>
      <c r="J7397" t="s">
        <v>242</v>
      </c>
      <c r="K7397" t="s">
        <v>243</v>
      </c>
      <c r="L7397" t="s">
        <v>244</v>
      </c>
      <c r="M7397">
        <v>0</v>
      </c>
      <c r="N7397">
        <v>0.79310400000000003</v>
      </c>
      <c r="O7397" t="s">
        <v>372</v>
      </c>
      <c r="P7397" t="s">
        <v>14322</v>
      </c>
      <c r="Q7397" t="s">
        <v>2570</v>
      </c>
      <c r="R7397" t="s">
        <v>14323</v>
      </c>
      <c r="S7397" t="s">
        <v>270</v>
      </c>
      <c r="T7397" t="b">
        <v>1</v>
      </c>
    </row>
    <row r="7398" spans="1:20" x14ac:dyDescent="0.25">
      <c r="A7398" t="s">
        <v>259</v>
      </c>
      <c r="B7398" t="s">
        <v>260</v>
      </c>
      <c r="C7398" t="s">
        <v>294</v>
      </c>
      <c r="D7398" t="s">
        <v>2566</v>
      </c>
      <c r="E7398" t="s">
        <v>377</v>
      </c>
      <c r="F7398" t="s">
        <v>7739</v>
      </c>
      <c r="G7398" t="s">
        <v>7739</v>
      </c>
      <c r="H7398">
        <v>0.2712</v>
      </c>
      <c r="I7398" t="s">
        <v>265</v>
      </c>
      <c r="J7398" t="s">
        <v>242</v>
      </c>
      <c r="K7398" t="s">
        <v>243</v>
      </c>
      <c r="L7398" t="s">
        <v>244</v>
      </c>
      <c r="M7398">
        <v>0</v>
      </c>
      <c r="N7398">
        <v>0.2712</v>
      </c>
      <c r="O7398" t="s">
        <v>372</v>
      </c>
      <c r="P7398" t="s">
        <v>14322</v>
      </c>
      <c r="Q7398" t="s">
        <v>2570</v>
      </c>
      <c r="R7398" t="s">
        <v>14323</v>
      </c>
      <c r="S7398" t="s">
        <v>270</v>
      </c>
      <c r="T7398" t="b">
        <v>1</v>
      </c>
    </row>
    <row r="7399" spans="1:20" x14ac:dyDescent="0.25">
      <c r="A7399" t="s">
        <v>259</v>
      </c>
      <c r="B7399" t="s">
        <v>260</v>
      </c>
      <c r="C7399" t="s">
        <v>237</v>
      </c>
      <c r="D7399" t="s">
        <v>728</v>
      </c>
      <c r="E7399" t="s">
        <v>6104</v>
      </c>
      <c r="F7399" t="s">
        <v>12669</v>
      </c>
      <c r="G7399" t="s">
        <v>12669</v>
      </c>
      <c r="H7399">
        <v>0.90239999999999998</v>
      </c>
      <c r="I7399" t="s">
        <v>265</v>
      </c>
      <c r="J7399" t="s">
        <v>242</v>
      </c>
      <c r="K7399" t="s">
        <v>243</v>
      </c>
      <c r="L7399" t="s">
        <v>244</v>
      </c>
      <c r="M7399">
        <v>0</v>
      </c>
      <c r="N7399">
        <v>0.90239999999999998</v>
      </c>
      <c r="O7399" t="s">
        <v>446</v>
      </c>
      <c r="P7399" t="s">
        <v>14324</v>
      </c>
      <c r="Q7399" t="s">
        <v>732</v>
      </c>
      <c r="R7399" t="s">
        <v>14325</v>
      </c>
      <c r="S7399" t="s">
        <v>270</v>
      </c>
      <c r="T7399" t="b">
        <v>1</v>
      </c>
    </row>
    <row r="7400" spans="1:20" x14ac:dyDescent="0.25">
      <c r="A7400" t="s">
        <v>259</v>
      </c>
      <c r="B7400" t="s">
        <v>260</v>
      </c>
      <c r="C7400" t="s">
        <v>294</v>
      </c>
      <c r="D7400" t="s">
        <v>728</v>
      </c>
      <c r="E7400" t="s">
        <v>6104</v>
      </c>
      <c r="F7400" t="s">
        <v>12669</v>
      </c>
      <c r="G7400" t="s">
        <v>12669</v>
      </c>
      <c r="H7400">
        <v>0.46079999999999999</v>
      </c>
      <c r="I7400" t="s">
        <v>265</v>
      </c>
      <c r="J7400" t="s">
        <v>242</v>
      </c>
      <c r="K7400" t="s">
        <v>243</v>
      </c>
      <c r="L7400" t="s">
        <v>244</v>
      </c>
      <c r="M7400">
        <v>0</v>
      </c>
      <c r="N7400">
        <v>0.46079999999999999</v>
      </c>
      <c r="O7400" t="s">
        <v>310</v>
      </c>
      <c r="P7400" t="s">
        <v>14324</v>
      </c>
      <c r="Q7400" t="s">
        <v>732</v>
      </c>
      <c r="R7400" t="s">
        <v>14325</v>
      </c>
      <c r="S7400" t="s">
        <v>270</v>
      </c>
      <c r="T7400" t="b">
        <v>1</v>
      </c>
    </row>
    <row r="7401" spans="1:20" x14ac:dyDescent="0.25">
      <c r="A7401" t="s">
        <v>259</v>
      </c>
      <c r="B7401" t="s">
        <v>260</v>
      </c>
      <c r="C7401" t="s">
        <v>237</v>
      </c>
      <c r="D7401" t="s">
        <v>496</v>
      </c>
      <c r="E7401" t="s">
        <v>1443</v>
      </c>
      <c r="F7401" t="s">
        <v>12331</v>
      </c>
      <c r="G7401" t="s">
        <v>12331</v>
      </c>
      <c r="H7401">
        <v>4.6800000000000001E-2</v>
      </c>
      <c r="I7401" t="s">
        <v>265</v>
      </c>
      <c r="J7401" t="s">
        <v>242</v>
      </c>
      <c r="K7401" t="s">
        <v>243</v>
      </c>
      <c r="L7401" t="s">
        <v>244</v>
      </c>
      <c r="M7401">
        <v>0</v>
      </c>
      <c r="N7401">
        <v>4.6800000000000001E-2</v>
      </c>
      <c r="O7401" t="s">
        <v>446</v>
      </c>
      <c r="P7401" t="s">
        <v>14326</v>
      </c>
      <c r="Q7401" t="s">
        <v>500</v>
      </c>
      <c r="R7401" t="s">
        <v>14327</v>
      </c>
      <c r="S7401" t="s">
        <v>270</v>
      </c>
      <c r="T7401" t="b">
        <v>1</v>
      </c>
    </row>
    <row r="7402" spans="1:20" x14ac:dyDescent="0.25">
      <c r="A7402" t="s">
        <v>259</v>
      </c>
      <c r="B7402" t="s">
        <v>260</v>
      </c>
      <c r="C7402" t="s">
        <v>237</v>
      </c>
      <c r="D7402" t="s">
        <v>949</v>
      </c>
      <c r="E7402" t="s">
        <v>1016</v>
      </c>
      <c r="F7402" t="s">
        <v>14328</v>
      </c>
      <c r="G7402" t="s">
        <v>14328</v>
      </c>
      <c r="H7402">
        <v>0.28000000000000003</v>
      </c>
      <c r="I7402" t="s">
        <v>265</v>
      </c>
      <c r="J7402" t="s">
        <v>242</v>
      </c>
      <c r="K7402" t="s">
        <v>243</v>
      </c>
      <c r="L7402" t="s">
        <v>244</v>
      </c>
      <c r="M7402">
        <v>0</v>
      </c>
      <c r="N7402">
        <v>0.28000000000000003</v>
      </c>
      <c r="O7402" t="s">
        <v>2659</v>
      </c>
      <c r="P7402" t="s">
        <v>14329</v>
      </c>
      <c r="Q7402" t="s">
        <v>954</v>
      </c>
      <c r="R7402" t="s">
        <v>14330</v>
      </c>
      <c r="S7402" t="s">
        <v>270</v>
      </c>
      <c r="T7402" t="b">
        <v>0</v>
      </c>
    </row>
    <row r="7403" spans="1:20" x14ac:dyDescent="0.25">
      <c r="A7403" t="s">
        <v>259</v>
      </c>
      <c r="B7403" t="s">
        <v>260</v>
      </c>
      <c r="C7403" t="s">
        <v>294</v>
      </c>
      <c r="D7403" t="s">
        <v>949</v>
      </c>
      <c r="E7403" t="s">
        <v>1016</v>
      </c>
      <c r="F7403" t="s">
        <v>14328</v>
      </c>
      <c r="G7403" t="s">
        <v>14328</v>
      </c>
      <c r="H7403">
        <v>0.154</v>
      </c>
      <c r="I7403" t="s">
        <v>265</v>
      </c>
      <c r="J7403" t="s">
        <v>242</v>
      </c>
      <c r="K7403" t="s">
        <v>243</v>
      </c>
      <c r="L7403" t="s">
        <v>244</v>
      </c>
      <c r="M7403">
        <v>0</v>
      </c>
      <c r="N7403">
        <v>0.154</v>
      </c>
      <c r="O7403" t="s">
        <v>2659</v>
      </c>
      <c r="P7403" t="s">
        <v>14329</v>
      </c>
      <c r="Q7403" t="s">
        <v>954</v>
      </c>
      <c r="R7403" t="s">
        <v>14330</v>
      </c>
      <c r="S7403" t="s">
        <v>270</v>
      </c>
      <c r="T7403" t="b">
        <v>0</v>
      </c>
    </row>
    <row r="7404" spans="1:20" x14ac:dyDescent="0.25">
      <c r="A7404" t="s">
        <v>259</v>
      </c>
      <c r="B7404" t="s">
        <v>260</v>
      </c>
      <c r="C7404" t="s">
        <v>237</v>
      </c>
      <c r="D7404" t="s">
        <v>280</v>
      </c>
      <c r="E7404" t="s">
        <v>6286</v>
      </c>
      <c r="F7404" t="s">
        <v>14331</v>
      </c>
      <c r="G7404" t="s">
        <v>14331</v>
      </c>
      <c r="H7404">
        <v>0.20960000000000001</v>
      </c>
      <c r="I7404" t="s">
        <v>265</v>
      </c>
      <c r="J7404" t="s">
        <v>242</v>
      </c>
      <c r="K7404" t="s">
        <v>243</v>
      </c>
      <c r="L7404" t="s">
        <v>244</v>
      </c>
      <c r="M7404">
        <v>0</v>
      </c>
      <c r="N7404">
        <v>0.20960000000000001</v>
      </c>
      <c r="O7404" t="s">
        <v>1258</v>
      </c>
      <c r="P7404" t="s">
        <v>14332</v>
      </c>
      <c r="Q7404" t="s">
        <v>285</v>
      </c>
      <c r="R7404" t="s">
        <v>14333</v>
      </c>
      <c r="S7404" t="s">
        <v>270</v>
      </c>
      <c r="T7404" t="b">
        <v>1</v>
      </c>
    </row>
    <row r="7405" spans="1:20" x14ac:dyDescent="0.25">
      <c r="A7405" t="s">
        <v>259</v>
      </c>
      <c r="B7405" t="s">
        <v>260</v>
      </c>
      <c r="C7405" t="s">
        <v>237</v>
      </c>
      <c r="D7405" t="s">
        <v>443</v>
      </c>
      <c r="E7405" t="s">
        <v>444</v>
      </c>
      <c r="F7405" t="s">
        <v>14334</v>
      </c>
      <c r="G7405" t="s">
        <v>14334</v>
      </c>
      <c r="H7405">
        <v>0.752</v>
      </c>
      <c r="I7405" t="s">
        <v>265</v>
      </c>
      <c r="J7405" t="s">
        <v>242</v>
      </c>
      <c r="K7405" t="s">
        <v>243</v>
      </c>
      <c r="L7405" t="s">
        <v>244</v>
      </c>
      <c r="M7405">
        <v>0</v>
      </c>
      <c r="N7405">
        <v>0.752</v>
      </c>
      <c r="O7405" t="s">
        <v>576</v>
      </c>
      <c r="P7405" t="s">
        <v>14335</v>
      </c>
      <c r="Q7405" t="s">
        <v>448</v>
      </c>
      <c r="R7405" t="s">
        <v>14336</v>
      </c>
      <c r="S7405" t="s">
        <v>270</v>
      </c>
      <c r="T7405" t="b">
        <v>1</v>
      </c>
    </row>
    <row r="7406" spans="1:20" x14ac:dyDescent="0.25">
      <c r="A7406" t="s">
        <v>259</v>
      </c>
      <c r="B7406" t="s">
        <v>260</v>
      </c>
      <c r="C7406" t="s">
        <v>294</v>
      </c>
      <c r="D7406" t="s">
        <v>443</v>
      </c>
      <c r="E7406" t="s">
        <v>444</v>
      </c>
      <c r="F7406" t="s">
        <v>14334</v>
      </c>
      <c r="G7406" t="s">
        <v>14334</v>
      </c>
      <c r="H7406">
        <v>0.38400000000000001</v>
      </c>
      <c r="I7406" t="s">
        <v>265</v>
      </c>
      <c r="J7406" t="s">
        <v>242</v>
      </c>
      <c r="K7406" t="s">
        <v>243</v>
      </c>
      <c r="L7406" t="s">
        <v>244</v>
      </c>
      <c r="M7406">
        <v>0</v>
      </c>
      <c r="N7406">
        <v>0.38400000000000001</v>
      </c>
      <c r="O7406" t="s">
        <v>576</v>
      </c>
      <c r="P7406" t="s">
        <v>14335</v>
      </c>
      <c r="Q7406" t="s">
        <v>448</v>
      </c>
      <c r="R7406" t="s">
        <v>14336</v>
      </c>
      <c r="S7406" t="s">
        <v>270</v>
      </c>
      <c r="T7406" t="b">
        <v>1</v>
      </c>
    </row>
    <row r="7407" spans="1:20" x14ac:dyDescent="0.25">
      <c r="A7407" t="s">
        <v>259</v>
      </c>
      <c r="B7407" t="s">
        <v>260</v>
      </c>
      <c r="C7407" t="s">
        <v>237</v>
      </c>
      <c r="D7407" t="s">
        <v>280</v>
      </c>
      <c r="E7407" t="s">
        <v>4990</v>
      </c>
      <c r="F7407" t="s">
        <v>4991</v>
      </c>
      <c r="G7407" t="s">
        <v>4991</v>
      </c>
      <c r="H7407">
        <v>4.1920000000000002</v>
      </c>
      <c r="I7407" t="s">
        <v>265</v>
      </c>
      <c r="J7407" t="s">
        <v>242</v>
      </c>
      <c r="K7407" t="s">
        <v>243</v>
      </c>
      <c r="L7407" t="s">
        <v>244</v>
      </c>
      <c r="M7407">
        <v>0</v>
      </c>
      <c r="N7407">
        <v>4.1920000000000002</v>
      </c>
      <c r="O7407" t="s">
        <v>331</v>
      </c>
      <c r="P7407" t="s">
        <v>14337</v>
      </c>
      <c r="Q7407" t="s">
        <v>285</v>
      </c>
      <c r="R7407" t="s">
        <v>14338</v>
      </c>
      <c r="S7407" t="s">
        <v>270</v>
      </c>
      <c r="T7407" t="b">
        <v>1</v>
      </c>
    </row>
    <row r="7408" spans="1:20" x14ac:dyDescent="0.25">
      <c r="A7408" t="s">
        <v>259</v>
      </c>
      <c r="B7408" t="s">
        <v>260</v>
      </c>
      <c r="C7408" t="s">
        <v>336</v>
      </c>
      <c r="D7408" t="s">
        <v>280</v>
      </c>
      <c r="E7408" t="s">
        <v>4990</v>
      </c>
      <c r="F7408" t="s">
        <v>4991</v>
      </c>
      <c r="G7408" t="s">
        <v>4991</v>
      </c>
      <c r="H7408">
        <v>21666</v>
      </c>
      <c r="I7408" t="s">
        <v>265</v>
      </c>
      <c r="J7408" t="s">
        <v>242</v>
      </c>
      <c r="K7408" t="s">
        <v>243</v>
      </c>
      <c r="L7408" t="s">
        <v>244</v>
      </c>
      <c r="M7408">
        <v>0</v>
      </c>
      <c r="N7408">
        <v>21666</v>
      </c>
      <c r="O7408" t="s">
        <v>324</v>
      </c>
      <c r="P7408" t="s">
        <v>14337</v>
      </c>
      <c r="Q7408" t="s">
        <v>285</v>
      </c>
      <c r="R7408" t="s">
        <v>14339</v>
      </c>
      <c r="S7408" t="s">
        <v>270</v>
      </c>
      <c r="T7408" t="b">
        <v>1</v>
      </c>
    </row>
    <row r="7409" spans="1:20" x14ac:dyDescent="0.25">
      <c r="A7409" t="s">
        <v>259</v>
      </c>
      <c r="B7409" t="s">
        <v>260</v>
      </c>
      <c r="C7409" t="s">
        <v>336</v>
      </c>
      <c r="D7409" t="s">
        <v>280</v>
      </c>
      <c r="E7409" t="s">
        <v>4990</v>
      </c>
      <c r="F7409" t="s">
        <v>4991</v>
      </c>
      <c r="G7409" t="s">
        <v>4991</v>
      </c>
      <c r="H7409">
        <v>41863</v>
      </c>
      <c r="I7409" t="s">
        <v>265</v>
      </c>
      <c r="J7409" t="s">
        <v>242</v>
      </c>
      <c r="K7409" t="s">
        <v>243</v>
      </c>
      <c r="L7409" t="s">
        <v>244</v>
      </c>
      <c r="M7409">
        <v>0</v>
      </c>
      <c r="N7409">
        <v>41863</v>
      </c>
      <c r="O7409" t="s">
        <v>324</v>
      </c>
      <c r="P7409" t="s">
        <v>14337</v>
      </c>
      <c r="Q7409" t="s">
        <v>285</v>
      </c>
      <c r="R7409" t="s">
        <v>14340</v>
      </c>
      <c r="S7409" t="s">
        <v>270</v>
      </c>
      <c r="T7409" t="b">
        <v>1</v>
      </c>
    </row>
    <row r="7410" spans="1:20" x14ac:dyDescent="0.25">
      <c r="A7410" t="s">
        <v>259</v>
      </c>
      <c r="B7410" t="s">
        <v>260</v>
      </c>
      <c r="C7410" t="s">
        <v>237</v>
      </c>
      <c r="D7410" t="s">
        <v>2727</v>
      </c>
      <c r="E7410" t="s">
        <v>10998</v>
      </c>
      <c r="F7410" t="s">
        <v>14341</v>
      </c>
      <c r="G7410" t="s">
        <v>14341</v>
      </c>
      <c r="H7410">
        <v>0.13600000000000001</v>
      </c>
      <c r="I7410" t="s">
        <v>265</v>
      </c>
      <c r="J7410" t="s">
        <v>242</v>
      </c>
      <c r="K7410" t="s">
        <v>243</v>
      </c>
      <c r="L7410" t="s">
        <v>244</v>
      </c>
      <c r="M7410">
        <v>0</v>
      </c>
      <c r="N7410">
        <v>0.13600000000000001</v>
      </c>
      <c r="O7410" t="s">
        <v>576</v>
      </c>
      <c r="P7410" t="s">
        <v>14342</v>
      </c>
      <c r="Q7410" t="s">
        <v>2731</v>
      </c>
      <c r="R7410" t="s">
        <v>14343</v>
      </c>
      <c r="S7410" t="s">
        <v>270</v>
      </c>
      <c r="T7410" t="b">
        <v>1</v>
      </c>
    </row>
    <row r="7411" spans="1:20" x14ac:dyDescent="0.25">
      <c r="A7411" t="s">
        <v>259</v>
      </c>
      <c r="B7411" t="s">
        <v>260</v>
      </c>
      <c r="C7411" t="s">
        <v>237</v>
      </c>
      <c r="D7411" t="s">
        <v>5949</v>
      </c>
      <c r="E7411" t="s">
        <v>8912</v>
      </c>
      <c r="F7411" t="s">
        <v>9921</v>
      </c>
      <c r="G7411" t="s">
        <v>9922</v>
      </c>
      <c r="H7411">
        <v>7.2999999999999995E-2</v>
      </c>
      <c r="I7411" t="s">
        <v>265</v>
      </c>
      <c r="J7411" t="s">
        <v>242</v>
      </c>
      <c r="K7411" t="s">
        <v>243</v>
      </c>
      <c r="L7411" t="s">
        <v>244</v>
      </c>
      <c r="M7411">
        <v>0</v>
      </c>
      <c r="N7411">
        <v>7.2999999999999995E-2</v>
      </c>
      <c r="O7411" t="s">
        <v>310</v>
      </c>
      <c r="P7411" t="s">
        <v>14344</v>
      </c>
      <c r="Q7411" t="s">
        <v>5953</v>
      </c>
      <c r="R7411" t="s">
        <v>14345</v>
      </c>
      <c r="S7411" t="s">
        <v>270</v>
      </c>
      <c r="T7411" t="b">
        <v>1</v>
      </c>
    </row>
    <row r="7412" spans="1:20" x14ac:dyDescent="0.25">
      <c r="A7412" t="s">
        <v>259</v>
      </c>
      <c r="B7412" t="s">
        <v>260</v>
      </c>
      <c r="C7412" t="s">
        <v>294</v>
      </c>
      <c r="D7412" t="s">
        <v>5949</v>
      </c>
      <c r="E7412" t="s">
        <v>8912</v>
      </c>
      <c r="F7412" t="s">
        <v>9921</v>
      </c>
      <c r="G7412" t="s">
        <v>9922</v>
      </c>
      <c r="H7412">
        <v>1.8100000000000002E-2</v>
      </c>
      <c r="I7412" t="s">
        <v>265</v>
      </c>
      <c r="J7412" t="s">
        <v>242</v>
      </c>
      <c r="K7412" t="s">
        <v>243</v>
      </c>
      <c r="L7412" t="s">
        <v>244</v>
      </c>
      <c r="M7412">
        <v>0</v>
      </c>
      <c r="N7412">
        <v>1.8100000000000002E-2</v>
      </c>
      <c r="O7412" t="s">
        <v>310</v>
      </c>
      <c r="P7412" t="s">
        <v>14344</v>
      </c>
      <c r="Q7412" t="s">
        <v>5953</v>
      </c>
      <c r="R7412" t="s">
        <v>14345</v>
      </c>
      <c r="S7412" t="s">
        <v>270</v>
      </c>
      <c r="T7412" t="b">
        <v>1</v>
      </c>
    </row>
    <row r="7413" spans="1:20" x14ac:dyDescent="0.25">
      <c r="A7413" t="s">
        <v>236</v>
      </c>
      <c r="B7413" t="s">
        <v>236</v>
      </c>
      <c r="C7413" t="s">
        <v>237</v>
      </c>
      <c r="D7413" t="s">
        <v>314</v>
      </c>
      <c r="F7413" t="s">
        <v>1562</v>
      </c>
      <c r="G7413" t="s">
        <v>1053</v>
      </c>
      <c r="H7413">
        <v>0</v>
      </c>
      <c r="I7413" t="s">
        <v>254</v>
      </c>
      <c r="J7413" t="s">
        <v>242</v>
      </c>
      <c r="K7413" t="s">
        <v>243</v>
      </c>
      <c r="L7413" t="s">
        <v>244</v>
      </c>
      <c r="M7413">
        <v>0</v>
      </c>
      <c r="N7413">
        <v>0</v>
      </c>
      <c r="O7413" t="s">
        <v>4331</v>
      </c>
      <c r="P7413" t="s">
        <v>7839</v>
      </c>
      <c r="Q7413" t="s">
        <v>318</v>
      </c>
      <c r="R7413" t="s">
        <v>1747</v>
      </c>
      <c r="S7413" t="s">
        <v>249</v>
      </c>
      <c r="T7413" t="b">
        <v>0</v>
      </c>
    </row>
    <row r="7414" spans="1:20" x14ac:dyDescent="0.25">
      <c r="A7414" t="s">
        <v>236</v>
      </c>
      <c r="B7414" t="s">
        <v>236</v>
      </c>
      <c r="C7414" t="s">
        <v>237</v>
      </c>
      <c r="D7414" t="s">
        <v>552</v>
      </c>
      <c r="F7414" t="s">
        <v>11275</v>
      </c>
      <c r="G7414" t="s">
        <v>9721</v>
      </c>
      <c r="H7414">
        <v>9.6</v>
      </c>
      <c r="I7414" t="s">
        <v>492</v>
      </c>
      <c r="J7414" t="s">
        <v>242</v>
      </c>
      <c r="K7414" t="s">
        <v>243</v>
      </c>
      <c r="L7414" t="s">
        <v>244</v>
      </c>
      <c r="M7414">
        <v>0</v>
      </c>
      <c r="N7414">
        <v>9.6</v>
      </c>
      <c r="O7414" t="s">
        <v>1083</v>
      </c>
      <c r="P7414" t="s">
        <v>14346</v>
      </c>
      <c r="Q7414" t="s">
        <v>556</v>
      </c>
      <c r="R7414" t="s">
        <v>11278</v>
      </c>
      <c r="S7414" t="s">
        <v>249</v>
      </c>
      <c r="T7414" t="b">
        <v>1</v>
      </c>
    </row>
    <row r="7415" spans="1:20" x14ac:dyDescent="0.25">
      <c r="A7415" t="s">
        <v>259</v>
      </c>
      <c r="B7415" t="s">
        <v>6601</v>
      </c>
      <c r="C7415" t="s">
        <v>237</v>
      </c>
      <c r="D7415" t="s">
        <v>14116</v>
      </c>
      <c r="E7415" t="s">
        <v>14347</v>
      </c>
      <c r="F7415" t="s">
        <v>14348</v>
      </c>
      <c r="G7415" t="s">
        <v>14349</v>
      </c>
      <c r="H7415">
        <v>24.22</v>
      </c>
      <c r="I7415" t="s">
        <v>14120</v>
      </c>
      <c r="J7415" t="s">
        <v>242</v>
      </c>
      <c r="K7415" t="s">
        <v>243</v>
      </c>
      <c r="L7415" t="s">
        <v>244</v>
      </c>
      <c r="M7415">
        <v>0</v>
      </c>
      <c r="N7415">
        <v>24.22</v>
      </c>
      <c r="O7415" t="s">
        <v>372</v>
      </c>
      <c r="P7415" t="s">
        <v>14350</v>
      </c>
      <c r="Q7415" t="s">
        <v>14122</v>
      </c>
      <c r="R7415" t="s">
        <v>14351</v>
      </c>
      <c r="S7415" t="s">
        <v>6609</v>
      </c>
      <c r="T7415" t="b">
        <v>1</v>
      </c>
    </row>
    <row r="7416" spans="1:20" x14ac:dyDescent="0.25">
      <c r="A7416" t="s">
        <v>236</v>
      </c>
      <c r="B7416" t="s">
        <v>236</v>
      </c>
      <c r="C7416" t="s">
        <v>237</v>
      </c>
      <c r="D7416" t="s">
        <v>250</v>
      </c>
      <c r="F7416" t="s">
        <v>672</v>
      </c>
      <c r="G7416" t="s">
        <v>906</v>
      </c>
      <c r="H7416">
        <v>5.0000000000000001E-3</v>
      </c>
      <c r="I7416" t="s">
        <v>254</v>
      </c>
      <c r="J7416" t="s">
        <v>242</v>
      </c>
      <c r="K7416" t="s">
        <v>243</v>
      </c>
      <c r="L7416" t="s">
        <v>244</v>
      </c>
      <c r="M7416">
        <v>0</v>
      </c>
      <c r="N7416">
        <v>5.0000000000000001E-3</v>
      </c>
      <c r="O7416" t="s">
        <v>546</v>
      </c>
      <c r="P7416" t="s">
        <v>4795</v>
      </c>
      <c r="Q7416" t="s">
        <v>257</v>
      </c>
      <c r="R7416" t="s">
        <v>2648</v>
      </c>
      <c r="S7416" t="s">
        <v>249</v>
      </c>
      <c r="T7416" t="b">
        <v>0</v>
      </c>
    </row>
    <row r="7417" spans="1:20" x14ac:dyDescent="0.25">
      <c r="A7417" t="s">
        <v>259</v>
      </c>
      <c r="B7417" t="s">
        <v>260</v>
      </c>
      <c r="C7417" t="s">
        <v>237</v>
      </c>
      <c r="D7417" t="s">
        <v>1155</v>
      </c>
      <c r="E7417" t="s">
        <v>7526</v>
      </c>
      <c r="F7417" t="s">
        <v>14352</v>
      </c>
      <c r="G7417" t="s">
        <v>14352</v>
      </c>
      <c r="H7417">
        <v>0.167904</v>
      </c>
      <c r="I7417" t="s">
        <v>265</v>
      </c>
      <c r="J7417" t="s">
        <v>242</v>
      </c>
      <c r="K7417" t="s">
        <v>243</v>
      </c>
      <c r="L7417" t="s">
        <v>244</v>
      </c>
      <c r="M7417">
        <v>0</v>
      </c>
      <c r="N7417">
        <v>0.167904</v>
      </c>
      <c r="O7417" t="s">
        <v>372</v>
      </c>
      <c r="P7417" t="s">
        <v>14353</v>
      </c>
      <c r="Q7417" t="s">
        <v>1159</v>
      </c>
      <c r="R7417" t="s">
        <v>14354</v>
      </c>
      <c r="S7417" t="s">
        <v>270</v>
      </c>
      <c r="T7417" t="b">
        <v>1</v>
      </c>
    </row>
    <row r="7418" spans="1:20" x14ac:dyDescent="0.25">
      <c r="A7418" t="s">
        <v>259</v>
      </c>
      <c r="B7418" t="s">
        <v>260</v>
      </c>
      <c r="C7418" t="s">
        <v>294</v>
      </c>
      <c r="D7418" t="s">
        <v>1155</v>
      </c>
      <c r="E7418" t="s">
        <v>7526</v>
      </c>
      <c r="F7418" t="s">
        <v>14352</v>
      </c>
      <c r="G7418" t="s">
        <v>14352</v>
      </c>
      <c r="H7418">
        <v>9.2304999999999998E-2</v>
      </c>
      <c r="I7418" t="s">
        <v>265</v>
      </c>
      <c r="J7418" t="s">
        <v>242</v>
      </c>
      <c r="K7418" t="s">
        <v>243</v>
      </c>
      <c r="L7418" t="s">
        <v>244</v>
      </c>
      <c r="M7418">
        <v>0</v>
      </c>
      <c r="N7418">
        <v>9.2304999999999998E-2</v>
      </c>
      <c r="O7418" t="s">
        <v>372</v>
      </c>
      <c r="P7418" t="s">
        <v>14353</v>
      </c>
      <c r="Q7418" t="s">
        <v>1159</v>
      </c>
      <c r="R7418" t="s">
        <v>14354</v>
      </c>
      <c r="S7418" t="s">
        <v>270</v>
      </c>
      <c r="T7418" t="b">
        <v>1</v>
      </c>
    </row>
    <row r="7419" spans="1:20" x14ac:dyDescent="0.25">
      <c r="A7419" t="s">
        <v>259</v>
      </c>
      <c r="B7419" t="s">
        <v>260</v>
      </c>
      <c r="C7419" t="s">
        <v>237</v>
      </c>
      <c r="D7419" t="s">
        <v>3083</v>
      </c>
      <c r="E7419" t="s">
        <v>4309</v>
      </c>
      <c r="F7419" t="s">
        <v>6884</v>
      </c>
      <c r="G7419" t="s">
        <v>6884</v>
      </c>
      <c r="H7419">
        <v>9.2399999999999996E-2</v>
      </c>
      <c r="I7419" t="s">
        <v>265</v>
      </c>
      <c r="J7419" t="s">
        <v>242</v>
      </c>
      <c r="K7419" t="s">
        <v>243</v>
      </c>
      <c r="L7419" t="s">
        <v>244</v>
      </c>
      <c r="M7419">
        <v>0</v>
      </c>
      <c r="N7419">
        <v>9.2399999999999996E-2</v>
      </c>
      <c r="O7419" t="s">
        <v>446</v>
      </c>
      <c r="P7419" t="s">
        <v>14355</v>
      </c>
      <c r="Q7419" t="s">
        <v>3086</v>
      </c>
      <c r="R7419" t="s">
        <v>14356</v>
      </c>
      <c r="S7419" t="s">
        <v>270</v>
      </c>
      <c r="T7419" t="b">
        <v>1</v>
      </c>
    </row>
    <row r="7420" spans="1:20" x14ac:dyDescent="0.25">
      <c r="A7420" t="s">
        <v>236</v>
      </c>
      <c r="B7420" t="s">
        <v>236</v>
      </c>
      <c r="C7420" t="s">
        <v>237</v>
      </c>
      <c r="D7420" t="s">
        <v>566</v>
      </c>
      <c r="F7420" t="s">
        <v>393</v>
      </c>
      <c r="G7420" t="s">
        <v>1053</v>
      </c>
      <c r="H7420">
        <v>0</v>
      </c>
      <c r="I7420" t="s">
        <v>254</v>
      </c>
      <c r="J7420" t="s">
        <v>242</v>
      </c>
      <c r="K7420" t="s">
        <v>243</v>
      </c>
      <c r="L7420" t="s">
        <v>244</v>
      </c>
      <c r="M7420">
        <v>0</v>
      </c>
      <c r="N7420">
        <v>0</v>
      </c>
      <c r="O7420" t="s">
        <v>4331</v>
      </c>
      <c r="P7420" t="s">
        <v>4332</v>
      </c>
      <c r="Q7420" t="s">
        <v>571</v>
      </c>
      <c r="R7420" t="s">
        <v>1423</v>
      </c>
      <c r="S7420" t="s">
        <v>249</v>
      </c>
      <c r="T7420" t="b">
        <v>0</v>
      </c>
    </row>
    <row r="7421" spans="1:20" x14ac:dyDescent="0.25">
      <c r="A7421" t="s">
        <v>236</v>
      </c>
      <c r="B7421" t="s">
        <v>236</v>
      </c>
      <c r="C7421" t="s">
        <v>237</v>
      </c>
      <c r="D7421" t="s">
        <v>314</v>
      </c>
      <c r="F7421" t="s">
        <v>1596</v>
      </c>
      <c r="G7421" t="s">
        <v>1043</v>
      </c>
      <c r="H7421">
        <v>0.1</v>
      </c>
      <c r="I7421" t="s">
        <v>241</v>
      </c>
      <c r="J7421" t="s">
        <v>242</v>
      </c>
      <c r="K7421" t="s">
        <v>243</v>
      </c>
      <c r="L7421" t="s">
        <v>244</v>
      </c>
      <c r="M7421">
        <v>0</v>
      </c>
      <c r="N7421">
        <v>0.1</v>
      </c>
      <c r="O7421" t="s">
        <v>1044</v>
      </c>
      <c r="P7421" t="s">
        <v>14357</v>
      </c>
      <c r="Q7421" t="s">
        <v>318</v>
      </c>
      <c r="R7421" t="s">
        <v>2310</v>
      </c>
      <c r="S7421" t="s">
        <v>249</v>
      </c>
      <c r="T7421" t="b">
        <v>1</v>
      </c>
    </row>
    <row r="7422" spans="1:20" x14ac:dyDescent="0.25">
      <c r="A7422" t="s">
        <v>236</v>
      </c>
      <c r="B7422" t="s">
        <v>236</v>
      </c>
      <c r="C7422" t="s">
        <v>237</v>
      </c>
      <c r="D7422" t="s">
        <v>314</v>
      </c>
      <c r="F7422" t="s">
        <v>567</v>
      </c>
      <c r="G7422" t="s">
        <v>5073</v>
      </c>
      <c r="H7422">
        <v>2.0799999999999999E-2</v>
      </c>
      <c r="I7422" t="s">
        <v>341</v>
      </c>
      <c r="J7422" t="s">
        <v>242</v>
      </c>
      <c r="K7422" t="s">
        <v>243</v>
      </c>
      <c r="L7422" t="s">
        <v>244</v>
      </c>
      <c r="M7422">
        <v>0</v>
      </c>
      <c r="N7422">
        <v>2.0799999999999999E-2</v>
      </c>
      <c r="O7422" t="s">
        <v>569</v>
      </c>
      <c r="P7422" t="s">
        <v>14358</v>
      </c>
      <c r="Q7422" t="s">
        <v>318</v>
      </c>
      <c r="R7422" t="s">
        <v>11362</v>
      </c>
      <c r="S7422" t="s">
        <v>249</v>
      </c>
      <c r="T7422" t="b">
        <v>1</v>
      </c>
    </row>
    <row r="7423" spans="1:20" x14ac:dyDescent="0.25">
      <c r="A7423" t="s">
        <v>236</v>
      </c>
      <c r="B7423" t="s">
        <v>236</v>
      </c>
      <c r="C7423" t="s">
        <v>237</v>
      </c>
      <c r="D7423" t="s">
        <v>314</v>
      </c>
      <c r="F7423" t="s">
        <v>567</v>
      </c>
      <c r="G7423" t="s">
        <v>5073</v>
      </c>
      <c r="H7423">
        <v>0.02</v>
      </c>
      <c r="I7423" t="s">
        <v>341</v>
      </c>
      <c r="J7423" t="s">
        <v>242</v>
      </c>
      <c r="K7423" t="s">
        <v>243</v>
      </c>
      <c r="L7423" t="s">
        <v>244</v>
      </c>
      <c r="M7423">
        <v>51200</v>
      </c>
      <c r="N7423">
        <v>0.02</v>
      </c>
      <c r="O7423" t="s">
        <v>569</v>
      </c>
      <c r="P7423" t="s">
        <v>14358</v>
      </c>
      <c r="Q7423" t="s">
        <v>318</v>
      </c>
      <c r="R7423" t="s">
        <v>11362</v>
      </c>
      <c r="S7423" t="s">
        <v>249</v>
      </c>
      <c r="T7423" t="b">
        <v>1</v>
      </c>
    </row>
    <row r="7424" spans="1:20" x14ac:dyDescent="0.25">
      <c r="A7424" t="s">
        <v>236</v>
      </c>
      <c r="B7424" t="s">
        <v>236</v>
      </c>
      <c r="C7424" t="s">
        <v>237</v>
      </c>
      <c r="D7424" t="s">
        <v>314</v>
      </c>
      <c r="F7424" t="s">
        <v>567</v>
      </c>
      <c r="G7424" t="s">
        <v>5073</v>
      </c>
      <c r="H7424">
        <v>1.9099999999999999E-2</v>
      </c>
      <c r="I7424" t="s">
        <v>341</v>
      </c>
      <c r="J7424" t="s">
        <v>242</v>
      </c>
      <c r="K7424" t="s">
        <v>243</v>
      </c>
      <c r="L7424" t="s">
        <v>244</v>
      </c>
      <c r="M7424">
        <v>512000</v>
      </c>
      <c r="N7424">
        <v>1.9099999999999999E-2</v>
      </c>
      <c r="O7424" t="s">
        <v>569</v>
      </c>
      <c r="P7424" t="s">
        <v>14358</v>
      </c>
      <c r="Q7424" t="s">
        <v>318</v>
      </c>
      <c r="R7424" t="s">
        <v>11362</v>
      </c>
      <c r="S7424" t="s">
        <v>249</v>
      </c>
      <c r="T7424" t="b">
        <v>1</v>
      </c>
    </row>
    <row r="7425" spans="1:20" x14ac:dyDescent="0.25">
      <c r="A7425" t="s">
        <v>259</v>
      </c>
      <c r="B7425" t="s">
        <v>271</v>
      </c>
      <c r="C7425" t="s">
        <v>237</v>
      </c>
      <c r="D7425" t="s">
        <v>2282</v>
      </c>
      <c r="E7425" t="s">
        <v>14359</v>
      </c>
      <c r="F7425" t="s">
        <v>11552</v>
      </c>
      <c r="G7425" t="s">
        <v>11553</v>
      </c>
      <c r="H7425">
        <v>2.7679999999999998</v>
      </c>
      <c r="I7425" t="s">
        <v>265</v>
      </c>
      <c r="J7425" t="s">
        <v>242</v>
      </c>
      <c r="K7425" t="s">
        <v>243</v>
      </c>
      <c r="L7425" t="s">
        <v>244</v>
      </c>
      <c r="M7425">
        <v>0</v>
      </c>
      <c r="N7425">
        <v>2.7679999999999998</v>
      </c>
      <c r="O7425" t="s">
        <v>562</v>
      </c>
      <c r="P7425" t="s">
        <v>14360</v>
      </c>
      <c r="Q7425" t="s">
        <v>2288</v>
      </c>
      <c r="R7425" t="s">
        <v>14361</v>
      </c>
      <c r="S7425" t="s">
        <v>279</v>
      </c>
      <c r="T7425" t="b">
        <v>1</v>
      </c>
    </row>
    <row r="7426" spans="1:20" x14ac:dyDescent="0.25">
      <c r="A7426" t="s">
        <v>259</v>
      </c>
      <c r="B7426" t="s">
        <v>271</v>
      </c>
      <c r="C7426" t="s">
        <v>294</v>
      </c>
      <c r="D7426" t="s">
        <v>2282</v>
      </c>
      <c r="E7426" t="s">
        <v>14359</v>
      </c>
      <c r="F7426" t="s">
        <v>11552</v>
      </c>
      <c r="G7426" t="s">
        <v>11553</v>
      </c>
      <c r="H7426">
        <v>0.99299999999999999</v>
      </c>
      <c r="I7426" t="s">
        <v>265</v>
      </c>
      <c r="J7426" t="s">
        <v>242</v>
      </c>
      <c r="K7426" t="s">
        <v>243</v>
      </c>
      <c r="L7426" t="s">
        <v>244</v>
      </c>
      <c r="M7426">
        <v>0</v>
      </c>
      <c r="N7426">
        <v>0.99299999999999999</v>
      </c>
      <c r="O7426" t="s">
        <v>562</v>
      </c>
      <c r="P7426" t="s">
        <v>14360</v>
      </c>
      <c r="Q7426" t="s">
        <v>2288</v>
      </c>
      <c r="R7426" t="s">
        <v>14361</v>
      </c>
      <c r="S7426" t="s">
        <v>279</v>
      </c>
      <c r="T7426" t="b">
        <v>1</v>
      </c>
    </row>
    <row r="7427" spans="1:20" x14ac:dyDescent="0.25">
      <c r="A7427" t="s">
        <v>259</v>
      </c>
      <c r="B7427" t="s">
        <v>271</v>
      </c>
      <c r="C7427" t="s">
        <v>336</v>
      </c>
      <c r="D7427" t="s">
        <v>2282</v>
      </c>
      <c r="E7427" t="s">
        <v>14359</v>
      </c>
      <c r="F7427" t="s">
        <v>11552</v>
      </c>
      <c r="G7427" t="s">
        <v>11553</v>
      </c>
      <c r="H7427">
        <v>18018</v>
      </c>
      <c r="I7427" t="s">
        <v>265</v>
      </c>
      <c r="J7427" t="s">
        <v>242</v>
      </c>
      <c r="K7427" t="s">
        <v>243</v>
      </c>
      <c r="L7427" t="s">
        <v>244</v>
      </c>
      <c r="M7427">
        <v>0</v>
      </c>
      <c r="N7427">
        <v>18018</v>
      </c>
      <c r="O7427" t="s">
        <v>562</v>
      </c>
      <c r="P7427" t="s">
        <v>14360</v>
      </c>
      <c r="Q7427" t="s">
        <v>2288</v>
      </c>
      <c r="R7427" t="s">
        <v>14362</v>
      </c>
      <c r="S7427" t="s">
        <v>279</v>
      </c>
      <c r="T7427" t="b">
        <v>1</v>
      </c>
    </row>
    <row r="7428" spans="1:20" x14ac:dyDescent="0.25">
      <c r="A7428" t="s">
        <v>259</v>
      </c>
      <c r="B7428" t="s">
        <v>271</v>
      </c>
      <c r="C7428" t="s">
        <v>336</v>
      </c>
      <c r="D7428" t="s">
        <v>2282</v>
      </c>
      <c r="E7428" t="s">
        <v>14359</v>
      </c>
      <c r="F7428" t="s">
        <v>11552</v>
      </c>
      <c r="G7428" t="s">
        <v>11553</v>
      </c>
      <c r="H7428">
        <v>43373</v>
      </c>
      <c r="I7428" t="s">
        <v>265</v>
      </c>
      <c r="J7428" t="s">
        <v>242</v>
      </c>
      <c r="K7428" t="s">
        <v>243</v>
      </c>
      <c r="L7428" t="s">
        <v>244</v>
      </c>
      <c r="M7428">
        <v>0</v>
      </c>
      <c r="N7428">
        <v>43373</v>
      </c>
      <c r="O7428" t="s">
        <v>562</v>
      </c>
      <c r="P7428" t="s">
        <v>14360</v>
      </c>
      <c r="Q7428" t="s">
        <v>2288</v>
      </c>
      <c r="R7428" t="s">
        <v>14363</v>
      </c>
      <c r="S7428" t="s">
        <v>279</v>
      </c>
      <c r="T7428" t="b">
        <v>1</v>
      </c>
    </row>
    <row r="7429" spans="1:20" x14ac:dyDescent="0.25">
      <c r="A7429" t="s">
        <v>236</v>
      </c>
      <c r="B7429" t="s">
        <v>236</v>
      </c>
      <c r="C7429" t="s">
        <v>237</v>
      </c>
      <c r="D7429" t="s">
        <v>250</v>
      </c>
      <c r="F7429" t="s">
        <v>1562</v>
      </c>
      <c r="G7429" t="s">
        <v>1563</v>
      </c>
      <c r="H7429">
        <v>5.8000000000000003E-2</v>
      </c>
      <c r="I7429" t="s">
        <v>341</v>
      </c>
      <c r="J7429" t="s">
        <v>242</v>
      </c>
      <c r="K7429" t="s">
        <v>243</v>
      </c>
      <c r="L7429" t="s">
        <v>244</v>
      </c>
      <c r="M7429">
        <v>0</v>
      </c>
      <c r="N7429">
        <v>5.8000000000000003E-2</v>
      </c>
      <c r="O7429" t="s">
        <v>546</v>
      </c>
      <c r="P7429" t="s">
        <v>14364</v>
      </c>
      <c r="Q7429" t="s">
        <v>257</v>
      </c>
      <c r="R7429" t="s">
        <v>6361</v>
      </c>
      <c r="S7429" t="s">
        <v>249</v>
      </c>
      <c r="T7429" t="b">
        <v>1</v>
      </c>
    </row>
    <row r="7430" spans="1:20" x14ac:dyDescent="0.25">
      <c r="A7430" t="s">
        <v>236</v>
      </c>
      <c r="B7430" t="s">
        <v>236</v>
      </c>
      <c r="C7430" t="s">
        <v>237</v>
      </c>
      <c r="D7430" t="s">
        <v>250</v>
      </c>
      <c r="F7430" t="s">
        <v>1562</v>
      </c>
      <c r="G7430" t="s">
        <v>1563</v>
      </c>
      <c r="H7430">
        <v>5.57E-2</v>
      </c>
      <c r="I7430" t="s">
        <v>341</v>
      </c>
      <c r="J7430" t="s">
        <v>242</v>
      </c>
      <c r="K7430" t="s">
        <v>243</v>
      </c>
      <c r="L7430" t="s">
        <v>244</v>
      </c>
      <c r="M7430">
        <v>51200</v>
      </c>
      <c r="N7430">
        <v>5.57E-2</v>
      </c>
      <c r="O7430" t="s">
        <v>546</v>
      </c>
      <c r="P7430" t="s">
        <v>14364</v>
      </c>
      <c r="Q7430" t="s">
        <v>257</v>
      </c>
      <c r="R7430" t="s">
        <v>6361</v>
      </c>
      <c r="S7430" t="s">
        <v>249</v>
      </c>
      <c r="T7430" t="b">
        <v>1</v>
      </c>
    </row>
    <row r="7431" spans="1:20" x14ac:dyDescent="0.25">
      <c r="A7431" t="s">
        <v>236</v>
      </c>
      <c r="B7431" t="s">
        <v>236</v>
      </c>
      <c r="C7431" t="s">
        <v>237</v>
      </c>
      <c r="D7431" t="s">
        <v>250</v>
      </c>
      <c r="F7431" t="s">
        <v>1562</v>
      </c>
      <c r="G7431" t="s">
        <v>1563</v>
      </c>
      <c r="H7431">
        <v>5.3400000000000003E-2</v>
      </c>
      <c r="I7431" t="s">
        <v>341</v>
      </c>
      <c r="J7431" t="s">
        <v>242</v>
      </c>
      <c r="K7431" t="s">
        <v>243</v>
      </c>
      <c r="L7431" t="s">
        <v>244</v>
      </c>
      <c r="M7431">
        <v>512000</v>
      </c>
      <c r="N7431">
        <v>5.3400000000000003E-2</v>
      </c>
      <c r="O7431" t="s">
        <v>546</v>
      </c>
      <c r="P7431" t="s">
        <v>14364</v>
      </c>
      <c r="Q7431" t="s">
        <v>257</v>
      </c>
      <c r="R7431" t="s">
        <v>6361</v>
      </c>
      <c r="S7431" t="s">
        <v>249</v>
      </c>
      <c r="T7431" t="b">
        <v>1</v>
      </c>
    </row>
    <row r="7432" spans="1:20" x14ac:dyDescent="0.25">
      <c r="A7432" t="s">
        <v>236</v>
      </c>
      <c r="B7432" t="s">
        <v>236</v>
      </c>
      <c r="C7432" t="s">
        <v>237</v>
      </c>
      <c r="D7432" t="s">
        <v>250</v>
      </c>
      <c r="E7432" t="s">
        <v>251</v>
      </c>
      <c r="F7432" t="s">
        <v>773</v>
      </c>
      <c r="G7432" t="s">
        <v>11172</v>
      </c>
      <c r="H7432">
        <v>6.9000000000000006E-2</v>
      </c>
      <c r="I7432" t="s">
        <v>759</v>
      </c>
      <c r="J7432" t="s">
        <v>242</v>
      </c>
      <c r="K7432" t="s">
        <v>243</v>
      </c>
      <c r="L7432" t="s">
        <v>244</v>
      </c>
      <c r="M7432">
        <v>0</v>
      </c>
      <c r="N7432">
        <v>6.9000000000000006E-2</v>
      </c>
      <c r="O7432" t="s">
        <v>255</v>
      </c>
      <c r="P7432" t="s">
        <v>14365</v>
      </c>
      <c r="Q7432" t="s">
        <v>257</v>
      </c>
      <c r="R7432" t="s">
        <v>820</v>
      </c>
      <c r="S7432" t="s">
        <v>249</v>
      </c>
      <c r="T7432" t="b">
        <v>1</v>
      </c>
    </row>
    <row r="7433" spans="1:20" x14ac:dyDescent="0.25">
      <c r="A7433" t="s">
        <v>259</v>
      </c>
      <c r="B7433" t="s">
        <v>260</v>
      </c>
      <c r="C7433" t="s">
        <v>237</v>
      </c>
      <c r="D7433" t="s">
        <v>4798</v>
      </c>
      <c r="E7433" t="s">
        <v>3999</v>
      </c>
      <c r="F7433" t="s">
        <v>14366</v>
      </c>
      <c r="G7433" t="s">
        <v>14366</v>
      </c>
      <c r="H7433">
        <v>0.61399999999999999</v>
      </c>
      <c r="I7433" t="s">
        <v>265</v>
      </c>
      <c r="J7433" t="s">
        <v>242</v>
      </c>
      <c r="K7433" t="s">
        <v>243</v>
      </c>
      <c r="L7433" t="s">
        <v>244</v>
      </c>
      <c r="M7433">
        <v>0</v>
      </c>
      <c r="N7433">
        <v>0.61399999999999999</v>
      </c>
      <c r="O7433" t="s">
        <v>952</v>
      </c>
      <c r="P7433" s="18" t="s">
        <v>6252</v>
      </c>
      <c r="Q7433" t="s">
        <v>4800</v>
      </c>
      <c r="R7433" t="s">
        <v>14367</v>
      </c>
      <c r="S7433" t="s">
        <v>270</v>
      </c>
      <c r="T7433" t="b">
        <v>0</v>
      </c>
    </row>
    <row r="7434" spans="1:20" x14ac:dyDescent="0.25">
      <c r="A7434" t="s">
        <v>259</v>
      </c>
      <c r="B7434" t="s">
        <v>260</v>
      </c>
      <c r="C7434" t="s">
        <v>237</v>
      </c>
      <c r="D7434" t="s">
        <v>746</v>
      </c>
      <c r="E7434" t="s">
        <v>1757</v>
      </c>
      <c r="F7434" t="s">
        <v>13378</v>
      </c>
      <c r="G7434" t="s">
        <v>13379</v>
      </c>
      <c r="H7434">
        <v>3.8600000000000002E-2</v>
      </c>
      <c r="I7434" t="s">
        <v>265</v>
      </c>
      <c r="J7434" t="s">
        <v>242</v>
      </c>
      <c r="K7434" t="s">
        <v>243</v>
      </c>
      <c r="L7434" t="s">
        <v>244</v>
      </c>
      <c r="M7434">
        <v>0</v>
      </c>
      <c r="N7434">
        <v>3.8600000000000002E-2</v>
      </c>
      <c r="O7434" t="s">
        <v>446</v>
      </c>
      <c r="P7434" t="s">
        <v>14368</v>
      </c>
      <c r="Q7434" t="s">
        <v>751</v>
      </c>
      <c r="R7434" t="s">
        <v>14369</v>
      </c>
      <c r="S7434" t="s">
        <v>270</v>
      </c>
      <c r="T7434" t="b">
        <v>1</v>
      </c>
    </row>
    <row r="7435" spans="1:20" x14ac:dyDescent="0.25">
      <c r="A7435" t="s">
        <v>259</v>
      </c>
      <c r="B7435" t="s">
        <v>260</v>
      </c>
      <c r="C7435" t="s">
        <v>237</v>
      </c>
      <c r="D7435" t="s">
        <v>1838</v>
      </c>
      <c r="E7435" t="s">
        <v>7390</v>
      </c>
      <c r="F7435" t="s">
        <v>14209</v>
      </c>
      <c r="G7435" t="s">
        <v>14209</v>
      </c>
      <c r="H7435">
        <v>0.1988</v>
      </c>
      <c r="I7435" t="s">
        <v>265</v>
      </c>
      <c r="J7435" t="s">
        <v>242</v>
      </c>
      <c r="K7435" t="s">
        <v>243</v>
      </c>
      <c r="L7435" t="s">
        <v>244</v>
      </c>
      <c r="M7435">
        <v>0</v>
      </c>
      <c r="N7435">
        <v>0.1988</v>
      </c>
      <c r="O7435" t="s">
        <v>1122</v>
      </c>
      <c r="P7435" t="s">
        <v>14370</v>
      </c>
      <c r="Q7435" t="s">
        <v>1842</v>
      </c>
      <c r="R7435" t="s">
        <v>14371</v>
      </c>
      <c r="S7435" t="s">
        <v>270</v>
      </c>
      <c r="T7435" t="b">
        <v>1</v>
      </c>
    </row>
    <row r="7436" spans="1:20" x14ac:dyDescent="0.25">
      <c r="A7436" t="s">
        <v>259</v>
      </c>
      <c r="B7436" t="s">
        <v>260</v>
      </c>
      <c r="C7436" t="s">
        <v>237</v>
      </c>
      <c r="D7436" t="s">
        <v>962</v>
      </c>
      <c r="E7436" t="s">
        <v>6307</v>
      </c>
      <c r="F7436" t="s">
        <v>6307</v>
      </c>
      <c r="G7436" t="s">
        <v>14372</v>
      </c>
      <c r="H7436">
        <v>3.1440000000000001</v>
      </c>
      <c r="I7436" t="s">
        <v>265</v>
      </c>
      <c r="J7436" t="s">
        <v>242</v>
      </c>
      <c r="K7436" t="s">
        <v>243</v>
      </c>
      <c r="L7436" t="s">
        <v>244</v>
      </c>
      <c r="M7436">
        <v>0</v>
      </c>
      <c r="N7436">
        <v>3.1440000000000001</v>
      </c>
      <c r="O7436" t="s">
        <v>266</v>
      </c>
      <c r="P7436" t="s">
        <v>14373</v>
      </c>
      <c r="Q7436" t="s">
        <v>967</v>
      </c>
      <c r="R7436" t="s">
        <v>14374</v>
      </c>
      <c r="S7436" t="s">
        <v>270</v>
      </c>
      <c r="T7436" t="b">
        <v>1</v>
      </c>
    </row>
    <row r="7437" spans="1:20" x14ac:dyDescent="0.25">
      <c r="A7437" t="s">
        <v>259</v>
      </c>
      <c r="B7437" t="s">
        <v>260</v>
      </c>
      <c r="C7437" t="s">
        <v>336</v>
      </c>
      <c r="D7437" t="s">
        <v>962</v>
      </c>
      <c r="E7437" t="s">
        <v>6307</v>
      </c>
      <c r="F7437" t="s">
        <v>6307</v>
      </c>
      <c r="G7437" t="s">
        <v>14372</v>
      </c>
      <c r="H7437">
        <v>22033</v>
      </c>
      <c r="I7437" t="s">
        <v>265</v>
      </c>
      <c r="J7437" t="s">
        <v>242</v>
      </c>
      <c r="K7437" t="s">
        <v>243</v>
      </c>
      <c r="L7437" t="s">
        <v>244</v>
      </c>
      <c r="M7437">
        <v>0</v>
      </c>
      <c r="N7437">
        <v>22033</v>
      </c>
      <c r="O7437" t="s">
        <v>266</v>
      </c>
      <c r="P7437" t="s">
        <v>14373</v>
      </c>
      <c r="Q7437" t="s">
        <v>967</v>
      </c>
      <c r="R7437" t="s">
        <v>14375</v>
      </c>
      <c r="S7437" t="s">
        <v>270</v>
      </c>
      <c r="T7437" t="b">
        <v>1</v>
      </c>
    </row>
    <row r="7438" spans="1:20" x14ac:dyDescent="0.25">
      <c r="A7438" t="s">
        <v>259</v>
      </c>
      <c r="B7438" t="s">
        <v>260</v>
      </c>
      <c r="C7438" t="s">
        <v>336</v>
      </c>
      <c r="D7438" t="s">
        <v>962</v>
      </c>
      <c r="E7438" t="s">
        <v>6307</v>
      </c>
      <c r="F7438" t="s">
        <v>6307</v>
      </c>
      <c r="G7438" t="s">
        <v>14372</v>
      </c>
      <c r="H7438">
        <v>49575</v>
      </c>
      <c r="I7438" t="s">
        <v>265</v>
      </c>
      <c r="J7438" t="s">
        <v>242</v>
      </c>
      <c r="K7438" t="s">
        <v>243</v>
      </c>
      <c r="L7438" t="s">
        <v>244</v>
      </c>
      <c r="M7438">
        <v>0</v>
      </c>
      <c r="N7438">
        <v>49575</v>
      </c>
      <c r="O7438" t="s">
        <v>266</v>
      </c>
      <c r="P7438" t="s">
        <v>14373</v>
      </c>
      <c r="Q7438" t="s">
        <v>967</v>
      </c>
      <c r="R7438" t="s">
        <v>14376</v>
      </c>
      <c r="S7438" t="s">
        <v>270</v>
      </c>
      <c r="T7438" t="b">
        <v>1</v>
      </c>
    </row>
    <row r="7439" spans="1:20" x14ac:dyDescent="0.25">
      <c r="A7439" t="s">
        <v>259</v>
      </c>
      <c r="B7439" t="s">
        <v>260</v>
      </c>
      <c r="C7439" t="s">
        <v>237</v>
      </c>
      <c r="D7439" t="s">
        <v>875</v>
      </c>
      <c r="E7439" t="s">
        <v>5151</v>
      </c>
      <c r="F7439" t="s">
        <v>14377</v>
      </c>
      <c r="G7439" t="s">
        <v>14377</v>
      </c>
      <c r="H7439">
        <v>118.29</v>
      </c>
      <c r="I7439" t="s">
        <v>265</v>
      </c>
      <c r="J7439" t="s">
        <v>242</v>
      </c>
      <c r="K7439" t="s">
        <v>243</v>
      </c>
      <c r="L7439" t="s">
        <v>244</v>
      </c>
      <c r="M7439">
        <v>0</v>
      </c>
      <c r="N7439">
        <v>118.29</v>
      </c>
      <c r="O7439" t="s">
        <v>283</v>
      </c>
      <c r="P7439" t="s">
        <v>10129</v>
      </c>
      <c r="Q7439" t="s">
        <v>879</v>
      </c>
      <c r="R7439" t="s">
        <v>14378</v>
      </c>
      <c r="S7439" t="s">
        <v>270</v>
      </c>
      <c r="T7439" t="b">
        <v>0</v>
      </c>
    </row>
    <row r="7440" spans="1:20" x14ac:dyDescent="0.25">
      <c r="A7440" t="s">
        <v>259</v>
      </c>
      <c r="B7440" t="s">
        <v>260</v>
      </c>
      <c r="C7440" t="s">
        <v>294</v>
      </c>
      <c r="D7440" t="s">
        <v>875</v>
      </c>
      <c r="E7440" t="s">
        <v>5151</v>
      </c>
      <c r="F7440" t="s">
        <v>14377</v>
      </c>
      <c r="G7440" t="s">
        <v>14377</v>
      </c>
      <c r="H7440">
        <v>99.15</v>
      </c>
      <c r="I7440" t="s">
        <v>265</v>
      </c>
      <c r="J7440" t="s">
        <v>242</v>
      </c>
      <c r="K7440" t="s">
        <v>243</v>
      </c>
      <c r="L7440" t="s">
        <v>244</v>
      </c>
      <c r="M7440">
        <v>0</v>
      </c>
      <c r="N7440">
        <v>99.15</v>
      </c>
      <c r="O7440" t="s">
        <v>283</v>
      </c>
      <c r="P7440" t="s">
        <v>10129</v>
      </c>
      <c r="Q7440" t="s">
        <v>879</v>
      </c>
      <c r="R7440" t="s">
        <v>14378</v>
      </c>
      <c r="S7440" t="s">
        <v>270</v>
      </c>
      <c r="T7440" t="b">
        <v>0</v>
      </c>
    </row>
    <row r="7441" spans="1:20" x14ac:dyDescent="0.25">
      <c r="A7441" t="s">
        <v>236</v>
      </c>
      <c r="B7441" t="s">
        <v>236</v>
      </c>
      <c r="C7441" t="s">
        <v>237</v>
      </c>
      <c r="D7441" t="s">
        <v>392</v>
      </c>
      <c r="F7441" t="s">
        <v>1596</v>
      </c>
      <c r="G7441" t="s">
        <v>1597</v>
      </c>
      <c r="H7441">
        <v>0.02</v>
      </c>
      <c r="I7441" t="s">
        <v>241</v>
      </c>
      <c r="J7441" t="s">
        <v>242</v>
      </c>
      <c r="K7441" t="s">
        <v>243</v>
      </c>
      <c r="L7441" t="s">
        <v>244</v>
      </c>
      <c r="M7441">
        <v>0</v>
      </c>
      <c r="N7441">
        <v>0.02</v>
      </c>
      <c r="O7441" t="s">
        <v>1598</v>
      </c>
      <c r="P7441" t="s">
        <v>1599</v>
      </c>
      <c r="Q7441" t="s">
        <v>397</v>
      </c>
      <c r="R7441" t="s">
        <v>2664</v>
      </c>
      <c r="S7441" t="s">
        <v>249</v>
      </c>
      <c r="T7441" t="b">
        <v>0</v>
      </c>
    </row>
    <row r="7442" spans="1:20" x14ac:dyDescent="0.25">
      <c r="A7442" t="s">
        <v>259</v>
      </c>
      <c r="B7442" t="s">
        <v>260</v>
      </c>
      <c r="C7442" t="s">
        <v>237</v>
      </c>
      <c r="D7442" t="s">
        <v>2836</v>
      </c>
      <c r="E7442" t="s">
        <v>6437</v>
      </c>
      <c r="F7442" t="s">
        <v>14379</v>
      </c>
      <c r="G7442" t="s">
        <v>14379</v>
      </c>
      <c r="H7442">
        <v>3.8399999999999997E-2</v>
      </c>
      <c r="I7442" t="s">
        <v>265</v>
      </c>
      <c r="J7442" t="s">
        <v>242</v>
      </c>
      <c r="K7442" t="s">
        <v>243</v>
      </c>
      <c r="L7442" t="s">
        <v>244</v>
      </c>
      <c r="M7442">
        <v>0</v>
      </c>
      <c r="N7442">
        <v>3.8399999999999997E-2</v>
      </c>
      <c r="O7442" t="s">
        <v>283</v>
      </c>
      <c r="P7442" t="s">
        <v>14380</v>
      </c>
      <c r="Q7442" t="s">
        <v>2838</v>
      </c>
      <c r="R7442" t="s">
        <v>14381</v>
      </c>
      <c r="S7442" t="s">
        <v>270</v>
      </c>
      <c r="T7442" t="b">
        <v>1</v>
      </c>
    </row>
    <row r="7443" spans="1:20" x14ac:dyDescent="0.25">
      <c r="A7443" t="s">
        <v>236</v>
      </c>
      <c r="B7443" t="s">
        <v>236</v>
      </c>
      <c r="C7443" t="s">
        <v>336</v>
      </c>
      <c r="D7443" t="s">
        <v>3096</v>
      </c>
      <c r="E7443" t="s">
        <v>14382</v>
      </c>
      <c r="F7443" t="s">
        <v>14383</v>
      </c>
      <c r="G7443" t="s">
        <v>14384</v>
      </c>
      <c r="H7443">
        <v>300983</v>
      </c>
      <c r="I7443" t="s">
        <v>341</v>
      </c>
      <c r="J7443" t="s">
        <v>242</v>
      </c>
      <c r="K7443" t="s">
        <v>243</v>
      </c>
      <c r="L7443" t="s">
        <v>244</v>
      </c>
      <c r="M7443">
        <v>0</v>
      </c>
      <c r="N7443">
        <v>300983</v>
      </c>
      <c r="O7443" t="s">
        <v>1762</v>
      </c>
      <c r="P7443" t="s">
        <v>6756</v>
      </c>
      <c r="Q7443" t="s">
        <v>3101</v>
      </c>
      <c r="R7443" t="s">
        <v>14385</v>
      </c>
      <c r="S7443" t="s">
        <v>249</v>
      </c>
      <c r="T7443" t="b">
        <v>0</v>
      </c>
    </row>
    <row r="7444" spans="1:20" x14ac:dyDescent="0.25">
      <c r="A7444" t="s">
        <v>236</v>
      </c>
      <c r="B7444" t="s">
        <v>236</v>
      </c>
      <c r="C7444" t="s">
        <v>336</v>
      </c>
      <c r="D7444" t="s">
        <v>3096</v>
      </c>
      <c r="E7444" t="s">
        <v>14382</v>
      </c>
      <c r="F7444" t="s">
        <v>14383</v>
      </c>
      <c r="G7444" t="s">
        <v>14384</v>
      </c>
      <c r="H7444">
        <v>835229</v>
      </c>
      <c r="I7444" t="s">
        <v>341</v>
      </c>
      <c r="J7444" t="s">
        <v>242</v>
      </c>
      <c r="K7444" t="s">
        <v>243</v>
      </c>
      <c r="L7444" t="s">
        <v>244</v>
      </c>
      <c r="M7444">
        <v>0</v>
      </c>
      <c r="N7444">
        <v>835229</v>
      </c>
      <c r="O7444" t="s">
        <v>1762</v>
      </c>
      <c r="P7444" t="s">
        <v>6756</v>
      </c>
      <c r="Q7444" t="s">
        <v>3101</v>
      </c>
      <c r="R7444" t="s">
        <v>14386</v>
      </c>
      <c r="S7444" t="s">
        <v>249</v>
      </c>
      <c r="T7444" t="b">
        <v>0</v>
      </c>
    </row>
    <row r="7445" spans="1:20" x14ac:dyDescent="0.25">
      <c r="A7445" t="s">
        <v>259</v>
      </c>
      <c r="B7445" t="s">
        <v>260</v>
      </c>
      <c r="C7445" t="s">
        <v>237</v>
      </c>
      <c r="D7445" t="s">
        <v>899</v>
      </c>
      <c r="E7445" t="s">
        <v>1207</v>
      </c>
      <c r="F7445" t="s">
        <v>2847</v>
      </c>
      <c r="G7445" t="s">
        <v>2848</v>
      </c>
      <c r="H7445">
        <v>0.106</v>
      </c>
      <c r="I7445" t="s">
        <v>265</v>
      </c>
      <c r="J7445" t="s">
        <v>242</v>
      </c>
      <c r="K7445" t="s">
        <v>243</v>
      </c>
      <c r="L7445" t="s">
        <v>244</v>
      </c>
      <c r="M7445">
        <v>0</v>
      </c>
      <c r="N7445">
        <v>0.106</v>
      </c>
      <c r="O7445" t="s">
        <v>952</v>
      </c>
      <c r="P7445" t="s">
        <v>11465</v>
      </c>
      <c r="Q7445" t="s">
        <v>904</v>
      </c>
      <c r="R7445" t="s">
        <v>14387</v>
      </c>
      <c r="S7445" t="s">
        <v>270</v>
      </c>
      <c r="T7445" t="b">
        <v>1</v>
      </c>
    </row>
    <row r="7446" spans="1:20" x14ac:dyDescent="0.25">
      <c r="A7446" t="s">
        <v>259</v>
      </c>
      <c r="B7446" t="s">
        <v>260</v>
      </c>
      <c r="C7446" t="s">
        <v>294</v>
      </c>
      <c r="D7446" t="s">
        <v>899</v>
      </c>
      <c r="E7446" t="s">
        <v>1207</v>
      </c>
      <c r="F7446" t="s">
        <v>2847</v>
      </c>
      <c r="G7446" t="s">
        <v>2848</v>
      </c>
      <c r="H7446">
        <v>3.8600000000000002E-2</v>
      </c>
      <c r="I7446" t="s">
        <v>265</v>
      </c>
      <c r="J7446" t="s">
        <v>242</v>
      </c>
      <c r="K7446" t="s">
        <v>243</v>
      </c>
      <c r="L7446" t="s">
        <v>244</v>
      </c>
      <c r="M7446">
        <v>0</v>
      </c>
      <c r="N7446">
        <v>3.8600000000000002E-2</v>
      </c>
      <c r="O7446" t="s">
        <v>1782</v>
      </c>
      <c r="P7446" t="s">
        <v>11465</v>
      </c>
      <c r="Q7446" t="s">
        <v>904</v>
      </c>
      <c r="R7446" t="s">
        <v>14387</v>
      </c>
      <c r="S7446" t="s">
        <v>270</v>
      </c>
      <c r="T7446" t="b">
        <v>1</v>
      </c>
    </row>
    <row r="7447" spans="1:20" x14ac:dyDescent="0.25">
      <c r="A7447" t="s">
        <v>259</v>
      </c>
      <c r="B7447" t="s">
        <v>382</v>
      </c>
      <c r="C7447" t="s">
        <v>237</v>
      </c>
      <c r="D7447" t="s">
        <v>4224</v>
      </c>
      <c r="E7447" t="s">
        <v>8899</v>
      </c>
      <c r="F7447" t="s">
        <v>9999</v>
      </c>
      <c r="G7447" t="s">
        <v>9999</v>
      </c>
      <c r="H7447">
        <v>2.0680000000000001</v>
      </c>
      <c r="I7447" t="s">
        <v>265</v>
      </c>
      <c r="J7447" t="s">
        <v>242</v>
      </c>
      <c r="K7447" t="s">
        <v>243</v>
      </c>
      <c r="L7447" t="s">
        <v>244</v>
      </c>
      <c r="M7447">
        <v>0</v>
      </c>
      <c r="N7447">
        <v>2.0680000000000001</v>
      </c>
      <c r="O7447" t="s">
        <v>386</v>
      </c>
      <c r="P7447" t="s">
        <v>14388</v>
      </c>
      <c r="Q7447" t="s">
        <v>4227</v>
      </c>
      <c r="R7447" t="s">
        <v>14389</v>
      </c>
      <c r="S7447" t="s">
        <v>390</v>
      </c>
      <c r="T7447" t="b">
        <v>1</v>
      </c>
    </row>
    <row r="7448" spans="1:20" x14ac:dyDescent="0.25">
      <c r="A7448" t="s">
        <v>259</v>
      </c>
      <c r="B7448" t="s">
        <v>382</v>
      </c>
      <c r="C7448" t="s">
        <v>294</v>
      </c>
      <c r="D7448" t="s">
        <v>4224</v>
      </c>
      <c r="E7448" t="s">
        <v>8899</v>
      </c>
      <c r="F7448" t="s">
        <v>9999</v>
      </c>
      <c r="G7448" t="s">
        <v>9999</v>
      </c>
      <c r="H7448">
        <v>1.1439999999999999</v>
      </c>
      <c r="I7448" t="s">
        <v>265</v>
      </c>
      <c r="J7448" t="s">
        <v>242</v>
      </c>
      <c r="K7448" t="s">
        <v>243</v>
      </c>
      <c r="L7448" t="s">
        <v>244</v>
      </c>
      <c r="M7448">
        <v>0</v>
      </c>
      <c r="N7448">
        <v>1.1439999999999999</v>
      </c>
      <c r="O7448" t="s">
        <v>386</v>
      </c>
      <c r="P7448" t="s">
        <v>14388</v>
      </c>
      <c r="Q7448" t="s">
        <v>4227</v>
      </c>
      <c r="R7448" t="s">
        <v>14389</v>
      </c>
      <c r="S7448" t="s">
        <v>390</v>
      </c>
      <c r="T7448" t="b">
        <v>1</v>
      </c>
    </row>
    <row r="7449" spans="1:20" x14ac:dyDescent="0.25">
      <c r="A7449" t="s">
        <v>259</v>
      </c>
      <c r="B7449" t="s">
        <v>260</v>
      </c>
      <c r="C7449" t="s">
        <v>237</v>
      </c>
      <c r="D7449" t="s">
        <v>328</v>
      </c>
      <c r="E7449" t="s">
        <v>3544</v>
      </c>
      <c r="F7449" t="s">
        <v>5510</v>
      </c>
      <c r="G7449" t="s">
        <v>5510</v>
      </c>
      <c r="H7449">
        <v>4.5199999999999997E-2</v>
      </c>
      <c r="I7449" t="s">
        <v>265</v>
      </c>
      <c r="J7449" t="s">
        <v>242</v>
      </c>
      <c r="K7449" t="s">
        <v>243</v>
      </c>
      <c r="L7449" t="s">
        <v>244</v>
      </c>
      <c r="M7449">
        <v>0</v>
      </c>
      <c r="N7449">
        <v>4.5199999999999997E-2</v>
      </c>
      <c r="O7449" t="s">
        <v>1258</v>
      </c>
      <c r="P7449" t="s">
        <v>14390</v>
      </c>
      <c r="Q7449" t="s">
        <v>333</v>
      </c>
      <c r="R7449" t="s">
        <v>14391</v>
      </c>
      <c r="S7449" t="s">
        <v>270</v>
      </c>
      <c r="T7449" t="b">
        <v>1</v>
      </c>
    </row>
    <row r="7450" spans="1:20" x14ac:dyDescent="0.25">
      <c r="A7450" t="s">
        <v>236</v>
      </c>
      <c r="B7450" t="s">
        <v>236</v>
      </c>
      <c r="C7450" t="s">
        <v>237</v>
      </c>
      <c r="D7450" t="s">
        <v>566</v>
      </c>
      <c r="F7450" t="s">
        <v>239</v>
      </c>
      <c r="G7450" t="s">
        <v>9063</v>
      </c>
      <c r="H7450">
        <v>4.2500000000000003E-2</v>
      </c>
      <c r="I7450" t="s">
        <v>341</v>
      </c>
      <c r="J7450" t="s">
        <v>242</v>
      </c>
      <c r="K7450" t="s">
        <v>243</v>
      </c>
      <c r="L7450" t="s">
        <v>244</v>
      </c>
      <c r="M7450">
        <v>0</v>
      </c>
      <c r="N7450">
        <v>4.2500000000000003E-2</v>
      </c>
      <c r="O7450" t="s">
        <v>569</v>
      </c>
      <c r="P7450" t="s">
        <v>14392</v>
      </c>
      <c r="Q7450" t="s">
        <v>571</v>
      </c>
      <c r="R7450" t="s">
        <v>6483</v>
      </c>
      <c r="S7450" t="s">
        <v>249</v>
      </c>
      <c r="T7450" t="b">
        <v>1</v>
      </c>
    </row>
    <row r="7451" spans="1:20" x14ac:dyDescent="0.25">
      <c r="A7451" t="s">
        <v>259</v>
      </c>
      <c r="B7451" t="s">
        <v>260</v>
      </c>
      <c r="C7451" t="s">
        <v>237</v>
      </c>
      <c r="D7451" t="s">
        <v>1832</v>
      </c>
      <c r="E7451" t="s">
        <v>515</v>
      </c>
      <c r="F7451" t="s">
        <v>516</v>
      </c>
      <c r="G7451" t="s">
        <v>517</v>
      </c>
      <c r="H7451">
        <v>5.0880000000000001</v>
      </c>
      <c r="I7451" t="s">
        <v>265</v>
      </c>
      <c r="J7451" t="s">
        <v>242</v>
      </c>
      <c r="K7451" t="s">
        <v>243</v>
      </c>
      <c r="L7451" t="s">
        <v>244</v>
      </c>
      <c r="M7451">
        <v>0</v>
      </c>
      <c r="N7451">
        <v>5.0880000000000001</v>
      </c>
      <c r="O7451" t="s">
        <v>518</v>
      </c>
      <c r="P7451" t="s">
        <v>14393</v>
      </c>
      <c r="Q7451" t="s">
        <v>1836</v>
      </c>
      <c r="R7451" t="s">
        <v>14394</v>
      </c>
      <c r="S7451" t="s">
        <v>270</v>
      </c>
      <c r="T7451" t="b">
        <v>1</v>
      </c>
    </row>
    <row r="7452" spans="1:20" x14ac:dyDescent="0.25">
      <c r="A7452" t="s">
        <v>259</v>
      </c>
      <c r="B7452" t="s">
        <v>260</v>
      </c>
      <c r="C7452" t="s">
        <v>294</v>
      </c>
      <c r="D7452" t="s">
        <v>1832</v>
      </c>
      <c r="E7452" t="s">
        <v>515</v>
      </c>
      <c r="F7452" t="s">
        <v>516</v>
      </c>
      <c r="G7452" t="s">
        <v>517</v>
      </c>
      <c r="H7452">
        <v>3.6160000000000001</v>
      </c>
      <c r="I7452" t="s">
        <v>265</v>
      </c>
      <c r="J7452" t="s">
        <v>242</v>
      </c>
      <c r="K7452" t="s">
        <v>243</v>
      </c>
      <c r="L7452" t="s">
        <v>244</v>
      </c>
      <c r="M7452">
        <v>0</v>
      </c>
      <c r="N7452">
        <v>3.6160000000000001</v>
      </c>
      <c r="O7452" t="s">
        <v>518</v>
      </c>
      <c r="P7452" t="s">
        <v>14393</v>
      </c>
      <c r="Q7452" t="s">
        <v>1836</v>
      </c>
      <c r="R7452" t="s">
        <v>14394</v>
      </c>
      <c r="S7452" t="s">
        <v>270</v>
      </c>
      <c r="T7452" t="b">
        <v>1</v>
      </c>
    </row>
    <row r="7453" spans="1:20" x14ac:dyDescent="0.25">
      <c r="A7453" t="s">
        <v>259</v>
      </c>
      <c r="B7453" t="s">
        <v>260</v>
      </c>
      <c r="C7453" t="s">
        <v>237</v>
      </c>
      <c r="D7453" t="s">
        <v>2193</v>
      </c>
      <c r="E7453" t="s">
        <v>9366</v>
      </c>
      <c r="F7453" t="s">
        <v>9367</v>
      </c>
      <c r="G7453" t="s">
        <v>9368</v>
      </c>
      <c r="H7453">
        <v>3.8824999999999998E-2</v>
      </c>
      <c r="I7453" t="s">
        <v>265</v>
      </c>
      <c r="J7453" t="s">
        <v>242</v>
      </c>
      <c r="K7453" t="s">
        <v>243</v>
      </c>
      <c r="L7453" t="s">
        <v>244</v>
      </c>
      <c r="M7453">
        <v>0</v>
      </c>
      <c r="N7453">
        <v>3.8824999999999998E-2</v>
      </c>
      <c r="O7453" t="s">
        <v>372</v>
      </c>
      <c r="P7453" t="s">
        <v>14395</v>
      </c>
      <c r="Q7453" t="s">
        <v>2197</v>
      </c>
      <c r="R7453" t="s">
        <v>14396</v>
      </c>
      <c r="S7453" t="s">
        <v>270</v>
      </c>
      <c r="T7453" t="b">
        <v>1</v>
      </c>
    </row>
    <row r="7454" spans="1:20" x14ac:dyDescent="0.25">
      <c r="A7454" t="s">
        <v>259</v>
      </c>
      <c r="B7454" t="s">
        <v>260</v>
      </c>
      <c r="C7454" t="s">
        <v>294</v>
      </c>
      <c r="D7454" t="s">
        <v>2193</v>
      </c>
      <c r="E7454" t="s">
        <v>9366</v>
      </c>
      <c r="F7454" t="s">
        <v>9367</v>
      </c>
      <c r="G7454" t="s">
        <v>9368</v>
      </c>
      <c r="H7454">
        <v>1.6822E-2</v>
      </c>
      <c r="I7454" t="s">
        <v>265</v>
      </c>
      <c r="J7454" t="s">
        <v>242</v>
      </c>
      <c r="K7454" t="s">
        <v>243</v>
      </c>
      <c r="L7454" t="s">
        <v>244</v>
      </c>
      <c r="M7454">
        <v>0</v>
      </c>
      <c r="N7454">
        <v>1.6822E-2</v>
      </c>
      <c r="O7454" t="s">
        <v>372</v>
      </c>
      <c r="P7454" t="s">
        <v>14395</v>
      </c>
      <c r="Q7454" t="s">
        <v>2197</v>
      </c>
      <c r="R7454" t="s">
        <v>14396</v>
      </c>
      <c r="S7454" t="s">
        <v>270</v>
      </c>
      <c r="T7454" t="b">
        <v>1</v>
      </c>
    </row>
    <row r="7455" spans="1:20" x14ac:dyDescent="0.25">
      <c r="A7455" t="s">
        <v>259</v>
      </c>
      <c r="B7455" t="s">
        <v>382</v>
      </c>
      <c r="C7455" t="s">
        <v>237</v>
      </c>
      <c r="D7455" t="s">
        <v>2597</v>
      </c>
      <c r="E7455" t="s">
        <v>2421</v>
      </c>
      <c r="F7455" t="s">
        <v>14397</v>
      </c>
      <c r="G7455" t="s">
        <v>14397</v>
      </c>
      <c r="H7455">
        <v>0.114</v>
      </c>
      <c r="I7455" t="s">
        <v>265</v>
      </c>
      <c r="J7455" t="s">
        <v>242</v>
      </c>
      <c r="K7455" t="s">
        <v>243</v>
      </c>
      <c r="L7455" t="s">
        <v>244</v>
      </c>
      <c r="M7455">
        <v>0</v>
      </c>
      <c r="N7455">
        <v>0.114</v>
      </c>
      <c r="O7455" t="s">
        <v>386</v>
      </c>
      <c r="P7455" t="s">
        <v>14398</v>
      </c>
      <c r="Q7455" t="s">
        <v>2602</v>
      </c>
      <c r="R7455" t="s">
        <v>14399</v>
      </c>
      <c r="S7455" t="s">
        <v>390</v>
      </c>
      <c r="T7455" t="b">
        <v>1</v>
      </c>
    </row>
    <row r="7456" spans="1:20" x14ac:dyDescent="0.25">
      <c r="A7456" t="s">
        <v>259</v>
      </c>
      <c r="B7456" t="s">
        <v>382</v>
      </c>
      <c r="C7456" t="s">
        <v>294</v>
      </c>
      <c r="D7456" t="s">
        <v>2597</v>
      </c>
      <c r="E7456" t="s">
        <v>2421</v>
      </c>
      <c r="F7456" t="s">
        <v>14397</v>
      </c>
      <c r="G7456" t="s">
        <v>14397</v>
      </c>
      <c r="H7456">
        <v>7.5999999999999998E-2</v>
      </c>
      <c r="I7456" t="s">
        <v>265</v>
      </c>
      <c r="J7456" t="s">
        <v>242</v>
      </c>
      <c r="K7456" t="s">
        <v>243</v>
      </c>
      <c r="L7456" t="s">
        <v>244</v>
      </c>
      <c r="M7456">
        <v>0</v>
      </c>
      <c r="N7456">
        <v>7.5999999999999998E-2</v>
      </c>
      <c r="O7456" t="s">
        <v>386</v>
      </c>
      <c r="P7456" t="s">
        <v>14398</v>
      </c>
      <c r="Q7456" t="s">
        <v>2602</v>
      </c>
      <c r="R7456" t="s">
        <v>14399</v>
      </c>
      <c r="S7456" t="s">
        <v>390</v>
      </c>
      <c r="T7456" t="b">
        <v>1</v>
      </c>
    </row>
    <row r="7457" spans="1:20" x14ac:dyDescent="0.25">
      <c r="A7457" t="s">
        <v>259</v>
      </c>
      <c r="B7457" t="s">
        <v>260</v>
      </c>
      <c r="C7457" t="s">
        <v>237</v>
      </c>
      <c r="D7457" t="s">
        <v>399</v>
      </c>
      <c r="E7457" t="s">
        <v>8374</v>
      </c>
      <c r="F7457" t="s">
        <v>14400</v>
      </c>
      <c r="G7457" t="s">
        <v>14401</v>
      </c>
      <c r="H7457">
        <v>0.18099999999999999</v>
      </c>
      <c r="I7457" t="s">
        <v>265</v>
      </c>
      <c r="J7457" t="s">
        <v>242</v>
      </c>
      <c r="K7457" t="s">
        <v>243</v>
      </c>
      <c r="L7457" t="s">
        <v>244</v>
      </c>
      <c r="M7457">
        <v>0</v>
      </c>
      <c r="N7457">
        <v>0.18099999999999999</v>
      </c>
      <c r="O7457" t="s">
        <v>266</v>
      </c>
      <c r="P7457" t="s">
        <v>14402</v>
      </c>
      <c r="Q7457" t="s">
        <v>404</v>
      </c>
      <c r="R7457" t="s">
        <v>14403</v>
      </c>
      <c r="S7457" t="s">
        <v>270</v>
      </c>
      <c r="T7457" t="b">
        <v>1</v>
      </c>
    </row>
    <row r="7458" spans="1:20" x14ac:dyDescent="0.25">
      <c r="A7458" t="s">
        <v>259</v>
      </c>
      <c r="B7458" t="s">
        <v>260</v>
      </c>
      <c r="C7458" t="s">
        <v>237</v>
      </c>
      <c r="D7458" t="s">
        <v>2468</v>
      </c>
      <c r="E7458" t="s">
        <v>2393</v>
      </c>
      <c r="F7458" t="s">
        <v>14404</v>
      </c>
      <c r="G7458" t="s">
        <v>14405</v>
      </c>
      <c r="H7458">
        <v>1.427</v>
      </c>
      <c r="I7458" t="s">
        <v>265</v>
      </c>
      <c r="J7458" t="s">
        <v>242</v>
      </c>
      <c r="K7458" t="s">
        <v>243</v>
      </c>
      <c r="L7458" t="s">
        <v>244</v>
      </c>
      <c r="M7458">
        <v>0</v>
      </c>
      <c r="N7458">
        <v>1.427</v>
      </c>
      <c r="O7458" t="s">
        <v>266</v>
      </c>
      <c r="P7458" t="s">
        <v>14406</v>
      </c>
      <c r="Q7458" t="s">
        <v>2473</v>
      </c>
      <c r="R7458" t="s">
        <v>14407</v>
      </c>
      <c r="S7458" t="s">
        <v>270</v>
      </c>
      <c r="T7458" t="b">
        <v>1</v>
      </c>
    </row>
    <row r="7459" spans="1:20" x14ac:dyDescent="0.25">
      <c r="A7459" t="s">
        <v>259</v>
      </c>
      <c r="B7459" t="s">
        <v>260</v>
      </c>
      <c r="C7459" t="s">
        <v>294</v>
      </c>
      <c r="D7459" t="s">
        <v>2468</v>
      </c>
      <c r="E7459" t="s">
        <v>2393</v>
      </c>
      <c r="F7459" t="s">
        <v>14404</v>
      </c>
      <c r="G7459" t="s">
        <v>14405</v>
      </c>
      <c r="H7459">
        <v>0.41899999999999998</v>
      </c>
      <c r="I7459" t="s">
        <v>265</v>
      </c>
      <c r="J7459" t="s">
        <v>242</v>
      </c>
      <c r="K7459" t="s">
        <v>243</v>
      </c>
      <c r="L7459" t="s">
        <v>244</v>
      </c>
      <c r="M7459">
        <v>0</v>
      </c>
      <c r="N7459">
        <v>0.41899999999999998</v>
      </c>
      <c r="O7459" t="s">
        <v>266</v>
      </c>
      <c r="P7459" t="s">
        <v>14406</v>
      </c>
      <c r="Q7459" t="s">
        <v>2473</v>
      </c>
      <c r="R7459" t="s">
        <v>14407</v>
      </c>
      <c r="S7459" t="s">
        <v>270</v>
      </c>
      <c r="T7459" t="b">
        <v>1</v>
      </c>
    </row>
    <row r="7460" spans="1:20" x14ac:dyDescent="0.25">
      <c r="A7460" t="s">
        <v>259</v>
      </c>
      <c r="B7460" t="s">
        <v>260</v>
      </c>
      <c r="C7460" t="s">
        <v>237</v>
      </c>
      <c r="D7460" t="s">
        <v>399</v>
      </c>
      <c r="E7460" t="s">
        <v>7590</v>
      </c>
      <c r="F7460" t="s">
        <v>14408</v>
      </c>
      <c r="G7460" t="s">
        <v>14409</v>
      </c>
      <c r="H7460">
        <v>5.8229000000000003E-2</v>
      </c>
      <c r="I7460" t="s">
        <v>265</v>
      </c>
      <c r="J7460" t="s">
        <v>242</v>
      </c>
      <c r="K7460" t="s">
        <v>243</v>
      </c>
      <c r="L7460" t="s">
        <v>244</v>
      </c>
      <c r="M7460">
        <v>0</v>
      </c>
      <c r="N7460">
        <v>5.8229000000000003E-2</v>
      </c>
      <c r="O7460" t="s">
        <v>372</v>
      </c>
      <c r="P7460" t="s">
        <v>14410</v>
      </c>
      <c r="Q7460" t="s">
        <v>404</v>
      </c>
      <c r="R7460" t="s">
        <v>14411</v>
      </c>
      <c r="S7460" t="s">
        <v>270</v>
      </c>
      <c r="T7460" t="b">
        <v>1</v>
      </c>
    </row>
    <row r="7461" spans="1:20" x14ac:dyDescent="0.25">
      <c r="A7461" t="s">
        <v>259</v>
      </c>
      <c r="B7461" t="s">
        <v>260</v>
      </c>
      <c r="C7461" t="s">
        <v>237</v>
      </c>
      <c r="D7461" t="s">
        <v>2258</v>
      </c>
      <c r="E7461" t="s">
        <v>4557</v>
      </c>
      <c r="F7461" t="s">
        <v>14152</v>
      </c>
      <c r="G7461" t="s">
        <v>14153</v>
      </c>
      <c r="H7461">
        <v>8.3951999999999999E-2</v>
      </c>
      <c r="I7461" t="s">
        <v>265</v>
      </c>
      <c r="J7461" t="s">
        <v>242</v>
      </c>
      <c r="K7461" t="s">
        <v>243</v>
      </c>
      <c r="L7461" t="s">
        <v>244</v>
      </c>
      <c r="M7461">
        <v>0</v>
      </c>
      <c r="N7461">
        <v>8.3951999999999999E-2</v>
      </c>
      <c r="O7461" t="s">
        <v>372</v>
      </c>
      <c r="P7461" t="s">
        <v>14412</v>
      </c>
      <c r="Q7461" t="s">
        <v>2263</v>
      </c>
      <c r="R7461" t="s">
        <v>14413</v>
      </c>
      <c r="S7461" t="s">
        <v>270</v>
      </c>
      <c r="T7461" t="b">
        <v>1</v>
      </c>
    </row>
    <row r="7462" spans="1:20" x14ac:dyDescent="0.25">
      <c r="A7462" t="s">
        <v>259</v>
      </c>
      <c r="B7462" t="s">
        <v>260</v>
      </c>
      <c r="C7462" t="s">
        <v>294</v>
      </c>
      <c r="D7462" t="s">
        <v>2258</v>
      </c>
      <c r="E7462" t="s">
        <v>4557</v>
      </c>
      <c r="F7462" t="s">
        <v>14152</v>
      </c>
      <c r="G7462" t="s">
        <v>14153</v>
      </c>
      <c r="H7462">
        <v>4.6027999999999999E-2</v>
      </c>
      <c r="I7462" t="s">
        <v>265</v>
      </c>
      <c r="J7462" t="s">
        <v>242</v>
      </c>
      <c r="K7462" t="s">
        <v>243</v>
      </c>
      <c r="L7462" t="s">
        <v>244</v>
      </c>
      <c r="M7462">
        <v>0</v>
      </c>
      <c r="N7462">
        <v>4.6027999999999999E-2</v>
      </c>
      <c r="O7462" t="s">
        <v>372</v>
      </c>
      <c r="P7462" t="s">
        <v>14412</v>
      </c>
      <c r="Q7462" t="s">
        <v>2263</v>
      </c>
      <c r="R7462" t="s">
        <v>14413</v>
      </c>
      <c r="S7462" t="s">
        <v>270</v>
      </c>
      <c r="T7462" t="b">
        <v>1</v>
      </c>
    </row>
    <row r="7463" spans="1:20" x14ac:dyDescent="0.25">
      <c r="A7463" t="s">
        <v>259</v>
      </c>
      <c r="B7463" t="s">
        <v>260</v>
      </c>
      <c r="C7463" t="s">
        <v>237</v>
      </c>
      <c r="D7463" t="s">
        <v>1582</v>
      </c>
      <c r="E7463" t="s">
        <v>5343</v>
      </c>
      <c r="F7463" t="s">
        <v>10489</v>
      </c>
      <c r="G7463" t="s">
        <v>10490</v>
      </c>
      <c r="H7463">
        <v>3.8019999999999998E-2</v>
      </c>
      <c r="I7463" t="s">
        <v>265</v>
      </c>
      <c r="J7463" t="s">
        <v>242</v>
      </c>
      <c r="K7463" t="s">
        <v>243</v>
      </c>
      <c r="L7463" t="s">
        <v>244</v>
      </c>
      <c r="M7463">
        <v>0</v>
      </c>
      <c r="N7463">
        <v>3.8019999999999998E-2</v>
      </c>
      <c r="O7463" t="s">
        <v>372</v>
      </c>
      <c r="P7463" t="s">
        <v>14414</v>
      </c>
      <c r="Q7463" t="s">
        <v>1586</v>
      </c>
      <c r="R7463" t="s">
        <v>14415</v>
      </c>
      <c r="S7463" t="s">
        <v>270</v>
      </c>
      <c r="T7463" t="b">
        <v>1</v>
      </c>
    </row>
    <row r="7464" spans="1:20" x14ac:dyDescent="0.25">
      <c r="A7464" t="s">
        <v>259</v>
      </c>
      <c r="B7464" t="s">
        <v>260</v>
      </c>
      <c r="C7464" t="s">
        <v>294</v>
      </c>
      <c r="D7464" t="s">
        <v>1582</v>
      </c>
      <c r="E7464" t="s">
        <v>5343</v>
      </c>
      <c r="F7464" t="s">
        <v>10489</v>
      </c>
      <c r="G7464" t="s">
        <v>10490</v>
      </c>
      <c r="H7464">
        <v>1.6258000000000002E-2</v>
      </c>
      <c r="I7464" t="s">
        <v>265</v>
      </c>
      <c r="J7464" t="s">
        <v>242</v>
      </c>
      <c r="K7464" t="s">
        <v>243</v>
      </c>
      <c r="L7464" t="s">
        <v>244</v>
      </c>
      <c r="M7464">
        <v>0</v>
      </c>
      <c r="N7464">
        <v>1.6258000000000002E-2</v>
      </c>
      <c r="O7464" t="s">
        <v>372</v>
      </c>
      <c r="P7464" t="s">
        <v>14414</v>
      </c>
      <c r="Q7464" t="s">
        <v>1586</v>
      </c>
      <c r="R7464" t="s">
        <v>14415</v>
      </c>
      <c r="S7464" t="s">
        <v>270</v>
      </c>
      <c r="T7464" t="b">
        <v>1</v>
      </c>
    </row>
    <row r="7465" spans="1:20" x14ac:dyDescent="0.25">
      <c r="A7465" t="s">
        <v>236</v>
      </c>
      <c r="B7465" t="s">
        <v>236</v>
      </c>
      <c r="C7465" t="s">
        <v>237</v>
      </c>
      <c r="D7465" t="s">
        <v>392</v>
      </c>
      <c r="E7465" t="s">
        <v>251</v>
      </c>
      <c r="F7465" t="s">
        <v>459</v>
      </c>
      <c r="G7465" t="s">
        <v>2267</v>
      </c>
      <c r="H7465">
        <v>0.03</v>
      </c>
      <c r="I7465" t="s">
        <v>241</v>
      </c>
      <c r="J7465" t="s">
        <v>242</v>
      </c>
      <c r="K7465" t="s">
        <v>243</v>
      </c>
      <c r="L7465" t="s">
        <v>244</v>
      </c>
      <c r="M7465">
        <v>0</v>
      </c>
      <c r="N7465">
        <v>0.03</v>
      </c>
      <c r="O7465" t="s">
        <v>255</v>
      </c>
      <c r="P7465" t="s">
        <v>14416</v>
      </c>
      <c r="Q7465" t="s">
        <v>397</v>
      </c>
      <c r="R7465" t="s">
        <v>462</v>
      </c>
      <c r="S7465" t="s">
        <v>249</v>
      </c>
      <c r="T7465" t="b">
        <v>1</v>
      </c>
    </row>
    <row r="7466" spans="1:20" x14ac:dyDescent="0.25">
      <c r="A7466" t="s">
        <v>259</v>
      </c>
      <c r="B7466" t="s">
        <v>260</v>
      </c>
      <c r="C7466" t="s">
        <v>237</v>
      </c>
      <c r="D7466" t="s">
        <v>1938</v>
      </c>
      <c r="E7466" t="s">
        <v>678</v>
      </c>
      <c r="F7466" t="s">
        <v>679</v>
      </c>
      <c r="G7466" t="s">
        <v>679</v>
      </c>
      <c r="H7466">
        <v>0.126</v>
      </c>
      <c r="I7466" t="s">
        <v>265</v>
      </c>
      <c r="J7466" t="s">
        <v>242</v>
      </c>
      <c r="K7466" t="s">
        <v>243</v>
      </c>
      <c r="L7466" t="s">
        <v>244</v>
      </c>
      <c r="M7466">
        <v>0</v>
      </c>
      <c r="N7466">
        <v>0.126</v>
      </c>
      <c r="O7466" t="s">
        <v>324</v>
      </c>
      <c r="P7466" t="s">
        <v>14417</v>
      </c>
      <c r="Q7466" t="s">
        <v>1942</v>
      </c>
      <c r="R7466" t="s">
        <v>14418</v>
      </c>
      <c r="S7466" t="s">
        <v>270</v>
      </c>
      <c r="T7466" t="b">
        <v>0</v>
      </c>
    </row>
    <row r="7467" spans="1:20" x14ac:dyDescent="0.25">
      <c r="A7467" t="s">
        <v>259</v>
      </c>
      <c r="B7467" t="s">
        <v>260</v>
      </c>
      <c r="C7467" t="s">
        <v>336</v>
      </c>
      <c r="D7467" t="s">
        <v>1938</v>
      </c>
      <c r="E7467" t="s">
        <v>678</v>
      </c>
      <c r="F7467" t="s">
        <v>679</v>
      </c>
      <c r="G7467" t="s">
        <v>679</v>
      </c>
      <c r="H7467">
        <v>649</v>
      </c>
      <c r="I7467" t="s">
        <v>265</v>
      </c>
      <c r="J7467" t="s">
        <v>242</v>
      </c>
      <c r="K7467" t="s">
        <v>243</v>
      </c>
      <c r="L7467" t="s">
        <v>244</v>
      </c>
      <c r="M7467">
        <v>0</v>
      </c>
      <c r="N7467">
        <v>649</v>
      </c>
      <c r="O7467" t="s">
        <v>1866</v>
      </c>
      <c r="P7467" t="s">
        <v>14417</v>
      </c>
      <c r="Q7467" t="s">
        <v>1942</v>
      </c>
      <c r="R7467" t="s">
        <v>14419</v>
      </c>
      <c r="S7467" t="s">
        <v>270</v>
      </c>
      <c r="T7467" t="b">
        <v>0</v>
      </c>
    </row>
    <row r="7468" spans="1:20" x14ac:dyDescent="0.25">
      <c r="A7468" t="s">
        <v>259</v>
      </c>
      <c r="B7468" t="s">
        <v>260</v>
      </c>
      <c r="C7468" t="s">
        <v>336</v>
      </c>
      <c r="D7468" t="s">
        <v>1938</v>
      </c>
      <c r="E7468" t="s">
        <v>678</v>
      </c>
      <c r="F7468" t="s">
        <v>679</v>
      </c>
      <c r="G7468" t="s">
        <v>679</v>
      </c>
      <c r="H7468">
        <v>1245</v>
      </c>
      <c r="I7468" t="s">
        <v>265</v>
      </c>
      <c r="J7468" t="s">
        <v>242</v>
      </c>
      <c r="K7468" t="s">
        <v>243</v>
      </c>
      <c r="L7468" t="s">
        <v>244</v>
      </c>
      <c r="M7468">
        <v>0</v>
      </c>
      <c r="N7468">
        <v>1245</v>
      </c>
      <c r="O7468" t="s">
        <v>324</v>
      </c>
      <c r="P7468" t="s">
        <v>14417</v>
      </c>
      <c r="Q7468" t="s">
        <v>1942</v>
      </c>
      <c r="R7468" t="s">
        <v>14420</v>
      </c>
      <c r="S7468" t="s">
        <v>270</v>
      </c>
      <c r="T7468" t="b">
        <v>0</v>
      </c>
    </row>
    <row r="7469" spans="1:20" x14ac:dyDescent="0.25">
      <c r="A7469" t="s">
        <v>236</v>
      </c>
      <c r="B7469" t="s">
        <v>236</v>
      </c>
      <c r="C7469" t="s">
        <v>237</v>
      </c>
      <c r="D7469" t="s">
        <v>314</v>
      </c>
      <c r="F7469" t="s">
        <v>393</v>
      </c>
      <c r="G7469" t="s">
        <v>2432</v>
      </c>
      <c r="H7469">
        <v>0.1</v>
      </c>
      <c r="I7469">
        <v>100</v>
      </c>
      <c r="J7469" t="s">
        <v>242</v>
      </c>
      <c r="K7469" t="s">
        <v>243</v>
      </c>
      <c r="L7469" t="s">
        <v>244</v>
      </c>
      <c r="M7469">
        <v>0</v>
      </c>
      <c r="N7469">
        <v>0.1</v>
      </c>
      <c r="O7469" t="s">
        <v>569</v>
      </c>
      <c r="P7469" t="s">
        <v>14421</v>
      </c>
      <c r="Q7469" t="s">
        <v>318</v>
      </c>
      <c r="R7469" t="s">
        <v>3322</v>
      </c>
      <c r="S7469" t="s">
        <v>249</v>
      </c>
      <c r="T7469" t="b">
        <v>0</v>
      </c>
    </row>
    <row r="7470" spans="1:20" x14ac:dyDescent="0.25">
      <c r="A7470" t="s">
        <v>236</v>
      </c>
      <c r="B7470" t="s">
        <v>236</v>
      </c>
      <c r="C7470" t="s">
        <v>237</v>
      </c>
      <c r="D7470" t="s">
        <v>483</v>
      </c>
      <c r="F7470" t="s">
        <v>600</v>
      </c>
      <c r="G7470" t="s">
        <v>364</v>
      </c>
      <c r="H7470">
        <v>1.4999999999999999E-2</v>
      </c>
      <c r="I7470" t="s">
        <v>254</v>
      </c>
      <c r="J7470" t="s">
        <v>242</v>
      </c>
      <c r="K7470" t="s">
        <v>243</v>
      </c>
      <c r="L7470" t="s">
        <v>244</v>
      </c>
      <c r="M7470">
        <v>0</v>
      </c>
      <c r="N7470">
        <v>1.4999999999999999E-2</v>
      </c>
      <c r="O7470" t="s">
        <v>1054</v>
      </c>
      <c r="P7470" t="s">
        <v>5440</v>
      </c>
      <c r="Q7470" t="s">
        <v>488</v>
      </c>
      <c r="R7470" t="s">
        <v>2362</v>
      </c>
      <c r="S7470" t="s">
        <v>249</v>
      </c>
      <c r="T7470" t="b">
        <v>0</v>
      </c>
    </row>
    <row r="7471" spans="1:20" x14ac:dyDescent="0.25">
      <c r="A7471" t="s">
        <v>259</v>
      </c>
      <c r="B7471" t="s">
        <v>260</v>
      </c>
      <c r="C7471" t="s">
        <v>237</v>
      </c>
      <c r="D7471" t="s">
        <v>287</v>
      </c>
      <c r="E7471" t="s">
        <v>1902</v>
      </c>
      <c r="F7471" t="s">
        <v>1903</v>
      </c>
      <c r="G7471" t="s">
        <v>1903</v>
      </c>
      <c r="H7471">
        <v>6.6943999999999999</v>
      </c>
      <c r="I7471" t="s">
        <v>265</v>
      </c>
      <c r="J7471" t="s">
        <v>242</v>
      </c>
      <c r="K7471" t="s">
        <v>243</v>
      </c>
      <c r="L7471" t="s">
        <v>244</v>
      </c>
      <c r="M7471">
        <v>0</v>
      </c>
      <c r="N7471">
        <v>6.6943999999999999</v>
      </c>
      <c r="O7471" t="s">
        <v>290</v>
      </c>
      <c r="P7471" t="s">
        <v>14422</v>
      </c>
      <c r="Q7471" t="s">
        <v>292</v>
      </c>
      <c r="R7471" t="s">
        <v>14423</v>
      </c>
      <c r="S7471" t="s">
        <v>270</v>
      </c>
      <c r="T7471" t="b">
        <v>1</v>
      </c>
    </row>
    <row r="7472" spans="1:20" x14ac:dyDescent="0.25">
      <c r="A7472" t="s">
        <v>259</v>
      </c>
      <c r="B7472" t="s">
        <v>260</v>
      </c>
      <c r="C7472" t="s">
        <v>294</v>
      </c>
      <c r="D7472" t="s">
        <v>287</v>
      </c>
      <c r="E7472" t="s">
        <v>1902</v>
      </c>
      <c r="F7472" t="s">
        <v>1903</v>
      </c>
      <c r="G7472" t="s">
        <v>1903</v>
      </c>
      <c r="H7472">
        <v>3.456</v>
      </c>
      <c r="I7472" t="s">
        <v>265</v>
      </c>
      <c r="J7472" t="s">
        <v>242</v>
      </c>
      <c r="K7472" t="s">
        <v>243</v>
      </c>
      <c r="L7472" t="s">
        <v>244</v>
      </c>
      <c r="M7472">
        <v>0</v>
      </c>
      <c r="N7472">
        <v>3.456</v>
      </c>
      <c r="O7472" t="s">
        <v>290</v>
      </c>
      <c r="P7472" t="s">
        <v>14422</v>
      </c>
      <c r="Q7472" t="s">
        <v>292</v>
      </c>
      <c r="R7472" t="s">
        <v>14423</v>
      </c>
      <c r="S7472" t="s">
        <v>270</v>
      </c>
      <c r="T7472" t="b">
        <v>1</v>
      </c>
    </row>
    <row r="7473" spans="1:20" x14ac:dyDescent="0.25">
      <c r="A7473" t="s">
        <v>259</v>
      </c>
      <c r="B7473" t="s">
        <v>260</v>
      </c>
      <c r="C7473" t="s">
        <v>237</v>
      </c>
      <c r="D7473" t="s">
        <v>1047</v>
      </c>
      <c r="E7473" t="s">
        <v>2350</v>
      </c>
      <c r="F7473" t="s">
        <v>14424</v>
      </c>
      <c r="G7473" t="s">
        <v>14424</v>
      </c>
      <c r="H7473">
        <v>3.8339999999999999E-2</v>
      </c>
      <c r="I7473" t="s">
        <v>265</v>
      </c>
      <c r="J7473" t="s">
        <v>242</v>
      </c>
      <c r="K7473" t="s">
        <v>243</v>
      </c>
      <c r="L7473" t="s">
        <v>244</v>
      </c>
      <c r="M7473">
        <v>0</v>
      </c>
      <c r="N7473">
        <v>3.8339999999999999E-2</v>
      </c>
      <c r="O7473" t="s">
        <v>372</v>
      </c>
      <c r="P7473" t="s">
        <v>14425</v>
      </c>
      <c r="Q7473" t="s">
        <v>1051</v>
      </c>
      <c r="R7473" t="s">
        <v>14426</v>
      </c>
      <c r="S7473" t="s">
        <v>270</v>
      </c>
      <c r="T7473" t="b">
        <v>1</v>
      </c>
    </row>
    <row r="7474" spans="1:20" x14ac:dyDescent="0.25">
      <c r="A7474" t="s">
        <v>259</v>
      </c>
      <c r="B7474" t="s">
        <v>260</v>
      </c>
      <c r="C7474" t="s">
        <v>294</v>
      </c>
      <c r="D7474" t="s">
        <v>1047</v>
      </c>
      <c r="E7474" t="s">
        <v>2350</v>
      </c>
      <c r="F7474" t="s">
        <v>14424</v>
      </c>
      <c r="G7474" t="s">
        <v>14424</v>
      </c>
      <c r="H7474">
        <v>2.2252999999999998E-2</v>
      </c>
      <c r="I7474" t="s">
        <v>265</v>
      </c>
      <c r="J7474" t="s">
        <v>242</v>
      </c>
      <c r="K7474" t="s">
        <v>243</v>
      </c>
      <c r="L7474" t="s">
        <v>244</v>
      </c>
      <c r="M7474">
        <v>0</v>
      </c>
      <c r="N7474">
        <v>2.2252999999999998E-2</v>
      </c>
      <c r="O7474" t="s">
        <v>372</v>
      </c>
      <c r="P7474" t="s">
        <v>14425</v>
      </c>
      <c r="Q7474" t="s">
        <v>1051</v>
      </c>
      <c r="R7474" t="s">
        <v>14426</v>
      </c>
      <c r="S7474" t="s">
        <v>270</v>
      </c>
      <c r="T7474" t="b">
        <v>1</v>
      </c>
    </row>
    <row r="7475" spans="1:20" x14ac:dyDescent="0.25">
      <c r="A7475" t="s">
        <v>259</v>
      </c>
      <c r="B7475" t="s">
        <v>260</v>
      </c>
      <c r="C7475" t="s">
        <v>237</v>
      </c>
      <c r="D7475" t="s">
        <v>5261</v>
      </c>
      <c r="E7475" t="s">
        <v>3792</v>
      </c>
      <c r="F7475" t="s">
        <v>3793</v>
      </c>
      <c r="G7475" t="s">
        <v>3793</v>
      </c>
      <c r="H7475">
        <v>10.971</v>
      </c>
      <c r="I7475" t="s">
        <v>265</v>
      </c>
      <c r="J7475" t="s">
        <v>242</v>
      </c>
      <c r="K7475" t="s">
        <v>243</v>
      </c>
      <c r="L7475" t="s">
        <v>244</v>
      </c>
      <c r="M7475">
        <v>0</v>
      </c>
      <c r="N7475">
        <v>10.971</v>
      </c>
      <c r="O7475" t="s">
        <v>721</v>
      </c>
      <c r="P7475" t="s">
        <v>14427</v>
      </c>
      <c r="Q7475" t="s">
        <v>5264</v>
      </c>
      <c r="R7475" t="s">
        <v>14428</v>
      </c>
      <c r="S7475" t="s">
        <v>270</v>
      </c>
      <c r="T7475" t="b">
        <v>1</v>
      </c>
    </row>
    <row r="7476" spans="1:20" x14ac:dyDescent="0.25">
      <c r="A7476" t="s">
        <v>259</v>
      </c>
      <c r="B7476" t="s">
        <v>260</v>
      </c>
      <c r="C7476" t="s">
        <v>294</v>
      </c>
      <c r="D7476" t="s">
        <v>5261</v>
      </c>
      <c r="E7476" t="s">
        <v>3792</v>
      </c>
      <c r="F7476" t="s">
        <v>3793</v>
      </c>
      <c r="G7476" t="s">
        <v>3793</v>
      </c>
      <c r="H7476">
        <v>9.1080000000000005</v>
      </c>
      <c r="I7476" t="s">
        <v>265</v>
      </c>
      <c r="J7476" t="s">
        <v>242</v>
      </c>
      <c r="K7476" t="s">
        <v>243</v>
      </c>
      <c r="L7476" t="s">
        <v>244</v>
      </c>
      <c r="M7476">
        <v>0</v>
      </c>
      <c r="N7476">
        <v>9.1080000000000005</v>
      </c>
      <c r="O7476" t="s">
        <v>721</v>
      </c>
      <c r="P7476" t="s">
        <v>14427</v>
      </c>
      <c r="Q7476" t="s">
        <v>5264</v>
      </c>
      <c r="R7476" t="s">
        <v>14428</v>
      </c>
      <c r="S7476" t="s">
        <v>270</v>
      </c>
      <c r="T7476" t="b">
        <v>1</v>
      </c>
    </row>
    <row r="7477" spans="1:20" x14ac:dyDescent="0.25">
      <c r="A7477" t="s">
        <v>259</v>
      </c>
      <c r="B7477" t="s">
        <v>260</v>
      </c>
      <c r="C7477" t="s">
        <v>237</v>
      </c>
      <c r="D7477" t="s">
        <v>369</v>
      </c>
      <c r="E7477" t="s">
        <v>11240</v>
      </c>
      <c r="F7477" t="s">
        <v>14429</v>
      </c>
      <c r="G7477" t="s">
        <v>14429</v>
      </c>
      <c r="H7477">
        <v>0.252</v>
      </c>
      <c r="I7477" t="s">
        <v>265</v>
      </c>
      <c r="J7477" t="s">
        <v>242</v>
      </c>
      <c r="K7477" t="s">
        <v>243</v>
      </c>
      <c r="L7477" t="s">
        <v>244</v>
      </c>
      <c r="M7477">
        <v>0</v>
      </c>
      <c r="N7477">
        <v>0.252</v>
      </c>
      <c r="O7477" t="s">
        <v>324</v>
      </c>
      <c r="P7477" t="s">
        <v>14430</v>
      </c>
      <c r="Q7477" t="s">
        <v>374</v>
      </c>
      <c r="R7477" t="s">
        <v>14431</v>
      </c>
      <c r="S7477" t="s">
        <v>270</v>
      </c>
      <c r="T7477" t="b">
        <v>1</v>
      </c>
    </row>
    <row r="7478" spans="1:20" x14ac:dyDescent="0.25">
      <c r="A7478" t="s">
        <v>259</v>
      </c>
      <c r="B7478" t="s">
        <v>260</v>
      </c>
      <c r="C7478" t="s">
        <v>336</v>
      </c>
      <c r="D7478" t="s">
        <v>369</v>
      </c>
      <c r="E7478" t="s">
        <v>11240</v>
      </c>
      <c r="F7478" t="s">
        <v>14429</v>
      </c>
      <c r="G7478" t="s">
        <v>14429</v>
      </c>
      <c r="H7478">
        <v>1298</v>
      </c>
      <c r="I7478" t="s">
        <v>265</v>
      </c>
      <c r="J7478" t="s">
        <v>242</v>
      </c>
      <c r="K7478" t="s">
        <v>243</v>
      </c>
      <c r="L7478" t="s">
        <v>244</v>
      </c>
      <c r="M7478">
        <v>0</v>
      </c>
      <c r="N7478">
        <v>1298</v>
      </c>
      <c r="O7478" t="s">
        <v>324</v>
      </c>
      <c r="P7478" t="s">
        <v>14430</v>
      </c>
      <c r="Q7478" t="s">
        <v>374</v>
      </c>
      <c r="R7478" t="s">
        <v>14432</v>
      </c>
      <c r="S7478" t="s">
        <v>270</v>
      </c>
      <c r="T7478" t="b">
        <v>1</v>
      </c>
    </row>
    <row r="7479" spans="1:20" x14ac:dyDescent="0.25">
      <c r="A7479" t="s">
        <v>259</v>
      </c>
      <c r="B7479" t="s">
        <v>260</v>
      </c>
      <c r="C7479" t="s">
        <v>336</v>
      </c>
      <c r="D7479" t="s">
        <v>369</v>
      </c>
      <c r="E7479" t="s">
        <v>11240</v>
      </c>
      <c r="F7479" t="s">
        <v>14429</v>
      </c>
      <c r="G7479" t="s">
        <v>14429</v>
      </c>
      <c r="H7479">
        <v>2490</v>
      </c>
      <c r="I7479" t="s">
        <v>265</v>
      </c>
      <c r="J7479" t="s">
        <v>242</v>
      </c>
      <c r="K7479" t="s">
        <v>243</v>
      </c>
      <c r="L7479" t="s">
        <v>244</v>
      </c>
      <c r="M7479">
        <v>0</v>
      </c>
      <c r="N7479">
        <v>2490</v>
      </c>
      <c r="O7479" t="s">
        <v>324</v>
      </c>
      <c r="P7479" t="s">
        <v>14430</v>
      </c>
      <c r="Q7479" t="s">
        <v>374</v>
      </c>
      <c r="R7479" t="s">
        <v>14433</v>
      </c>
      <c r="S7479" t="s">
        <v>270</v>
      </c>
      <c r="T7479" t="b">
        <v>1</v>
      </c>
    </row>
    <row r="7480" spans="1:20" x14ac:dyDescent="0.25">
      <c r="A7480" t="s">
        <v>259</v>
      </c>
      <c r="B7480" t="s">
        <v>260</v>
      </c>
      <c r="C7480" t="s">
        <v>237</v>
      </c>
      <c r="D7480" t="s">
        <v>3071</v>
      </c>
      <c r="E7480" t="s">
        <v>4768</v>
      </c>
      <c r="F7480" t="s">
        <v>10384</v>
      </c>
      <c r="G7480" t="s">
        <v>10384</v>
      </c>
      <c r="H7480">
        <v>3.7999999999999999E-2</v>
      </c>
      <c r="I7480" t="s">
        <v>265</v>
      </c>
      <c r="J7480" t="s">
        <v>242</v>
      </c>
      <c r="K7480" t="s">
        <v>243</v>
      </c>
      <c r="L7480" t="s">
        <v>244</v>
      </c>
      <c r="M7480">
        <v>0</v>
      </c>
      <c r="N7480">
        <v>3.7999999999999999E-2</v>
      </c>
      <c r="O7480" t="s">
        <v>3074</v>
      </c>
      <c r="P7480" t="s">
        <v>14434</v>
      </c>
      <c r="Q7480" t="s">
        <v>3076</v>
      </c>
      <c r="R7480" t="s">
        <v>14435</v>
      </c>
      <c r="S7480" t="s">
        <v>270</v>
      </c>
      <c r="T7480" t="b">
        <v>0</v>
      </c>
    </row>
    <row r="7481" spans="1:20" x14ac:dyDescent="0.25">
      <c r="A7481" t="s">
        <v>259</v>
      </c>
      <c r="B7481" t="s">
        <v>260</v>
      </c>
      <c r="C7481" t="s">
        <v>294</v>
      </c>
      <c r="D7481" t="s">
        <v>3071</v>
      </c>
      <c r="E7481" t="s">
        <v>4768</v>
      </c>
      <c r="F7481" t="s">
        <v>10384</v>
      </c>
      <c r="G7481" t="s">
        <v>10384</v>
      </c>
      <c r="H7481">
        <v>9.9000000000000008E-3</v>
      </c>
      <c r="I7481" t="s">
        <v>265</v>
      </c>
      <c r="J7481" t="s">
        <v>242</v>
      </c>
      <c r="K7481" t="s">
        <v>243</v>
      </c>
      <c r="L7481" t="s">
        <v>244</v>
      </c>
      <c r="M7481">
        <v>0</v>
      </c>
      <c r="N7481">
        <v>9.9000000000000008E-3</v>
      </c>
      <c r="O7481" t="s">
        <v>486</v>
      </c>
      <c r="P7481" t="s">
        <v>14434</v>
      </c>
      <c r="Q7481" t="s">
        <v>3076</v>
      </c>
      <c r="R7481" t="s">
        <v>14435</v>
      </c>
      <c r="S7481" t="s">
        <v>270</v>
      </c>
      <c r="T7481" t="b">
        <v>0</v>
      </c>
    </row>
    <row r="7482" spans="1:20" x14ac:dyDescent="0.25">
      <c r="A7482" t="s">
        <v>259</v>
      </c>
      <c r="B7482" t="s">
        <v>260</v>
      </c>
      <c r="C7482" t="s">
        <v>237</v>
      </c>
      <c r="D7482" t="s">
        <v>2727</v>
      </c>
      <c r="E7482" t="s">
        <v>12353</v>
      </c>
      <c r="F7482" t="s">
        <v>14436</v>
      </c>
      <c r="G7482" t="s">
        <v>14436</v>
      </c>
      <c r="H7482">
        <v>1.02</v>
      </c>
      <c r="I7482" t="s">
        <v>265</v>
      </c>
      <c r="J7482" t="s">
        <v>242</v>
      </c>
      <c r="K7482" t="s">
        <v>243</v>
      </c>
      <c r="L7482" t="s">
        <v>244</v>
      </c>
      <c r="M7482">
        <v>0</v>
      </c>
      <c r="N7482">
        <v>1.02</v>
      </c>
      <c r="O7482" t="s">
        <v>446</v>
      </c>
      <c r="P7482" t="s">
        <v>14437</v>
      </c>
      <c r="Q7482" t="s">
        <v>2731</v>
      </c>
      <c r="R7482" t="s">
        <v>14438</v>
      </c>
      <c r="S7482" t="s">
        <v>270</v>
      </c>
      <c r="T7482" t="b">
        <v>1</v>
      </c>
    </row>
    <row r="7483" spans="1:20" x14ac:dyDescent="0.25">
      <c r="A7483" t="s">
        <v>259</v>
      </c>
      <c r="B7483" t="s">
        <v>260</v>
      </c>
      <c r="C7483" t="s">
        <v>237</v>
      </c>
      <c r="D7483" t="s">
        <v>635</v>
      </c>
      <c r="E7483" t="s">
        <v>4094</v>
      </c>
      <c r="F7483" t="s">
        <v>13534</v>
      </c>
      <c r="G7483" t="s">
        <v>13534</v>
      </c>
      <c r="H7483">
        <v>0.46100000000000002</v>
      </c>
      <c r="I7483" t="s">
        <v>265</v>
      </c>
      <c r="J7483" t="s">
        <v>242</v>
      </c>
      <c r="K7483" t="s">
        <v>243</v>
      </c>
      <c r="L7483" t="s">
        <v>244</v>
      </c>
      <c r="M7483">
        <v>0</v>
      </c>
      <c r="N7483">
        <v>0.46100000000000002</v>
      </c>
      <c r="O7483" t="s">
        <v>324</v>
      </c>
      <c r="P7483" t="s">
        <v>14439</v>
      </c>
      <c r="Q7483" t="s">
        <v>639</v>
      </c>
      <c r="R7483" t="s">
        <v>14440</v>
      </c>
      <c r="S7483" t="s">
        <v>270</v>
      </c>
      <c r="T7483" t="b">
        <v>1</v>
      </c>
    </row>
    <row r="7484" spans="1:20" x14ac:dyDescent="0.25">
      <c r="A7484" t="s">
        <v>259</v>
      </c>
      <c r="B7484" t="s">
        <v>260</v>
      </c>
      <c r="C7484" t="s">
        <v>237</v>
      </c>
      <c r="D7484" t="s">
        <v>1938</v>
      </c>
      <c r="E7484" t="s">
        <v>7222</v>
      </c>
      <c r="F7484" t="s">
        <v>13332</v>
      </c>
      <c r="G7484" t="s">
        <v>13332</v>
      </c>
      <c r="H7484">
        <v>1.21</v>
      </c>
      <c r="I7484" t="s">
        <v>265</v>
      </c>
      <c r="J7484" t="s">
        <v>242</v>
      </c>
      <c r="K7484" t="s">
        <v>243</v>
      </c>
      <c r="L7484" t="s">
        <v>244</v>
      </c>
      <c r="M7484">
        <v>0</v>
      </c>
      <c r="N7484">
        <v>1.21</v>
      </c>
      <c r="O7484" t="s">
        <v>324</v>
      </c>
      <c r="P7484" t="s">
        <v>14441</v>
      </c>
      <c r="Q7484" t="s">
        <v>1942</v>
      </c>
      <c r="R7484" t="s">
        <v>14442</v>
      </c>
      <c r="S7484" t="s">
        <v>270</v>
      </c>
      <c r="T7484" t="b">
        <v>1</v>
      </c>
    </row>
    <row r="7485" spans="1:20" x14ac:dyDescent="0.25">
      <c r="A7485" t="s">
        <v>259</v>
      </c>
      <c r="B7485" t="s">
        <v>260</v>
      </c>
      <c r="C7485" t="s">
        <v>237</v>
      </c>
      <c r="D7485" t="s">
        <v>1832</v>
      </c>
      <c r="E7485" t="s">
        <v>994</v>
      </c>
      <c r="F7485" t="s">
        <v>10762</v>
      </c>
      <c r="G7485" t="s">
        <v>10763</v>
      </c>
      <c r="H7485">
        <v>6.3600000000000004E-2</v>
      </c>
      <c r="I7485" t="s">
        <v>265</v>
      </c>
      <c r="J7485" t="s">
        <v>242</v>
      </c>
      <c r="K7485" t="s">
        <v>243</v>
      </c>
      <c r="L7485" t="s">
        <v>244</v>
      </c>
      <c r="M7485">
        <v>0</v>
      </c>
      <c r="N7485">
        <v>6.3600000000000004E-2</v>
      </c>
      <c r="O7485" t="s">
        <v>518</v>
      </c>
      <c r="P7485" t="s">
        <v>14443</v>
      </c>
      <c r="Q7485" t="s">
        <v>1836</v>
      </c>
      <c r="R7485" t="s">
        <v>14444</v>
      </c>
      <c r="S7485" t="s">
        <v>270</v>
      </c>
      <c r="T7485" t="b">
        <v>1</v>
      </c>
    </row>
    <row r="7486" spans="1:20" x14ac:dyDescent="0.25">
      <c r="A7486" t="s">
        <v>259</v>
      </c>
      <c r="B7486" t="s">
        <v>260</v>
      </c>
      <c r="C7486" t="s">
        <v>294</v>
      </c>
      <c r="D7486" t="s">
        <v>1832</v>
      </c>
      <c r="E7486" t="s">
        <v>994</v>
      </c>
      <c r="F7486" t="s">
        <v>10762</v>
      </c>
      <c r="G7486" t="s">
        <v>10763</v>
      </c>
      <c r="H7486">
        <v>2.2599999999999999E-2</v>
      </c>
      <c r="I7486" t="s">
        <v>265</v>
      </c>
      <c r="J7486" t="s">
        <v>242</v>
      </c>
      <c r="K7486" t="s">
        <v>243</v>
      </c>
      <c r="L7486" t="s">
        <v>244</v>
      </c>
      <c r="M7486">
        <v>0</v>
      </c>
      <c r="N7486">
        <v>2.2599999999999999E-2</v>
      </c>
      <c r="O7486" t="s">
        <v>518</v>
      </c>
      <c r="P7486" t="s">
        <v>14443</v>
      </c>
      <c r="Q7486" t="s">
        <v>1836</v>
      </c>
      <c r="R7486" t="s">
        <v>14444</v>
      </c>
      <c r="S7486" t="s">
        <v>270</v>
      </c>
      <c r="T7486" t="b">
        <v>1</v>
      </c>
    </row>
    <row r="7487" spans="1:20" x14ac:dyDescent="0.25">
      <c r="A7487" t="s">
        <v>259</v>
      </c>
      <c r="B7487" t="s">
        <v>260</v>
      </c>
      <c r="C7487" t="s">
        <v>237</v>
      </c>
      <c r="D7487" t="s">
        <v>463</v>
      </c>
      <c r="E7487" t="s">
        <v>7750</v>
      </c>
      <c r="F7487" t="s">
        <v>7751</v>
      </c>
      <c r="G7487" t="s">
        <v>7752</v>
      </c>
      <c r="H7487">
        <v>1.9199999999999998E-2</v>
      </c>
      <c r="I7487" t="s">
        <v>265</v>
      </c>
      <c r="J7487" t="s">
        <v>242</v>
      </c>
      <c r="K7487" t="s">
        <v>243</v>
      </c>
      <c r="L7487" t="s">
        <v>244</v>
      </c>
      <c r="M7487">
        <v>0</v>
      </c>
      <c r="N7487">
        <v>1.9199999999999998E-2</v>
      </c>
      <c r="O7487" t="s">
        <v>310</v>
      </c>
      <c r="P7487" t="s">
        <v>14445</v>
      </c>
      <c r="Q7487" t="s">
        <v>468</v>
      </c>
      <c r="R7487" t="s">
        <v>14446</v>
      </c>
      <c r="S7487" t="s">
        <v>270</v>
      </c>
      <c r="T7487" t="b">
        <v>1</v>
      </c>
    </row>
    <row r="7488" spans="1:20" x14ac:dyDescent="0.25">
      <c r="A7488" t="s">
        <v>259</v>
      </c>
      <c r="B7488" t="s">
        <v>260</v>
      </c>
      <c r="C7488" t="s">
        <v>237</v>
      </c>
      <c r="D7488" t="s">
        <v>1033</v>
      </c>
      <c r="E7488" t="s">
        <v>1976</v>
      </c>
      <c r="F7488" t="s">
        <v>1977</v>
      </c>
      <c r="G7488" t="s">
        <v>1977</v>
      </c>
      <c r="H7488">
        <v>0.82</v>
      </c>
      <c r="I7488" t="s">
        <v>265</v>
      </c>
      <c r="J7488" t="s">
        <v>242</v>
      </c>
      <c r="K7488" t="s">
        <v>243</v>
      </c>
      <c r="L7488" t="s">
        <v>244</v>
      </c>
      <c r="M7488">
        <v>0</v>
      </c>
      <c r="N7488">
        <v>0.82</v>
      </c>
      <c r="O7488" t="s">
        <v>324</v>
      </c>
      <c r="P7488" t="s">
        <v>14447</v>
      </c>
      <c r="Q7488" t="s">
        <v>1037</v>
      </c>
      <c r="R7488" t="s">
        <v>14448</v>
      </c>
      <c r="S7488" t="s">
        <v>270</v>
      </c>
      <c r="T7488" t="b">
        <v>1</v>
      </c>
    </row>
    <row r="7489" spans="1:20" x14ac:dyDescent="0.25">
      <c r="A7489" t="s">
        <v>259</v>
      </c>
      <c r="B7489" t="s">
        <v>260</v>
      </c>
      <c r="C7489" t="s">
        <v>294</v>
      </c>
      <c r="D7489" t="s">
        <v>1033</v>
      </c>
      <c r="E7489" t="s">
        <v>1976</v>
      </c>
      <c r="F7489" t="s">
        <v>1977</v>
      </c>
      <c r="G7489" t="s">
        <v>1977</v>
      </c>
      <c r="H7489">
        <v>0.45200000000000001</v>
      </c>
      <c r="I7489" t="s">
        <v>265</v>
      </c>
      <c r="J7489" t="s">
        <v>242</v>
      </c>
      <c r="K7489" t="s">
        <v>243</v>
      </c>
      <c r="L7489" t="s">
        <v>244</v>
      </c>
      <c r="M7489">
        <v>0</v>
      </c>
      <c r="N7489">
        <v>0.45200000000000001</v>
      </c>
      <c r="O7489" t="s">
        <v>324</v>
      </c>
      <c r="P7489" t="s">
        <v>14447</v>
      </c>
      <c r="Q7489" t="s">
        <v>1037</v>
      </c>
      <c r="R7489" t="s">
        <v>14448</v>
      </c>
      <c r="S7489" t="s">
        <v>270</v>
      </c>
      <c r="T7489" t="b">
        <v>1</v>
      </c>
    </row>
    <row r="7490" spans="1:20" x14ac:dyDescent="0.25">
      <c r="A7490" t="s">
        <v>259</v>
      </c>
      <c r="B7490" t="s">
        <v>260</v>
      </c>
      <c r="C7490" t="s">
        <v>237</v>
      </c>
      <c r="D7490" t="s">
        <v>295</v>
      </c>
      <c r="E7490" t="s">
        <v>3145</v>
      </c>
      <c r="F7490" t="s">
        <v>14449</v>
      </c>
      <c r="G7490" t="s">
        <v>14449</v>
      </c>
      <c r="H7490">
        <v>0.61460000000000004</v>
      </c>
      <c r="I7490" t="s">
        <v>265</v>
      </c>
      <c r="J7490" t="s">
        <v>242</v>
      </c>
      <c r="K7490" t="s">
        <v>243</v>
      </c>
      <c r="L7490" t="s">
        <v>244</v>
      </c>
      <c r="M7490">
        <v>0</v>
      </c>
      <c r="N7490">
        <v>0.61460000000000004</v>
      </c>
      <c r="O7490" t="s">
        <v>350</v>
      </c>
      <c r="P7490" t="s">
        <v>4747</v>
      </c>
      <c r="Q7490" t="s">
        <v>300</v>
      </c>
      <c r="R7490" t="s">
        <v>14450</v>
      </c>
      <c r="S7490" t="s">
        <v>270</v>
      </c>
      <c r="T7490" t="b">
        <v>1</v>
      </c>
    </row>
    <row r="7491" spans="1:20" x14ac:dyDescent="0.25">
      <c r="A7491" t="s">
        <v>259</v>
      </c>
      <c r="B7491" t="s">
        <v>260</v>
      </c>
      <c r="C7491" t="s">
        <v>237</v>
      </c>
      <c r="D7491" t="s">
        <v>3010</v>
      </c>
      <c r="E7491" t="s">
        <v>848</v>
      </c>
      <c r="F7491" t="s">
        <v>9345</v>
      </c>
      <c r="G7491" t="s">
        <v>9345</v>
      </c>
      <c r="H7491">
        <v>3.0599999999999999E-2</v>
      </c>
      <c r="I7491" t="s">
        <v>265</v>
      </c>
      <c r="J7491" t="s">
        <v>242</v>
      </c>
      <c r="K7491" t="s">
        <v>243</v>
      </c>
      <c r="L7491" t="s">
        <v>244</v>
      </c>
      <c r="M7491">
        <v>0</v>
      </c>
      <c r="N7491">
        <v>3.0599999999999999E-2</v>
      </c>
      <c r="O7491" t="s">
        <v>446</v>
      </c>
      <c r="P7491" t="s">
        <v>14451</v>
      </c>
      <c r="Q7491" t="s">
        <v>3013</v>
      </c>
      <c r="R7491" t="s">
        <v>14452</v>
      </c>
      <c r="S7491" t="s">
        <v>270</v>
      </c>
      <c r="T7491" t="b">
        <v>1</v>
      </c>
    </row>
    <row r="7492" spans="1:20" x14ac:dyDescent="0.25">
      <c r="A7492" t="s">
        <v>259</v>
      </c>
      <c r="B7492" t="s">
        <v>260</v>
      </c>
      <c r="C7492" t="s">
        <v>294</v>
      </c>
      <c r="D7492" t="s">
        <v>3010</v>
      </c>
      <c r="E7492" t="s">
        <v>848</v>
      </c>
      <c r="F7492" t="s">
        <v>9345</v>
      </c>
      <c r="G7492" t="s">
        <v>9345</v>
      </c>
      <c r="H7492">
        <v>1.34E-2</v>
      </c>
      <c r="I7492" t="s">
        <v>265</v>
      </c>
      <c r="J7492" t="s">
        <v>242</v>
      </c>
      <c r="K7492" t="s">
        <v>243</v>
      </c>
      <c r="L7492" t="s">
        <v>244</v>
      </c>
      <c r="M7492">
        <v>0</v>
      </c>
      <c r="N7492">
        <v>1.34E-2</v>
      </c>
      <c r="O7492" t="s">
        <v>446</v>
      </c>
      <c r="P7492" t="s">
        <v>14451</v>
      </c>
      <c r="Q7492" t="s">
        <v>3013</v>
      </c>
      <c r="R7492" t="s">
        <v>14452</v>
      </c>
      <c r="S7492" t="s">
        <v>270</v>
      </c>
      <c r="T7492" t="b">
        <v>1</v>
      </c>
    </row>
    <row r="7493" spans="1:20" x14ac:dyDescent="0.25">
      <c r="A7493" t="s">
        <v>259</v>
      </c>
      <c r="B7493" t="s">
        <v>260</v>
      </c>
      <c r="C7493" t="s">
        <v>237</v>
      </c>
      <c r="D7493" t="s">
        <v>3445</v>
      </c>
      <c r="E7493" t="s">
        <v>2626</v>
      </c>
      <c r="F7493" t="s">
        <v>2627</v>
      </c>
      <c r="G7493" t="s">
        <v>2627</v>
      </c>
      <c r="H7493">
        <v>1.162982</v>
      </c>
      <c r="I7493" t="s">
        <v>265</v>
      </c>
      <c r="J7493" t="s">
        <v>242</v>
      </c>
      <c r="K7493" t="s">
        <v>243</v>
      </c>
      <c r="L7493" t="s">
        <v>244</v>
      </c>
      <c r="M7493">
        <v>0</v>
      </c>
      <c r="N7493">
        <v>1.162982</v>
      </c>
      <c r="O7493" t="s">
        <v>372</v>
      </c>
      <c r="P7493" t="s">
        <v>14453</v>
      </c>
      <c r="Q7493" t="s">
        <v>3448</v>
      </c>
      <c r="R7493" t="s">
        <v>14454</v>
      </c>
      <c r="S7493" t="s">
        <v>270</v>
      </c>
      <c r="T7493" t="b">
        <v>1</v>
      </c>
    </row>
    <row r="7494" spans="1:20" x14ac:dyDescent="0.25">
      <c r="A7494" t="s">
        <v>259</v>
      </c>
      <c r="B7494" t="s">
        <v>260</v>
      </c>
      <c r="C7494" t="s">
        <v>294</v>
      </c>
      <c r="D7494" t="s">
        <v>3445</v>
      </c>
      <c r="E7494" t="s">
        <v>2626</v>
      </c>
      <c r="F7494" t="s">
        <v>2627</v>
      </c>
      <c r="G7494" t="s">
        <v>2627</v>
      </c>
      <c r="H7494">
        <v>0.43519999999999998</v>
      </c>
      <c r="I7494" t="s">
        <v>265</v>
      </c>
      <c r="J7494" t="s">
        <v>242</v>
      </c>
      <c r="K7494" t="s">
        <v>243</v>
      </c>
      <c r="L7494" t="s">
        <v>244</v>
      </c>
      <c r="M7494">
        <v>0</v>
      </c>
      <c r="N7494">
        <v>0.43519999999999998</v>
      </c>
      <c r="O7494" t="s">
        <v>372</v>
      </c>
      <c r="P7494" t="s">
        <v>14453</v>
      </c>
      <c r="Q7494" t="s">
        <v>3448</v>
      </c>
      <c r="R7494" t="s">
        <v>14454</v>
      </c>
      <c r="S7494" t="s">
        <v>270</v>
      </c>
      <c r="T7494" t="b">
        <v>1</v>
      </c>
    </row>
    <row r="7495" spans="1:20" x14ac:dyDescent="0.25">
      <c r="A7495" t="s">
        <v>236</v>
      </c>
      <c r="B7495" t="s">
        <v>236</v>
      </c>
      <c r="C7495" t="s">
        <v>237</v>
      </c>
      <c r="D7495" t="s">
        <v>314</v>
      </c>
      <c r="F7495" t="s">
        <v>672</v>
      </c>
      <c r="G7495" t="s">
        <v>10466</v>
      </c>
      <c r="H7495">
        <v>6.25E-2</v>
      </c>
      <c r="I7495" t="s">
        <v>254</v>
      </c>
      <c r="J7495" t="s">
        <v>242</v>
      </c>
      <c r="K7495" t="s">
        <v>243</v>
      </c>
      <c r="L7495" t="s">
        <v>244</v>
      </c>
      <c r="M7495">
        <v>0</v>
      </c>
      <c r="N7495">
        <v>6.25E-2</v>
      </c>
      <c r="O7495" t="s">
        <v>690</v>
      </c>
      <c r="P7495" t="s">
        <v>14455</v>
      </c>
      <c r="Q7495" t="s">
        <v>318</v>
      </c>
      <c r="R7495" t="s">
        <v>10776</v>
      </c>
      <c r="S7495" t="s">
        <v>249</v>
      </c>
      <c r="T7495" t="b">
        <v>1</v>
      </c>
    </row>
    <row r="7496" spans="1:20" x14ac:dyDescent="0.25">
      <c r="A7496" t="s">
        <v>259</v>
      </c>
      <c r="B7496" t="s">
        <v>260</v>
      </c>
      <c r="C7496" t="s">
        <v>237</v>
      </c>
      <c r="D7496" t="s">
        <v>1938</v>
      </c>
      <c r="E7496" t="s">
        <v>2634</v>
      </c>
      <c r="F7496" t="s">
        <v>11682</v>
      </c>
      <c r="G7496" t="s">
        <v>11682</v>
      </c>
      <c r="H7496">
        <v>0.2016</v>
      </c>
      <c r="I7496" t="s">
        <v>265</v>
      </c>
      <c r="J7496" t="s">
        <v>242</v>
      </c>
      <c r="K7496" t="s">
        <v>243</v>
      </c>
      <c r="L7496" t="s">
        <v>244</v>
      </c>
      <c r="M7496">
        <v>0</v>
      </c>
      <c r="N7496">
        <v>0.2016</v>
      </c>
      <c r="O7496" t="s">
        <v>310</v>
      </c>
      <c r="P7496" t="s">
        <v>14456</v>
      </c>
      <c r="Q7496" t="s">
        <v>1942</v>
      </c>
      <c r="R7496" t="s">
        <v>14457</v>
      </c>
      <c r="S7496" t="s">
        <v>270</v>
      </c>
      <c r="T7496" t="b">
        <v>1</v>
      </c>
    </row>
    <row r="7497" spans="1:20" x14ac:dyDescent="0.25">
      <c r="A7497" t="s">
        <v>259</v>
      </c>
      <c r="B7497" t="s">
        <v>382</v>
      </c>
      <c r="C7497" t="s">
        <v>237</v>
      </c>
      <c r="D7497" t="s">
        <v>1792</v>
      </c>
      <c r="E7497" t="s">
        <v>4468</v>
      </c>
      <c r="F7497" t="s">
        <v>2241</v>
      </c>
      <c r="G7497" t="s">
        <v>2241</v>
      </c>
      <c r="H7497">
        <v>1.173</v>
      </c>
      <c r="I7497" t="s">
        <v>265</v>
      </c>
      <c r="J7497" t="s">
        <v>242</v>
      </c>
      <c r="K7497" t="s">
        <v>243</v>
      </c>
      <c r="L7497" t="s">
        <v>244</v>
      </c>
      <c r="M7497">
        <v>0</v>
      </c>
      <c r="N7497">
        <v>1.173</v>
      </c>
      <c r="O7497" t="s">
        <v>1364</v>
      </c>
      <c r="P7497" t="s">
        <v>14458</v>
      </c>
      <c r="Q7497" t="s">
        <v>1796</v>
      </c>
      <c r="R7497" t="s">
        <v>14459</v>
      </c>
      <c r="S7497" t="s">
        <v>390</v>
      </c>
      <c r="T7497" t="b">
        <v>1</v>
      </c>
    </row>
    <row r="7498" spans="1:20" x14ac:dyDescent="0.25">
      <c r="A7498" t="s">
        <v>259</v>
      </c>
      <c r="B7498" t="s">
        <v>382</v>
      </c>
      <c r="C7498" t="s">
        <v>294</v>
      </c>
      <c r="D7498" t="s">
        <v>1792</v>
      </c>
      <c r="E7498" t="s">
        <v>4468</v>
      </c>
      <c r="F7498" t="s">
        <v>2241</v>
      </c>
      <c r="G7498" t="s">
        <v>2241</v>
      </c>
      <c r="H7498">
        <v>0.74099999999999999</v>
      </c>
      <c r="I7498" t="s">
        <v>265</v>
      </c>
      <c r="J7498" t="s">
        <v>242</v>
      </c>
      <c r="K7498" t="s">
        <v>243</v>
      </c>
      <c r="L7498" t="s">
        <v>244</v>
      </c>
      <c r="M7498">
        <v>0</v>
      </c>
      <c r="N7498">
        <v>0.74099999999999999</v>
      </c>
      <c r="O7498" t="s">
        <v>1364</v>
      </c>
      <c r="P7498" t="s">
        <v>14458</v>
      </c>
      <c r="Q7498" t="s">
        <v>1796</v>
      </c>
      <c r="R7498" t="s">
        <v>14459</v>
      </c>
      <c r="S7498" t="s">
        <v>390</v>
      </c>
      <c r="T7498" t="b">
        <v>1</v>
      </c>
    </row>
    <row r="7499" spans="1:20" x14ac:dyDescent="0.25">
      <c r="A7499" t="s">
        <v>259</v>
      </c>
      <c r="B7499" t="s">
        <v>260</v>
      </c>
      <c r="C7499" t="s">
        <v>237</v>
      </c>
      <c r="D7499" t="s">
        <v>956</v>
      </c>
      <c r="E7499" t="s">
        <v>3226</v>
      </c>
      <c r="F7499" t="s">
        <v>14460</v>
      </c>
      <c r="G7499" t="s">
        <v>14460</v>
      </c>
      <c r="H7499">
        <v>0.755</v>
      </c>
      <c r="I7499" t="s">
        <v>265</v>
      </c>
      <c r="J7499" t="s">
        <v>242</v>
      </c>
      <c r="K7499" t="s">
        <v>243</v>
      </c>
      <c r="L7499" t="s">
        <v>244</v>
      </c>
      <c r="M7499">
        <v>0</v>
      </c>
      <c r="N7499">
        <v>0.755</v>
      </c>
      <c r="O7499" t="s">
        <v>324</v>
      </c>
      <c r="P7499" t="s">
        <v>14461</v>
      </c>
      <c r="Q7499" t="s">
        <v>960</v>
      </c>
      <c r="R7499" t="s">
        <v>14462</v>
      </c>
      <c r="S7499" t="s">
        <v>270</v>
      </c>
      <c r="T7499" t="b">
        <v>1</v>
      </c>
    </row>
    <row r="7500" spans="1:20" x14ac:dyDescent="0.25">
      <c r="A7500" t="s">
        <v>259</v>
      </c>
      <c r="B7500" t="s">
        <v>260</v>
      </c>
      <c r="C7500" t="s">
        <v>294</v>
      </c>
      <c r="D7500" t="s">
        <v>956</v>
      </c>
      <c r="E7500" t="s">
        <v>3226</v>
      </c>
      <c r="F7500" t="s">
        <v>14460</v>
      </c>
      <c r="G7500" t="s">
        <v>14460</v>
      </c>
      <c r="H7500">
        <v>0.23</v>
      </c>
      <c r="I7500" t="s">
        <v>265</v>
      </c>
      <c r="J7500" t="s">
        <v>242</v>
      </c>
      <c r="K7500" t="s">
        <v>243</v>
      </c>
      <c r="L7500" t="s">
        <v>244</v>
      </c>
      <c r="M7500">
        <v>0</v>
      </c>
      <c r="N7500">
        <v>0.23</v>
      </c>
      <c r="O7500" t="s">
        <v>324</v>
      </c>
      <c r="P7500" t="s">
        <v>14461</v>
      </c>
      <c r="Q7500" t="s">
        <v>960</v>
      </c>
      <c r="R7500" t="s">
        <v>14462</v>
      </c>
      <c r="S7500" t="s">
        <v>270</v>
      </c>
      <c r="T7500" t="b">
        <v>1</v>
      </c>
    </row>
    <row r="7501" spans="1:20" x14ac:dyDescent="0.25">
      <c r="A7501" t="s">
        <v>259</v>
      </c>
      <c r="B7501" t="s">
        <v>382</v>
      </c>
      <c r="C7501" t="s">
        <v>237</v>
      </c>
      <c r="D7501" t="s">
        <v>3015</v>
      </c>
      <c r="E7501" t="s">
        <v>2572</v>
      </c>
      <c r="F7501" t="s">
        <v>4587</v>
      </c>
      <c r="G7501" t="s">
        <v>4587</v>
      </c>
      <c r="H7501">
        <v>0.39700000000000002</v>
      </c>
      <c r="I7501" t="s">
        <v>265</v>
      </c>
      <c r="J7501" t="s">
        <v>242</v>
      </c>
      <c r="K7501" t="s">
        <v>243</v>
      </c>
      <c r="L7501" t="s">
        <v>244</v>
      </c>
      <c r="M7501">
        <v>0</v>
      </c>
      <c r="N7501">
        <v>0.39700000000000002</v>
      </c>
      <c r="O7501" t="s">
        <v>324</v>
      </c>
      <c r="P7501" t="s">
        <v>14463</v>
      </c>
      <c r="Q7501" t="s">
        <v>3019</v>
      </c>
      <c r="R7501" t="s">
        <v>14464</v>
      </c>
      <c r="S7501" t="s">
        <v>390</v>
      </c>
      <c r="T7501" t="b">
        <v>1</v>
      </c>
    </row>
    <row r="7502" spans="1:20" x14ac:dyDescent="0.25">
      <c r="A7502" t="s">
        <v>259</v>
      </c>
      <c r="B7502" t="s">
        <v>382</v>
      </c>
      <c r="C7502" t="s">
        <v>294</v>
      </c>
      <c r="D7502" t="s">
        <v>3015</v>
      </c>
      <c r="E7502" t="s">
        <v>2572</v>
      </c>
      <c r="F7502" t="s">
        <v>4587</v>
      </c>
      <c r="G7502" t="s">
        <v>4587</v>
      </c>
      <c r="H7502">
        <v>0.125</v>
      </c>
      <c r="I7502" t="s">
        <v>265</v>
      </c>
      <c r="J7502" t="s">
        <v>242</v>
      </c>
      <c r="K7502" t="s">
        <v>243</v>
      </c>
      <c r="L7502" t="s">
        <v>244</v>
      </c>
      <c r="M7502">
        <v>0</v>
      </c>
      <c r="N7502">
        <v>0.125</v>
      </c>
      <c r="O7502" t="s">
        <v>324</v>
      </c>
      <c r="P7502" t="s">
        <v>14463</v>
      </c>
      <c r="Q7502" t="s">
        <v>3019</v>
      </c>
      <c r="R7502" t="s">
        <v>14464</v>
      </c>
      <c r="S7502" t="s">
        <v>390</v>
      </c>
      <c r="T7502" t="b">
        <v>1</v>
      </c>
    </row>
    <row r="7503" spans="1:20" x14ac:dyDescent="0.25">
      <c r="A7503" t="s">
        <v>236</v>
      </c>
      <c r="B7503" t="s">
        <v>236</v>
      </c>
      <c r="C7503" t="s">
        <v>237</v>
      </c>
      <c r="D7503" t="s">
        <v>566</v>
      </c>
      <c r="E7503" t="s">
        <v>251</v>
      </c>
      <c r="F7503" t="s">
        <v>252</v>
      </c>
      <c r="G7503" t="s">
        <v>4394</v>
      </c>
      <c r="H7503">
        <v>8.0999999999999996E-3</v>
      </c>
      <c r="I7503" t="s">
        <v>341</v>
      </c>
      <c r="J7503" t="s">
        <v>242</v>
      </c>
      <c r="K7503" t="s">
        <v>243</v>
      </c>
      <c r="L7503" t="s">
        <v>244</v>
      </c>
      <c r="M7503">
        <v>0</v>
      </c>
      <c r="N7503">
        <v>8.0999999999999996E-3</v>
      </c>
      <c r="O7503" t="s">
        <v>255</v>
      </c>
      <c r="P7503" t="s">
        <v>14465</v>
      </c>
      <c r="Q7503" t="s">
        <v>571</v>
      </c>
      <c r="R7503" t="s">
        <v>3339</v>
      </c>
      <c r="S7503" t="s">
        <v>249</v>
      </c>
      <c r="T7503" t="b">
        <v>1</v>
      </c>
    </row>
    <row r="7504" spans="1:20" x14ac:dyDescent="0.25">
      <c r="A7504" t="s">
        <v>259</v>
      </c>
      <c r="B7504" t="s">
        <v>3844</v>
      </c>
      <c r="C7504" t="s">
        <v>237</v>
      </c>
      <c r="D7504" t="s">
        <v>3844</v>
      </c>
      <c r="F7504" t="s">
        <v>1368</v>
      </c>
      <c r="G7504" t="s">
        <v>14466</v>
      </c>
      <c r="H7504">
        <v>0.6</v>
      </c>
      <c r="I7504" t="s">
        <v>265</v>
      </c>
      <c r="J7504" t="s">
        <v>242</v>
      </c>
      <c r="K7504" t="s">
        <v>243</v>
      </c>
      <c r="L7504" t="s">
        <v>244</v>
      </c>
      <c r="M7504">
        <v>0</v>
      </c>
      <c r="N7504">
        <v>0.6</v>
      </c>
      <c r="O7504" t="s">
        <v>255</v>
      </c>
      <c r="P7504" t="s">
        <v>14467</v>
      </c>
      <c r="Q7504" t="s">
        <v>3847</v>
      </c>
      <c r="R7504" t="s">
        <v>3848</v>
      </c>
      <c r="S7504" t="s">
        <v>3849</v>
      </c>
      <c r="T7504" t="b">
        <v>1</v>
      </c>
    </row>
    <row r="7505" spans="1:20" x14ac:dyDescent="0.25">
      <c r="A7505" t="s">
        <v>236</v>
      </c>
      <c r="B7505" t="s">
        <v>236</v>
      </c>
      <c r="C7505" t="s">
        <v>237</v>
      </c>
      <c r="D7505" t="s">
        <v>250</v>
      </c>
      <c r="E7505" t="s">
        <v>251</v>
      </c>
      <c r="F7505" t="s">
        <v>252</v>
      </c>
      <c r="G7505" t="s">
        <v>3337</v>
      </c>
      <c r="H7505">
        <v>8.0999999999999996E-3</v>
      </c>
      <c r="I7505" t="s">
        <v>241</v>
      </c>
      <c r="J7505" t="s">
        <v>242</v>
      </c>
      <c r="K7505" t="s">
        <v>243</v>
      </c>
      <c r="L7505" t="s">
        <v>244</v>
      </c>
      <c r="M7505">
        <v>0</v>
      </c>
      <c r="N7505">
        <v>8.0999999999999996E-3</v>
      </c>
      <c r="O7505" t="s">
        <v>255</v>
      </c>
      <c r="P7505" t="s">
        <v>14468</v>
      </c>
      <c r="Q7505" t="s">
        <v>257</v>
      </c>
      <c r="R7505" t="s">
        <v>258</v>
      </c>
      <c r="S7505" t="s">
        <v>249</v>
      </c>
      <c r="T7505" t="b">
        <v>1</v>
      </c>
    </row>
    <row r="7506" spans="1:20" x14ac:dyDescent="0.25">
      <c r="A7506" t="s">
        <v>259</v>
      </c>
      <c r="B7506" t="s">
        <v>1261</v>
      </c>
      <c r="C7506" t="s">
        <v>237</v>
      </c>
      <c r="D7506" t="s">
        <v>1261</v>
      </c>
      <c r="F7506" t="s">
        <v>1368</v>
      </c>
      <c r="G7506" t="s">
        <v>14469</v>
      </c>
      <c r="H7506">
        <v>3.0000000000000001E-6</v>
      </c>
      <c r="I7506" t="s">
        <v>14470</v>
      </c>
      <c r="J7506" t="s">
        <v>242</v>
      </c>
      <c r="K7506" t="s">
        <v>243</v>
      </c>
      <c r="L7506" t="s">
        <v>244</v>
      </c>
      <c r="M7506">
        <v>0</v>
      </c>
      <c r="N7506">
        <v>3.0000000000000001E-6</v>
      </c>
      <c r="O7506" t="s">
        <v>518</v>
      </c>
      <c r="P7506" t="s">
        <v>14471</v>
      </c>
      <c r="Q7506" t="s">
        <v>1265</v>
      </c>
      <c r="R7506" t="s">
        <v>5284</v>
      </c>
      <c r="S7506" t="s">
        <v>1267</v>
      </c>
      <c r="T7506" t="b">
        <v>1</v>
      </c>
    </row>
    <row r="7507" spans="1:20" x14ac:dyDescent="0.25">
      <c r="A7507" t="s">
        <v>259</v>
      </c>
      <c r="B7507" t="s">
        <v>260</v>
      </c>
      <c r="C7507" t="s">
        <v>237</v>
      </c>
      <c r="D7507" t="s">
        <v>1652</v>
      </c>
      <c r="E7507" t="s">
        <v>1034</v>
      </c>
      <c r="F7507" t="s">
        <v>1035</v>
      </c>
      <c r="G7507" t="s">
        <v>1035</v>
      </c>
      <c r="H7507">
        <v>0.22600000000000001</v>
      </c>
      <c r="I7507" t="s">
        <v>265</v>
      </c>
      <c r="J7507" t="s">
        <v>242</v>
      </c>
      <c r="K7507" t="s">
        <v>243</v>
      </c>
      <c r="L7507" t="s">
        <v>244</v>
      </c>
      <c r="M7507">
        <v>0</v>
      </c>
      <c r="N7507">
        <v>0.22600000000000001</v>
      </c>
      <c r="O7507" t="s">
        <v>324</v>
      </c>
      <c r="P7507" t="s">
        <v>14472</v>
      </c>
      <c r="Q7507" t="s">
        <v>1656</v>
      </c>
      <c r="R7507" t="s">
        <v>14473</v>
      </c>
      <c r="S7507" t="s">
        <v>270</v>
      </c>
      <c r="T7507" t="b">
        <v>1</v>
      </c>
    </row>
    <row r="7508" spans="1:20" x14ac:dyDescent="0.25">
      <c r="A7508" t="s">
        <v>259</v>
      </c>
      <c r="B7508" t="s">
        <v>260</v>
      </c>
      <c r="C7508" t="s">
        <v>336</v>
      </c>
      <c r="D7508" t="s">
        <v>1652</v>
      </c>
      <c r="E7508" t="s">
        <v>1034</v>
      </c>
      <c r="F7508" t="s">
        <v>1035</v>
      </c>
      <c r="G7508" t="s">
        <v>1035</v>
      </c>
      <c r="H7508">
        <v>1164</v>
      </c>
      <c r="I7508" t="s">
        <v>265</v>
      </c>
      <c r="J7508" t="s">
        <v>242</v>
      </c>
      <c r="K7508" t="s">
        <v>243</v>
      </c>
      <c r="L7508" t="s">
        <v>244</v>
      </c>
      <c r="M7508">
        <v>0</v>
      </c>
      <c r="N7508">
        <v>1164</v>
      </c>
      <c r="O7508" t="s">
        <v>324</v>
      </c>
      <c r="P7508" t="s">
        <v>14472</v>
      </c>
      <c r="Q7508" t="s">
        <v>1656</v>
      </c>
      <c r="R7508" t="s">
        <v>14474</v>
      </c>
      <c r="S7508" t="s">
        <v>270</v>
      </c>
      <c r="T7508" t="b">
        <v>1</v>
      </c>
    </row>
    <row r="7509" spans="1:20" x14ac:dyDescent="0.25">
      <c r="A7509" t="s">
        <v>259</v>
      </c>
      <c r="B7509" t="s">
        <v>260</v>
      </c>
      <c r="C7509" t="s">
        <v>336</v>
      </c>
      <c r="D7509" t="s">
        <v>1652</v>
      </c>
      <c r="E7509" t="s">
        <v>1034</v>
      </c>
      <c r="F7509" t="s">
        <v>1035</v>
      </c>
      <c r="G7509" t="s">
        <v>1035</v>
      </c>
      <c r="H7509">
        <v>2233</v>
      </c>
      <c r="I7509" t="s">
        <v>265</v>
      </c>
      <c r="J7509" t="s">
        <v>242</v>
      </c>
      <c r="K7509" t="s">
        <v>243</v>
      </c>
      <c r="L7509" t="s">
        <v>244</v>
      </c>
      <c r="M7509">
        <v>0</v>
      </c>
      <c r="N7509">
        <v>2233</v>
      </c>
      <c r="O7509" t="s">
        <v>324</v>
      </c>
      <c r="P7509" t="s">
        <v>14472</v>
      </c>
      <c r="Q7509" t="s">
        <v>1656</v>
      </c>
      <c r="R7509" t="s">
        <v>14475</v>
      </c>
      <c r="S7509" t="s">
        <v>270</v>
      </c>
      <c r="T7509" t="b">
        <v>1</v>
      </c>
    </row>
    <row r="7510" spans="1:20" x14ac:dyDescent="0.25">
      <c r="A7510" t="s">
        <v>236</v>
      </c>
      <c r="B7510" t="s">
        <v>236</v>
      </c>
      <c r="C7510" t="s">
        <v>237</v>
      </c>
      <c r="D7510" t="s">
        <v>238</v>
      </c>
      <c r="E7510" t="s">
        <v>251</v>
      </c>
      <c r="F7510" t="s">
        <v>252</v>
      </c>
      <c r="G7510" t="s">
        <v>12320</v>
      </c>
      <c r="H7510">
        <v>0.115</v>
      </c>
      <c r="I7510" t="s">
        <v>254</v>
      </c>
      <c r="J7510" t="s">
        <v>242</v>
      </c>
      <c r="K7510" t="s">
        <v>243</v>
      </c>
      <c r="L7510" t="s">
        <v>244</v>
      </c>
      <c r="M7510">
        <v>0</v>
      </c>
      <c r="N7510">
        <v>0.115</v>
      </c>
      <c r="O7510" t="s">
        <v>255</v>
      </c>
      <c r="P7510" t="s">
        <v>14476</v>
      </c>
      <c r="Q7510" t="s">
        <v>247</v>
      </c>
      <c r="R7510" t="s">
        <v>1612</v>
      </c>
      <c r="S7510" t="s">
        <v>249</v>
      </c>
      <c r="T7510" t="b">
        <v>1</v>
      </c>
    </row>
    <row r="7511" spans="1:20" x14ac:dyDescent="0.25">
      <c r="A7511" t="s">
        <v>259</v>
      </c>
      <c r="B7511" t="s">
        <v>260</v>
      </c>
      <c r="C7511" t="s">
        <v>237</v>
      </c>
      <c r="D7511" t="s">
        <v>4934</v>
      </c>
      <c r="E7511" t="s">
        <v>10536</v>
      </c>
      <c r="F7511" t="s">
        <v>11990</v>
      </c>
      <c r="G7511" t="s">
        <v>11991</v>
      </c>
      <c r="H7511">
        <v>6.2399999999999997E-2</v>
      </c>
      <c r="I7511" t="s">
        <v>265</v>
      </c>
      <c r="J7511" t="s">
        <v>242</v>
      </c>
      <c r="K7511" t="s">
        <v>243</v>
      </c>
      <c r="L7511" t="s">
        <v>244</v>
      </c>
      <c r="M7511">
        <v>0</v>
      </c>
      <c r="N7511">
        <v>6.2399999999999997E-2</v>
      </c>
      <c r="O7511" t="s">
        <v>266</v>
      </c>
      <c r="P7511" t="s">
        <v>14477</v>
      </c>
      <c r="Q7511" t="s">
        <v>4939</v>
      </c>
      <c r="R7511" t="s">
        <v>14478</v>
      </c>
      <c r="S7511" t="s">
        <v>270</v>
      </c>
      <c r="T7511" t="b">
        <v>1</v>
      </c>
    </row>
    <row r="7512" spans="1:20" x14ac:dyDescent="0.25">
      <c r="A7512" t="s">
        <v>259</v>
      </c>
      <c r="B7512" t="s">
        <v>260</v>
      </c>
      <c r="C7512" t="s">
        <v>237</v>
      </c>
      <c r="D7512" t="s">
        <v>1930</v>
      </c>
      <c r="E7512" t="s">
        <v>14479</v>
      </c>
      <c r="F7512" t="s">
        <v>14480</v>
      </c>
      <c r="G7512" t="s">
        <v>14480</v>
      </c>
      <c r="H7512">
        <v>8.3199999999999996E-2</v>
      </c>
      <c r="I7512" t="s">
        <v>265</v>
      </c>
      <c r="J7512" t="s">
        <v>242</v>
      </c>
      <c r="K7512" t="s">
        <v>243</v>
      </c>
      <c r="L7512" t="s">
        <v>244</v>
      </c>
      <c r="M7512">
        <v>0</v>
      </c>
      <c r="N7512">
        <v>8.3199999999999996E-2</v>
      </c>
      <c r="O7512" t="s">
        <v>324</v>
      </c>
      <c r="P7512" t="s">
        <v>14481</v>
      </c>
      <c r="Q7512" t="s">
        <v>1934</v>
      </c>
      <c r="R7512" t="s">
        <v>14482</v>
      </c>
      <c r="S7512" t="s">
        <v>270</v>
      </c>
      <c r="T7512" t="b">
        <v>1</v>
      </c>
    </row>
    <row r="7513" spans="1:20" x14ac:dyDescent="0.25">
      <c r="A7513" t="s">
        <v>259</v>
      </c>
      <c r="B7513" t="s">
        <v>260</v>
      </c>
      <c r="C7513" t="s">
        <v>336</v>
      </c>
      <c r="D7513" t="s">
        <v>1930</v>
      </c>
      <c r="E7513" t="s">
        <v>14479</v>
      </c>
      <c r="F7513" t="s">
        <v>14480</v>
      </c>
      <c r="G7513" t="s">
        <v>14480</v>
      </c>
      <c r="H7513">
        <v>426</v>
      </c>
      <c r="I7513" t="s">
        <v>265</v>
      </c>
      <c r="J7513" t="s">
        <v>242</v>
      </c>
      <c r="K7513" t="s">
        <v>243</v>
      </c>
      <c r="L7513" t="s">
        <v>244</v>
      </c>
      <c r="M7513">
        <v>0</v>
      </c>
      <c r="N7513">
        <v>426</v>
      </c>
      <c r="O7513" t="s">
        <v>324</v>
      </c>
      <c r="P7513" t="s">
        <v>14481</v>
      </c>
      <c r="Q7513" t="s">
        <v>1934</v>
      </c>
      <c r="R7513" t="s">
        <v>14483</v>
      </c>
      <c r="S7513" t="s">
        <v>270</v>
      </c>
      <c r="T7513" t="b">
        <v>1</v>
      </c>
    </row>
    <row r="7514" spans="1:20" x14ac:dyDescent="0.25">
      <c r="A7514" t="s">
        <v>259</v>
      </c>
      <c r="B7514" t="s">
        <v>260</v>
      </c>
      <c r="C7514" t="s">
        <v>336</v>
      </c>
      <c r="D7514" t="s">
        <v>1930</v>
      </c>
      <c r="E7514" t="s">
        <v>14479</v>
      </c>
      <c r="F7514" t="s">
        <v>14480</v>
      </c>
      <c r="G7514" t="s">
        <v>14480</v>
      </c>
      <c r="H7514">
        <v>822</v>
      </c>
      <c r="I7514" t="s">
        <v>265</v>
      </c>
      <c r="J7514" t="s">
        <v>242</v>
      </c>
      <c r="K7514" t="s">
        <v>243</v>
      </c>
      <c r="L7514" t="s">
        <v>244</v>
      </c>
      <c r="M7514">
        <v>0</v>
      </c>
      <c r="N7514">
        <v>822</v>
      </c>
      <c r="O7514" t="s">
        <v>324</v>
      </c>
      <c r="P7514" t="s">
        <v>14481</v>
      </c>
      <c r="Q7514" t="s">
        <v>1934</v>
      </c>
      <c r="R7514" t="s">
        <v>14484</v>
      </c>
      <c r="S7514" t="s">
        <v>270</v>
      </c>
      <c r="T7514" t="b">
        <v>1</v>
      </c>
    </row>
    <row r="7515" spans="1:20" x14ac:dyDescent="0.25">
      <c r="A7515" t="s">
        <v>259</v>
      </c>
      <c r="B7515" t="s">
        <v>260</v>
      </c>
      <c r="C7515" t="s">
        <v>237</v>
      </c>
      <c r="D7515" t="s">
        <v>2420</v>
      </c>
      <c r="E7515" t="s">
        <v>2598</v>
      </c>
      <c r="F7515" t="s">
        <v>10113</v>
      </c>
      <c r="G7515" t="s">
        <v>10113</v>
      </c>
      <c r="H7515">
        <v>8.8825000000000001E-2</v>
      </c>
      <c r="I7515" t="s">
        <v>265</v>
      </c>
      <c r="J7515" t="s">
        <v>242</v>
      </c>
      <c r="K7515" t="s">
        <v>243</v>
      </c>
      <c r="L7515" t="s">
        <v>244</v>
      </c>
      <c r="M7515">
        <v>0</v>
      </c>
      <c r="N7515">
        <v>8.8825000000000001E-2</v>
      </c>
      <c r="O7515" t="s">
        <v>372</v>
      </c>
      <c r="P7515" t="s">
        <v>14485</v>
      </c>
      <c r="Q7515" t="s">
        <v>2424</v>
      </c>
      <c r="R7515" t="s">
        <v>14486</v>
      </c>
      <c r="S7515" t="s">
        <v>270</v>
      </c>
      <c r="T7515" t="b">
        <v>1</v>
      </c>
    </row>
    <row r="7516" spans="1:20" x14ac:dyDescent="0.25">
      <c r="A7516" t="s">
        <v>236</v>
      </c>
      <c r="B7516" t="s">
        <v>236</v>
      </c>
      <c r="C7516" t="s">
        <v>237</v>
      </c>
      <c r="D7516" t="s">
        <v>250</v>
      </c>
      <c r="F7516" t="s">
        <v>724</v>
      </c>
      <c r="G7516" t="s">
        <v>12025</v>
      </c>
      <c r="H7516">
        <v>8.1000000000000003E-2</v>
      </c>
      <c r="I7516" t="s">
        <v>254</v>
      </c>
      <c r="J7516" t="s">
        <v>242</v>
      </c>
      <c r="K7516" t="s">
        <v>243</v>
      </c>
      <c r="L7516" t="s">
        <v>244</v>
      </c>
      <c r="M7516">
        <v>0</v>
      </c>
      <c r="N7516">
        <v>8.1000000000000003E-2</v>
      </c>
      <c r="O7516" t="s">
        <v>546</v>
      </c>
      <c r="P7516" t="s">
        <v>14487</v>
      </c>
      <c r="Q7516" t="s">
        <v>257</v>
      </c>
      <c r="R7516" t="s">
        <v>727</v>
      </c>
      <c r="S7516" t="s">
        <v>249</v>
      </c>
      <c r="T7516" t="b">
        <v>1</v>
      </c>
    </row>
    <row r="7517" spans="1:20" x14ac:dyDescent="0.25">
      <c r="A7517" t="s">
        <v>236</v>
      </c>
      <c r="B7517" t="s">
        <v>236</v>
      </c>
      <c r="C7517" t="s">
        <v>237</v>
      </c>
      <c r="D7517" t="s">
        <v>1566</v>
      </c>
      <c r="F7517" t="s">
        <v>5471</v>
      </c>
      <c r="G7517" t="s">
        <v>14488</v>
      </c>
      <c r="H7517">
        <v>1.536</v>
      </c>
      <c r="I7517" t="s">
        <v>492</v>
      </c>
      <c r="J7517" t="s">
        <v>242</v>
      </c>
      <c r="K7517" t="s">
        <v>243</v>
      </c>
      <c r="L7517" t="s">
        <v>244</v>
      </c>
      <c r="M7517">
        <v>0</v>
      </c>
      <c r="N7517">
        <v>1.536</v>
      </c>
      <c r="O7517" t="s">
        <v>793</v>
      </c>
      <c r="P7517" t="s">
        <v>14489</v>
      </c>
      <c r="Q7517" t="s">
        <v>1570</v>
      </c>
      <c r="R7517" t="s">
        <v>5472</v>
      </c>
      <c r="S7517" t="s">
        <v>249</v>
      </c>
      <c r="T7517" t="b">
        <v>1</v>
      </c>
    </row>
    <row r="7518" spans="1:20" x14ac:dyDescent="0.25">
      <c r="A7518" t="s">
        <v>236</v>
      </c>
      <c r="B7518" t="s">
        <v>236</v>
      </c>
      <c r="C7518" t="s">
        <v>237</v>
      </c>
      <c r="D7518" t="s">
        <v>250</v>
      </c>
      <c r="F7518" t="s">
        <v>239</v>
      </c>
      <c r="G7518" t="s">
        <v>303</v>
      </c>
      <c r="H7518">
        <v>1.2999999999999999E-2</v>
      </c>
      <c r="I7518" t="s">
        <v>254</v>
      </c>
      <c r="J7518" t="s">
        <v>242</v>
      </c>
      <c r="K7518" t="s">
        <v>243</v>
      </c>
      <c r="L7518" t="s">
        <v>244</v>
      </c>
      <c r="M7518">
        <v>0</v>
      </c>
      <c r="N7518">
        <v>1.2999999999999999E-2</v>
      </c>
      <c r="O7518" t="s">
        <v>546</v>
      </c>
      <c r="P7518" t="s">
        <v>7151</v>
      </c>
      <c r="Q7518" t="s">
        <v>257</v>
      </c>
      <c r="R7518" t="s">
        <v>4649</v>
      </c>
      <c r="S7518" t="s">
        <v>249</v>
      </c>
      <c r="T7518" t="b">
        <v>0</v>
      </c>
    </row>
    <row r="7519" spans="1:20" x14ac:dyDescent="0.25">
      <c r="A7519" t="s">
        <v>259</v>
      </c>
      <c r="B7519" t="s">
        <v>260</v>
      </c>
      <c r="C7519" t="s">
        <v>237</v>
      </c>
      <c r="D7519" t="s">
        <v>1424</v>
      </c>
      <c r="E7519" t="s">
        <v>3607</v>
      </c>
      <c r="F7519" t="s">
        <v>3608</v>
      </c>
      <c r="G7519" t="s">
        <v>3609</v>
      </c>
      <c r="H7519">
        <v>1.2420199999999999</v>
      </c>
      <c r="I7519" t="s">
        <v>265</v>
      </c>
      <c r="J7519" t="s">
        <v>242</v>
      </c>
      <c r="K7519" t="s">
        <v>243</v>
      </c>
      <c r="L7519" t="s">
        <v>244</v>
      </c>
      <c r="M7519">
        <v>0</v>
      </c>
      <c r="N7519">
        <v>1.2420199999999999</v>
      </c>
      <c r="O7519" t="s">
        <v>372</v>
      </c>
      <c r="P7519" t="s">
        <v>14490</v>
      </c>
      <c r="Q7519" t="s">
        <v>1426</v>
      </c>
      <c r="R7519" t="s">
        <v>14491</v>
      </c>
      <c r="S7519" t="s">
        <v>270</v>
      </c>
      <c r="T7519" t="b">
        <v>1</v>
      </c>
    </row>
    <row r="7520" spans="1:20" x14ac:dyDescent="0.25">
      <c r="A7520" t="s">
        <v>259</v>
      </c>
      <c r="B7520" t="s">
        <v>260</v>
      </c>
      <c r="C7520" t="s">
        <v>294</v>
      </c>
      <c r="D7520" t="s">
        <v>1424</v>
      </c>
      <c r="E7520" t="s">
        <v>3607</v>
      </c>
      <c r="F7520" t="s">
        <v>3608</v>
      </c>
      <c r="G7520" t="s">
        <v>3609</v>
      </c>
      <c r="H7520">
        <v>0.95461300000000004</v>
      </c>
      <c r="I7520" t="s">
        <v>265</v>
      </c>
      <c r="J7520" t="s">
        <v>242</v>
      </c>
      <c r="K7520" t="s">
        <v>243</v>
      </c>
      <c r="L7520" t="s">
        <v>244</v>
      </c>
      <c r="M7520">
        <v>0</v>
      </c>
      <c r="N7520">
        <v>0.95461300000000004</v>
      </c>
      <c r="O7520" t="s">
        <v>372</v>
      </c>
      <c r="P7520" t="s">
        <v>14490</v>
      </c>
      <c r="Q7520" t="s">
        <v>1426</v>
      </c>
      <c r="R7520" t="s">
        <v>14491</v>
      </c>
      <c r="S7520" t="s">
        <v>270</v>
      </c>
      <c r="T7520" t="b">
        <v>1</v>
      </c>
    </row>
    <row r="7521" spans="1:20" x14ac:dyDescent="0.25">
      <c r="A7521" t="s">
        <v>259</v>
      </c>
      <c r="B7521" t="s">
        <v>260</v>
      </c>
      <c r="C7521" t="s">
        <v>237</v>
      </c>
      <c r="D7521" t="s">
        <v>1173</v>
      </c>
      <c r="E7521" t="s">
        <v>1174</v>
      </c>
      <c r="F7521" t="s">
        <v>14492</v>
      </c>
      <c r="G7521" t="s">
        <v>14493</v>
      </c>
      <c r="H7521">
        <v>4.1200000000000001E-2</v>
      </c>
      <c r="I7521" t="s">
        <v>265</v>
      </c>
      <c r="J7521" t="s">
        <v>242</v>
      </c>
      <c r="K7521" t="s">
        <v>243</v>
      </c>
      <c r="L7521" t="s">
        <v>244</v>
      </c>
      <c r="M7521">
        <v>0</v>
      </c>
      <c r="N7521">
        <v>4.1200000000000001E-2</v>
      </c>
      <c r="O7521" t="s">
        <v>1258</v>
      </c>
      <c r="P7521" t="s">
        <v>14494</v>
      </c>
      <c r="Q7521" t="s">
        <v>1177</v>
      </c>
      <c r="R7521" t="s">
        <v>14495</v>
      </c>
      <c r="S7521" t="s">
        <v>270</v>
      </c>
      <c r="T7521" t="b">
        <v>1</v>
      </c>
    </row>
    <row r="7522" spans="1:20" x14ac:dyDescent="0.25">
      <c r="A7522" t="s">
        <v>259</v>
      </c>
      <c r="B7522" t="s">
        <v>260</v>
      </c>
      <c r="C7522" t="s">
        <v>237</v>
      </c>
      <c r="D7522" t="s">
        <v>2193</v>
      </c>
      <c r="E7522" t="s">
        <v>9366</v>
      </c>
      <c r="F7522" t="s">
        <v>9366</v>
      </c>
      <c r="G7522" t="s">
        <v>14496</v>
      </c>
      <c r="H7522">
        <v>0.24099999999999999</v>
      </c>
      <c r="I7522" t="s">
        <v>265</v>
      </c>
      <c r="J7522" t="s">
        <v>242</v>
      </c>
      <c r="K7522" t="s">
        <v>243</v>
      </c>
      <c r="L7522" t="s">
        <v>244</v>
      </c>
      <c r="M7522">
        <v>0</v>
      </c>
      <c r="N7522">
        <v>0.24099999999999999</v>
      </c>
      <c r="O7522" t="s">
        <v>660</v>
      </c>
      <c r="P7522" t="s">
        <v>14497</v>
      </c>
      <c r="Q7522" t="s">
        <v>2197</v>
      </c>
      <c r="R7522" t="s">
        <v>14498</v>
      </c>
      <c r="S7522" t="s">
        <v>270</v>
      </c>
      <c r="T7522" t="b">
        <v>1</v>
      </c>
    </row>
    <row r="7523" spans="1:20" x14ac:dyDescent="0.25">
      <c r="A7523" t="s">
        <v>259</v>
      </c>
      <c r="B7523" t="s">
        <v>260</v>
      </c>
      <c r="C7523" t="s">
        <v>294</v>
      </c>
      <c r="D7523" t="s">
        <v>2193</v>
      </c>
      <c r="E7523" t="s">
        <v>9366</v>
      </c>
      <c r="F7523" t="s">
        <v>9366</v>
      </c>
      <c r="G7523" t="s">
        <v>14496</v>
      </c>
      <c r="H7523">
        <v>0.14899999999999999</v>
      </c>
      <c r="I7523" t="s">
        <v>265</v>
      </c>
      <c r="J7523" t="s">
        <v>242</v>
      </c>
      <c r="K7523" t="s">
        <v>243</v>
      </c>
      <c r="L7523" t="s">
        <v>244</v>
      </c>
      <c r="M7523">
        <v>0</v>
      </c>
      <c r="N7523">
        <v>0.14899999999999999</v>
      </c>
      <c r="O7523" t="s">
        <v>660</v>
      </c>
      <c r="P7523" t="s">
        <v>14497</v>
      </c>
      <c r="Q7523" t="s">
        <v>2197</v>
      </c>
      <c r="R7523" t="s">
        <v>14498</v>
      </c>
      <c r="S7523" t="s">
        <v>270</v>
      </c>
      <c r="T7523" t="b">
        <v>1</v>
      </c>
    </row>
    <row r="7524" spans="1:20" x14ac:dyDescent="0.25">
      <c r="A7524" t="s">
        <v>236</v>
      </c>
      <c r="B7524" t="s">
        <v>236</v>
      </c>
      <c r="C7524" t="s">
        <v>237</v>
      </c>
      <c r="D7524" t="s">
        <v>1566</v>
      </c>
      <c r="F7524" t="s">
        <v>3362</v>
      </c>
      <c r="G7524" t="s">
        <v>14499</v>
      </c>
      <c r="H7524">
        <v>5.8879999999999999</v>
      </c>
      <c r="I7524" t="s">
        <v>492</v>
      </c>
      <c r="J7524" t="s">
        <v>242</v>
      </c>
      <c r="K7524" t="s">
        <v>243</v>
      </c>
      <c r="L7524" t="s">
        <v>244</v>
      </c>
      <c r="M7524">
        <v>0</v>
      </c>
      <c r="N7524">
        <v>5.8879999999999999</v>
      </c>
      <c r="O7524" t="s">
        <v>793</v>
      </c>
      <c r="P7524" t="s">
        <v>14500</v>
      </c>
      <c r="Q7524" t="s">
        <v>1570</v>
      </c>
      <c r="R7524" t="s">
        <v>3363</v>
      </c>
      <c r="S7524" t="s">
        <v>249</v>
      </c>
      <c r="T7524" t="b">
        <v>1</v>
      </c>
    </row>
    <row r="7525" spans="1:20" x14ac:dyDescent="0.25">
      <c r="A7525" t="s">
        <v>259</v>
      </c>
      <c r="B7525" t="s">
        <v>260</v>
      </c>
      <c r="C7525" t="s">
        <v>237</v>
      </c>
      <c r="D7525" t="s">
        <v>3256</v>
      </c>
      <c r="E7525" t="s">
        <v>5297</v>
      </c>
      <c r="F7525" t="s">
        <v>14501</v>
      </c>
      <c r="G7525" t="s">
        <v>14502</v>
      </c>
      <c r="H7525">
        <v>2.201362</v>
      </c>
      <c r="I7525" t="s">
        <v>265</v>
      </c>
      <c r="J7525" t="s">
        <v>242</v>
      </c>
      <c r="K7525" t="s">
        <v>243</v>
      </c>
      <c r="L7525" t="s">
        <v>244</v>
      </c>
      <c r="M7525">
        <v>0</v>
      </c>
      <c r="N7525">
        <v>2.201362</v>
      </c>
      <c r="O7525" t="s">
        <v>372</v>
      </c>
      <c r="P7525" t="s">
        <v>14503</v>
      </c>
      <c r="Q7525" t="s">
        <v>3260</v>
      </c>
      <c r="R7525" t="s">
        <v>14504</v>
      </c>
      <c r="S7525" t="s">
        <v>270</v>
      </c>
      <c r="T7525" t="b">
        <v>1</v>
      </c>
    </row>
    <row r="7526" spans="1:20" x14ac:dyDescent="0.25">
      <c r="A7526" t="s">
        <v>259</v>
      </c>
      <c r="B7526" t="s">
        <v>260</v>
      </c>
      <c r="C7526" t="s">
        <v>294</v>
      </c>
      <c r="D7526" t="s">
        <v>3256</v>
      </c>
      <c r="E7526" t="s">
        <v>5297</v>
      </c>
      <c r="F7526" t="s">
        <v>14501</v>
      </c>
      <c r="G7526" t="s">
        <v>14502</v>
      </c>
      <c r="H7526">
        <v>1.0635790000000001</v>
      </c>
      <c r="I7526" t="s">
        <v>265</v>
      </c>
      <c r="J7526" t="s">
        <v>242</v>
      </c>
      <c r="K7526" t="s">
        <v>243</v>
      </c>
      <c r="L7526" t="s">
        <v>244</v>
      </c>
      <c r="M7526">
        <v>0</v>
      </c>
      <c r="N7526">
        <v>1.0635790000000001</v>
      </c>
      <c r="O7526" t="s">
        <v>372</v>
      </c>
      <c r="P7526" t="s">
        <v>14503</v>
      </c>
      <c r="Q7526" t="s">
        <v>3260</v>
      </c>
      <c r="R7526" t="s">
        <v>14504</v>
      </c>
      <c r="S7526" t="s">
        <v>270</v>
      </c>
      <c r="T7526" t="b">
        <v>1</v>
      </c>
    </row>
    <row r="7527" spans="1:20" x14ac:dyDescent="0.25">
      <c r="A7527" t="s">
        <v>259</v>
      </c>
      <c r="B7527" t="s">
        <v>260</v>
      </c>
      <c r="C7527" t="s">
        <v>237</v>
      </c>
      <c r="D7527" t="s">
        <v>1530</v>
      </c>
      <c r="E7527" t="s">
        <v>1376</v>
      </c>
      <c r="F7527" t="s">
        <v>1377</v>
      </c>
      <c r="G7527" t="s">
        <v>1377</v>
      </c>
      <c r="H7527">
        <v>3.6</v>
      </c>
      <c r="I7527" t="s">
        <v>265</v>
      </c>
      <c r="J7527" t="s">
        <v>242</v>
      </c>
      <c r="K7527" t="s">
        <v>243</v>
      </c>
      <c r="L7527" t="s">
        <v>244</v>
      </c>
      <c r="M7527">
        <v>0</v>
      </c>
      <c r="N7527">
        <v>3.6</v>
      </c>
      <c r="O7527" t="s">
        <v>1378</v>
      </c>
      <c r="P7527" t="s">
        <v>9935</v>
      </c>
      <c r="Q7527" t="s">
        <v>1533</v>
      </c>
      <c r="R7527" t="s">
        <v>14505</v>
      </c>
      <c r="S7527" t="s">
        <v>270</v>
      </c>
      <c r="T7527" t="b">
        <v>0</v>
      </c>
    </row>
    <row r="7528" spans="1:20" x14ac:dyDescent="0.25">
      <c r="A7528" t="s">
        <v>259</v>
      </c>
      <c r="B7528" t="s">
        <v>260</v>
      </c>
      <c r="C7528" t="s">
        <v>336</v>
      </c>
      <c r="D7528" t="s">
        <v>1530</v>
      </c>
      <c r="E7528" t="s">
        <v>1376</v>
      </c>
      <c r="F7528" t="s">
        <v>1377</v>
      </c>
      <c r="G7528" t="s">
        <v>1377</v>
      </c>
      <c r="H7528">
        <v>23652</v>
      </c>
      <c r="I7528" t="s">
        <v>265</v>
      </c>
      <c r="J7528" t="s">
        <v>242</v>
      </c>
      <c r="K7528" t="s">
        <v>243</v>
      </c>
      <c r="L7528" t="s">
        <v>244</v>
      </c>
      <c r="M7528">
        <v>0</v>
      </c>
      <c r="N7528">
        <v>23652</v>
      </c>
      <c r="O7528" t="s">
        <v>1378</v>
      </c>
      <c r="P7528" t="s">
        <v>9935</v>
      </c>
      <c r="Q7528" t="s">
        <v>1533</v>
      </c>
      <c r="R7528" t="s">
        <v>14506</v>
      </c>
      <c r="S7528" t="s">
        <v>270</v>
      </c>
      <c r="T7528" t="b">
        <v>0</v>
      </c>
    </row>
    <row r="7529" spans="1:20" x14ac:dyDescent="0.25">
      <c r="A7529" t="s">
        <v>259</v>
      </c>
      <c r="B7529" t="s">
        <v>260</v>
      </c>
      <c r="C7529" t="s">
        <v>336</v>
      </c>
      <c r="D7529" t="s">
        <v>1530</v>
      </c>
      <c r="E7529" t="s">
        <v>1376</v>
      </c>
      <c r="F7529" t="s">
        <v>1377</v>
      </c>
      <c r="G7529" t="s">
        <v>1377</v>
      </c>
      <c r="H7529">
        <v>47304</v>
      </c>
      <c r="I7529" t="s">
        <v>265</v>
      </c>
      <c r="J7529" t="s">
        <v>242</v>
      </c>
      <c r="K7529" t="s">
        <v>243</v>
      </c>
      <c r="L7529" t="s">
        <v>244</v>
      </c>
      <c r="M7529">
        <v>0</v>
      </c>
      <c r="N7529">
        <v>47304</v>
      </c>
      <c r="O7529" t="s">
        <v>1378</v>
      </c>
      <c r="P7529" t="s">
        <v>9935</v>
      </c>
      <c r="Q7529" t="s">
        <v>1533</v>
      </c>
      <c r="R7529" t="s">
        <v>14507</v>
      </c>
      <c r="S7529" t="s">
        <v>270</v>
      </c>
      <c r="T7529" t="b">
        <v>0</v>
      </c>
    </row>
    <row r="7530" spans="1:20" x14ac:dyDescent="0.25">
      <c r="A7530" t="s">
        <v>259</v>
      </c>
      <c r="B7530" t="s">
        <v>260</v>
      </c>
      <c r="C7530" t="s">
        <v>336</v>
      </c>
      <c r="D7530" t="s">
        <v>1530</v>
      </c>
      <c r="E7530" t="s">
        <v>1376</v>
      </c>
      <c r="F7530" t="s">
        <v>1377</v>
      </c>
      <c r="G7530" t="s">
        <v>1377</v>
      </c>
      <c r="H7530">
        <v>52555</v>
      </c>
      <c r="I7530" t="s">
        <v>265</v>
      </c>
      <c r="J7530" t="s">
        <v>242</v>
      </c>
      <c r="K7530" t="s">
        <v>243</v>
      </c>
      <c r="L7530" t="s">
        <v>244</v>
      </c>
      <c r="M7530">
        <v>0</v>
      </c>
      <c r="N7530">
        <v>52555</v>
      </c>
      <c r="O7530" t="s">
        <v>1378</v>
      </c>
      <c r="P7530" t="s">
        <v>9935</v>
      </c>
      <c r="Q7530" t="s">
        <v>1533</v>
      </c>
      <c r="R7530" t="s">
        <v>14508</v>
      </c>
      <c r="S7530" t="s">
        <v>270</v>
      </c>
      <c r="T7530" t="b">
        <v>0</v>
      </c>
    </row>
    <row r="7531" spans="1:20" x14ac:dyDescent="0.25">
      <c r="A7531" t="s">
        <v>236</v>
      </c>
      <c r="B7531" t="s">
        <v>236</v>
      </c>
      <c r="C7531" t="s">
        <v>237</v>
      </c>
      <c r="D7531" t="s">
        <v>392</v>
      </c>
      <c r="E7531" t="s">
        <v>251</v>
      </c>
      <c r="F7531" t="s">
        <v>459</v>
      </c>
      <c r="G7531" t="s">
        <v>7679</v>
      </c>
      <c r="H7531">
        <v>1.06E-2</v>
      </c>
      <c r="I7531" t="s">
        <v>341</v>
      </c>
      <c r="J7531" t="s">
        <v>242</v>
      </c>
      <c r="K7531" t="s">
        <v>243</v>
      </c>
      <c r="L7531" t="s">
        <v>244</v>
      </c>
      <c r="M7531">
        <v>0</v>
      </c>
      <c r="N7531">
        <v>1.06E-2</v>
      </c>
      <c r="O7531" t="s">
        <v>255</v>
      </c>
      <c r="P7531" t="s">
        <v>14509</v>
      </c>
      <c r="Q7531" t="s">
        <v>397</v>
      </c>
      <c r="R7531" t="s">
        <v>462</v>
      </c>
      <c r="S7531" t="s">
        <v>249</v>
      </c>
      <c r="T7531" t="b">
        <v>1</v>
      </c>
    </row>
    <row r="7532" spans="1:20" x14ac:dyDescent="0.25">
      <c r="A7532" t="s">
        <v>259</v>
      </c>
      <c r="B7532" t="s">
        <v>260</v>
      </c>
      <c r="C7532" t="s">
        <v>237</v>
      </c>
      <c r="D7532" t="s">
        <v>1382</v>
      </c>
      <c r="E7532" t="s">
        <v>2878</v>
      </c>
      <c r="F7532" t="s">
        <v>14250</v>
      </c>
      <c r="G7532" t="s">
        <v>14251</v>
      </c>
      <c r="H7532">
        <v>0.121147</v>
      </c>
      <c r="I7532" t="s">
        <v>265</v>
      </c>
      <c r="J7532" t="s">
        <v>242</v>
      </c>
      <c r="K7532" t="s">
        <v>243</v>
      </c>
      <c r="L7532" t="s">
        <v>244</v>
      </c>
      <c r="M7532">
        <v>0</v>
      </c>
      <c r="N7532">
        <v>0.121147</v>
      </c>
      <c r="O7532" t="s">
        <v>372</v>
      </c>
      <c r="P7532" t="s">
        <v>14510</v>
      </c>
      <c r="Q7532" t="s">
        <v>1387</v>
      </c>
      <c r="R7532" t="s">
        <v>14511</v>
      </c>
      <c r="S7532" t="s">
        <v>270</v>
      </c>
      <c r="T7532" t="b">
        <v>1</v>
      </c>
    </row>
    <row r="7533" spans="1:20" x14ac:dyDescent="0.25">
      <c r="A7533" t="s">
        <v>259</v>
      </c>
      <c r="B7533" t="s">
        <v>260</v>
      </c>
      <c r="C7533" t="s">
        <v>294</v>
      </c>
      <c r="D7533" t="s">
        <v>1382</v>
      </c>
      <c r="E7533" t="s">
        <v>2878</v>
      </c>
      <c r="F7533" t="s">
        <v>14250</v>
      </c>
      <c r="G7533" t="s">
        <v>14251</v>
      </c>
      <c r="H7533">
        <v>4.3353999999999997E-2</v>
      </c>
      <c r="I7533" t="s">
        <v>265</v>
      </c>
      <c r="J7533" t="s">
        <v>242</v>
      </c>
      <c r="K7533" t="s">
        <v>243</v>
      </c>
      <c r="L7533" t="s">
        <v>244</v>
      </c>
      <c r="M7533">
        <v>0</v>
      </c>
      <c r="N7533">
        <v>4.3353999999999997E-2</v>
      </c>
      <c r="O7533" t="s">
        <v>372</v>
      </c>
      <c r="P7533" t="s">
        <v>14510</v>
      </c>
      <c r="Q7533" t="s">
        <v>1387</v>
      </c>
      <c r="R7533" t="s">
        <v>14511</v>
      </c>
      <c r="S7533" t="s">
        <v>270</v>
      </c>
      <c r="T7533" t="b">
        <v>1</v>
      </c>
    </row>
    <row r="7534" spans="1:20" x14ac:dyDescent="0.25">
      <c r="A7534" t="s">
        <v>236</v>
      </c>
      <c r="B7534" t="s">
        <v>236</v>
      </c>
      <c r="C7534" t="s">
        <v>237</v>
      </c>
      <c r="D7534" t="s">
        <v>392</v>
      </c>
      <c r="F7534" t="s">
        <v>672</v>
      </c>
      <c r="G7534" t="s">
        <v>4582</v>
      </c>
      <c r="H7534">
        <v>0.11749999999999999</v>
      </c>
      <c r="I7534" t="s">
        <v>254</v>
      </c>
      <c r="J7534" t="s">
        <v>242</v>
      </c>
      <c r="K7534" t="s">
        <v>243</v>
      </c>
      <c r="L7534" t="s">
        <v>244</v>
      </c>
      <c r="M7534">
        <v>0</v>
      </c>
      <c r="N7534">
        <v>0.11749999999999999</v>
      </c>
      <c r="O7534" t="s">
        <v>690</v>
      </c>
      <c r="P7534" t="s">
        <v>4583</v>
      </c>
      <c r="Q7534" t="s">
        <v>397</v>
      </c>
      <c r="R7534" t="s">
        <v>5679</v>
      </c>
      <c r="S7534" t="s">
        <v>249</v>
      </c>
      <c r="T7534" t="b">
        <v>1</v>
      </c>
    </row>
    <row r="7535" spans="1:20" x14ac:dyDescent="0.25">
      <c r="A7535" t="s">
        <v>259</v>
      </c>
      <c r="B7535" t="s">
        <v>260</v>
      </c>
      <c r="C7535" t="s">
        <v>237</v>
      </c>
      <c r="D7535" t="s">
        <v>838</v>
      </c>
      <c r="E7535" t="s">
        <v>3016</v>
      </c>
      <c r="F7535" t="s">
        <v>5093</v>
      </c>
      <c r="G7535" t="s">
        <v>5093</v>
      </c>
      <c r="H7535">
        <v>0.99199999999999999</v>
      </c>
      <c r="I7535" t="s">
        <v>265</v>
      </c>
      <c r="J7535" t="s">
        <v>242</v>
      </c>
      <c r="K7535" t="s">
        <v>243</v>
      </c>
      <c r="L7535" t="s">
        <v>244</v>
      </c>
      <c r="M7535">
        <v>0</v>
      </c>
      <c r="N7535">
        <v>0.99199999999999999</v>
      </c>
      <c r="O7535" t="s">
        <v>298</v>
      </c>
      <c r="P7535" t="s">
        <v>14512</v>
      </c>
      <c r="Q7535" t="s">
        <v>840</v>
      </c>
      <c r="R7535" t="s">
        <v>14513</v>
      </c>
      <c r="S7535" t="s">
        <v>270</v>
      </c>
      <c r="T7535" t="b">
        <v>1</v>
      </c>
    </row>
    <row r="7536" spans="1:20" x14ac:dyDescent="0.25">
      <c r="A7536" t="s">
        <v>259</v>
      </c>
      <c r="B7536" t="s">
        <v>260</v>
      </c>
      <c r="C7536" t="s">
        <v>294</v>
      </c>
      <c r="D7536" t="s">
        <v>838</v>
      </c>
      <c r="E7536" t="s">
        <v>3016</v>
      </c>
      <c r="F7536" t="s">
        <v>5093</v>
      </c>
      <c r="G7536" t="s">
        <v>5093</v>
      </c>
      <c r="H7536">
        <v>0.624</v>
      </c>
      <c r="I7536" t="s">
        <v>265</v>
      </c>
      <c r="J7536" t="s">
        <v>242</v>
      </c>
      <c r="K7536" t="s">
        <v>243</v>
      </c>
      <c r="L7536" t="s">
        <v>244</v>
      </c>
      <c r="M7536">
        <v>0</v>
      </c>
      <c r="N7536">
        <v>0.624</v>
      </c>
      <c r="O7536" t="s">
        <v>298</v>
      </c>
      <c r="P7536" t="s">
        <v>14512</v>
      </c>
      <c r="Q7536" t="s">
        <v>840</v>
      </c>
      <c r="R7536" t="s">
        <v>14513</v>
      </c>
      <c r="S7536" t="s">
        <v>270</v>
      </c>
      <c r="T7536" t="b">
        <v>1</v>
      </c>
    </row>
    <row r="7537" spans="1:20" x14ac:dyDescent="0.25">
      <c r="A7537" t="s">
        <v>259</v>
      </c>
      <c r="B7537" t="s">
        <v>260</v>
      </c>
      <c r="C7537" t="s">
        <v>237</v>
      </c>
      <c r="D7537" t="s">
        <v>295</v>
      </c>
      <c r="E7537" t="s">
        <v>2977</v>
      </c>
      <c r="F7537" t="s">
        <v>3000</v>
      </c>
      <c r="G7537" t="s">
        <v>3000</v>
      </c>
      <c r="H7537">
        <v>3.073</v>
      </c>
      <c r="I7537" t="s">
        <v>265</v>
      </c>
      <c r="J7537" t="s">
        <v>242</v>
      </c>
      <c r="K7537" t="s">
        <v>243</v>
      </c>
      <c r="L7537" t="s">
        <v>244</v>
      </c>
      <c r="M7537">
        <v>0</v>
      </c>
      <c r="N7537">
        <v>3.073</v>
      </c>
      <c r="O7537" t="s">
        <v>350</v>
      </c>
      <c r="P7537" t="s">
        <v>3147</v>
      </c>
      <c r="Q7537" t="s">
        <v>300</v>
      </c>
      <c r="R7537" t="s">
        <v>14514</v>
      </c>
      <c r="S7537" t="s">
        <v>270</v>
      </c>
      <c r="T7537" t="b">
        <v>0</v>
      </c>
    </row>
    <row r="7538" spans="1:20" x14ac:dyDescent="0.25">
      <c r="A7538" t="s">
        <v>259</v>
      </c>
      <c r="B7538" t="s">
        <v>260</v>
      </c>
      <c r="C7538" t="s">
        <v>336</v>
      </c>
      <c r="D7538" t="s">
        <v>295</v>
      </c>
      <c r="E7538" t="s">
        <v>2977</v>
      </c>
      <c r="F7538" t="s">
        <v>3000</v>
      </c>
      <c r="G7538" t="s">
        <v>3000</v>
      </c>
      <c r="H7538">
        <v>15481</v>
      </c>
      <c r="I7538" t="s">
        <v>265</v>
      </c>
      <c r="J7538" t="s">
        <v>242</v>
      </c>
      <c r="K7538" t="s">
        <v>243</v>
      </c>
      <c r="L7538" t="s">
        <v>244</v>
      </c>
      <c r="M7538">
        <v>0</v>
      </c>
      <c r="N7538">
        <v>15481</v>
      </c>
      <c r="O7538" t="s">
        <v>350</v>
      </c>
      <c r="P7538" t="s">
        <v>3147</v>
      </c>
      <c r="Q7538" t="s">
        <v>300</v>
      </c>
      <c r="R7538" t="s">
        <v>14515</v>
      </c>
      <c r="S7538" t="s">
        <v>270</v>
      </c>
      <c r="T7538" t="b">
        <v>0</v>
      </c>
    </row>
    <row r="7539" spans="1:20" x14ac:dyDescent="0.25">
      <c r="A7539" t="s">
        <v>259</v>
      </c>
      <c r="B7539" t="s">
        <v>260</v>
      </c>
      <c r="C7539" t="s">
        <v>336</v>
      </c>
      <c r="D7539" t="s">
        <v>295</v>
      </c>
      <c r="E7539" t="s">
        <v>2977</v>
      </c>
      <c r="F7539" t="s">
        <v>3000</v>
      </c>
      <c r="G7539" t="s">
        <v>3000</v>
      </c>
      <c r="H7539">
        <v>22593</v>
      </c>
      <c r="I7539" t="s">
        <v>265</v>
      </c>
      <c r="J7539" t="s">
        <v>242</v>
      </c>
      <c r="K7539" t="s">
        <v>243</v>
      </c>
      <c r="L7539" t="s">
        <v>244</v>
      </c>
      <c r="M7539">
        <v>0</v>
      </c>
      <c r="N7539">
        <v>22593</v>
      </c>
      <c r="O7539" t="s">
        <v>350</v>
      </c>
      <c r="P7539" t="s">
        <v>3147</v>
      </c>
      <c r="Q7539" t="s">
        <v>300</v>
      </c>
      <c r="R7539" t="s">
        <v>14516</v>
      </c>
      <c r="S7539" t="s">
        <v>270</v>
      </c>
      <c r="T7539" t="b">
        <v>0</v>
      </c>
    </row>
    <row r="7540" spans="1:20" x14ac:dyDescent="0.25">
      <c r="A7540" t="s">
        <v>259</v>
      </c>
      <c r="B7540" t="s">
        <v>260</v>
      </c>
      <c r="C7540" t="s">
        <v>237</v>
      </c>
      <c r="D7540" t="s">
        <v>280</v>
      </c>
      <c r="E7540" t="s">
        <v>2100</v>
      </c>
      <c r="F7540" t="s">
        <v>5209</v>
      </c>
      <c r="G7540" t="s">
        <v>5209</v>
      </c>
      <c r="H7540">
        <v>3.1440000000000001</v>
      </c>
      <c r="I7540" t="s">
        <v>265</v>
      </c>
      <c r="J7540" t="s">
        <v>242</v>
      </c>
      <c r="K7540" t="s">
        <v>243</v>
      </c>
      <c r="L7540" t="s">
        <v>244</v>
      </c>
      <c r="M7540">
        <v>0</v>
      </c>
      <c r="N7540">
        <v>3.1440000000000001</v>
      </c>
      <c r="O7540" t="s">
        <v>331</v>
      </c>
      <c r="P7540" t="s">
        <v>14517</v>
      </c>
      <c r="Q7540" t="s">
        <v>285</v>
      </c>
      <c r="R7540" t="s">
        <v>14518</v>
      </c>
      <c r="S7540" t="s">
        <v>270</v>
      </c>
      <c r="T7540" t="b">
        <v>1</v>
      </c>
    </row>
    <row r="7541" spans="1:20" x14ac:dyDescent="0.25">
      <c r="A7541" t="s">
        <v>259</v>
      </c>
      <c r="B7541" t="s">
        <v>260</v>
      </c>
      <c r="C7541" t="s">
        <v>336</v>
      </c>
      <c r="D7541" t="s">
        <v>280</v>
      </c>
      <c r="E7541" t="s">
        <v>2100</v>
      </c>
      <c r="F7541" t="s">
        <v>5209</v>
      </c>
      <c r="G7541" t="s">
        <v>5209</v>
      </c>
      <c r="H7541">
        <v>16249</v>
      </c>
      <c r="I7541" t="s">
        <v>265</v>
      </c>
      <c r="J7541" t="s">
        <v>242</v>
      </c>
      <c r="K7541" t="s">
        <v>243</v>
      </c>
      <c r="L7541" t="s">
        <v>244</v>
      </c>
      <c r="M7541">
        <v>0</v>
      </c>
      <c r="N7541">
        <v>16249</v>
      </c>
      <c r="O7541" t="s">
        <v>324</v>
      </c>
      <c r="P7541" t="s">
        <v>14517</v>
      </c>
      <c r="Q7541" t="s">
        <v>285</v>
      </c>
      <c r="R7541" t="s">
        <v>14519</v>
      </c>
      <c r="S7541" t="s">
        <v>270</v>
      </c>
      <c r="T7541" t="b">
        <v>1</v>
      </c>
    </row>
    <row r="7542" spans="1:20" x14ac:dyDescent="0.25">
      <c r="A7542" t="s">
        <v>259</v>
      </c>
      <c r="B7542" t="s">
        <v>260</v>
      </c>
      <c r="C7542" t="s">
        <v>336</v>
      </c>
      <c r="D7542" t="s">
        <v>280</v>
      </c>
      <c r="E7542" t="s">
        <v>2100</v>
      </c>
      <c r="F7542" t="s">
        <v>5209</v>
      </c>
      <c r="G7542" t="s">
        <v>5209</v>
      </c>
      <c r="H7542">
        <v>31397</v>
      </c>
      <c r="I7542" t="s">
        <v>265</v>
      </c>
      <c r="J7542" t="s">
        <v>242</v>
      </c>
      <c r="K7542" t="s">
        <v>243</v>
      </c>
      <c r="L7542" t="s">
        <v>244</v>
      </c>
      <c r="M7542">
        <v>0</v>
      </c>
      <c r="N7542">
        <v>31397</v>
      </c>
      <c r="O7542" t="s">
        <v>324</v>
      </c>
      <c r="P7542" t="s">
        <v>14517</v>
      </c>
      <c r="Q7542" t="s">
        <v>285</v>
      </c>
      <c r="R7542" t="s">
        <v>14520</v>
      </c>
      <c r="S7542" t="s">
        <v>270</v>
      </c>
      <c r="T7542" t="b">
        <v>1</v>
      </c>
    </row>
    <row r="7543" spans="1:20" x14ac:dyDescent="0.25">
      <c r="A7543" t="s">
        <v>259</v>
      </c>
      <c r="B7543" t="s">
        <v>260</v>
      </c>
      <c r="C7543" t="s">
        <v>237</v>
      </c>
      <c r="D7543" t="s">
        <v>1097</v>
      </c>
      <c r="E7543" t="s">
        <v>1107</v>
      </c>
      <c r="F7543" t="s">
        <v>7449</v>
      </c>
      <c r="G7543" t="s">
        <v>7449</v>
      </c>
      <c r="H7543">
        <v>0.33300000000000002</v>
      </c>
      <c r="I7543" t="s">
        <v>265</v>
      </c>
      <c r="J7543" t="s">
        <v>242</v>
      </c>
      <c r="K7543" t="s">
        <v>243</v>
      </c>
      <c r="L7543" t="s">
        <v>244</v>
      </c>
      <c r="M7543">
        <v>0</v>
      </c>
      <c r="N7543">
        <v>0.33300000000000002</v>
      </c>
      <c r="O7543" t="s">
        <v>446</v>
      </c>
      <c r="P7543" t="s">
        <v>14521</v>
      </c>
      <c r="Q7543" t="s">
        <v>1101</v>
      </c>
      <c r="R7543" t="s">
        <v>14522</v>
      </c>
      <c r="S7543" t="s">
        <v>270</v>
      </c>
      <c r="T7543" t="b">
        <v>1</v>
      </c>
    </row>
    <row r="7544" spans="1:20" x14ac:dyDescent="0.25">
      <c r="A7544" t="s">
        <v>259</v>
      </c>
      <c r="B7544" t="s">
        <v>260</v>
      </c>
      <c r="C7544" t="s">
        <v>336</v>
      </c>
      <c r="D7544" t="s">
        <v>1097</v>
      </c>
      <c r="E7544" t="s">
        <v>1107</v>
      </c>
      <c r="F7544" t="s">
        <v>7449</v>
      </c>
      <c r="G7544" t="s">
        <v>7449</v>
      </c>
      <c r="H7544">
        <v>1720</v>
      </c>
      <c r="I7544" t="s">
        <v>265</v>
      </c>
      <c r="J7544" t="s">
        <v>242</v>
      </c>
      <c r="K7544" t="s">
        <v>243</v>
      </c>
      <c r="L7544" t="s">
        <v>244</v>
      </c>
      <c r="M7544">
        <v>0</v>
      </c>
      <c r="N7544">
        <v>1720</v>
      </c>
      <c r="O7544" t="s">
        <v>446</v>
      </c>
      <c r="P7544" t="s">
        <v>14521</v>
      </c>
      <c r="Q7544" t="s">
        <v>1101</v>
      </c>
      <c r="R7544" t="s">
        <v>14523</v>
      </c>
      <c r="S7544" t="s">
        <v>270</v>
      </c>
      <c r="T7544" t="b">
        <v>1</v>
      </c>
    </row>
    <row r="7545" spans="1:20" x14ac:dyDescent="0.25">
      <c r="A7545" t="s">
        <v>259</v>
      </c>
      <c r="B7545" t="s">
        <v>260</v>
      </c>
      <c r="C7545" t="s">
        <v>336</v>
      </c>
      <c r="D7545" t="s">
        <v>1097</v>
      </c>
      <c r="E7545" t="s">
        <v>1107</v>
      </c>
      <c r="F7545" t="s">
        <v>7449</v>
      </c>
      <c r="G7545" t="s">
        <v>7449</v>
      </c>
      <c r="H7545">
        <v>3323</v>
      </c>
      <c r="I7545" t="s">
        <v>265</v>
      </c>
      <c r="J7545" t="s">
        <v>242</v>
      </c>
      <c r="K7545" t="s">
        <v>243</v>
      </c>
      <c r="L7545" t="s">
        <v>244</v>
      </c>
      <c r="M7545">
        <v>0</v>
      </c>
      <c r="N7545">
        <v>3323</v>
      </c>
      <c r="O7545" t="s">
        <v>446</v>
      </c>
      <c r="P7545" t="s">
        <v>14521</v>
      </c>
      <c r="Q7545" t="s">
        <v>1101</v>
      </c>
      <c r="R7545" t="s">
        <v>14524</v>
      </c>
      <c r="S7545" t="s">
        <v>270</v>
      </c>
      <c r="T7545" t="b">
        <v>1</v>
      </c>
    </row>
    <row r="7546" spans="1:20" x14ac:dyDescent="0.25">
      <c r="A7546" t="s">
        <v>259</v>
      </c>
      <c r="B7546" t="s">
        <v>260</v>
      </c>
      <c r="C7546" t="s">
        <v>336</v>
      </c>
      <c r="D7546" t="s">
        <v>1097</v>
      </c>
      <c r="E7546" t="s">
        <v>1107</v>
      </c>
      <c r="F7546" t="s">
        <v>7449</v>
      </c>
      <c r="G7546" t="s">
        <v>7449</v>
      </c>
      <c r="H7546">
        <v>14577</v>
      </c>
      <c r="I7546" t="s">
        <v>265</v>
      </c>
      <c r="J7546" t="s">
        <v>242</v>
      </c>
      <c r="K7546" t="s">
        <v>243</v>
      </c>
      <c r="L7546" t="s">
        <v>244</v>
      </c>
      <c r="M7546">
        <v>0</v>
      </c>
      <c r="N7546">
        <v>14577</v>
      </c>
      <c r="O7546" t="s">
        <v>446</v>
      </c>
      <c r="P7546" t="s">
        <v>14521</v>
      </c>
      <c r="Q7546" t="s">
        <v>1101</v>
      </c>
      <c r="R7546" t="s">
        <v>14525</v>
      </c>
      <c r="S7546" t="s">
        <v>270</v>
      </c>
      <c r="T7546" t="b">
        <v>1</v>
      </c>
    </row>
    <row r="7547" spans="1:20" x14ac:dyDescent="0.25">
      <c r="A7547" t="s">
        <v>259</v>
      </c>
      <c r="B7547" t="s">
        <v>260</v>
      </c>
      <c r="C7547" t="s">
        <v>237</v>
      </c>
      <c r="D7547" t="s">
        <v>2640</v>
      </c>
      <c r="E7547" t="s">
        <v>2641</v>
      </c>
      <c r="F7547" t="s">
        <v>14526</v>
      </c>
      <c r="G7547" t="s">
        <v>14527</v>
      </c>
      <c r="H7547">
        <v>9.0399999999999994E-2</v>
      </c>
      <c r="I7547" t="s">
        <v>265</v>
      </c>
      <c r="J7547" t="s">
        <v>242</v>
      </c>
      <c r="K7547" t="s">
        <v>243</v>
      </c>
      <c r="L7547" t="s">
        <v>244</v>
      </c>
      <c r="M7547">
        <v>0</v>
      </c>
      <c r="N7547">
        <v>9.0399999999999994E-2</v>
      </c>
      <c r="O7547" t="s">
        <v>266</v>
      </c>
      <c r="P7547" t="s">
        <v>14528</v>
      </c>
      <c r="Q7547" t="s">
        <v>2644</v>
      </c>
      <c r="R7547" t="s">
        <v>14529</v>
      </c>
      <c r="S7547" t="s">
        <v>270</v>
      </c>
      <c r="T7547" t="b">
        <v>1</v>
      </c>
    </row>
    <row r="7548" spans="1:20" x14ac:dyDescent="0.25">
      <c r="A7548" t="s">
        <v>259</v>
      </c>
      <c r="B7548" t="s">
        <v>260</v>
      </c>
      <c r="C7548" t="s">
        <v>237</v>
      </c>
      <c r="D7548" t="s">
        <v>3088</v>
      </c>
      <c r="E7548" t="s">
        <v>7304</v>
      </c>
      <c r="F7548" t="s">
        <v>8205</v>
      </c>
      <c r="G7548" t="s">
        <v>8206</v>
      </c>
      <c r="H7548">
        <v>0.39018199999999997</v>
      </c>
      <c r="I7548" t="s">
        <v>265</v>
      </c>
      <c r="J7548" t="s">
        <v>242</v>
      </c>
      <c r="K7548" t="s">
        <v>243</v>
      </c>
      <c r="L7548" t="s">
        <v>244</v>
      </c>
      <c r="M7548">
        <v>0</v>
      </c>
      <c r="N7548">
        <v>0.39018199999999997</v>
      </c>
      <c r="O7548" t="s">
        <v>372</v>
      </c>
      <c r="P7548" t="s">
        <v>14530</v>
      </c>
      <c r="Q7548" t="s">
        <v>3092</v>
      </c>
      <c r="R7548" t="s">
        <v>14531</v>
      </c>
      <c r="S7548" t="s">
        <v>270</v>
      </c>
      <c r="T7548" t="b">
        <v>1</v>
      </c>
    </row>
    <row r="7549" spans="1:20" x14ac:dyDescent="0.25">
      <c r="A7549" t="s">
        <v>259</v>
      </c>
      <c r="B7549" t="s">
        <v>260</v>
      </c>
      <c r="C7549" t="s">
        <v>237</v>
      </c>
      <c r="D7549" t="s">
        <v>3368</v>
      </c>
      <c r="E7549" t="s">
        <v>3169</v>
      </c>
      <c r="F7549" t="s">
        <v>12680</v>
      </c>
      <c r="G7549" t="s">
        <v>12681</v>
      </c>
      <c r="H7549">
        <v>0.49299999999999999</v>
      </c>
      <c r="I7549" t="s">
        <v>265</v>
      </c>
      <c r="J7549" t="s">
        <v>242</v>
      </c>
      <c r="K7549" t="s">
        <v>243</v>
      </c>
      <c r="L7549" t="s">
        <v>244</v>
      </c>
      <c r="M7549">
        <v>0</v>
      </c>
      <c r="N7549">
        <v>0.49299999999999999</v>
      </c>
      <c r="O7549" t="s">
        <v>2901</v>
      </c>
      <c r="P7549" t="s">
        <v>14532</v>
      </c>
      <c r="Q7549" t="s">
        <v>3373</v>
      </c>
      <c r="R7549" t="s">
        <v>14533</v>
      </c>
      <c r="S7549" t="s">
        <v>270</v>
      </c>
      <c r="T7549" t="b">
        <v>1</v>
      </c>
    </row>
    <row r="7550" spans="1:20" x14ac:dyDescent="0.25">
      <c r="A7550" t="s">
        <v>236</v>
      </c>
      <c r="B7550" t="s">
        <v>236</v>
      </c>
      <c r="C7550" t="s">
        <v>237</v>
      </c>
      <c r="D7550" t="s">
        <v>392</v>
      </c>
      <c r="F7550" t="s">
        <v>484</v>
      </c>
      <c r="G7550" t="s">
        <v>1989</v>
      </c>
      <c r="H7550">
        <v>0.1</v>
      </c>
      <c r="I7550" t="s">
        <v>254</v>
      </c>
      <c r="J7550" t="s">
        <v>242</v>
      </c>
      <c r="K7550" t="s">
        <v>243</v>
      </c>
      <c r="L7550" t="s">
        <v>244</v>
      </c>
      <c r="M7550">
        <v>0</v>
      </c>
      <c r="N7550">
        <v>0.1</v>
      </c>
      <c r="O7550" t="s">
        <v>245</v>
      </c>
      <c r="P7550" t="s">
        <v>1990</v>
      </c>
      <c r="Q7550" t="s">
        <v>397</v>
      </c>
      <c r="R7550" t="s">
        <v>4883</v>
      </c>
      <c r="S7550" t="s">
        <v>249</v>
      </c>
      <c r="T7550" t="b">
        <v>0</v>
      </c>
    </row>
    <row r="7551" spans="1:20" x14ac:dyDescent="0.25">
      <c r="A7551" t="s">
        <v>259</v>
      </c>
      <c r="B7551" t="s">
        <v>260</v>
      </c>
      <c r="C7551" t="s">
        <v>237</v>
      </c>
      <c r="D7551" t="s">
        <v>2468</v>
      </c>
      <c r="E7551" t="s">
        <v>2469</v>
      </c>
      <c r="F7551" t="s">
        <v>2469</v>
      </c>
      <c r="G7551" t="s">
        <v>2883</v>
      </c>
      <c r="H7551">
        <v>0.223</v>
      </c>
      <c r="I7551" t="s">
        <v>265</v>
      </c>
      <c r="J7551" t="s">
        <v>242</v>
      </c>
      <c r="K7551" t="s">
        <v>243</v>
      </c>
      <c r="L7551" t="s">
        <v>244</v>
      </c>
      <c r="M7551">
        <v>0</v>
      </c>
      <c r="N7551">
        <v>0.223</v>
      </c>
      <c r="O7551" t="s">
        <v>266</v>
      </c>
      <c r="P7551" t="s">
        <v>14534</v>
      </c>
      <c r="Q7551" t="s">
        <v>2473</v>
      </c>
      <c r="R7551" t="s">
        <v>14535</v>
      </c>
      <c r="S7551" t="s">
        <v>270</v>
      </c>
      <c r="T7551" t="b">
        <v>1</v>
      </c>
    </row>
    <row r="7552" spans="1:20" x14ac:dyDescent="0.25">
      <c r="A7552" t="s">
        <v>259</v>
      </c>
      <c r="B7552" t="s">
        <v>260</v>
      </c>
      <c r="C7552" t="s">
        <v>294</v>
      </c>
      <c r="D7552" t="s">
        <v>2468</v>
      </c>
      <c r="E7552" t="s">
        <v>2469</v>
      </c>
      <c r="F7552" t="s">
        <v>2469</v>
      </c>
      <c r="G7552" t="s">
        <v>2883</v>
      </c>
      <c r="H7552">
        <v>0.13100000000000001</v>
      </c>
      <c r="I7552" t="s">
        <v>265</v>
      </c>
      <c r="J7552" t="s">
        <v>242</v>
      </c>
      <c r="K7552" t="s">
        <v>243</v>
      </c>
      <c r="L7552" t="s">
        <v>244</v>
      </c>
      <c r="M7552">
        <v>0</v>
      </c>
      <c r="N7552">
        <v>0.13100000000000001</v>
      </c>
      <c r="O7552" t="s">
        <v>266</v>
      </c>
      <c r="P7552" t="s">
        <v>14534</v>
      </c>
      <c r="Q7552" t="s">
        <v>2473</v>
      </c>
      <c r="R7552" t="s">
        <v>14535</v>
      </c>
      <c r="S7552" t="s">
        <v>270</v>
      </c>
      <c r="T7552" t="b">
        <v>1</v>
      </c>
    </row>
    <row r="7553" spans="1:20" x14ac:dyDescent="0.25">
      <c r="A7553" t="s">
        <v>259</v>
      </c>
      <c r="B7553" t="s">
        <v>260</v>
      </c>
      <c r="C7553" t="s">
        <v>237</v>
      </c>
      <c r="D7553" t="s">
        <v>1501</v>
      </c>
      <c r="E7553" t="s">
        <v>8435</v>
      </c>
      <c r="F7553" t="s">
        <v>13967</v>
      </c>
      <c r="G7553" t="s">
        <v>13967</v>
      </c>
      <c r="H7553">
        <v>3.629</v>
      </c>
      <c r="I7553" t="s">
        <v>265</v>
      </c>
      <c r="J7553" t="s">
        <v>242</v>
      </c>
      <c r="K7553" t="s">
        <v>243</v>
      </c>
      <c r="L7553" t="s">
        <v>244</v>
      </c>
      <c r="M7553">
        <v>0</v>
      </c>
      <c r="N7553">
        <v>3.629</v>
      </c>
      <c r="O7553" t="s">
        <v>1309</v>
      </c>
      <c r="P7553" t="s">
        <v>8404</v>
      </c>
      <c r="Q7553" t="s">
        <v>1505</v>
      </c>
      <c r="R7553" t="s">
        <v>14536</v>
      </c>
      <c r="S7553" t="s">
        <v>270</v>
      </c>
      <c r="T7553" t="b">
        <v>0</v>
      </c>
    </row>
    <row r="7554" spans="1:20" x14ac:dyDescent="0.25">
      <c r="A7554" t="s">
        <v>259</v>
      </c>
      <c r="B7554" t="s">
        <v>260</v>
      </c>
      <c r="C7554" t="s">
        <v>336</v>
      </c>
      <c r="D7554" t="s">
        <v>1501</v>
      </c>
      <c r="E7554" t="s">
        <v>8435</v>
      </c>
      <c r="F7554" t="s">
        <v>13967</v>
      </c>
      <c r="G7554" t="s">
        <v>13967</v>
      </c>
      <c r="H7554">
        <v>22532</v>
      </c>
      <c r="I7554" t="s">
        <v>265</v>
      </c>
      <c r="J7554" t="s">
        <v>242</v>
      </c>
      <c r="K7554" t="s">
        <v>243</v>
      </c>
      <c r="L7554" t="s">
        <v>244</v>
      </c>
      <c r="M7554">
        <v>0</v>
      </c>
      <c r="N7554">
        <v>22532</v>
      </c>
      <c r="O7554" t="s">
        <v>350</v>
      </c>
      <c r="P7554" t="s">
        <v>8404</v>
      </c>
      <c r="Q7554" t="s">
        <v>1505</v>
      </c>
      <c r="R7554" t="s">
        <v>14537</v>
      </c>
      <c r="S7554" t="s">
        <v>270</v>
      </c>
      <c r="T7554" t="b">
        <v>0</v>
      </c>
    </row>
    <row r="7555" spans="1:20" x14ac:dyDescent="0.25">
      <c r="A7555" t="s">
        <v>259</v>
      </c>
      <c r="B7555" t="s">
        <v>260</v>
      </c>
      <c r="C7555" t="s">
        <v>336</v>
      </c>
      <c r="D7555" t="s">
        <v>1501</v>
      </c>
      <c r="E7555" t="s">
        <v>8435</v>
      </c>
      <c r="F7555" t="s">
        <v>13967</v>
      </c>
      <c r="G7555" t="s">
        <v>13967</v>
      </c>
      <c r="H7555">
        <v>37650</v>
      </c>
      <c r="I7555" t="s">
        <v>265</v>
      </c>
      <c r="J7555" t="s">
        <v>242</v>
      </c>
      <c r="K7555" t="s">
        <v>243</v>
      </c>
      <c r="L7555" t="s">
        <v>244</v>
      </c>
      <c r="M7555">
        <v>0</v>
      </c>
      <c r="N7555">
        <v>37650</v>
      </c>
      <c r="O7555" t="s">
        <v>952</v>
      </c>
      <c r="P7555" t="s">
        <v>8404</v>
      </c>
      <c r="Q7555" t="s">
        <v>1505</v>
      </c>
      <c r="R7555" t="s">
        <v>14538</v>
      </c>
      <c r="S7555" t="s">
        <v>270</v>
      </c>
      <c r="T7555" t="b">
        <v>0</v>
      </c>
    </row>
    <row r="7556" spans="1:20" x14ac:dyDescent="0.25">
      <c r="A7556" t="s">
        <v>236</v>
      </c>
      <c r="B7556" t="s">
        <v>236</v>
      </c>
      <c r="C7556" t="s">
        <v>237</v>
      </c>
      <c r="D7556" t="s">
        <v>1198</v>
      </c>
      <c r="F7556" t="s">
        <v>600</v>
      </c>
      <c r="G7556" t="s">
        <v>2391</v>
      </c>
      <c r="H7556">
        <v>5.0000000000000001E-4</v>
      </c>
      <c r="I7556" t="s">
        <v>254</v>
      </c>
      <c r="J7556" t="s">
        <v>242</v>
      </c>
      <c r="K7556" t="s">
        <v>243</v>
      </c>
      <c r="L7556" t="s">
        <v>244</v>
      </c>
      <c r="M7556">
        <v>0</v>
      </c>
      <c r="N7556">
        <v>5.0000000000000001E-4</v>
      </c>
      <c r="O7556" t="s">
        <v>358</v>
      </c>
      <c r="P7556" t="s">
        <v>4445</v>
      </c>
      <c r="Q7556" t="s">
        <v>1201</v>
      </c>
      <c r="R7556" t="s">
        <v>3775</v>
      </c>
      <c r="S7556" t="s">
        <v>249</v>
      </c>
      <c r="T7556" t="b">
        <v>1</v>
      </c>
    </row>
    <row r="7557" spans="1:20" x14ac:dyDescent="0.25">
      <c r="A7557" t="s">
        <v>259</v>
      </c>
      <c r="B7557" t="s">
        <v>260</v>
      </c>
      <c r="C7557" t="s">
        <v>237</v>
      </c>
      <c r="D7557" t="s">
        <v>14539</v>
      </c>
      <c r="E7557" t="s">
        <v>14540</v>
      </c>
      <c r="F7557" t="s">
        <v>14540</v>
      </c>
      <c r="G7557" t="s">
        <v>14540</v>
      </c>
      <c r="H7557">
        <v>5.8780000000000001</v>
      </c>
      <c r="I7557" t="s">
        <v>265</v>
      </c>
      <c r="J7557" t="s">
        <v>242</v>
      </c>
      <c r="K7557" t="s">
        <v>243</v>
      </c>
      <c r="L7557" t="s">
        <v>244</v>
      </c>
      <c r="M7557">
        <v>0</v>
      </c>
      <c r="N7557">
        <v>5.8780000000000001</v>
      </c>
      <c r="O7557" t="s">
        <v>342</v>
      </c>
      <c r="P7557" t="s">
        <v>14541</v>
      </c>
      <c r="Q7557" t="s">
        <v>14542</v>
      </c>
      <c r="R7557" t="s">
        <v>14543</v>
      </c>
      <c r="S7557" t="s">
        <v>270</v>
      </c>
      <c r="T7557" t="b">
        <v>1</v>
      </c>
    </row>
    <row r="7558" spans="1:20" x14ac:dyDescent="0.25">
      <c r="A7558" t="s">
        <v>259</v>
      </c>
      <c r="B7558" t="s">
        <v>260</v>
      </c>
      <c r="C7558" t="s">
        <v>336</v>
      </c>
      <c r="D7558" t="s">
        <v>14539</v>
      </c>
      <c r="E7558" t="s">
        <v>14540</v>
      </c>
      <c r="F7558" t="s">
        <v>14540</v>
      </c>
      <c r="G7558" t="s">
        <v>14540</v>
      </c>
      <c r="H7558">
        <v>30382</v>
      </c>
      <c r="I7558" t="s">
        <v>265</v>
      </c>
      <c r="J7558" t="s">
        <v>242</v>
      </c>
      <c r="K7558" t="s">
        <v>243</v>
      </c>
      <c r="L7558" t="s">
        <v>244</v>
      </c>
      <c r="M7558">
        <v>0</v>
      </c>
      <c r="N7558">
        <v>30382</v>
      </c>
      <c r="O7558" t="s">
        <v>342</v>
      </c>
      <c r="P7558" t="s">
        <v>14541</v>
      </c>
      <c r="Q7558" t="s">
        <v>14542</v>
      </c>
      <c r="R7558" t="s">
        <v>14544</v>
      </c>
      <c r="S7558" t="s">
        <v>270</v>
      </c>
      <c r="T7558" t="b">
        <v>1</v>
      </c>
    </row>
    <row r="7559" spans="1:20" x14ac:dyDescent="0.25">
      <c r="A7559" t="s">
        <v>259</v>
      </c>
      <c r="B7559" t="s">
        <v>260</v>
      </c>
      <c r="C7559" t="s">
        <v>336</v>
      </c>
      <c r="D7559" t="s">
        <v>14539</v>
      </c>
      <c r="E7559" t="s">
        <v>14540</v>
      </c>
      <c r="F7559" t="s">
        <v>14540</v>
      </c>
      <c r="G7559" t="s">
        <v>14540</v>
      </c>
      <c r="H7559">
        <v>58704</v>
      </c>
      <c r="I7559" t="s">
        <v>265</v>
      </c>
      <c r="J7559" t="s">
        <v>242</v>
      </c>
      <c r="K7559" t="s">
        <v>243</v>
      </c>
      <c r="L7559" t="s">
        <v>244</v>
      </c>
      <c r="M7559">
        <v>0</v>
      </c>
      <c r="N7559">
        <v>58704</v>
      </c>
      <c r="O7559" t="s">
        <v>342</v>
      </c>
      <c r="P7559" t="s">
        <v>14541</v>
      </c>
      <c r="Q7559" t="s">
        <v>14542</v>
      </c>
      <c r="R7559" t="s">
        <v>14545</v>
      </c>
      <c r="S7559" t="s">
        <v>270</v>
      </c>
      <c r="T7559" t="b">
        <v>1</v>
      </c>
    </row>
    <row r="7560" spans="1:20" x14ac:dyDescent="0.25">
      <c r="A7560" t="s">
        <v>259</v>
      </c>
      <c r="B7560" t="s">
        <v>271</v>
      </c>
      <c r="C7560" t="s">
        <v>237</v>
      </c>
      <c r="D7560" t="s">
        <v>2761</v>
      </c>
      <c r="E7560" t="s">
        <v>12696</v>
      </c>
      <c r="F7560" t="s">
        <v>12696</v>
      </c>
      <c r="G7560" t="s">
        <v>12697</v>
      </c>
      <c r="H7560">
        <v>0.92900000000000005</v>
      </c>
      <c r="I7560" t="s">
        <v>265</v>
      </c>
      <c r="J7560" t="s">
        <v>242</v>
      </c>
      <c r="K7560" t="s">
        <v>243</v>
      </c>
      <c r="L7560" t="s">
        <v>244</v>
      </c>
      <c r="M7560">
        <v>0</v>
      </c>
      <c r="N7560">
        <v>0.92900000000000005</v>
      </c>
      <c r="O7560" t="s">
        <v>266</v>
      </c>
      <c r="P7560" t="s">
        <v>14546</v>
      </c>
      <c r="Q7560" t="s">
        <v>2767</v>
      </c>
      <c r="R7560" t="s">
        <v>14547</v>
      </c>
      <c r="S7560" t="s">
        <v>279</v>
      </c>
      <c r="T7560" t="b">
        <v>1</v>
      </c>
    </row>
    <row r="7561" spans="1:20" x14ac:dyDescent="0.25">
      <c r="A7561" t="s">
        <v>259</v>
      </c>
      <c r="B7561" t="s">
        <v>271</v>
      </c>
      <c r="C7561" t="s">
        <v>336</v>
      </c>
      <c r="D7561" t="s">
        <v>2761</v>
      </c>
      <c r="E7561" t="s">
        <v>12696</v>
      </c>
      <c r="F7561" t="s">
        <v>12696</v>
      </c>
      <c r="G7561" t="s">
        <v>12697</v>
      </c>
      <c r="H7561">
        <v>57</v>
      </c>
      <c r="I7561" t="s">
        <v>265</v>
      </c>
      <c r="J7561" t="s">
        <v>242</v>
      </c>
      <c r="K7561" t="s">
        <v>243</v>
      </c>
      <c r="L7561" t="s">
        <v>244</v>
      </c>
      <c r="M7561">
        <v>0</v>
      </c>
      <c r="N7561">
        <v>57</v>
      </c>
      <c r="O7561" t="s">
        <v>266</v>
      </c>
      <c r="P7561" t="s">
        <v>14546</v>
      </c>
      <c r="Q7561" t="s">
        <v>2767</v>
      </c>
      <c r="R7561" t="s">
        <v>14548</v>
      </c>
      <c r="S7561" t="s">
        <v>279</v>
      </c>
      <c r="T7561" t="b">
        <v>1</v>
      </c>
    </row>
    <row r="7562" spans="1:20" x14ac:dyDescent="0.25">
      <c r="A7562" t="s">
        <v>259</v>
      </c>
      <c r="B7562" t="s">
        <v>271</v>
      </c>
      <c r="C7562" t="s">
        <v>336</v>
      </c>
      <c r="D7562" t="s">
        <v>2761</v>
      </c>
      <c r="E7562" t="s">
        <v>12696</v>
      </c>
      <c r="F7562" t="s">
        <v>12696</v>
      </c>
      <c r="G7562" t="s">
        <v>12697</v>
      </c>
      <c r="H7562">
        <v>118</v>
      </c>
      <c r="I7562" t="s">
        <v>265</v>
      </c>
      <c r="J7562" t="s">
        <v>242</v>
      </c>
      <c r="K7562" t="s">
        <v>243</v>
      </c>
      <c r="L7562" t="s">
        <v>244</v>
      </c>
      <c r="M7562">
        <v>0</v>
      </c>
      <c r="N7562">
        <v>118</v>
      </c>
      <c r="O7562" t="s">
        <v>266</v>
      </c>
      <c r="P7562" t="s">
        <v>14546</v>
      </c>
      <c r="Q7562" t="s">
        <v>2767</v>
      </c>
      <c r="R7562" t="s">
        <v>14549</v>
      </c>
      <c r="S7562" t="s">
        <v>279</v>
      </c>
      <c r="T7562" t="b">
        <v>1</v>
      </c>
    </row>
    <row r="7563" spans="1:20" x14ac:dyDescent="0.25">
      <c r="A7563" t="s">
        <v>259</v>
      </c>
      <c r="B7563" t="s">
        <v>260</v>
      </c>
      <c r="C7563" t="s">
        <v>237</v>
      </c>
      <c r="D7563" t="s">
        <v>369</v>
      </c>
      <c r="E7563" t="s">
        <v>2576</v>
      </c>
      <c r="F7563" t="s">
        <v>7947</v>
      </c>
      <c r="G7563" t="s">
        <v>7947</v>
      </c>
      <c r="H7563">
        <v>0.40300000000000002</v>
      </c>
      <c r="I7563" t="s">
        <v>265</v>
      </c>
      <c r="J7563" t="s">
        <v>242</v>
      </c>
      <c r="K7563" t="s">
        <v>243</v>
      </c>
      <c r="L7563" t="s">
        <v>244</v>
      </c>
      <c r="M7563">
        <v>0</v>
      </c>
      <c r="N7563">
        <v>0.40300000000000002</v>
      </c>
      <c r="O7563" t="s">
        <v>324</v>
      </c>
      <c r="P7563" t="s">
        <v>14550</v>
      </c>
      <c r="Q7563" t="s">
        <v>374</v>
      </c>
      <c r="R7563" t="s">
        <v>14551</v>
      </c>
      <c r="S7563" t="s">
        <v>270</v>
      </c>
      <c r="T7563" t="b">
        <v>1</v>
      </c>
    </row>
    <row r="7564" spans="1:20" x14ac:dyDescent="0.25">
      <c r="A7564" t="s">
        <v>259</v>
      </c>
      <c r="B7564" t="s">
        <v>260</v>
      </c>
      <c r="C7564" t="s">
        <v>237</v>
      </c>
      <c r="D7564" t="s">
        <v>891</v>
      </c>
      <c r="E7564" t="s">
        <v>892</v>
      </c>
      <c r="F7564" t="s">
        <v>9668</v>
      </c>
      <c r="G7564" t="s">
        <v>9669</v>
      </c>
      <c r="H7564">
        <v>0.18099999999999999</v>
      </c>
      <c r="I7564" t="s">
        <v>265</v>
      </c>
      <c r="J7564" t="s">
        <v>242</v>
      </c>
      <c r="K7564" t="s">
        <v>243</v>
      </c>
      <c r="L7564" t="s">
        <v>244</v>
      </c>
      <c r="M7564">
        <v>0</v>
      </c>
      <c r="N7564">
        <v>0.18099999999999999</v>
      </c>
      <c r="O7564" t="s">
        <v>324</v>
      </c>
      <c r="P7564" t="s">
        <v>14552</v>
      </c>
      <c r="Q7564" t="s">
        <v>895</v>
      </c>
      <c r="R7564" t="s">
        <v>14553</v>
      </c>
      <c r="S7564" t="s">
        <v>270</v>
      </c>
      <c r="T7564" t="b">
        <v>1</v>
      </c>
    </row>
    <row r="7565" spans="1:20" x14ac:dyDescent="0.25">
      <c r="A7565" t="s">
        <v>259</v>
      </c>
      <c r="B7565" t="s">
        <v>260</v>
      </c>
      <c r="C7565" t="s">
        <v>237</v>
      </c>
      <c r="D7565" t="s">
        <v>838</v>
      </c>
      <c r="E7565" t="s">
        <v>7143</v>
      </c>
      <c r="F7565" t="s">
        <v>10669</v>
      </c>
      <c r="G7565" t="s">
        <v>10669</v>
      </c>
      <c r="H7565">
        <v>1.984</v>
      </c>
      <c r="I7565" t="s">
        <v>265</v>
      </c>
      <c r="J7565" t="s">
        <v>242</v>
      </c>
      <c r="K7565" t="s">
        <v>243</v>
      </c>
      <c r="L7565" t="s">
        <v>244</v>
      </c>
      <c r="M7565">
        <v>0</v>
      </c>
      <c r="N7565">
        <v>1.984</v>
      </c>
      <c r="O7565" t="s">
        <v>324</v>
      </c>
      <c r="P7565" t="s">
        <v>14554</v>
      </c>
      <c r="Q7565" t="s">
        <v>840</v>
      </c>
      <c r="R7565" t="s">
        <v>14555</v>
      </c>
      <c r="S7565" t="s">
        <v>270</v>
      </c>
      <c r="T7565" t="b">
        <v>1</v>
      </c>
    </row>
    <row r="7566" spans="1:20" x14ac:dyDescent="0.25">
      <c r="A7566" t="s">
        <v>259</v>
      </c>
      <c r="B7566" t="s">
        <v>260</v>
      </c>
      <c r="C7566" t="s">
        <v>294</v>
      </c>
      <c r="D7566" t="s">
        <v>838</v>
      </c>
      <c r="E7566" t="s">
        <v>7143</v>
      </c>
      <c r="F7566" t="s">
        <v>10669</v>
      </c>
      <c r="G7566" t="s">
        <v>10669</v>
      </c>
      <c r="H7566">
        <v>1.248</v>
      </c>
      <c r="I7566" t="s">
        <v>265</v>
      </c>
      <c r="J7566" t="s">
        <v>242</v>
      </c>
      <c r="K7566" t="s">
        <v>243</v>
      </c>
      <c r="L7566" t="s">
        <v>244</v>
      </c>
      <c r="M7566">
        <v>0</v>
      </c>
      <c r="N7566">
        <v>1.248</v>
      </c>
      <c r="O7566" t="s">
        <v>324</v>
      </c>
      <c r="P7566" t="s">
        <v>14554</v>
      </c>
      <c r="Q7566" t="s">
        <v>840</v>
      </c>
      <c r="R7566" t="s">
        <v>14555</v>
      </c>
      <c r="S7566" t="s">
        <v>270</v>
      </c>
      <c r="T7566" t="b">
        <v>1</v>
      </c>
    </row>
    <row r="7567" spans="1:20" x14ac:dyDescent="0.25">
      <c r="A7567" t="s">
        <v>259</v>
      </c>
      <c r="B7567" t="s">
        <v>260</v>
      </c>
      <c r="C7567" t="s">
        <v>237</v>
      </c>
      <c r="D7567" t="s">
        <v>369</v>
      </c>
      <c r="E7567" t="s">
        <v>5583</v>
      </c>
      <c r="F7567" t="s">
        <v>5584</v>
      </c>
      <c r="G7567" t="s">
        <v>5584</v>
      </c>
      <c r="H7567">
        <v>0.20200000000000001</v>
      </c>
      <c r="I7567" t="s">
        <v>265</v>
      </c>
      <c r="J7567" t="s">
        <v>242</v>
      </c>
      <c r="K7567" t="s">
        <v>243</v>
      </c>
      <c r="L7567" t="s">
        <v>244</v>
      </c>
      <c r="M7567">
        <v>0</v>
      </c>
      <c r="N7567">
        <v>0.20200000000000001</v>
      </c>
      <c r="O7567" t="s">
        <v>324</v>
      </c>
      <c r="P7567" t="s">
        <v>14556</v>
      </c>
      <c r="Q7567" t="s">
        <v>374</v>
      </c>
      <c r="R7567" t="s">
        <v>14557</v>
      </c>
      <c r="S7567" t="s">
        <v>270</v>
      </c>
      <c r="T7567" t="b">
        <v>1</v>
      </c>
    </row>
    <row r="7568" spans="1:20" x14ac:dyDescent="0.25">
      <c r="A7568" t="s">
        <v>236</v>
      </c>
      <c r="B7568" t="s">
        <v>236</v>
      </c>
      <c r="C7568" t="s">
        <v>237</v>
      </c>
      <c r="D7568" t="s">
        <v>314</v>
      </c>
      <c r="F7568" t="s">
        <v>484</v>
      </c>
      <c r="G7568" t="s">
        <v>3007</v>
      </c>
      <c r="H7568">
        <v>3.3399999999999999E-2</v>
      </c>
      <c r="I7568" t="s">
        <v>341</v>
      </c>
      <c r="J7568" t="s">
        <v>242</v>
      </c>
      <c r="K7568" t="s">
        <v>243</v>
      </c>
      <c r="L7568" t="s">
        <v>244</v>
      </c>
      <c r="M7568">
        <v>0</v>
      </c>
      <c r="N7568">
        <v>3.3399999999999999E-2</v>
      </c>
      <c r="O7568" t="s">
        <v>569</v>
      </c>
      <c r="P7568" t="s">
        <v>14558</v>
      </c>
      <c r="Q7568" t="s">
        <v>318</v>
      </c>
      <c r="R7568" t="s">
        <v>1479</v>
      </c>
      <c r="S7568" t="s">
        <v>249</v>
      </c>
      <c r="T7568" t="b">
        <v>1</v>
      </c>
    </row>
    <row r="7569" spans="1:20" x14ac:dyDescent="0.25">
      <c r="A7569" t="s">
        <v>259</v>
      </c>
      <c r="B7569" t="s">
        <v>260</v>
      </c>
      <c r="C7569" t="s">
        <v>237</v>
      </c>
      <c r="D7569" t="s">
        <v>2911</v>
      </c>
      <c r="E7569" t="s">
        <v>7249</v>
      </c>
      <c r="F7569" t="s">
        <v>7249</v>
      </c>
      <c r="G7569" t="s">
        <v>14559</v>
      </c>
      <c r="H7569">
        <v>0.39</v>
      </c>
      <c r="I7569" t="s">
        <v>265</v>
      </c>
      <c r="J7569" t="s">
        <v>242</v>
      </c>
      <c r="K7569" t="s">
        <v>243</v>
      </c>
      <c r="L7569" t="s">
        <v>244</v>
      </c>
      <c r="M7569">
        <v>0</v>
      </c>
      <c r="N7569">
        <v>0.39</v>
      </c>
      <c r="O7569" t="s">
        <v>266</v>
      </c>
      <c r="P7569" t="s">
        <v>14560</v>
      </c>
      <c r="Q7569" t="s">
        <v>2916</v>
      </c>
      <c r="R7569" t="s">
        <v>14561</v>
      </c>
      <c r="S7569" t="s">
        <v>270</v>
      </c>
      <c r="T7569" t="b">
        <v>1</v>
      </c>
    </row>
    <row r="7570" spans="1:20" x14ac:dyDescent="0.25">
      <c r="A7570" t="s">
        <v>259</v>
      </c>
      <c r="B7570" t="s">
        <v>260</v>
      </c>
      <c r="C7570" t="s">
        <v>294</v>
      </c>
      <c r="D7570" t="s">
        <v>2911</v>
      </c>
      <c r="E7570" t="s">
        <v>7249</v>
      </c>
      <c r="F7570" t="s">
        <v>7249</v>
      </c>
      <c r="G7570" t="s">
        <v>14559</v>
      </c>
      <c r="H7570">
        <v>0.20599999999999999</v>
      </c>
      <c r="I7570" t="s">
        <v>265</v>
      </c>
      <c r="J7570" t="s">
        <v>242</v>
      </c>
      <c r="K7570" t="s">
        <v>243</v>
      </c>
      <c r="L7570" t="s">
        <v>244</v>
      </c>
      <c r="M7570">
        <v>0</v>
      </c>
      <c r="N7570">
        <v>0.20599999999999999</v>
      </c>
      <c r="O7570" t="s">
        <v>266</v>
      </c>
      <c r="P7570" t="s">
        <v>14560</v>
      </c>
      <c r="Q7570" t="s">
        <v>2916</v>
      </c>
      <c r="R7570" t="s">
        <v>14561</v>
      </c>
      <c r="S7570" t="s">
        <v>270</v>
      </c>
      <c r="T7570" t="b">
        <v>1</v>
      </c>
    </row>
    <row r="7571" spans="1:20" x14ac:dyDescent="0.25">
      <c r="A7571" t="s">
        <v>259</v>
      </c>
      <c r="B7571" t="s">
        <v>260</v>
      </c>
      <c r="C7571" t="s">
        <v>237</v>
      </c>
      <c r="D7571" t="s">
        <v>875</v>
      </c>
      <c r="E7571" t="s">
        <v>4248</v>
      </c>
      <c r="F7571" t="s">
        <v>13024</v>
      </c>
      <c r="G7571" t="s">
        <v>13024</v>
      </c>
      <c r="H7571">
        <v>1.3072999999999999</v>
      </c>
      <c r="I7571" t="s">
        <v>265</v>
      </c>
      <c r="J7571" t="s">
        <v>242</v>
      </c>
      <c r="K7571" t="s">
        <v>243</v>
      </c>
      <c r="L7571" t="s">
        <v>244</v>
      </c>
      <c r="M7571">
        <v>0</v>
      </c>
      <c r="N7571">
        <v>1.3072999999999999</v>
      </c>
      <c r="O7571" t="s">
        <v>298</v>
      </c>
      <c r="P7571" t="s">
        <v>14562</v>
      </c>
      <c r="Q7571" t="s">
        <v>879</v>
      </c>
      <c r="R7571" t="s">
        <v>14563</v>
      </c>
      <c r="S7571" t="s">
        <v>270</v>
      </c>
      <c r="T7571" t="b">
        <v>1</v>
      </c>
    </row>
    <row r="7572" spans="1:20" x14ac:dyDescent="0.25">
      <c r="A7572" t="s">
        <v>259</v>
      </c>
      <c r="B7572" t="s">
        <v>260</v>
      </c>
      <c r="C7572" t="s">
        <v>294</v>
      </c>
      <c r="D7572" t="s">
        <v>875</v>
      </c>
      <c r="E7572" t="s">
        <v>4248</v>
      </c>
      <c r="F7572" t="s">
        <v>13024</v>
      </c>
      <c r="G7572" t="s">
        <v>13024</v>
      </c>
      <c r="H7572">
        <v>1.0129999999999999</v>
      </c>
      <c r="I7572" t="s">
        <v>265</v>
      </c>
      <c r="J7572" t="s">
        <v>242</v>
      </c>
      <c r="K7572" t="s">
        <v>243</v>
      </c>
      <c r="L7572" t="s">
        <v>244</v>
      </c>
      <c r="M7572">
        <v>0</v>
      </c>
      <c r="N7572">
        <v>1.0129999999999999</v>
      </c>
      <c r="O7572" t="s">
        <v>298</v>
      </c>
      <c r="P7572" t="s">
        <v>14562</v>
      </c>
      <c r="Q7572" t="s">
        <v>879</v>
      </c>
      <c r="R7572" t="s">
        <v>14563</v>
      </c>
      <c r="S7572" t="s">
        <v>270</v>
      </c>
      <c r="T7572" t="b">
        <v>1</v>
      </c>
    </row>
    <row r="7573" spans="1:20" x14ac:dyDescent="0.25">
      <c r="A7573" t="s">
        <v>259</v>
      </c>
      <c r="B7573" t="s">
        <v>260</v>
      </c>
      <c r="C7573" t="s">
        <v>237</v>
      </c>
      <c r="D7573" t="s">
        <v>1316</v>
      </c>
      <c r="E7573" t="s">
        <v>2259</v>
      </c>
      <c r="F7573" t="s">
        <v>8232</v>
      </c>
      <c r="G7573" t="s">
        <v>10589</v>
      </c>
      <c r="H7573">
        <v>0.58499999999999996</v>
      </c>
      <c r="I7573" t="s">
        <v>265</v>
      </c>
      <c r="J7573" t="s">
        <v>242</v>
      </c>
      <c r="K7573" t="s">
        <v>243</v>
      </c>
      <c r="L7573" t="s">
        <v>244</v>
      </c>
      <c r="M7573">
        <v>0</v>
      </c>
      <c r="N7573">
        <v>0.58499999999999996</v>
      </c>
      <c r="O7573" t="s">
        <v>1364</v>
      </c>
      <c r="P7573" t="s">
        <v>6657</v>
      </c>
      <c r="Q7573" t="s">
        <v>1321</v>
      </c>
      <c r="R7573" t="s">
        <v>14564</v>
      </c>
      <c r="S7573" t="s">
        <v>270</v>
      </c>
      <c r="T7573" t="b">
        <v>1</v>
      </c>
    </row>
    <row r="7574" spans="1:20" x14ac:dyDescent="0.25">
      <c r="A7574" t="s">
        <v>259</v>
      </c>
      <c r="B7574" t="s">
        <v>260</v>
      </c>
      <c r="C7574" t="s">
        <v>336</v>
      </c>
      <c r="D7574" t="s">
        <v>1316</v>
      </c>
      <c r="E7574" t="s">
        <v>2259</v>
      </c>
      <c r="F7574" t="s">
        <v>8232</v>
      </c>
      <c r="G7574" t="s">
        <v>10589</v>
      </c>
      <c r="H7574">
        <v>2172</v>
      </c>
      <c r="I7574" t="s">
        <v>265</v>
      </c>
      <c r="J7574" t="s">
        <v>242</v>
      </c>
      <c r="K7574" t="s">
        <v>243</v>
      </c>
      <c r="L7574" t="s">
        <v>244</v>
      </c>
      <c r="M7574">
        <v>0</v>
      </c>
      <c r="N7574">
        <v>2172</v>
      </c>
      <c r="O7574" t="s">
        <v>1212</v>
      </c>
      <c r="P7574" t="s">
        <v>6657</v>
      </c>
      <c r="Q7574" t="s">
        <v>1321</v>
      </c>
      <c r="R7574" t="s">
        <v>14565</v>
      </c>
      <c r="S7574" t="s">
        <v>270</v>
      </c>
      <c r="T7574" t="b">
        <v>1</v>
      </c>
    </row>
    <row r="7575" spans="1:20" x14ac:dyDescent="0.25">
      <c r="A7575" t="s">
        <v>259</v>
      </c>
      <c r="B7575" t="s">
        <v>260</v>
      </c>
      <c r="C7575" t="s">
        <v>336</v>
      </c>
      <c r="D7575" t="s">
        <v>1316</v>
      </c>
      <c r="E7575" t="s">
        <v>2259</v>
      </c>
      <c r="F7575" t="s">
        <v>8232</v>
      </c>
      <c r="G7575" t="s">
        <v>10589</v>
      </c>
      <c r="H7575">
        <v>4224</v>
      </c>
      <c r="I7575" t="s">
        <v>265</v>
      </c>
      <c r="J7575" t="s">
        <v>242</v>
      </c>
      <c r="K7575" t="s">
        <v>243</v>
      </c>
      <c r="L7575" t="s">
        <v>244</v>
      </c>
      <c r="M7575">
        <v>0</v>
      </c>
      <c r="N7575">
        <v>4224</v>
      </c>
      <c r="O7575" t="s">
        <v>1212</v>
      </c>
      <c r="P7575" t="s">
        <v>6657</v>
      </c>
      <c r="Q7575" t="s">
        <v>1321</v>
      </c>
      <c r="R7575" t="s">
        <v>14566</v>
      </c>
      <c r="S7575" t="s">
        <v>270</v>
      </c>
      <c r="T7575" t="b">
        <v>1</v>
      </c>
    </row>
    <row r="7576" spans="1:20" x14ac:dyDescent="0.25">
      <c r="A7576" t="s">
        <v>259</v>
      </c>
      <c r="B7576" t="s">
        <v>260</v>
      </c>
      <c r="C7576" t="s">
        <v>237</v>
      </c>
      <c r="D7576" t="s">
        <v>1428</v>
      </c>
      <c r="E7576" t="s">
        <v>7936</v>
      </c>
      <c r="F7576" t="s">
        <v>7937</v>
      </c>
      <c r="G7576" t="s">
        <v>7937</v>
      </c>
      <c r="H7576">
        <v>0.436</v>
      </c>
      <c r="I7576" t="s">
        <v>265</v>
      </c>
      <c r="J7576" t="s">
        <v>242</v>
      </c>
      <c r="K7576" t="s">
        <v>243</v>
      </c>
      <c r="L7576" t="s">
        <v>244</v>
      </c>
      <c r="M7576">
        <v>0</v>
      </c>
      <c r="N7576">
        <v>0.436</v>
      </c>
      <c r="O7576" t="s">
        <v>1309</v>
      </c>
      <c r="P7576" t="s">
        <v>4188</v>
      </c>
      <c r="Q7576" t="s">
        <v>1432</v>
      </c>
      <c r="R7576" t="s">
        <v>14567</v>
      </c>
      <c r="S7576" t="s">
        <v>270</v>
      </c>
      <c r="T7576" t="b">
        <v>0</v>
      </c>
    </row>
    <row r="7577" spans="1:20" x14ac:dyDescent="0.25">
      <c r="A7577" t="s">
        <v>259</v>
      </c>
      <c r="B7577" t="s">
        <v>260</v>
      </c>
      <c r="C7577" t="s">
        <v>294</v>
      </c>
      <c r="D7577" t="s">
        <v>1428</v>
      </c>
      <c r="E7577" t="s">
        <v>7936</v>
      </c>
      <c r="F7577" t="s">
        <v>7937</v>
      </c>
      <c r="G7577" t="s">
        <v>7937</v>
      </c>
      <c r="H7577">
        <v>0.252</v>
      </c>
      <c r="I7577" t="s">
        <v>265</v>
      </c>
      <c r="J7577" t="s">
        <v>242</v>
      </c>
      <c r="K7577" t="s">
        <v>243</v>
      </c>
      <c r="L7577" t="s">
        <v>244</v>
      </c>
      <c r="M7577">
        <v>0</v>
      </c>
      <c r="N7577">
        <v>0.252</v>
      </c>
      <c r="O7577" t="s">
        <v>1309</v>
      </c>
      <c r="P7577" t="s">
        <v>4188</v>
      </c>
      <c r="Q7577" t="s">
        <v>1432</v>
      </c>
      <c r="R7577" t="s">
        <v>14567</v>
      </c>
      <c r="S7577" t="s">
        <v>270</v>
      </c>
      <c r="T7577" t="b">
        <v>0</v>
      </c>
    </row>
    <row r="7578" spans="1:20" x14ac:dyDescent="0.25">
      <c r="A7578" t="s">
        <v>259</v>
      </c>
      <c r="B7578" t="s">
        <v>260</v>
      </c>
      <c r="C7578" t="s">
        <v>237</v>
      </c>
      <c r="D7578" t="s">
        <v>3581</v>
      </c>
      <c r="E7578" t="s">
        <v>3431</v>
      </c>
      <c r="F7578" t="s">
        <v>3431</v>
      </c>
      <c r="G7578" t="s">
        <v>11534</v>
      </c>
      <c r="H7578">
        <v>2.1800000000000002</v>
      </c>
      <c r="I7578" t="s">
        <v>265</v>
      </c>
      <c r="J7578" t="s">
        <v>242</v>
      </c>
      <c r="K7578" t="s">
        <v>243</v>
      </c>
      <c r="L7578" t="s">
        <v>244</v>
      </c>
      <c r="M7578">
        <v>0</v>
      </c>
      <c r="N7578">
        <v>2.1800000000000002</v>
      </c>
      <c r="O7578" t="s">
        <v>324</v>
      </c>
      <c r="P7578" t="s">
        <v>14568</v>
      </c>
      <c r="Q7578" t="s">
        <v>3586</v>
      </c>
      <c r="R7578" t="s">
        <v>14569</v>
      </c>
      <c r="S7578" t="s">
        <v>270</v>
      </c>
      <c r="T7578" t="b">
        <v>1</v>
      </c>
    </row>
    <row r="7579" spans="1:20" x14ac:dyDescent="0.25">
      <c r="A7579" t="s">
        <v>259</v>
      </c>
      <c r="B7579" t="s">
        <v>260</v>
      </c>
      <c r="C7579" t="s">
        <v>294</v>
      </c>
      <c r="D7579" t="s">
        <v>3581</v>
      </c>
      <c r="E7579" t="s">
        <v>3431</v>
      </c>
      <c r="F7579" t="s">
        <v>3431</v>
      </c>
      <c r="G7579" t="s">
        <v>11534</v>
      </c>
      <c r="H7579">
        <v>1.26</v>
      </c>
      <c r="I7579" t="s">
        <v>265</v>
      </c>
      <c r="J7579" t="s">
        <v>242</v>
      </c>
      <c r="K7579" t="s">
        <v>243</v>
      </c>
      <c r="L7579" t="s">
        <v>244</v>
      </c>
      <c r="M7579">
        <v>0</v>
      </c>
      <c r="N7579">
        <v>1.26</v>
      </c>
      <c r="O7579" t="s">
        <v>324</v>
      </c>
      <c r="P7579" t="s">
        <v>14568</v>
      </c>
      <c r="Q7579" t="s">
        <v>3586</v>
      </c>
      <c r="R7579" t="s">
        <v>14569</v>
      </c>
      <c r="S7579" t="s">
        <v>270</v>
      </c>
      <c r="T7579" t="b">
        <v>1</v>
      </c>
    </row>
    <row r="7580" spans="1:20" x14ac:dyDescent="0.25">
      <c r="A7580" t="s">
        <v>259</v>
      </c>
      <c r="B7580" t="s">
        <v>260</v>
      </c>
      <c r="C7580" t="s">
        <v>237</v>
      </c>
      <c r="D7580" t="s">
        <v>677</v>
      </c>
      <c r="E7580" t="s">
        <v>1939</v>
      </c>
      <c r="F7580" t="s">
        <v>1940</v>
      </c>
      <c r="G7580" t="s">
        <v>1940</v>
      </c>
      <c r="H7580">
        <v>8.72E-2</v>
      </c>
      <c r="I7580" t="s">
        <v>265</v>
      </c>
      <c r="J7580" t="s">
        <v>242</v>
      </c>
      <c r="K7580" t="s">
        <v>243</v>
      </c>
      <c r="L7580" t="s">
        <v>244</v>
      </c>
      <c r="M7580">
        <v>0</v>
      </c>
      <c r="N7580">
        <v>8.72E-2</v>
      </c>
      <c r="O7580" t="s">
        <v>446</v>
      </c>
      <c r="P7580" t="s">
        <v>14570</v>
      </c>
      <c r="Q7580" t="s">
        <v>681</v>
      </c>
      <c r="R7580" t="s">
        <v>14571</v>
      </c>
      <c r="S7580" t="s">
        <v>270</v>
      </c>
      <c r="T7580" t="b">
        <v>1</v>
      </c>
    </row>
    <row r="7581" spans="1:20" x14ac:dyDescent="0.25">
      <c r="A7581" t="s">
        <v>259</v>
      </c>
      <c r="B7581" t="s">
        <v>260</v>
      </c>
      <c r="C7581" t="s">
        <v>294</v>
      </c>
      <c r="D7581" t="s">
        <v>677</v>
      </c>
      <c r="E7581" t="s">
        <v>1939</v>
      </c>
      <c r="F7581" t="s">
        <v>1940</v>
      </c>
      <c r="G7581" t="s">
        <v>1940</v>
      </c>
      <c r="H7581">
        <v>5.04E-2</v>
      </c>
      <c r="I7581" t="s">
        <v>265</v>
      </c>
      <c r="J7581" t="s">
        <v>242</v>
      </c>
      <c r="K7581" t="s">
        <v>243</v>
      </c>
      <c r="L7581" t="s">
        <v>244</v>
      </c>
      <c r="M7581">
        <v>0</v>
      </c>
      <c r="N7581">
        <v>5.04E-2</v>
      </c>
      <c r="O7581" t="s">
        <v>310</v>
      </c>
      <c r="P7581" t="s">
        <v>14570</v>
      </c>
      <c r="Q7581" t="s">
        <v>681</v>
      </c>
      <c r="R7581" t="s">
        <v>14571</v>
      </c>
      <c r="S7581" t="s">
        <v>270</v>
      </c>
      <c r="T7581" t="b">
        <v>1</v>
      </c>
    </row>
    <row r="7582" spans="1:20" x14ac:dyDescent="0.25">
      <c r="A7582" t="s">
        <v>259</v>
      </c>
      <c r="B7582" t="s">
        <v>260</v>
      </c>
      <c r="C7582" t="s">
        <v>237</v>
      </c>
      <c r="D7582" t="s">
        <v>635</v>
      </c>
      <c r="E7582" t="s">
        <v>2152</v>
      </c>
      <c r="F7582" t="s">
        <v>2153</v>
      </c>
      <c r="G7582" t="s">
        <v>2153</v>
      </c>
      <c r="H7582">
        <v>5.7599999999999998E-2</v>
      </c>
      <c r="I7582" t="s">
        <v>265</v>
      </c>
      <c r="J7582" t="s">
        <v>242</v>
      </c>
      <c r="K7582" t="s">
        <v>243</v>
      </c>
      <c r="L7582" t="s">
        <v>244</v>
      </c>
      <c r="M7582">
        <v>0</v>
      </c>
      <c r="N7582">
        <v>5.7599999999999998E-2</v>
      </c>
      <c r="O7582" t="s">
        <v>324</v>
      </c>
      <c r="P7582" t="s">
        <v>14572</v>
      </c>
      <c r="Q7582" t="s">
        <v>639</v>
      </c>
      <c r="R7582" t="s">
        <v>14573</v>
      </c>
      <c r="S7582" t="s">
        <v>270</v>
      </c>
      <c r="T7582" t="b">
        <v>1</v>
      </c>
    </row>
    <row r="7583" spans="1:20" x14ac:dyDescent="0.25">
      <c r="A7583" t="s">
        <v>259</v>
      </c>
      <c r="B7583" t="s">
        <v>382</v>
      </c>
      <c r="C7583" t="s">
        <v>237</v>
      </c>
      <c r="D7583" t="s">
        <v>2188</v>
      </c>
      <c r="F7583" t="s">
        <v>14574</v>
      </c>
      <c r="G7583" t="s">
        <v>14574</v>
      </c>
      <c r="H7583">
        <v>0.65100000000000002</v>
      </c>
      <c r="I7583" t="s">
        <v>265</v>
      </c>
      <c r="J7583" t="s">
        <v>242</v>
      </c>
      <c r="K7583" t="s">
        <v>243</v>
      </c>
      <c r="L7583" t="s">
        <v>244</v>
      </c>
      <c r="M7583">
        <v>0</v>
      </c>
      <c r="N7583">
        <v>0.65100000000000002</v>
      </c>
      <c r="O7583" t="s">
        <v>324</v>
      </c>
      <c r="P7583" t="s">
        <v>14575</v>
      </c>
      <c r="Q7583" t="s">
        <v>2191</v>
      </c>
      <c r="R7583" t="s">
        <v>14576</v>
      </c>
      <c r="S7583" t="s">
        <v>390</v>
      </c>
      <c r="T7583" t="b">
        <v>1</v>
      </c>
    </row>
    <row r="7584" spans="1:20" x14ac:dyDescent="0.25">
      <c r="A7584" t="s">
        <v>259</v>
      </c>
      <c r="B7584" t="s">
        <v>382</v>
      </c>
      <c r="C7584" t="s">
        <v>294</v>
      </c>
      <c r="D7584" t="s">
        <v>2188</v>
      </c>
      <c r="F7584" t="s">
        <v>14574</v>
      </c>
      <c r="G7584" t="s">
        <v>14574</v>
      </c>
      <c r="H7584">
        <v>0.33800000000000002</v>
      </c>
      <c r="I7584" t="s">
        <v>265</v>
      </c>
      <c r="J7584" t="s">
        <v>242</v>
      </c>
      <c r="K7584" t="s">
        <v>243</v>
      </c>
      <c r="L7584" t="s">
        <v>244</v>
      </c>
      <c r="M7584">
        <v>0</v>
      </c>
      <c r="N7584">
        <v>0.33800000000000002</v>
      </c>
      <c r="O7584" t="s">
        <v>324</v>
      </c>
      <c r="P7584" t="s">
        <v>14575</v>
      </c>
      <c r="Q7584" t="s">
        <v>2191</v>
      </c>
      <c r="R7584" t="s">
        <v>14576</v>
      </c>
      <c r="S7584" t="s">
        <v>390</v>
      </c>
      <c r="T7584" t="b">
        <v>1</v>
      </c>
    </row>
    <row r="7585" spans="1:20" x14ac:dyDescent="0.25">
      <c r="A7585" t="s">
        <v>259</v>
      </c>
      <c r="B7585" t="s">
        <v>260</v>
      </c>
      <c r="C7585" t="s">
        <v>237</v>
      </c>
      <c r="D7585" t="s">
        <v>715</v>
      </c>
      <c r="E7585" t="s">
        <v>10182</v>
      </c>
      <c r="F7585" t="s">
        <v>10271</v>
      </c>
      <c r="G7585" t="s">
        <v>10272</v>
      </c>
      <c r="H7585">
        <v>1.784</v>
      </c>
      <c r="I7585" t="s">
        <v>265</v>
      </c>
      <c r="J7585" t="s">
        <v>242</v>
      </c>
      <c r="K7585" t="s">
        <v>243</v>
      </c>
      <c r="L7585" t="s">
        <v>244</v>
      </c>
      <c r="M7585">
        <v>0</v>
      </c>
      <c r="N7585">
        <v>1.784</v>
      </c>
      <c r="O7585" t="s">
        <v>446</v>
      </c>
      <c r="P7585" t="s">
        <v>14577</v>
      </c>
      <c r="Q7585" t="s">
        <v>717</v>
      </c>
      <c r="R7585" t="s">
        <v>14578</v>
      </c>
      <c r="S7585" t="s">
        <v>270</v>
      </c>
      <c r="T7585" t="b">
        <v>1</v>
      </c>
    </row>
    <row r="7586" spans="1:20" x14ac:dyDescent="0.25">
      <c r="A7586" t="s">
        <v>259</v>
      </c>
      <c r="B7586" t="s">
        <v>260</v>
      </c>
      <c r="C7586" t="s">
        <v>294</v>
      </c>
      <c r="D7586" t="s">
        <v>715</v>
      </c>
      <c r="E7586" t="s">
        <v>10182</v>
      </c>
      <c r="F7586" t="s">
        <v>10271</v>
      </c>
      <c r="G7586" t="s">
        <v>10272</v>
      </c>
      <c r="H7586">
        <v>1.048</v>
      </c>
      <c r="I7586" t="s">
        <v>265</v>
      </c>
      <c r="J7586" t="s">
        <v>242</v>
      </c>
      <c r="K7586" t="s">
        <v>243</v>
      </c>
      <c r="L7586" t="s">
        <v>244</v>
      </c>
      <c r="M7586">
        <v>0</v>
      </c>
      <c r="N7586">
        <v>1.048</v>
      </c>
      <c r="O7586" t="s">
        <v>446</v>
      </c>
      <c r="P7586" t="s">
        <v>14577</v>
      </c>
      <c r="Q7586" t="s">
        <v>717</v>
      </c>
      <c r="R7586" t="s">
        <v>14578</v>
      </c>
      <c r="S7586" t="s">
        <v>270</v>
      </c>
      <c r="T7586" t="b">
        <v>1</v>
      </c>
    </row>
    <row r="7587" spans="1:20" x14ac:dyDescent="0.25">
      <c r="A7587" t="s">
        <v>236</v>
      </c>
      <c r="B7587" t="s">
        <v>236</v>
      </c>
      <c r="C7587" t="s">
        <v>237</v>
      </c>
      <c r="D7587" t="s">
        <v>566</v>
      </c>
      <c r="F7587" t="s">
        <v>1562</v>
      </c>
      <c r="G7587" t="s">
        <v>2487</v>
      </c>
      <c r="H7587">
        <v>0.13650000000000001</v>
      </c>
      <c r="I7587">
        <v>100</v>
      </c>
      <c r="J7587" t="s">
        <v>242</v>
      </c>
      <c r="K7587" t="s">
        <v>243</v>
      </c>
      <c r="L7587" t="s">
        <v>244</v>
      </c>
      <c r="M7587">
        <v>0</v>
      </c>
      <c r="N7587">
        <v>0.13650000000000001</v>
      </c>
      <c r="O7587" t="s">
        <v>690</v>
      </c>
      <c r="P7587" t="s">
        <v>2488</v>
      </c>
      <c r="Q7587" t="s">
        <v>571</v>
      </c>
      <c r="R7587" t="s">
        <v>7544</v>
      </c>
      <c r="S7587" t="s">
        <v>249</v>
      </c>
      <c r="T7587" t="b">
        <v>0</v>
      </c>
    </row>
    <row r="7588" spans="1:20" x14ac:dyDescent="0.25">
      <c r="A7588" t="s">
        <v>259</v>
      </c>
      <c r="B7588" t="s">
        <v>260</v>
      </c>
      <c r="C7588" t="s">
        <v>237</v>
      </c>
      <c r="D7588" t="s">
        <v>853</v>
      </c>
      <c r="E7588" t="s">
        <v>7266</v>
      </c>
      <c r="F7588" t="s">
        <v>14234</v>
      </c>
      <c r="G7588" t="s">
        <v>14235</v>
      </c>
      <c r="H7588">
        <v>1.536</v>
      </c>
      <c r="I7588" t="s">
        <v>265</v>
      </c>
      <c r="J7588" t="s">
        <v>242</v>
      </c>
      <c r="K7588" t="s">
        <v>243</v>
      </c>
      <c r="L7588" t="s">
        <v>244</v>
      </c>
      <c r="M7588">
        <v>0</v>
      </c>
      <c r="N7588">
        <v>1.536</v>
      </c>
      <c r="O7588" t="s">
        <v>518</v>
      </c>
      <c r="P7588" t="s">
        <v>14579</v>
      </c>
      <c r="Q7588" t="s">
        <v>858</v>
      </c>
      <c r="R7588" t="s">
        <v>14580</v>
      </c>
      <c r="S7588" t="s">
        <v>270</v>
      </c>
      <c r="T7588" t="b">
        <v>1</v>
      </c>
    </row>
    <row r="7589" spans="1:20" x14ac:dyDescent="0.25">
      <c r="A7589" t="s">
        <v>259</v>
      </c>
      <c r="B7589" t="s">
        <v>260</v>
      </c>
      <c r="C7589" t="s">
        <v>336</v>
      </c>
      <c r="D7589" t="s">
        <v>853</v>
      </c>
      <c r="E7589" t="s">
        <v>7266</v>
      </c>
      <c r="F7589" t="s">
        <v>14234</v>
      </c>
      <c r="G7589" t="s">
        <v>14235</v>
      </c>
      <c r="H7589">
        <v>10764</v>
      </c>
      <c r="I7589" t="s">
        <v>265</v>
      </c>
      <c r="J7589" t="s">
        <v>242</v>
      </c>
      <c r="K7589" t="s">
        <v>243</v>
      </c>
      <c r="L7589" t="s">
        <v>244</v>
      </c>
      <c r="M7589">
        <v>0</v>
      </c>
      <c r="N7589">
        <v>10764</v>
      </c>
      <c r="O7589" t="s">
        <v>518</v>
      </c>
      <c r="P7589" t="s">
        <v>14579</v>
      </c>
      <c r="Q7589" t="s">
        <v>858</v>
      </c>
      <c r="R7589" t="s">
        <v>14581</v>
      </c>
      <c r="S7589" t="s">
        <v>270</v>
      </c>
      <c r="T7589" t="b">
        <v>1</v>
      </c>
    </row>
    <row r="7590" spans="1:20" x14ac:dyDescent="0.25">
      <c r="A7590" t="s">
        <v>259</v>
      </c>
      <c r="B7590" t="s">
        <v>260</v>
      </c>
      <c r="C7590" t="s">
        <v>336</v>
      </c>
      <c r="D7590" t="s">
        <v>853</v>
      </c>
      <c r="E7590" t="s">
        <v>7266</v>
      </c>
      <c r="F7590" t="s">
        <v>14234</v>
      </c>
      <c r="G7590" t="s">
        <v>14235</v>
      </c>
      <c r="H7590">
        <v>24220</v>
      </c>
      <c r="I7590" t="s">
        <v>265</v>
      </c>
      <c r="J7590" t="s">
        <v>242</v>
      </c>
      <c r="K7590" t="s">
        <v>243</v>
      </c>
      <c r="L7590" t="s">
        <v>244</v>
      </c>
      <c r="M7590">
        <v>0</v>
      </c>
      <c r="N7590">
        <v>24220</v>
      </c>
      <c r="O7590" t="s">
        <v>518</v>
      </c>
      <c r="P7590" t="s">
        <v>14579</v>
      </c>
      <c r="Q7590" t="s">
        <v>858</v>
      </c>
      <c r="R7590" t="s">
        <v>14582</v>
      </c>
      <c r="S7590" t="s">
        <v>270</v>
      </c>
      <c r="T7590" t="b">
        <v>1</v>
      </c>
    </row>
    <row r="7591" spans="1:20" x14ac:dyDescent="0.25">
      <c r="A7591" t="s">
        <v>259</v>
      </c>
      <c r="B7591" t="s">
        <v>260</v>
      </c>
      <c r="C7591" t="s">
        <v>237</v>
      </c>
      <c r="D7591" t="s">
        <v>762</v>
      </c>
      <c r="E7591" t="s">
        <v>2995</v>
      </c>
      <c r="F7591" t="s">
        <v>2995</v>
      </c>
      <c r="G7591" t="s">
        <v>10106</v>
      </c>
      <c r="H7591">
        <v>0.41</v>
      </c>
      <c r="I7591" t="s">
        <v>265</v>
      </c>
      <c r="J7591" t="s">
        <v>242</v>
      </c>
      <c r="K7591" t="s">
        <v>243</v>
      </c>
      <c r="L7591" t="s">
        <v>244</v>
      </c>
      <c r="M7591">
        <v>0</v>
      </c>
      <c r="N7591">
        <v>0.41</v>
      </c>
      <c r="O7591" t="s">
        <v>266</v>
      </c>
      <c r="P7591" t="s">
        <v>14583</v>
      </c>
      <c r="Q7591" t="s">
        <v>766</v>
      </c>
      <c r="R7591" t="s">
        <v>14584</v>
      </c>
      <c r="S7591" t="s">
        <v>270</v>
      </c>
      <c r="T7591" t="b">
        <v>1</v>
      </c>
    </row>
    <row r="7592" spans="1:20" x14ac:dyDescent="0.25">
      <c r="A7592" t="s">
        <v>259</v>
      </c>
      <c r="B7592" t="s">
        <v>260</v>
      </c>
      <c r="C7592" t="s">
        <v>294</v>
      </c>
      <c r="D7592" t="s">
        <v>762</v>
      </c>
      <c r="E7592" t="s">
        <v>2995</v>
      </c>
      <c r="F7592" t="s">
        <v>2995</v>
      </c>
      <c r="G7592" t="s">
        <v>10106</v>
      </c>
      <c r="H7592">
        <v>0.22600000000000001</v>
      </c>
      <c r="I7592" t="s">
        <v>265</v>
      </c>
      <c r="J7592" t="s">
        <v>242</v>
      </c>
      <c r="K7592" t="s">
        <v>243</v>
      </c>
      <c r="L7592" t="s">
        <v>244</v>
      </c>
      <c r="M7592">
        <v>0</v>
      </c>
      <c r="N7592">
        <v>0.22600000000000001</v>
      </c>
      <c r="O7592" t="s">
        <v>266</v>
      </c>
      <c r="P7592" t="s">
        <v>14583</v>
      </c>
      <c r="Q7592" t="s">
        <v>766</v>
      </c>
      <c r="R7592" t="s">
        <v>14584</v>
      </c>
      <c r="S7592" t="s">
        <v>270</v>
      </c>
      <c r="T7592" t="b">
        <v>1</v>
      </c>
    </row>
    <row r="7593" spans="1:20" x14ac:dyDescent="0.25">
      <c r="A7593" t="s">
        <v>259</v>
      </c>
      <c r="B7593" t="s">
        <v>260</v>
      </c>
      <c r="C7593" t="s">
        <v>237</v>
      </c>
      <c r="D7593" t="s">
        <v>4334</v>
      </c>
      <c r="E7593" t="s">
        <v>5980</v>
      </c>
      <c r="F7593" t="s">
        <v>14585</v>
      </c>
      <c r="G7593" t="s">
        <v>14585</v>
      </c>
      <c r="H7593">
        <v>3.96</v>
      </c>
      <c r="I7593" t="s">
        <v>265</v>
      </c>
      <c r="J7593" t="s">
        <v>242</v>
      </c>
      <c r="K7593" t="s">
        <v>243</v>
      </c>
      <c r="L7593" t="s">
        <v>244</v>
      </c>
      <c r="M7593">
        <v>0</v>
      </c>
      <c r="N7593">
        <v>3.96</v>
      </c>
      <c r="O7593" t="s">
        <v>3404</v>
      </c>
      <c r="P7593" t="s">
        <v>14586</v>
      </c>
      <c r="Q7593" t="s">
        <v>4338</v>
      </c>
      <c r="R7593" t="s">
        <v>14587</v>
      </c>
      <c r="S7593" t="s">
        <v>270</v>
      </c>
      <c r="T7593" t="b">
        <v>1</v>
      </c>
    </row>
    <row r="7594" spans="1:20" x14ac:dyDescent="0.25">
      <c r="A7594" t="s">
        <v>259</v>
      </c>
      <c r="B7594" t="s">
        <v>260</v>
      </c>
      <c r="C7594" t="s">
        <v>237</v>
      </c>
      <c r="D7594" t="s">
        <v>2696</v>
      </c>
      <c r="E7594" t="s">
        <v>797</v>
      </c>
      <c r="F7594" t="s">
        <v>9639</v>
      </c>
      <c r="G7594" t="s">
        <v>9639</v>
      </c>
      <c r="H7594">
        <v>5.04E-2</v>
      </c>
      <c r="I7594" t="s">
        <v>265</v>
      </c>
      <c r="J7594" t="s">
        <v>242</v>
      </c>
      <c r="K7594" t="s">
        <v>243</v>
      </c>
      <c r="L7594" t="s">
        <v>244</v>
      </c>
      <c r="M7594">
        <v>0</v>
      </c>
      <c r="N7594">
        <v>5.04E-2</v>
      </c>
      <c r="O7594" t="s">
        <v>372</v>
      </c>
      <c r="P7594" t="s">
        <v>14588</v>
      </c>
      <c r="Q7594" t="s">
        <v>2700</v>
      </c>
      <c r="R7594" t="s">
        <v>14589</v>
      </c>
      <c r="S7594" t="s">
        <v>270</v>
      </c>
      <c r="T7594" t="b">
        <v>1</v>
      </c>
    </row>
    <row r="7595" spans="1:20" x14ac:dyDescent="0.25">
      <c r="A7595" t="s">
        <v>236</v>
      </c>
      <c r="B7595" t="s">
        <v>236</v>
      </c>
      <c r="C7595" t="s">
        <v>237</v>
      </c>
      <c r="D7595" t="s">
        <v>566</v>
      </c>
      <c r="E7595" t="s">
        <v>251</v>
      </c>
      <c r="F7595" t="s">
        <v>459</v>
      </c>
      <c r="G7595" t="s">
        <v>7679</v>
      </c>
      <c r="H7595">
        <v>1.06E-2</v>
      </c>
      <c r="I7595" t="s">
        <v>341</v>
      </c>
      <c r="J7595" t="s">
        <v>242</v>
      </c>
      <c r="K7595" t="s">
        <v>243</v>
      </c>
      <c r="L7595" t="s">
        <v>244</v>
      </c>
      <c r="M7595">
        <v>0</v>
      </c>
      <c r="N7595">
        <v>1.06E-2</v>
      </c>
      <c r="O7595" t="s">
        <v>255</v>
      </c>
      <c r="P7595" t="s">
        <v>14590</v>
      </c>
      <c r="Q7595" t="s">
        <v>571</v>
      </c>
      <c r="R7595" t="s">
        <v>1814</v>
      </c>
      <c r="S7595" t="s">
        <v>249</v>
      </c>
      <c r="T7595" t="b">
        <v>1</v>
      </c>
    </row>
    <row r="7596" spans="1:20" x14ac:dyDescent="0.25">
      <c r="A7596" t="s">
        <v>259</v>
      </c>
      <c r="B7596" t="s">
        <v>260</v>
      </c>
      <c r="C7596" t="s">
        <v>237</v>
      </c>
      <c r="D7596" t="s">
        <v>295</v>
      </c>
      <c r="E7596" t="s">
        <v>348</v>
      </c>
      <c r="F7596" t="s">
        <v>6225</v>
      </c>
      <c r="G7596" t="s">
        <v>6225</v>
      </c>
      <c r="H7596">
        <v>0.15365000000000001</v>
      </c>
      <c r="I7596" t="s">
        <v>265</v>
      </c>
      <c r="J7596" t="s">
        <v>242</v>
      </c>
      <c r="K7596" t="s">
        <v>243</v>
      </c>
      <c r="L7596" t="s">
        <v>244</v>
      </c>
      <c r="M7596">
        <v>0</v>
      </c>
      <c r="N7596">
        <v>0.15365000000000001</v>
      </c>
      <c r="O7596" t="s">
        <v>298</v>
      </c>
      <c r="P7596" t="s">
        <v>14591</v>
      </c>
      <c r="Q7596" t="s">
        <v>300</v>
      </c>
      <c r="R7596" t="s">
        <v>14592</v>
      </c>
      <c r="S7596" t="s">
        <v>270</v>
      </c>
      <c r="T7596" t="b">
        <v>1</v>
      </c>
    </row>
    <row r="7597" spans="1:20" x14ac:dyDescent="0.25">
      <c r="A7597" t="s">
        <v>259</v>
      </c>
      <c r="B7597" t="s">
        <v>260</v>
      </c>
      <c r="C7597" t="s">
        <v>237</v>
      </c>
      <c r="D7597" t="s">
        <v>4076</v>
      </c>
      <c r="E7597" t="s">
        <v>4077</v>
      </c>
      <c r="F7597" t="s">
        <v>12930</v>
      </c>
      <c r="G7597" t="s">
        <v>12931</v>
      </c>
      <c r="H7597">
        <v>0.82899999999999996</v>
      </c>
      <c r="I7597" t="s">
        <v>265</v>
      </c>
      <c r="J7597" t="s">
        <v>242</v>
      </c>
      <c r="K7597" t="s">
        <v>243</v>
      </c>
      <c r="L7597" t="s">
        <v>244</v>
      </c>
      <c r="M7597">
        <v>0</v>
      </c>
      <c r="N7597">
        <v>0.82899999999999996</v>
      </c>
      <c r="O7597" t="s">
        <v>660</v>
      </c>
      <c r="P7597" t="s">
        <v>14593</v>
      </c>
      <c r="Q7597" t="s">
        <v>4081</v>
      </c>
      <c r="R7597" t="s">
        <v>14594</v>
      </c>
      <c r="S7597" t="s">
        <v>270</v>
      </c>
      <c r="T7597" t="b">
        <v>1</v>
      </c>
    </row>
    <row r="7598" spans="1:20" x14ac:dyDescent="0.25">
      <c r="A7598" t="s">
        <v>259</v>
      </c>
      <c r="B7598" t="s">
        <v>260</v>
      </c>
      <c r="C7598" t="s">
        <v>294</v>
      </c>
      <c r="D7598" t="s">
        <v>4076</v>
      </c>
      <c r="E7598" t="s">
        <v>4077</v>
      </c>
      <c r="F7598" t="s">
        <v>12930</v>
      </c>
      <c r="G7598" t="s">
        <v>12931</v>
      </c>
      <c r="H7598">
        <v>0.26700000000000002</v>
      </c>
      <c r="I7598" t="s">
        <v>265</v>
      </c>
      <c r="J7598" t="s">
        <v>242</v>
      </c>
      <c r="K7598" t="s">
        <v>243</v>
      </c>
      <c r="L7598" t="s">
        <v>244</v>
      </c>
      <c r="M7598">
        <v>0</v>
      </c>
      <c r="N7598">
        <v>0.26700000000000002</v>
      </c>
      <c r="O7598" t="s">
        <v>660</v>
      </c>
      <c r="P7598" t="s">
        <v>14593</v>
      </c>
      <c r="Q7598" t="s">
        <v>4081</v>
      </c>
      <c r="R7598" t="s">
        <v>14594</v>
      </c>
      <c r="S7598" t="s">
        <v>270</v>
      </c>
      <c r="T7598" t="b">
        <v>1</v>
      </c>
    </row>
    <row r="7599" spans="1:20" x14ac:dyDescent="0.25">
      <c r="A7599" t="s">
        <v>259</v>
      </c>
      <c r="B7599" t="s">
        <v>260</v>
      </c>
      <c r="C7599" t="s">
        <v>237</v>
      </c>
      <c r="D7599" t="s">
        <v>943</v>
      </c>
      <c r="E7599" t="s">
        <v>3108</v>
      </c>
      <c r="F7599" t="s">
        <v>13556</v>
      </c>
      <c r="G7599" t="s">
        <v>13556</v>
      </c>
      <c r="H7599">
        <v>0.14047899999999999</v>
      </c>
      <c r="I7599" t="s">
        <v>265</v>
      </c>
      <c r="J7599" t="s">
        <v>242</v>
      </c>
      <c r="K7599" t="s">
        <v>243</v>
      </c>
      <c r="L7599" t="s">
        <v>244</v>
      </c>
      <c r="M7599">
        <v>0</v>
      </c>
      <c r="N7599">
        <v>0.14047899999999999</v>
      </c>
      <c r="O7599" t="s">
        <v>372</v>
      </c>
      <c r="P7599" t="s">
        <v>14595</v>
      </c>
      <c r="Q7599" t="s">
        <v>947</v>
      </c>
      <c r="R7599" t="s">
        <v>14596</v>
      </c>
      <c r="S7599" t="s">
        <v>270</v>
      </c>
      <c r="T7599" t="b">
        <v>1</v>
      </c>
    </row>
    <row r="7600" spans="1:20" x14ac:dyDescent="0.25">
      <c r="A7600" t="s">
        <v>259</v>
      </c>
      <c r="B7600" t="s">
        <v>260</v>
      </c>
      <c r="C7600" t="s">
        <v>294</v>
      </c>
      <c r="D7600" t="s">
        <v>943</v>
      </c>
      <c r="E7600" t="s">
        <v>3108</v>
      </c>
      <c r="F7600" t="s">
        <v>13556</v>
      </c>
      <c r="G7600" t="s">
        <v>13556</v>
      </c>
      <c r="H7600">
        <v>5.6902000000000001E-2</v>
      </c>
      <c r="I7600" t="s">
        <v>265</v>
      </c>
      <c r="J7600" t="s">
        <v>242</v>
      </c>
      <c r="K7600" t="s">
        <v>243</v>
      </c>
      <c r="L7600" t="s">
        <v>244</v>
      </c>
      <c r="M7600">
        <v>0</v>
      </c>
      <c r="N7600">
        <v>5.6902000000000001E-2</v>
      </c>
      <c r="O7600" t="s">
        <v>372</v>
      </c>
      <c r="P7600" t="s">
        <v>14595</v>
      </c>
      <c r="Q7600" t="s">
        <v>947</v>
      </c>
      <c r="R7600" t="s">
        <v>14596</v>
      </c>
      <c r="S7600" t="s">
        <v>270</v>
      </c>
      <c r="T7600" t="b">
        <v>1</v>
      </c>
    </row>
    <row r="7601" spans="1:20" x14ac:dyDescent="0.25">
      <c r="A7601" t="s">
        <v>259</v>
      </c>
      <c r="B7601" t="s">
        <v>260</v>
      </c>
      <c r="C7601" t="s">
        <v>237</v>
      </c>
      <c r="D7601" t="s">
        <v>1555</v>
      </c>
      <c r="E7601" t="s">
        <v>1119</v>
      </c>
      <c r="F7601" t="s">
        <v>1120</v>
      </c>
      <c r="G7601" t="s">
        <v>1121</v>
      </c>
      <c r="H7601">
        <v>3.6480000000000001</v>
      </c>
      <c r="I7601" t="s">
        <v>265</v>
      </c>
      <c r="J7601" t="s">
        <v>242</v>
      </c>
      <c r="K7601" t="s">
        <v>243</v>
      </c>
      <c r="L7601" t="s">
        <v>244</v>
      </c>
      <c r="M7601">
        <v>0</v>
      </c>
      <c r="N7601">
        <v>3.6480000000000001</v>
      </c>
      <c r="O7601" t="s">
        <v>1122</v>
      </c>
      <c r="P7601" t="s">
        <v>3215</v>
      </c>
      <c r="Q7601" t="s">
        <v>1560</v>
      </c>
      <c r="R7601" t="s">
        <v>14597</v>
      </c>
      <c r="S7601" t="s">
        <v>270</v>
      </c>
      <c r="T7601" t="b">
        <v>0</v>
      </c>
    </row>
    <row r="7602" spans="1:20" x14ac:dyDescent="0.25">
      <c r="A7602" t="s">
        <v>259</v>
      </c>
      <c r="B7602" t="s">
        <v>260</v>
      </c>
      <c r="C7602" t="s">
        <v>294</v>
      </c>
      <c r="D7602" t="s">
        <v>1555</v>
      </c>
      <c r="E7602" t="s">
        <v>1119</v>
      </c>
      <c r="F7602" t="s">
        <v>1120</v>
      </c>
      <c r="G7602" t="s">
        <v>1121</v>
      </c>
      <c r="H7602">
        <v>0.72</v>
      </c>
      <c r="I7602" t="s">
        <v>265</v>
      </c>
      <c r="J7602" t="s">
        <v>242</v>
      </c>
      <c r="K7602" t="s">
        <v>243</v>
      </c>
      <c r="L7602" t="s">
        <v>244</v>
      </c>
      <c r="M7602">
        <v>0</v>
      </c>
      <c r="N7602">
        <v>0.72</v>
      </c>
      <c r="O7602" t="s">
        <v>1122</v>
      </c>
      <c r="P7602" t="s">
        <v>3215</v>
      </c>
      <c r="Q7602" t="s">
        <v>1560</v>
      </c>
      <c r="R7602" t="s">
        <v>14597</v>
      </c>
      <c r="S7602" t="s">
        <v>270</v>
      </c>
      <c r="T7602" t="b">
        <v>0</v>
      </c>
    </row>
    <row r="7603" spans="1:20" x14ac:dyDescent="0.25">
      <c r="A7603" t="s">
        <v>259</v>
      </c>
      <c r="B7603" t="s">
        <v>382</v>
      </c>
      <c r="C7603" t="s">
        <v>237</v>
      </c>
      <c r="D7603" t="s">
        <v>5499</v>
      </c>
      <c r="E7603" t="s">
        <v>2246</v>
      </c>
      <c r="F7603" t="s">
        <v>1944</v>
      </c>
      <c r="G7603" t="s">
        <v>1944</v>
      </c>
      <c r="H7603">
        <v>3.2000000000000001E-2</v>
      </c>
      <c r="I7603" t="s">
        <v>265</v>
      </c>
      <c r="J7603" t="s">
        <v>242</v>
      </c>
      <c r="K7603" t="s">
        <v>243</v>
      </c>
      <c r="L7603" t="s">
        <v>244</v>
      </c>
      <c r="M7603">
        <v>0</v>
      </c>
      <c r="N7603">
        <v>3.2000000000000001E-2</v>
      </c>
      <c r="O7603" t="s">
        <v>386</v>
      </c>
      <c r="P7603" t="s">
        <v>14598</v>
      </c>
      <c r="Q7603" t="s">
        <v>5504</v>
      </c>
      <c r="R7603" t="s">
        <v>14599</v>
      </c>
      <c r="S7603" t="s">
        <v>390</v>
      </c>
      <c r="T7603" t="b">
        <v>1</v>
      </c>
    </row>
    <row r="7604" spans="1:20" x14ac:dyDescent="0.25">
      <c r="A7604" t="s">
        <v>259</v>
      </c>
      <c r="B7604" t="s">
        <v>260</v>
      </c>
      <c r="C7604" t="s">
        <v>237</v>
      </c>
      <c r="D7604" t="s">
        <v>295</v>
      </c>
      <c r="E7604" t="s">
        <v>3500</v>
      </c>
      <c r="F7604" t="s">
        <v>3501</v>
      </c>
      <c r="G7604" t="s">
        <v>3501</v>
      </c>
      <c r="H7604">
        <v>0.54149999999999998</v>
      </c>
      <c r="I7604" t="s">
        <v>265</v>
      </c>
      <c r="J7604" t="s">
        <v>242</v>
      </c>
      <c r="K7604" t="s">
        <v>243</v>
      </c>
      <c r="L7604" t="s">
        <v>244</v>
      </c>
      <c r="M7604">
        <v>0</v>
      </c>
      <c r="N7604">
        <v>0.54149999999999998</v>
      </c>
      <c r="O7604" t="s">
        <v>298</v>
      </c>
      <c r="P7604" t="s">
        <v>14600</v>
      </c>
      <c r="Q7604" t="s">
        <v>300</v>
      </c>
      <c r="R7604" t="s">
        <v>14601</v>
      </c>
      <c r="S7604" t="s">
        <v>270</v>
      </c>
      <c r="T7604" t="b">
        <v>1</v>
      </c>
    </row>
    <row r="7605" spans="1:20" x14ac:dyDescent="0.25">
      <c r="A7605" t="s">
        <v>236</v>
      </c>
      <c r="B7605" t="s">
        <v>236</v>
      </c>
      <c r="C7605" t="s">
        <v>237</v>
      </c>
      <c r="D7605" t="s">
        <v>509</v>
      </c>
      <c r="F7605" t="s">
        <v>1819</v>
      </c>
      <c r="G7605" t="s">
        <v>13810</v>
      </c>
      <c r="H7605">
        <v>0</v>
      </c>
      <c r="I7605" t="s">
        <v>254</v>
      </c>
      <c r="J7605" t="s">
        <v>242</v>
      </c>
      <c r="K7605" t="s">
        <v>243</v>
      </c>
      <c r="L7605" t="s">
        <v>244</v>
      </c>
      <c r="M7605">
        <v>0</v>
      </c>
      <c r="N7605">
        <v>0</v>
      </c>
      <c r="O7605" t="s">
        <v>365</v>
      </c>
      <c r="P7605" t="s">
        <v>13811</v>
      </c>
      <c r="Q7605" t="s">
        <v>512</v>
      </c>
      <c r="R7605" t="s">
        <v>2565</v>
      </c>
      <c r="S7605" t="s">
        <v>249</v>
      </c>
      <c r="T7605" t="b">
        <v>0</v>
      </c>
    </row>
    <row r="7606" spans="1:20" x14ac:dyDescent="0.25">
      <c r="A7606" t="s">
        <v>259</v>
      </c>
      <c r="B7606" t="s">
        <v>260</v>
      </c>
      <c r="C7606" t="s">
        <v>237</v>
      </c>
      <c r="D7606" t="s">
        <v>1786</v>
      </c>
      <c r="E7606" t="s">
        <v>1787</v>
      </c>
      <c r="F7606" t="s">
        <v>14026</v>
      </c>
      <c r="G7606" t="s">
        <v>14026</v>
      </c>
      <c r="H7606">
        <v>0.69799999999999995</v>
      </c>
      <c r="I7606" t="s">
        <v>265</v>
      </c>
      <c r="J7606" t="s">
        <v>242</v>
      </c>
      <c r="K7606" t="s">
        <v>243</v>
      </c>
      <c r="L7606" t="s">
        <v>244</v>
      </c>
      <c r="M7606">
        <v>0</v>
      </c>
      <c r="N7606">
        <v>0.69799999999999995</v>
      </c>
      <c r="O7606" t="s">
        <v>324</v>
      </c>
      <c r="P7606" t="s">
        <v>14602</v>
      </c>
      <c r="Q7606" t="s">
        <v>1790</v>
      </c>
      <c r="R7606" t="s">
        <v>14603</v>
      </c>
      <c r="S7606" t="s">
        <v>270</v>
      </c>
      <c r="T7606" t="b">
        <v>1</v>
      </c>
    </row>
    <row r="7607" spans="1:20" x14ac:dyDescent="0.25">
      <c r="A7607" t="s">
        <v>259</v>
      </c>
      <c r="B7607" t="s">
        <v>260</v>
      </c>
      <c r="C7607" t="s">
        <v>294</v>
      </c>
      <c r="D7607" t="s">
        <v>1786</v>
      </c>
      <c r="E7607" t="s">
        <v>1787</v>
      </c>
      <c r="F7607" t="s">
        <v>14026</v>
      </c>
      <c r="G7607" t="s">
        <v>14026</v>
      </c>
      <c r="H7607">
        <v>0.20200000000000001</v>
      </c>
      <c r="I7607" t="s">
        <v>265</v>
      </c>
      <c r="J7607" t="s">
        <v>242</v>
      </c>
      <c r="K7607" t="s">
        <v>243</v>
      </c>
      <c r="L7607" t="s">
        <v>244</v>
      </c>
      <c r="M7607">
        <v>0</v>
      </c>
      <c r="N7607">
        <v>0.20200000000000001</v>
      </c>
      <c r="O7607" t="s">
        <v>324</v>
      </c>
      <c r="P7607" t="s">
        <v>14602</v>
      </c>
      <c r="Q7607" t="s">
        <v>1790</v>
      </c>
      <c r="R7607" t="s">
        <v>14603</v>
      </c>
      <c r="S7607" t="s">
        <v>270</v>
      </c>
      <c r="T7607" t="b">
        <v>1</v>
      </c>
    </row>
    <row r="7608" spans="1:20" x14ac:dyDescent="0.25">
      <c r="A7608" t="s">
        <v>259</v>
      </c>
      <c r="B7608" t="s">
        <v>260</v>
      </c>
      <c r="C7608" t="s">
        <v>237</v>
      </c>
      <c r="D7608" t="s">
        <v>838</v>
      </c>
      <c r="E7608" t="s">
        <v>7755</v>
      </c>
      <c r="F7608" t="s">
        <v>7756</v>
      </c>
      <c r="G7608" t="s">
        <v>7756</v>
      </c>
      <c r="H7608">
        <v>0.39679999999999999</v>
      </c>
      <c r="I7608" t="s">
        <v>265</v>
      </c>
      <c r="J7608" t="s">
        <v>242</v>
      </c>
      <c r="K7608" t="s">
        <v>243</v>
      </c>
      <c r="L7608" t="s">
        <v>244</v>
      </c>
      <c r="M7608">
        <v>0</v>
      </c>
      <c r="N7608">
        <v>0.39679999999999999</v>
      </c>
      <c r="O7608" t="s">
        <v>298</v>
      </c>
      <c r="P7608" t="s">
        <v>14604</v>
      </c>
      <c r="Q7608" t="s">
        <v>840</v>
      </c>
      <c r="R7608" t="s">
        <v>14605</v>
      </c>
      <c r="S7608" t="s">
        <v>270</v>
      </c>
      <c r="T7608" t="b">
        <v>1</v>
      </c>
    </row>
    <row r="7609" spans="1:20" x14ac:dyDescent="0.25">
      <c r="A7609" t="s">
        <v>259</v>
      </c>
      <c r="B7609" t="s">
        <v>260</v>
      </c>
      <c r="C7609" t="s">
        <v>294</v>
      </c>
      <c r="D7609" t="s">
        <v>838</v>
      </c>
      <c r="E7609" t="s">
        <v>7755</v>
      </c>
      <c r="F7609" t="s">
        <v>7756</v>
      </c>
      <c r="G7609" t="s">
        <v>7756</v>
      </c>
      <c r="H7609">
        <v>0.24959999999999999</v>
      </c>
      <c r="I7609" t="s">
        <v>265</v>
      </c>
      <c r="J7609" t="s">
        <v>242</v>
      </c>
      <c r="K7609" t="s">
        <v>243</v>
      </c>
      <c r="L7609" t="s">
        <v>244</v>
      </c>
      <c r="M7609">
        <v>0</v>
      </c>
      <c r="N7609">
        <v>0.24959999999999999</v>
      </c>
      <c r="O7609" t="s">
        <v>298</v>
      </c>
      <c r="P7609" t="s">
        <v>14604</v>
      </c>
      <c r="Q7609" t="s">
        <v>840</v>
      </c>
      <c r="R7609" t="s">
        <v>14605</v>
      </c>
      <c r="S7609" t="s">
        <v>270</v>
      </c>
      <c r="T7609" t="b">
        <v>1</v>
      </c>
    </row>
    <row r="7610" spans="1:20" x14ac:dyDescent="0.25">
      <c r="A7610" t="s">
        <v>259</v>
      </c>
      <c r="B7610" t="s">
        <v>260</v>
      </c>
      <c r="C7610" t="s">
        <v>237</v>
      </c>
      <c r="D7610" t="s">
        <v>306</v>
      </c>
      <c r="E7610" t="s">
        <v>5193</v>
      </c>
      <c r="F7610" t="s">
        <v>10350</v>
      </c>
      <c r="G7610" t="s">
        <v>10351</v>
      </c>
      <c r="H7610">
        <v>2.52E-2</v>
      </c>
      <c r="I7610" t="s">
        <v>265</v>
      </c>
      <c r="J7610" t="s">
        <v>242</v>
      </c>
      <c r="K7610" t="s">
        <v>243</v>
      </c>
      <c r="L7610" t="s">
        <v>244</v>
      </c>
      <c r="M7610">
        <v>0</v>
      </c>
      <c r="N7610">
        <v>2.52E-2</v>
      </c>
      <c r="O7610" t="s">
        <v>324</v>
      </c>
      <c r="P7610" t="s">
        <v>11123</v>
      </c>
      <c r="Q7610" t="s">
        <v>312</v>
      </c>
      <c r="R7610" t="s">
        <v>14606</v>
      </c>
      <c r="S7610" t="s">
        <v>270</v>
      </c>
      <c r="T7610" t="b">
        <v>1</v>
      </c>
    </row>
    <row r="7611" spans="1:20" x14ac:dyDescent="0.25">
      <c r="A7611" t="s">
        <v>259</v>
      </c>
      <c r="B7611" t="s">
        <v>260</v>
      </c>
      <c r="C7611" t="s">
        <v>237</v>
      </c>
      <c r="D7611" t="s">
        <v>406</v>
      </c>
      <c r="E7611" t="s">
        <v>4464</v>
      </c>
      <c r="F7611" t="s">
        <v>14607</v>
      </c>
      <c r="G7611" t="s">
        <v>14607</v>
      </c>
      <c r="H7611">
        <v>35.814</v>
      </c>
      <c r="I7611" t="s">
        <v>265</v>
      </c>
      <c r="J7611" t="s">
        <v>242</v>
      </c>
      <c r="K7611" t="s">
        <v>243</v>
      </c>
      <c r="L7611" t="s">
        <v>244</v>
      </c>
      <c r="M7611">
        <v>0</v>
      </c>
      <c r="N7611">
        <v>35.814</v>
      </c>
      <c r="O7611" t="s">
        <v>721</v>
      </c>
      <c r="P7611" t="s">
        <v>941</v>
      </c>
      <c r="Q7611" t="s">
        <v>410</v>
      </c>
      <c r="R7611" t="s">
        <v>14608</v>
      </c>
      <c r="S7611" t="s">
        <v>270</v>
      </c>
      <c r="T7611" t="b">
        <v>0</v>
      </c>
    </row>
    <row r="7612" spans="1:20" x14ac:dyDescent="0.25">
      <c r="A7612" t="s">
        <v>259</v>
      </c>
      <c r="B7612" t="s">
        <v>260</v>
      </c>
      <c r="C7612" t="s">
        <v>294</v>
      </c>
      <c r="D7612" t="s">
        <v>406</v>
      </c>
      <c r="E7612" t="s">
        <v>4464</v>
      </c>
      <c r="F7612" t="s">
        <v>14607</v>
      </c>
      <c r="G7612" t="s">
        <v>14607</v>
      </c>
      <c r="H7612">
        <v>26.687999999999999</v>
      </c>
      <c r="I7612" t="s">
        <v>265</v>
      </c>
      <c r="J7612" t="s">
        <v>242</v>
      </c>
      <c r="K7612" t="s">
        <v>243</v>
      </c>
      <c r="L7612" t="s">
        <v>244</v>
      </c>
      <c r="M7612">
        <v>0</v>
      </c>
      <c r="N7612">
        <v>26.687999999999999</v>
      </c>
      <c r="O7612" t="s">
        <v>721</v>
      </c>
      <c r="P7612" t="s">
        <v>941</v>
      </c>
      <c r="Q7612" t="s">
        <v>410</v>
      </c>
      <c r="R7612" t="s">
        <v>14608</v>
      </c>
      <c r="S7612" t="s">
        <v>270</v>
      </c>
      <c r="T7612" t="b">
        <v>0</v>
      </c>
    </row>
    <row r="7613" spans="1:20" x14ac:dyDescent="0.25">
      <c r="A7613" t="s">
        <v>259</v>
      </c>
      <c r="B7613" t="s">
        <v>260</v>
      </c>
      <c r="C7613" t="s">
        <v>237</v>
      </c>
      <c r="D7613" t="s">
        <v>1501</v>
      </c>
      <c r="E7613" t="s">
        <v>5117</v>
      </c>
      <c r="F7613" t="s">
        <v>13122</v>
      </c>
      <c r="G7613" t="s">
        <v>13122</v>
      </c>
      <c r="H7613">
        <v>0.252</v>
      </c>
      <c r="I7613" t="s">
        <v>265</v>
      </c>
      <c r="J7613" t="s">
        <v>242</v>
      </c>
      <c r="K7613" t="s">
        <v>243</v>
      </c>
      <c r="L7613" t="s">
        <v>244</v>
      </c>
      <c r="M7613">
        <v>0</v>
      </c>
      <c r="N7613">
        <v>0.252</v>
      </c>
      <c r="O7613" t="s">
        <v>1309</v>
      </c>
      <c r="P7613" t="s">
        <v>10075</v>
      </c>
      <c r="Q7613" t="s">
        <v>1505</v>
      </c>
      <c r="R7613" t="s">
        <v>14609</v>
      </c>
      <c r="S7613" t="s">
        <v>270</v>
      </c>
      <c r="T7613" t="b">
        <v>0</v>
      </c>
    </row>
    <row r="7614" spans="1:20" x14ac:dyDescent="0.25">
      <c r="A7614" t="s">
        <v>259</v>
      </c>
      <c r="B7614" t="s">
        <v>260</v>
      </c>
      <c r="C7614" t="s">
        <v>237</v>
      </c>
      <c r="D7614" t="s">
        <v>1938</v>
      </c>
      <c r="E7614" t="s">
        <v>1939</v>
      </c>
      <c r="F7614" t="s">
        <v>14610</v>
      </c>
      <c r="G7614" t="s">
        <v>14610</v>
      </c>
      <c r="H7614">
        <v>0.504</v>
      </c>
      <c r="I7614" t="s">
        <v>265</v>
      </c>
      <c r="J7614" t="s">
        <v>242</v>
      </c>
      <c r="K7614" t="s">
        <v>243</v>
      </c>
      <c r="L7614" t="s">
        <v>244</v>
      </c>
      <c r="M7614">
        <v>0</v>
      </c>
      <c r="N7614">
        <v>0.504</v>
      </c>
      <c r="O7614" t="s">
        <v>324</v>
      </c>
      <c r="P7614" t="s">
        <v>14611</v>
      </c>
      <c r="Q7614" t="s">
        <v>1942</v>
      </c>
      <c r="R7614" t="s">
        <v>14612</v>
      </c>
      <c r="S7614" t="s">
        <v>270</v>
      </c>
      <c r="T7614" t="b">
        <v>1</v>
      </c>
    </row>
    <row r="7615" spans="1:20" x14ac:dyDescent="0.25">
      <c r="A7615" t="s">
        <v>259</v>
      </c>
      <c r="B7615" t="s">
        <v>260</v>
      </c>
      <c r="C7615" t="s">
        <v>336</v>
      </c>
      <c r="D7615" t="s">
        <v>1938</v>
      </c>
      <c r="E7615" t="s">
        <v>1939</v>
      </c>
      <c r="F7615" t="s">
        <v>14610</v>
      </c>
      <c r="G7615" t="s">
        <v>14610</v>
      </c>
      <c r="H7615">
        <v>2596</v>
      </c>
      <c r="I7615" t="s">
        <v>265</v>
      </c>
      <c r="J7615" t="s">
        <v>242</v>
      </c>
      <c r="K7615" t="s">
        <v>243</v>
      </c>
      <c r="L7615" t="s">
        <v>244</v>
      </c>
      <c r="M7615">
        <v>0</v>
      </c>
      <c r="N7615">
        <v>2596</v>
      </c>
      <c r="O7615" t="s">
        <v>324</v>
      </c>
      <c r="P7615" t="s">
        <v>14611</v>
      </c>
      <c r="Q7615" t="s">
        <v>1942</v>
      </c>
      <c r="R7615" t="s">
        <v>14613</v>
      </c>
      <c r="S7615" t="s">
        <v>270</v>
      </c>
      <c r="T7615" t="b">
        <v>1</v>
      </c>
    </row>
    <row r="7616" spans="1:20" x14ac:dyDescent="0.25">
      <c r="A7616" t="s">
        <v>259</v>
      </c>
      <c r="B7616" t="s">
        <v>260</v>
      </c>
      <c r="C7616" t="s">
        <v>336</v>
      </c>
      <c r="D7616" t="s">
        <v>1938</v>
      </c>
      <c r="E7616" t="s">
        <v>1939</v>
      </c>
      <c r="F7616" t="s">
        <v>14610</v>
      </c>
      <c r="G7616" t="s">
        <v>14610</v>
      </c>
      <c r="H7616">
        <v>4980</v>
      </c>
      <c r="I7616" t="s">
        <v>265</v>
      </c>
      <c r="J7616" t="s">
        <v>242</v>
      </c>
      <c r="K7616" t="s">
        <v>243</v>
      </c>
      <c r="L7616" t="s">
        <v>244</v>
      </c>
      <c r="M7616">
        <v>0</v>
      </c>
      <c r="N7616">
        <v>4980</v>
      </c>
      <c r="O7616" t="s">
        <v>324</v>
      </c>
      <c r="P7616" t="s">
        <v>14611</v>
      </c>
      <c r="Q7616" t="s">
        <v>1942</v>
      </c>
      <c r="R7616" t="s">
        <v>14614</v>
      </c>
      <c r="S7616" t="s">
        <v>270</v>
      </c>
      <c r="T7616" t="b">
        <v>1</v>
      </c>
    </row>
    <row r="7617" spans="1:20" x14ac:dyDescent="0.25">
      <c r="A7617" t="s">
        <v>259</v>
      </c>
      <c r="B7617" t="s">
        <v>260</v>
      </c>
      <c r="C7617" t="s">
        <v>237</v>
      </c>
      <c r="D7617" t="s">
        <v>5303</v>
      </c>
      <c r="E7617" t="s">
        <v>5564</v>
      </c>
      <c r="F7617" t="s">
        <v>6040</v>
      </c>
      <c r="G7617" t="s">
        <v>14615</v>
      </c>
      <c r="H7617">
        <v>9.6000000000000002E-2</v>
      </c>
      <c r="I7617" t="s">
        <v>265</v>
      </c>
      <c r="J7617" t="s">
        <v>242</v>
      </c>
      <c r="K7617" t="s">
        <v>243</v>
      </c>
      <c r="L7617" t="s">
        <v>244</v>
      </c>
      <c r="M7617">
        <v>0</v>
      </c>
      <c r="N7617">
        <v>9.6000000000000002E-2</v>
      </c>
      <c r="O7617" t="s">
        <v>652</v>
      </c>
      <c r="P7617" t="s">
        <v>14616</v>
      </c>
      <c r="Q7617" t="s">
        <v>5307</v>
      </c>
      <c r="R7617" t="s">
        <v>14617</v>
      </c>
      <c r="S7617" t="s">
        <v>270</v>
      </c>
      <c r="T7617" t="b">
        <v>1</v>
      </c>
    </row>
    <row r="7618" spans="1:20" x14ac:dyDescent="0.25">
      <c r="A7618" t="s">
        <v>259</v>
      </c>
      <c r="B7618" t="s">
        <v>260</v>
      </c>
      <c r="C7618" t="s">
        <v>336</v>
      </c>
      <c r="D7618" t="s">
        <v>5303</v>
      </c>
      <c r="E7618" t="s">
        <v>5564</v>
      </c>
      <c r="F7618" t="s">
        <v>6040</v>
      </c>
      <c r="G7618" t="s">
        <v>14615</v>
      </c>
      <c r="H7618">
        <v>501</v>
      </c>
      <c r="I7618" t="s">
        <v>265</v>
      </c>
      <c r="J7618" t="s">
        <v>242</v>
      </c>
      <c r="K7618" t="s">
        <v>243</v>
      </c>
      <c r="L7618" t="s">
        <v>244</v>
      </c>
      <c r="M7618">
        <v>0</v>
      </c>
      <c r="N7618">
        <v>501</v>
      </c>
      <c r="O7618" t="s">
        <v>652</v>
      </c>
      <c r="P7618" t="s">
        <v>14616</v>
      </c>
      <c r="Q7618" t="s">
        <v>5307</v>
      </c>
      <c r="R7618" t="s">
        <v>14618</v>
      </c>
      <c r="S7618" t="s">
        <v>270</v>
      </c>
      <c r="T7618" t="b">
        <v>1</v>
      </c>
    </row>
    <row r="7619" spans="1:20" x14ac:dyDescent="0.25">
      <c r="A7619" t="s">
        <v>259</v>
      </c>
      <c r="B7619" t="s">
        <v>260</v>
      </c>
      <c r="C7619" t="s">
        <v>336</v>
      </c>
      <c r="D7619" t="s">
        <v>5303</v>
      </c>
      <c r="E7619" t="s">
        <v>5564</v>
      </c>
      <c r="F7619" t="s">
        <v>6040</v>
      </c>
      <c r="G7619" t="s">
        <v>14615</v>
      </c>
      <c r="H7619">
        <v>968</v>
      </c>
      <c r="I7619" t="s">
        <v>265</v>
      </c>
      <c r="J7619" t="s">
        <v>242</v>
      </c>
      <c r="K7619" t="s">
        <v>243</v>
      </c>
      <c r="L7619" t="s">
        <v>244</v>
      </c>
      <c r="M7619">
        <v>0</v>
      </c>
      <c r="N7619">
        <v>968</v>
      </c>
      <c r="O7619" t="s">
        <v>652</v>
      </c>
      <c r="P7619" t="s">
        <v>14616</v>
      </c>
      <c r="Q7619" t="s">
        <v>5307</v>
      </c>
      <c r="R7619" t="s">
        <v>14619</v>
      </c>
      <c r="S7619" t="s">
        <v>270</v>
      </c>
      <c r="T7619" t="b">
        <v>1</v>
      </c>
    </row>
    <row r="7620" spans="1:20" x14ac:dyDescent="0.25">
      <c r="A7620" t="s">
        <v>236</v>
      </c>
      <c r="B7620" t="s">
        <v>236</v>
      </c>
      <c r="C7620" t="s">
        <v>237</v>
      </c>
      <c r="D7620" t="s">
        <v>509</v>
      </c>
      <c r="F7620" t="s">
        <v>600</v>
      </c>
      <c r="G7620" t="s">
        <v>4211</v>
      </c>
      <c r="H7620">
        <v>0</v>
      </c>
      <c r="I7620" t="s">
        <v>254</v>
      </c>
      <c r="J7620" t="s">
        <v>242</v>
      </c>
      <c r="K7620" t="s">
        <v>243</v>
      </c>
      <c r="L7620" t="s">
        <v>244</v>
      </c>
      <c r="M7620">
        <v>0</v>
      </c>
      <c r="N7620">
        <v>0</v>
      </c>
      <c r="O7620" t="s">
        <v>365</v>
      </c>
      <c r="P7620" t="s">
        <v>7942</v>
      </c>
      <c r="Q7620" t="s">
        <v>512</v>
      </c>
      <c r="R7620" t="s">
        <v>1068</v>
      </c>
      <c r="S7620" t="s">
        <v>249</v>
      </c>
      <c r="T7620" t="b">
        <v>0</v>
      </c>
    </row>
    <row r="7621" spans="1:20" x14ac:dyDescent="0.25">
      <c r="A7621" t="s">
        <v>259</v>
      </c>
      <c r="B7621" t="s">
        <v>260</v>
      </c>
      <c r="C7621" t="s">
        <v>237</v>
      </c>
      <c r="D7621" t="s">
        <v>3581</v>
      </c>
      <c r="E7621" t="s">
        <v>4207</v>
      </c>
      <c r="F7621" t="s">
        <v>14620</v>
      </c>
      <c r="G7621" t="s">
        <v>14621</v>
      </c>
      <c r="H7621">
        <v>2.79</v>
      </c>
      <c r="I7621" t="s">
        <v>265</v>
      </c>
      <c r="J7621" t="s">
        <v>242</v>
      </c>
      <c r="K7621" t="s">
        <v>243</v>
      </c>
      <c r="L7621" t="s">
        <v>244</v>
      </c>
      <c r="M7621">
        <v>0</v>
      </c>
      <c r="N7621">
        <v>2.79</v>
      </c>
      <c r="O7621" t="s">
        <v>324</v>
      </c>
      <c r="P7621" t="s">
        <v>14622</v>
      </c>
      <c r="Q7621" t="s">
        <v>3586</v>
      </c>
      <c r="R7621" t="s">
        <v>14623</v>
      </c>
      <c r="S7621" t="s">
        <v>270</v>
      </c>
      <c r="T7621" t="b">
        <v>1</v>
      </c>
    </row>
    <row r="7622" spans="1:20" x14ac:dyDescent="0.25">
      <c r="A7622" t="s">
        <v>259</v>
      </c>
      <c r="B7622" t="s">
        <v>260</v>
      </c>
      <c r="C7622" t="s">
        <v>294</v>
      </c>
      <c r="D7622" t="s">
        <v>3581</v>
      </c>
      <c r="E7622" t="s">
        <v>4207</v>
      </c>
      <c r="F7622" t="s">
        <v>14620</v>
      </c>
      <c r="G7622" t="s">
        <v>14621</v>
      </c>
      <c r="H7622">
        <v>0.80600000000000005</v>
      </c>
      <c r="I7622" t="s">
        <v>265</v>
      </c>
      <c r="J7622" t="s">
        <v>242</v>
      </c>
      <c r="K7622" t="s">
        <v>243</v>
      </c>
      <c r="L7622" t="s">
        <v>244</v>
      </c>
      <c r="M7622">
        <v>0</v>
      </c>
      <c r="N7622">
        <v>0.80600000000000005</v>
      </c>
      <c r="O7622" t="s">
        <v>324</v>
      </c>
      <c r="P7622" t="s">
        <v>14622</v>
      </c>
      <c r="Q7622" t="s">
        <v>3586</v>
      </c>
      <c r="R7622" t="s">
        <v>14623</v>
      </c>
      <c r="S7622" t="s">
        <v>270</v>
      </c>
      <c r="T7622" t="b">
        <v>1</v>
      </c>
    </row>
    <row r="7623" spans="1:20" x14ac:dyDescent="0.25">
      <c r="A7623" t="s">
        <v>259</v>
      </c>
      <c r="B7623" t="s">
        <v>260</v>
      </c>
      <c r="C7623" t="s">
        <v>237</v>
      </c>
      <c r="D7623" t="s">
        <v>450</v>
      </c>
      <c r="E7623" t="s">
        <v>3684</v>
      </c>
      <c r="F7623" t="s">
        <v>14624</v>
      </c>
      <c r="G7623" t="s">
        <v>14624</v>
      </c>
      <c r="H7623">
        <v>0.35699999999999998</v>
      </c>
      <c r="I7623" t="s">
        <v>265</v>
      </c>
      <c r="J7623" t="s">
        <v>242</v>
      </c>
      <c r="K7623" t="s">
        <v>243</v>
      </c>
      <c r="L7623" t="s">
        <v>244</v>
      </c>
      <c r="M7623">
        <v>0</v>
      </c>
      <c r="N7623">
        <v>0.35699999999999998</v>
      </c>
      <c r="O7623" t="s">
        <v>331</v>
      </c>
      <c r="P7623" t="s">
        <v>14625</v>
      </c>
      <c r="Q7623" t="s">
        <v>453</v>
      </c>
      <c r="R7623" t="s">
        <v>14626</v>
      </c>
      <c r="S7623" t="s">
        <v>270</v>
      </c>
      <c r="T7623" t="b">
        <v>1</v>
      </c>
    </row>
    <row r="7624" spans="1:20" x14ac:dyDescent="0.25">
      <c r="A7624" t="s">
        <v>259</v>
      </c>
      <c r="B7624" t="s">
        <v>260</v>
      </c>
      <c r="C7624" t="s">
        <v>294</v>
      </c>
      <c r="D7624" t="s">
        <v>450</v>
      </c>
      <c r="E7624" t="s">
        <v>3684</v>
      </c>
      <c r="F7624" t="s">
        <v>14624</v>
      </c>
      <c r="G7624" t="s">
        <v>14624</v>
      </c>
      <c r="H7624">
        <v>0.105</v>
      </c>
      <c r="I7624" t="s">
        <v>265</v>
      </c>
      <c r="J7624" t="s">
        <v>242</v>
      </c>
      <c r="K7624" t="s">
        <v>243</v>
      </c>
      <c r="L7624" t="s">
        <v>244</v>
      </c>
      <c r="M7624">
        <v>0</v>
      </c>
      <c r="N7624">
        <v>0.105</v>
      </c>
      <c r="O7624" t="s">
        <v>324</v>
      </c>
      <c r="P7624" t="s">
        <v>14625</v>
      </c>
      <c r="Q7624" t="s">
        <v>453</v>
      </c>
      <c r="R7624" t="s">
        <v>14626</v>
      </c>
      <c r="S7624" t="s">
        <v>270</v>
      </c>
      <c r="T7624" t="b">
        <v>1</v>
      </c>
    </row>
    <row r="7625" spans="1:20" x14ac:dyDescent="0.25">
      <c r="A7625" t="s">
        <v>259</v>
      </c>
      <c r="B7625" t="s">
        <v>260</v>
      </c>
      <c r="C7625" t="s">
        <v>237</v>
      </c>
      <c r="D7625" t="s">
        <v>1969</v>
      </c>
      <c r="E7625" t="s">
        <v>4692</v>
      </c>
      <c r="F7625" t="s">
        <v>4692</v>
      </c>
      <c r="G7625" t="s">
        <v>14627</v>
      </c>
      <c r="H7625">
        <v>6.24</v>
      </c>
      <c r="I7625" t="s">
        <v>265</v>
      </c>
      <c r="J7625" t="s">
        <v>242</v>
      </c>
      <c r="K7625" t="s">
        <v>243</v>
      </c>
      <c r="L7625" t="s">
        <v>244</v>
      </c>
      <c r="M7625">
        <v>0</v>
      </c>
      <c r="N7625">
        <v>6.24</v>
      </c>
      <c r="O7625" t="s">
        <v>372</v>
      </c>
      <c r="P7625" t="s">
        <v>14628</v>
      </c>
      <c r="Q7625" t="s">
        <v>1974</v>
      </c>
      <c r="R7625" t="s">
        <v>14629</v>
      </c>
      <c r="S7625" t="s">
        <v>270</v>
      </c>
      <c r="T7625" t="b">
        <v>1</v>
      </c>
    </row>
    <row r="7626" spans="1:20" x14ac:dyDescent="0.25">
      <c r="A7626" t="s">
        <v>259</v>
      </c>
      <c r="B7626" t="s">
        <v>260</v>
      </c>
      <c r="C7626" t="s">
        <v>237</v>
      </c>
      <c r="D7626" t="s">
        <v>1424</v>
      </c>
      <c r="E7626" t="s">
        <v>3607</v>
      </c>
      <c r="F7626" t="s">
        <v>3607</v>
      </c>
      <c r="G7626" t="s">
        <v>11927</v>
      </c>
      <c r="H7626">
        <v>4.7770000000000001</v>
      </c>
      <c r="I7626" t="s">
        <v>265</v>
      </c>
      <c r="J7626" t="s">
        <v>242</v>
      </c>
      <c r="K7626" t="s">
        <v>243</v>
      </c>
      <c r="L7626" t="s">
        <v>244</v>
      </c>
      <c r="M7626">
        <v>0</v>
      </c>
      <c r="N7626">
        <v>4.7770000000000001</v>
      </c>
      <c r="O7626" t="s">
        <v>518</v>
      </c>
      <c r="P7626" t="s">
        <v>14630</v>
      </c>
      <c r="Q7626" t="s">
        <v>1426</v>
      </c>
      <c r="R7626" t="s">
        <v>14631</v>
      </c>
      <c r="S7626" t="s">
        <v>270</v>
      </c>
      <c r="T7626" t="b">
        <v>1</v>
      </c>
    </row>
    <row r="7627" spans="1:20" x14ac:dyDescent="0.25">
      <c r="A7627" t="s">
        <v>259</v>
      </c>
      <c r="B7627" t="s">
        <v>260</v>
      </c>
      <c r="C7627" t="s">
        <v>294</v>
      </c>
      <c r="D7627" t="s">
        <v>1424</v>
      </c>
      <c r="E7627" t="s">
        <v>3607</v>
      </c>
      <c r="F7627" t="s">
        <v>3607</v>
      </c>
      <c r="G7627" t="s">
        <v>11927</v>
      </c>
      <c r="H7627">
        <v>3.673</v>
      </c>
      <c r="I7627" t="s">
        <v>265</v>
      </c>
      <c r="J7627" t="s">
        <v>242</v>
      </c>
      <c r="K7627" t="s">
        <v>243</v>
      </c>
      <c r="L7627" t="s">
        <v>244</v>
      </c>
      <c r="M7627">
        <v>0</v>
      </c>
      <c r="N7627">
        <v>3.673</v>
      </c>
      <c r="O7627" t="s">
        <v>518</v>
      </c>
      <c r="P7627" t="s">
        <v>14630</v>
      </c>
      <c r="Q7627" t="s">
        <v>1426</v>
      </c>
      <c r="R7627" t="s">
        <v>14631</v>
      </c>
      <c r="S7627" t="s">
        <v>270</v>
      </c>
      <c r="T7627" t="b">
        <v>1</v>
      </c>
    </row>
    <row r="7628" spans="1:20" x14ac:dyDescent="0.25">
      <c r="A7628" t="s">
        <v>259</v>
      </c>
      <c r="B7628" t="s">
        <v>260</v>
      </c>
      <c r="C7628" t="s">
        <v>237</v>
      </c>
      <c r="D7628" t="s">
        <v>728</v>
      </c>
      <c r="E7628" t="s">
        <v>3877</v>
      </c>
      <c r="F7628" t="s">
        <v>8699</v>
      </c>
      <c r="G7628" t="s">
        <v>8699</v>
      </c>
      <c r="H7628">
        <v>0.30099999999999999</v>
      </c>
      <c r="I7628" t="s">
        <v>265</v>
      </c>
      <c r="J7628" t="s">
        <v>242</v>
      </c>
      <c r="K7628" t="s">
        <v>243</v>
      </c>
      <c r="L7628" t="s">
        <v>244</v>
      </c>
      <c r="M7628">
        <v>0</v>
      </c>
      <c r="N7628">
        <v>0.30099999999999999</v>
      </c>
      <c r="O7628" t="s">
        <v>324</v>
      </c>
      <c r="P7628" t="s">
        <v>11004</v>
      </c>
      <c r="Q7628" t="s">
        <v>732</v>
      </c>
      <c r="R7628" t="s">
        <v>14632</v>
      </c>
      <c r="S7628" t="s">
        <v>270</v>
      </c>
      <c r="T7628" t="b">
        <v>0</v>
      </c>
    </row>
    <row r="7629" spans="1:20" x14ac:dyDescent="0.25">
      <c r="A7629" t="s">
        <v>259</v>
      </c>
      <c r="B7629" t="s">
        <v>260</v>
      </c>
      <c r="C7629" t="s">
        <v>294</v>
      </c>
      <c r="D7629" t="s">
        <v>728</v>
      </c>
      <c r="E7629" t="s">
        <v>3877</v>
      </c>
      <c r="F7629" t="s">
        <v>8699</v>
      </c>
      <c r="G7629" t="s">
        <v>8699</v>
      </c>
      <c r="H7629">
        <v>7.6799999999999993E-2</v>
      </c>
      <c r="I7629" t="s">
        <v>265</v>
      </c>
      <c r="J7629" t="s">
        <v>242</v>
      </c>
      <c r="K7629" t="s">
        <v>243</v>
      </c>
      <c r="L7629" t="s">
        <v>244</v>
      </c>
      <c r="M7629">
        <v>0</v>
      </c>
      <c r="N7629">
        <v>7.6799999999999993E-2</v>
      </c>
      <c r="O7629" t="s">
        <v>324</v>
      </c>
      <c r="P7629" t="s">
        <v>11004</v>
      </c>
      <c r="Q7629" t="s">
        <v>732</v>
      </c>
      <c r="R7629" t="s">
        <v>14632</v>
      </c>
      <c r="S7629" t="s">
        <v>270</v>
      </c>
      <c r="T7629" t="b">
        <v>0</v>
      </c>
    </row>
    <row r="7630" spans="1:20" x14ac:dyDescent="0.25">
      <c r="A7630" t="s">
        <v>259</v>
      </c>
      <c r="B7630" t="s">
        <v>260</v>
      </c>
      <c r="C7630" t="s">
        <v>237</v>
      </c>
      <c r="D7630" t="s">
        <v>1382</v>
      </c>
      <c r="E7630" t="s">
        <v>5142</v>
      </c>
      <c r="F7630" t="s">
        <v>9510</v>
      </c>
      <c r="G7630" t="s">
        <v>9511</v>
      </c>
      <c r="H7630">
        <v>0.48458899999999999</v>
      </c>
      <c r="I7630" t="s">
        <v>265</v>
      </c>
      <c r="J7630" t="s">
        <v>242</v>
      </c>
      <c r="K7630" t="s">
        <v>243</v>
      </c>
      <c r="L7630" t="s">
        <v>244</v>
      </c>
      <c r="M7630">
        <v>0</v>
      </c>
      <c r="N7630">
        <v>0.48458899999999999</v>
      </c>
      <c r="O7630" t="s">
        <v>372</v>
      </c>
      <c r="P7630" t="s">
        <v>14633</v>
      </c>
      <c r="Q7630" t="s">
        <v>1387</v>
      </c>
      <c r="R7630" t="s">
        <v>14634</v>
      </c>
      <c r="S7630" t="s">
        <v>270</v>
      </c>
      <c r="T7630" t="b">
        <v>1</v>
      </c>
    </row>
    <row r="7631" spans="1:20" x14ac:dyDescent="0.25">
      <c r="A7631" t="s">
        <v>259</v>
      </c>
      <c r="B7631" t="s">
        <v>260</v>
      </c>
      <c r="C7631" t="s">
        <v>294</v>
      </c>
      <c r="D7631" t="s">
        <v>1382</v>
      </c>
      <c r="E7631" t="s">
        <v>5142</v>
      </c>
      <c r="F7631" t="s">
        <v>9510</v>
      </c>
      <c r="G7631" t="s">
        <v>9511</v>
      </c>
      <c r="H7631">
        <v>0.17341400000000001</v>
      </c>
      <c r="I7631" t="s">
        <v>265</v>
      </c>
      <c r="J7631" t="s">
        <v>242</v>
      </c>
      <c r="K7631" t="s">
        <v>243</v>
      </c>
      <c r="L7631" t="s">
        <v>244</v>
      </c>
      <c r="M7631">
        <v>0</v>
      </c>
      <c r="N7631">
        <v>0.17341400000000001</v>
      </c>
      <c r="O7631" t="s">
        <v>372</v>
      </c>
      <c r="P7631" t="s">
        <v>14633</v>
      </c>
      <c r="Q7631" t="s">
        <v>1387</v>
      </c>
      <c r="R7631" t="s">
        <v>14634</v>
      </c>
      <c r="S7631" t="s">
        <v>270</v>
      </c>
      <c r="T7631" t="b">
        <v>1</v>
      </c>
    </row>
    <row r="7632" spans="1:20" x14ac:dyDescent="0.25">
      <c r="A7632" t="s">
        <v>259</v>
      </c>
      <c r="B7632" t="s">
        <v>260</v>
      </c>
      <c r="C7632" t="s">
        <v>237</v>
      </c>
      <c r="D7632" t="s">
        <v>2274</v>
      </c>
      <c r="E7632" t="s">
        <v>2626</v>
      </c>
      <c r="F7632" t="s">
        <v>14635</v>
      </c>
      <c r="G7632" t="s">
        <v>14635</v>
      </c>
      <c r="H7632">
        <v>0.87</v>
      </c>
      <c r="I7632" t="s">
        <v>265</v>
      </c>
      <c r="J7632" t="s">
        <v>242</v>
      </c>
      <c r="K7632" t="s">
        <v>243</v>
      </c>
      <c r="L7632" t="s">
        <v>244</v>
      </c>
      <c r="M7632">
        <v>0</v>
      </c>
      <c r="N7632">
        <v>0.87</v>
      </c>
      <c r="O7632" t="s">
        <v>324</v>
      </c>
      <c r="P7632" t="s">
        <v>14636</v>
      </c>
      <c r="Q7632" t="s">
        <v>2278</v>
      </c>
      <c r="R7632" t="s">
        <v>14637</v>
      </c>
      <c r="S7632" t="s">
        <v>270</v>
      </c>
      <c r="T7632" t="b">
        <v>1</v>
      </c>
    </row>
    <row r="7633" spans="1:20" x14ac:dyDescent="0.25">
      <c r="A7633" t="s">
        <v>259</v>
      </c>
      <c r="B7633" t="s">
        <v>260</v>
      </c>
      <c r="C7633" t="s">
        <v>237</v>
      </c>
      <c r="D7633" t="s">
        <v>3635</v>
      </c>
      <c r="E7633" t="s">
        <v>3636</v>
      </c>
      <c r="F7633" t="s">
        <v>13079</v>
      </c>
      <c r="G7633" t="s">
        <v>13079</v>
      </c>
      <c r="H7633">
        <v>2.0699999999999998</v>
      </c>
      <c r="I7633" t="s">
        <v>265</v>
      </c>
      <c r="J7633" t="s">
        <v>242</v>
      </c>
      <c r="K7633" t="s">
        <v>243</v>
      </c>
      <c r="L7633" t="s">
        <v>244</v>
      </c>
      <c r="M7633">
        <v>0</v>
      </c>
      <c r="N7633">
        <v>2.0699999999999998</v>
      </c>
      <c r="O7633" t="s">
        <v>721</v>
      </c>
      <c r="P7633" t="s">
        <v>14638</v>
      </c>
      <c r="Q7633" t="s">
        <v>3640</v>
      </c>
      <c r="R7633" t="s">
        <v>14639</v>
      </c>
      <c r="S7633" t="s">
        <v>270</v>
      </c>
      <c r="T7633" t="b">
        <v>1</v>
      </c>
    </row>
    <row r="7634" spans="1:20" x14ac:dyDescent="0.25">
      <c r="A7634" t="s">
        <v>259</v>
      </c>
      <c r="B7634" t="s">
        <v>260</v>
      </c>
      <c r="C7634" t="s">
        <v>336</v>
      </c>
      <c r="D7634" t="s">
        <v>3635</v>
      </c>
      <c r="E7634" t="s">
        <v>3636</v>
      </c>
      <c r="F7634" t="s">
        <v>13079</v>
      </c>
      <c r="G7634" t="s">
        <v>13079</v>
      </c>
      <c r="H7634">
        <v>11551</v>
      </c>
      <c r="I7634" t="s">
        <v>265</v>
      </c>
      <c r="J7634" t="s">
        <v>242</v>
      </c>
      <c r="K7634" t="s">
        <v>243</v>
      </c>
      <c r="L7634" t="s">
        <v>244</v>
      </c>
      <c r="M7634">
        <v>0</v>
      </c>
      <c r="N7634">
        <v>11551</v>
      </c>
      <c r="O7634" t="s">
        <v>721</v>
      </c>
      <c r="P7634" t="s">
        <v>14638</v>
      </c>
      <c r="Q7634" t="s">
        <v>3640</v>
      </c>
      <c r="R7634" t="s">
        <v>14640</v>
      </c>
      <c r="S7634" t="s">
        <v>270</v>
      </c>
      <c r="T7634" t="b">
        <v>1</v>
      </c>
    </row>
    <row r="7635" spans="1:20" x14ac:dyDescent="0.25">
      <c r="A7635" t="s">
        <v>259</v>
      </c>
      <c r="B7635" t="s">
        <v>260</v>
      </c>
      <c r="C7635" t="s">
        <v>336</v>
      </c>
      <c r="D7635" t="s">
        <v>3635</v>
      </c>
      <c r="E7635" t="s">
        <v>3636</v>
      </c>
      <c r="F7635" t="s">
        <v>13079</v>
      </c>
      <c r="G7635" t="s">
        <v>13079</v>
      </c>
      <c r="H7635">
        <v>24148</v>
      </c>
      <c r="I7635" t="s">
        <v>265</v>
      </c>
      <c r="J7635" t="s">
        <v>242</v>
      </c>
      <c r="K7635" t="s">
        <v>243</v>
      </c>
      <c r="L7635" t="s">
        <v>244</v>
      </c>
      <c r="M7635">
        <v>0</v>
      </c>
      <c r="N7635">
        <v>24148</v>
      </c>
      <c r="O7635" t="s">
        <v>721</v>
      </c>
      <c r="P7635" t="s">
        <v>14638</v>
      </c>
      <c r="Q7635" t="s">
        <v>3640</v>
      </c>
      <c r="R7635" t="s">
        <v>14641</v>
      </c>
      <c r="S7635" t="s">
        <v>270</v>
      </c>
      <c r="T7635" t="b">
        <v>1</v>
      </c>
    </row>
    <row r="7636" spans="1:20" x14ac:dyDescent="0.25">
      <c r="A7636" t="s">
        <v>236</v>
      </c>
      <c r="B7636" t="s">
        <v>236</v>
      </c>
      <c r="C7636" t="s">
        <v>237</v>
      </c>
      <c r="D7636" t="s">
        <v>238</v>
      </c>
      <c r="E7636" t="s">
        <v>251</v>
      </c>
      <c r="F7636" t="s">
        <v>773</v>
      </c>
      <c r="G7636" t="s">
        <v>10331</v>
      </c>
      <c r="H7636">
        <v>0</v>
      </c>
      <c r="I7636" t="s">
        <v>254</v>
      </c>
      <c r="J7636" t="s">
        <v>242</v>
      </c>
      <c r="K7636" t="s">
        <v>243</v>
      </c>
      <c r="L7636" t="s">
        <v>244</v>
      </c>
      <c r="M7636">
        <v>0</v>
      </c>
      <c r="N7636">
        <v>0</v>
      </c>
      <c r="O7636" t="s">
        <v>255</v>
      </c>
      <c r="P7636" t="s">
        <v>14642</v>
      </c>
      <c r="Q7636" t="s">
        <v>247</v>
      </c>
      <c r="R7636" t="s">
        <v>1351</v>
      </c>
      <c r="S7636" t="s">
        <v>249</v>
      </c>
      <c r="T7636" t="b">
        <v>1</v>
      </c>
    </row>
    <row r="7637" spans="1:20" x14ac:dyDescent="0.25">
      <c r="A7637" t="s">
        <v>259</v>
      </c>
      <c r="B7637" t="s">
        <v>260</v>
      </c>
      <c r="C7637" t="s">
        <v>237</v>
      </c>
      <c r="D7637" t="s">
        <v>1535</v>
      </c>
      <c r="E7637" t="s">
        <v>6207</v>
      </c>
      <c r="F7637" t="s">
        <v>9900</v>
      </c>
      <c r="G7637" t="s">
        <v>9900</v>
      </c>
      <c r="H7637">
        <v>0.189</v>
      </c>
      <c r="I7637" t="s">
        <v>265</v>
      </c>
      <c r="J7637" t="s">
        <v>242</v>
      </c>
      <c r="K7637" t="s">
        <v>243</v>
      </c>
      <c r="L7637" t="s">
        <v>244</v>
      </c>
      <c r="M7637">
        <v>0</v>
      </c>
      <c r="N7637">
        <v>0.189</v>
      </c>
      <c r="O7637" t="s">
        <v>324</v>
      </c>
      <c r="P7637" t="s">
        <v>1817</v>
      </c>
      <c r="Q7637" t="s">
        <v>1539</v>
      </c>
      <c r="R7637" t="s">
        <v>14643</v>
      </c>
      <c r="S7637" t="s">
        <v>270</v>
      </c>
      <c r="T7637" t="b">
        <v>1</v>
      </c>
    </row>
    <row r="7638" spans="1:20" x14ac:dyDescent="0.25">
      <c r="A7638" t="s">
        <v>259</v>
      </c>
      <c r="B7638" t="s">
        <v>260</v>
      </c>
      <c r="C7638" t="s">
        <v>294</v>
      </c>
      <c r="D7638" t="s">
        <v>1535</v>
      </c>
      <c r="E7638" t="s">
        <v>6207</v>
      </c>
      <c r="F7638" t="s">
        <v>9900</v>
      </c>
      <c r="G7638" t="s">
        <v>9900</v>
      </c>
      <c r="H7638">
        <v>5.7599999999999998E-2</v>
      </c>
      <c r="I7638" t="s">
        <v>265</v>
      </c>
      <c r="J7638" t="s">
        <v>242</v>
      </c>
      <c r="K7638" t="s">
        <v>243</v>
      </c>
      <c r="L7638" t="s">
        <v>244</v>
      </c>
      <c r="M7638">
        <v>0</v>
      </c>
      <c r="N7638">
        <v>5.7599999999999998E-2</v>
      </c>
      <c r="O7638" t="s">
        <v>324</v>
      </c>
      <c r="P7638" t="s">
        <v>1817</v>
      </c>
      <c r="Q7638" t="s">
        <v>1539</v>
      </c>
      <c r="R7638" t="s">
        <v>14643</v>
      </c>
      <c r="S7638" t="s">
        <v>270</v>
      </c>
      <c r="T7638" t="b">
        <v>1</v>
      </c>
    </row>
    <row r="7639" spans="1:20" x14ac:dyDescent="0.25">
      <c r="A7639" t="s">
        <v>259</v>
      </c>
      <c r="B7639" t="s">
        <v>260</v>
      </c>
      <c r="C7639" t="s">
        <v>237</v>
      </c>
      <c r="D7639" t="s">
        <v>1305</v>
      </c>
      <c r="E7639" t="s">
        <v>1635</v>
      </c>
      <c r="F7639" t="s">
        <v>6278</v>
      </c>
      <c r="G7639" t="s">
        <v>6279</v>
      </c>
      <c r="H7639">
        <v>0.188496</v>
      </c>
      <c r="I7639" t="s">
        <v>265</v>
      </c>
      <c r="J7639" t="s">
        <v>242</v>
      </c>
      <c r="K7639" t="s">
        <v>243</v>
      </c>
      <c r="L7639" t="s">
        <v>244</v>
      </c>
      <c r="M7639">
        <v>0</v>
      </c>
      <c r="N7639">
        <v>0.188496</v>
      </c>
      <c r="O7639" t="s">
        <v>372</v>
      </c>
      <c r="P7639" t="s">
        <v>14644</v>
      </c>
      <c r="Q7639" t="s">
        <v>1311</v>
      </c>
      <c r="R7639" t="s">
        <v>14645</v>
      </c>
      <c r="S7639" t="s">
        <v>270</v>
      </c>
      <c r="T7639" t="b">
        <v>1</v>
      </c>
    </row>
    <row r="7640" spans="1:20" x14ac:dyDescent="0.25">
      <c r="A7640" t="s">
        <v>259</v>
      </c>
      <c r="B7640" t="s">
        <v>260</v>
      </c>
      <c r="C7640" t="s">
        <v>237</v>
      </c>
      <c r="D7640" t="s">
        <v>280</v>
      </c>
      <c r="E7640" t="s">
        <v>3450</v>
      </c>
      <c r="F7640" t="s">
        <v>5738</v>
      </c>
      <c r="G7640" t="s">
        <v>5738</v>
      </c>
      <c r="H7640">
        <v>0.1048</v>
      </c>
      <c r="I7640" t="s">
        <v>265</v>
      </c>
      <c r="J7640" t="s">
        <v>242</v>
      </c>
      <c r="K7640" t="s">
        <v>243</v>
      </c>
      <c r="L7640" t="s">
        <v>244</v>
      </c>
      <c r="M7640">
        <v>0</v>
      </c>
      <c r="N7640">
        <v>0.1048</v>
      </c>
      <c r="O7640" t="s">
        <v>1258</v>
      </c>
      <c r="P7640" t="s">
        <v>14646</v>
      </c>
      <c r="Q7640" t="s">
        <v>285</v>
      </c>
      <c r="R7640" t="s">
        <v>14647</v>
      </c>
      <c r="S7640" t="s">
        <v>270</v>
      </c>
      <c r="T7640" t="b">
        <v>1</v>
      </c>
    </row>
    <row r="7641" spans="1:20" x14ac:dyDescent="0.25">
      <c r="A7641" t="s">
        <v>259</v>
      </c>
      <c r="B7641" t="s">
        <v>260</v>
      </c>
      <c r="C7641" t="s">
        <v>237</v>
      </c>
      <c r="D7641" t="s">
        <v>450</v>
      </c>
      <c r="E7641" t="s">
        <v>4990</v>
      </c>
      <c r="F7641" t="s">
        <v>14648</v>
      </c>
      <c r="G7641" t="s">
        <v>14648</v>
      </c>
      <c r="H7641">
        <v>0.73500799999999999</v>
      </c>
      <c r="I7641" t="s">
        <v>265</v>
      </c>
      <c r="J7641" t="s">
        <v>242</v>
      </c>
      <c r="K7641" t="s">
        <v>243</v>
      </c>
      <c r="L7641" t="s">
        <v>244</v>
      </c>
      <c r="M7641">
        <v>0</v>
      </c>
      <c r="N7641">
        <v>0.73500799999999999</v>
      </c>
      <c r="O7641" t="s">
        <v>372</v>
      </c>
      <c r="P7641" t="s">
        <v>14649</v>
      </c>
      <c r="Q7641" t="s">
        <v>453</v>
      </c>
      <c r="R7641" t="s">
        <v>14650</v>
      </c>
      <c r="S7641" t="s">
        <v>270</v>
      </c>
      <c r="T7641" t="b">
        <v>1</v>
      </c>
    </row>
    <row r="7642" spans="1:20" x14ac:dyDescent="0.25">
      <c r="A7642" t="s">
        <v>259</v>
      </c>
      <c r="B7642" t="s">
        <v>260</v>
      </c>
      <c r="C7642" t="s">
        <v>294</v>
      </c>
      <c r="D7642" t="s">
        <v>450</v>
      </c>
      <c r="E7642" t="s">
        <v>4990</v>
      </c>
      <c r="F7642" t="s">
        <v>14648</v>
      </c>
      <c r="G7642" t="s">
        <v>14648</v>
      </c>
      <c r="H7642">
        <v>0.41920000000000002</v>
      </c>
      <c r="I7642" t="s">
        <v>265</v>
      </c>
      <c r="J7642" t="s">
        <v>242</v>
      </c>
      <c r="K7642" t="s">
        <v>243</v>
      </c>
      <c r="L7642" t="s">
        <v>244</v>
      </c>
      <c r="M7642">
        <v>0</v>
      </c>
      <c r="N7642">
        <v>0.41920000000000002</v>
      </c>
      <c r="O7642" t="s">
        <v>1258</v>
      </c>
      <c r="P7642" t="s">
        <v>14649</v>
      </c>
      <c r="Q7642" t="s">
        <v>453</v>
      </c>
      <c r="R7642" t="s">
        <v>14650</v>
      </c>
      <c r="S7642" t="s">
        <v>270</v>
      </c>
      <c r="T7642" t="b">
        <v>1</v>
      </c>
    </row>
    <row r="7643" spans="1:20" x14ac:dyDescent="0.25">
      <c r="A7643" t="s">
        <v>236</v>
      </c>
      <c r="B7643" t="s">
        <v>236</v>
      </c>
      <c r="C7643" t="s">
        <v>237</v>
      </c>
      <c r="D7643" t="s">
        <v>314</v>
      </c>
      <c r="F7643" t="s">
        <v>925</v>
      </c>
      <c r="G7643" t="s">
        <v>843</v>
      </c>
      <c r="H7643">
        <v>9.8999999999999999E-4</v>
      </c>
      <c r="I7643" t="s">
        <v>341</v>
      </c>
      <c r="J7643" t="s">
        <v>242</v>
      </c>
      <c r="K7643" t="s">
        <v>243</v>
      </c>
      <c r="L7643" t="s">
        <v>244</v>
      </c>
      <c r="M7643">
        <v>0</v>
      </c>
      <c r="N7643">
        <v>9.8999999999999999E-4</v>
      </c>
      <c r="O7643" t="s">
        <v>2934</v>
      </c>
      <c r="P7643" t="s">
        <v>14651</v>
      </c>
      <c r="Q7643" t="s">
        <v>318</v>
      </c>
      <c r="R7643" t="s">
        <v>1046</v>
      </c>
      <c r="S7643" t="s">
        <v>249</v>
      </c>
      <c r="T7643" t="b">
        <v>1</v>
      </c>
    </row>
    <row r="7644" spans="1:20" x14ac:dyDescent="0.25">
      <c r="A7644" t="s">
        <v>259</v>
      </c>
      <c r="B7644" t="s">
        <v>260</v>
      </c>
      <c r="C7644" t="s">
        <v>237</v>
      </c>
      <c r="D7644" t="s">
        <v>580</v>
      </c>
      <c r="E7644" t="s">
        <v>581</v>
      </c>
      <c r="F7644" t="s">
        <v>8324</v>
      </c>
      <c r="G7644" t="s">
        <v>8324</v>
      </c>
      <c r="H7644">
        <v>3.8399999999999997E-2</v>
      </c>
      <c r="I7644" t="s">
        <v>265</v>
      </c>
      <c r="J7644" t="s">
        <v>242</v>
      </c>
      <c r="K7644" t="s">
        <v>243</v>
      </c>
      <c r="L7644" t="s">
        <v>244</v>
      </c>
      <c r="M7644">
        <v>0</v>
      </c>
      <c r="N7644">
        <v>3.8399999999999997E-2</v>
      </c>
      <c r="O7644" t="s">
        <v>372</v>
      </c>
      <c r="P7644" t="s">
        <v>14652</v>
      </c>
      <c r="Q7644" t="s">
        <v>584</v>
      </c>
      <c r="R7644" t="s">
        <v>14653</v>
      </c>
      <c r="S7644" t="s">
        <v>270</v>
      </c>
      <c r="T7644" t="b">
        <v>1</v>
      </c>
    </row>
    <row r="7645" spans="1:20" x14ac:dyDescent="0.25">
      <c r="A7645" t="s">
        <v>236</v>
      </c>
      <c r="B7645" t="s">
        <v>236</v>
      </c>
      <c r="C7645" t="s">
        <v>237</v>
      </c>
      <c r="D7645" t="s">
        <v>362</v>
      </c>
      <c r="F7645" t="s">
        <v>3972</v>
      </c>
      <c r="G7645" t="s">
        <v>2587</v>
      </c>
      <c r="H7645">
        <v>0.09</v>
      </c>
      <c r="I7645" t="s">
        <v>254</v>
      </c>
      <c r="J7645" t="s">
        <v>242</v>
      </c>
      <c r="K7645" t="s">
        <v>243</v>
      </c>
      <c r="L7645" t="s">
        <v>244</v>
      </c>
      <c r="M7645">
        <v>0</v>
      </c>
      <c r="N7645">
        <v>0.09</v>
      </c>
      <c r="O7645" t="s">
        <v>927</v>
      </c>
      <c r="P7645" t="s">
        <v>2588</v>
      </c>
      <c r="Q7645" t="s">
        <v>367</v>
      </c>
      <c r="R7645" t="s">
        <v>3975</v>
      </c>
      <c r="S7645" t="s">
        <v>249</v>
      </c>
      <c r="T7645" t="b">
        <v>0</v>
      </c>
    </row>
    <row r="7646" spans="1:20" x14ac:dyDescent="0.25">
      <c r="A7646" t="s">
        <v>236</v>
      </c>
      <c r="B7646" t="s">
        <v>236</v>
      </c>
      <c r="C7646" t="s">
        <v>237</v>
      </c>
      <c r="D7646" t="s">
        <v>392</v>
      </c>
      <c r="E7646" t="s">
        <v>251</v>
      </c>
      <c r="F7646" t="s">
        <v>252</v>
      </c>
      <c r="G7646" t="s">
        <v>2610</v>
      </c>
      <c r="H7646">
        <v>0.36</v>
      </c>
      <c r="I7646" t="s">
        <v>254</v>
      </c>
      <c r="J7646" t="s">
        <v>242</v>
      </c>
      <c r="K7646" t="s">
        <v>243</v>
      </c>
      <c r="L7646" t="s">
        <v>244</v>
      </c>
      <c r="M7646">
        <v>0</v>
      </c>
      <c r="N7646">
        <v>0.36</v>
      </c>
      <c r="O7646" t="s">
        <v>255</v>
      </c>
      <c r="P7646" t="s">
        <v>14654</v>
      </c>
      <c r="Q7646" t="s">
        <v>397</v>
      </c>
      <c r="R7646" t="s">
        <v>4396</v>
      </c>
      <c r="S7646" t="s">
        <v>249</v>
      </c>
      <c r="T7646" t="b">
        <v>1</v>
      </c>
    </row>
    <row r="7647" spans="1:20" x14ac:dyDescent="0.25">
      <c r="A7647" t="s">
        <v>236</v>
      </c>
      <c r="B7647" t="s">
        <v>236</v>
      </c>
      <c r="C7647" t="s">
        <v>237</v>
      </c>
      <c r="D7647" t="s">
        <v>924</v>
      </c>
      <c r="F7647" t="s">
        <v>672</v>
      </c>
      <c r="G7647" t="s">
        <v>926</v>
      </c>
      <c r="H7647">
        <v>1</v>
      </c>
      <c r="I7647" t="s">
        <v>492</v>
      </c>
      <c r="J7647" t="s">
        <v>242</v>
      </c>
      <c r="K7647" t="s">
        <v>243</v>
      </c>
      <c r="L7647" t="s">
        <v>244</v>
      </c>
      <c r="M7647">
        <v>0</v>
      </c>
      <c r="N7647">
        <v>1</v>
      </c>
      <c r="O7647" t="s">
        <v>927</v>
      </c>
      <c r="P7647" t="s">
        <v>928</v>
      </c>
      <c r="Q7647" t="s">
        <v>929</v>
      </c>
      <c r="R7647" t="s">
        <v>14655</v>
      </c>
      <c r="S7647" t="s">
        <v>249</v>
      </c>
      <c r="T7647" t="b">
        <v>0</v>
      </c>
    </row>
    <row r="7648" spans="1:20" x14ac:dyDescent="0.25">
      <c r="A7648" t="s">
        <v>259</v>
      </c>
      <c r="B7648" t="s">
        <v>260</v>
      </c>
      <c r="C7648" t="s">
        <v>237</v>
      </c>
      <c r="D7648" t="s">
        <v>280</v>
      </c>
      <c r="E7648" t="s">
        <v>4990</v>
      </c>
      <c r="F7648" t="s">
        <v>14648</v>
      </c>
      <c r="G7648" t="s">
        <v>14648</v>
      </c>
      <c r="H7648">
        <v>0.41920000000000002</v>
      </c>
      <c r="I7648" t="s">
        <v>265</v>
      </c>
      <c r="J7648" t="s">
        <v>242</v>
      </c>
      <c r="K7648" t="s">
        <v>243</v>
      </c>
      <c r="L7648" t="s">
        <v>244</v>
      </c>
      <c r="M7648">
        <v>0</v>
      </c>
      <c r="N7648">
        <v>0.41920000000000002</v>
      </c>
      <c r="O7648" t="s">
        <v>1258</v>
      </c>
      <c r="P7648" t="s">
        <v>14656</v>
      </c>
      <c r="Q7648" t="s">
        <v>285</v>
      </c>
      <c r="R7648" t="s">
        <v>14657</v>
      </c>
      <c r="S7648" t="s">
        <v>270</v>
      </c>
      <c r="T7648" t="b">
        <v>1</v>
      </c>
    </row>
    <row r="7649" spans="1:20" x14ac:dyDescent="0.25">
      <c r="A7649" t="s">
        <v>259</v>
      </c>
      <c r="B7649" t="s">
        <v>260</v>
      </c>
      <c r="C7649" t="s">
        <v>237</v>
      </c>
      <c r="D7649" t="s">
        <v>412</v>
      </c>
      <c r="E7649" t="s">
        <v>2100</v>
      </c>
      <c r="F7649" t="s">
        <v>13350</v>
      </c>
      <c r="G7649" t="s">
        <v>13350</v>
      </c>
      <c r="H7649">
        <v>1.276</v>
      </c>
      <c r="I7649" t="s">
        <v>265</v>
      </c>
      <c r="J7649" t="s">
        <v>242</v>
      </c>
      <c r="K7649" t="s">
        <v>243</v>
      </c>
      <c r="L7649" t="s">
        <v>244</v>
      </c>
      <c r="M7649">
        <v>0</v>
      </c>
      <c r="N7649">
        <v>1.276</v>
      </c>
      <c r="O7649" t="s">
        <v>372</v>
      </c>
      <c r="P7649" t="s">
        <v>14658</v>
      </c>
      <c r="Q7649" t="s">
        <v>416</v>
      </c>
      <c r="R7649" t="s">
        <v>14659</v>
      </c>
      <c r="S7649" t="s">
        <v>270</v>
      </c>
      <c r="T7649" t="b">
        <v>1</v>
      </c>
    </row>
    <row r="7650" spans="1:20" x14ac:dyDescent="0.25">
      <c r="A7650" t="s">
        <v>259</v>
      </c>
      <c r="B7650" t="s">
        <v>260</v>
      </c>
      <c r="C7650" t="s">
        <v>237</v>
      </c>
      <c r="D7650" t="s">
        <v>1173</v>
      </c>
      <c r="E7650" t="s">
        <v>4683</v>
      </c>
      <c r="F7650" t="s">
        <v>6743</v>
      </c>
      <c r="G7650" t="s">
        <v>6744</v>
      </c>
      <c r="H7650">
        <v>0.2472</v>
      </c>
      <c r="I7650" t="s">
        <v>265</v>
      </c>
      <c r="J7650" t="s">
        <v>242</v>
      </c>
      <c r="K7650" t="s">
        <v>243</v>
      </c>
      <c r="L7650" t="s">
        <v>244</v>
      </c>
      <c r="M7650">
        <v>0</v>
      </c>
      <c r="N7650">
        <v>0.2472</v>
      </c>
      <c r="O7650" t="s">
        <v>1258</v>
      </c>
      <c r="P7650" t="s">
        <v>14660</v>
      </c>
      <c r="Q7650" t="s">
        <v>1177</v>
      </c>
      <c r="R7650" t="s">
        <v>14661</v>
      </c>
      <c r="S7650" t="s">
        <v>270</v>
      </c>
      <c r="T7650" t="b">
        <v>1</v>
      </c>
    </row>
    <row r="7651" spans="1:20" x14ac:dyDescent="0.25">
      <c r="A7651" t="s">
        <v>259</v>
      </c>
      <c r="B7651" t="s">
        <v>260</v>
      </c>
      <c r="C7651" t="s">
        <v>237</v>
      </c>
      <c r="D7651" t="s">
        <v>3026</v>
      </c>
      <c r="E7651" t="s">
        <v>5763</v>
      </c>
      <c r="F7651" t="s">
        <v>8006</v>
      </c>
      <c r="G7651" t="s">
        <v>8006</v>
      </c>
      <c r="H7651">
        <v>0.41699999999999998</v>
      </c>
      <c r="I7651" t="s">
        <v>265</v>
      </c>
      <c r="J7651" t="s">
        <v>242</v>
      </c>
      <c r="K7651" t="s">
        <v>243</v>
      </c>
      <c r="L7651" t="s">
        <v>244</v>
      </c>
      <c r="M7651">
        <v>0</v>
      </c>
      <c r="N7651">
        <v>0.41699999999999998</v>
      </c>
      <c r="O7651" t="s">
        <v>927</v>
      </c>
      <c r="P7651" t="s">
        <v>14662</v>
      </c>
      <c r="Q7651" t="s">
        <v>3030</v>
      </c>
      <c r="R7651" t="s">
        <v>14663</v>
      </c>
      <c r="S7651" t="s">
        <v>270</v>
      </c>
      <c r="T7651" t="b">
        <v>1</v>
      </c>
    </row>
    <row r="7652" spans="1:20" x14ac:dyDescent="0.25">
      <c r="A7652" t="s">
        <v>259</v>
      </c>
      <c r="B7652" t="s">
        <v>260</v>
      </c>
      <c r="C7652" t="s">
        <v>294</v>
      </c>
      <c r="D7652" t="s">
        <v>3026</v>
      </c>
      <c r="E7652" t="s">
        <v>5763</v>
      </c>
      <c r="F7652" t="s">
        <v>8006</v>
      </c>
      <c r="G7652" t="s">
        <v>8006</v>
      </c>
      <c r="H7652">
        <v>0.23300000000000001</v>
      </c>
      <c r="I7652" t="s">
        <v>265</v>
      </c>
      <c r="J7652" t="s">
        <v>242</v>
      </c>
      <c r="K7652" t="s">
        <v>243</v>
      </c>
      <c r="L7652" t="s">
        <v>244</v>
      </c>
      <c r="M7652">
        <v>0</v>
      </c>
      <c r="N7652">
        <v>0.23300000000000001</v>
      </c>
      <c r="O7652" t="s">
        <v>927</v>
      </c>
      <c r="P7652" t="s">
        <v>14662</v>
      </c>
      <c r="Q7652" t="s">
        <v>3030</v>
      </c>
      <c r="R7652" t="s">
        <v>14663</v>
      </c>
      <c r="S7652" t="s">
        <v>270</v>
      </c>
      <c r="T7652" t="b">
        <v>1</v>
      </c>
    </row>
    <row r="7653" spans="1:20" x14ac:dyDescent="0.25">
      <c r="A7653" t="s">
        <v>259</v>
      </c>
      <c r="B7653" t="s">
        <v>260</v>
      </c>
      <c r="C7653" t="s">
        <v>237</v>
      </c>
      <c r="D7653" t="s">
        <v>2640</v>
      </c>
      <c r="E7653" t="s">
        <v>3426</v>
      </c>
      <c r="F7653" t="s">
        <v>5557</v>
      </c>
      <c r="G7653" t="s">
        <v>5558</v>
      </c>
      <c r="H7653">
        <v>0.54200000000000004</v>
      </c>
      <c r="I7653" t="s">
        <v>265</v>
      </c>
      <c r="J7653" t="s">
        <v>242</v>
      </c>
      <c r="K7653" t="s">
        <v>243</v>
      </c>
      <c r="L7653" t="s">
        <v>244</v>
      </c>
      <c r="M7653">
        <v>0</v>
      </c>
      <c r="N7653">
        <v>0.54200000000000004</v>
      </c>
      <c r="O7653" t="s">
        <v>266</v>
      </c>
      <c r="P7653" t="s">
        <v>14664</v>
      </c>
      <c r="Q7653" t="s">
        <v>2644</v>
      </c>
      <c r="R7653" t="s">
        <v>14665</v>
      </c>
      <c r="S7653" t="s">
        <v>270</v>
      </c>
      <c r="T7653" t="b">
        <v>1</v>
      </c>
    </row>
    <row r="7654" spans="1:20" x14ac:dyDescent="0.25">
      <c r="A7654" t="s">
        <v>259</v>
      </c>
      <c r="B7654" t="s">
        <v>260</v>
      </c>
      <c r="C7654" t="s">
        <v>237</v>
      </c>
      <c r="D7654" t="s">
        <v>4065</v>
      </c>
      <c r="E7654" t="s">
        <v>2048</v>
      </c>
      <c r="F7654" t="s">
        <v>9070</v>
      </c>
      <c r="G7654" t="s">
        <v>9070</v>
      </c>
      <c r="H7654">
        <v>2.8799999999999999E-2</v>
      </c>
      <c r="I7654" t="s">
        <v>265</v>
      </c>
      <c r="J7654" t="s">
        <v>242</v>
      </c>
      <c r="K7654" t="s">
        <v>243</v>
      </c>
      <c r="L7654" t="s">
        <v>244</v>
      </c>
      <c r="M7654">
        <v>0</v>
      </c>
      <c r="N7654">
        <v>2.8799999999999999E-2</v>
      </c>
      <c r="O7654" t="s">
        <v>324</v>
      </c>
      <c r="P7654" t="s">
        <v>14666</v>
      </c>
      <c r="Q7654" t="s">
        <v>4069</v>
      </c>
      <c r="R7654" t="s">
        <v>14667</v>
      </c>
      <c r="S7654" t="s">
        <v>270</v>
      </c>
      <c r="T7654" t="b">
        <v>1</v>
      </c>
    </row>
    <row r="7655" spans="1:20" x14ac:dyDescent="0.25">
      <c r="A7655" t="s">
        <v>259</v>
      </c>
      <c r="B7655" t="s">
        <v>260</v>
      </c>
      <c r="C7655" t="s">
        <v>237</v>
      </c>
      <c r="D7655" t="s">
        <v>643</v>
      </c>
      <c r="E7655" t="s">
        <v>5714</v>
      </c>
      <c r="F7655" t="s">
        <v>14668</v>
      </c>
      <c r="G7655" t="s">
        <v>14668</v>
      </c>
      <c r="H7655">
        <v>0.113803</v>
      </c>
      <c r="I7655" t="s">
        <v>265</v>
      </c>
      <c r="J7655" t="s">
        <v>242</v>
      </c>
      <c r="K7655" t="s">
        <v>243</v>
      </c>
      <c r="L7655" t="s">
        <v>244</v>
      </c>
      <c r="M7655">
        <v>0</v>
      </c>
      <c r="N7655">
        <v>0.113803</v>
      </c>
      <c r="O7655" t="s">
        <v>372</v>
      </c>
      <c r="P7655" t="s">
        <v>14669</v>
      </c>
      <c r="Q7655" t="s">
        <v>647</v>
      </c>
      <c r="R7655" t="s">
        <v>14670</v>
      </c>
      <c r="S7655" t="s">
        <v>270</v>
      </c>
      <c r="T7655" t="b">
        <v>1</v>
      </c>
    </row>
    <row r="7656" spans="1:20" x14ac:dyDescent="0.25">
      <c r="A7656" t="s">
        <v>259</v>
      </c>
      <c r="B7656" t="s">
        <v>260</v>
      </c>
      <c r="C7656" t="s">
        <v>237</v>
      </c>
      <c r="D7656" t="s">
        <v>1352</v>
      </c>
      <c r="E7656" t="s">
        <v>1353</v>
      </c>
      <c r="F7656" t="s">
        <v>12993</v>
      </c>
      <c r="G7656" t="s">
        <v>12993</v>
      </c>
      <c r="H7656">
        <v>2.69E-2</v>
      </c>
      <c r="I7656" t="s">
        <v>265</v>
      </c>
      <c r="J7656" t="s">
        <v>242</v>
      </c>
      <c r="K7656" t="s">
        <v>243</v>
      </c>
      <c r="L7656" t="s">
        <v>244</v>
      </c>
      <c r="M7656">
        <v>0</v>
      </c>
      <c r="N7656">
        <v>2.69E-2</v>
      </c>
      <c r="O7656" t="s">
        <v>446</v>
      </c>
      <c r="P7656" t="s">
        <v>14671</v>
      </c>
      <c r="Q7656" t="s">
        <v>1356</v>
      </c>
      <c r="R7656" t="s">
        <v>14672</v>
      </c>
      <c r="S7656" t="s">
        <v>270</v>
      </c>
      <c r="T7656" t="b">
        <v>1</v>
      </c>
    </row>
    <row r="7657" spans="1:20" x14ac:dyDescent="0.25">
      <c r="A7657" t="s">
        <v>259</v>
      </c>
      <c r="B7657" t="s">
        <v>260</v>
      </c>
      <c r="C7657" t="s">
        <v>237</v>
      </c>
      <c r="D7657" t="s">
        <v>643</v>
      </c>
      <c r="E7657" t="s">
        <v>8568</v>
      </c>
      <c r="F7657" t="s">
        <v>14673</v>
      </c>
      <c r="G7657" t="s">
        <v>14673</v>
      </c>
      <c r="H7657">
        <v>4.032</v>
      </c>
      <c r="I7657" t="s">
        <v>265</v>
      </c>
      <c r="J7657" t="s">
        <v>242</v>
      </c>
      <c r="K7657" t="s">
        <v>243</v>
      </c>
      <c r="L7657" t="s">
        <v>244</v>
      </c>
      <c r="M7657">
        <v>0</v>
      </c>
      <c r="N7657">
        <v>4.032</v>
      </c>
      <c r="O7657" t="s">
        <v>324</v>
      </c>
      <c r="P7657" t="s">
        <v>5221</v>
      </c>
      <c r="Q7657" t="s">
        <v>647</v>
      </c>
      <c r="R7657" t="s">
        <v>14674</v>
      </c>
      <c r="S7657" t="s">
        <v>270</v>
      </c>
      <c r="T7657" t="b">
        <v>0</v>
      </c>
    </row>
    <row r="7658" spans="1:20" x14ac:dyDescent="0.25">
      <c r="A7658" t="s">
        <v>259</v>
      </c>
      <c r="B7658" t="s">
        <v>260</v>
      </c>
      <c r="C7658" t="s">
        <v>336</v>
      </c>
      <c r="D7658" t="s">
        <v>643</v>
      </c>
      <c r="E7658" t="s">
        <v>8568</v>
      </c>
      <c r="F7658" t="s">
        <v>14673</v>
      </c>
      <c r="G7658" t="s">
        <v>14673</v>
      </c>
      <c r="H7658">
        <v>20839</v>
      </c>
      <c r="I7658" t="s">
        <v>265</v>
      </c>
      <c r="J7658" t="s">
        <v>242</v>
      </c>
      <c r="K7658" t="s">
        <v>243</v>
      </c>
      <c r="L7658" t="s">
        <v>244</v>
      </c>
      <c r="M7658">
        <v>0</v>
      </c>
      <c r="N7658">
        <v>20839</v>
      </c>
      <c r="O7658" t="s">
        <v>324</v>
      </c>
      <c r="P7658" t="s">
        <v>5221</v>
      </c>
      <c r="Q7658" t="s">
        <v>647</v>
      </c>
      <c r="R7658" t="s">
        <v>14675</v>
      </c>
      <c r="S7658" t="s">
        <v>270</v>
      </c>
      <c r="T7658" t="b">
        <v>0</v>
      </c>
    </row>
    <row r="7659" spans="1:20" x14ac:dyDescent="0.25">
      <c r="A7659" t="s">
        <v>259</v>
      </c>
      <c r="B7659" t="s">
        <v>260</v>
      </c>
      <c r="C7659" t="s">
        <v>336</v>
      </c>
      <c r="D7659" t="s">
        <v>643</v>
      </c>
      <c r="E7659" t="s">
        <v>8568</v>
      </c>
      <c r="F7659" t="s">
        <v>14673</v>
      </c>
      <c r="G7659" t="s">
        <v>14673</v>
      </c>
      <c r="H7659">
        <v>40265</v>
      </c>
      <c r="I7659" t="s">
        <v>265</v>
      </c>
      <c r="J7659" t="s">
        <v>242</v>
      </c>
      <c r="K7659" t="s">
        <v>243</v>
      </c>
      <c r="L7659" t="s">
        <v>244</v>
      </c>
      <c r="M7659">
        <v>0</v>
      </c>
      <c r="N7659">
        <v>40265</v>
      </c>
      <c r="O7659" t="s">
        <v>324</v>
      </c>
      <c r="P7659" t="s">
        <v>5221</v>
      </c>
      <c r="Q7659" t="s">
        <v>647</v>
      </c>
      <c r="R7659" t="s">
        <v>14676</v>
      </c>
      <c r="S7659" t="s">
        <v>270</v>
      </c>
      <c r="T7659" t="b">
        <v>0</v>
      </c>
    </row>
    <row r="7660" spans="1:20" x14ac:dyDescent="0.25">
      <c r="A7660" t="s">
        <v>259</v>
      </c>
      <c r="B7660" t="s">
        <v>260</v>
      </c>
      <c r="C7660" t="s">
        <v>237</v>
      </c>
      <c r="D7660" t="s">
        <v>1786</v>
      </c>
      <c r="E7660" t="s">
        <v>6710</v>
      </c>
      <c r="F7660" t="s">
        <v>9734</v>
      </c>
      <c r="G7660" t="s">
        <v>9734</v>
      </c>
      <c r="H7660">
        <v>3.5142E-2</v>
      </c>
      <c r="I7660" t="s">
        <v>265</v>
      </c>
      <c r="J7660" t="s">
        <v>242</v>
      </c>
      <c r="K7660" t="s">
        <v>243</v>
      </c>
      <c r="L7660" t="s">
        <v>244</v>
      </c>
      <c r="M7660">
        <v>0</v>
      </c>
      <c r="N7660">
        <v>3.5142E-2</v>
      </c>
      <c r="O7660" t="s">
        <v>372</v>
      </c>
      <c r="P7660" t="s">
        <v>14677</v>
      </c>
      <c r="Q7660" t="s">
        <v>1790</v>
      </c>
      <c r="R7660" t="s">
        <v>14678</v>
      </c>
      <c r="S7660" t="s">
        <v>270</v>
      </c>
      <c r="T7660" t="b">
        <v>1</v>
      </c>
    </row>
    <row r="7661" spans="1:20" x14ac:dyDescent="0.25">
      <c r="A7661" t="s">
        <v>259</v>
      </c>
      <c r="B7661" t="s">
        <v>260</v>
      </c>
      <c r="C7661" t="s">
        <v>294</v>
      </c>
      <c r="D7661" t="s">
        <v>1786</v>
      </c>
      <c r="E7661" t="s">
        <v>6710</v>
      </c>
      <c r="F7661" t="s">
        <v>9734</v>
      </c>
      <c r="G7661" t="s">
        <v>9734</v>
      </c>
      <c r="H7661">
        <v>1.26E-2</v>
      </c>
      <c r="I7661" t="s">
        <v>265</v>
      </c>
      <c r="J7661" t="s">
        <v>242</v>
      </c>
      <c r="K7661" t="s">
        <v>243</v>
      </c>
      <c r="L7661" t="s">
        <v>244</v>
      </c>
      <c r="M7661">
        <v>0</v>
      </c>
      <c r="N7661">
        <v>1.26E-2</v>
      </c>
      <c r="O7661" t="s">
        <v>372</v>
      </c>
      <c r="P7661" t="s">
        <v>14677</v>
      </c>
      <c r="Q7661" t="s">
        <v>1790</v>
      </c>
      <c r="R7661" t="s">
        <v>14678</v>
      </c>
      <c r="S7661" t="s">
        <v>270</v>
      </c>
      <c r="T7661" t="b">
        <v>1</v>
      </c>
    </row>
    <row r="7662" spans="1:20" x14ac:dyDescent="0.25">
      <c r="A7662" t="s">
        <v>236</v>
      </c>
      <c r="B7662" t="s">
        <v>236</v>
      </c>
      <c r="C7662" t="s">
        <v>237</v>
      </c>
      <c r="D7662" t="s">
        <v>566</v>
      </c>
      <c r="E7662" t="s">
        <v>251</v>
      </c>
      <c r="F7662" t="s">
        <v>252</v>
      </c>
      <c r="G7662" t="s">
        <v>14679</v>
      </c>
      <c r="H7662">
        <v>0.01</v>
      </c>
      <c r="I7662" t="s">
        <v>241</v>
      </c>
      <c r="J7662" t="s">
        <v>242</v>
      </c>
      <c r="K7662" t="s">
        <v>243</v>
      </c>
      <c r="L7662" t="s">
        <v>244</v>
      </c>
      <c r="M7662">
        <v>0</v>
      </c>
      <c r="N7662">
        <v>0.01</v>
      </c>
      <c r="O7662" t="s">
        <v>255</v>
      </c>
      <c r="P7662" t="s">
        <v>14680</v>
      </c>
      <c r="Q7662" t="s">
        <v>571</v>
      </c>
      <c r="R7662" t="s">
        <v>3339</v>
      </c>
      <c r="S7662" t="s">
        <v>249</v>
      </c>
      <c r="T7662" t="b">
        <v>1</v>
      </c>
    </row>
    <row r="7663" spans="1:20" x14ac:dyDescent="0.25">
      <c r="A7663" t="s">
        <v>259</v>
      </c>
      <c r="B7663" t="s">
        <v>260</v>
      </c>
      <c r="C7663" t="s">
        <v>237</v>
      </c>
      <c r="D7663" t="s">
        <v>295</v>
      </c>
      <c r="E7663" t="s">
        <v>3871</v>
      </c>
      <c r="F7663" t="s">
        <v>14681</v>
      </c>
      <c r="G7663" t="s">
        <v>14681</v>
      </c>
      <c r="H7663">
        <v>1.0337000000000001</v>
      </c>
      <c r="I7663" t="s">
        <v>265</v>
      </c>
      <c r="J7663" t="s">
        <v>242</v>
      </c>
      <c r="K7663" t="s">
        <v>243</v>
      </c>
      <c r="L7663" t="s">
        <v>244</v>
      </c>
      <c r="M7663">
        <v>0</v>
      </c>
      <c r="N7663">
        <v>1.0337000000000001</v>
      </c>
      <c r="O7663" t="s">
        <v>298</v>
      </c>
      <c r="P7663" t="s">
        <v>14682</v>
      </c>
      <c r="Q7663" t="s">
        <v>300</v>
      </c>
      <c r="R7663" t="s">
        <v>14683</v>
      </c>
      <c r="S7663" t="s">
        <v>270</v>
      </c>
      <c r="T7663" t="b">
        <v>1</v>
      </c>
    </row>
    <row r="7664" spans="1:20" x14ac:dyDescent="0.25">
      <c r="A7664" t="s">
        <v>236</v>
      </c>
      <c r="B7664" t="s">
        <v>236</v>
      </c>
      <c r="C7664" t="s">
        <v>237</v>
      </c>
      <c r="D7664" t="s">
        <v>566</v>
      </c>
      <c r="E7664" t="s">
        <v>251</v>
      </c>
      <c r="F7664" t="s">
        <v>455</v>
      </c>
      <c r="G7664" t="s">
        <v>549</v>
      </c>
      <c r="H7664">
        <v>4.0000000000000001E-3</v>
      </c>
      <c r="I7664" t="s">
        <v>241</v>
      </c>
      <c r="J7664" t="s">
        <v>242</v>
      </c>
      <c r="K7664" t="s">
        <v>243</v>
      </c>
      <c r="L7664" t="s">
        <v>244</v>
      </c>
      <c r="M7664">
        <v>0</v>
      </c>
      <c r="N7664">
        <v>4.0000000000000001E-3</v>
      </c>
      <c r="O7664" t="s">
        <v>255</v>
      </c>
      <c r="P7664" t="s">
        <v>14684</v>
      </c>
      <c r="Q7664" t="s">
        <v>571</v>
      </c>
      <c r="R7664" t="s">
        <v>2785</v>
      </c>
      <c r="S7664" t="s">
        <v>249</v>
      </c>
      <c r="T7664" t="b">
        <v>1</v>
      </c>
    </row>
    <row r="7665" spans="1:20" x14ac:dyDescent="0.25">
      <c r="A7665" t="s">
        <v>259</v>
      </c>
      <c r="B7665" t="s">
        <v>260</v>
      </c>
      <c r="C7665" t="s">
        <v>237</v>
      </c>
      <c r="D7665" t="s">
        <v>1832</v>
      </c>
      <c r="E7665" t="s">
        <v>4716</v>
      </c>
      <c r="F7665" t="s">
        <v>5925</v>
      </c>
      <c r="G7665" t="s">
        <v>5926</v>
      </c>
      <c r="H7665">
        <v>7.6319999999999997</v>
      </c>
      <c r="I7665" t="s">
        <v>265</v>
      </c>
      <c r="J7665" t="s">
        <v>242</v>
      </c>
      <c r="K7665" t="s">
        <v>243</v>
      </c>
      <c r="L7665" t="s">
        <v>244</v>
      </c>
      <c r="M7665">
        <v>0</v>
      </c>
      <c r="N7665">
        <v>7.6319999999999997</v>
      </c>
      <c r="O7665" t="s">
        <v>518</v>
      </c>
      <c r="P7665" t="s">
        <v>14685</v>
      </c>
      <c r="Q7665" t="s">
        <v>1836</v>
      </c>
      <c r="R7665" t="s">
        <v>14686</v>
      </c>
      <c r="S7665" t="s">
        <v>270</v>
      </c>
      <c r="T7665" t="b">
        <v>1</v>
      </c>
    </row>
    <row r="7666" spans="1:20" x14ac:dyDescent="0.25">
      <c r="A7666" t="s">
        <v>259</v>
      </c>
      <c r="B7666" t="s">
        <v>260</v>
      </c>
      <c r="C7666" t="s">
        <v>294</v>
      </c>
      <c r="D7666" t="s">
        <v>1832</v>
      </c>
      <c r="E7666" t="s">
        <v>4716</v>
      </c>
      <c r="F7666" t="s">
        <v>5925</v>
      </c>
      <c r="G7666" t="s">
        <v>5926</v>
      </c>
      <c r="H7666">
        <v>5.4240000000000004</v>
      </c>
      <c r="I7666" t="s">
        <v>265</v>
      </c>
      <c r="J7666" t="s">
        <v>242</v>
      </c>
      <c r="K7666" t="s">
        <v>243</v>
      </c>
      <c r="L7666" t="s">
        <v>244</v>
      </c>
      <c r="M7666">
        <v>0</v>
      </c>
      <c r="N7666">
        <v>5.4240000000000004</v>
      </c>
      <c r="O7666" t="s">
        <v>518</v>
      </c>
      <c r="P7666" t="s">
        <v>14685</v>
      </c>
      <c r="Q7666" t="s">
        <v>1836</v>
      </c>
      <c r="R7666" t="s">
        <v>14686</v>
      </c>
      <c r="S7666" t="s">
        <v>270</v>
      </c>
      <c r="T7666" t="b">
        <v>1</v>
      </c>
    </row>
    <row r="7667" spans="1:20" x14ac:dyDescent="0.25">
      <c r="A7667" t="s">
        <v>259</v>
      </c>
      <c r="B7667" t="s">
        <v>260</v>
      </c>
      <c r="C7667" t="s">
        <v>237</v>
      </c>
      <c r="D7667" t="s">
        <v>1375</v>
      </c>
      <c r="E7667" t="s">
        <v>2832</v>
      </c>
      <c r="F7667" t="s">
        <v>2833</v>
      </c>
      <c r="G7667" t="s">
        <v>2833</v>
      </c>
      <c r="H7667">
        <v>0.91200000000000003</v>
      </c>
      <c r="I7667" t="s">
        <v>265</v>
      </c>
      <c r="J7667" t="s">
        <v>242</v>
      </c>
      <c r="K7667" t="s">
        <v>243</v>
      </c>
      <c r="L7667" t="s">
        <v>244</v>
      </c>
      <c r="M7667">
        <v>0</v>
      </c>
      <c r="N7667">
        <v>0.91200000000000003</v>
      </c>
      <c r="O7667" t="s">
        <v>372</v>
      </c>
      <c r="P7667" t="s">
        <v>14687</v>
      </c>
      <c r="Q7667" t="s">
        <v>1380</v>
      </c>
      <c r="R7667" t="s">
        <v>14688</v>
      </c>
      <c r="S7667" t="s">
        <v>270</v>
      </c>
      <c r="T7667" t="b">
        <v>1</v>
      </c>
    </row>
    <row r="7668" spans="1:20" x14ac:dyDescent="0.25">
      <c r="A7668" t="s">
        <v>259</v>
      </c>
      <c r="B7668" t="s">
        <v>260</v>
      </c>
      <c r="C7668" t="s">
        <v>294</v>
      </c>
      <c r="D7668" t="s">
        <v>1375</v>
      </c>
      <c r="E7668" t="s">
        <v>2832</v>
      </c>
      <c r="F7668" t="s">
        <v>2833</v>
      </c>
      <c r="G7668" t="s">
        <v>2833</v>
      </c>
      <c r="H7668">
        <v>0.36</v>
      </c>
      <c r="I7668" t="s">
        <v>265</v>
      </c>
      <c r="J7668" t="s">
        <v>242</v>
      </c>
      <c r="K7668" t="s">
        <v>243</v>
      </c>
      <c r="L7668" t="s">
        <v>244</v>
      </c>
      <c r="M7668">
        <v>0</v>
      </c>
      <c r="N7668">
        <v>0.36</v>
      </c>
      <c r="O7668" t="s">
        <v>266</v>
      </c>
      <c r="P7668" t="s">
        <v>14687</v>
      </c>
      <c r="Q7668" t="s">
        <v>1380</v>
      </c>
      <c r="R7668" t="s">
        <v>14688</v>
      </c>
      <c r="S7668" t="s">
        <v>270</v>
      </c>
      <c r="T7668" t="b">
        <v>1</v>
      </c>
    </row>
    <row r="7669" spans="1:20" x14ac:dyDescent="0.25">
      <c r="A7669" t="s">
        <v>259</v>
      </c>
      <c r="B7669" t="s">
        <v>260</v>
      </c>
      <c r="C7669" t="s">
        <v>237</v>
      </c>
      <c r="D7669" t="s">
        <v>1097</v>
      </c>
      <c r="E7669" t="s">
        <v>1098</v>
      </c>
      <c r="F7669" t="s">
        <v>10004</v>
      </c>
      <c r="G7669" t="s">
        <v>10004</v>
      </c>
      <c r="H7669">
        <v>4.1599999999999998E-2</v>
      </c>
      <c r="I7669" t="s">
        <v>265</v>
      </c>
      <c r="J7669" t="s">
        <v>242</v>
      </c>
      <c r="K7669" t="s">
        <v>243</v>
      </c>
      <c r="L7669" t="s">
        <v>244</v>
      </c>
      <c r="M7669">
        <v>0</v>
      </c>
      <c r="N7669">
        <v>4.1599999999999998E-2</v>
      </c>
      <c r="O7669" t="s">
        <v>446</v>
      </c>
      <c r="P7669" t="s">
        <v>14689</v>
      </c>
      <c r="Q7669" t="s">
        <v>1101</v>
      </c>
      <c r="R7669" t="s">
        <v>14690</v>
      </c>
      <c r="S7669" t="s">
        <v>270</v>
      </c>
      <c r="T7669" t="b">
        <v>1</v>
      </c>
    </row>
    <row r="7670" spans="1:20" x14ac:dyDescent="0.25">
      <c r="A7670" t="s">
        <v>259</v>
      </c>
      <c r="B7670" t="s">
        <v>260</v>
      </c>
      <c r="C7670" t="s">
        <v>336</v>
      </c>
      <c r="D7670" t="s">
        <v>1097</v>
      </c>
      <c r="E7670" t="s">
        <v>1098</v>
      </c>
      <c r="F7670" t="s">
        <v>10004</v>
      </c>
      <c r="G7670" t="s">
        <v>10004</v>
      </c>
      <c r="H7670">
        <v>215</v>
      </c>
      <c r="I7670" t="s">
        <v>265</v>
      </c>
      <c r="J7670" t="s">
        <v>242</v>
      </c>
      <c r="K7670" t="s">
        <v>243</v>
      </c>
      <c r="L7670" t="s">
        <v>244</v>
      </c>
      <c r="M7670">
        <v>0</v>
      </c>
      <c r="N7670">
        <v>215</v>
      </c>
      <c r="O7670" t="s">
        <v>446</v>
      </c>
      <c r="P7670" t="s">
        <v>14689</v>
      </c>
      <c r="Q7670" t="s">
        <v>1101</v>
      </c>
      <c r="R7670" t="s">
        <v>14691</v>
      </c>
      <c r="S7670" t="s">
        <v>270</v>
      </c>
      <c r="T7670" t="b">
        <v>1</v>
      </c>
    </row>
    <row r="7671" spans="1:20" x14ac:dyDescent="0.25">
      <c r="A7671" t="s">
        <v>259</v>
      </c>
      <c r="B7671" t="s">
        <v>260</v>
      </c>
      <c r="C7671" t="s">
        <v>336</v>
      </c>
      <c r="D7671" t="s">
        <v>1097</v>
      </c>
      <c r="E7671" t="s">
        <v>1098</v>
      </c>
      <c r="F7671" t="s">
        <v>10004</v>
      </c>
      <c r="G7671" t="s">
        <v>10004</v>
      </c>
      <c r="H7671">
        <v>415</v>
      </c>
      <c r="I7671" t="s">
        <v>265</v>
      </c>
      <c r="J7671" t="s">
        <v>242</v>
      </c>
      <c r="K7671" t="s">
        <v>243</v>
      </c>
      <c r="L7671" t="s">
        <v>244</v>
      </c>
      <c r="M7671">
        <v>0</v>
      </c>
      <c r="N7671">
        <v>415</v>
      </c>
      <c r="O7671" t="s">
        <v>446</v>
      </c>
      <c r="P7671" t="s">
        <v>14689</v>
      </c>
      <c r="Q7671" t="s">
        <v>1101</v>
      </c>
      <c r="R7671" t="s">
        <v>14692</v>
      </c>
      <c r="S7671" t="s">
        <v>270</v>
      </c>
      <c r="T7671" t="b">
        <v>1</v>
      </c>
    </row>
    <row r="7672" spans="1:20" x14ac:dyDescent="0.25">
      <c r="A7672" t="s">
        <v>259</v>
      </c>
      <c r="B7672" t="s">
        <v>260</v>
      </c>
      <c r="C7672" t="s">
        <v>336</v>
      </c>
      <c r="D7672" t="s">
        <v>1097</v>
      </c>
      <c r="E7672" t="s">
        <v>1098</v>
      </c>
      <c r="F7672" t="s">
        <v>10004</v>
      </c>
      <c r="G7672" t="s">
        <v>10004</v>
      </c>
      <c r="H7672">
        <v>1822</v>
      </c>
      <c r="I7672" t="s">
        <v>265</v>
      </c>
      <c r="J7672" t="s">
        <v>242</v>
      </c>
      <c r="K7672" t="s">
        <v>243</v>
      </c>
      <c r="L7672" t="s">
        <v>244</v>
      </c>
      <c r="M7672">
        <v>0</v>
      </c>
      <c r="N7672">
        <v>1822</v>
      </c>
      <c r="O7672" t="s">
        <v>446</v>
      </c>
      <c r="P7672" t="s">
        <v>14689</v>
      </c>
      <c r="Q7672" t="s">
        <v>1101</v>
      </c>
      <c r="R7672" t="s">
        <v>14693</v>
      </c>
      <c r="S7672" t="s">
        <v>270</v>
      </c>
      <c r="T7672" t="b">
        <v>1</v>
      </c>
    </row>
    <row r="7673" spans="1:20" x14ac:dyDescent="0.25">
      <c r="A7673" t="s">
        <v>259</v>
      </c>
      <c r="B7673" t="s">
        <v>260</v>
      </c>
      <c r="C7673" t="s">
        <v>237</v>
      </c>
      <c r="D7673" t="s">
        <v>1549</v>
      </c>
      <c r="E7673" t="s">
        <v>1852</v>
      </c>
      <c r="F7673" t="s">
        <v>8606</v>
      </c>
      <c r="G7673" t="s">
        <v>8607</v>
      </c>
      <c r="H7673">
        <v>0.872</v>
      </c>
      <c r="I7673" t="s">
        <v>265</v>
      </c>
      <c r="J7673" t="s">
        <v>242</v>
      </c>
      <c r="K7673" t="s">
        <v>243</v>
      </c>
      <c r="L7673" t="s">
        <v>244</v>
      </c>
      <c r="M7673">
        <v>0</v>
      </c>
      <c r="N7673">
        <v>0.872</v>
      </c>
      <c r="O7673" t="s">
        <v>324</v>
      </c>
      <c r="P7673" t="s">
        <v>5965</v>
      </c>
      <c r="Q7673" t="s">
        <v>1553</v>
      </c>
      <c r="R7673" t="s">
        <v>14694</v>
      </c>
      <c r="S7673" t="s">
        <v>270</v>
      </c>
      <c r="T7673" t="b">
        <v>1</v>
      </c>
    </row>
    <row r="7674" spans="1:20" x14ac:dyDescent="0.25">
      <c r="A7674" t="s">
        <v>259</v>
      </c>
      <c r="B7674" t="s">
        <v>260</v>
      </c>
      <c r="C7674" t="s">
        <v>294</v>
      </c>
      <c r="D7674" t="s">
        <v>1549</v>
      </c>
      <c r="E7674" t="s">
        <v>1852</v>
      </c>
      <c r="F7674" t="s">
        <v>8606</v>
      </c>
      <c r="G7674" t="s">
        <v>8607</v>
      </c>
      <c r="H7674">
        <v>0.504</v>
      </c>
      <c r="I7674" t="s">
        <v>265</v>
      </c>
      <c r="J7674" t="s">
        <v>242</v>
      </c>
      <c r="K7674" t="s">
        <v>243</v>
      </c>
      <c r="L7674" t="s">
        <v>244</v>
      </c>
      <c r="M7674">
        <v>0</v>
      </c>
      <c r="N7674">
        <v>0.504</v>
      </c>
      <c r="O7674" t="s">
        <v>324</v>
      </c>
      <c r="P7674" t="s">
        <v>5965</v>
      </c>
      <c r="Q7674" t="s">
        <v>1553</v>
      </c>
      <c r="R7674" t="s">
        <v>14694</v>
      </c>
      <c r="S7674" t="s">
        <v>270</v>
      </c>
      <c r="T7674" t="b">
        <v>1</v>
      </c>
    </row>
    <row r="7675" spans="1:20" x14ac:dyDescent="0.25">
      <c r="A7675" t="s">
        <v>259</v>
      </c>
      <c r="B7675" t="s">
        <v>260</v>
      </c>
      <c r="C7675" t="s">
        <v>237</v>
      </c>
      <c r="D7675" t="s">
        <v>1337</v>
      </c>
      <c r="E7675" t="s">
        <v>3792</v>
      </c>
      <c r="F7675" t="s">
        <v>5316</v>
      </c>
      <c r="G7675" t="s">
        <v>5316</v>
      </c>
      <c r="H7675">
        <v>0.91080000000000005</v>
      </c>
      <c r="I7675" t="s">
        <v>265</v>
      </c>
      <c r="J7675" t="s">
        <v>242</v>
      </c>
      <c r="K7675" t="s">
        <v>243</v>
      </c>
      <c r="L7675" t="s">
        <v>244</v>
      </c>
      <c r="M7675">
        <v>0</v>
      </c>
      <c r="N7675">
        <v>0.91080000000000005</v>
      </c>
      <c r="O7675" t="s">
        <v>576</v>
      </c>
      <c r="P7675" t="s">
        <v>14695</v>
      </c>
      <c r="Q7675" t="s">
        <v>1341</v>
      </c>
      <c r="R7675" t="s">
        <v>14696</v>
      </c>
      <c r="S7675" t="s">
        <v>270</v>
      </c>
      <c r="T7675" t="b">
        <v>1</v>
      </c>
    </row>
    <row r="7676" spans="1:20" x14ac:dyDescent="0.25">
      <c r="A7676" t="s">
        <v>259</v>
      </c>
      <c r="B7676" t="s">
        <v>260</v>
      </c>
      <c r="C7676" t="s">
        <v>237</v>
      </c>
      <c r="D7676" t="s">
        <v>3581</v>
      </c>
      <c r="E7676" t="s">
        <v>5391</v>
      </c>
      <c r="F7676" t="s">
        <v>5392</v>
      </c>
      <c r="G7676" t="s">
        <v>5393</v>
      </c>
      <c r="H7676">
        <v>0.17399999999999999</v>
      </c>
      <c r="I7676" t="s">
        <v>265</v>
      </c>
      <c r="J7676" t="s">
        <v>242</v>
      </c>
      <c r="K7676" t="s">
        <v>243</v>
      </c>
      <c r="L7676" t="s">
        <v>244</v>
      </c>
      <c r="M7676">
        <v>0</v>
      </c>
      <c r="N7676">
        <v>0.17399999999999999</v>
      </c>
      <c r="O7676" t="s">
        <v>324</v>
      </c>
      <c r="P7676" t="s">
        <v>14697</v>
      </c>
      <c r="Q7676" t="s">
        <v>3586</v>
      </c>
      <c r="R7676" t="s">
        <v>14698</v>
      </c>
      <c r="S7676" t="s">
        <v>270</v>
      </c>
      <c r="T7676" t="b">
        <v>1</v>
      </c>
    </row>
    <row r="7677" spans="1:20" x14ac:dyDescent="0.25">
      <c r="A7677" t="s">
        <v>259</v>
      </c>
      <c r="B7677" t="s">
        <v>260</v>
      </c>
      <c r="C7677" t="s">
        <v>294</v>
      </c>
      <c r="D7677" t="s">
        <v>3581</v>
      </c>
      <c r="E7677" t="s">
        <v>5391</v>
      </c>
      <c r="F7677" t="s">
        <v>5392</v>
      </c>
      <c r="G7677" t="s">
        <v>5393</v>
      </c>
      <c r="H7677">
        <v>5.04E-2</v>
      </c>
      <c r="I7677" t="s">
        <v>265</v>
      </c>
      <c r="J7677" t="s">
        <v>242</v>
      </c>
      <c r="K7677" t="s">
        <v>243</v>
      </c>
      <c r="L7677" t="s">
        <v>244</v>
      </c>
      <c r="M7677">
        <v>0</v>
      </c>
      <c r="N7677">
        <v>5.04E-2</v>
      </c>
      <c r="O7677" t="s">
        <v>324</v>
      </c>
      <c r="P7677" t="s">
        <v>14697</v>
      </c>
      <c r="Q7677" t="s">
        <v>3586</v>
      </c>
      <c r="R7677" t="s">
        <v>14698</v>
      </c>
      <c r="S7677" t="s">
        <v>270</v>
      </c>
      <c r="T7677" t="b">
        <v>1</v>
      </c>
    </row>
    <row r="7678" spans="1:20" x14ac:dyDescent="0.25">
      <c r="A7678" t="s">
        <v>259</v>
      </c>
      <c r="B7678" t="s">
        <v>260</v>
      </c>
      <c r="C7678" t="s">
        <v>237</v>
      </c>
      <c r="D7678" t="s">
        <v>1582</v>
      </c>
      <c r="E7678" t="s">
        <v>10283</v>
      </c>
      <c r="F7678" t="s">
        <v>12794</v>
      </c>
      <c r="G7678" t="s">
        <v>12795</v>
      </c>
      <c r="H7678">
        <v>4.5309999999999997</v>
      </c>
      <c r="I7678" t="s">
        <v>265</v>
      </c>
      <c r="J7678" t="s">
        <v>242</v>
      </c>
      <c r="K7678" t="s">
        <v>243</v>
      </c>
      <c r="L7678" t="s">
        <v>244</v>
      </c>
      <c r="M7678">
        <v>0</v>
      </c>
      <c r="N7678">
        <v>4.5309999999999997</v>
      </c>
      <c r="O7678" t="s">
        <v>324</v>
      </c>
      <c r="P7678" t="s">
        <v>14699</v>
      </c>
      <c r="Q7678" t="s">
        <v>1586</v>
      </c>
      <c r="R7678" t="s">
        <v>14700</v>
      </c>
      <c r="S7678" t="s">
        <v>270</v>
      </c>
      <c r="T7678" t="b">
        <v>1</v>
      </c>
    </row>
    <row r="7679" spans="1:20" x14ac:dyDescent="0.25">
      <c r="A7679" t="s">
        <v>259</v>
      </c>
      <c r="B7679" t="s">
        <v>260</v>
      </c>
      <c r="C7679" t="s">
        <v>294</v>
      </c>
      <c r="D7679" t="s">
        <v>1582</v>
      </c>
      <c r="E7679" t="s">
        <v>10283</v>
      </c>
      <c r="F7679" t="s">
        <v>12794</v>
      </c>
      <c r="G7679" t="s">
        <v>12795</v>
      </c>
      <c r="H7679">
        <v>1.3819999999999999</v>
      </c>
      <c r="I7679" t="s">
        <v>265</v>
      </c>
      <c r="J7679" t="s">
        <v>242</v>
      </c>
      <c r="K7679" t="s">
        <v>243</v>
      </c>
      <c r="L7679" t="s">
        <v>244</v>
      </c>
      <c r="M7679">
        <v>0</v>
      </c>
      <c r="N7679">
        <v>1.3819999999999999</v>
      </c>
      <c r="O7679" t="s">
        <v>324</v>
      </c>
      <c r="P7679" t="s">
        <v>14699</v>
      </c>
      <c r="Q7679" t="s">
        <v>1586</v>
      </c>
      <c r="R7679" t="s">
        <v>14700</v>
      </c>
      <c r="S7679" t="s">
        <v>270</v>
      </c>
      <c r="T7679" t="b">
        <v>1</v>
      </c>
    </row>
    <row r="7680" spans="1:20" x14ac:dyDescent="0.25">
      <c r="A7680" t="s">
        <v>236</v>
      </c>
      <c r="B7680" t="s">
        <v>236</v>
      </c>
      <c r="C7680" t="s">
        <v>336</v>
      </c>
      <c r="D7680" t="s">
        <v>1295</v>
      </c>
      <c r="E7680" t="s">
        <v>14701</v>
      </c>
      <c r="F7680" t="s">
        <v>14702</v>
      </c>
      <c r="G7680" t="s">
        <v>14703</v>
      </c>
      <c r="H7680">
        <v>2872</v>
      </c>
      <c r="I7680" t="s">
        <v>341</v>
      </c>
      <c r="J7680" t="s">
        <v>242</v>
      </c>
      <c r="K7680" t="s">
        <v>243</v>
      </c>
      <c r="L7680" t="s">
        <v>244</v>
      </c>
      <c r="M7680">
        <v>0</v>
      </c>
      <c r="N7680">
        <v>2872</v>
      </c>
      <c r="O7680" t="s">
        <v>476</v>
      </c>
      <c r="P7680" t="s">
        <v>14704</v>
      </c>
      <c r="Q7680" t="s">
        <v>1300</v>
      </c>
      <c r="R7680" t="s">
        <v>14705</v>
      </c>
      <c r="S7680" t="s">
        <v>249</v>
      </c>
      <c r="T7680" t="b">
        <v>0</v>
      </c>
    </row>
    <row r="7681" spans="1:20" x14ac:dyDescent="0.25">
      <c r="A7681" t="s">
        <v>236</v>
      </c>
      <c r="B7681" t="s">
        <v>236</v>
      </c>
      <c r="C7681" t="s">
        <v>336</v>
      </c>
      <c r="D7681" t="s">
        <v>1295</v>
      </c>
      <c r="E7681" t="s">
        <v>14701</v>
      </c>
      <c r="F7681" t="s">
        <v>14702</v>
      </c>
      <c r="G7681" t="s">
        <v>14703</v>
      </c>
      <c r="H7681">
        <v>6934</v>
      </c>
      <c r="I7681" t="s">
        <v>341</v>
      </c>
      <c r="J7681" t="s">
        <v>242</v>
      </c>
      <c r="K7681" t="s">
        <v>243</v>
      </c>
      <c r="L7681" t="s">
        <v>244</v>
      </c>
      <c r="M7681">
        <v>0</v>
      </c>
      <c r="N7681">
        <v>6934</v>
      </c>
      <c r="O7681" t="s">
        <v>476</v>
      </c>
      <c r="P7681" t="s">
        <v>14704</v>
      </c>
      <c r="Q7681" t="s">
        <v>1300</v>
      </c>
      <c r="R7681" t="s">
        <v>14706</v>
      </c>
      <c r="S7681" t="s">
        <v>249</v>
      </c>
      <c r="T7681" t="b">
        <v>0</v>
      </c>
    </row>
    <row r="7682" spans="1:20" x14ac:dyDescent="0.25">
      <c r="A7682" t="s">
        <v>259</v>
      </c>
      <c r="B7682" t="s">
        <v>271</v>
      </c>
      <c r="C7682" t="s">
        <v>237</v>
      </c>
      <c r="D7682" t="s">
        <v>3157</v>
      </c>
      <c r="E7682" t="s">
        <v>9434</v>
      </c>
      <c r="F7682" t="s">
        <v>9434</v>
      </c>
      <c r="G7682" t="s">
        <v>9435</v>
      </c>
      <c r="H7682">
        <v>2.7829999999999999</v>
      </c>
      <c r="I7682" t="s">
        <v>265</v>
      </c>
      <c r="J7682" t="s">
        <v>242</v>
      </c>
      <c r="K7682" t="s">
        <v>243</v>
      </c>
      <c r="L7682" t="s">
        <v>244</v>
      </c>
      <c r="M7682">
        <v>0</v>
      </c>
      <c r="N7682">
        <v>2.7829999999999999</v>
      </c>
      <c r="O7682" t="s">
        <v>1248</v>
      </c>
      <c r="P7682" t="s">
        <v>14707</v>
      </c>
      <c r="Q7682" t="s">
        <v>3161</v>
      </c>
      <c r="R7682" t="s">
        <v>14708</v>
      </c>
      <c r="S7682" t="s">
        <v>279</v>
      </c>
      <c r="T7682" t="b">
        <v>1</v>
      </c>
    </row>
    <row r="7683" spans="1:20" x14ac:dyDescent="0.25">
      <c r="A7683" t="s">
        <v>236</v>
      </c>
      <c r="B7683" t="s">
        <v>236</v>
      </c>
      <c r="C7683" t="s">
        <v>237</v>
      </c>
      <c r="D7683" t="s">
        <v>314</v>
      </c>
      <c r="F7683" t="s">
        <v>393</v>
      </c>
      <c r="G7683" t="s">
        <v>3081</v>
      </c>
      <c r="H7683">
        <v>0.1</v>
      </c>
      <c r="I7683" t="s">
        <v>254</v>
      </c>
      <c r="J7683" t="s">
        <v>242</v>
      </c>
      <c r="K7683" t="s">
        <v>243</v>
      </c>
      <c r="L7683" t="s">
        <v>244</v>
      </c>
      <c r="M7683">
        <v>0</v>
      </c>
      <c r="N7683">
        <v>0.1</v>
      </c>
      <c r="O7683" t="s">
        <v>569</v>
      </c>
      <c r="P7683" t="s">
        <v>14709</v>
      </c>
      <c r="Q7683" t="s">
        <v>318</v>
      </c>
      <c r="R7683" t="s">
        <v>3322</v>
      </c>
      <c r="S7683" t="s">
        <v>249</v>
      </c>
      <c r="T7683" t="b">
        <v>1</v>
      </c>
    </row>
    <row r="7684" spans="1:20" x14ac:dyDescent="0.25">
      <c r="A7684" t="s">
        <v>259</v>
      </c>
      <c r="B7684" t="s">
        <v>260</v>
      </c>
      <c r="C7684" t="s">
        <v>237</v>
      </c>
      <c r="D7684" t="s">
        <v>656</v>
      </c>
      <c r="E7684" t="s">
        <v>3482</v>
      </c>
      <c r="F7684" t="s">
        <v>3483</v>
      </c>
      <c r="G7684" t="s">
        <v>3484</v>
      </c>
      <c r="H7684">
        <v>1.0361959999999999</v>
      </c>
      <c r="I7684" t="s">
        <v>265</v>
      </c>
      <c r="J7684" t="s">
        <v>242</v>
      </c>
      <c r="K7684" t="s">
        <v>243</v>
      </c>
      <c r="L7684" t="s">
        <v>244</v>
      </c>
      <c r="M7684">
        <v>0</v>
      </c>
      <c r="N7684">
        <v>1.0361959999999999</v>
      </c>
      <c r="O7684" t="s">
        <v>372</v>
      </c>
      <c r="P7684" t="s">
        <v>14710</v>
      </c>
      <c r="Q7684" t="s">
        <v>662</v>
      </c>
      <c r="R7684" t="s">
        <v>14711</v>
      </c>
      <c r="S7684" t="s">
        <v>270</v>
      </c>
      <c r="T7684" t="b">
        <v>1</v>
      </c>
    </row>
    <row r="7685" spans="1:20" x14ac:dyDescent="0.25">
      <c r="A7685" t="s">
        <v>259</v>
      </c>
      <c r="B7685" t="s">
        <v>260</v>
      </c>
      <c r="C7685" t="s">
        <v>237</v>
      </c>
      <c r="D7685" t="s">
        <v>3347</v>
      </c>
      <c r="E7685" t="s">
        <v>1221</v>
      </c>
      <c r="F7685" t="s">
        <v>1222</v>
      </c>
      <c r="G7685" t="s">
        <v>1222</v>
      </c>
      <c r="H7685">
        <v>5.4390000000000001</v>
      </c>
      <c r="I7685" t="s">
        <v>265</v>
      </c>
      <c r="J7685" t="s">
        <v>242</v>
      </c>
      <c r="K7685" t="s">
        <v>243</v>
      </c>
      <c r="L7685" t="s">
        <v>244</v>
      </c>
      <c r="M7685">
        <v>0</v>
      </c>
      <c r="N7685">
        <v>5.4390000000000001</v>
      </c>
      <c r="O7685" t="s">
        <v>927</v>
      </c>
      <c r="P7685" t="s">
        <v>14712</v>
      </c>
      <c r="Q7685" t="s">
        <v>3350</v>
      </c>
      <c r="R7685" t="s">
        <v>14713</v>
      </c>
      <c r="S7685" t="s">
        <v>270</v>
      </c>
      <c r="T7685" t="b">
        <v>1</v>
      </c>
    </row>
    <row r="7686" spans="1:20" x14ac:dyDescent="0.25">
      <c r="A7686" t="s">
        <v>259</v>
      </c>
      <c r="B7686" t="s">
        <v>260</v>
      </c>
      <c r="C7686" t="s">
        <v>237</v>
      </c>
      <c r="D7686" t="s">
        <v>1305</v>
      </c>
      <c r="E7686" t="s">
        <v>5796</v>
      </c>
      <c r="F7686" t="s">
        <v>13163</v>
      </c>
      <c r="G7686" t="s">
        <v>14714</v>
      </c>
      <c r="H7686">
        <v>0.126</v>
      </c>
      <c r="I7686" t="s">
        <v>265</v>
      </c>
      <c r="J7686" t="s">
        <v>242</v>
      </c>
      <c r="K7686" t="s">
        <v>243</v>
      </c>
      <c r="L7686" t="s">
        <v>244</v>
      </c>
      <c r="M7686">
        <v>0</v>
      </c>
      <c r="N7686">
        <v>0.126</v>
      </c>
      <c r="O7686" t="s">
        <v>1309</v>
      </c>
      <c r="P7686" t="s">
        <v>7057</v>
      </c>
      <c r="Q7686" t="s">
        <v>1311</v>
      </c>
      <c r="R7686" t="s">
        <v>14715</v>
      </c>
      <c r="S7686" t="s">
        <v>270</v>
      </c>
      <c r="T7686" t="b">
        <v>1</v>
      </c>
    </row>
    <row r="7687" spans="1:20" x14ac:dyDescent="0.25">
      <c r="A7687" t="s">
        <v>259</v>
      </c>
      <c r="B7687" t="s">
        <v>260</v>
      </c>
      <c r="C7687" t="s">
        <v>336</v>
      </c>
      <c r="D7687" t="s">
        <v>1305</v>
      </c>
      <c r="E7687" t="s">
        <v>5796</v>
      </c>
      <c r="F7687" t="s">
        <v>13163</v>
      </c>
      <c r="G7687" t="s">
        <v>14714</v>
      </c>
      <c r="H7687">
        <v>685</v>
      </c>
      <c r="I7687" t="s">
        <v>265</v>
      </c>
      <c r="J7687" t="s">
        <v>242</v>
      </c>
      <c r="K7687" t="s">
        <v>243</v>
      </c>
      <c r="L7687" t="s">
        <v>244</v>
      </c>
      <c r="M7687">
        <v>0</v>
      </c>
      <c r="N7687">
        <v>685</v>
      </c>
      <c r="O7687" t="s">
        <v>1212</v>
      </c>
      <c r="P7687" t="s">
        <v>7057</v>
      </c>
      <c r="Q7687" t="s">
        <v>1311</v>
      </c>
      <c r="R7687" t="s">
        <v>14716</v>
      </c>
      <c r="S7687" t="s">
        <v>270</v>
      </c>
      <c r="T7687" t="b">
        <v>1</v>
      </c>
    </row>
    <row r="7688" spans="1:20" x14ac:dyDescent="0.25">
      <c r="A7688" t="s">
        <v>259</v>
      </c>
      <c r="B7688" t="s">
        <v>260</v>
      </c>
      <c r="C7688" t="s">
        <v>336</v>
      </c>
      <c r="D7688" t="s">
        <v>1305</v>
      </c>
      <c r="E7688" t="s">
        <v>5796</v>
      </c>
      <c r="F7688" t="s">
        <v>13163</v>
      </c>
      <c r="G7688" t="s">
        <v>14714</v>
      </c>
      <c r="H7688">
        <v>1314</v>
      </c>
      <c r="I7688" t="s">
        <v>265</v>
      </c>
      <c r="J7688" t="s">
        <v>242</v>
      </c>
      <c r="K7688" t="s">
        <v>243</v>
      </c>
      <c r="L7688" t="s">
        <v>244</v>
      </c>
      <c r="M7688">
        <v>0</v>
      </c>
      <c r="N7688">
        <v>1314</v>
      </c>
      <c r="O7688" t="s">
        <v>1212</v>
      </c>
      <c r="P7688" t="s">
        <v>7057</v>
      </c>
      <c r="Q7688" t="s">
        <v>1311</v>
      </c>
      <c r="R7688" t="s">
        <v>14717</v>
      </c>
      <c r="S7688" t="s">
        <v>270</v>
      </c>
      <c r="T7688" t="b">
        <v>1</v>
      </c>
    </row>
    <row r="7689" spans="1:20" x14ac:dyDescent="0.25">
      <c r="A7689" t="s">
        <v>259</v>
      </c>
      <c r="B7689" t="s">
        <v>260</v>
      </c>
      <c r="C7689" t="s">
        <v>237</v>
      </c>
      <c r="D7689" t="s">
        <v>1343</v>
      </c>
      <c r="E7689" t="s">
        <v>1857</v>
      </c>
      <c r="F7689" t="s">
        <v>10901</v>
      </c>
      <c r="G7689" t="s">
        <v>10901</v>
      </c>
      <c r="H7689">
        <v>0.54</v>
      </c>
      <c r="I7689" t="s">
        <v>265</v>
      </c>
      <c r="J7689" t="s">
        <v>242</v>
      </c>
      <c r="K7689" t="s">
        <v>243</v>
      </c>
      <c r="L7689" t="s">
        <v>244</v>
      </c>
      <c r="M7689">
        <v>0</v>
      </c>
      <c r="N7689">
        <v>0.54</v>
      </c>
      <c r="O7689" t="s">
        <v>446</v>
      </c>
      <c r="P7689" t="s">
        <v>14718</v>
      </c>
      <c r="Q7689" t="s">
        <v>1347</v>
      </c>
      <c r="R7689" t="s">
        <v>14719</v>
      </c>
      <c r="S7689" t="s">
        <v>270</v>
      </c>
      <c r="T7689" t="b">
        <v>1</v>
      </c>
    </row>
    <row r="7690" spans="1:20" x14ac:dyDescent="0.25">
      <c r="A7690" t="s">
        <v>259</v>
      </c>
      <c r="B7690" t="s">
        <v>260</v>
      </c>
      <c r="C7690" t="s">
        <v>294</v>
      </c>
      <c r="D7690" t="s">
        <v>1343</v>
      </c>
      <c r="E7690" t="s">
        <v>1857</v>
      </c>
      <c r="F7690" t="s">
        <v>10901</v>
      </c>
      <c r="G7690" t="s">
        <v>10901</v>
      </c>
      <c r="H7690">
        <v>0.24099999999999999</v>
      </c>
      <c r="I7690" t="s">
        <v>265</v>
      </c>
      <c r="J7690" t="s">
        <v>242</v>
      </c>
      <c r="K7690" t="s">
        <v>243</v>
      </c>
      <c r="L7690" t="s">
        <v>244</v>
      </c>
      <c r="M7690">
        <v>0</v>
      </c>
      <c r="N7690">
        <v>0.24099999999999999</v>
      </c>
      <c r="O7690" t="s">
        <v>446</v>
      </c>
      <c r="P7690" t="s">
        <v>14718</v>
      </c>
      <c r="Q7690" t="s">
        <v>1347</v>
      </c>
      <c r="R7690" t="s">
        <v>14719</v>
      </c>
      <c r="S7690" t="s">
        <v>270</v>
      </c>
      <c r="T7690" t="b">
        <v>1</v>
      </c>
    </row>
    <row r="7691" spans="1:20" x14ac:dyDescent="0.25">
      <c r="A7691" t="s">
        <v>259</v>
      </c>
      <c r="B7691" t="s">
        <v>260</v>
      </c>
      <c r="C7691" t="s">
        <v>237</v>
      </c>
      <c r="D7691" t="s">
        <v>280</v>
      </c>
      <c r="E7691" t="s">
        <v>3684</v>
      </c>
      <c r="F7691" t="s">
        <v>14624</v>
      </c>
      <c r="G7691" t="s">
        <v>14624</v>
      </c>
      <c r="H7691">
        <v>0.105</v>
      </c>
      <c r="I7691" t="s">
        <v>265</v>
      </c>
      <c r="J7691" t="s">
        <v>242</v>
      </c>
      <c r="K7691" t="s">
        <v>243</v>
      </c>
      <c r="L7691" t="s">
        <v>244</v>
      </c>
      <c r="M7691">
        <v>0</v>
      </c>
      <c r="N7691">
        <v>0.105</v>
      </c>
      <c r="O7691" t="s">
        <v>331</v>
      </c>
      <c r="P7691" t="s">
        <v>14720</v>
      </c>
      <c r="Q7691" t="s">
        <v>285</v>
      </c>
      <c r="R7691" t="s">
        <v>14721</v>
      </c>
      <c r="S7691" t="s">
        <v>270</v>
      </c>
      <c r="T7691" t="b">
        <v>1</v>
      </c>
    </row>
    <row r="7692" spans="1:20" x14ac:dyDescent="0.25">
      <c r="A7692" t="s">
        <v>259</v>
      </c>
      <c r="B7692" t="s">
        <v>260</v>
      </c>
      <c r="C7692" t="s">
        <v>237</v>
      </c>
      <c r="D7692" t="s">
        <v>2727</v>
      </c>
      <c r="E7692" t="s">
        <v>12353</v>
      </c>
      <c r="F7692" t="s">
        <v>12541</v>
      </c>
      <c r="G7692" t="s">
        <v>12541</v>
      </c>
      <c r="H7692">
        <v>0.81599999999999995</v>
      </c>
      <c r="I7692" t="s">
        <v>265</v>
      </c>
      <c r="J7692" t="s">
        <v>242</v>
      </c>
      <c r="K7692" t="s">
        <v>243</v>
      </c>
      <c r="L7692" t="s">
        <v>244</v>
      </c>
      <c r="M7692">
        <v>0</v>
      </c>
      <c r="N7692">
        <v>0.81599999999999995</v>
      </c>
      <c r="O7692" t="s">
        <v>576</v>
      </c>
      <c r="P7692" t="s">
        <v>14722</v>
      </c>
      <c r="Q7692" t="s">
        <v>2731</v>
      </c>
      <c r="R7692" t="s">
        <v>14723</v>
      </c>
      <c r="S7692" t="s">
        <v>270</v>
      </c>
      <c r="T7692" t="b">
        <v>1</v>
      </c>
    </row>
    <row r="7693" spans="1:20" x14ac:dyDescent="0.25">
      <c r="A7693" t="s">
        <v>259</v>
      </c>
      <c r="B7693" t="s">
        <v>260</v>
      </c>
      <c r="C7693" t="s">
        <v>237</v>
      </c>
      <c r="D7693" t="s">
        <v>4934</v>
      </c>
      <c r="E7693" t="s">
        <v>11185</v>
      </c>
      <c r="F7693" t="s">
        <v>11185</v>
      </c>
      <c r="G7693" t="s">
        <v>11186</v>
      </c>
      <c r="H7693">
        <v>4.992</v>
      </c>
      <c r="I7693" t="s">
        <v>265</v>
      </c>
      <c r="J7693" t="s">
        <v>242</v>
      </c>
      <c r="K7693" t="s">
        <v>243</v>
      </c>
      <c r="L7693" t="s">
        <v>244</v>
      </c>
      <c r="M7693">
        <v>0</v>
      </c>
      <c r="N7693">
        <v>4.992</v>
      </c>
      <c r="O7693" t="s">
        <v>518</v>
      </c>
      <c r="P7693" t="s">
        <v>14724</v>
      </c>
      <c r="Q7693" t="s">
        <v>4939</v>
      </c>
      <c r="R7693" t="s">
        <v>14725</v>
      </c>
      <c r="S7693" t="s">
        <v>270</v>
      </c>
      <c r="T7693" t="b">
        <v>1</v>
      </c>
    </row>
    <row r="7694" spans="1:20" x14ac:dyDescent="0.25">
      <c r="A7694" t="s">
        <v>259</v>
      </c>
      <c r="B7694" t="s">
        <v>260</v>
      </c>
      <c r="C7694" t="s">
        <v>336</v>
      </c>
      <c r="D7694" t="s">
        <v>4934</v>
      </c>
      <c r="E7694" t="s">
        <v>11185</v>
      </c>
      <c r="F7694" t="s">
        <v>11185</v>
      </c>
      <c r="G7694" t="s">
        <v>11186</v>
      </c>
      <c r="H7694">
        <v>27987</v>
      </c>
      <c r="I7694" t="s">
        <v>265</v>
      </c>
      <c r="J7694" t="s">
        <v>242</v>
      </c>
      <c r="K7694" t="s">
        <v>243</v>
      </c>
      <c r="L7694" t="s">
        <v>244</v>
      </c>
      <c r="M7694">
        <v>0</v>
      </c>
      <c r="N7694">
        <v>27987</v>
      </c>
      <c r="O7694" t="s">
        <v>518</v>
      </c>
      <c r="P7694" t="s">
        <v>14724</v>
      </c>
      <c r="Q7694" t="s">
        <v>4939</v>
      </c>
      <c r="R7694" t="s">
        <v>14726</v>
      </c>
      <c r="S7694" t="s">
        <v>270</v>
      </c>
      <c r="T7694" t="b">
        <v>1</v>
      </c>
    </row>
    <row r="7695" spans="1:20" x14ac:dyDescent="0.25">
      <c r="A7695" t="s">
        <v>259</v>
      </c>
      <c r="B7695" t="s">
        <v>260</v>
      </c>
      <c r="C7695" t="s">
        <v>336</v>
      </c>
      <c r="D7695" t="s">
        <v>4934</v>
      </c>
      <c r="E7695" t="s">
        <v>11185</v>
      </c>
      <c r="F7695" t="s">
        <v>11185</v>
      </c>
      <c r="G7695" t="s">
        <v>11186</v>
      </c>
      <c r="H7695">
        <v>55100</v>
      </c>
      <c r="I7695" t="s">
        <v>265</v>
      </c>
      <c r="J7695" t="s">
        <v>242</v>
      </c>
      <c r="K7695" t="s">
        <v>243</v>
      </c>
      <c r="L7695" t="s">
        <v>244</v>
      </c>
      <c r="M7695">
        <v>0</v>
      </c>
      <c r="N7695">
        <v>55100</v>
      </c>
      <c r="O7695" t="s">
        <v>518</v>
      </c>
      <c r="P7695" t="s">
        <v>14724</v>
      </c>
      <c r="Q7695" t="s">
        <v>4939</v>
      </c>
      <c r="R7695" t="s">
        <v>14727</v>
      </c>
      <c r="S7695" t="s">
        <v>270</v>
      </c>
      <c r="T7695" t="b">
        <v>1</v>
      </c>
    </row>
    <row r="7696" spans="1:20" x14ac:dyDescent="0.25">
      <c r="A7696" t="s">
        <v>236</v>
      </c>
      <c r="B7696" t="s">
        <v>236</v>
      </c>
      <c r="C7696" t="s">
        <v>237</v>
      </c>
      <c r="D7696" t="s">
        <v>314</v>
      </c>
      <c r="F7696" t="s">
        <v>393</v>
      </c>
      <c r="G7696" t="s">
        <v>240</v>
      </c>
      <c r="H7696">
        <v>0.01</v>
      </c>
      <c r="I7696" t="s">
        <v>241</v>
      </c>
      <c r="J7696" t="s">
        <v>242</v>
      </c>
      <c r="K7696" t="s">
        <v>243</v>
      </c>
      <c r="L7696" t="s">
        <v>244</v>
      </c>
      <c r="M7696">
        <v>0</v>
      </c>
      <c r="N7696">
        <v>0.01</v>
      </c>
      <c r="O7696" t="s">
        <v>1782</v>
      </c>
      <c r="P7696" t="s">
        <v>3664</v>
      </c>
      <c r="Q7696" t="s">
        <v>318</v>
      </c>
      <c r="R7696" t="s">
        <v>3322</v>
      </c>
      <c r="S7696" t="s">
        <v>249</v>
      </c>
      <c r="T7696" t="b">
        <v>0</v>
      </c>
    </row>
    <row r="7697" spans="1:20" x14ac:dyDescent="0.25">
      <c r="A7697" t="s">
        <v>259</v>
      </c>
      <c r="B7697" t="s">
        <v>260</v>
      </c>
      <c r="C7697" t="s">
        <v>237</v>
      </c>
      <c r="D7697" t="s">
        <v>6539</v>
      </c>
      <c r="E7697" t="s">
        <v>10650</v>
      </c>
      <c r="F7697" t="s">
        <v>14728</v>
      </c>
      <c r="G7697" t="s">
        <v>14728</v>
      </c>
      <c r="H7697">
        <v>0.22800000000000001</v>
      </c>
      <c r="I7697" t="s">
        <v>265</v>
      </c>
      <c r="J7697" t="s">
        <v>242</v>
      </c>
      <c r="K7697" t="s">
        <v>243</v>
      </c>
      <c r="L7697" t="s">
        <v>244</v>
      </c>
      <c r="M7697">
        <v>0</v>
      </c>
      <c r="N7697">
        <v>0.22800000000000001</v>
      </c>
      <c r="O7697" t="s">
        <v>324</v>
      </c>
      <c r="P7697" t="s">
        <v>14729</v>
      </c>
      <c r="Q7697" t="s">
        <v>6543</v>
      </c>
      <c r="R7697" t="s">
        <v>14730</v>
      </c>
      <c r="S7697" t="s">
        <v>270</v>
      </c>
      <c r="T7697" t="b">
        <v>1</v>
      </c>
    </row>
    <row r="7698" spans="1:20" x14ac:dyDescent="0.25">
      <c r="A7698" t="s">
        <v>259</v>
      </c>
      <c r="B7698" t="s">
        <v>260</v>
      </c>
      <c r="C7698" t="s">
        <v>237</v>
      </c>
      <c r="D7698" t="s">
        <v>762</v>
      </c>
      <c r="E7698" t="s">
        <v>2183</v>
      </c>
      <c r="F7698" t="s">
        <v>6778</v>
      </c>
      <c r="G7698" t="s">
        <v>6779</v>
      </c>
      <c r="H7698">
        <v>2.6240000000000001</v>
      </c>
      <c r="I7698" t="s">
        <v>265</v>
      </c>
      <c r="J7698" t="s">
        <v>242</v>
      </c>
      <c r="K7698" t="s">
        <v>243</v>
      </c>
      <c r="L7698" t="s">
        <v>244</v>
      </c>
      <c r="M7698">
        <v>0</v>
      </c>
      <c r="N7698">
        <v>2.6240000000000001</v>
      </c>
      <c r="O7698" t="s">
        <v>266</v>
      </c>
      <c r="P7698" t="s">
        <v>14731</v>
      </c>
      <c r="Q7698" t="s">
        <v>766</v>
      </c>
      <c r="R7698" t="s">
        <v>14732</v>
      </c>
      <c r="S7698" t="s">
        <v>270</v>
      </c>
      <c r="T7698" t="b">
        <v>1</v>
      </c>
    </row>
    <row r="7699" spans="1:20" x14ac:dyDescent="0.25">
      <c r="A7699" t="s">
        <v>259</v>
      </c>
      <c r="B7699" t="s">
        <v>260</v>
      </c>
      <c r="C7699" t="s">
        <v>294</v>
      </c>
      <c r="D7699" t="s">
        <v>762</v>
      </c>
      <c r="E7699" t="s">
        <v>2183</v>
      </c>
      <c r="F7699" t="s">
        <v>6778</v>
      </c>
      <c r="G7699" t="s">
        <v>6779</v>
      </c>
      <c r="H7699">
        <v>0.72299999999999998</v>
      </c>
      <c r="I7699" t="s">
        <v>265</v>
      </c>
      <c r="J7699" t="s">
        <v>242</v>
      </c>
      <c r="K7699" t="s">
        <v>243</v>
      </c>
      <c r="L7699" t="s">
        <v>244</v>
      </c>
      <c r="M7699">
        <v>0</v>
      </c>
      <c r="N7699">
        <v>0.72299999999999998</v>
      </c>
      <c r="O7699" t="s">
        <v>266</v>
      </c>
      <c r="P7699" t="s">
        <v>14731</v>
      </c>
      <c r="Q7699" t="s">
        <v>766</v>
      </c>
      <c r="R7699" t="s">
        <v>14732</v>
      </c>
      <c r="S7699" t="s">
        <v>270</v>
      </c>
      <c r="T7699" t="b">
        <v>1</v>
      </c>
    </row>
    <row r="7700" spans="1:20" x14ac:dyDescent="0.25">
      <c r="A7700" t="s">
        <v>259</v>
      </c>
      <c r="B7700" t="s">
        <v>260</v>
      </c>
      <c r="C7700" t="s">
        <v>237</v>
      </c>
      <c r="D7700" t="s">
        <v>4660</v>
      </c>
      <c r="E7700" t="s">
        <v>4661</v>
      </c>
      <c r="F7700" t="s">
        <v>10026</v>
      </c>
      <c r="G7700" t="s">
        <v>10026</v>
      </c>
      <c r="H7700">
        <v>14.874000000000001</v>
      </c>
      <c r="I7700" t="s">
        <v>265</v>
      </c>
      <c r="J7700" t="s">
        <v>242</v>
      </c>
      <c r="K7700" t="s">
        <v>243</v>
      </c>
      <c r="L7700" t="s">
        <v>244</v>
      </c>
      <c r="M7700">
        <v>0</v>
      </c>
      <c r="N7700">
        <v>14.874000000000001</v>
      </c>
      <c r="O7700" t="s">
        <v>446</v>
      </c>
      <c r="P7700" t="s">
        <v>14733</v>
      </c>
      <c r="Q7700" t="s">
        <v>4664</v>
      </c>
      <c r="R7700" t="s">
        <v>14734</v>
      </c>
      <c r="S7700" t="s">
        <v>270</v>
      </c>
      <c r="T7700" t="b">
        <v>1</v>
      </c>
    </row>
    <row r="7701" spans="1:20" x14ac:dyDescent="0.25">
      <c r="A7701" t="s">
        <v>259</v>
      </c>
      <c r="B7701" t="s">
        <v>260</v>
      </c>
      <c r="C7701" t="s">
        <v>294</v>
      </c>
      <c r="D7701" t="s">
        <v>4660</v>
      </c>
      <c r="E7701" t="s">
        <v>4661</v>
      </c>
      <c r="F7701" t="s">
        <v>10026</v>
      </c>
      <c r="G7701" t="s">
        <v>10026</v>
      </c>
      <c r="H7701">
        <v>6.5540000000000003</v>
      </c>
      <c r="I7701" t="s">
        <v>265</v>
      </c>
      <c r="J7701" t="s">
        <v>242</v>
      </c>
      <c r="K7701" t="s">
        <v>243</v>
      </c>
      <c r="L7701" t="s">
        <v>244</v>
      </c>
      <c r="M7701">
        <v>0</v>
      </c>
      <c r="N7701">
        <v>6.5540000000000003</v>
      </c>
      <c r="O7701" t="s">
        <v>446</v>
      </c>
      <c r="P7701" t="s">
        <v>14733</v>
      </c>
      <c r="Q7701" t="s">
        <v>4664</v>
      </c>
      <c r="R7701" t="s">
        <v>14734</v>
      </c>
      <c r="S7701" t="s">
        <v>270</v>
      </c>
      <c r="T7701" t="b">
        <v>1</v>
      </c>
    </row>
    <row r="7702" spans="1:20" x14ac:dyDescent="0.25">
      <c r="A7702" t="s">
        <v>259</v>
      </c>
      <c r="B7702" t="s">
        <v>260</v>
      </c>
      <c r="C7702" t="s">
        <v>237</v>
      </c>
      <c r="D7702" t="s">
        <v>2274</v>
      </c>
      <c r="E7702" t="s">
        <v>10789</v>
      </c>
      <c r="F7702" t="s">
        <v>11709</v>
      </c>
      <c r="G7702" t="s">
        <v>11709</v>
      </c>
      <c r="H7702">
        <v>0.52600000000000002</v>
      </c>
      <c r="I7702" t="s">
        <v>265</v>
      </c>
      <c r="J7702" t="s">
        <v>242</v>
      </c>
      <c r="K7702" t="s">
        <v>243</v>
      </c>
      <c r="L7702" t="s">
        <v>244</v>
      </c>
      <c r="M7702">
        <v>0</v>
      </c>
      <c r="N7702">
        <v>0.52600000000000002</v>
      </c>
      <c r="O7702" t="s">
        <v>324</v>
      </c>
      <c r="P7702" t="s">
        <v>14735</v>
      </c>
      <c r="Q7702" t="s">
        <v>2278</v>
      </c>
      <c r="R7702" t="s">
        <v>14736</v>
      </c>
      <c r="S7702" t="s">
        <v>270</v>
      </c>
      <c r="T7702" t="b">
        <v>1</v>
      </c>
    </row>
    <row r="7703" spans="1:20" x14ac:dyDescent="0.25">
      <c r="A7703" t="s">
        <v>259</v>
      </c>
      <c r="B7703" t="s">
        <v>260</v>
      </c>
      <c r="C7703" t="s">
        <v>336</v>
      </c>
      <c r="D7703" t="s">
        <v>2274</v>
      </c>
      <c r="E7703" t="s">
        <v>10789</v>
      </c>
      <c r="F7703" t="s">
        <v>11709</v>
      </c>
      <c r="G7703" t="s">
        <v>11709</v>
      </c>
      <c r="H7703">
        <v>2709</v>
      </c>
      <c r="I7703" t="s">
        <v>265</v>
      </c>
      <c r="J7703" t="s">
        <v>242</v>
      </c>
      <c r="K7703" t="s">
        <v>243</v>
      </c>
      <c r="L7703" t="s">
        <v>244</v>
      </c>
      <c r="M7703">
        <v>0</v>
      </c>
      <c r="N7703">
        <v>2709</v>
      </c>
      <c r="O7703" t="s">
        <v>324</v>
      </c>
      <c r="P7703" t="s">
        <v>14735</v>
      </c>
      <c r="Q7703" t="s">
        <v>2278</v>
      </c>
      <c r="R7703" t="s">
        <v>14737</v>
      </c>
      <c r="S7703" t="s">
        <v>270</v>
      </c>
      <c r="T7703" t="b">
        <v>1</v>
      </c>
    </row>
    <row r="7704" spans="1:20" x14ac:dyDescent="0.25">
      <c r="A7704" t="s">
        <v>259</v>
      </c>
      <c r="B7704" t="s">
        <v>260</v>
      </c>
      <c r="C7704" t="s">
        <v>336</v>
      </c>
      <c r="D7704" t="s">
        <v>2274</v>
      </c>
      <c r="E7704" t="s">
        <v>10789</v>
      </c>
      <c r="F7704" t="s">
        <v>11709</v>
      </c>
      <c r="G7704" t="s">
        <v>11709</v>
      </c>
      <c r="H7704">
        <v>5198</v>
      </c>
      <c r="I7704" t="s">
        <v>265</v>
      </c>
      <c r="J7704" t="s">
        <v>242</v>
      </c>
      <c r="K7704" t="s">
        <v>243</v>
      </c>
      <c r="L7704" t="s">
        <v>244</v>
      </c>
      <c r="M7704">
        <v>0</v>
      </c>
      <c r="N7704">
        <v>5198</v>
      </c>
      <c r="O7704" t="s">
        <v>324</v>
      </c>
      <c r="P7704" t="s">
        <v>14735</v>
      </c>
      <c r="Q7704" t="s">
        <v>2278</v>
      </c>
      <c r="R7704" t="s">
        <v>14738</v>
      </c>
      <c r="S7704" t="s">
        <v>270</v>
      </c>
      <c r="T7704" t="b">
        <v>1</v>
      </c>
    </row>
    <row r="7705" spans="1:20" x14ac:dyDescent="0.25">
      <c r="A7705" t="s">
        <v>259</v>
      </c>
      <c r="B7705" t="s">
        <v>260</v>
      </c>
      <c r="C7705" t="s">
        <v>237</v>
      </c>
      <c r="D7705" t="s">
        <v>2727</v>
      </c>
      <c r="E7705" t="s">
        <v>10998</v>
      </c>
      <c r="F7705" t="s">
        <v>14739</v>
      </c>
      <c r="G7705" t="s">
        <v>14739</v>
      </c>
      <c r="H7705">
        <v>0.17</v>
      </c>
      <c r="I7705" t="s">
        <v>265</v>
      </c>
      <c r="J7705" t="s">
        <v>242</v>
      </c>
      <c r="K7705" t="s">
        <v>243</v>
      </c>
      <c r="L7705" t="s">
        <v>244</v>
      </c>
      <c r="M7705">
        <v>0</v>
      </c>
      <c r="N7705">
        <v>0.17</v>
      </c>
      <c r="O7705" t="s">
        <v>446</v>
      </c>
      <c r="P7705" t="s">
        <v>14740</v>
      </c>
      <c r="Q7705" t="s">
        <v>2731</v>
      </c>
      <c r="R7705" t="s">
        <v>14741</v>
      </c>
      <c r="S7705" t="s">
        <v>270</v>
      </c>
      <c r="T7705" t="b">
        <v>1</v>
      </c>
    </row>
    <row r="7706" spans="1:20" x14ac:dyDescent="0.25">
      <c r="A7706" t="s">
        <v>236</v>
      </c>
      <c r="B7706" t="s">
        <v>335</v>
      </c>
      <c r="C7706" t="s">
        <v>237</v>
      </c>
      <c r="D7706" t="s">
        <v>335</v>
      </c>
      <c r="F7706" t="s">
        <v>1368</v>
      </c>
      <c r="G7706" t="s">
        <v>601</v>
      </c>
      <c r="H7706">
        <v>2.24E-2</v>
      </c>
      <c r="I7706" t="s">
        <v>341</v>
      </c>
      <c r="J7706" t="s">
        <v>242</v>
      </c>
      <c r="K7706" t="s">
        <v>243</v>
      </c>
      <c r="L7706" t="s">
        <v>244</v>
      </c>
      <c r="M7706">
        <v>0</v>
      </c>
      <c r="N7706">
        <v>2.24E-2</v>
      </c>
      <c r="O7706" t="s">
        <v>428</v>
      </c>
      <c r="P7706" t="s">
        <v>4204</v>
      </c>
      <c r="Q7706" t="s">
        <v>494</v>
      </c>
      <c r="R7706" t="s">
        <v>2349</v>
      </c>
      <c r="S7706" t="s">
        <v>346</v>
      </c>
      <c r="T7706" t="b">
        <v>1</v>
      </c>
    </row>
    <row r="7707" spans="1:20" x14ac:dyDescent="0.25">
      <c r="A7707" t="s">
        <v>259</v>
      </c>
      <c r="B7707" t="s">
        <v>260</v>
      </c>
      <c r="C7707" t="s">
        <v>237</v>
      </c>
      <c r="D7707" t="s">
        <v>3010</v>
      </c>
      <c r="E7707" t="s">
        <v>8414</v>
      </c>
      <c r="F7707" t="s">
        <v>8415</v>
      </c>
      <c r="G7707" t="s">
        <v>8415</v>
      </c>
      <c r="H7707">
        <v>0.11</v>
      </c>
      <c r="I7707" t="s">
        <v>265</v>
      </c>
      <c r="J7707" t="s">
        <v>242</v>
      </c>
      <c r="K7707" t="s">
        <v>243</v>
      </c>
      <c r="L7707" t="s">
        <v>244</v>
      </c>
      <c r="M7707">
        <v>0</v>
      </c>
      <c r="N7707">
        <v>0.11</v>
      </c>
      <c r="O7707" t="s">
        <v>446</v>
      </c>
      <c r="P7707" t="s">
        <v>14742</v>
      </c>
      <c r="Q7707" t="s">
        <v>3013</v>
      </c>
      <c r="R7707" t="s">
        <v>14743</v>
      </c>
      <c r="S7707" t="s">
        <v>270</v>
      </c>
      <c r="T7707" t="b">
        <v>1</v>
      </c>
    </row>
    <row r="7708" spans="1:20" x14ac:dyDescent="0.25">
      <c r="A7708" t="s">
        <v>259</v>
      </c>
      <c r="B7708" t="s">
        <v>260</v>
      </c>
      <c r="C7708" t="s">
        <v>294</v>
      </c>
      <c r="D7708" t="s">
        <v>3010</v>
      </c>
      <c r="E7708" t="s">
        <v>8414</v>
      </c>
      <c r="F7708" t="s">
        <v>8415</v>
      </c>
      <c r="G7708" t="s">
        <v>8415</v>
      </c>
      <c r="H7708">
        <v>4.7600000000000003E-2</v>
      </c>
      <c r="I7708" t="s">
        <v>265</v>
      </c>
      <c r="J7708" t="s">
        <v>242</v>
      </c>
      <c r="K7708" t="s">
        <v>243</v>
      </c>
      <c r="L7708" t="s">
        <v>244</v>
      </c>
      <c r="M7708">
        <v>0</v>
      </c>
      <c r="N7708">
        <v>4.7600000000000003E-2</v>
      </c>
      <c r="O7708" t="s">
        <v>446</v>
      </c>
      <c r="P7708" t="s">
        <v>14742</v>
      </c>
      <c r="Q7708" t="s">
        <v>3013</v>
      </c>
      <c r="R7708" t="s">
        <v>14743</v>
      </c>
      <c r="S7708" t="s">
        <v>270</v>
      </c>
      <c r="T7708" t="b">
        <v>1</v>
      </c>
    </row>
    <row r="7709" spans="1:20" x14ac:dyDescent="0.25">
      <c r="A7709" t="s">
        <v>236</v>
      </c>
      <c r="B7709" t="s">
        <v>236</v>
      </c>
      <c r="C7709" t="s">
        <v>237</v>
      </c>
      <c r="D7709" t="s">
        <v>362</v>
      </c>
      <c r="F7709" t="s">
        <v>356</v>
      </c>
      <c r="G7709" t="s">
        <v>13920</v>
      </c>
      <c r="H7709">
        <v>3.6000000000000002E-4</v>
      </c>
      <c r="I7709" t="s">
        <v>254</v>
      </c>
      <c r="J7709" t="s">
        <v>242</v>
      </c>
      <c r="K7709" t="s">
        <v>243</v>
      </c>
      <c r="L7709" t="s">
        <v>244</v>
      </c>
      <c r="M7709">
        <v>0</v>
      </c>
      <c r="N7709">
        <v>3.6000000000000002E-4</v>
      </c>
      <c r="O7709" t="s">
        <v>365</v>
      </c>
      <c r="P7709" t="s">
        <v>13921</v>
      </c>
      <c r="Q7709" t="s">
        <v>367</v>
      </c>
      <c r="R7709" t="s">
        <v>6194</v>
      </c>
      <c r="S7709" t="s">
        <v>249</v>
      </c>
      <c r="T7709" t="b">
        <v>0</v>
      </c>
    </row>
    <row r="7710" spans="1:20" x14ac:dyDescent="0.25">
      <c r="A7710" t="s">
        <v>259</v>
      </c>
      <c r="B7710" t="s">
        <v>260</v>
      </c>
      <c r="C7710" t="s">
        <v>237</v>
      </c>
      <c r="D7710" t="s">
        <v>3572</v>
      </c>
      <c r="E7710" t="s">
        <v>10757</v>
      </c>
      <c r="F7710" t="s">
        <v>14744</v>
      </c>
      <c r="G7710" t="s">
        <v>14744</v>
      </c>
      <c r="H7710">
        <v>0.60199999999999998</v>
      </c>
      <c r="I7710" t="s">
        <v>265</v>
      </c>
      <c r="J7710" t="s">
        <v>242</v>
      </c>
      <c r="K7710" t="s">
        <v>243</v>
      </c>
      <c r="L7710" t="s">
        <v>244</v>
      </c>
      <c r="M7710">
        <v>0</v>
      </c>
      <c r="N7710">
        <v>0.60199999999999998</v>
      </c>
      <c r="O7710" t="s">
        <v>952</v>
      </c>
      <c r="P7710" t="s">
        <v>14165</v>
      </c>
      <c r="Q7710" t="s">
        <v>3576</v>
      </c>
      <c r="R7710" t="s">
        <v>14745</v>
      </c>
      <c r="S7710" t="s">
        <v>270</v>
      </c>
      <c r="T7710" t="b">
        <v>0</v>
      </c>
    </row>
    <row r="7711" spans="1:20" x14ac:dyDescent="0.25">
      <c r="A7711" t="s">
        <v>259</v>
      </c>
      <c r="B7711" t="s">
        <v>260</v>
      </c>
      <c r="C7711" t="s">
        <v>294</v>
      </c>
      <c r="D7711" t="s">
        <v>3572</v>
      </c>
      <c r="E7711" t="s">
        <v>10757</v>
      </c>
      <c r="F7711" t="s">
        <v>14744</v>
      </c>
      <c r="G7711" t="s">
        <v>14744</v>
      </c>
      <c r="H7711">
        <v>0.154</v>
      </c>
      <c r="I7711" t="s">
        <v>265</v>
      </c>
      <c r="J7711" t="s">
        <v>242</v>
      </c>
      <c r="K7711" t="s">
        <v>243</v>
      </c>
      <c r="L7711" t="s">
        <v>244</v>
      </c>
      <c r="M7711">
        <v>0</v>
      </c>
      <c r="N7711">
        <v>0.154</v>
      </c>
      <c r="O7711" t="s">
        <v>952</v>
      </c>
      <c r="P7711" t="s">
        <v>14165</v>
      </c>
      <c r="Q7711" t="s">
        <v>3576</v>
      </c>
      <c r="R7711" t="s">
        <v>14745</v>
      </c>
      <c r="S7711" t="s">
        <v>270</v>
      </c>
      <c r="T7711" t="b">
        <v>0</v>
      </c>
    </row>
    <row r="7712" spans="1:20" x14ac:dyDescent="0.25">
      <c r="A7712" t="s">
        <v>259</v>
      </c>
      <c r="B7712" t="s">
        <v>260</v>
      </c>
      <c r="C7712" t="s">
        <v>237</v>
      </c>
      <c r="D7712" t="s">
        <v>450</v>
      </c>
      <c r="E7712" t="s">
        <v>5490</v>
      </c>
      <c r="F7712" t="s">
        <v>11038</v>
      </c>
      <c r="G7712" t="s">
        <v>11038</v>
      </c>
      <c r="H7712">
        <v>0.44600000000000001</v>
      </c>
      <c r="I7712" t="s">
        <v>265</v>
      </c>
      <c r="J7712" t="s">
        <v>242</v>
      </c>
      <c r="K7712" t="s">
        <v>243</v>
      </c>
      <c r="L7712" t="s">
        <v>244</v>
      </c>
      <c r="M7712">
        <v>0</v>
      </c>
      <c r="N7712">
        <v>0.44600000000000001</v>
      </c>
      <c r="O7712" t="s">
        <v>331</v>
      </c>
      <c r="P7712" t="s">
        <v>14746</v>
      </c>
      <c r="Q7712" t="s">
        <v>453</v>
      </c>
      <c r="R7712" t="s">
        <v>14747</v>
      </c>
      <c r="S7712" t="s">
        <v>270</v>
      </c>
      <c r="T7712" t="b">
        <v>1</v>
      </c>
    </row>
    <row r="7713" spans="1:20" x14ac:dyDescent="0.25">
      <c r="A7713" t="s">
        <v>259</v>
      </c>
      <c r="B7713" t="s">
        <v>260</v>
      </c>
      <c r="C7713" t="s">
        <v>294</v>
      </c>
      <c r="D7713" t="s">
        <v>450</v>
      </c>
      <c r="E7713" t="s">
        <v>5490</v>
      </c>
      <c r="F7713" t="s">
        <v>11038</v>
      </c>
      <c r="G7713" t="s">
        <v>11038</v>
      </c>
      <c r="H7713">
        <v>0.26200000000000001</v>
      </c>
      <c r="I7713" t="s">
        <v>265</v>
      </c>
      <c r="J7713" t="s">
        <v>242</v>
      </c>
      <c r="K7713" t="s">
        <v>243</v>
      </c>
      <c r="L7713" t="s">
        <v>244</v>
      </c>
      <c r="M7713">
        <v>0</v>
      </c>
      <c r="N7713">
        <v>0.26200000000000001</v>
      </c>
      <c r="O7713" t="s">
        <v>331</v>
      </c>
      <c r="P7713" t="s">
        <v>14746</v>
      </c>
      <c r="Q7713" t="s">
        <v>453</v>
      </c>
      <c r="R7713" t="s">
        <v>14747</v>
      </c>
      <c r="S7713" t="s">
        <v>270</v>
      </c>
      <c r="T7713" t="b">
        <v>1</v>
      </c>
    </row>
    <row r="7714" spans="1:20" x14ac:dyDescent="0.25">
      <c r="A7714" t="s">
        <v>259</v>
      </c>
      <c r="B7714" t="s">
        <v>260</v>
      </c>
      <c r="C7714" t="s">
        <v>237</v>
      </c>
      <c r="D7714" t="s">
        <v>4798</v>
      </c>
      <c r="E7714" t="s">
        <v>5023</v>
      </c>
      <c r="F7714" t="s">
        <v>11102</v>
      </c>
      <c r="G7714" t="s">
        <v>11102</v>
      </c>
      <c r="H7714">
        <v>0.307</v>
      </c>
      <c r="I7714" t="s">
        <v>265</v>
      </c>
      <c r="J7714" t="s">
        <v>242</v>
      </c>
      <c r="K7714" t="s">
        <v>243</v>
      </c>
      <c r="L7714" t="s">
        <v>244</v>
      </c>
      <c r="M7714">
        <v>0</v>
      </c>
      <c r="N7714">
        <v>0.307</v>
      </c>
      <c r="O7714" t="s">
        <v>952</v>
      </c>
      <c r="P7714" t="s">
        <v>8409</v>
      </c>
      <c r="Q7714" t="s">
        <v>4800</v>
      </c>
      <c r="R7714" t="s">
        <v>14748</v>
      </c>
      <c r="S7714" t="s">
        <v>270</v>
      </c>
      <c r="T7714" t="b">
        <v>0</v>
      </c>
    </row>
    <row r="7715" spans="1:20" x14ac:dyDescent="0.25">
      <c r="A7715" t="s">
        <v>259</v>
      </c>
      <c r="B7715" t="s">
        <v>260</v>
      </c>
      <c r="C7715" t="s">
        <v>237</v>
      </c>
      <c r="D7715" t="s">
        <v>306</v>
      </c>
      <c r="E7715" t="s">
        <v>1861</v>
      </c>
      <c r="F7715" t="s">
        <v>14749</v>
      </c>
      <c r="G7715" t="s">
        <v>14750</v>
      </c>
      <c r="H7715">
        <v>0.20200000000000001</v>
      </c>
      <c r="I7715" t="s">
        <v>265</v>
      </c>
      <c r="J7715" t="s">
        <v>242</v>
      </c>
      <c r="K7715" t="s">
        <v>243</v>
      </c>
      <c r="L7715" t="s">
        <v>244</v>
      </c>
      <c r="M7715">
        <v>0</v>
      </c>
      <c r="N7715">
        <v>0.20200000000000001</v>
      </c>
      <c r="O7715" t="s">
        <v>324</v>
      </c>
      <c r="P7715" t="s">
        <v>6403</v>
      </c>
      <c r="Q7715" t="s">
        <v>312</v>
      </c>
      <c r="R7715" t="s">
        <v>14751</v>
      </c>
      <c r="S7715" t="s">
        <v>270</v>
      </c>
      <c r="T7715" t="b">
        <v>1</v>
      </c>
    </row>
    <row r="7716" spans="1:20" x14ac:dyDescent="0.25">
      <c r="A7716" t="s">
        <v>236</v>
      </c>
      <c r="B7716" t="s">
        <v>236</v>
      </c>
      <c r="C7716" t="s">
        <v>237</v>
      </c>
      <c r="D7716" t="s">
        <v>509</v>
      </c>
      <c r="F7716" t="s">
        <v>356</v>
      </c>
      <c r="G7716" t="s">
        <v>5108</v>
      </c>
      <c r="H7716">
        <v>0</v>
      </c>
      <c r="I7716" t="s">
        <v>254</v>
      </c>
      <c r="J7716" t="s">
        <v>242</v>
      </c>
      <c r="K7716" t="s">
        <v>243</v>
      </c>
      <c r="L7716" t="s">
        <v>244</v>
      </c>
      <c r="M7716">
        <v>0</v>
      </c>
      <c r="N7716">
        <v>0</v>
      </c>
      <c r="O7716" t="s">
        <v>358</v>
      </c>
      <c r="P7716" t="s">
        <v>8682</v>
      </c>
      <c r="Q7716" t="s">
        <v>512</v>
      </c>
      <c r="R7716" t="s">
        <v>513</v>
      </c>
      <c r="S7716" t="s">
        <v>249</v>
      </c>
      <c r="T7716" t="b">
        <v>0</v>
      </c>
    </row>
    <row r="7717" spans="1:20" x14ac:dyDescent="0.25">
      <c r="A7717" t="s">
        <v>236</v>
      </c>
      <c r="B7717" t="s">
        <v>236</v>
      </c>
      <c r="C7717" t="s">
        <v>237</v>
      </c>
      <c r="D7717" t="s">
        <v>362</v>
      </c>
      <c r="F7717" t="s">
        <v>1438</v>
      </c>
      <c r="G7717" t="s">
        <v>364</v>
      </c>
      <c r="H7717">
        <v>3.6000000000000002E-4</v>
      </c>
      <c r="I7717" t="s">
        <v>254</v>
      </c>
      <c r="J7717" t="s">
        <v>242</v>
      </c>
      <c r="K7717" t="s">
        <v>243</v>
      </c>
      <c r="L7717" t="s">
        <v>244</v>
      </c>
      <c r="M7717">
        <v>0</v>
      </c>
      <c r="N7717">
        <v>3.6000000000000002E-4</v>
      </c>
      <c r="O7717" t="s">
        <v>365</v>
      </c>
      <c r="P7717" t="s">
        <v>366</v>
      </c>
      <c r="Q7717" t="s">
        <v>367</v>
      </c>
      <c r="R7717" t="s">
        <v>5529</v>
      </c>
      <c r="S7717" t="s">
        <v>249</v>
      </c>
      <c r="T7717" t="b">
        <v>0</v>
      </c>
    </row>
    <row r="7718" spans="1:20" x14ac:dyDescent="0.25">
      <c r="A7718" t="s">
        <v>259</v>
      </c>
      <c r="B7718" t="s">
        <v>260</v>
      </c>
      <c r="C7718" t="s">
        <v>237</v>
      </c>
      <c r="D7718" t="s">
        <v>514</v>
      </c>
      <c r="E7718" t="s">
        <v>1773</v>
      </c>
      <c r="F7718" t="s">
        <v>14752</v>
      </c>
      <c r="G7718" t="s">
        <v>14753</v>
      </c>
      <c r="H7718">
        <v>0.54200000000000004</v>
      </c>
      <c r="I7718" t="s">
        <v>265</v>
      </c>
      <c r="J7718" t="s">
        <v>242</v>
      </c>
      <c r="K7718" t="s">
        <v>243</v>
      </c>
      <c r="L7718" t="s">
        <v>244</v>
      </c>
      <c r="M7718">
        <v>0</v>
      </c>
      <c r="N7718">
        <v>0.54200000000000004</v>
      </c>
      <c r="O7718" t="s">
        <v>518</v>
      </c>
      <c r="P7718" t="s">
        <v>14754</v>
      </c>
      <c r="Q7718" t="s">
        <v>520</v>
      </c>
      <c r="R7718" t="s">
        <v>14755</v>
      </c>
      <c r="S7718" t="s">
        <v>270</v>
      </c>
      <c r="T7718" t="b">
        <v>1</v>
      </c>
    </row>
    <row r="7719" spans="1:20" x14ac:dyDescent="0.25">
      <c r="A7719" t="s">
        <v>259</v>
      </c>
      <c r="B7719" t="s">
        <v>260</v>
      </c>
      <c r="C7719" t="s">
        <v>237</v>
      </c>
      <c r="D7719" t="s">
        <v>1884</v>
      </c>
      <c r="E7719" t="s">
        <v>3556</v>
      </c>
      <c r="F7719" t="s">
        <v>14756</v>
      </c>
      <c r="G7719" t="s">
        <v>14757</v>
      </c>
      <c r="H7719">
        <v>6.7199999999999996E-2</v>
      </c>
      <c r="I7719" t="s">
        <v>265</v>
      </c>
      <c r="J7719" t="s">
        <v>242</v>
      </c>
      <c r="K7719" t="s">
        <v>243</v>
      </c>
      <c r="L7719" t="s">
        <v>244</v>
      </c>
      <c r="M7719">
        <v>0</v>
      </c>
      <c r="N7719">
        <v>6.7199999999999996E-2</v>
      </c>
      <c r="O7719" t="s">
        <v>372</v>
      </c>
      <c r="P7719" t="s">
        <v>14758</v>
      </c>
      <c r="Q7719" t="s">
        <v>1888</v>
      </c>
      <c r="R7719" t="s">
        <v>14759</v>
      </c>
      <c r="S7719" t="s">
        <v>270</v>
      </c>
      <c r="T7719" t="b">
        <v>1</v>
      </c>
    </row>
    <row r="7720" spans="1:20" x14ac:dyDescent="0.25">
      <c r="A7720" t="s">
        <v>259</v>
      </c>
      <c r="B7720" t="s">
        <v>260</v>
      </c>
      <c r="C7720" t="s">
        <v>294</v>
      </c>
      <c r="D7720" t="s">
        <v>1884</v>
      </c>
      <c r="E7720" t="s">
        <v>3556</v>
      </c>
      <c r="F7720" t="s">
        <v>14756</v>
      </c>
      <c r="G7720" t="s">
        <v>14757</v>
      </c>
      <c r="H7720">
        <v>2.7199999999999998E-2</v>
      </c>
      <c r="I7720" t="s">
        <v>265</v>
      </c>
      <c r="J7720" t="s">
        <v>242</v>
      </c>
      <c r="K7720" t="s">
        <v>243</v>
      </c>
      <c r="L7720" t="s">
        <v>244</v>
      </c>
      <c r="M7720">
        <v>0</v>
      </c>
      <c r="N7720">
        <v>2.7199999999999998E-2</v>
      </c>
      <c r="O7720" t="s">
        <v>290</v>
      </c>
      <c r="P7720" t="s">
        <v>14758</v>
      </c>
      <c r="Q7720" t="s">
        <v>1888</v>
      </c>
      <c r="R7720" t="s">
        <v>14759</v>
      </c>
      <c r="S7720" t="s">
        <v>270</v>
      </c>
      <c r="T7720" t="b">
        <v>1</v>
      </c>
    </row>
    <row r="7721" spans="1:20" x14ac:dyDescent="0.25">
      <c r="A7721" t="s">
        <v>259</v>
      </c>
      <c r="B7721" t="s">
        <v>260</v>
      </c>
      <c r="C7721" t="s">
        <v>237</v>
      </c>
      <c r="D7721" t="s">
        <v>838</v>
      </c>
      <c r="E7721" t="s">
        <v>2137</v>
      </c>
      <c r="F7721" t="s">
        <v>14760</v>
      </c>
      <c r="G7721" t="s">
        <v>14760</v>
      </c>
      <c r="H7721">
        <v>0.79359999999999997</v>
      </c>
      <c r="I7721" t="s">
        <v>265</v>
      </c>
      <c r="J7721" t="s">
        <v>242</v>
      </c>
      <c r="K7721" t="s">
        <v>243</v>
      </c>
      <c r="L7721" t="s">
        <v>244</v>
      </c>
      <c r="M7721">
        <v>0</v>
      </c>
      <c r="N7721">
        <v>0.79359999999999997</v>
      </c>
      <c r="O7721" t="s">
        <v>298</v>
      </c>
      <c r="P7721" t="s">
        <v>14761</v>
      </c>
      <c r="Q7721" t="s">
        <v>840</v>
      </c>
      <c r="R7721" t="s">
        <v>14762</v>
      </c>
      <c r="S7721" t="s">
        <v>270</v>
      </c>
      <c r="T7721" t="b">
        <v>1</v>
      </c>
    </row>
    <row r="7722" spans="1:20" x14ac:dyDescent="0.25">
      <c r="A7722" t="s">
        <v>259</v>
      </c>
      <c r="B7722" t="s">
        <v>260</v>
      </c>
      <c r="C7722" t="s">
        <v>294</v>
      </c>
      <c r="D7722" t="s">
        <v>838</v>
      </c>
      <c r="E7722" t="s">
        <v>2137</v>
      </c>
      <c r="F7722" t="s">
        <v>14760</v>
      </c>
      <c r="G7722" t="s">
        <v>14760</v>
      </c>
      <c r="H7722">
        <v>0.49919999999999998</v>
      </c>
      <c r="I7722" t="s">
        <v>265</v>
      </c>
      <c r="J7722" t="s">
        <v>242</v>
      </c>
      <c r="K7722" t="s">
        <v>243</v>
      </c>
      <c r="L7722" t="s">
        <v>244</v>
      </c>
      <c r="M7722">
        <v>0</v>
      </c>
      <c r="N7722">
        <v>0.49919999999999998</v>
      </c>
      <c r="O7722" t="s">
        <v>298</v>
      </c>
      <c r="P7722" t="s">
        <v>14761</v>
      </c>
      <c r="Q7722" t="s">
        <v>840</v>
      </c>
      <c r="R7722" t="s">
        <v>14762</v>
      </c>
      <c r="S7722" t="s">
        <v>270</v>
      </c>
      <c r="T7722" t="b">
        <v>1</v>
      </c>
    </row>
    <row r="7723" spans="1:20" x14ac:dyDescent="0.25">
      <c r="A7723" t="s">
        <v>259</v>
      </c>
      <c r="B7723" t="s">
        <v>260</v>
      </c>
      <c r="C7723" t="s">
        <v>237</v>
      </c>
      <c r="D7723" t="s">
        <v>2239</v>
      </c>
      <c r="E7723" t="s">
        <v>14763</v>
      </c>
      <c r="F7723" t="s">
        <v>6667</v>
      </c>
      <c r="G7723" t="s">
        <v>14764</v>
      </c>
      <c r="H7723">
        <v>0.371</v>
      </c>
      <c r="I7723" t="s">
        <v>265</v>
      </c>
      <c r="J7723" t="s">
        <v>242</v>
      </c>
      <c r="K7723" t="s">
        <v>243</v>
      </c>
      <c r="L7723" t="s">
        <v>244</v>
      </c>
      <c r="M7723">
        <v>0</v>
      </c>
      <c r="N7723">
        <v>0.371</v>
      </c>
      <c r="O7723" t="s">
        <v>1769</v>
      </c>
      <c r="P7723" t="s">
        <v>10725</v>
      </c>
      <c r="Q7723" t="s">
        <v>2243</v>
      </c>
      <c r="R7723" t="s">
        <v>14765</v>
      </c>
      <c r="S7723" t="s">
        <v>270</v>
      </c>
      <c r="T7723" t="b">
        <v>1</v>
      </c>
    </row>
    <row r="7724" spans="1:20" x14ac:dyDescent="0.25">
      <c r="A7724" t="s">
        <v>259</v>
      </c>
      <c r="B7724" t="s">
        <v>260</v>
      </c>
      <c r="C7724" t="s">
        <v>237</v>
      </c>
      <c r="D7724" t="s">
        <v>376</v>
      </c>
      <c r="E7724" t="s">
        <v>4808</v>
      </c>
      <c r="F7724" t="s">
        <v>14766</v>
      </c>
      <c r="G7724" t="s">
        <v>14766</v>
      </c>
      <c r="H7724">
        <v>9.0399999999999994E-2</v>
      </c>
      <c r="I7724" t="s">
        <v>265</v>
      </c>
      <c r="J7724" t="s">
        <v>242</v>
      </c>
      <c r="K7724" t="s">
        <v>243</v>
      </c>
      <c r="L7724" t="s">
        <v>244</v>
      </c>
      <c r="M7724">
        <v>0</v>
      </c>
      <c r="N7724">
        <v>9.0399999999999994E-2</v>
      </c>
      <c r="O7724" t="s">
        <v>372</v>
      </c>
      <c r="P7724" t="s">
        <v>14767</v>
      </c>
      <c r="Q7724" t="s">
        <v>380</v>
      </c>
      <c r="R7724" t="s">
        <v>14768</v>
      </c>
      <c r="S7724" t="s">
        <v>270</v>
      </c>
      <c r="T7724" t="b">
        <v>1</v>
      </c>
    </row>
    <row r="7725" spans="1:20" x14ac:dyDescent="0.25">
      <c r="A7725" t="s">
        <v>259</v>
      </c>
      <c r="B7725" t="s">
        <v>260</v>
      </c>
      <c r="C7725" t="s">
        <v>237</v>
      </c>
      <c r="D7725" t="s">
        <v>2524</v>
      </c>
      <c r="E7725" t="s">
        <v>1839</v>
      </c>
      <c r="F7725" t="s">
        <v>1840</v>
      </c>
      <c r="G7725" t="s">
        <v>1840</v>
      </c>
      <c r="H7725">
        <v>0.70199999999999996</v>
      </c>
      <c r="I7725" t="s">
        <v>265</v>
      </c>
      <c r="J7725" t="s">
        <v>242</v>
      </c>
      <c r="K7725" t="s">
        <v>243</v>
      </c>
      <c r="L7725" t="s">
        <v>244</v>
      </c>
      <c r="M7725">
        <v>0</v>
      </c>
      <c r="N7725">
        <v>0.70199999999999996</v>
      </c>
      <c r="O7725" t="s">
        <v>386</v>
      </c>
      <c r="P7725" t="s">
        <v>14769</v>
      </c>
      <c r="Q7725" t="s">
        <v>2528</v>
      </c>
      <c r="R7725" t="s">
        <v>14770</v>
      </c>
      <c r="S7725" t="s">
        <v>270</v>
      </c>
      <c r="T7725" t="b">
        <v>1</v>
      </c>
    </row>
    <row r="7726" spans="1:20" x14ac:dyDescent="0.25">
      <c r="A7726" t="s">
        <v>259</v>
      </c>
      <c r="B7726" t="s">
        <v>260</v>
      </c>
      <c r="C7726" t="s">
        <v>294</v>
      </c>
      <c r="D7726" t="s">
        <v>2524</v>
      </c>
      <c r="E7726" t="s">
        <v>1839</v>
      </c>
      <c r="F7726" t="s">
        <v>1840</v>
      </c>
      <c r="G7726" t="s">
        <v>1840</v>
      </c>
      <c r="H7726">
        <v>0.18099999999999999</v>
      </c>
      <c r="I7726" t="s">
        <v>265</v>
      </c>
      <c r="J7726" t="s">
        <v>242</v>
      </c>
      <c r="K7726" t="s">
        <v>243</v>
      </c>
      <c r="L7726" t="s">
        <v>244</v>
      </c>
      <c r="M7726">
        <v>0</v>
      </c>
      <c r="N7726">
        <v>0.18099999999999999</v>
      </c>
      <c r="O7726" t="s">
        <v>1336</v>
      </c>
      <c r="P7726" t="s">
        <v>14769</v>
      </c>
      <c r="Q7726" t="s">
        <v>2528</v>
      </c>
      <c r="R7726" t="s">
        <v>14770</v>
      </c>
      <c r="S7726" t="s">
        <v>270</v>
      </c>
      <c r="T7726" t="b">
        <v>1</v>
      </c>
    </row>
    <row r="7727" spans="1:20" x14ac:dyDescent="0.25">
      <c r="A7727" t="s">
        <v>236</v>
      </c>
      <c r="B7727" t="s">
        <v>236</v>
      </c>
      <c r="C7727" t="s">
        <v>237</v>
      </c>
      <c r="D7727" t="s">
        <v>314</v>
      </c>
      <c r="F7727" t="s">
        <v>724</v>
      </c>
      <c r="G7727" t="s">
        <v>906</v>
      </c>
      <c r="H7727">
        <v>4.0000000000000001E-3</v>
      </c>
      <c r="I7727" t="s">
        <v>254</v>
      </c>
      <c r="J7727" t="s">
        <v>242</v>
      </c>
      <c r="K7727" t="s">
        <v>243</v>
      </c>
      <c r="L7727" t="s">
        <v>244</v>
      </c>
      <c r="M7727">
        <v>0</v>
      </c>
      <c r="N7727">
        <v>4.0000000000000001E-3</v>
      </c>
      <c r="O7727" t="s">
        <v>569</v>
      </c>
      <c r="P7727" t="s">
        <v>2303</v>
      </c>
      <c r="Q7727" t="s">
        <v>318</v>
      </c>
      <c r="R7727" t="s">
        <v>4122</v>
      </c>
      <c r="S7727" t="s">
        <v>249</v>
      </c>
      <c r="T7727" t="b">
        <v>0</v>
      </c>
    </row>
    <row r="7728" spans="1:20" x14ac:dyDescent="0.25">
      <c r="A7728" t="s">
        <v>259</v>
      </c>
      <c r="B7728" t="s">
        <v>260</v>
      </c>
      <c r="C7728" t="s">
        <v>237</v>
      </c>
      <c r="D7728" t="s">
        <v>8364</v>
      </c>
      <c r="E7728" t="s">
        <v>14079</v>
      </c>
      <c r="F7728" t="s">
        <v>14080</v>
      </c>
      <c r="G7728" t="s">
        <v>14080</v>
      </c>
      <c r="H7728">
        <v>0.54700000000000004</v>
      </c>
      <c r="I7728" t="s">
        <v>265</v>
      </c>
      <c r="J7728" t="s">
        <v>242</v>
      </c>
      <c r="K7728" t="s">
        <v>243</v>
      </c>
      <c r="L7728" t="s">
        <v>244</v>
      </c>
      <c r="M7728">
        <v>0</v>
      </c>
      <c r="N7728">
        <v>0.54700000000000004</v>
      </c>
      <c r="O7728" t="s">
        <v>324</v>
      </c>
      <c r="P7728" t="s">
        <v>14771</v>
      </c>
      <c r="Q7728" t="s">
        <v>8366</v>
      </c>
      <c r="R7728" t="s">
        <v>14772</v>
      </c>
      <c r="S7728" t="s">
        <v>270</v>
      </c>
      <c r="T7728" t="b">
        <v>1</v>
      </c>
    </row>
    <row r="7729" spans="1:20" x14ac:dyDescent="0.25">
      <c r="A7729" t="s">
        <v>259</v>
      </c>
      <c r="B7729" t="s">
        <v>260</v>
      </c>
      <c r="C7729" t="s">
        <v>294</v>
      </c>
      <c r="D7729" t="s">
        <v>8364</v>
      </c>
      <c r="E7729" t="s">
        <v>14079</v>
      </c>
      <c r="F7729" t="s">
        <v>14080</v>
      </c>
      <c r="G7729" t="s">
        <v>14080</v>
      </c>
      <c r="H7729">
        <v>0.499</v>
      </c>
      <c r="I7729" t="s">
        <v>265</v>
      </c>
      <c r="J7729" t="s">
        <v>242</v>
      </c>
      <c r="K7729" t="s">
        <v>243</v>
      </c>
      <c r="L7729" t="s">
        <v>244</v>
      </c>
      <c r="M7729">
        <v>0</v>
      </c>
      <c r="N7729">
        <v>0.499</v>
      </c>
      <c r="O7729" t="s">
        <v>324</v>
      </c>
      <c r="P7729" t="s">
        <v>14771</v>
      </c>
      <c r="Q7729" t="s">
        <v>8366</v>
      </c>
      <c r="R7729" t="s">
        <v>14772</v>
      </c>
      <c r="S7729" t="s">
        <v>270</v>
      </c>
      <c r="T7729" t="b">
        <v>1</v>
      </c>
    </row>
    <row r="7730" spans="1:20" x14ac:dyDescent="0.25">
      <c r="A7730" t="s">
        <v>259</v>
      </c>
      <c r="B7730" t="s">
        <v>260</v>
      </c>
      <c r="C7730" t="s">
        <v>237</v>
      </c>
      <c r="D7730" t="s">
        <v>4822</v>
      </c>
      <c r="E7730" t="s">
        <v>6432</v>
      </c>
      <c r="F7730" t="s">
        <v>6432</v>
      </c>
      <c r="G7730" t="s">
        <v>9319</v>
      </c>
      <c r="H7730">
        <v>1.4239999999999999</v>
      </c>
      <c r="I7730" t="s">
        <v>265</v>
      </c>
      <c r="J7730" t="s">
        <v>242</v>
      </c>
      <c r="K7730" t="s">
        <v>243</v>
      </c>
      <c r="L7730" t="s">
        <v>244</v>
      </c>
      <c r="M7730">
        <v>0</v>
      </c>
      <c r="N7730">
        <v>1.4239999999999999</v>
      </c>
      <c r="O7730" t="s">
        <v>331</v>
      </c>
      <c r="P7730" t="s">
        <v>14773</v>
      </c>
      <c r="Q7730" t="s">
        <v>4824</v>
      </c>
      <c r="R7730" t="s">
        <v>14774</v>
      </c>
      <c r="S7730" t="s">
        <v>270</v>
      </c>
      <c r="T7730" t="b">
        <v>1</v>
      </c>
    </row>
    <row r="7731" spans="1:20" x14ac:dyDescent="0.25">
      <c r="A7731" t="s">
        <v>259</v>
      </c>
      <c r="B7731" t="s">
        <v>260</v>
      </c>
      <c r="C7731" t="s">
        <v>294</v>
      </c>
      <c r="D7731" t="s">
        <v>4822</v>
      </c>
      <c r="E7731" t="s">
        <v>6432</v>
      </c>
      <c r="F7731" t="s">
        <v>6432</v>
      </c>
      <c r="G7731" t="s">
        <v>9319</v>
      </c>
      <c r="H7731">
        <v>0.68799999999999994</v>
      </c>
      <c r="I7731" t="s">
        <v>265</v>
      </c>
      <c r="J7731" t="s">
        <v>242</v>
      </c>
      <c r="K7731" t="s">
        <v>243</v>
      </c>
      <c r="L7731" t="s">
        <v>244</v>
      </c>
      <c r="M7731">
        <v>0</v>
      </c>
      <c r="N7731">
        <v>0.68799999999999994</v>
      </c>
      <c r="O7731" t="s">
        <v>331</v>
      </c>
      <c r="P7731" t="s">
        <v>14773</v>
      </c>
      <c r="Q7731" t="s">
        <v>4824</v>
      </c>
      <c r="R7731" t="s">
        <v>14774</v>
      </c>
      <c r="S7731" t="s">
        <v>270</v>
      </c>
      <c r="T7731" t="b">
        <v>1</v>
      </c>
    </row>
    <row r="7732" spans="1:20" x14ac:dyDescent="0.25">
      <c r="A7732" t="s">
        <v>236</v>
      </c>
      <c r="B7732" t="s">
        <v>236</v>
      </c>
      <c r="C7732" t="s">
        <v>237</v>
      </c>
      <c r="D7732" t="s">
        <v>314</v>
      </c>
      <c r="F7732" t="s">
        <v>808</v>
      </c>
      <c r="G7732" t="s">
        <v>6454</v>
      </c>
      <c r="H7732">
        <v>3.125E-2</v>
      </c>
      <c r="I7732" t="s">
        <v>254</v>
      </c>
      <c r="J7732" t="s">
        <v>242</v>
      </c>
      <c r="K7732" t="s">
        <v>243</v>
      </c>
      <c r="L7732" t="s">
        <v>244</v>
      </c>
      <c r="M7732">
        <v>0</v>
      </c>
      <c r="N7732">
        <v>3.125E-2</v>
      </c>
      <c r="O7732" t="s">
        <v>14775</v>
      </c>
      <c r="P7732" t="s">
        <v>14776</v>
      </c>
      <c r="Q7732" t="s">
        <v>318</v>
      </c>
      <c r="R7732" t="s">
        <v>812</v>
      </c>
      <c r="S7732" t="s">
        <v>249</v>
      </c>
      <c r="T7732" t="b">
        <v>1</v>
      </c>
    </row>
    <row r="7733" spans="1:20" x14ac:dyDescent="0.25">
      <c r="A7733" t="s">
        <v>259</v>
      </c>
      <c r="B7733" t="s">
        <v>260</v>
      </c>
      <c r="C7733" t="s">
        <v>237</v>
      </c>
      <c r="D7733" t="s">
        <v>4660</v>
      </c>
      <c r="E7733" t="s">
        <v>4661</v>
      </c>
      <c r="F7733" t="s">
        <v>5198</v>
      </c>
      <c r="G7733" t="s">
        <v>5198</v>
      </c>
      <c r="H7733">
        <v>37.186</v>
      </c>
      <c r="I7733" t="s">
        <v>265</v>
      </c>
      <c r="J7733" t="s">
        <v>242</v>
      </c>
      <c r="K7733" t="s">
        <v>243</v>
      </c>
      <c r="L7733" t="s">
        <v>244</v>
      </c>
      <c r="M7733">
        <v>0</v>
      </c>
      <c r="N7733">
        <v>37.186</v>
      </c>
      <c r="O7733" t="s">
        <v>446</v>
      </c>
      <c r="P7733" t="s">
        <v>14777</v>
      </c>
      <c r="Q7733" t="s">
        <v>4664</v>
      </c>
      <c r="R7733" t="s">
        <v>14778</v>
      </c>
      <c r="S7733" t="s">
        <v>270</v>
      </c>
      <c r="T7733" t="b">
        <v>1</v>
      </c>
    </row>
    <row r="7734" spans="1:20" x14ac:dyDescent="0.25">
      <c r="A7734" t="s">
        <v>259</v>
      </c>
      <c r="B7734" t="s">
        <v>260</v>
      </c>
      <c r="C7734" t="s">
        <v>294</v>
      </c>
      <c r="D7734" t="s">
        <v>4660</v>
      </c>
      <c r="E7734" t="s">
        <v>4661</v>
      </c>
      <c r="F7734" t="s">
        <v>5198</v>
      </c>
      <c r="G7734" t="s">
        <v>5198</v>
      </c>
      <c r="H7734">
        <v>32.770000000000003</v>
      </c>
      <c r="I7734" t="s">
        <v>265</v>
      </c>
      <c r="J7734" t="s">
        <v>242</v>
      </c>
      <c r="K7734" t="s">
        <v>243</v>
      </c>
      <c r="L7734" t="s">
        <v>244</v>
      </c>
      <c r="M7734">
        <v>0</v>
      </c>
      <c r="N7734">
        <v>32.770000000000003</v>
      </c>
      <c r="O7734" t="s">
        <v>446</v>
      </c>
      <c r="P7734" t="s">
        <v>14777</v>
      </c>
      <c r="Q7734" t="s">
        <v>4664</v>
      </c>
      <c r="R7734" t="s">
        <v>14778</v>
      </c>
      <c r="S7734" t="s">
        <v>270</v>
      </c>
      <c r="T7734" t="b">
        <v>1</v>
      </c>
    </row>
    <row r="7735" spans="1:20" x14ac:dyDescent="0.25">
      <c r="A7735" t="s">
        <v>259</v>
      </c>
      <c r="B7735" t="s">
        <v>260</v>
      </c>
      <c r="C7735" t="s">
        <v>237</v>
      </c>
      <c r="D7735" t="s">
        <v>406</v>
      </c>
      <c r="E7735" t="s">
        <v>9066</v>
      </c>
      <c r="F7735" t="s">
        <v>14779</v>
      </c>
      <c r="G7735" t="s">
        <v>14779</v>
      </c>
      <c r="H7735">
        <v>35.814</v>
      </c>
      <c r="I7735" t="s">
        <v>265</v>
      </c>
      <c r="J7735" t="s">
        <v>242</v>
      </c>
      <c r="K7735" t="s">
        <v>243</v>
      </c>
      <c r="L7735" t="s">
        <v>244</v>
      </c>
      <c r="M7735">
        <v>0</v>
      </c>
      <c r="N7735">
        <v>35.814</v>
      </c>
      <c r="O7735" t="s">
        <v>619</v>
      </c>
      <c r="P7735" t="s">
        <v>14780</v>
      </c>
      <c r="Q7735" t="s">
        <v>410</v>
      </c>
      <c r="R7735" t="s">
        <v>14781</v>
      </c>
      <c r="S7735" t="s">
        <v>270</v>
      </c>
      <c r="T7735" t="b">
        <v>1</v>
      </c>
    </row>
    <row r="7736" spans="1:20" x14ac:dyDescent="0.25">
      <c r="A7736" t="s">
        <v>259</v>
      </c>
      <c r="B7736" t="s">
        <v>260</v>
      </c>
      <c r="C7736" t="s">
        <v>294</v>
      </c>
      <c r="D7736" t="s">
        <v>406</v>
      </c>
      <c r="E7736" t="s">
        <v>9066</v>
      </c>
      <c r="F7736" t="s">
        <v>14779</v>
      </c>
      <c r="G7736" t="s">
        <v>14779</v>
      </c>
      <c r="H7736">
        <v>26.687999999999999</v>
      </c>
      <c r="I7736" t="s">
        <v>265</v>
      </c>
      <c r="J7736" t="s">
        <v>242</v>
      </c>
      <c r="K7736" t="s">
        <v>243</v>
      </c>
      <c r="L7736" t="s">
        <v>244</v>
      </c>
      <c r="M7736">
        <v>0</v>
      </c>
      <c r="N7736">
        <v>26.687999999999999</v>
      </c>
      <c r="O7736" t="s">
        <v>619</v>
      </c>
      <c r="P7736" t="s">
        <v>14780</v>
      </c>
      <c r="Q7736" t="s">
        <v>410</v>
      </c>
      <c r="R7736" t="s">
        <v>14781</v>
      </c>
      <c r="S7736" t="s">
        <v>270</v>
      </c>
      <c r="T7736" t="b">
        <v>1</v>
      </c>
    </row>
    <row r="7737" spans="1:20" x14ac:dyDescent="0.25">
      <c r="A7737" t="s">
        <v>236</v>
      </c>
      <c r="B7737" t="s">
        <v>236</v>
      </c>
      <c r="C7737" t="s">
        <v>237</v>
      </c>
      <c r="D7737" t="s">
        <v>4909</v>
      </c>
      <c r="F7737" t="s">
        <v>1819</v>
      </c>
      <c r="G7737" t="s">
        <v>13810</v>
      </c>
      <c r="H7737">
        <v>0</v>
      </c>
      <c r="I7737" t="s">
        <v>254</v>
      </c>
      <c r="J7737" t="s">
        <v>242</v>
      </c>
      <c r="K7737" t="s">
        <v>243</v>
      </c>
      <c r="L7737" t="s">
        <v>244</v>
      </c>
      <c r="M7737">
        <v>0</v>
      </c>
      <c r="N7737">
        <v>0</v>
      </c>
      <c r="O7737" t="s">
        <v>365</v>
      </c>
      <c r="P7737" t="s">
        <v>14782</v>
      </c>
      <c r="Q7737" t="s">
        <v>4912</v>
      </c>
      <c r="R7737" t="s">
        <v>8157</v>
      </c>
      <c r="S7737" t="s">
        <v>249</v>
      </c>
      <c r="T7737" t="b">
        <v>0</v>
      </c>
    </row>
    <row r="7738" spans="1:20" x14ac:dyDescent="0.25">
      <c r="A7738" t="s">
        <v>236</v>
      </c>
      <c r="B7738" t="s">
        <v>236</v>
      </c>
      <c r="C7738" t="s">
        <v>237</v>
      </c>
      <c r="D7738" t="s">
        <v>552</v>
      </c>
      <c r="F7738" t="s">
        <v>9875</v>
      </c>
      <c r="G7738" t="s">
        <v>9876</v>
      </c>
      <c r="H7738">
        <v>0.19800000000000001</v>
      </c>
      <c r="I7738" t="s">
        <v>341</v>
      </c>
      <c r="J7738" t="s">
        <v>242</v>
      </c>
      <c r="K7738" t="s">
        <v>243</v>
      </c>
      <c r="L7738" t="s">
        <v>244</v>
      </c>
      <c r="M7738">
        <v>0</v>
      </c>
      <c r="N7738">
        <v>0.19800000000000001</v>
      </c>
      <c r="O7738" t="s">
        <v>255</v>
      </c>
      <c r="P7738" t="s">
        <v>14783</v>
      </c>
      <c r="Q7738" t="s">
        <v>556</v>
      </c>
      <c r="R7738" t="s">
        <v>14784</v>
      </c>
      <c r="S7738" t="s">
        <v>249</v>
      </c>
      <c r="T7738" t="b">
        <v>1</v>
      </c>
    </row>
    <row r="7739" spans="1:20" x14ac:dyDescent="0.25">
      <c r="A7739" t="s">
        <v>259</v>
      </c>
      <c r="B7739" t="s">
        <v>260</v>
      </c>
      <c r="C7739" t="s">
        <v>237</v>
      </c>
      <c r="D7739" t="s">
        <v>2245</v>
      </c>
      <c r="E7739" t="s">
        <v>8512</v>
      </c>
      <c r="F7739" t="s">
        <v>8513</v>
      </c>
      <c r="G7739" t="s">
        <v>8513</v>
      </c>
      <c r="H7739">
        <v>1.2534E-2</v>
      </c>
      <c r="I7739" t="s">
        <v>265</v>
      </c>
      <c r="J7739" t="s">
        <v>242</v>
      </c>
      <c r="K7739" t="s">
        <v>243</v>
      </c>
      <c r="L7739" t="s">
        <v>244</v>
      </c>
      <c r="M7739">
        <v>0</v>
      </c>
      <c r="N7739">
        <v>1.2534E-2</v>
      </c>
      <c r="O7739" t="s">
        <v>372</v>
      </c>
      <c r="P7739" t="s">
        <v>14785</v>
      </c>
      <c r="Q7739" t="s">
        <v>2249</v>
      </c>
      <c r="R7739" t="s">
        <v>14786</v>
      </c>
      <c r="S7739" t="s">
        <v>270</v>
      </c>
      <c r="T7739" t="b">
        <v>1</v>
      </c>
    </row>
    <row r="7740" spans="1:20" x14ac:dyDescent="0.25">
      <c r="A7740" t="s">
        <v>259</v>
      </c>
      <c r="B7740" t="s">
        <v>260</v>
      </c>
      <c r="C7740" t="s">
        <v>294</v>
      </c>
      <c r="D7740" t="s">
        <v>2245</v>
      </c>
      <c r="E7740" t="s">
        <v>8512</v>
      </c>
      <c r="F7740" t="s">
        <v>8513</v>
      </c>
      <c r="G7740" t="s">
        <v>8513</v>
      </c>
      <c r="H7740">
        <v>8.3540000000000003E-3</v>
      </c>
      <c r="I7740" t="s">
        <v>265</v>
      </c>
      <c r="J7740" t="s">
        <v>242</v>
      </c>
      <c r="K7740" t="s">
        <v>243</v>
      </c>
      <c r="L7740" t="s">
        <v>244</v>
      </c>
      <c r="M7740">
        <v>0</v>
      </c>
      <c r="N7740">
        <v>8.3540000000000003E-3</v>
      </c>
      <c r="O7740" t="s">
        <v>372</v>
      </c>
      <c r="P7740" t="s">
        <v>14785</v>
      </c>
      <c r="Q7740" t="s">
        <v>2249</v>
      </c>
      <c r="R7740" t="s">
        <v>14786</v>
      </c>
      <c r="S7740" t="s">
        <v>270</v>
      </c>
      <c r="T7740" t="b">
        <v>1</v>
      </c>
    </row>
    <row r="7741" spans="1:20" x14ac:dyDescent="0.25">
      <c r="A7741" t="s">
        <v>259</v>
      </c>
      <c r="B7741" t="s">
        <v>260</v>
      </c>
      <c r="C7741" t="s">
        <v>237</v>
      </c>
      <c r="D7741" t="s">
        <v>821</v>
      </c>
      <c r="E7741" t="s">
        <v>2944</v>
      </c>
      <c r="F7741" t="s">
        <v>7216</v>
      </c>
      <c r="G7741" t="s">
        <v>7216</v>
      </c>
      <c r="H7741">
        <v>1.224</v>
      </c>
      <c r="I7741" t="s">
        <v>265</v>
      </c>
      <c r="J7741" t="s">
        <v>242</v>
      </c>
      <c r="K7741" t="s">
        <v>243</v>
      </c>
      <c r="L7741" t="s">
        <v>244</v>
      </c>
      <c r="M7741">
        <v>0</v>
      </c>
      <c r="N7741">
        <v>1.224</v>
      </c>
      <c r="O7741" t="s">
        <v>324</v>
      </c>
      <c r="P7741" t="s">
        <v>14787</v>
      </c>
      <c r="Q7741" t="s">
        <v>825</v>
      </c>
      <c r="R7741" t="s">
        <v>14788</v>
      </c>
      <c r="S7741" t="s">
        <v>270</v>
      </c>
      <c r="T7741" t="b">
        <v>1</v>
      </c>
    </row>
    <row r="7742" spans="1:20" x14ac:dyDescent="0.25">
      <c r="A7742" t="s">
        <v>259</v>
      </c>
      <c r="B7742" t="s">
        <v>260</v>
      </c>
      <c r="C7742" t="s">
        <v>237</v>
      </c>
      <c r="D7742" t="s">
        <v>1679</v>
      </c>
      <c r="E7742" t="s">
        <v>3665</v>
      </c>
      <c r="F7742" t="s">
        <v>3665</v>
      </c>
      <c r="G7742" t="s">
        <v>14789</v>
      </c>
      <c r="H7742">
        <v>6.56</v>
      </c>
      <c r="I7742" t="s">
        <v>265</v>
      </c>
      <c r="J7742" t="s">
        <v>242</v>
      </c>
      <c r="K7742" t="s">
        <v>243</v>
      </c>
      <c r="L7742" t="s">
        <v>244</v>
      </c>
      <c r="M7742">
        <v>0</v>
      </c>
      <c r="N7742">
        <v>6.56</v>
      </c>
      <c r="O7742" t="s">
        <v>324</v>
      </c>
      <c r="P7742" t="s">
        <v>14790</v>
      </c>
      <c r="Q7742" t="s">
        <v>1683</v>
      </c>
      <c r="R7742" t="s">
        <v>14791</v>
      </c>
      <c r="S7742" t="s">
        <v>270</v>
      </c>
      <c r="T7742" t="b">
        <v>1</v>
      </c>
    </row>
    <row r="7743" spans="1:20" x14ac:dyDescent="0.25">
      <c r="A7743" t="s">
        <v>259</v>
      </c>
      <c r="B7743" t="s">
        <v>260</v>
      </c>
      <c r="C7743" t="s">
        <v>294</v>
      </c>
      <c r="D7743" t="s">
        <v>1679</v>
      </c>
      <c r="E7743" t="s">
        <v>3665</v>
      </c>
      <c r="F7743" t="s">
        <v>3665</v>
      </c>
      <c r="G7743" t="s">
        <v>14789</v>
      </c>
      <c r="H7743">
        <v>3.6160000000000001</v>
      </c>
      <c r="I7743" t="s">
        <v>265</v>
      </c>
      <c r="J7743" t="s">
        <v>242</v>
      </c>
      <c r="K7743" t="s">
        <v>243</v>
      </c>
      <c r="L7743" t="s">
        <v>244</v>
      </c>
      <c r="M7743">
        <v>0</v>
      </c>
      <c r="N7743">
        <v>3.6160000000000001</v>
      </c>
      <c r="O7743" t="s">
        <v>324</v>
      </c>
      <c r="P7743" t="s">
        <v>14790</v>
      </c>
      <c r="Q7743" t="s">
        <v>1683</v>
      </c>
      <c r="R7743" t="s">
        <v>14791</v>
      </c>
      <c r="S7743" t="s">
        <v>270</v>
      </c>
      <c r="T7743" t="b">
        <v>1</v>
      </c>
    </row>
    <row r="7744" spans="1:20" x14ac:dyDescent="0.25">
      <c r="A7744" t="s">
        <v>259</v>
      </c>
      <c r="B7744" t="s">
        <v>260</v>
      </c>
      <c r="C7744" t="s">
        <v>237</v>
      </c>
      <c r="D7744" t="s">
        <v>1187</v>
      </c>
      <c r="E7744" t="s">
        <v>7430</v>
      </c>
      <c r="F7744" t="s">
        <v>10694</v>
      </c>
      <c r="G7744" t="s">
        <v>10695</v>
      </c>
      <c r="H7744">
        <v>0.65600000000000003</v>
      </c>
      <c r="I7744" t="s">
        <v>265</v>
      </c>
      <c r="J7744" t="s">
        <v>242</v>
      </c>
      <c r="K7744" t="s">
        <v>243</v>
      </c>
      <c r="L7744" t="s">
        <v>244</v>
      </c>
      <c r="M7744">
        <v>0</v>
      </c>
      <c r="N7744">
        <v>0.65600000000000003</v>
      </c>
      <c r="O7744" t="s">
        <v>266</v>
      </c>
      <c r="P7744" t="s">
        <v>14792</v>
      </c>
      <c r="Q7744" t="s">
        <v>1192</v>
      </c>
      <c r="R7744" t="s">
        <v>14793</v>
      </c>
      <c r="S7744" t="s">
        <v>270</v>
      </c>
      <c r="T7744" t="b">
        <v>1</v>
      </c>
    </row>
    <row r="7745" spans="1:20" x14ac:dyDescent="0.25">
      <c r="A7745" t="s">
        <v>259</v>
      </c>
      <c r="B7745" t="s">
        <v>260</v>
      </c>
      <c r="C7745" t="s">
        <v>294</v>
      </c>
      <c r="D7745" t="s">
        <v>1187</v>
      </c>
      <c r="E7745" t="s">
        <v>7430</v>
      </c>
      <c r="F7745" t="s">
        <v>10694</v>
      </c>
      <c r="G7745" t="s">
        <v>10695</v>
      </c>
      <c r="H7745">
        <v>0.18099999999999999</v>
      </c>
      <c r="I7745" t="s">
        <v>265</v>
      </c>
      <c r="J7745" t="s">
        <v>242</v>
      </c>
      <c r="K7745" t="s">
        <v>243</v>
      </c>
      <c r="L7745" t="s">
        <v>244</v>
      </c>
      <c r="M7745">
        <v>0</v>
      </c>
      <c r="N7745">
        <v>0.18099999999999999</v>
      </c>
      <c r="O7745" t="s">
        <v>266</v>
      </c>
      <c r="P7745" t="s">
        <v>14792</v>
      </c>
      <c r="Q7745" t="s">
        <v>1192</v>
      </c>
      <c r="R7745" t="s">
        <v>14793</v>
      </c>
      <c r="S7745" t="s">
        <v>270</v>
      </c>
      <c r="T7745" t="b">
        <v>1</v>
      </c>
    </row>
    <row r="7746" spans="1:20" x14ac:dyDescent="0.25">
      <c r="A7746" t="s">
        <v>236</v>
      </c>
      <c r="B7746" t="s">
        <v>236</v>
      </c>
      <c r="C7746" t="s">
        <v>237</v>
      </c>
      <c r="D7746" t="s">
        <v>250</v>
      </c>
      <c r="F7746" t="s">
        <v>2718</v>
      </c>
      <c r="G7746" t="s">
        <v>1053</v>
      </c>
      <c r="H7746">
        <v>0</v>
      </c>
      <c r="I7746" t="s">
        <v>254</v>
      </c>
      <c r="J7746" t="s">
        <v>242</v>
      </c>
      <c r="K7746" t="s">
        <v>243</v>
      </c>
      <c r="L7746" t="s">
        <v>244</v>
      </c>
      <c r="M7746">
        <v>0</v>
      </c>
      <c r="N7746">
        <v>0</v>
      </c>
      <c r="O7746" t="s">
        <v>432</v>
      </c>
      <c r="P7746" t="s">
        <v>14794</v>
      </c>
      <c r="Q7746" t="s">
        <v>257</v>
      </c>
      <c r="R7746" t="s">
        <v>4089</v>
      </c>
      <c r="S7746" t="s">
        <v>249</v>
      </c>
      <c r="T7746" t="b">
        <v>1</v>
      </c>
    </row>
    <row r="7747" spans="1:20" x14ac:dyDescent="0.25">
      <c r="A7747" t="s">
        <v>236</v>
      </c>
      <c r="B7747" t="s">
        <v>236</v>
      </c>
      <c r="C7747" t="s">
        <v>237</v>
      </c>
      <c r="D7747" t="s">
        <v>314</v>
      </c>
      <c r="F7747" t="s">
        <v>393</v>
      </c>
      <c r="G7747" t="s">
        <v>1053</v>
      </c>
      <c r="H7747">
        <v>0</v>
      </c>
      <c r="I7747" t="s">
        <v>254</v>
      </c>
      <c r="J7747" t="s">
        <v>242</v>
      </c>
      <c r="K7747" t="s">
        <v>243</v>
      </c>
      <c r="L7747" t="s">
        <v>244</v>
      </c>
      <c r="M7747">
        <v>0</v>
      </c>
      <c r="N7747">
        <v>0</v>
      </c>
      <c r="O7747" t="s">
        <v>4331</v>
      </c>
      <c r="P7747" t="s">
        <v>7839</v>
      </c>
      <c r="Q7747" t="s">
        <v>318</v>
      </c>
      <c r="R7747" t="s">
        <v>3322</v>
      </c>
      <c r="S7747" t="s">
        <v>249</v>
      </c>
      <c r="T7747" t="b">
        <v>0</v>
      </c>
    </row>
    <row r="7748" spans="1:20" x14ac:dyDescent="0.25">
      <c r="A7748" t="s">
        <v>259</v>
      </c>
      <c r="B7748" t="s">
        <v>260</v>
      </c>
      <c r="C7748" t="s">
        <v>237</v>
      </c>
      <c r="D7748" t="s">
        <v>406</v>
      </c>
      <c r="E7748" t="s">
        <v>407</v>
      </c>
      <c r="F7748" t="s">
        <v>9614</v>
      </c>
      <c r="G7748" t="s">
        <v>9614</v>
      </c>
      <c r="H7748">
        <v>3.371</v>
      </c>
      <c r="I7748" t="s">
        <v>265</v>
      </c>
      <c r="J7748" t="s">
        <v>242</v>
      </c>
      <c r="K7748" t="s">
        <v>243</v>
      </c>
      <c r="L7748" t="s">
        <v>244</v>
      </c>
      <c r="M7748">
        <v>0</v>
      </c>
      <c r="N7748">
        <v>3.371</v>
      </c>
      <c r="O7748" t="s">
        <v>428</v>
      </c>
      <c r="P7748" t="s">
        <v>14795</v>
      </c>
      <c r="Q7748" t="s">
        <v>410</v>
      </c>
      <c r="R7748" t="s">
        <v>14796</v>
      </c>
      <c r="S7748" t="s">
        <v>270</v>
      </c>
      <c r="T7748" t="b">
        <v>0</v>
      </c>
    </row>
    <row r="7749" spans="1:20" x14ac:dyDescent="0.25">
      <c r="A7749" t="s">
        <v>259</v>
      </c>
      <c r="B7749" t="s">
        <v>260</v>
      </c>
      <c r="C7749" t="s">
        <v>294</v>
      </c>
      <c r="D7749" t="s">
        <v>406</v>
      </c>
      <c r="E7749" t="s">
        <v>407</v>
      </c>
      <c r="F7749" t="s">
        <v>9614</v>
      </c>
      <c r="G7749" t="s">
        <v>9614</v>
      </c>
      <c r="H7749">
        <v>1.2292000000000001</v>
      </c>
      <c r="I7749" t="s">
        <v>265</v>
      </c>
      <c r="J7749" t="s">
        <v>242</v>
      </c>
      <c r="K7749" t="s">
        <v>243</v>
      </c>
      <c r="L7749" t="s">
        <v>244</v>
      </c>
      <c r="M7749">
        <v>0</v>
      </c>
      <c r="N7749">
        <v>1.2292000000000001</v>
      </c>
      <c r="O7749" t="s">
        <v>1336</v>
      </c>
      <c r="P7749" t="s">
        <v>14795</v>
      </c>
      <c r="Q7749" t="s">
        <v>410</v>
      </c>
      <c r="R7749" t="s">
        <v>14796</v>
      </c>
      <c r="S7749" t="s">
        <v>270</v>
      </c>
      <c r="T7749" t="b">
        <v>0</v>
      </c>
    </row>
    <row r="7750" spans="1:20" x14ac:dyDescent="0.25">
      <c r="A7750" t="s">
        <v>259</v>
      </c>
      <c r="B7750" t="s">
        <v>260</v>
      </c>
      <c r="C7750" t="s">
        <v>237</v>
      </c>
      <c r="D7750" t="s">
        <v>2549</v>
      </c>
      <c r="E7750" t="s">
        <v>5686</v>
      </c>
      <c r="F7750" t="s">
        <v>14797</v>
      </c>
      <c r="G7750" t="s">
        <v>14798</v>
      </c>
      <c r="H7750">
        <v>1.9199999999999998E-2</v>
      </c>
      <c r="I7750" t="s">
        <v>265</v>
      </c>
      <c r="J7750" t="s">
        <v>242</v>
      </c>
      <c r="K7750" t="s">
        <v>243</v>
      </c>
      <c r="L7750" t="s">
        <v>244</v>
      </c>
      <c r="M7750">
        <v>0</v>
      </c>
      <c r="N7750">
        <v>1.9199999999999998E-2</v>
      </c>
      <c r="O7750" t="s">
        <v>324</v>
      </c>
      <c r="P7750" t="s">
        <v>14799</v>
      </c>
      <c r="Q7750" t="s">
        <v>2554</v>
      </c>
      <c r="R7750" t="s">
        <v>14800</v>
      </c>
      <c r="S7750" t="s">
        <v>270</v>
      </c>
      <c r="T7750" t="b">
        <v>1</v>
      </c>
    </row>
    <row r="7751" spans="1:20" x14ac:dyDescent="0.25">
      <c r="A7751" t="s">
        <v>259</v>
      </c>
      <c r="B7751" t="s">
        <v>260</v>
      </c>
      <c r="C7751" t="s">
        <v>237</v>
      </c>
      <c r="D7751" t="s">
        <v>1687</v>
      </c>
      <c r="E7751" t="s">
        <v>4271</v>
      </c>
      <c r="F7751" t="s">
        <v>7159</v>
      </c>
      <c r="G7751" t="s">
        <v>7160</v>
      </c>
      <c r="H7751">
        <v>0.66720000000000002</v>
      </c>
      <c r="I7751" t="s">
        <v>265</v>
      </c>
      <c r="J7751" t="s">
        <v>242</v>
      </c>
      <c r="K7751" t="s">
        <v>243</v>
      </c>
      <c r="L7751" t="s">
        <v>244</v>
      </c>
      <c r="M7751">
        <v>0</v>
      </c>
      <c r="N7751">
        <v>0.66720000000000002</v>
      </c>
      <c r="O7751" t="s">
        <v>372</v>
      </c>
      <c r="P7751" t="s">
        <v>14801</v>
      </c>
      <c r="Q7751" t="s">
        <v>1692</v>
      </c>
      <c r="R7751" t="s">
        <v>14802</v>
      </c>
      <c r="S7751" t="s">
        <v>270</v>
      </c>
      <c r="T7751" t="b">
        <v>1</v>
      </c>
    </row>
    <row r="7752" spans="1:20" x14ac:dyDescent="0.25">
      <c r="A7752" t="s">
        <v>259</v>
      </c>
      <c r="B7752" t="s">
        <v>260</v>
      </c>
      <c r="C7752" t="s">
        <v>294</v>
      </c>
      <c r="D7752" t="s">
        <v>1687</v>
      </c>
      <c r="E7752" t="s">
        <v>4271</v>
      </c>
      <c r="F7752" t="s">
        <v>7159</v>
      </c>
      <c r="G7752" t="s">
        <v>7160</v>
      </c>
      <c r="H7752">
        <v>0.44818599999999997</v>
      </c>
      <c r="I7752" t="s">
        <v>265</v>
      </c>
      <c r="J7752" t="s">
        <v>242</v>
      </c>
      <c r="K7752" t="s">
        <v>243</v>
      </c>
      <c r="L7752" t="s">
        <v>244</v>
      </c>
      <c r="M7752">
        <v>0</v>
      </c>
      <c r="N7752">
        <v>0.44818599999999997</v>
      </c>
      <c r="O7752" t="s">
        <v>266</v>
      </c>
      <c r="P7752" t="s">
        <v>14801</v>
      </c>
      <c r="Q7752" t="s">
        <v>1692</v>
      </c>
      <c r="R7752" t="s">
        <v>14802</v>
      </c>
      <c r="S7752" t="s">
        <v>270</v>
      </c>
      <c r="T7752" t="b">
        <v>1</v>
      </c>
    </row>
    <row r="7753" spans="1:20" x14ac:dyDescent="0.25">
      <c r="A7753" t="s">
        <v>259</v>
      </c>
      <c r="B7753" t="s">
        <v>260</v>
      </c>
      <c r="C7753" t="s">
        <v>237</v>
      </c>
      <c r="D7753" t="s">
        <v>2239</v>
      </c>
      <c r="E7753" t="s">
        <v>14803</v>
      </c>
      <c r="F7753" t="s">
        <v>14804</v>
      </c>
      <c r="G7753" t="s">
        <v>14805</v>
      </c>
      <c r="H7753">
        <v>0.29299999999999998</v>
      </c>
      <c r="I7753" t="s">
        <v>265</v>
      </c>
      <c r="J7753" t="s">
        <v>242</v>
      </c>
      <c r="K7753" t="s">
        <v>243</v>
      </c>
      <c r="L7753" t="s">
        <v>244</v>
      </c>
      <c r="M7753">
        <v>0</v>
      </c>
      <c r="N7753">
        <v>0.29299999999999998</v>
      </c>
      <c r="O7753" t="s">
        <v>1769</v>
      </c>
      <c r="P7753" t="s">
        <v>14806</v>
      </c>
      <c r="Q7753" t="s">
        <v>2243</v>
      </c>
      <c r="R7753" t="s">
        <v>14807</v>
      </c>
      <c r="S7753" t="s">
        <v>270</v>
      </c>
      <c r="T7753" t="b">
        <v>1</v>
      </c>
    </row>
    <row r="7754" spans="1:20" x14ac:dyDescent="0.25">
      <c r="A7754" t="s">
        <v>236</v>
      </c>
      <c r="B7754" t="s">
        <v>236</v>
      </c>
      <c r="C7754" t="s">
        <v>237</v>
      </c>
      <c r="D7754" t="s">
        <v>392</v>
      </c>
      <c r="F7754" t="s">
        <v>302</v>
      </c>
      <c r="G7754" t="s">
        <v>315</v>
      </c>
      <c r="H7754">
        <v>1.52E-2</v>
      </c>
      <c r="I7754" t="s">
        <v>241</v>
      </c>
      <c r="J7754" t="s">
        <v>242</v>
      </c>
      <c r="K7754" t="s">
        <v>243</v>
      </c>
      <c r="L7754" t="s">
        <v>244</v>
      </c>
      <c r="M7754">
        <v>0</v>
      </c>
      <c r="N7754">
        <v>1.52E-2</v>
      </c>
      <c r="O7754" t="s">
        <v>793</v>
      </c>
      <c r="P7754" t="s">
        <v>14808</v>
      </c>
      <c r="Q7754" t="s">
        <v>397</v>
      </c>
      <c r="R7754" t="s">
        <v>2158</v>
      </c>
      <c r="S7754" t="s">
        <v>249</v>
      </c>
      <c r="T7754" t="b">
        <v>1</v>
      </c>
    </row>
    <row r="7755" spans="1:20" x14ac:dyDescent="0.25">
      <c r="A7755" t="s">
        <v>259</v>
      </c>
      <c r="B7755" t="s">
        <v>260</v>
      </c>
      <c r="C7755" t="s">
        <v>237</v>
      </c>
      <c r="D7755" t="s">
        <v>980</v>
      </c>
      <c r="E7755" t="s">
        <v>5564</v>
      </c>
      <c r="F7755" t="s">
        <v>6040</v>
      </c>
      <c r="G7755" t="s">
        <v>14615</v>
      </c>
      <c r="H7755">
        <v>0.188</v>
      </c>
      <c r="I7755" t="s">
        <v>265</v>
      </c>
      <c r="J7755" t="s">
        <v>242</v>
      </c>
      <c r="K7755" t="s">
        <v>243</v>
      </c>
      <c r="L7755" t="s">
        <v>244</v>
      </c>
      <c r="M7755">
        <v>0</v>
      </c>
      <c r="N7755">
        <v>0.188</v>
      </c>
      <c r="O7755" t="s">
        <v>652</v>
      </c>
      <c r="P7755" t="s">
        <v>14809</v>
      </c>
      <c r="Q7755" t="s">
        <v>985</v>
      </c>
      <c r="R7755" t="s">
        <v>14810</v>
      </c>
      <c r="S7755" t="s">
        <v>270</v>
      </c>
      <c r="T7755" t="b">
        <v>1</v>
      </c>
    </row>
    <row r="7756" spans="1:20" x14ac:dyDescent="0.25">
      <c r="A7756" t="s">
        <v>259</v>
      </c>
      <c r="B7756" t="s">
        <v>260</v>
      </c>
      <c r="C7756" t="s">
        <v>294</v>
      </c>
      <c r="D7756" t="s">
        <v>980</v>
      </c>
      <c r="E7756" t="s">
        <v>5564</v>
      </c>
      <c r="F7756" t="s">
        <v>6040</v>
      </c>
      <c r="G7756" t="s">
        <v>14615</v>
      </c>
      <c r="H7756">
        <v>9.6000000000000002E-2</v>
      </c>
      <c r="I7756" t="s">
        <v>265</v>
      </c>
      <c r="J7756" t="s">
        <v>242</v>
      </c>
      <c r="K7756" t="s">
        <v>243</v>
      </c>
      <c r="L7756" t="s">
        <v>244</v>
      </c>
      <c r="M7756">
        <v>0</v>
      </c>
      <c r="N7756">
        <v>9.6000000000000002E-2</v>
      </c>
      <c r="O7756" t="s">
        <v>652</v>
      </c>
      <c r="P7756" t="s">
        <v>14809</v>
      </c>
      <c r="Q7756" t="s">
        <v>985</v>
      </c>
      <c r="R7756" t="s">
        <v>14810</v>
      </c>
      <c r="S7756" t="s">
        <v>270</v>
      </c>
      <c r="T7756" t="b">
        <v>1</v>
      </c>
    </row>
    <row r="7757" spans="1:20" x14ac:dyDescent="0.25">
      <c r="A7757" t="s">
        <v>259</v>
      </c>
      <c r="B7757" t="s">
        <v>260</v>
      </c>
      <c r="C7757" t="s">
        <v>237</v>
      </c>
      <c r="D7757" t="s">
        <v>496</v>
      </c>
      <c r="E7757" t="s">
        <v>7342</v>
      </c>
      <c r="F7757" t="s">
        <v>9339</v>
      </c>
      <c r="G7757" t="s">
        <v>9339</v>
      </c>
      <c r="H7757">
        <v>0.27</v>
      </c>
      <c r="I7757" t="s">
        <v>265</v>
      </c>
      <c r="J7757" t="s">
        <v>242</v>
      </c>
      <c r="K7757" t="s">
        <v>243</v>
      </c>
      <c r="L7757" t="s">
        <v>244</v>
      </c>
      <c r="M7757">
        <v>0</v>
      </c>
      <c r="N7757">
        <v>0.27</v>
      </c>
      <c r="O7757" t="s">
        <v>446</v>
      </c>
      <c r="P7757" t="s">
        <v>14811</v>
      </c>
      <c r="Q7757" t="s">
        <v>500</v>
      </c>
      <c r="R7757" t="s">
        <v>14812</v>
      </c>
      <c r="S7757" t="s">
        <v>270</v>
      </c>
      <c r="T7757" t="b">
        <v>1</v>
      </c>
    </row>
    <row r="7758" spans="1:20" x14ac:dyDescent="0.25">
      <c r="A7758" t="s">
        <v>259</v>
      </c>
      <c r="B7758" t="s">
        <v>260</v>
      </c>
      <c r="C7758" t="s">
        <v>237</v>
      </c>
      <c r="D7758" t="s">
        <v>2443</v>
      </c>
      <c r="E7758" t="s">
        <v>3803</v>
      </c>
      <c r="F7758" t="s">
        <v>14813</v>
      </c>
      <c r="G7758" t="s">
        <v>14814</v>
      </c>
      <c r="H7758">
        <v>0.307</v>
      </c>
      <c r="I7758" t="s">
        <v>265</v>
      </c>
      <c r="J7758" t="s">
        <v>242</v>
      </c>
      <c r="K7758" t="s">
        <v>243</v>
      </c>
      <c r="L7758" t="s">
        <v>244</v>
      </c>
      <c r="M7758">
        <v>0</v>
      </c>
      <c r="N7758">
        <v>0.307</v>
      </c>
      <c r="O7758" t="s">
        <v>324</v>
      </c>
      <c r="P7758" t="s">
        <v>14815</v>
      </c>
      <c r="Q7758" t="s">
        <v>2448</v>
      </c>
      <c r="R7758" t="s">
        <v>14816</v>
      </c>
      <c r="S7758" t="s">
        <v>270</v>
      </c>
      <c r="T7758" t="b">
        <v>1</v>
      </c>
    </row>
    <row r="7759" spans="1:20" x14ac:dyDescent="0.25">
      <c r="A7759" t="s">
        <v>259</v>
      </c>
      <c r="B7759" t="s">
        <v>382</v>
      </c>
      <c r="C7759" t="s">
        <v>237</v>
      </c>
      <c r="D7759" t="s">
        <v>4224</v>
      </c>
      <c r="E7759" t="s">
        <v>1839</v>
      </c>
      <c r="F7759" t="s">
        <v>7124</v>
      </c>
      <c r="G7759" t="s">
        <v>7124</v>
      </c>
      <c r="H7759">
        <v>1.754</v>
      </c>
      <c r="I7759" t="s">
        <v>265</v>
      </c>
      <c r="J7759" t="s">
        <v>242</v>
      </c>
      <c r="K7759" t="s">
        <v>243</v>
      </c>
      <c r="L7759" t="s">
        <v>244</v>
      </c>
      <c r="M7759">
        <v>0</v>
      </c>
      <c r="N7759">
        <v>1.754</v>
      </c>
      <c r="O7759" t="s">
        <v>4225</v>
      </c>
      <c r="P7759" t="s">
        <v>14817</v>
      </c>
      <c r="Q7759" t="s">
        <v>4227</v>
      </c>
      <c r="R7759" t="s">
        <v>14818</v>
      </c>
      <c r="S7759" t="s">
        <v>390</v>
      </c>
      <c r="T7759" t="b">
        <v>1</v>
      </c>
    </row>
    <row r="7760" spans="1:20" x14ac:dyDescent="0.25">
      <c r="A7760" t="s">
        <v>259</v>
      </c>
      <c r="B7760" t="s">
        <v>382</v>
      </c>
      <c r="C7760" t="s">
        <v>294</v>
      </c>
      <c r="D7760" t="s">
        <v>4224</v>
      </c>
      <c r="E7760" t="s">
        <v>1839</v>
      </c>
      <c r="F7760" t="s">
        <v>7124</v>
      </c>
      <c r="G7760" t="s">
        <v>7124</v>
      </c>
      <c r="H7760">
        <v>0.90400000000000003</v>
      </c>
      <c r="I7760" t="s">
        <v>265</v>
      </c>
      <c r="J7760" t="s">
        <v>242</v>
      </c>
      <c r="K7760" t="s">
        <v>243</v>
      </c>
      <c r="L7760" t="s">
        <v>244</v>
      </c>
      <c r="M7760">
        <v>0</v>
      </c>
      <c r="N7760">
        <v>0.90400000000000003</v>
      </c>
      <c r="O7760" t="s">
        <v>391</v>
      </c>
      <c r="P7760" t="s">
        <v>14817</v>
      </c>
      <c r="Q7760" t="s">
        <v>4227</v>
      </c>
      <c r="R7760" t="s">
        <v>14818</v>
      </c>
      <c r="S7760" t="s">
        <v>390</v>
      </c>
      <c r="T7760" t="b">
        <v>1</v>
      </c>
    </row>
    <row r="7761" spans="1:20" x14ac:dyDescent="0.25">
      <c r="A7761" t="s">
        <v>259</v>
      </c>
      <c r="B7761" t="s">
        <v>260</v>
      </c>
      <c r="C7761" t="s">
        <v>237</v>
      </c>
      <c r="D7761" t="s">
        <v>1442</v>
      </c>
      <c r="E7761" t="s">
        <v>1443</v>
      </c>
      <c r="F7761" t="s">
        <v>12515</v>
      </c>
      <c r="G7761" t="s">
        <v>12515</v>
      </c>
      <c r="H7761">
        <v>9.4000000000000004E-3</v>
      </c>
      <c r="I7761" t="s">
        <v>265</v>
      </c>
      <c r="J7761" t="s">
        <v>242</v>
      </c>
      <c r="K7761" t="s">
        <v>243</v>
      </c>
      <c r="L7761" t="s">
        <v>244</v>
      </c>
      <c r="M7761">
        <v>0</v>
      </c>
      <c r="N7761">
        <v>9.4000000000000004E-3</v>
      </c>
      <c r="O7761" t="s">
        <v>446</v>
      </c>
      <c r="P7761" t="s">
        <v>14819</v>
      </c>
      <c r="Q7761" t="s">
        <v>1446</v>
      </c>
      <c r="R7761" t="s">
        <v>14820</v>
      </c>
      <c r="S7761" t="s">
        <v>270</v>
      </c>
      <c r="T7761" t="b">
        <v>1</v>
      </c>
    </row>
    <row r="7762" spans="1:20" x14ac:dyDescent="0.25">
      <c r="A7762" t="s">
        <v>259</v>
      </c>
      <c r="B7762" t="s">
        <v>260</v>
      </c>
      <c r="C7762" t="s">
        <v>237</v>
      </c>
      <c r="D7762" t="s">
        <v>802</v>
      </c>
      <c r="E7762" t="s">
        <v>9524</v>
      </c>
      <c r="F7762" t="s">
        <v>9524</v>
      </c>
      <c r="G7762" t="s">
        <v>14821</v>
      </c>
      <c r="H7762">
        <v>3.28</v>
      </c>
      <c r="I7762" t="s">
        <v>265</v>
      </c>
      <c r="J7762" t="s">
        <v>242</v>
      </c>
      <c r="K7762" t="s">
        <v>243</v>
      </c>
      <c r="L7762" t="s">
        <v>244</v>
      </c>
      <c r="M7762">
        <v>0</v>
      </c>
      <c r="N7762">
        <v>3.28</v>
      </c>
      <c r="O7762" t="s">
        <v>324</v>
      </c>
      <c r="P7762" t="s">
        <v>14822</v>
      </c>
      <c r="Q7762" t="s">
        <v>806</v>
      </c>
      <c r="R7762" t="s">
        <v>14823</v>
      </c>
      <c r="S7762" t="s">
        <v>270</v>
      </c>
      <c r="T7762" t="b">
        <v>1</v>
      </c>
    </row>
    <row r="7763" spans="1:20" x14ac:dyDescent="0.25">
      <c r="A7763" t="s">
        <v>259</v>
      </c>
      <c r="B7763" t="s">
        <v>260</v>
      </c>
      <c r="C7763" t="s">
        <v>294</v>
      </c>
      <c r="D7763" t="s">
        <v>802</v>
      </c>
      <c r="E7763" t="s">
        <v>9524</v>
      </c>
      <c r="F7763" t="s">
        <v>9524</v>
      </c>
      <c r="G7763" t="s">
        <v>14821</v>
      </c>
      <c r="H7763">
        <v>1.8080000000000001</v>
      </c>
      <c r="I7763" t="s">
        <v>265</v>
      </c>
      <c r="J7763" t="s">
        <v>242</v>
      </c>
      <c r="K7763" t="s">
        <v>243</v>
      </c>
      <c r="L7763" t="s">
        <v>244</v>
      </c>
      <c r="M7763">
        <v>0</v>
      </c>
      <c r="N7763">
        <v>1.8080000000000001</v>
      </c>
      <c r="O7763" t="s">
        <v>324</v>
      </c>
      <c r="P7763" t="s">
        <v>14822</v>
      </c>
      <c r="Q7763" t="s">
        <v>806</v>
      </c>
      <c r="R7763" t="s">
        <v>14823</v>
      </c>
      <c r="S7763" t="s">
        <v>270</v>
      </c>
      <c r="T7763" t="b">
        <v>1</v>
      </c>
    </row>
    <row r="7764" spans="1:20" x14ac:dyDescent="0.25">
      <c r="A7764" t="s">
        <v>259</v>
      </c>
      <c r="B7764" t="s">
        <v>260</v>
      </c>
      <c r="C7764" t="s">
        <v>237</v>
      </c>
      <c r="D7764" t="s">
        <v>1410</v>
      </c>
      <c r="E7764" t="s">
        <v>863</v>
      </c>
      <c r="F7764" t="s">
        <v>864</v>
      </c>
      <c r="G7764" t="s">
        <v>865</v>
      </c>
      <c r="H7764">
        <v>4.3470000000000002E-2</v>
      </c>
      <c r="I7764" t="s">
        <v>265</v>
      </c>
      <c r="J7764" t="s">
        <v>242</v>
      </c>
      <c r="K7764" t="s">
        <v>243</v>
      </c>
      <c r="L7764" t="s">
        <v>244</v>
      </c>
      <c r="M7764">
        <v>0</v>
      </c>
      <c r="N7764">
        <v>4.3470000000000002E-2</v>
      </c>
      <c r="O7764" t="s">
        <v>372</v>
      </c>
      <c r="P7764" t="s">
        <v>14824</v>
      </c>
      <c r="Q7764" t="s">
        <v>1415</v>
      </c>
      <c r="R7764" t="s">
        <v>14825</v>
      </c>
      <c r="S7764" t="s">
        <v>270</v>
      </c>
      <c r="T7764" t="b">
        <v>1</v>
      </c>
    </row>
    <row r="7765" spans="1:20" x14ac:dyDescent="0.25">
      <c r="A7765" t="s">
        <v>259</v>
      </c>
      <c r="B7765" t="s">
        <v>260</v>
      </c>
      <c r="C7765" t="s">
        <v>294</v>
      </c>
      <c r="D7765" t="s">
        <v>1410</v>
      </c>
      <c r="E7765" t="s">
        <v>863</v>
      </c>
      <c r="F7765" t="s">
        <v>864</v>
      </c>
      <c r="G7765" t="s">
        <v>865</v>
      </c>
      <c r="H7765">
        <v>2.3E-2</v>
      </c>
      <c r="I7765" t="s">
        <v>265</v>
      </c>
      <c r="J7765" t="s">
        <v>242</v>
      </c>
      <c r="K7765" t="s">
        <v>243</v>
      </c>
      <c r="L7765" t="s">
        <v>244</v>
      </c>
      <c r="M7765">
        <v>0</v>
      </c>
      <c r="N7765">
        <v>2.3E-2</v>
      </c>
      <c r="O7765" t="s">
        <v>290</v>
      </c>
      <c r="P7765" t="s">
        <v>14824</v>
      </c>
      <c r="Q7765" t="s">
        <v>1415</v>
      </c>
      <c r="R7765" t="s">
        <v>14825</v>
      </c>
      <c r="S7765" t="s">
        <v>270</v>
      </c>
      <c r="T7765" t="b">
        <v>1</v>
      </c>
    </row>
    <row r="7766" spans="1:20" x14ac:dyDescent="0.25">
      <c r="A7766" t="s">
        <v>259</v>
      </c>
      <c r="B7766" t="s">
        <v>260</v>
      </c>
      <c r="C7766" t="s">
        <v>237</v>
      </c>
      <c r="D7766" t="s">
        <v>1703</v>
      </c>
      <c r="E7766" t="s">
        <v>6858</v>
      </c>
      <c r="F7766" t="s">
        <v>14826</v>
      </c>
      <c r="G7766" t="s">
        <v>14826</v>
      </c>
      <c r="H7766">
        <v>0.60869099999999998</v>
      </c>
      <c r="I7766" t="s">
        <v>265</v>
      </c>
      <c r="J7766" t="s">
        <v>242</v>
      </c>
      <c r="K7766" t="s">
        <v>243</v>
      </c>
      <c r="L7766" t="s">
        <v>244</v>
      </c>
      <c r="M7766">
        <v>0</v>
      </c>
      <c r="N7766">
        <v>0.60869099999999998</v>
      </c>
      <c r="O7766" t="s">
        <v>372</v>
      </c>
      <c r="P7766" t="s">
        <v>14827</v>
      </c>
      <c r="Q7766" t="s">
        <v>1707</v>
      </c>
      <c r="R7766" t="s">
        <v>14828</v>
      </c>
      <c r="S7766" t="s">
        <v>270</v>
      </c>
      <c r="T7766" t="b">
        <v>1</v>
      </c>
    </row>
    <row r="7767" spans="1:20" x14ac:dyDescent="0.25">
      <c r="A7767" t="s">
        <v>259</v>
      </c>
      <c r="B7767" t="s">
        <v>260</v>
      </c>
      <c r="C7767" t="s">
        <v>294</v>
      </c>
      <c r="D7767" t="s">
        <v>1703</v>
      </c>
      <c r="E7767" t="s">
        <v>6858</v>
      </c>
      <c r="F7767" t="s">
        <v>14826</v>
      </c>
      <c r="G7767" t="s">
        <v>14826</v>
      </c>
      <c r="H7767">
        <v>0.23039999999999999</v>
      </c>
      <c r="I7767" t="s">
        <v>265</v>
      </c>
      <c r="J7767" t="s">
        <v>242</v>
      </c>
      <c r="K7767" t="s">
        <v>243</v>
      </c>
      <c r="L7767" t="s">
        <v>244</v>
      </c>
      <c r="M7767">
        <v>0</v>
      </c>
      <c r="N7767">
        <v>0.23039999999999999</v>
      </c>
      <c r="O7767" t="s">
        <v>372</v>
      </c>
      <c r="P7767" t="s">
        <v>14827</v>
      </c>
      <c r="Q7767" t="s">
        <v>1707</v>
      </c>
      <c r="R7767" t="s">
        <v>14828</v>
      </c>
      <c r="S7767" t="s">
        <v>270</v>
      </c>
      <c r="T7767" t="b">
        <v>1</v>
      </c>
    </row>
    <row r="7768" spans="1:20" x14ac:dyDescent="0.25">
      <c r="A7768" t="s">
        <v>259</v>
      </c>
      <c r="B7768" t="s">
        <v>260</v>
      </c>
      <c r="C7768" t="s">
        <v>237</v>
      </c>
      <c r="D7768" t="s">
        <v>3581</v>
      </c>
      <c r="E7768" t="s">
        <v>3754</v>
      </c>
      <c r="F7768" t="s">
        <v>3754</v>
      </c>
      <c r="G7768" t="s">
        <v>9971</v>
      </c>
      <c r="H7768">
        <v>11.991</v>
      </c>
      <c r="I7768" t="s">
        <v>265</v>
      </c>
      <c r="J7768" t="s">
        <v>242</v>
      </c>
      <c r="K7768" t="s">
        <v>243</v>
      </c>
      <c r="L7768" t="s">
        <v>244</v>
      </c>
      <c r="M7768">
        <v>0</v>
      </c>
      <c r="N7768">
        <v>11.991</v>
      </c>
      <c r="O7768" t="s">
        <v>324</v>
      </c>
      <c r="P7768" t="s">
        <v>14829</v>
      </c>
      <c r="Q7768" t="s">
        <v>3586</v>
      </c>
      <c r="R7768" t="s">
        <v>14830</v>
      </c>
      <c r="S7768" t="s">
        <v>270</v>
      </c>
      <c r="T7768" t="b">
        <v>1</v>
      </c>
    </row>
    <row r="7769" spans="1:20" x14ac:dyDescent="0.25">
      <c r="A7769" t="s">
        <v>259</v>
      </c>
      <c r="B7769" t="s">
        <v>260</v>
      </c>
      <c r="C7769" t="s">
        <v>294</v>
      </c>
      <c r="D7769" t="s">
        <v>3581</v>
      </c>
      <c r="E7769" t="s">
        <v>3754</v>
      </c>
      <c r="F7769" t="s">
        <v>3754</v>
      </c>
      <c r="G7769" t="s">
        <v>9971</v>
      </c>
      <c r="H7769">
        <v>7.2069999999999999</v>
      </c>
      <c r="I7769" t="s">
        <v>265</v>
      </c>
      <c r="J7769" t="s">
        <v>242</v>
      </c>
      <c r="K7769" t="s">
        <v>243</v>
      </c>
      <c r="L7769" t="s">
        <v>244</v>
      </c>
      <c r="M7769">
        <v>0</v>
      </c>
      <c r="N7769">
        <v>7.2069999999999999</v>
      </c>
      <c r="O7769" t="s">
        <v>324</v>
      </c>
      <c r="P7769" t="s">
        <v>14829</v>
      </c>
      <c r="Q7769" t="s">
        <v>3586</v>
      </c>
      <c r="R7769" t="s">
        <v>14830</v>
      </c>
      <c r="S7769" t="s">
        <v>270</v>
      </c>
      <c r="T7769" t="b">
        <v>1</v>
      </c>
    </row>
    <row r="7770" spans="1:20" x14ac:dyDescent="0.25">
      <c r="A7770" t="s">
        <v>259</v>
      </c>
      <c r="B7770" t="s">
        <v>260</v>
      </c>
      <c r="C7770" t="s">
        <v>237</v>
      </c>
      <c r="D7770" t="s">
        <v>1588</v>
      </c>
      <c r="E7770" t="s">
        <v>2235</v>
      </c>
      <c r="F7770" t="s">
        <v>2236</v>
      </c>
      <c r="G7770" t="s">
        <v>2236</v>
      </c>
      <c r="H7770">
        <v>1.034</v>
      </c>
      <c r="I7770" t="s">
        <v>265</v>
      </c>
      <c r="J7770" t="s">
        <v>242</v>
      </c>
      <c r="K7770" t="s">
        <v>243</v>
      </c>
      <c r="L7770" t="s">
        <v>244</v>
      </c>
      <c r="M7770">
        <v>0</v>
      </c>
      <c r="N7770">
        <v>1.034</v>
      </c>
      <c r="O7770" t="s">
        <v>298</v>
      </c>
      <c r="P7770" t="s">
        <v>14831</v>
      </c>
      <c r="Q7770" t="s">
        <v>1592</v>
      </c>
      <c r="R7770" t="s">
        <v>14832</v>
      </c>
      <c r="S7770" t="s">
        <v>270</v>
      </c>
      <c r="T7770" t="b">
        <v>1</v>
      </c>
    </row>
    <row r="7771" spans="1:20" x14ac:dyDescent="0.25">
      <c r="A7771" t="s">
        <v>259</v>
      </c>
      <c r="B7771" t="s">
        <v>260</v>
      </c>
      <c r="C7771" t="s">
        <v>237</v>
      </c>
      <c r="D7771" t="s">
        <v>328</v>
      </c>
      <c r="E7771" t="s">
        <v>329</v>
      </c>
      <c r="F7771" t="s">
        <v>13560</v>
      </c>
      <c r="G7771" t="s">
        <v>13560</v>
      </c>
      <c r="H7771">
        <v>0.45200000000000001</v>
      </c>
      <c r="I7771" t="s">
        <v>265</v>
      </c>
      <c r="J7771" t="s">
        <v>242</v>
      </c>
      <c r="K7771" t="s">
        <v>243</v>
      </c>
      <c r="L7771" t="s">
        <v>244</v>
      </c>
      <c r="M7771">
        <v>0</v>
      </c>
      <c r="N7771">
        <v>0.45200000000000001</v>
      </c>
      <c r="O7771" t="s">
        <v>331</v>
      </c>
      <c r="P7771" t="s">
        <v>14833</v>
      </c>
      <c r="Q7771" t="s">
        <v>333</v>
      </c>
      <c r="R7771" t="s">
        <v>14834</v>
      </c>
      <c r="S7771" t="s">
        <v>270</v>
      </c>
      <c r="T7771" t="b">
        <v>1</v>
      </c>
    </row>
    <row r="7772" spans="1:20" x14ac:dyDescent="0.25">
      <c r="A7772" t="s">
        <v>259</v>
      </c>
      <c r="B7772" t="s">
        <v>260</v>
      </c>
      <c r="C7772" t="s">
        <v>336</v>
      </c>
      <c r="D7772" t="s">
        <v>328</v>
      </c>
      <c r="E7772" t="s">
        <v>329</v>
      </c>
      <c r="F7772" t="s">
        <v>13560</v>
      </c>
      <c r="G7772" t="s">
        <v>13560</v>
      </c>
      <c r="H7772">
        <v>2336</v>
      </c>
      <c r="I7772" t="s">
        <v>265</v>
      </c>
      <c r="J7772" t="s">
        <v>242</v>
      </c>
      <c r="K7772" t="s">
        <v>243</v>
      </c>
      <c r="L7772" t="s">
        <v>244</v>
      </c>
      <c r="M7772">
        <v>0</v>
      </c>
      <c r="N7772">
        <v>2336</v>
      </c>
      <c r="O7772" t="s">
        <v>324</v>
      </c>
      <c r="P7772" t="s">
        <v>14833</v>
      </c>
      <c r="Q7772" t="s">
        <v>333</v>
      </c>
      <c r="R7772" t="s">
        <v>14835</v>
      </c>
      <c r="S7772" t="s">
        <v>270</v>
      </c>
      <c r="T7772" t="b">
        <v>1</v>
      </c>
    </row>
    <row r="7773" spans="1:20" x14ac:dyDescent="0.25">
      <c r="A7773" t="s">
        <v>259</v>
      </c>
      <c r="B7773" t="s">
        <v>260</v>
      </c>
      <c r="C7773" t="s">
        <v>336</v>
      </c>
      <c r="D7773" t="s">
        <v>328</v>
      </c>
      <c r="E7773" t="s">
        <v>329</v>
      </c>
      <c r="F7773" t="s">
        <v>13560</v>
      </c>
      <c r="G7773" t="s">
        <v>13560</v>
      </c>
      <c r="H7773">
        <v>4514</v>
      </c>
      <c r="I7773" t="s">
        <v>265</v>
      </c>
      <c r="J7773" t="s">
        <v>242</v>
      </c>
      <c r="K7773" t="s">
        <v>243</v>
      </c>
      <c r="L7773" t="s">
        <v>244</v>
      </c>
      <c r="M7773">
        <v>0</v>
      </c>
      <c r="N7773">
        <v>4514</v>
      </c>
      <c r="O7773" t="s">
        <v>324</v>
      </c>
      <c r="P7773" t="s">
        <v>14833</v>
      </c>
      <c r="Q7773" t="s">
        <v>333</v>
      </c>
      <c r="R7773" t="s">
        <v>14836</v>
      </c>
      <c r="S7773" t="s">
        <v>270</v>
      </c>
      <c r="T7773" t="b">
        <v>1</v>
      </c>
    </row>
    <row r="7774" spans="1:20" x14ac:dyDescent="0.25">
      <c r="A7774" t="s">
        <v>259</v>
      </c>
      <c r="B7774" t="s">
        <v>260</v>
      </c>
      <c r="C7774" t="s">
        <v>237</v>
      </c>
      <c r="D7774" t="s">
        <v>1495</v>
      </c>
      <c r="E7774" t="s">
        <v>9094</v>
      </c>
      <c r="F7774" t="s">
        <v>13718</v>
      </c>
      <c r="G7774" t="s">
        <v>13718</v>
      </c>
      <c r="H7774">
        <v>1.44</v>
      </c>
      <c r="I7774" t="s">
        <v>265</v>
      </c>
      <c r="J7774" t="s">
        <v>242</v>
      </c>
      <c r="K7774" t="s">
        <v>243</v>
      </c>
      <c r="L7774" t="s">
        <v>244</v>
      </c>
      <c r="M7774">
        <v>0</v>
      </c>
      <c r="N7774">
        <v>1.44</v>
      </c>
      <c r="O7774" t="s">
        <v>290</v>
      </c>
      <c r="P7774" t="s">
        <v>14837</v>
      </c>
      <c r="Q7774" t="s">
        <v>1499</v>
      </c>
      <c r="R7774" t="s">
        <v>14838</v>
      </c>
      <c r="S7774" t="s">
        <v>270</v>
      </c>
      <c r="T7774" t="b">
        <v>1</v>
      </c>
    </row>
    <row r="7775" spans="1:20" x14ac:dyDescent="0.25">
      <c r="A7775" t="s">
        <v>236</v>
      </c>
      <c r="B7775" t="s">
        <v>236</v>
      </c>
      <c r="C7775" t="s">
        <v>237</v>
      </c>
      <c r="D7775" t="s">
        <v>250</v>
      </c>
      <c r="E7775" t="s">
        <v>251</v>
      </c>
      <c r="F7775" t="s">
        <v>459</v>
      </c>
      <c r="G7775" t="s">
        <v>5135</v>
      </c>
      <c r="H7775">
        <v>1.25</v>
      </c>
      <c r="I7775" t="s">
        <v>492</v>
      </c>
      <c r="J7775" t="s">
        <v>242</v>
      </c>
      <c r="K7775" t="s">
        <v>243</v>
      </c>
      <c r="L7775" t="s">
        <v>244</v>
      </c>
      <c r="M7775">
        <v>0</v>
      </c>
      <c r="N7775">
        <v>1.25</v>
      </c>
      <c r="O7775" t="s">
        <v>255</v>
      </c>
      <c r="P7775" t="s">
        <v>14839</v>
      </c>
      <c r="Q7775" t="s">
        <v>257</v>
      </c>
      <c r="R7775" t="s">
        <v>2039</v>
      </c>
      <c r="S7775" t="s">
        <v>249</v>
      </c>
      <c r="T7775" t="b">
        <v>1</v>
      </c>
    </row>
    <row r="7776" spans="1:20" x14ac:dyDescent="0.25">
      <c r="A7776" t="s">
        <v>236</v>
      </c>
      <c r="B7776" t="s">
        <v>236</v>
      </c>
      <c r="C7776" t="s">
        <v>237</v>
      </c>
      <c r="D7776" t="s">
        <v>392</v>
      </c>
      <c r="F7776" t="s">
        <v>724</v>
      </c>
      <c r="G7776" t="s">
        <v>3132</v>
      </c>
      <c r="H7776">
        <v>6.25E-2</v>
      </c>
      <c r="I7776" t="s">
        <v>254</v>
      </c>
      <c r="J7776" t="s">
        <v>242</v>
      </c>
      <c r="K7776" t="s">
        <v>243</v>
      </c>
      <c r="L7776" t="s">
        <v>244</v>
      </c>
      <c r="M7776">
        <v>0</v>
      </c>
      <c r="N7776">
        <v>6.25E-2</v>
      </c>
      <c r="O7776" t="s">
        <v>395</v>
      </c>
      <c r="P7776" t="s">
        <v>5467</v>
      </c>
      <c r="Q7776" t="s">
        <v>397</v>
      </c>
      <c r="R7776" t="s">
        <v>2440</v>
      </c>
      <c r="S7776" t="s">
        <v>249</v>
      </c>
      <c r="T7776" t="b">
        <v>1</v>
      </c>
    </row>
    <row r="7777" spans="1:20" x14ac:dyDescent="0.25">
      <c r="A7777" t="s">
        <v>259</v>
      </c>
      <c r="B7777" t="s">
        <v>260</v>
      </c>
      <c r="C7777" t="s">
        <v>237</v>
      </c>
      <c r="D7777" t="s">
        <v>917</v>
      </c>
      <c r="E7777" t="s">
        <v>1970</v>
      </c>
      <c r="F7777" t="s">
        <v>1970</v>
      </c>
      <c r="G7777" t="s">
        <v>9622</v>
      </c>
      <c r="H7777">
        <v>0.39</v>
      </c>
      <c r="I7777" t="s">
        <v>265</v>
      </c>
      <c r="J7777" t="s">
        <v>242</v>
      </c>
      <c r="K7777" t="s">
        <v>243</v>
      </c>
      <c r="L7777" t="s">
        <v>244</v>
      </c>
      <c r="M7777">
        <v>0</v>
      </c>
      <c r="N7777">
        <v>0.39</v>
      </c>
      <c r="O7777" t="s">
        <v>331</v>
      </c>
      <c r="P7777" t="s">
        <v>14840</v>
      </c>
      <c r="Q7777" t="s">
        <v>922</v>
      </c>
      <c r="R7777" t="s">
        <v>14841</v>
      </c>
      <c r="S7777" t="s">
        <v>270</v>
      </c>
      <c r="T7777" t="b">
        <v>1</v>
      </c>
    </row>
    <row r="7778" spans="1:20" x14ac:dyDescent="0.25">
      <c r="A7778" t="s">
        <v>259</v>
      </c>
      <c r="B7778" t="s">
        <v>260</v>
      </c>
      <c r="C7778" t="s">
        <v>294</v>
      </c>
      <c r="D7778" t="s">
        <v>917</v>
      </c>
      <c r="E7778" t="s">
        <v>1970</v>
      </c>
      <c r="F7778" t="s">
        <v>1970</v>
      </c>
      <c r="G7778" t="s">
        <v>9622</v>
      </c>
      <c r="H7778">
        <v>0.20599999999999999</v>
      </c>
      <c r="I7778" t="s">
        <v>265</v>
      </c>
      <c r="J7778" t="s">
        <v>242</v>
      </c>
      <c r="K7778" t="s">
        <v>243</v>
      </c>
      <c r="L7778" t="s">
        <v>244</v>
      </c>
      <c r="M7778">
        <v>0</v>
      </c>
      <c r="N7778">
        <v>0.20599999999999999</v>
      </c>
      <c r="O7778" t="s">
        <v>331</v>
      </c>
      <c r="P7778" t="s">
        <v>14840</v>
      </c>
      <c r="Q7778" t="s">
        <v>922</v>
      </c>
      <c r="R7778" t="s">
        <v>14841</v>
      </c>
      <c r="S7778" t="s">
        <v>270</v>
      </c>
      <c r="T7778" t="b">
        <v>1</v>
      </c>
    </row>
    <row r="7779" spans="1:20" x14ac:dyDescent="0.25">
      <c r="A7779" t="s">
        <v>259</v>
      </c>
      <c r="B7779" t="s">
        <v>260</v>
      </c>
      <c r="C7779" t="s">
        <v>237</v>
      </c>
      <c r="D7779" t="s">
        <v>796</v>
      </c>
      <c r="E7779" t="s">
        <v>2512</v>
      </c>
      <c r="F7779" t="s">
        <v>14842</v>
      </c>
      <c r="G7779" t="s">
        <v>14842</v>
      </c>
      <c r="H7779">
        <v>7.0282999999999998E-2</v>
      </c>
      <c r="I7779" t="s">
        <v>265</v>
      </c>
      <c r="J7779" t="s">
        <v>242</v>
      </c>
      <c r="K7779" t="s">
        <v>243</v>
      </c>
      <c r="L7779" t="s">
        <v>244</v>
      </c>
      <c r="M7779">
        <v>0</v>
      </c>
      <c r="N7779">
        <v>7.0282999999999998E-2</v>
      </c>
      <c r="O7779" t="s">
        <v>372</v>
      </c>
      <c r="P7779" t="s">
        <v>14843</v>
      </c>
      <c r="Q7779" t="s">
        <v>800</v>
      </c>
      <c r="R7779" t="s">
        <v>14844</v>
      </c>
      <c r="S7779" t="s">
        <v>270</v>
      </c>
      <c r="T7779" t="b">
        <v>1</v>
      </c>
    </row>
    <row r="7780" spans="1:20" x14ac:dyDescent="0.25">
      <c r="A7780" t="s">
        <v>259</v>
      </c>
      <c r="B7780" t="s">
        <v>260</v>
      </c>
      <c r="C7780" t="s">
        <v>294</v>
      </c>
      <c r="D7780" t="s">
        <v>796</v>
      </c>
      <c r="E7780" t="s">
        <v>2512</v>
      </c>
      <c r="F7780" t="s">
        <v>14842</v>
      </c>
      <c r="G7780" t="s">
        <v>14842</v>
      </c>
      <c r="H7780">
        <v>2.52E-2</v>
      </c>
      <c r="I7780" t="s">
        <v>265</v>
      </c>
      <c r="J7780" t="s">
        <v>242</v>
      </c>
      <c r="K7780" t="s">
        <v>243</v>
      </c>
      <c r="L7780" t="s">
        <v>244</v>
      </c>
      <c r="M7780">
        <v>0</v>
      </c>
      <c r="N7780">
        <v>2.52E-2</v>
      </c>
      <c r="O7780" t="s">
        <v>372</v>
      </c>
      <c r="P7780" t="s">
        <v>14843</v>
      </c>
      <c r="Q7780" t="s">
        <v>800</v>
      </c>
      <c r="R7780" t="s">
        <v>14844</v>
      </c>
      <c r="S7780" t="s">
        <v>270</v>
      </c>
      <c r="T7780" t="b">
        <v>1</v>
      </c>
    </row>
    <row r="7781" spans="1:20" x14ac:dyDescent="0.25">
      <c r="A7781" t="s">
        <v>259</v>
      </c>
      <c r="B7781" t="s">
        <v>260</v>
      </c>
      <c r="C7781" t="s">
        <v>237</v>
      </c>
      <c r="D7781" t="s">
        <v>3083</v>
      </c>
      <c r="E7781" t="s">
        <v>2104</v>
      </c>
      <c r="F7781" t="s">
        <v>3836</v>
      </c>
      <c r="G7781" t="s">
        <v>3836</v>
      </c>
      <c r="H7781">
        <v>0.53</v>
      </c>
      <c r="I7781" t="s">
        <v>265</v>
      </c>
      <c r="J7781" t="s">
        <v>242</v>
      </c>
      <c r="K7781" t="s">
        <v>243</v>
      </c>
      <c r="L7781" t="s">
        <v>244</v>
      </c>
      <c r="M7781">
        <v>0</v>
      </c>
      <c r="N7781">
        <v>0.53</v>
      </c>
      <c r="O7781" t="s">
        <v>446</v>
      </c>
      <c r="P7781" t="s">
        <v>14845</v>
      </c>
      <c r="Q7781" t="s">
        <v>3086</v>
      </c>
      <c r="R7781" t="s">
        <v>14846</v>
      </c>
      <c r="S7781" t="s">
        <v>270</v>
      </c>
      <c r="T7781" t="b">
        <v>1</v>
      </c>
    </row>
    <row r="7782" spans="1:20" x14ac:dyDescent="0.25">
      <c r="A7782" t="s">
        <v>259</v>
      </c>
      <c r="B7782" t="s">
        <v>260</v>
      </c>
      <c r="C7782" t="s">
        <v>237</v>
      </c>
      <c r="D7782" t="s">
        <v>450</v>
      </c>
      <c r="E7782" t="s">
        <v>2304</v>
      </c>
      <c r="F7782" t="s">
        <v>11420</v>
      </c>
      <c r="G7782" t="s">
        <v>11420</v>
      </c>
      <c r="H7782">
        <v>4.282</v>
      </c>
      <c r="I7782" t="s">
        <v>265</v>
      </c>
      <c r="J7782" t="s">
        <v>242</v>
      </c>
      <c r="K7782" t="s">
        <v>243</v>
      </c>
      <c r="L7782" t="s">
        <v>244</v>
      </c>
      <c r="M7782">
        <v>0</v>
      </c>
      <c r="N7782">
        <v>4.282</v>
      </c>
      <c r="O7782" t="s">
        <v>331</v>
      </c>
      <c r="P7782" t="s">
        <v>14847</v>
      </c>
      <c r="Q7782" t="s">
        <v>453</v>
      </c>
      <c r="R7782" t="s">
        <v>14848</v>
      </c>
      <c r="S7782" t="s">
        <v>270</v>
      </c>
      <c r="T7782" t="b">
        <v>1</v>
      </c>
    </row>
    <row r="7783" spans="1:20" x14ac:dyDescent="0.25">
      <c r="A7783" t="s">
        <v>259</v>
      </c>
      <c r="B7783" t="s">
        <v>260</v>
      </c>
      <c r="C7783" t="s">
        <v>294</v>
      </c>
      <c r="D7783" t="s">
        <v>450</v>
      </c>
      <c r="E7783" t="s">
        <v>2304</v>
      </c>
      <c r="F7783" t="s">
        <v>11420</v>
      </c>
      <c r="G7783" t="s">
        <v>11420</v>
      </c>
      <c r="H7783">
        <v>1.258</v>
      </c>
      <c r="I7783" t="s">
        <v>265</v>
      </c>
      <c r="J7783" t="s">
        <v>242</v>
      </c>
      <c r="K7783" t="s">
        <v>243</v>
      </c>
      <c r="L7783" t="s">
        <v>244</v>
      </c>
      <c r="M7783">
        <v>0</v>
      </c>
      <c r="N7783">
        <v>1.258</v>
      </c>
      <c r="O7783" t="s">
        <v>324</v>
      </c>
      <c r="P7783" t="s">
        <v>14847</v>
      </c>
      <c r="Q7783" t="s">
        <v>453</v>
      </c>
      <c r="R7783" t="s">
        <v>14848</v>
      </c>
      <c r="S7783" t="s">
        <v>270</v>
      </c>
      <c r="T7783" t="b">
        <v>1</v>
      </c>
    </row>
    <row r="7784" spans="1:20" x14ac:dyDescent="0.25">
      <c r="A7784" t="s">
        <v>236</v>
      </c>
      <c r="B7784" t="s">
        <v>236</v>
      </c>
      <c r="C7784" t="s">
        <v>237</v>
      </c>
      <c r="D7784" t="s">
        <v>392</v>
      </c>
      <c r="F7784" t="s">
        <v>1596</v>
      </c>
      <c r="G7784" t="s">
        <v>758</v>
      </c>
      <c r="H7784">
        <v>6.9000000000000006E-2</v>
      </c>
      <c r="I7784" t="s">
        <v>759</v>
      </c>
      <c r="J7784" t="s">
        <v>242</v>
      </c>
      <c r="K7784" t="s">
        <v>243</v>
      </c>
      <c r="L7784" t="s">
        <v>244</v>
      </c>
      <c r="M7784">
        <v>0</v>
      </c>
      <c r="N7784">
        <v>6.9000000000000006E-2</v>
      </c>
      <c r="O7784" t="s">
        <v>619</v>
      </c>
      <c r="P7784" t="s">
        <v>760</v>
      </c>
      <c r="Q7784" t="s">
        <v>397</v>
      </c>
      <c r="R7784" t="s">
        <v>2664</v>
      </c>
      <c r="S7784" t="s">
        <v>249</v>
      </c>
      <c r="T7784" t="b">
        <v>0</v>
      </c>
    </row>
    <row r="7785" spans="1:20" x14ac:dyDescent="0.25">
      <c r="A7785" t="s">
        <v>259</v>
      </c>
      <c r="B7785" t="s">
        <v>260</v>
      </c>
      <c r="C7785" t="s">
        <v>237</v>
      </c>
      <c r="D7785" t="s">
        <v>261</v>
      </c>
      <c r="E7785" t="s">
        <v>3513</v>
      </c>
      <c r="F7785" t="s">
        <v>14012</v>
      </c>
      <c r="G7785" t="s">
        <v>14013</v>
      </c>
      <c r="H7785">
        <v>0.13800000000000001</v>
      </c>
      <c r="I7785" t="s">
        <v>265</v>
      </c>
      <c r="J7785" t="s">
        <v>242</v>
      </c>
      <c r="K7785" t="s">
        <v>243</v>
      </c>
      <c r="L7785" t="s">
        <v>244</v>
      </c>
      <c r="M7785">
        <v>0</v>
      </c>
      <c r="N7785">
        <v>0.13800000000000001</v>
      </c>
      <c r="O7785" t="s">
        <v>266</v>
      </c>
      <c r="P7785" t="s">
        <v>14849</v>
      </c>
      <c r="Q7785" t="s">
        <v>268</v>
      </c>
      <c r="R7785" t="s">
        <v>14850</v>
      </c>
      <c r="S7785" t="s">
        <v>270</v>
      </c>
      <c r="T7785" t="b">
        <v>1</v>
      </c>
    </row>
    <row r="7786" spans="1:20" x14ac:dyDescent="0.25">
      <c r="A7786" t="s">
        <v>259</v>
      </c>
      <c r="B7786" t="s">
        <v>260</v>
      </c>
      <c r="C7786" t="s">
        <v>237</v>
      </c>
      <c r="D7786" t="s">
        <v>796</v>
      </c>
      <c r="E7786" t="s">
        <v>6593</v>
      </c>
      <c r="F7786" t="s">
        <v>6947</v>
      </c>
      <c r="G7786" t="s">
        <v>6947</v>
      </c>
      <c r="H7786">
        <v>5.2320000000000002</v>
      </c>
      <c r="I7786" t="s">
        <v>265</v>
      </c>
      <c r="J7786" t="s">
        <v>242</v>
      </c>
      <c r="K7786" t="s">
        <v>243</v>
      </c>
      <c r="L7786" t="s">
        <v>244</v>
      </c>
      <c r="M7786">
        <v>0</v>
      </c>
      <c r="N7786">
        <v>5.2320000000000002</v>
      </c>
      <c r="O7786" t="s">
        <v>324</v>
      </c>
      <c r="P7786" t="s">
        <v>14851</v>
      </c>
      <c r="Q7786" t="s">
        <v>800</v>
      </c>
      <c r="R7786" t="s">
        <v>14852</v>
      </c>
      <c r="S7786" t="s">
        <v>270</v>
      </c>
      <c r="T7786" t="b">
        <v>1</v>
      </c>
    </row>
    <row r="7787" spans="1:20" x14ac:dyDescent="0.25">
      <c r="A7787" t="s">
        <v>259</v>
      </c>
      <c r="B7787" t="s">
        <v>260</v>
      </c>
      <c r="C7787" t="s">
        <v>294</v>
      </c>
      <c r="D7787" t="s">
        <v>796</v>
      </c>
      <c r="E7787" t="s">
        <v>6593</v>
      </c>
      <c r="F7787" t="s">
        <v>6947</v>
      </c>
      <c r="G7787" t="s">
        <v>6947</v>
      </c>
      <c r="H7787">
        <v>3.024</v>
      </c>
      <c r="I7787" t="s">
        <v>265</v>
      </c>
      <c r="J7787" t="s">
        <v>242</v>
      </c>
      <c r="K7787" t="s">
        <v>243</v>
      </c>
      <c r="L7787" t="s">
        <v>244</v>
      </c>
      <c r="M7787">
        <v>0</v>
      </c>
      <c r="N7787">
        <v>3.024</v>
      </c>
      <c r="O7787" t="s">
        <v>324</v>
      </c>
      <c r="P7787" t="s">
        <v>14851</v>
      </c>
      <c r="Q7787" t="s">
        <v>800</v>
      </c>
      <c r="R7787" t="s">
        <v>14852</v>
      </c>
      <c r="S7787" t="s">
        <v>270</v>
      </c>
      <c r="T7787" t="b">
        <v>1</v>
      </c>
    </row>
    <row r="7788" spans="1:20" x14ac:dyDescent="0.25">
      <c r="A7788" t="s">
        <v>236</v>
      </c>
      <c r="B7788" t="s">
        <v>236</v>
      </c>
      <c r="C7788" t="s">
        <v>237</v>
      </c>
      <c r="D7788" t="s">
        <v>392</v>
      </c>
      <c r="F7788" t="s">
        <v>2718</v>
      </c>
      <c r="G7788" t="s">
        <v>1454</v>
      </c>
      <c r="H7788">
        <v>0.01</v>
      </c>
      <c r="I7788" t="s">
        <v>254</v>
      </c>
      <c r="J7788" t="s">
        <v>242</v>
      </c>
      <c r="K7788" t="s">
        <v>243</v>
      </c>
      <c r="L7788" t="s">
        <v>244</v>
      </c>
      <c r="M7788">
        <v>0</v>
      </c>
      <c r="N7788">
        <v>0.01</v>
      </c>
      <c r="O7788" t="s">
        <v>395</v>
      </c>
      <c r="P7788" t="s">
        <v>1455</v>
      </c>
      <c r="Q7788" t="s">
        <v>397</v>
      </c>
      <c r="R7788" t="s">
        <v>3672</v>
      </c>
      <c r="S7788" t="s">
        <v>249</v>
      </c>
      <c r="T7788" t="b">
        <v>0</v>
      </c>
    </row>
    <row r="7789" spans="1:20" x14ac:dyDescent="0.25">
      <c r="A7789" t="s">
        <v>236</v>
      </c>
      <c r="B7789" t="s">
        <v>236</v>
      </c>
      <c r="C7789" t="s">
        <v>237</v>
      </c>
      <c r="D7789" t="s">
        <v>250</v>
      </c>
      <c r="F7789" t="s">
        <v>724</v>
      </c>
      <c r="G7789" t="s">
        <v>7906</v>
      </c>
      <c r="H7789">
        <v>3.6999999999999998E-2</v>
      </c>
      <c r="I7789" t="s">
        <v>341</v>
      </c>
      <c r="J7789" t="s">
        <v>242</v>
      </c>
      <c r="K7789" t="s">
        <v>243</v>
      </c>
      <c r="L7789" t="s">
        <v>244</v>
      </c>
      <c r="M7789">
        <v>0</v>
      </c>
      <c r="N7789">
        <v>3.6999999999999998E-2</v>
      </c>
      <c r="O7789" t="s">
        <v>546</v>
      </c>
      <c r="P7789" t="s">
        <v>14853</v>
      </c>
      <c r="Q7789" t="s">
        <v>257</v>
      </c>
      <c r="R7789" t="s">
        <v>727</v>
      </c>
      <c r="S7789" t="s">
        <v>249</v>
      </c>
      <c r="T7789" t="b">
        <v>1</v>
      </c>
    </row>
    <row r="7790" spans="1:20" x14ac:dyDescent="0.25">
      <c r="A7790" t="s">
        <v>259</v>
      </c>
      <c r="B7790" t="s">
        <v>260</v>
      </c>
      <c r="C7790" t="s">
        <v>237</v>
      </c>
      <c r="D7790" t="s">
        <v>1142</v>
      </c>
      <c r="E7790" t="s">
        <v>778</v>
      </c>
      <c r="F7790" t="s">
        <v>779</v>
      </c>
      <c r="G7790" t="s">
        <v>779</v>
      </c>
      <c r="H7790">
        <v>7.6799999999999993E-2</v>
      </c>
      <c r="I7790" t="s">
        <v>265</v>
      </c>
      <c r="J7790" t="s">
        <v>242</v>
      </c>
      <c r="K7790" t="s">
        <v>243</v>
      </c>
      <c r="L7790" t="s">
        <v>244</v>
      </c>
      <c r="M7790">
        <v>0</v>
      </c>
      <c r="N7790">
        <v>7.6799999999999993E-2</v>
      </c>
      <c r="O7790" t="s">
        <v>324</v>
      </c>
      <c r="P7790" t="s">
        <v>14854</v>
      </c>
      <c r="Q7790" t="s">
        <v>1146</v>
      </c>
      <c r="R7790" t="s">
        <v>14855</v>
      </c>
      <c r="S7790" t="s">
        <v>270</v>
      </c>
      <c r="T7790" t="b">
        <v>1</v>
      </c>
    </row>
    <row r="7791" spans="1:20" x14ac:dyDescent="0.25">
      <c r="A7791" t="s">
        <v>236</v>
      </c>
      <c r="B7791" t="s">
        <v>236</v>
      </c>
      <c r="C7791" t="s">
        <v>237</v>
      </c>
      <c r="D7791" t="s">
        <v>566</v>
      </c>
      <c r="F7791" t="s">
        <v>724</v>
      </c>
      <c r="G7791" t="s">
        <v>1053</v>
      </c>
      <c r="H7791">
        <v>0</v>
      </c>
      <c r="I7791" t="s">
        <v>254</v>
      </c>
      <c r="J7791" t="s">
        <v>242</v>
      </c>
      <c r="K7791" t="s">
        <v>243</v>
      </c>
      <c r="L7791" t="s">
        <v>244</v>
      </c>
      <c r="M7791">
        <v>0</v>
      </c>
      <c r="N7791">
        <v>0</v>
      </c>
      <c r="O7791" t="s">
        <v>4331</v>
      </c>
      <c r="P7791" t="s">
        <v>4332</v>
      </c>
      <c r="Q7791" t="s">
        <v>571</v>
      </c>
      <c r="R7791" t="s">
        <v>7375</v>
      </c>
      <c r="S7791" t="s">
        <v>249</v>
      </c>
      <c r="T7791" t="b">
        <v>0</v>
      </c>
    </row>
    <row r="7792" spans="1:20" x14ac:dyDescent="0.25">
      <c r="A7792" t="s">
        <v>236</v>
      </c>
      <c r="B7792" t="s">
        <v>236</v>
      </c>
      <c r="C7792" t="s">
        <v>237</v>
      </c>
      <c r="D7792" t="s">
        <v>314</v>
      </c>
      <c r="E7792" t="s">
        <v>251</v>
      </c>
      <c r="F7792" t="s">
        <v>1520</v>
      </c>
      <c r="G7792" t="s">
        <v>14856</v>
      </c>
      <c r="H7792">
        <v>0.36</v>
      </c>
      <c r="I7792">
        <v>100</v>
      </c>
      <c r="J7792" t="s">
        <v>242</v>
      </c>
      <c r="K7792" t="s">
        <v>243</v>
      </c>
      <c r="L7792" t="s">
        <v>244</v>
      </c>
      <c r="M7792">
        <v>0</v>
      </c>
      <c r="N7792">
        <v>0.36</v>
      </c>
      <c r="O7792" t="s">
        <v>255</v>
      </c>
      <c r="P7792" t="s">
        <v>14857</v>
      </c>
      <c r="Q7792" t="s">
        <v>318</v>
      </c>
      <c r="R7792" t="s">
        <v>2182</v>
      </c>
      <c r="S7792" t="s">
        <v>249</v>
      </c>
      <c r="T7792" t="b">
        <v>1</v>
      </c>
    </row>
    <row r="7793" spans="1:20" x14ac:dyDescent="0.25">
      <c r="A7793" t="s">
        <v>259</v>
      </c>
      <c r="B7793" t="s">
        <v>260</v>
      </c>
      <c r="C7793" t="s">
        <v>237</v>
      </c>
      <c r="D7793" t="s">
        <v>1687</v>
      </c>
      <c r="E7793" t="s">
        <v>5326</v>
      </c>
      <c r="F7793" t="s">
        <v>5326</v>
      </c>
      <c r="G7793" t="s">
        <v>14858</v>
      </c>
      <c r="H7793">
        <v>5.0039999999999996</v>
      </c>
      <c r="I7793" t="s">
        <v>265</v>
      </c>
      <c r="J7793" t="s">
        <v>242</v>
      </c>
      <c r="K7793" t="s">
        <v>243</v>
      </c>
      <c r="L7793" t="s">
        <v>244</v>
      </c>
      <c r="M7793">
        <v>0</v>
      </c>
      <c r="N7793">
        <v>5.0039999999999996</v>
      </c>
      <c r="O7793" t="s">
        <v>590</v>
      </c>
      <c r="P7793" t="s">
        <v>14859</v>
      </c>
      <c r="Q7793" t="s">
        <v>1692</v>
      </c>
      <c r="R7793" t="s">
        <v>14860</v>
      </c>
      <c r="S7793" t="s">
        <v>270</v>
      </c>
      <c r="T7793" t="b">
        <v>1</v>
      </c>
    </row>
    <row r="7794" spans="1:20" x14ac:dyDescent="0.25">
      <c r="A7794" t="s">
        <v>259</v>
      </c>
      <c r="B7794" t="s">
        <v>260</v>
      </c>
      <c r="C7794" t="s">
        <v>294</v>
      </c>
      <c r="D7794" t="s">
        <v>1687</v>
      </c>
      <c r="E7794" t="s">
        <v>5326</v>
      </c>
      <c r="F7794" t="s">
        <v>5326</v>
      </c>
      <c r="G7794" t="s">
        <v>14858</v>
      </c>
      <c r="H7794">
        <v>3.3479999999999999</v>
      </c>
      <c r="I7794" t="s">
        <v>265</v>
      </c>
      <c r="J7794" t="s">
        <v>242</v>
      </c>
      <c r="K7794" t="s">
        <v>243</v>
      </c>
      <c r="L7794" t="s">
        <v>244</v>
      </c>
      <c r="M7794">
        <v>0</v>
      </c>
      <c r="N7794">
        <v>3.3479999999999999</v>
      </c>
      <c r="O7794" t="s">
        <v>590</v>
      </c>
      <c r="P7794" t="s">
        <v>14859</v>
      </c>
      <c r="Q7794" t="s">
        <v>1692</v>
      </c>
      <c r="R7794" t="s">
        <v>14860</v>
      </c>
      <c r="S7794" t="s">
        <v>270</v>
      </c>
      <c r="T7794" t="b">
        <v>1</v>
      </c>
    </row>
    <row r="7795" spans="1:20" x14ac:dyDescent="0.25">
      <c r="A7795" t="s">
        <v>259</v>
      </c>
      <c r="B7795" t="s">
        <v>260</v>
      </c>
      <c r="C7795" t="s">
        <v>237</v>
      </c>
      <c r="D7795" t="s">
        <v>14861</v>
      </c>
      <c r="E7795" t="s">
        <v>14862</v>
      </c>
      <c r="F7795" t="s">
        <v>14863</v>
      </c>
      <c r="G7795" t="s">
        <v>14863</v>
      </c>
      <c r="H7795">
        <v>7.6029999999999998</v>
      </c>
      <c r="I7795" t="s">
        <v>265</v>
      </c>
      <c r="J7795" t="s">
        <v>242</v>
      </c>
      <c r="K7795" t="s">
        <v>243</v>
      </c>
      <c r="L7795" t="s">
        <v>244</v>
      </c>
      <c r="M7795">
        <v>0</v>
      </c>
      <c r="N7795">
        <v>7.6029999999999998</v>
      </c>
      <c r="O7795" t="s">
        <v>283</v>
      </c>
      <c r="P7795" t="s">
        <v>14864</v>
      </c>
      <c r="Q7795" t="s">
        <v>14865</v>
      </c>
      <c r="R7795" t="s">
        <v>14866</v>
      </c>
      <c r="S7795" t="s">
        <v>270</v>
      </c>
      <c r="T7795" t="b">
        <v>1</v>
      </c>
    </row>
    <row r="7796" spans="1:20" x14ac:dyDescent="0.25">
      <c r="A7796" t="s">
        <v>259</v>
      </c>
      <c r="B7796" t="s">
        <v>260</v>
      </c>
      <c r="C7796" t="s">
        <v>336</v>
      </c>
      <c r="D7796" t="s">
        <v>14861</v>
      </c>
      <c r="E7796" t="s">
        <v>14862</v>
      </c>
      <c r="F7796" t="s">
        <v>14863</v>
      </c>
      <c r="G7796" t="s">
        <v>14863</v>
      </c>
      <c r="H7796">
        <v>39296</v>
      </c>
      <c r="I7796" t="s">
        <v>265</v>
      </c>
      <c r="J7796" t="s">
        <v>242</v>
      </c>
      <c r="K7796" t="s">
        <v>243</v>
      </c>
      <c r="L7796" t="s">
        <v>244</v>
      </c>
      <c r="M7796">
        <v>0</v>
      </c>
      <c r="N7796">
        <v>39296</v>
      </c>
      <c r="O7796" t="s">
        <v>283</v>
      </c>
      <c r="P7796" t="s">
        <v>14864</v>
      </c>
      <c r="Q7796" t="s">
        <v>14865</v>
      </c>
      <c r="R7796" t="s">
        <v>14867</v>
      </c>
      <c r="S7796" t="s">
        <v>270</v>
      </c>
      <c r="T7796" t="b">
        <v>1</v>
      </c>
    </row>
    <row r="7797" spans="1:20" x14ac:dyDescent="0.25">
      <c r="A7797" t="s">
        <v>259</v>
      </c>
      <c r="B7797" t="s">
        <v>260</v>
      </c>
      <c r="C7797" t="s">
        <v>336</v>
      </c>
      <c r="D7797" t="s">
        <v>14861</v>
      </c>
      <c r="E7797" t="s">
        <v>14862</v>
      </c>
      <c r="F7797" t="s">
        <v>14863</v>
      </c>
      <c r="G7797" t="s">
        <v>14863</v>
      </c>
      <c r="H7797">
        <v>75929</v>
      </c>
      <c r="I7797" t="s">
        <v>265</v>
      </c>
      <c r="J7797" t="s">
        <v>242</v>
      </c>
      <c r="K7797" t="s">
        <v>243</v>
      </c>
      <c r="L7797" t="s">
        <v>244</v>
      </c>
      <c r="M7797">
        <v>0</v>
      </c>
      <c r="N7797">
        <v>75929</v>
      </c>
      <c r="O7797" t="s">
        <v>283</v>
      </c>
      <c r="P7797" t="s">
        <v>14864</v>
      </c>
      <c r="Q7797" t="s">
        <v>14865</v>
      </c>
      <c r="R7797" t="s">
        <v>14868</v>
      </c>
      <c r="S7797" t="s">
        <v>270</v>
      </c>
      <c r="T7797" t="b">
        <v>1</v>
      </c>
    </row>
    <row r="7798" spans="1:20" x14ac:dyDescent="0.25">
      <c r="A7798" t="s">
        <v>236</v>
      </c>
      <c r="B7798" t="s">
        <v>236</v>
      </c>
      <c r="C7798" t="s">
        <v>237</v>
      </c>
      <c r="D7798" t="s">
        <v>250</v>
      </c>
      <c r="F7798" t="s">
        <v>757</v>
      </c>
      <c r="G7798" t="s">
        <v>1658</v>
      </c>
      <c r="H7798">
        <v>0.13</v>
      </c>
      <c r="I7798" t="s">
        <v>254</v>
      </c>
      <c r="J7798" t="s">
        <v>242</v>
      </c>
      <c r="K7798" t="s">
        <v>243</v>
      </c>
      <c r="L7798" t="s">
        <v>244</v>
      </c>
      <c r="M7798">
        <v>0</v>
      </c>
      <c r="N7798">
        <v>0.13</v>
      </c>
      <c r="O7798" t="s">
        <v>546</v>
      </c>
      <c r="P7798" t="s">
        <v>6508</v>
      </c>
      <c r="Q7798" t="s">
        <v>257</v>
      </c>
      <c r="R7798" t="s">
        <v>2545</v>
      </c>
      <c r="S7798" t="s">
        <v>249</v>
      </c>
      <c r="T7798" t="b">
        <v>0</v>
      </c>
    </row>
    <row r="7799" spans="1:20" x14ac:dyDescent="0.25">
      <c r="A7799" t="s">
        <v>259</v>
      </c>
      <c r="B7799" t="s">
        <v>260</v>
      </c>
      <c r="C7799" t="s">
        <v>237</v>
      </c>
      <c r="D7799" t="s">
        <v>1009</v>
      </c>
      <c r="E7799" t="s">
        <v>9514</v>
      </c>
      <c r="F7799" t="s">
        <v>10228</v>
      </c>
      <c r="G7799" t="s">
        <v>10228</v>
      </c>
      <c r="H7799">
        <v>0.51919999999999999</v>
      </c>
      <c r="I7799" t="s">
        <v>265</v>
      </c>
      <c r="J7799" t="s">
        <v>242</v>
      </c>
      <c r="K7799" t="s">
        <v>243</v>
      </c>
      <c r="L7799" t="s">
        <v>244</v>
      </c>
      <c r="M7799">
        <v>0</v>
      </c>
      <c r="N7799">
        <v>0.51919999999999999</v>
      </c>
      <c r="O7799" t="s">
        <v>298</v>
      </c>
      <c r="P7799" t="s">
        <v>14869</v>
      </c>
      <c r="Q7799" t="s">
        <v>1013</v>
      </c>
      <c r="R7799" t="s">
        <v>14870</v>
      </c>
      <c r="S7799" t="s">
        <v>270</v>
      </c>
      <c r="T7799" t="b">
        <v>1</v>
      </c>
    </row>
    <row r="7800" spans="1:20" x14ac:dyDescent="0.25">
      <c r="A7800" t="s">
        <v>259</v>
      </c>
      <c r="B7800" t="s">
        <v>260</v>
      </c>
      <c r="C7800" t="s">
        <v>294</v>
      </c>
      <c r="D7800" t="s">
        <v>1009</v>
      </c>
      <c r="E7800" t="s">
        <v>9514</v>
      </c>
      <c r="F7800" t="s">
        <v>10228</v>
      </c>
      <c r="G7800" t="s">
        <v>10228</v>
      </c>
      <c r="H7800">
        <v>0.31680000000000003</v>
      </c>
      <c r="I7800" t="s">
        <v>265</v>
      </c>
      <c r="J7800" t="s">
        <v>242</v>
      </c>
      <c r="K7800" t="s">
        <v>243</v>
      </c>
      <c r="L7800" t="s">
        <v>244</v>
      </c>
      <c r="M7800">
        <v>0</v>
      </c>
      <c r="N7800">
        <v>0.31680000000000003</v>
      </c>
      <c r="O7800" t="s">
        <v>255</v>
      </c>
      <c r="P7800" t="s">
        <v>14869</v>
      </c>
      <c r="Q7800" t="s">
        <v>1013</v>
      </c>
      <c r="R7800" t="s">
        <v>14870</v>
      </c>
      <c r="S7800" t="s">
        <v>270</v>
      </c>
      <c r="T7800" t="b">
        <v>1</v>
      </c>
    </row>
    <row r="7801" spans="1:20" x14ac:dyDescent="0.25">
      <c r="A7801" t="s">
        <v>259</v>
      </c>
      <c r="B7801" t="s">
        <v>260</v>
      </c>
      <c r="C7801" t="s">
        <v>237</v>
      </c>
      <c r="D7801" t="s">
        <v>3071</v>
      </c>
      <c r="E7801" t="s">
        <v>3896</v>
      </c>
      <c r="F7801" t="s">
        <v>14871</v>
      </c>
      <c r="G7801" t="s">
        <v>14871</v>
      </c>
      <c r="H7801">
        <v>1.532</v>
      </c>
      <c r="I7801" t="s">
        <v>265</v>
      </c>
      <c r="J7801" t="s">
        <v>242</v>
      </c>
      <c r="K7801" t="s">
        <v>243</v>
      </c>
      <c r="L7801" t="s">
        <v>244</v>
      </c>
      <c r="M7801">
        <v>0</v>
      </c>
      <c r="N7801">
        <v>1.532</v>
      </c>
      <c r="O7801" t="s">
        <v>1919</v>
      </c>
      <c r="P7801" t="s">
        <v>4411</v>
      </c>
      <c r="Q7801" t="s">
        <v>3076</v>
      </c>
      <c r="R7801" t="s">
        <v>14872</v>
      </c>
      <c r="S7801" t="s">
        <v>270</v>
      </c>
      <c r="T7801" t="b">
        <v>0</v>
      </c>
    </row>
    <row r="7802" spans="1:20" x14ac:dyDescent="0.25">
      <c r="A7802" t="s">
        <v>259</v>
      </c>
      <c r="B7802" t="s">
        <v>260</v>
      </c>
      <c r="C7802" t="s">
        <v>294</v>
      </c>
      <c r="D7802" t="s">
        <v>3071</v>
      </c>
      <c r="E7802" t="s">
        <v>3896</v>
      </c>
      <c r="F7802" t="s">
        <v>14871</v>
      </c>
      <c r="G7802" t="s">
        <v>14871</v>
      </c>
      <c r="H7802">
        <v>0.79600000000000004</v>
      </c>
      <c r="I7802" t="s">
        <v>265</v>
      </c>
      <c r="J7802" t="s">
        <v>242</v>
      </c>
      <c r="K7802" t="s">
        <v>243</v>
      </c>
      <c r="L7802" t="s">
        <v>244</v>
      </c>
      <c r="M7802">
        <v>0</v>
      </c>
      <c r="N7802">
        <v>0.79600000000000004</v>
      </c>
      <c r="O7802" t="s">
        <v>1919</v>
      </c>
      <c r="P7802" t="s">
        <v>4411</v>
      </c>
      <c r="Q7802" t="s">
        <v>3076</v>
      </c>
      <c r="R7802" t="s">
        <v>14872</v>
      </c>
      <c r="S7802" t="s">
        <v>270</v>
      </c>
      <c r="T7802" t="b">
        <v>0</v>
      </c>
    </row>
    <row r="7803" spans="1:20" x14ac:dyDescent="0.25">
      <c r="A7803" t="s">
        <v>236</v>
      </c>
      <c r="B7803" t="s">
        <v>236</v>
      </c>
      <c r="C7803" t="s">
        <v>237</v>
      </c>
      <c r="D7803" t="s">
        <v>566</v>
      </c>
      <c r="F7803" t="s">
        <v>791</v>
      </c>
      <c r="G7803" t="s">
        <v>1053</v>
      </c>
      <c r="H7803">
        <v>0</v>
      </c>
      <c r="I7803" t="s">
        <v>254</v>
      </c>
      <c r="J7803" t="s">
        <v>242</v>
      </c>
      <c r="K7803" t="s">
        <v>243</v>
      </c>
      <c r="L7803" t="s">
        <v>244</v>
      </c>
      <c r="M7803">
        <v>0</v>
      </c>
      <c r="N7803">
        <v>0</v>
      </c>
      <c r="O7803" t="s">
        <v>4331</v>
      </c>
      <c r="P7803" t="s">
        <v>4332</v>
      </c>
      <c r="Q7803" t="s">
        <v>571</v>
      </c>
      <c r="R7803" t="s">
        <v>908</v>
      </c>
      <c r="S7803" t="s">
        <v>249</v>
      </c>
      <c r="T7803" t="b">
        <v>0</v>
      </c>
    </row>
    <row r="7804" spans="1:20" x14ac:dyDescent="0.25">
      <c r="A7804" t="s">
        <v>236</v>
      </c>
      <c r="B7804" t="s">
        <v>236</v>
      </c>
      <c r="C7804" t="s">
        <v>237</v>
      </c>
      <c r="D7804" t="s">
        <v>1566</v>
      </c>
      <c r="F7804" t="s">
        <v>14873</v>
      </c>
      <c r="G7804" t="s">
        <v>14874</v>
      </c>
      <c r="H7804">
        <v>143.36000000000001</v>
      </c>
      <c r="I7804" t="s">
        <v>492</v>
      </c>
      <c r="J7804" t="s">
        <v>242</v>
      </c>
      <c r="K7804" t="s">
        <v>243</v>
      </c>
      <c r="L7804" t="s">
        <v>244</v>
      </c>
      <c r="M7804">
        <v>0</v>
      </c>
      <c r="N7804">
        <v>143.36000000000001</v>
      </c>
      <c r="O7804" t="s">
        <v>793</v>
      </c>
      <c r="P7804" t="s">
        <v>14875</v>
      </c>
      <c r="Q7804" t="s">
        <v>1570</v>
      </c>
      <c r="R7804" t="s">
        <v>14876</v>
      </c>
      <c r="S7804" t="s">
        <v>249</v>
      </c>
      <c r="T7804" t="b">
        <v>1</v>
      </c>
    </row>
    <row r="7805" spans="1:20" x14ac:dyDescent="0.25">
      <c r="A7805" t="s">
        <v>259</v>
      </c>
      <c r="B7805" t="s">
        <v>260</v>
      </c>
      <c r="C7805" t="s">
        <v>237</v>
      </c>
      <c r="D7805" t="s">
        <v>320</v>
      </c>
      <c r="E7805" t="s">
        <v>5391</v>
      </c>
      <c r="F7805" t="s">
        <v>14877</v>
      </c>
      <c r="G7805" t="s">
        <v>14878</v>
      </c>
      <c r="H7805">
        <v>2.8451000000000001E-2</v>
      </c>
      <c r="I7805" t="s">
        <v>265</v>
      </c>
      <c r="J7805" t="s">
        <v>242</v>
      </c>
      <c r="K7805" t="s">
        <v>243</v>
      </c>
      <c r="L7805" t="s">
        <v>244</v>
      </c>
      <c r="M7805">
        <v>0</v>
      </c>
      <c r="N7805">
        <v>2.8451000000000001E-2</v>
      </c>
      <c r="O7805" t="s">
        <v>372</v>
      </c>
      <c r="P7805" t="s">
        <v>14879</v>
      </c>
      <c r="Q7805" t="s">
        <v>326</v>
      </c>
      <c r="R7805" t="s">
        <v>14880</v>
      </c>
      <c r="S7805" t="s">
        <v>270</v>
      </c>
      <c r="T7805" t="b">
        <v>1</v>
      </c>
    </row>
    <row r="7806" spans="1:20" x14ac:dyDescent="0.25">
      <c r="A7806" t="s">
        <v>259</v>
      </c>
      <c r="B7806" t="s">
        <v>260</v>
      </c>
      <c r="C7806" t="s">
        <v>237</v>
      </c>
      <c r="D7806" t="s">
        <v>1428</v>
      </c>
      <c r="E7806" t="s">
        <v>8153</v>
      </c>
      <c r="F7806" t="s">
        <v>12870</v>
      </c>
      <c r="G7806" t="s">
        <v>12870</v>
      </c>
      <c r="H7806">
        <v>0.872</v>
      </c>
      <c r="I7806" t="s">
        <v>265</v>
      </c>
      <c r="J7806" t="s">
        <v>242</v>
      </c>
      <c r="K7806" t="s">
        <v>243</v>
      </c>
      <c r="L7806" t="s">
        <v>244</v>
      </c>
      <c r="M7806">
        <v>0</v>
      </c>
      <c r="N7806">
        <v>0.872</v>
      </c>
      <c r="O7806" t="s">
        <v>1309</v>
      </c>
      <c r="P7806" t="s">
        <v>13575</v>
      </c>
      <c r="Q7806" t="s">
        <v>1432</v>
      </c>
      <c r="R7806" t="s">
        <v>14881</v>
      </c>
      <c r="S7806" t="s">
        <v>270</v>
      </c>
      <c r="T7806" t="b">
        <v>0</v>
      </c>
    </row>
    <row r="7807" spans="1:20" x14ac:dyDescent="0.25">
      <c r="A7807" t="s">
        <v>259</v>
      </c>
      <c r="B7807" t="s">
        <v>260</v>
      </c>
      <c r="C7807" t="s">
        <v>294</v>
      </c>
      <c r="D7807" t="s">
        <v>1428</v>
      </c>
      <c r="E7807" t="s">
        <v>8153</v>
      </c>
      <c r="F7807" t="s">
        <v>12870</v>
      </c>
      <c r="G7807" t="s">
        <v>12870</v>
      </c>
      <c r="H7807">
        <v>0.504</v>
      </c>
      <c r="I7807" t="s">
        <v>265</v>
      </c>
      <c r="J7807" t="s">
        <v>242</v>
      </c>
      <c r="K7807" t="s">
        <v>243</v>
      </c>
      <c r="L7807" t="s">
        <v>244</v>
      </c>
      <c r="M7807">
        <v>0</v>
      </c>
      <c r="N7807">
        <v>0.504</v>
      </c>
      <c r="O7807" t="s">
        <v>1309</v>
      </c>
      <c r="P7807" t="s">
        <v>13575</v>
      </c>
      <c r="Q7807" t="s">
        <v>1432</v>
      </c>
      <c r="R7807" t="s">
        <v>14881</v>
      </c>
      <c r="S7807" t="s">
        <v>270</v>
      </c>
      <c r="T7807" t="b">
        <v>0</v>
      </c>
    </row>
    <row r="7808" spans="1:20" x14ac:dyDescent="0.25">
      <c r="A7808" t="s">
        <v>259</v>
      </c>
      <c r="B7808" t="s">
        <v>260</v>
      </c>
      <c r="C7808" t="s">
        <v>237</v>
      </c>
      <c r="D7808" t="s">
        <v>962</v>
      </c>
      <c r="E7808" t="s">
        <v>5910</v>
      </c>
      <c r="F7808" t="s">
        <v>5910</v>
      </c>
      <c r="G7808" t="s">
        <v>6573</v>
      </c>
      <c r="H7808">
        <v>1.048</v>
      </c>
      <c r="I7808" t="s">
        <v>265</v>
      </c>
      <c r="J7808" t="s">
        <v>242</v>
      </c>
      <c r="K7808" t="s">
        <v>243</v>
      </c>
      <c r="L7808" t="s">
        <v>244</v>
      </c>
      <c r="M7808">
        <v>0</v>
      </c>
      <c r="N7808">
        <v>1.048</v>
      </c>
      <c r="O7808" t="s">
        <v>266</v>
      </c>
      <c r="P7808" t="s">
        <v>14882</v>
      </c>
      <c r="Q7808" t="s">
        <v>967</v>
      </c>
      <c r="R7808" t="s">
        <v>14883</v>
      </c>
      <c r="S7808" t="s">
        <v>270</v>
      </c>
      <c r="T7808" t="b">
        <v>1</v>
      </c>
    </row>
    <row r="7809" spans="1:20" x14ac:dyDescent="0.25">
      <c r="A7809" t="s">
        <v>259</v>
      </c>
      <c r="B7809" t="s">
        <v>260</v>
      </c>
      <c r="C7809" t="s">
        <v>336</v>
      </c>
      <c r="D7809" t="s">
        <v>962</v>
      </c>
      <c r="E7809" t="s">
        <v>5910</v>
      </c>
      <c r="F7809" t="s">
        <v>5910</v>
      </c>
      <c r="G7809" t="s">
        <v>6573</v>
      </c>
      <c r="H7809">
        <v>7344</v>
      </c>
      <c r="I7809" t="s">
        <v>265</v>
      </c>
      <c r="J7809" t="s">
        <v>242</v>
      </c>
      <c r="K7809" t="s">
        <v>243</v>
      </c>
      <c r="L7809" t="s">
        <v>244</v>
      </c>
      <c r="M7809">
        <v>0</v>
      </c>
      <c r="N7809">
        <v>7344</v>
      </c>
      <c r="O7809" t="s">
        <v>266</v>
      </c>
      <c r="P7809" t="s">
        <v>14882</v>
      </c>
      <c r="Q7809" t="s">
        <v>967</v>
      </c>
      <c r="R7809" t="s">
        <v>14884</v>
      </c>
      <c r="S7809" t="s">
        <v>270</v>
      </c>
      <c r="T7809" t="b">
        <v>1</v>
      </c>
    </row>
    <row r="7810" spans="1:20" x14ac:dyDescent="0.25">
      <c r="A7810" t="s">
        <v>259</v>
      </c>
      <c r="B7810" t="s">
        <v>260</v>
      </c>
      <c r="C7810" t="s">
        <v>336</v>
      </c>
      <c r="D7810" t="s">
        <v>962</v>
      </c>
      <c r="E7810" t="s">
        <v>5910</v>
      </c>
      <c r="F7810" t="s">
        <v>5910</v>
      </c>
      <c r="G7810" t="s">
        <v>6573</v>
      </c>
      <c r="H7810">
        <v>16525</v>
      </c>
      <c r="I7810" t="s">
        <v>265</v>
      </c>
      <c r="J7810" t="s">
        <v>242</v>
      </c>
      <c r="K7810" t="s">
        <v>243</v>
      </c>
      <c r="L7810" t="s">
        <v>244</v>
      </c>
      <c r="M7810">
        <v>0</v>
      </c>
      <c r="N7810">
        <v>16525</v>
      </c>
      <c r="O7810" t="s">
        <v>266</v>
      </c>
      <c r="P7810" t="s">
        <v>14882</v>
      </c>
      <c r="Q7810" t="s">
        <v>967</v>
      </c>
      <c r="R7810" t="s">
        <v>14885</v>
      </c>
      <c r="S7810" t="s">
        <v>270</v>
      </c>
      <c r="T7810" t="b">
        <v>1</v>
      </c>
    </row>
    <row r="7811" spans="1:20" x14ac:dyDescent="0.25">
      <c r="A7811" t="s">
        <v>259</v>
      </c>
      <c r="B7811" t="s">
        <v>260</v>
      </c>
      <c r="C7811" t="s">
        <v>237</v>
      </c>
      <c r="D7811" t="s">
        <v>853</v>
      </c>
      <c r="E7811" t="s">
        <v>6035</v>
      </c>
      <c r="F7811" t="s">
        <v>13072</v>
      </c>
      <c r="G7811" t="s">
        <v>13073</v>
      </c>
      <c r="H7811">
        <v>3.0720000000000001</v>
      </c>
      <c r="I7811" t="s">
        <v>265</v>
      </c>
      <c r="J7811" t="s">
        <v>242</v>
      </c>
      <c r="K7811" t="s">
        <v>243</v>
      </c>
      <c r="L7811" t="s">
        <v>244</v>
      </c>
      <c r="M7811">
        <v>0</v>
      </c>
      <c r="N7811">
        <v>3.0720000000000001</v>
      </c>
      <c r="O7811" t="s">
        <v>518</v>
      </c>
      <c r="P7811" t="s">
        <v>14886</v>
      </c>
      <c r="Q7811" t="s">
        <v>858</v>
      </c>
      <c r="R7811" t="s">
        <v>14887</v>
      </c>
      <c r="S7811" t="s">
        <v>270</v>
      </c>
      <c r="T7811" t="b">
        <v>1</v>
      </c>
    </row>
    <row r="7812" spans="1:20" x14ac:dyDescent="0.25">
      <c r="A7812" t="s">
        <v>259</v>
      </c>
      <c r="B7812" t="s">
        <v>260</v>
      </c>
      <c r="C7812" t="s">
        <v>336</v>
      </c>
      <c r="D7812" t="s">
        <v>853</v>
      </c>
      <c r="E7812" t="s">
        <v>6035</v>
      </c>
      <c r="F7812" t="s">
        <v>13072</v>
      </c>
      <c r="G7812" t="s">
        <v>13073</v>
      </c>
      <c r="H7812">
        <v>21529</v>
      </c>
      <c r="I7812" t="s">
        <v>265</v>
      </c>
      <c r="J7812" t="s">
        <v>242</v>
      </c>
      <c r="K7812" t="s">
        <v>243</v>
      </c>
      <c r="L7812" t="s">
        <v>244</v>
      </c>
      <c r="M7812">
        <v>0</v>
      </c>
      <c r="N7812">
        <v>21529</v>
      </c>
      <c r="O7812" t="s">
        <v>518</v>
      </c>
      <c r="P7812" t="s">
        <v>14886</v>
      </c>
      <c r="Q7812" t="s">
        <v>858</v>
      </c>
      <c r="R7812" t="s">
        <v>14888</v>
      </c>
      <c r="S7812" t="s">
        <v>270</v>
      </c>
      <c r="T7812" t="b">
        <v>1</v>
      </c>
    </row>
    <row r="7813" spans="1:20" x14ac:dyDescent="0.25">
      <c r="A7813" t="s">
        <v>259</v>
      </c>
      <c r="B7813" t="s">
        <v>260</v>
      </c>
      <c r="C7813" t="s">
        <v>336</v>
      </c>
      <c r="D7813" t="s">
        <v>853</v>
      </c>
      <c r="E7813" t="s">
        <v>6035</v>
      </c>
      <c r="F7813" t="s">
        <v>13072</v>
      </c>
      <c r="G7813" t="s">
        <v>13073</v>
      </c>
      <c r="H7813">
        <v>48439</v>
      </c>
      <c r="I7813" t="s">
        <v>265</v>
      </c>
      <c r="J7813" t="s">
        <v>242</v>
      </c>
      <c r="K7813" t="s">
        <v>243</v>
      </c>
      <c r="L7813" t="s">
        <v>244</v>
      </c>
      <c r="M7813">
        <v>0</v>
      </c>
      <c r="N7813">
        <v>48439</v>
      </c>
      <c r="O7813" t="s">
        <v>518</v>
      </c>
      <c r="P7813" t="s">
        <v>14886</v>
      </c>
      <c r="Q7813" t="s">
        <v>858</v>
      </c>
      <c r="R7813" t="s">
        <v>14889</v>
      </c>
      <c r="S7813" t="s">
        <v>270</v>
      </c>
      <c r="T7813" t="b">
        <v>1</v>
      </c>
    </row>
    <row r="7814" spans="1:20" x14ac:dyDescent="0.25">
      <c r="A7814" t="s">
        <v>259</v>
      </c>
      <c r="B7814" t="s">
        <v>260</v>
      </c>
      <c r="C7814" t="s">
        <v>237</v>
      </c>
      <c r="D7814" t="s">
        <v>2380</v>
      </c>
      <c r="E7814" t="s">
        <v>975</v>
      </c>
      <c r="F7814" t="s">
        <v>10186</v>
      </c>
      <c r="G7814" t="s">
        <v>10187</v>
      </c>
      <c r="H7814">
        <v>0.2752</v>
      </c>
      <c r="I7814" t="s">
        <v>265</v>
      </c>
      <c r="J7814" t="s">
        <v>242</v>
      </c>
      <c r="K7814" t="s">
        <v>243</v>
      </c>
      <c r="L7814" t="s">
        <v>244</v>
      </c>
      <c r="M7814">
        <v>0</v>
      </c>
      <c r="N7814">
        <v>0.2752</v>
      </c>
      <c r="O7814" t="s">
        <v>1258</v>
      </c>
      <c r="P7814" t="s">
        <v>14890</v>
      </c>
      <c r="Q7814" t="s">
        <v>2384</v>
      </c>
      <c r="R7814" t="s">
        <v>14891</v>
      </c>
      <c r="S7814" t="s">
        <v>270</v>
      </c>
      <c r="T7814" t="b">
        <v>1</v>
      </c>
    </row>
    <row r="7815" spans="1:20" x14ac:dyDescent="0.25">
      <c r="A7815" t="s">
        <v>236</v>
      </c>
      <c r="B7815" t="s">
        <v>236</v>
      </c>
      <c r="C7815" t="s">
        <v>237</v>
      </c>
      <c r="D7815" t="s">
        <v>4909</v>
      </c>
      <c r="F7815" t="s">
        <v>1438</v>
      </c>
      <c r="G7815" t="s">
        <v>4948</v>
      </c>
      <c r="H7815">
        <v>3.6000000000000002E-4</v>
      </c>
      <c r="I7815" t="s">
        <v>254</v>
      </c>
      <c r="J7815" t="s">
        <v>242</v>
      </c>
      <c r="K7815" t="s">
        <v>243</v>
      </c>
      <c r="L7815" t="s">
        <v>244</v>
      </c>
      <c r="M7815">
        <v>0</v>
      </c>
      <c r="N7815">
        <v>3.6000000000000002E-4</v>
      </c>
      <c r="O7815" t="s">
        <v>365</v>
      </c>
      <c r="P7815" s="18" t="s">
        <v>11304</v>
      </c>
      <c r="Q7815" t="s">
        <v>4912</v>
      </c>
      <c r="R7815" t="s">
        <v>9379</v>
      </c>
      <c r="S7815" t="s">
        <v>249</v>
      </c>
      <c r="T7815" t="b">
        <v>0</v>
      </c>
    </row>
    <row r="7816" spans="1:20" x14ac:dyDescent="0.25">
      <c r="A7816" t="s">
        <v>236</v>
      </c>
      <c r="B7816" t="s">
        <v>236</v>
      </c>
      <c r="C7816" t="s">
        <v>237</v>
      </c>
      <c r="D7816" t="s">
        <v>1111</v>
      </c>
      <c r="F7816" t="s">
        <v>14108</v>
      </c>
      <c r="G7816" t="s">
        <v>14109</v>
      </c>
      <c r="H7816">
        <v>202.755</v>
      </c>
      <c r="I7816" t="s">
        <v>492</v>
      </c>
      <c r="J7816" t="s">
        <v>242</v>
      </c>
      <c r="K7816" t="s">
        <v>243</v>
      </c>
      <c r="L7816" t="s">
        <v>244</v>
      </c>
      <c r="M7816">
        <v>0</v>
      </c>
      <c r="N7816">
        <v>202.755</v>
      </c>
      <c r="O7816" t="s">
        <v>432</v>
      </c>
      <c r="P7816" t="s">
        <v>14892</v>
      </c>
      <c r="Q7816" t="s">
        <v>1116</v>
      </c>
      <c r="R7816" t="s">
        <v>14893</v>
      </c>
      <c r="S7816" t="s">
        <v>249</v>
      </c>
      <c r="T7816" t="b">
        <v>1</v>
      </c>
    </row>
    <row r="7817" spans="1:20" x14ac:dyDescent="0.25">
      <c r="A7817" t="s">
        <v>259</v>
      </c>
      <c r="B7817" t="s">
        <v>260</v>
      </c>
      <c r="C7817" t="s">
        <v>237</v>
      </c>
      <c r="D7817" t="s">
        <v>5325</v>
      </c>
      <c r="E7817" t="s">
        <v>4633</v>
      </c>
      <c r="F7817" t="s">
        <v>14894</v>
      </c>
      <c r="G7817" t="s">
        <v>14895</v>
      </c>
      <c r="H7817">
        <v>0.223</v>
      </c>
      <c r="I7817" t="s">
        <v>265</v>
      </c>
      <c r="J7817" t="s">
        <v>242</v>
      </c>
      <c r="K7817" t="s">
        <v>243</v>
      </c>
      <c r="L7817" t="s">
        <v>244</v>
      </c>
      <c r="M7817">
        <v>0</v>
      </c>
      <c r="N7817">
        <v>0.223</v>
      </c>
      <c r="O7817" t="s">
        <v>1690</v>
      </c>
      <c r="P7817" t="s">
        <v>14896</v>
      </c>
      <c r="Q7817" t="s">
        <v>5330</v>
      </c>
      <c r="R7817" t="s">
        <v>14897</v>
      </c>
      <c r="S7817" t="s">
        <v>270</v>
      </c>
      <c r="T7817" t="b">
        <v>1</v>
      </c>
    </row>
    <row r="7818" spans="1:20" x14ac:dyDescent="0.25">
      <c r="A7818" t="s">
        <v>236</v>
      </c>
      <c r="B7818" t="s">
        <v>236</v>
      </c>
      <c r="C7818" t="s">
        <v>237</v>
      </c>
      <c r="D7818" t="s">
        <v>392</v>
      </c>
      <c r="E7818" t="s">
        <v>251</v>
      </c>
      <c r="F7818" t="s">
        <v>479</v>
      </c>
      <c r="G7818" t="s">
        <v>3569</v>
      </c>
      <c r="H7818">
        <v>1</v>
      </c>
      <c r="I7818" t="s">
        <v>492</v>
      </c>
      <c r="J7818" t="s">
        <v>242</v>
      </c>
      <c r="K7818" t="s">
        <v>243</v>
      </c>
      <c r="L7818" t="s">
        <v>244</v>
      </c>
      <c r="M7818">
        <v>0</v>
      </c>
      <c r="N7818">
        <v>1</v>
      </c>
      <c r="O7818" t="s">
        <v>255</v>
      </c>
      <c r="P7818" t="s">
        <v>14898</v>
      </c>
      <c r="Q7818" t="s">
        <v>397</v>
      </c>
      <c r="R7818" t="s">
        <v>4631</v>
      </c>
      <c r="S7818" t="s">
        <v>249</v>
      </c>
      <c r="T7818" t="b">
        <v>1</v>
      </c>
    </row>
    <row r="7819" spans="1:20" x14ac:dyDescent="0.25">
      <c r="A7819" t="s">
        <v>259</v>
      </c>
      <c r="B7819" t="s">
        <v>260</v>
      </c>
      <c r="C7819" t="s">
        <v>237</v>
      </c>
      <c r="D7819" t="s">
        <v>399</v>
      </c>
      <c r="E7819" t="s">
        <v>8374</v>
      </c>
      <c r="F7819" t="s">
        <v>8375</v>
      </c>
      <c r="G7819" t="s">
        <v>8376</v>
      </c>
      <c r="H7819">
        <v>0.465831</v>
      </c>
      <c r="I7819" t="s">
        <v>265</v>
      </c>
      <c r="J7819" t="s">
        <v>242</v>
      </c>
      <c r="K7819" t="s">
        <v>243</v>
      </c>
      <c r="L7819" t="s">
        <v>244</v>
      </c>
      <c r="M7819">
        <v>0</v>
      </c>
      <c r="N7819">
        <v>0.465831</v>
      </c>
      <c r="O7819" t="s">
        <v>372</v>
      </c>
      <c r="P7819" t="s">
        <v>14899</v>
      </c>
      <c r="Q7819" t="s">
        <v>404</v>
      </c>
      <c r="R7819" t="s">
        <v>14900</v>
      </c>
      <c r="S7819" t="s">
        <v>270</v>
      </c>
      <c r="T7819" t="b">
        <v>1</v>
      </c>
    </row>
    <row r="7820" spans="1:20" x14ac:dyDescent="0.25">
      <c r="A7820" t="s">
        <v>259</v>
      </c>
      <c r="B7820" t="s">
        <v>260</v>
      </c>
      <c r="C7820" t="s">
        <v>237</v>
      </c>
      <c r="D7820" t="s">
        <v>627</v>
      </c>
      <c r="E7820" t="s">
        <v>14901</v>
      </c>
      <c r="F7820" t="s">
        <v>14902</v>
      </c>
      <c r="G7820" t="s">
        <v>14902</v>
      </c>
      <c r="H7820">
        <v>0.23</v>
      </c>
      <c r="I7820" t="s">
        <v>265</v>
      </c>
      <c r="J7820" t="s">
        <v>242</v>
      </c>
      <c r="K7820" t="s">
        <v>243</v>
      </c>
      <c r="L7820" t="s">
        <v>244</v>
      </c>
      <c r="M7820">
        <v>0</v>
      </c>
      <c r="N7820">
        <v>0.23</v>
      </c>
      <c r="O7820" t="s">
        <v>324</v>
      </c>
      <c r="P7820" t="s">
        <v>9485</v>
      </c>
      <c r="Q7820" t="s">
        <v>631</v>
      </c>
      <c r="R7820" t="s">
        <v>14903</v>
      </c>
      <c r="S7820" t="s">
        <v>270</v>
      </c>
      <c r="T7820" t="b">
        <v>1</v>
      </c>
    </row>
    <row r="7821" spans="1:20" x14ac:dyDescent="0.25">
      <c r="A7821" t="s">
        <v>259</v>
      </c>
      <c r="B7821" t="s">
        <v>260</v>
      </c>
      <c r="C7821" t="s">
        <v>237</v>
      </c>
      <c r="D7821" t="s">
        <v>406</v>
      </c>
      <c r="E7821" t="s">
        <v>5609</v>
      </c>
      <c r="F7821" t="s">
        <v>10563</v>
      </c>
      <c r="G7821" t="s">
        <v>10563</v>
      </c>
      <c r="H7821">
        <v>14.641</v>
      </c>
      <c r="I7821" t="s">
        <v>265</v>
      </c>
      <c r="J7821" t="s">
        <v>242</v>
      </c>
      <c r="K7821" t="s">
        <v>243</v>
      </c>
      <c r="L7821" t="s">
        <v>244</v>
      </c>
      <c r="M7821">
        <v>0</v>
      </c>
      <c r="N7821">
        <v>14.641</v>
      </c>
      <c r="O7821" t="s">
        <v>952</v>
      </c>
      <c r="P7821" t="s">
        <v>3308</v>
      </c>
      <c r="Q7821" t="s">
        <v>410</v>
      </c>
      <c r="R7821" t="s">
        <v>14904</v>
      </c>
      <c r="S7821" t="s">
        <v>270</v>
      </c>
      <c r="T7821" t="b">
        <v>0</v>
      </c>
    </row>
    <row r="7822" spans="1:20" x14ac:dyDescent="0.25">
      <c r="A7822" t="s">
        <v>259</v>
      </c>
      <c r="B7822" t="s">
        <v>260</v>
      </c>
      <c r="C7822" t="s">
        <v>294</v>
      </c>
      <c r="D7822" t="s">
        <v>406</v>
      </c>
      <c r="E7822" t="s">
        <v>5609</v>
      </c>
      <c r="F7822" t="s">
        <v>10563</v>
      </c>
      <c r="G7822" t="s">
        <v>10563</v>
      </c>
      <c r="H7822">
        <v>10.337</v>
      </c>
      <c r="I7822" t="s">
        <v>265</v>
      </c>
      <c r="J7822" t="s">
        <v>242</v>
      </c>
      <c r="K7822" t="s">
        <v>243</v>
      </c>
      <c r="L7822" t="s">
        <v>244</v>
      </c>
      <c r="M7822">
        <v>0</v>
      </c>
      <c r="N7822">
        <v>10.337</v>
      </c>
      <c r="O7822" t="s">
        <v>721</v>
      </c>
      <c r="P7822" t="s">
        <v>3308</v>
      </c>
      <c r="Q7822" t="s">
        <v>410</v>
      </c>
      <c r="R7822" t="s">
        <v>14904</v>
      </c>
      <c r="S7822" t="s">
        <v>270</v>
      </c>
      <c r="T7822" t="b">
        <v>0</v>
      </c>
    </row>
    <row r="7823" spans="1:20" x14ac:dyDescent="0.25">
      <c r="A7823" t="s">
        <v>259</v>
      </c>
      <c r="B7823" t="s">
        <v>260</v>
      </c>
      <c r="C7823" t="s">
        <v>237</v>
      </c>
      <c r="D7823" t="s">
        <v>4798</v>
      </c>
      <c r="E7823" t="s">
        <v>13206</v>
      </c>
      <c r="F7823" t="s">
        <v>13353</v>
      </c>
      <c r="G7823" t="s">
        <v>13353</v>
      </c>
      <c r="H7823">
        <v>0.61399999999999999</v>
      </c>
      <c r="I7823" t="s">
        <v>265</v>
      </c>
      <c r="J7823" t="s">
        <v>242</v>
      </c>
      <c r="K7823" t="s">
        <v>243</v>
      </c>
      <c r="L7823" t="s">
        <v>244</v>
      </c>
      <c r="M7823">
        <v>0</v>
      </c>
      <c r="N7823">
        <v>0.61399999999999999</v>
      </c>
      <c r="O7823" t="s">
        <v>952</v>
      </c>
      <c r="P7823" s="18" t="s">
        <v>6252</v>
      </c>
      <c r="Q7823" t="s">
        <v>4800</v>
      </c>
      <c r="R7823" t="s">
        <v>14905</v>
      </c>
      <c r="S7823" t="s">
        <v>270</v>
      </c>
      <c r="T7823" t="b">
        <v>0</v>
      </c>
    </row>
    <row r="7824" spans="1:20" x14ac:dyDescent="0.25">
      <c r="A7824" t="s">
        <v>236</v>
      </c>
      <c r="B7824" t="s">
        <v>236</v>
      </c>
      <c r="C7824" t="s">
        <v>237</v>
      </c>
      <c r="D7824" t="s">
        <v>238</v>
      </c>
      <c r="E7824" t="s">
        <v>251</v>
      </c>
      <c r="F7824" t="s">
        <v>252</v>
      </c>
      <c r="G7824" t="s">
        <v>4394</v>
      </c>
      <c r="H7824">
        <v>8.0999999999999996E-3</v>
      </c>
      <c r="I7824" t="s">
        <v>341</v>
      </c>
      <c r="J7824" t="s">
        <v>242</v>
      </c>
      <c r="K7824" t="s">
        <v>243</v>
      </c>
      <c r="L7824" t="s">
        <v>244</v>
      </c>
      <c r="M7824">
        <v>0</v>
      </c>
      <c r="N7824">
        <v>8.0999999999999996E-3</v>
      </c>
      <c r="O7824" t="s">
        <v>255</v>
      </c>
      <c r="P7824" t="s">
        <v>14906</v>
      </c>
      <c r="Q7824" t="s">
        <v>247</v>
      </c>
      <c r="R7824" t="s">
        <v>1612</v>
      </c>
      <c r="S7824" t="s">
        <v>249</v>
      </c>
      <c r="T7824" t="b">
        <v>1</v>
      </c>
    </row>
    <row r="7825" spans="1:20" x14ac:dyDescent="0.25">
      <c r="A7825" t="s">
        <v>259</v>
      </c>
      <c r="B7825" t="s">
        <v>260</v>
      </c>
      <c r="C7825" t="s">
        <v>237</v>
      </c>
      <c r="D7825" t="s">
        <v>1187</v>
      </c>
      <c r="E7825" t="s">
        <v>2641</v>
      </c>
      <c r="F7825" t="s">
        <v>14907</v>
      </c>
      <c r="G7825" t="s">
        <v>14908</v>
      </c>
      <c r="H7825">
        <v>0.20499999999999999</v>
      </c>
      <c r="I7825" t="s">
        <v>265</v>
      </c>
      <c r="J7825" t="s">
        <v>242</v>
      </c>
      <c r="K7825" t="s">
        <v>243</v>
      </c>
      <c r="L7825" t="s">
        <v>244</v>
      </c>
      <c r="M7825">
        <v>0</v>
      </c>
      <c r="N7825">
        <v>0.20499999999999999</v>
      </c>
      <c r="O7825" t="s">
        <v>446</v>
      </c>
      <c r="P7825" t="s">
        <v>14909</v>
      </c>
      <c r="Q7825" t="s">
        <v>1192</v>
      </c>
      <c r="R7825" t="s">
        <v>14910</v>
      </c>
      <c r="S7825" t="s">
        <v>270</v>
      </c>
      <c r="T7825" t="b">
        <v>1</v>
      </c>
    </row>
    <row r="7826" spans="1:20" x14ac:dyDescent="0.25">
      <c r="A7826" t="s">
        <v>259</v>
      </c>
      <c r="B7826" t="s">
        <v>260</v>
      </c>
      <c r="C7826" t="s">
        <v>294</v>
      </c>
      <c r="D7826" t="s">
        <v>1187</v>
      </c>
      <c r="E7826" t="s">
        <v>2641</v>
      </c>
      <c r="F7826" t="s">
        <v>14907</v>
      </c>
      <c r="G7826" t="s">
        <v>14908</v>
      </c>
      <c r="H7826">
        <v>0.113</v>
      </c>
      <c r="I7826" t="s">
        <v>265</v>
      </c>
      <c r="J7826" t="s">
        <v>242</v>
      </c>
      <c r="K7826" t="s">
        <v>243</v>
      </c>
      <c r="L7826" t="s">
        <v>244</v>
      </c>
      <c r="M7826">
        <v>0</v>
      </c>
      <c r="N7826">
        <v>0.113</v>
      </c>
      <c r="O7826" t="s">
        <v>446</v>
      </c>
      <c r="P7826" t="s">
        <v>14909</v>
      </c>
      <c r="Q7826" t="s">
        <v>1192</v>
      </c>
      <c r="R7826" t="s">
        <v>14910</v>
      </c>
      <c r="S7826" t="s">
        <v>270</v>
      </c>
      <c r="T7826" t="b">
        <v>1</v>
      </c>
    </row>
    <row r="7827" spans="1:20" x14ac:dyDescent="0.25">
      <c r="A7827" t="s">
        <v>259</v>
      </c>
      <c r="B7827" t="s">
        <v>260</v>
      </c>
      <c r="C7827" t="s">
        <v>237</v>
      </c>
      <c r="D7827" t="s">
        <v>1530</v>
      </c>
      <c r="E7827" t="s">
        <v>2832</v>
      </c>
      <c r="F7827" t="s">
        <v>6992</v>
      </c>
      <c r="G7827" t="s">
        <v>6992</v>
      </c>
      <c r="H7827">
        <v>0.72</v>
      </c>
      <c r="I7827" t="s">
        <v>265</v>
      </c>
      <c r="J7827" t="s">
        <v>242</v>
      </c>
      <c r="K7827" t="s">
        <v>243</v>
      </c>
      <c r="L7827" t="s">
        <v>244</v>
      </c>
      <c r="M7827">
        <v>0</v>
      </c>
      <c r="N7827">
        <v>0.72</v>
      </c>
      <c r="O7827" t="s">
        <v>1378</v>
      </c>
      <c r="P7827" t="s">
        <v>1532</v>
      </c>
      <c r="Q7827" t="s">
        <v>1533</v>
      </c>
      <c r="R7827" t="s">
        <v>14911</v>
      </c>
      <c r="S7827" t="s">
        <v>270</v>
      </c>
      <c r="T7827" t="b">
        <v>0</v>
      </c>
    </row>
    <row r="7828" spans="1:20" x14ac:dyDescent="0.25">
      <c r="A7828" t="s">
        <v>259</v>
      </c>
      <c r="B7828" t="s">
        <v>260</v>
      </c>
      <c r="C7828" t="s">
        <v>237</v>
      </c>
      <c r="D7828" t="s">
        <v>2093</v>
      </c>
      <c r="E7828" t="s">
        <v>5993</v>
      </c>
      <c r="F7828" t="s">
        <v>14912</v>
      </c>
      <c r="G7828" t="s">
        <v>14913</v>
      </c>
      <c r="H7828">
        <v>0.18573600000000001</v>
      </c>
      <c r="I7828" t="s">
        <v>265</v>
      </c>
      <c r="J7828" t="s">
        <v>242</v>
      </c>
      <c r="K7828" t="s">
        <v>243</v>
      </c>
      <c r="L7828" t="s">
        <v>244</v>
      </c>
      <c r="M7828">
        <v>0</v>
      </c>
      <c r="N7828">
        <v>0.18573600000000001</v>
      </c>
      <c r="O7828" t="s">
        <v>372</v>
      </c>
      <c r="P7828" t="s">
        <v>14914</v>
      </c>
      <c r="Q7828" t="s">
        <v>2098</v>
      </c>
      <c r="R7828" t="s">
        <v>14915</v>
      </c>
      <c r="S7828" t="s">
        <v>270</v>
      </c>
      <c r="T7828" t="b">
        <v>1</v>
      </c>
    </row>
    <row r="7829" spans="1:20" x14ac:dyDescent="0.25">
      <c r="A7829" t="s">
        <v>259</v>
      </c>
      <c r="B7829" t="s">
        <v>260</v>
      </c>
      <c r="C7829" t="s">
        <v>294</v>
      </c>
      <c r="D7829" t="s">
        <v>2093</v>
      </c>
      <c r="E7829" t="s">
        <v>5993</v>
      </c>
      <c r="F7829" t="s">
        <v>14912</v>
      </c>
      <c r="G7829" t="s">
        <v>14913</v>
      </c>
      <c r="H7829">
        <v>9.4247999999999998E-2</v>
      </c>
      <c r="I7829" t="s">
        <v>265</v>
      </c>
      <c r="J7829" t="s">
        <v>242</v>
      </c>
      <c r="K7829" t="s">
        <v>243</v>
      </c>
      <c r="L7829" t="s">
        <v>244</v>
      </c>
      <c r="M7829">
        <v>0</v>
      </c>
      <c r="N7829">
        <v>9.4247999999999998E-2</v>
      </c>
      <c r="O7829" t="s">
        <v>372</v>
      </c>
      <c r="P7829" t="s">
        <v>14914</v>
      </c>
      <c r="Q7829" t="s">
        <v>2098</v>
      </c>
      <c r="R7829" t="s">
        <v>14915</v>
      </c>
      <c r="S7829" t="s">
        <v>270</v>
      </c>
      <c r="T7829" t="b">
        <v>1</v>
      </c>
    </row>
    <row r="7830" spans="1:20" x14ac:dyDescent="0.25">
      <c r="A7830" t="s">
        <v>259</v>
      </c>
      <c r="B7830" t="s">
        <v>382</v>
      </c>
      <c r="C7830" t="s">
        <v>237</v>
      </c>
      <c r="D7830" t="s">
        <v>5499</v>
      </c>
      <c r="E7830" t="s">
        <v>7848</v>
      </c>
      <c r="F7830" t="s">
        <v>736</v>
      </c>
      <c r="G7830" t="s">
        <v>736</v>
      </c>
      <c r="H7830">
        <v>0.128</v>
      </c>
      <c r="I7830" t="s">
        <v>265</v>
      </c>
      <c r="J7830" t="s">
        <v>242</v>
      </c>
      <c r="K7830" t="s">
        <v>243</v>
      </c>
      <c r="L7830" t="s">
        <v>244</v>
      </c>
      <c r="M7830">
        <v>0</v>
      </c>
      <c r="N7830">
        <v>0.128</v>
      </c>
      <c r="O7830" t="s">
        <v>386</v>
      </c>
      <c r="P7830" t="s">
        <v>14916</v>
      </c>
      <c r="Q7830" t="s">
        <v>5504</v>
      </c>
      <c r="R7830" t="s">
        <v>14917</v>
      </c>
      <c r="S7830" t="s">
        <v>390</v>
      </c>
      <c r="T7830" t="b">
        <v>1</v>
      </c>
    </row>
    <row r="7831" spans="1:20" x14ac:dyDescent="0.25">
      <c r="A7831" t="s">
        <v>259</v>
      </c>
      <c r="B7831" t="s">
        <v>260</v>
      </c>
      <c r="C7831" t="s">
        <v>237</v>
      </c>
      <c r="D7831" t="s">
        <v>412</v>
      </c>
      <c r="E7831" t="s">
        <v>5155</v>
      </c>
      <c r="F7831" t="s">
        <v>5480</v>
      </c>
      <c r="G7831" t="s">
        <v>5480</v>
      </c>
      <c r="H7831">
        <v>2.5339999999999998</v>
      </c>
      <c r="I7831" t="s">
        <v>265</v>
      </c>
      <c r="J7831" t="s">
        <v>242</v>
      </c>
      <c r="K7831" t="s">
        <v>243</v>
      </c>
      <c r="L7831" t="s">
        <v>244</v>
      </c>
      <c r="M7831">
        <v>0</v>
      </c>
      <c r="N7831">
        <v>2.5339999999999998</v>
      </c>
      <c r="O7831" t="s">
        <v>372</v>
      </c>
      <c r="P7831" t="s">
        <v>14918</v>
      </c>
      <c r="Q7831" t="s">
        <v>416</v>
      </c>
      <c r="R7831" t="s">
        <v>14919</v>
      </c>
      <c r="S7831" t="s">
        <v>270</v>
      </c>
      <c r="T7831" t="b">
        <v>1</v>
      </c>
    </row>
    <row r="7832" spans="1:20" x14ac:dyDescent="0.25">
      <c r="A7832" t="s">
        <v>259</v>
      </c>
      <c r="B7832" t="s">
        <v>260</v>
      </c>
      <c r="C7832" t="s">
        <v>237</v>
      </c>
      <c r="D7832" t="s">
        <v>1953</v>
      </c>
      <c r="E7832" t="s">
        <v>7201</v>
      </c>
      <c r="F7832" t="s">
        <v>9316</v>
      </c>
      <c r="G7832" t="s">
        <v>9316</v>
      </c>
      <c r="H7832">
        <v>0.50675999999999999</v>
      </c>
      <c r="I7832" t="s">
        <v>265</v>
      </c>
      <c r="J7832" t="s">
        <v>242</v>
      </c>
      <c r="K7832" t="s">
        <v>243</v>
      </c>
      <c r="L7832" t="s">
        <v>244</v>
      </c>
      <c r="M7832">
        <v>0</v>
      </c>
      <c r="N7832">
        <v>0.50675999999999999</v>
      </c>
      <c r="O7832" t="s">
        <v>372</v>
      </c>
      <c r="P7832" t="s">
        <v>14920</v>
      </c>
      <c r="Q7832" t="s">
        <v>1957</v>
      </c>
      <c r="R7832" t="s">
        <v>14921</v>
      </c>
      <c r="S7832" t="s">
        <v>270</v>
      </c>
      <c r="T7832" t="b">
        <v>1</v>
      </c>
    </row>
    <row r="7833" spans="1:20" x14ac:dyDescent="0.25">
      <c r="A7833" t="s">
        <v>259</v>
      </c>
      <c r="B7833" t="s">
        <v>260</v>
      </c>
      <c r="C7833" t="s">
        <v>294</v>
      </c>
      <c r="D7833" t="s">
        <v>1953</v>
      </c>
      <c r="E7833" t="s">
        <v>7201</v>
      </c>
      <c r="F7833" t="s">
        <v>9316</v>
      </c>
      <c r="G7833" t="s">
        <v>9316</v>
      </c>
      <c r="H7833">
        <v>0.2712</v>
      </c>
      <c r="I7833" t="s">
        <v>265</v>
      </c>
      <c r="J7833" t="s">
        <v>242</v>
      </c>
      <c r="K7833" t="s">
        <v>243</v>
      </c>
      <c r="L7833" t="s">
        <v>244</v>
      </c>
      <c r="M7833">
        <v>0</v>
      </c>
      <c r="N7833">
        <v>0.2712</v>
      </c>
      <c r="O7833" t="s">
        <v>1258</v>
      </c>
      <c r="P7833" t="s">
        <v>14920</v>
      </c>
      <c r="Q7833" t="s">
        <v>1957</v>
      </c>
      <c r="R7833" t="s">
        <v>14921</v>
      </c>
      <c r="S7833" t="s">
        <v>270</v>
      </c>
      <c r="T7833" t="b">
        <v>1</v>
      </c>
    </row>
    <row r="7834" spans="1:20" x14ac:dyDescent="0.25">
      <c r="A7834" t="s">
        <v>259</v>
      </c>
      <c r="B7834" t="s">
        <v>260</v>
      </c>
      <c r="C7834" t="s">
        <v>237</v>
      </c>
      <c r="D7834" t="s">
        <v>943</v>
      </c>
      <c r="E7834" t="s">
        <v>944</v>
      </c>
      <c r="F7834" t="s">
        <v>14922</v>
      </c>
      <c r="G7834" t="s">
        <v>14922</v>
      </c>
      <c r="H7834">
        <v>4.7960000000000003</v>
      </c>
      <c r="I7834" t="s">
        <v>265</v>
      </c>
      <c r="J7834" t="s">
        <v>242</v>
      </c>
      <c r="K7834" t="s">
        <v>243</v>
      </c>
      <c r="L7834" t="s">
        <v>244</v>
      </c>
      <c r="M7834">
        <v>0</v>
      </c>
      <c r="N7834">
        <v>4.7960000000000003</v>
      </c>
      <c r="O7834" t="s">
        <v>324</v>
      </c>
      <c r="P7834" t="s">
        <v>14923</v>
      </c>
      <c r="Q7834" t="s">
        <v>947</v>
      </c>
      <c r="R7834" t="s">
        <v>14924</v>
      </c>
      <c r="S7834" t="s">
        <v>270</v>
      </c>
      <c r="T7834" t="b">
        <v>1</v>
      </c>
    </row>
    <row r="7835" spans="1:20" x14ac:dyDescent="0.25">
      <c r="A7835" t="s">
        <v>259</v>
      </c>
      <c r="B7835" t="s">
        <v>260</v>
      </c>
      <c r="C7835" t="s">
        <v>294</v>
      </c>
      <c r="D7835" t="s">
        <v>943</v>
      </c>
      <c r="E7835" t="s">
        <v>944</v>
      </c>
      <c r="F7835" t="s">
        <v>14922</v>
      </c>
      <c r="G7835" t="s">
        <v>14922</v>
      </c>
      <c r="H7835">
        <v>1.4410000000000001</v>
      </c>
      <c r="I7835" t="s">
        <v>265</v>
      </c>
      <c r="J7835" t="s">
        <v>242</v>
      </c>
      <c r="K7835" t="s">
        <v>243</v>
      </c>
      <c r="L7835" t="s">
        <v>244</v>
      </c>
      <c r="M7835">
        <v>0</v>
      </c>
      <c r="N7835">
        <v>1.4410000000000001</v>
      </c>
      <c r="O7835" t="s">
        <v>324</v>
      </c>
      <c r="P7835" t="s">
        <v>14923</v>
      </c>
      <c r="Q7835" t="s">
        <v>947</v>
      </c>
      <c r="R7835" t="s">
        <v>14924</v>
      </c>
      <c r="S7835" t="s">
        <v>270</v>
      </c>
      <c r="T7835" t="b">
        <v>1</v>
      </c>
    </row>
    <row r="7836" spans="1:20" x14ac:dyDescent="0.25">
      <c r="A7836" t="s">
        <v>259</v>
      </c>
      <c r="B7836" t="s">
        <v>260</v>
      </c>
      <c r="C7836" t="s">
        <v>237</v>
      </c>
      <c r="D7836" t="s">
        <v>5235</v>
      </c>
      <c r="E7836" t="s">
        <v>2649</v>
      </c>
      <c r="F7836" t="s">
        <v>2650</v>
      </c>
      <c r="G7836" t="s">
        <v>2650</v>
      </c>
      <c r="H7836">
        <v>0.21099999999999999</v>
      </c>
      <c r="I7836" t="s">
        <v>265</v>
      </c>
      <c r="J7836" t="s">
        <v>242</v>
      </c>
      <c r="K7836" t="s">
        <v>243</v>
      </c>
      <c r="L7836" t="s">
        <v>244</v>
      </c>
      <c r="M7836">
        <v>0</v>
      </c>
      <c r="N7836">
        <v>0.21099999999999999</v>
      </c>
      <c r="O7836" t="s">
        <v>298</v>
      </c>
      <c r="P7836" t="s">
        <v>14925</v>
      </c>
      <c r="Q7836" t="s">
        <v>5239</v>
      </c>
      <c r="R7836" t="s">
        <v>14926</v>
      </c>
      <c r="S7836" t="s">
        <v>270</v>
      </c>
      <c r="T7836" t="b">
        <v>1</v>
      </c>
    </row>
    <row r="7837" spans="1:20" x14ac:dyDescent="0.25">
      <c r="A7837" t="s">
        <v>259</v>
      </c>
      <c r="B7837" t="s">
        <v>260</v>
      </c>
      <c r="C7837" t="s">
        <v>294</v>
      </c>
      <c r="D7837" t="s">
        <v>5235</v>
      </c>
      <c r="E7837" t="s">
        <v>2649</v>
      </c>
      <c r="F7837" t="s">
        <v>2650</v>
      </c>
      <c r="G7837" t="s">
        <v>2650</v>
      </c>
      <c r="H7837">
        <v>0.16500000000000001</v>
      </c>
      <c r="I7837" t="s">
        <v>265</v>
      </c>
      <c r="J7837" t="s">
        <v>242</v>
      </c>
      <c r="K7837" t="s">
        <v>243</v>
      </c>
      <c r="L7837" t="s">
        <v>244</v>
      </c>
      <c r="M7837">
        <v>0</v>
      </c>
      <c r="N7837">
        <v>0.16500000000000001</v>
      </c>
      <c r="O7837" t="s">
        <v>576</v>
      </c>
      <c r="P7837" t="s">
        <v>14925</v>
      </c>
      <c r="Q7837" t="s">
        <v>5239</v>
      </c>
      <c r="R7837" t="s">
        <v>14926</v>
      </c>
      <c r="S7837" t="s">
        <v>270</v>
      </c>
      <c r="T7837" t="b">
        <v>1</v>
      </c>
    </row>
    <row r="7838" spans="1:20" x14ac:dyDescent="0.25">
      <c r="A7838" t="s">
        <v>236</v>
      </c>
      <c r="B7838" t="s">
        <v>236</v>
      </c>
      <c r="C7838" t="s">
        <v>336</v>
      </c>
      <c r="D7838" t="s">
        <v>3096</v>
      </c>
      <c r="E7838" t="s">
        <v>14927</v>
      </c>
      <c r="F7838" t="s">
        <v>14928</v>
      </c>
      <c r="G7838" t="s">
        <v>14929</v>
      </c>
      <c r="H7838">
        <v>1769157</v>
      </c>
      <c r="I7838" t="s">
        <v>341</v>
      </c>
      <c r="J7838" t="s">
        <v>242</v>
      </c>
      <c r="K7838" t="s">
        <v>243</v>
      </c>
      <c r="L7838" t="s">
        <v>244</v>
      </c>
      <c r="M7838">
        <v>0</v>
      </c>
      <c r="N7838">
        <v>1769157</v>
      </c>
      <c r="O7838" t="s">
        <v>1762</v>
      </c>
      <c r="P7838" t="s">
        <v>5494</v>
      </c>
      <c r="Q7838" t="s">
        <v>3101</v>
      </c>
      <c r="R7838" t="s">
        <v>14930</v>
      </c>
      <c r="S7838" t="s">
        <v>249</v>
      </c>
      <c r="T7838" t="b">
        <v>0</v>
      </c>
    </row>
    <row r="7839" spans="1:20" x14ac:dyDescent="0.25">
      <c r="A7839" t="s">
        <v>236</v>
      </c>
      <c r="B7839" t="s">
        <v>236</v>
      </c>
      <c r="C7839" t="s">
        <v>336</v>
      </c>
      <c r="D7839" t="s">
        <v>3096</v>
      </c>
      <c r="E7839" t="s">
        <v>14927</v>
      </c>
      <c r="F7839" t="s">
        <v>14928</v>
      </c>
      <c r="G7839" t="s">
        <v>14929</v>
      </c>
      <c r="H7839">
        <v>4231633</v>
      </c>
      <c r="I7839" t="s">
        <v>341</v>
      </c>
      <c r="J7839" t="s">
        <v>242</v>
      </c>
      <c r="K7839" t="s">
        <v>243</v>
      </c>
      <c r="L7839" t="s">
        <v>244</v>
      </c>
      <c r="M7839">
        <v>0</v>
      </c>
      <c r="N7839">
        <v>4231633</v>
      </c>
      <c r="O7839" t="s">
        <v>1762</v>
      </c>
      <c r="P7839" t="s">
        <v>5494</v>
      </c>
      <c r="Q7839" t="s">
        <v>3101</v>
      </c>
      <c r="R7839" t="s">
        <v>14931</v>
      </c>
      <c r="S7839" t="s">
        <v>249</v>
      </c>
      <c r="T7839" t="b">
        <v>0</v>
      </c>
    </row>
    <row r="7840" spans="1:20" x14ac:dyDescent="0.25">
      <c r="A7840" t="s">
        <v>259</v>
      </c>
      <c r="B7840" t="s">
        <v>260</v>
      </c>
      <c r="C7840" t="s">
        <v>237</v>
      </c>
      <c r="D7840" t="s">
        <v>1187</v>
      </c>
      <c r="E7840" t="s">
        <v>2641</v>
      </c>
      <c r="F7840" t="s">
        <v>2641</v>
      </c>
      <c r="G7840" t="s">
        <v>2642</v>
      </c>
      <c r="H7840">
        <v>0.82</v>
      </c>
      <c r="I7840" t="s">
        <v>265</v>
      </c>
      <c r="J7840" t="s">
        <v>242</v>
      </c>
      <c r="K7840" t="s">
        <v>243</v>
      </c>
      <c r="L7840" t="s">
        <v>244</v>
      </c>
      <c r="M7840">
        <v>0</v>
      </c>
      <c r="N7840">
        <v>0.82</v>
      </c>
      <c r="O7840" t="s">
        <v>266</v>
      </c>
      <c r="P7840" t="s">
        <v>14932</v>
      </c>
      <c r="Q7840" t="s">
        <v>1192</v>
      </c>
      <c r="R7840" t="s">
        <v>14933</v>
      </c>
      <c r="S7840" t="s">
        <v>270</v>
      </c>
      <c r="T7840" t="b">
        <v>1</v>
      </c>
    </row>
    <row r="7841" spans="1:20" x14ac:dyDescent="0.25">
      <c r="A7841" t="s">
        <v>259</v>
      </c>
      <c r="B7841" t="s">
        <v>260</v>
      </c>
      <c r="C7841" t="s">
        <v>294</v>
      </c>
      <c r="D7841" t="s">
        <v>1187</v>
      </c>
      <c r="E7841" t="s">
        <v>2641</v>
      </c>
      <c r="F7841" t="s">
        <v>2641</v>
      </c>
      <c r="G7841" t="s">
        <v>2642</v>
      </c>
      <c r="H7841">
        <v>0.45200000000000001</v>
      </c>
      <c r="I7841" t="s">
        <v>265</v>
      </c>
      <c r="J7841" t="s">
        <v>242</v>
      </c>
      <c r="K7841" t="s">
        <v>243</v>
      </c>
      <c r="L7841" t="s">
        <v>244</v>
      </c>
      <c r="M7841">
        <v>0</v>
      </c>
      <c r="N7841">
        <v>0.45200000000000001</v>
      </c>
      <c r="O7841" t="s">
        <v>266</v>
      </c>
      <c r="P7841" t="s">
        <v>14932</v>
      </c>
      <c r="Q7841" t="s">
        <v>1192</v>
      </c>
      <c r="R7841" t="s">
        <v>14933</v>
      </c>
      <c r="S7841" t="s">
        <v>270</v>
      </c>
      <c r="T7841" t="b">
        <v>1</v>
      </c>
    </row>
    <row r="7842" spans="1:20" x14ac:dyDescent="0.25">
      <c r="A7842" t="s">
        <v>259</v>
      </c>
      <c r="B7842" t="s">
        <v>260</v>
      </c>
      <c r="C7842" t="s">
        <v>237</v>
      </c>
      <c r="D7842" t="s">
        <v>1305</v>
      </c>
      <c r="E7842" t="s">
        <v>4185</v>
      </c>
      <c r="F7842" t="s">
        <v>5468</v>
      </c>
      <c r="G7842" t="s">
        <v>6759</v>
      </c>
      <c r="H7842">
        <v>5.04E-2</v>
      </c>
      <c r="I7842" t="s">
        <v>265</v>
      </c>
      <c r="J7842" t="s">
        <v>242</v>
      </c>
      <c r="K7842" t="s">
        <v>243</v>
      </c>
      <c r="L7842" t="s">
        <v>244</v>
      </c>
      <c r="M7842">
        <v>0</v>
      </c>
      <c r="N7842">
        <v>5.04E-2</v>
      </c>
      <c r="O7842" t="s">
        <v>1309</v>
      </c>
      <c r="P7842" t="s">
        <v>13298</v>
      </c>
      <c r="Q7842" t="s">
        <v>1311</v>
      </c>
      <c r="R7842" t="s">
        <v>14934</v>
      </c>
      <c r="S7842" t="s">
        <v>270</v>
      </c>
      <c r="T7842" t="b">
        <v>1</v>
      </c>
    </row>
    <row r="7843" spans="1:20" x14ac:dyDescent="0.25">
      <c r="A7843" t="s">
        <v>259</v>
      </c>
      <c r="B7843" t="s">
        <v>260</v>
      </c>
      <c r="C7843" t="s">
        <v>237</v>
      </c>
      <c r="D7843" t="s">
        <v>2690</v>
      </c>
      <c r="E7843" t="s">
        <v>2691</v>
      </c>
      <c r="F7843" t="s">
        <v>13062</v>
      </c>
      <c r="G7843" t="s">
        <v>13063</v>
      </c>
      <c r="H7843">
        <v>0.54100000000000004</v>
      </c>
      <c r="I7843" t="s">
        <v>265</v>
      </c>
      <c r="J7843" t="s">
        <v>242</v>
      </c>
      <c r="K7843" t="s">
        <v>243</v>
      </c>
      <c r="L7843" t="s">
        <v>244</v>
      </c>
      <c r="M7843">
        <v>0</v>
      </c>
      <c r="N7843">
        <v>0.54100000000000004</v>
      </c>
      <c r="O7843" t="s">
        <v>310</v>
      </c>
      <c r="P7843" t="s">
        <v>14935</v>
      </c>
      <c r="Q7843" t="s">
        <v>2694</v>
      </c>
      <c r="R7843" t="s">
        <v>14936</v>
      </c>
      <c r="S7843" t="s">
        <v>270</v>
      </c>
      <c r="T7843" t="b">
        <v>1</v>
      </c>
    </row>
    <row r="7844" spans="1:20" x14ac:dyDescent="0.25">
      <c r="A7844" t="s">
        <v>259</v>
      </c>
      <c r="B7844" t="s">
        <v>260</v>
      </c>
      <c r="C7844" t="s">
        <v>294</v>
      </c>
      <c r="D7844" t="s">
        <v>2690</v>
      </c>
      <c r="E7844" t="s">
        <v>2691</v>
      </c>
      <c r="F7844" t="s">
        <v>13062</v>
      </c>
      <c r="G7844" t="s">
        <v>13063</v>
      </c>
      <c r="H7844">
        <v>0.123</v>
      </c>
      <c r="I7844" t="s">
        <v>265</v>
      </c>
      <c r="J7844" t="s">
        <v>242</v>
      </c>
      <c r="K7844" t="s">
        <v>243</v>
      </c>
      <c r="L7844" t="s">
        <v>244</v>
      </c>
      <c r="M7844">
        <v>0</v>
      </c>
      <c r="N7844">
        <v>0.123</v>
      </c>
      <c r="O7844" t="s">
        <v>310</v>
      </c>
      <c r="P7844" t="s">
        <v>14935</v>
      </c>
      <c r="Q7844" t="s">
        <v>2694</v>
      </c>
      <c r="R7844" t="s">
        <v>14936</v>
      </c>
      <c r="S7844" t="s">
        <v>270</v>
      </c>
      <c r="T7844" t="b">
        <v>1</v>
      </c>
    </row>
    <row r="7845" spans="1:20" x14ac:dyDescent="0.25">
      <c r="A7845" t="s">
        <v>259</v>
      </c>
      <c r="B7845" t="s">
        <v>260</v>
      </c>
      <c r="C7845" t="s">
        <v>237</v>
      </c>
      <c r="D7845" t="s">
        <v>1003</v>
      </c>
      <c r="E7845" t="s">
        <v>3900</v>
      </c>
      <c r="F7845" t="s">
        <v>11954</v>
      </c>
      <c r="G7845" t="s">
        <v>11954</v>
      </c>
      <c r="H7845">
        <v>2.016</v>
      </c>
      <c r="I7845" t="s">
        <v>265</v>
      </c>
      <c r="J7845" t="s">
        <v>242</v>
      </c>
      <c r="K7845" t="s">
        <v>243</v>
      </c>
      <c r="L7845" t="s">
        <v>244</v>
      </c>
      <c r="M7845">
        <v>0</v>
      </c>
      <c r="N7845">
        <v>2.016</v>
      </c>
      <c r="O7845" t="s">
        <v>562</v>
      </c>
      <c r="P7845" t="s">
        <v>14937</v>
      </c>
      <c r="Q7845" t="s">
        <v>1007</v>
      </c>
      <c r="R7845" t="s">
        <v>14938</v>
      </c>
      <c r="S7845" t="s">
        <v>270</v>
      </c>
      <c r="T7845" t="b">
        <v>1</v>
      </c>
    </row>
    <row r="7846" spans="1:20" x14ac:dyDescent="0.25">
      <c r="A7846" t="s">
        <v>259</v>
      </c>
      <c r="B7846" t="s">
        <v>260</v>
      </c>
      <c r="C7846" t="s">
        <v>294</v>
      </c>
      <c r="D7846" t="s">
        <v>1003</v>
      </c>
      <c r="E7846" t="s">
        <v>3900</v>
      </c>
      <c r="F7846" t="s">
        <v>11954</v>
      </c>
      <c r="G7846" t="s">
        <v>11954</v>
      </c>
      <c r="H7846">
        <v>0.45600000000000002</v>
      </c>
      <c r="I7846" t="s">
        <v>265</v>
      </c>
      <c r="J7846" t="s">
        <v>242</v>
      </c>
      <c r="K7846" t="s">
        <v>243</v>
      </c>
      <c r="L7846" t="s">
        <v>244</v>
      </c>
      <c r="M7846">
        <v>0</v>
      </c>
      <c r="N7846">
        <v>0.45600000000000002</v>
      </c>
      <c r="O7846" t="s">
        <v>562</v>
      </c>
      <c r="P7846" t="s">
        <v>14937</v>
      </c>
      <c r="Q7846" t="s">
        <v>1007</v>
      </c>
      <c r="R7846" t="s">
        <v>14938</v>
      </c>
      <c r="S7846" t="s">
        <v>270</v>
      </c>
      <c r="T7846" t="b">
        <v>1</v>
      </c>
    </row>
    <row r="7847" spans="1:20" x14ac:dyDescent="0.25">
      <c r="A7847" t="s">
        <v>259</v>
      </c>
      <c r="B7847" t="s">
        <v>260</v>
      </c>
      <c r="C7847" t="s">
        <v>237</v>
      </c>
      <c r="D7847" t="s">
        <v>1621</v>
      </c>
      <c r="E7847" t="s">
        <v>3003</v>
      </c>
      <c r="F7847" t="s">
        <v>13421</v>
      </c>
      <c r="G7847" t="s">
        <v>13421</v>
      </c>
      <c r="H7847">
        <v>0.26500000000000001</v>
      </c>
      <c r="I7847" t="s">
        <v>265</v>
      </c>
      <c r="J7847" t="s">
        <v>242</v>
      </c>
      <c r="K7847" t="s">
        <v>243</v>
      </c>
      <c r="L7847" t="s">
        <v>244</v>
      </c>
      <c r="M7847">
        <v>0</v>
      </c>
      <c r="N7847">
        <v>0.26500000000000001</v>
      </c>
      <c r="O7847" t="s">
        <v>446</v>
      </c>
      <c r="P7847" t="s">
        <v>14939</v>
      </c>
      <c r="Q7847" t="s">
        <v>1625</v>
      </c>
      <c r="R7847" t="s">
        <v>14940</v>
      </c>
      <c r="S7847" t="s">
        <v>270</v>
      </c>
      <c r="T7847" t="b">
        <v>1</v>
      </c>
    </row>
    <row r="7848" spans="1:20" x14ac:dyDescent="0.25">
      <c r="A7848" t="s">
        <v>259</v>
      </c>
      <c r="B7848" t="s">
        <v>260</v>
      </c>
      <c r="C7848" t="s">
        <v>294</v>
      </c>
      <c r="D7848" t="s">
        <v>1621</v>
      </c>
      <c r="E7848" t="s">
        <v>3003</v>
      </c>
      <c r="F7848" t="s">
        <v>13421</v>
      </c>
      <c r="G7848" t="s">
        <v>13421</v>
      </c>
      <c r="H7848">
        <v>0.11799999999999999</v>
      </c>
      <c r="I7848" t="s">
        <v>265</v>
      </c>
      <c r="J7848" t="s">
        <v>242</v>
      </c>
      <c r="K7848" t="s">
        <v>243</v>
      </c>
      <c r="L7848" t="s">
        <v>244</v>
      </c>
      <c r="M7848">
        <v>0</v>
      </c>
      <c r="N7848">
        <v>0.11799999999999999</v>
      </c>
      <c r="O7848" t="s">
        <v>446</v>
      </c>
      <c r="P7848" t="s">
        <v>14939</v>
      </c>
      <c r="Q7848" t="s">
        <v>1625</v>
      </c>
      <c r="R7848" t="s">
        <v>14940</v>
      </c>
      <c r="S7848" t="s">
        <v>270</v>
      </c>
      <c r="T7848" t="b">
        <v>1</v>
      </c>
    </row>
    <row r="7849" spans="1:20" x14ac:dyDescent="0.25">
      <c r="A7849" t="s">
        <v>259</v>
      </c>
      <c r="B7849" t="s">
        <v>260</v>
      </c>
      <c r="C7849" t="s">
        <v>237</v>
      </c>
      <c r="D7849" t="s">
        <v>443</v>
      </c>
      <c r="E7849" t="s">
        <v>2580</v>
      </c>
      <c r="F7849" t="s">
        <v>7003</v>
      </c>
      <c r="G7849" t="s">
        <v>7003</v>
      </c>
      <c r="H7849">
        <v>1.504</v>
      </c>
      <c r="I7849" t="s">
        <v>265</v>
      </c>
      <c r="J7849" t="s">
        <v>242</v>
      </c>
      <c r="K7849" t="s">
        <v>243</v>
      </c>
      <c r="L7849" t="s">
        <v>244</v>
      </c>
      <c r="M7849">
        <v>0</v>
      </c>
      <c r="N7849">
        <v>1.504</v>
      </c>
      <c r="O7849" t="s">
        <v>446</v>
      </c>
      <c r="P7849" t="s">
        <v>14941</v>
      </c>
      <c r="Q7849" t="s">
        <v>448</v>
      </c>
      <c r="R7849" t="s">
        <v>14942</v>
      </c>
      <c r="S7849" t="s">
        <v>270</v>
      </c>
      <c r="T7849" t="b">
        <v>1</v>
      </c>
    </row>
    <row r="7850" spans="1:20" x14ac:dyDescent="0.25">
      <c r="A7850" t="s">
        <v>259</v>
      </c>
      <c r="B7850" t="s">
        <v>260</v>
      </c>
      <c r="C7850" t="s">
        <v>294</v>
      </c>
      <c r="D7850" t="s">
        <v>443</v>
      </c>
      <c r="E7850" t="s">
        <v>2580</v>
      </c>
      <c r="F7850" t="s">
        <v>7003</v>
      </c>
      <c r="G7850" t="s">
        <v>7003</v>
      </c>
      <c r="H7850">
        <v>0.76800000000000002</v>
      </c>
      <c r="I7850" t="s">
        <v>265</v>
      </c>
      <c r="J7850" t="s">
        <v>242</v>
      </c>
      <c r="K7850" t="s">
        <v>243</v>
      </c>
      <c r="L7850" t="s">
        <v>244</v>
      </c>
      <c r="M7850">
        <v>0</v>
      </c>
      <c r="N7850">
        <v>0.76800000000000002</v>
      </c>
      <c r="O7850" t="s">
        <v>446</v>
      </c>
      <c r="P7850" t="s">
        <v>14941</v>
      </c>
      <c r="Q7850" t="s">
        <v>448</v>
      </c>
      <c r="R7850" t="s">
        <v>14942</v>
      </c>
      <c r="S7850" t="s">
        <v>270</v>
      </c>
      <c r="T7850" t="b">
        <v>1</v>
      </c>
    </row>
    <row r="7851" spans="1:20" x14ac:dyDescent="0.25">
      <c r="A7851" t="s">
        <v>259</v>
      </c>
      <c r="B7851" t="s">
        <v>260</v>
      </c>
      <c r="C7851" t="s">
        <v>237</v>
      </c>
      <c r="D7851" t="s">
        <v>496</v>
      </c>
      <c r="E7851" t="s">
        <v>1926</v>
      </c>
      <c r="F7851" t="s">
        <v>8066</v>
      </c>
      <c r="G7851" t="s">
        <v>8066</v>
      </c>
      <c r="H7851">
        <v>6.0600000000000001E-2</v>
      </c>
      <c r="I7851" t="s">
        <v>265</v>
      </c>
      <c r="J7851" t="s">
        <v>242</v>
      </c>
      <c r="K7851" t="s">
        <v>243</v>
      </c>
      <c r="L7851" t="s">
        <v>244</v>
      </c>
      <c r="M7851">
        <v>0</v>
      </c>
      <c r="N7851">
        <v>6.0600000000000001E-2</v>
      </c>
      <c r="O7851" t="s">
        <v>446</v>
      </c>
      <c r="P7851" t="s">
        <v>14943</v>
      </c>
      <c r="Q7851" t="s">
        <v>500</v>
      </c>
      <c r="R7851" t="s">
        <v>14944</v>
      </c>
      <c r="S7851" t="s">
        <v>270</v>
      </c>
      <c r="T7851" t="b">
        <v>1</v>
      </c>
    </row>
    <row r="7852" spans="1:20" x14ac:dyDescent="0.25">
      <c r="A7852" t="s">
        <v>259</v>
      </c>
      <c r="B7852" t="s">
        <v>260</v>
      </c>
      <c r="C7852" t="s">
        <v>237</v>
      </c>
      <c r="D7852" t="s">
        <v>1501</v>
      </c>
      <c r="E7852" t="s">
        <v>10806</v>
      </c>
      <c r="F7852" t="s">
        <v>10807</v>
      </c>
      <c r="G7852" t="s">
        <v>10807</v>
      </c>
      <c r="H7852">
        <v>9.4247999999999998E-2</v>
      </c>
      <c r="I7852" t="s">
        <v>265</v>
      </c>
      <c r="J7852" t="s">
        <v>242</v>
      </c>
      <c r="K7852" t="s">
        <v>243</v>
      </c>
      <c r="L7852" t="s">
        <v>244</v>
      </c>
      <c r="M7852">
        <v>0</v>
      </c>
      <c r="N7852">
        <v>9.4247999999999998E-2</v>
      </c>
      <c r="O7852" t="s">
        <v>372</v>
      </c>
      <c r="P7852" t="s">
        <v>14945</v>
      </c>
      <c r="Q7852" t="s">
        <v>1505</v>
      </c>
      <c r="R7852" t="s">
        <v>14946</v>
      </c>
      <c r="S7852" t="s">
        <v>270</v>
      </c>
      <c r="T7852" t="b">
        <v>1</v>
      </c>
    </row>
    <row r="7853" spans="1:20" x14ac:dyDescent="0.25">
      <c r="A7853" t="s">
        <v>259</v>
      </c>
      <c r="B7853" t="s">
        <v>260</v>
      </c>
      <c r="C7853" t="s">
        <v>237</v>
      </c>
      <c r="D7853" t="s">
        <v>8144</v>
      </c>
      <c r="E7853" t="s">
        <v>7769</v>
      </c>
      <c r="F7853" t="s">
        <v>13045</v>
      </c>
      <c r="G7853" t="s">
        <v>13045</v>
      </c>
      <c r="H7853">
        <v>6.7679999999999998</v>
      </c>
      <c r="I7853" t="s">
        <v>265</v>
      </c>
      <c r="J7853" t="s">
        <v>242</v>
      </c>
      <c r="K7853" t="s">
        <v>243</v>
      </c>
      <c r="L7853" t="s">
        <v>244</v>
      </c>
      <c r="M7853">
        <v>0</v>
      </c>
      <c r="N7853">
        <v>6.7679999999999998</v>
      </c>
      <c r="O7853" t="s">
        <v>324</v>
      </c>
      <c r="P7853" t="s">
        <v>14947</v>
      </c>
      <c r="Q7853" t="s">
        <v>8146</v>
      </c>
      <c r="R7853" t="s">
        <v>14948</v>
      </c>
      <c r="S7853" t="s">
        <v>270</v>
      </c>
      <c r="T7853" t="b">
        <v>1</v>
      </c>
    </row>
    <row r="7854" spans="1:20" x14ac:dyDescent="0.25">
      <c r="A7854" t="s">
        <v>259</v>
      </c>
      <c r="B7854" t="s">
        <v>260</v>
      </c>
      <c r="C7854" t="s">
        <v>294</v>
      </c>
      <c r="D7854" t="s">
        <v>8144</v>
      </c>
      <c r="E7854" t="s">
        <v>7769</v>
      </c>
      <c r="F7854" t="s">
        <v>13045</v>
      </c>
      <c r="G7854" t="s">
        <v>13045</v>
      </c>
      <c r="H7854">
        <v>4.5599999999999996</v>
      </c>
      <c r="I7854" t="s">
        <v>265</v>
      </c>
      <c r="J7854" t="s">
        <v>242</v>
      </c>
      <c r="K7854" t="s">
        <v>243</v>
      </c>
      <c r="L7854" t="s">
        <v>244</v>
      </c>
      <c r="M7854">
        <v>0</v>
      </c>
      <c r="N7854">
        <v>4.5599999999999996</v>
      </c>
      <c r="O7854" t="s">
        <v>324</v>
      </c>
      <c r="P7854" t="s">
        <v>14947</v>
      </c>
      <c r="Q7854" t="s">
        <v>8146</v>
      </c>
      <c r="R7854" t="s">
        <v>14948</v>
      </c>
      <c r="S7854" t="s">
        <v>270</v>
      </c>
      <c r="T7854" t="b">
        <v>1</v>
      </c>
    </row>
    <row r="7855" spans="1:20" x14ac:dyDescent="0.25">
      <c r="A7855" t="s">
        <v>259</v>
      </c>
      <c r="B7855" t="s">
        <v>260</v>
      </c>
      <c r="C7855" t="s">
        <v>237</v>
      </c>
      <c r="D7855" t="s">
        <v>1148</v>
      </c>
      <c r="E7855" t="s">
        <v>2898</v>
      </c>
      <c r="F7855" t="s">
        <v>2899</v>
      </c>
      <c r="G7855" t="s">
        <v>2900</v>
      </c>
      <c r="H7855">
        <v>0.77100000000000002</v>
      </c>
      <c r="I7855" t="s">
        <v>265</v>
      </c>
      <c r="J7855" t="s">
        <v>242</v>
      </c>
      <c r="K7855" t="s">
        <v>243</v>
      </c>
      <c r="L7855" t="s">
        <v>244</v>
      </c>
      <c r="M7855">
        <v>0</v>
      </c>
      <c r="N7855">
        <v>0.77100000000000002</v>
      </c>
      <c r="O7855" t="s">
        <v>310</v>
      </c>
      <c r="P7855" t="s">
        <v>14949</v>
      </c>
      <c r="Q7855" t="s">
        <v>1153</v>
      </c>
      <c r="R7855" t="s">
        <v>14950</v>
      </c>
      <c r="S7855" t="s">
        <v>270</v>
      </c>
      <c r="T7855" t="b">
        <v>1</v>
      </c>
    </row>
    <row r="7856" spans="1:20" x14ac:dyDescent="0.25">
      <c r="A7856" t="s">
        <v>259</v>
      </c>
      <c r="B7856" t="s">
        <v>260</v>
      </c>
      <c r="C7856" t="s">
        <v>294</v>
      </c>
      <c r="D7856" t="s">
        <v>1148</v>
      </c>
      <c r="E7856" t="s">
        <v>2898</v>
      </c>
      <c r="F7856" t="s">
        <v>2899</v>
      </c>
      <c r="G7856" t="s">
        <v>2900</v>
      </c>
      <c r="H7856">
        <v>0.20200000000000001</v>
      </c>
      <c r="I7856" t="s">
        <v>265</v>
      </c>
      <c r="J7856" t="s">
        <v>242</v>
      </c>
      <c r="K7856" t="s">
        <v>243</v>
      </c>
      <c r="L7856" t="s">
        <v>244</v>
      </c>
      <c r="M7856">
        <v>0</v>
      </c>
      <c r="N7856">
        <v>0.20200000000000001</v>
      </c>
      <c r="O7856" t="s">
        <v>310</v>
      </c>
      <c r="P7856" t="s">
        <v>14949</v>
      </c>
      <c r="Q7856" t="s">
        <v>1153</v>
      </c>
      <c r="R7856" t="s">
        <v>14950</v>
      </c>
      <c r="S7856" t="s">
        <v>270</v>
      </c>
      <c r="T7856" t="b">
        <v>1</v>
      </c>
    </row>
    <row r="7857" spans="1:20" x14ac:dyDescent="0.25">
      <c r="A7857" t="s">
        <v>259</v>
      </c>
      <c r="B7857" t="s">
        <v>260</v>
      </c>
      <c r="C7857" t="s">
        <v>237</v>
      </c>
      <c r="D7857" t="s">
        <v>677</v>
      </c>
      <c r="E7857" t="s">
        <v>3180</v>
      </c>
      <c r="F7857" t="s">
        <v>9399</v>
      </c>
      <c r="G7857" t="s">
        <v>9399</v>
      </c>
      <c r="H7857">
        <v>0.436</v>
      </c>
      <c r="I7857" t="s">
        <v>265</v>
      </c>
      <c r="J7857" t="s">
        <v>242</v>
      </c>
      <c r="K7857" t="s">
        <v>243</v>
      </c>
      <c r="L7857" t="s">
        <v>244</v>
      </c>
      <c r="M7857">
        <v>0</v>
      </c>
      <c r="N7857">
        <v>0.436</v>
      </c>
      <c r="O7857" t="s">
        <v>324</v>
      </c>
      <c r="P7857" t="s">
        <v>14951</v>
      </c>
      <c r="Q7857" t="s">
        <v>681</v>
      </c>
      <c r="R7857" t="s">
        <v>14952</v>
      </c>
      <c r="S7857" t="s">
        <v>270</v>
      </c>
      <c r="T7857" t="b">
        <v>1</v>
      </c>
    </row>
    <row r="7858" spans="1:20" x14ac:dyDescent="0.25">
      <c r="A7858" t="s">
        <v>259</v>
      </c>
      <c r="B7858" t="s">
        <v>260</v>
      </c>
      <c r="C7858" t="s">
        <v>294</v>
      </c>
      <c r="D7858" t="s">
        <v>677</v>
      </c>
      <c r="E7858" t="s">
        <v>3180</v>
      </c>
      <c r="F7858" t="s">
        <v>9399</v>
      </c>
      <c r="G7858" t="s">
        <v>9399</v>
      </c>
      <c r="H7858">
        <v>0.252</v>
      </c>
      <c r="I7858" t="s">
        <v>265</v>
      </c>
      <c r="J7858" t="s">
        <v>242</v>
      </c>
      <c r="K7858" t="s">
        <v>243</v>
      </c>
      <c r="L7858" t="s">
        <v>244</v>
      </c>
      <c r="M7858">
        <v>0</v>
      </c>
      <c r="N7858">
        <v>0.252</v>
      </c>
      <c r="O7858" t="s">
        <v>324</v>
      </c>
      <c r="P7858" t="s">
        <v>14951</v>
      </c>
      <c r="Q7858" t="s">
        <v>681</v>
      </c>
      <c r="R7858" t="s">
        <v>14952</v>
      </c>
      <c r="S7858" t="s">
        <v>270</v>
      </c>
      <c r="T7858" t="b">
        <v>1</v>
      </c>
    </row>
    <row r="7859" spans="1:20" x14ac:dyDescent="0.25">
      <c r="A7859" t="s">
        <v>259</v>
      </c>
      <c r="B7859" t="s">
        <v>260</v>
      </c>
      <c r="C7859" t="s">
        <v>237</v>
      </c>
      <c r="D7859" t="s">
        <v>2911</v>
      </c>
      <c r="E7859" t="s">
        <v>3776</v>
      </c>
      <c r="F7859" t="s">
        <v>3776</v>
      </c>
      <c r="G7859" t="s">
        <v>9616</v>
      </c>
      <c r="H7859">
        <v>9.36</v>
      </c>
      <c r="I7859" t="s">
        <v>265</v>
      </c>
      <c r="J7859" t="s">
        <v>242</v>
      </c>
      <c r="K7859" t="s">
        <v>243</v>
      </c>
      <c r="L7859" t="s">
        <v>244</v>
      </c>
      <c r="M7859">
        <v>0</v>
      </c>
      <c r="N7859">
        <v>9.36</v>
      </c>
      <c r="O7859" t="s">
        <v>266</v>
      </c>
      <c r="P7859" t="s">
        <v>14953</v>
      </c>
      <c r="Q7859" t="s">
        <v>2916</v>
      </c>
      <c r="R7859" t="s">
        <v>14954</v>
      </c>
      <c r="S7859" t="s">
        <v>270</v>
      </c>
      <c r="T7859" t="b">
        <v>1</v>
      </c>
    </row>
    <row r="7860" spans="1:20" x14ac:dyDescent="0.25">
      <c r="A7860" t="s">
        <v>259</v>
      </c>
      <c r="B7860" t="s">
        <v>260</v>
      </c>
      <c r="C7860" t="s">
        <v>294</v>
      </c>
      <c r="D7860" t="s">
        <v>2911</v>
      </c>
      <c r="E7860" t="s">
        <v>3776</v>
      </c>
      <c r="F7860" t="s">
        <v>3776</v>
      </c>
      <c r="G7860" t="s">
        <v>9616</v>
      </c>
      <c r="H7860">
        <v>4.944</v>
      </c>
      <c r="I7860" t="s">
        <v>265</v>
      </c>
      <c r="J7860" t="s">
        <v>242</v>
      </c>
      <c r="K7860" t="s">
        <v>243</v>
      </c>
      <c r="L7860" t="s">
        <v>244</v>
      </c>
      <c r="M7860">
        <v>0</v>
      </c>
      <c r="N7860">
        <v>4.944</v>
      </c>
      <c r="O7860" t="s">
        <v>266</v>
      </c>
      <c r="P7860" t="s">
        <v>14953</v>
      </c>
      <c r="Q7860" t="s">
        <v>2916</v>
      </c>
      <c r="R7860" t="s">
        <v>14954</v>
      </c>
      <c r="S7860" t="s">
        <v>270</v>
      </c>
      <c r="T7860" t="b">
        <v>1</v>
      </c>
    </row>
    <row r="7861" spans="1:20" x14ac:dyDescent="0.25">
      <c r="A7861" t="s">
        <v>259</v>
      </c>
      <c r="B7861" t="s">
        <v>260</v>
      </c>
      <c r="C7861" t="s">
        <v>237</v>
      </c>
      <c r="D7861" t="s">
        <v>3572</v>
      </c>
      <c r="E7861" t="s">
        <v>7273</v>
      </c>
      <c r="F7861" t="s">
        <v>7274</v>
      </c>
      <c r="G7861" t="s">
        <v>7274</v>
      </c>
      <c r="H7861">
        <v>3.008</v>
      </c>
      <c r="I7861" t="s">
        <v>265</v>
      </c>
      <c r="J7861" t="s">
        <v>242</v>
      </c>
      <c r="K7861" t="s">
        <v>243</v>
      </c>
      <c r="L7861" t="s">
        <v>244</v>
      </c>
      <c r="M7861">
        <v>0</v>
      </c>
      <c r="N7861">
        <v>3.008</v>
      </c>
      <c r="O7861" t="s">
        <v>652</v>
      </c>
      <c r="P7861" t="s">
        <v>10534</v>
      </c>
      <c r="Q7861" t="s">
        <v>3576</v>
      </c>
      <c r="R7861" t="s">
        <v>14955</v>
      </c>
      <c r="S7861" t="s">
        <v>270</v>
      </c>
      <c r="T7861" t="b">
        <v>0</v>
      </c>
    </row>
    <row r="7862" spans="1:20" x14ac:dyDescent="0.25">
      <c r="A7862" t="s">
        <v>259</v>
      </c>
      <c r="B7862" t="s">
        <v>260</v>
      </c>
      <c r="C7862" t="s">
        <v>294</v>
      </c>
      <c r="D7862" t="s">
        <v>3572</v>
      </c>
      <c r="E7862" t="s">
        <v>7273</v>
      </c>
      <c r="F7862" t="s">
        <v>7274</v>
      </c>
      <c r="G7862" t="s">
        <v>7274</v>
      </c>
      <c r="H7862">
        <v>1.536</v>
      </c>
      <c r="I7862" t="s">
        <v>265</v>
      </c>
      <c r="J7862" t="s">
        <v>242</v>
      </c>
      <c r="K7862" t="s">
        <v>243</v>
      </c>
      <c r="L7862" t="s">
        <v>244</v>
      </c>
      <c r="M7862">
        <v>0</v>
      </c>
      <c r="N7862">
        <v>1.536</v>
      </c>
      <c r="O7862" t="s">
        <v>652</v>
      </c>
      <c r="P7862" t="s">
        <v>10534</v>
      </c>
      <c r="Q7862" t="s">
        <v>3576</v>
      </c>
      <c r="R7862" t="s">
        <v>14955</v>
      </c>
      <c r="S7862" t="s">
        <v>270</v>
      </c>
      <c r="T7862" t="b">
        <v>0</v>
      </c>
    </row>
    <row r="7863" spans="1:20" x14ac:dyDescent="0.25">
      <c r="A7863" t="s">
        <v>236</v>
      </c>
      <c r="B7863" t="s">
        <v>236</v>
      </c>
      <c r="C7863" t="s">
        <v>237</v>
      </c>
      <c r="D7863" t="s">
        <v>392</v>
      </c>
      <c r="E7863" t="s">
        <v>251</v>
      </c>
      <c r="F7863" t="s">
        <v>455</v>
      </c>
      <c r="G7863" t="s">
        <v>14956</v>
      </c>
      <c r="H7863">
        <v>5.5500000000000001E-2</v>
      </c>
      <c r="I7863" t="s">
        <v>254</v>
      </c>
      <c r="J7863" t="s">
        <v>242</v>
      </c>
      <c r="K7863" t="s">
        <v>243</v>
      </c>
      <c r="L7863" t="s">
        <v>244</v>
      </c>
      <c r="M7863">
        <v>0</v>
      </c>
      <c r="N7863">
        <v>5.5500000000000001E-2</v>
      </c>
      <c r="O7863" t="s">
        <v>255</v>
      </c>
      <c r="P7863" t="s">
        <v>14957</v>
      </c>
      <c r="Q7863" t="s">
        <v>397</v>
      </c>
      <c r="R7863" t="s">
        <v>458</v>
      </c>
      <c r="S7863" t="s">
        <v>249</v>
      </c>
      <c r="T7863" t="b">
        <v>1</v>
      </c>
    </row>
    <row r="7864" spans="1:20" x14ac:dyDescent="0.25">
      <c r="A7864" t="s">
        <v>259</v>
      </c>
      <c r="B7864" t="s">
        <v>260</v>
      </c>
      <c r="C7864" t="s">
        <v>237</v>
      </c>
      <c r="D7864" t="s">
        <v>2690</v>
      </c>
      <c r="E7864" t="s">
        <v>5167</v>
      </c>
      <c r="F7864" t="s">
        <v>14958</v>
      </c>
      <c r="G7864" t="s">
        <v>14959</v>
      </c>
      <c r="H7864">
        <v>1.7745E-2</v>
      </c>
      <c r="I7864" t="s">
        <v>265</v>
      </c>
      <c r="J7864" t="s">
        <v>242</v>
      </c>
      <c r="K7864" t="s">
        <v>243</v>
      </c>
      <c r="L7864" t="s">
        <v>244</v>
      </c>
      <c r="M7864">
        <v>0</v>
      </c>
      <c r="N7864">
        <v>1.7745E-2</v>
      </c>
      <c r="O7864" t="s">
        <v>372</v>
      </c>
      <c r="P7864" t="s">
        <v>14960</v>
      </c>
      <c r="Q7864" t="s">
        <v>2694</v>
      </c>
      <c r="R7864" t="s">
        <v>14961</v>
      </c>
      <c r="S7864" t="s">
        <v>270</v>
      </c>
      <c r="T7864" t="b">
        <v>1</v>
      </c>
    </row>
    <row r="7865" spans="1:20" x14ac:dyDescent="0.25">
      <c r="A7865" t="s">
        <v>259</v>
      </c>
      <c r="B7865" t="s">
        <v>260</v>
      </c>
      <c r="C7865" t="s">
        <v>294</v>
      </c>
      <c r="D7865" t="s">
        <v>2690</v>
      </c>
      <c r="E7865" t="s">
        <v>5167</v>
      </c>
      <c r="F7865" t="s">
        <v>14958</v>
      </c>
      <c r="G7865" t="s">
        <v>14959</v>
      </c>
      <c r="H7865">
        <v>7.7000000000000002E-3</v>
      </c>
      <c r="I7865" t="s">
        <v>265</v>
      </c>
      <c r="J7865" t="s">
        <v>242</v>
      </c>
      <c r="K7865" t="s">
        <v>243</v>
      </c>
      <c r="L7865" t="s">
        <v>244</v>
      </c>
      <c r="M7865">
        <v>0</v>
      </c>
      <c r="N7865">
        <v>7.7000000000000002E-3</v>
      </c>
      <c r="O7865" t="s">
        <v>290</v>
      </c>
      <c r="P7865" t="s">
        <v>14960</v>
      </c>
      <c r="Q7865" t="s">
        <v>2694</v>
      </c>
      <c r="R7865" t="s">
        <v>14961</v>
      </c>
      <c r="S7865" t="s">
        <v>270</v>
      </c>
      <c r="T7865" t="b">
        <v>1</v>
      </c>
    </row>
    <row r="7866" spans="1:20" x14ac:dyDescent="0.25">
      <c r="A7866" t="s">
        <v>259</v>
      </c>
      <c r="B7866" t="s">
        <v>260</v>
      </c>
      <c r="C7866" t="s">
        <v>237</v>
      </c>
      <c r="D7866" t="s">
        <v>369</v>
      </c>
      <c r="E7866" t="s">
        <v>4027</v>
      </c>
      <c r="F7866" t="s">
        <v>4028</v>
      </c>
      <c r="G7866" t="s">
        <v>4028</v>
      </c>
      <c r="H7866">
        <v>0.80600000000000005</v>
      </c>
      <c r="I7866" t="s">
        <v>265</v>
      </c>
      <c r="J7866" t="s">
        <v>242</v>
      </c>
      <c r="K7866" t="s">
        <v>243</v>
      </c>
      <c r="L7866" t="s">
        <v>244</v>
      </c>
      <c r="M7866">
        <v>0</v>
      </c>
      <c r="N7866">
        <v>0.80600000000000005</v>
      </c>
      <c r="O7866" t="s">
        <v>324</v>
      </c>
      <c r="P7866" t="s">
        <v>14962</v>
      </c>
      <c r="Q7866" t="s">
        <v>374</v>
      </c>
      <c r="R7866" t="s">
        <v>14963</v>
      </c>
      <c r="S7866" t="s">
        <v>270</v>
      </c>
      <c r="T7866" t="b">
        <v>1</v>
      </c>
    </row>
    <row r="7867" spans="1:20" x14ac:dyDescent="0.25">
      <c r="A7867" t="s">
        <v>259</v>
      </c>
      <c r="B7867" t="s">
        <v>260</v>
      </c>
      <c r="C7867" t="s">
        <v>237</v>
      </c>
      <c r="D7867" t="s">
        <v>1953</v>
      </c>
      <c r="E7867" t="s">
        <v>7070</v>
      </c>
      <c r="F7867" t="s">
        <v>7071</v>
      </c>
      <c r="G7867" t="s">
        <v>7071</v>
      </c>
      <c r="H7867">
        <v>8.4459999999999993E-2</v>
      </c>
      <c r="I7867" t="s">
        <v>265</v>
      </c>
      <c r="J7867" t="s">
        <v>242</v>
      </c>
      <c r="K7867" t="s">
        <v>243</v>
      </c>
      <c r="L7867" t="s">
        <v>244</v>
      </c>
      <c r="M7867">
        <v>0</v>
      </c>
      <c r="N7867">
        <v>8.4459999999999993E-2</v>
      </c>
      <c r="O7867" t="s">
        <v>372</v>
      </c>
      <c r="P7867" t="s">
        <v>14964</v>
      </c>
      <c r="Q7867" t="s">
        <v>1957</v>
      </c>
      <c r="R7867" t="s">
        <v>14965</v>
      </c>
      <c r="S7867" t="s">
        <v>270</v>
      </c>
      <c r="T7867" t="b">
        <v>1</v>
      </c>
    </row>
    <row r="7868" spans="1:20" x14ac:dyDescent="0.25">
      <c r="A7868" t="s">
        <v>259</v>
      </c>
      <c r="B7868" t="s">
        <v>260</v>
      </c>
      <c r="C7868" t="s">
        <v>294</v>
      </c>
      <c r="D7868" t="s">
        <v>1953</v>
      </c>
      <c r="E7868" t="s">
        <v>7070</v>
      </c>
      <c r="F7868" t="s">
        <v>7071</v>
      </c>
      <c r="G7868" t="s">
        <v>7071</v>
      </c>
      <c r="H7868">
        <v>4.5199999999999997E-2</v>
      </c>
      <c r="I7868" t="s">
        <v>265</v>
      </c>
      <c r="J7868" t="s">
        <v>242</v>
      </c>
      <c r="K7868" t="s">
        <v>243</v>
      </c>
      <c r="L7868" t="s">
        <v>244</v>
      </c>
      <c r="M7868">
        <v>0</v>
      </c>
      <c r="N7868">
        <v>4.5199999999999997E-2</v>
      </c>
      <c r="O7868" t="s">
        <v>1258</v>
      </c>
      <c r="P7868" t="s">
        <v>14964</v>
      </c>
      <c r="Q7868" t="s">
        <v>1957</v>
      </c>
      <c r="R7868" t="s">
        <v>14965</v>
      </c>
      <c r="S7868" t="s">
        <v>270</v>
      </c>
      <c r="T7868" t="b">
        <v>1</v>
      </c>
    </row>
    <row r="7869" spans="1:20" x14ac:dyDescent="0.25">
      <c r="A7869" t="s">
        <v>259</v>
      </c>
      <c r="B7869" t="s">
        <v>271</v>
      </c>
      <c r="C7869" t="s">
        <v>237</v>
      </c>
      <c r="D7869" t="s">
        <v>4832</v>
      </c>
      <c r="F7869" t="s">
        <v>14966</v>
      </c>
      <c r="G7869" t="s">
        <v>14967</v>
      </c>
      <c r="H7869">
        <v>2.4</v>
      </c>
      <c r="I7869" t="s">
        <v>265</v>
      </c>
      <c r="J7869" t="s">
        <v>242</v>
      </c>
      <c r="K7869" t="s">
        <v>243</v>
      </c>
      <c r="L7869" t="s">
        <v>244</v>
      </c>
      <c r="M7869">
        <v>0</v>
      </c>
      <c r="N7869">
        <v>2.4</v>
      </c>
      <c r="O7869" t="s">
        <v>2508</v>
      </c>
      <c r="P7869" t="s">
        <v>14968</v>
      </c>
      <c r="Q7869" t="s">
        <v>4837</v>
      </c>
      <c r="R7869" t="s">
        <v>14969</v>
      </c>
      <c r="S7869" t="s">
        <v>279</v>
      </c>
      <c r="T7869" t="b">
        <v>0</v>
      </c>
    </row>
    <row r="7870" spans="1:20" x14ac:dyDescent="0.25">
      <c r="A7870" t="s">
        <v>259</v>
      </c>
      <c r="B7870" t="s">
        <v>271</v>
      </c>
      <c r="C7870" t="s">
        <v>237</v>
      </c>
      <c r="D7870" t="s">
        <v>14970</v>
      </c>
      <c r="F7870" t="s">
        <v>14971</v>
      </c>
      <c r="G7870" t="s">
        <v>14972</v>
      </c>
      <c r="H7870">
        <v>1.2999999999999999E-2</v>
      </c>
      <c r="I7870" t="s">
        <v>265</v>
      </c>
      <c r="J7870" t="s">
        <v>242</v>
      </c>
      <c r="K7870" t="s">
        <v>243</v>
      </c>
      <c r="L7870" t="s">
        <v>244</v>
      </c>
      <c r="M7870">
        <v>0</v>
      </c>
      <c r="N7870">
        <v>1.2999999999999999E-2</v>
      </c>
      <c r="O7870" t="s">
        <v>8026</v>
      </c>
      <c r="P7870" t="s">
        <v>14973</v>
      </c>
      <c r="Q7870" t="s">
        <v>14974</v>
      </c>
      <c r="R7870" t="s">
        <v>14975</v>
      </c>
      <c r="S7870" t="s">
        <v>279</v>
      </c>
      <c r="T7870" t="b">
        <v>0</v>
      </c>
    </row>
    <row r="7871" spans="1:20" x14ac:dyDescent="0.25">
      <c r="A7871" t="s">
        <v>259</v>
      </c>
      <c r="B7871" t="s">
        <v>271</v>
      </c>
      <c r="C7871" t="s">
        <v>294</v>
      </c>
      <c r="D7871" t="s">
        <v>14970</v>
      </c>
      <c r="F7871" t="s">
        <v>14971</v>
      </c>
      <c r="G7871" t="s">
        <v>14972</v>
      </c>
      <c r="H7871">
        <v>1.2999999999999999E-2</v>
      </c>
      <c r="I7871" t="s">
        <v>265</v>
      </c>
      <c r="J7871" t="s">
        <v>242</v>
      </c>
      <c r="K7871" t="s">
        <v>243</v>
      </c>
      <c r="L7871" t="s">
        <v>244</v>
      </c>
      <c r="M7871">
        <v>0</v>
      </c>
      <c r="N7871">
        <v>1.2999999999999999E-2</v>
      </c>
      <c r="O7871" t="s">
        <v>14976</v>
      </c>
      <c r="P7871" t="s">
        <v>14973</v>
      </c>
      <c r="Q7871" t="s">
        <v>14974</v>
      </c>
      <c r="R7871" t="s">
        <v>14975</v>
      </c>
      <c r="S7871" t="s">
        <v>279</v>
      </c>
      <c r="T7871" t="b">
        <v>0</v>
      </c>
    </row>
    <row r="7872" spans="1:20" x14ac:dyDescent="0.25">
      <c r="A7872" t="s">
        <v>259</v>
      </c>
      <c r="B7872" t="s">
        <v>260</v>
      </c>
      <c r="C7872" t="s">
        <v>237</v>
      </c>
      <c r="D7872" t="s">
        <v>1003</v>
      </c>
      <c r="E7872" t="s">
        <v>1741</v>
      </c>
      <c r="F7872" t="s">
        <v>1742</v>
      </c>
      <c r="G7872" t="s">
        <v>1742</v>
      </c>
      <c r="H7872">
        <v>0.51357600000000003</v>
      </c>
      <c r="I7872" t="s">
        <v>265</v>
      </c>
      <c r="J7872" t="s">
        <v>242</v>
      </c>
      <c r="K7872" t="s">
        <v>243</v>
      </c>
      <c r="L7872" t="s">
        <v>244</v>
      </c>
      <c r="M7872">
        <v>0</v>
      </c>
      <c r="N7872">
        <v>0.51357600000000003</v>
      </c>
      <c r="O7872" t="s">
        <v>298</v>
      </c>
      <c r="P7872" t="s">
        <v>14977</v>
      </c>
      <c r="Q7872" t="s">
        <v>1007</v>
      </c>
      <c r="R7872" t="s">
        <v>14978</v>
      </c>
      <c r="S7872" t="s">
        <v>270</v>
      </c>
      <c r="T7872" t="b">
        <v>1</v>
      </c>
    </row>
    <row r="7873" spans="1:20" x14ac:dyDescent="0.25">
      <c r="A7873" t="s">
        <v>259</v>
      </c>
      <c r="B7873" t="s">
        <v>260</v>
      </c>
      <c r="C7873" t="s">
        <v>294</v>
      </c>
      <c r="D7873" t="s">
        <v>1003</v>
      </c>
      <c r="E7873" t="s">
        <v>1741</v>
      </c>
      <c r="F7873" t="s">
        <v>1742</v>
      </c>
      <c r="G7873" t="s">
        <v>1742</v>
      </c>
      <c r="H7873">
        <v>0.22800000000000001</v>
      </c>
      <c r="I7873" t="s">
        <v>265</v>
      </c>
      <c r="J7873" t="s">
        <v>242</v>
      </c>
      <c r="K7873" t="s">
        <v>243</v>
      </c>
      <c r="L7873" t="s">
        <v>244</v>
      </c>
      <c r="M7873">
        <v>0</v>
      </c>
      <c r="N7873">
        <v>0.22800000000000001</v>
      </c>
      <c r="O7873" t="s">
        <v>255</v>
      </c>
      <c r="P7873" t="s">
        <v>14977</v>
      </c>
      <c r="Q7873" t="s">
        <v>1007</v>
      </c>
      <c r="R7873" t="s">
        <v>14978</v>
      </c>
      <c r="S7873" t="s">
        <v>270</v>
      </c>
      <c r="T7873" t="b">
        <v>1</v>
      </c>
    </row>
    <row r="7874" spans="1:20" x14ac:dyDescent="0.25">
      <c r="A7874" t="s">
        <v>259</v>
      </c>
      <c r="B7874" t="s">
        <v>260</v>
      </c>
      <c r="C7874" t="s">
        <v>237</v>
      </c>
      <c r="D7874" t="s">
        <v>2566</v>
      </c>
      <c r="E7874" t="s">
        <v>2567</v>
      </c>
      <c r="F7874" t="s">
        <v>7894</v>
      </c>
      <c r="G7874" t="s">
        <v>7894</v>
      </c>
      <c r="H7874">
        <v>0.82</v>
      </c>
      <c r="I7874" t="s">
        <v>265</v>
      </c>
      <c r="J7874" t="s">
        <v>242</v>
      </c>
      <c r="K7874" t="s">
        <v>243</v>
      </c>
      <c r="L7874" t="s">
        <v>244</v>
      </c>
      <c r="M7874">
        <v>0</v>
      </c>
      <c r="N7874">
        <v>0.82</v>
      </c>
      <c r="O7874" t="s">
        <v>324</v>
      </c>
      <c r="P7874" t="s">
        <v>14979</v>
      </c>
      <c r="Q7874" t="s">
        <v>2570</v>
      </c>
      <c r="R7874" t="s">
        <v>14980</v>
      </c>
      <c r="S7874" t="s">
        <v>270</v>
      </c>
      <c r="T7874" t="b">
        <v>1</v>
      </c>
    </row>
    <row r="7875" spans="1:20" x14ac:dyDescent="0.25">
      <c r="A7875" t="s">
        <v>259</v>
      </c>
      <c r="B7875" t="s">
        <v>260</v>
      </c>
      <c r="C7875" t="s">
        <v>294</v>
      </c>
      <c r="D7875" t="s">
        <v>2566</v>
      </c>
      <c r="E7875" t="s">
        <v>2567</v>
      </c>
      <c r="F7875" t="s">
        <v>7894</v>
      </c>
      <c r="G7875" t="s">
        <v>7894</v>
      </c>
      <c r="H7875">
        <v>0.45200000000000001</v>
      </c>
      <c r="I7875" t="s">
        <v>265</v>
      </c>
      <c r="J7875" t="s">
        <v>242</v>
      </c>
      <c r="K7875" t="s">
        <v>243</v>
      </c>
      <c r="L7875" t="s">
        <v>244</v>
      </c>
      <c r="M7875">
        <v>0</v>
      </c>
      <c r="N7875">
        <v>0.45200000000000001</v>
      </c>
      <c r="O7875" t="s">
        <v>324</v>
      </c>
      <c r="P7875" t="s">
        <v>14979</v>
      </c>
      <c r="Q7875" t="s">
        <v>2570</v>
      </c>
      <c r="R7875" t="s">
        <v>14980</v>
      </c>
      <c r="S7875" t="s">
        <v>270</v>
      </c>
      <c r="T7875" t="b">
        <v>1</v>
      </c>
    </row>
    <row r="7876" spans="1:20" x14ac:dyDescent="0.25">
      <c r="A7876" t="s">
        <v>259</v>
      </c>
      <c r="B7876" t="s">
        <v>260</v>
      </c>
      <c r="C7876" t="s">
        <v>237</v>
      </c>
      <c r="D7876" t="s">
        <v>3581</v>
      </c>
      <c r="E7876" t="s">
        <v>5391</v>
      </c>
      <c r="F7876" t="s">
        <v>14877</v>
      </c>
      <c r="G7876" t="s">
        <v>14878</v>
      </c>
      <c r="H7876">
        <v>7.0239999999999997E-2</v>
      </c>
      <c r="I7876" t="s">
        <v>265</v>
      </c>
      <c r="J7876" t="s">
        <v>242</v>
      </c>
      <c r="K7876" t="s">
        <v>243</v>
      </c>
      <c r="L7876" t="s">
        <v>244</v>
      </c>
      <c r="M7876">
        <v>0</v>
      </c>
      <c r="N7876">
        <v>7.0239999999999997E-2</v>
      </c>
      <c r="O7876" t="s">
        <v>372</v>
      </c>
      <c r="P7876" t="s">
        <v>14981</v>
      </c>
      <c r="Q7876" t="s">
        <v>3586</v>
      </c>
      <c r="R7876" t="s">
        <v>14982</v>
      </c>
      <c r="S7876" t="s">
        <v>270</v>
      </c>
      <c r="T7876" t="b">
        <v>1</v>
      </c>
    </row>
    <row r="7877" spans="1:20" x14ac:dyDescent="0.25">
      <c r="A7877" t="s">
        <v>259</v>
      </c>
      <c r="B7877" t="s">
        <v>260</v>
      </c>
      <c r="C7877" t="s">
        <v>294</v>
      </c>
      <c r="D7877" t="s">
        <v>3581</v>
      </c>
      <c r="E7877" t="s">
        <v>5391</v>
      </c>
      <c r="F7877" t="s">
        <v>14877</v>
      </c>
      <c r="G7877" t="s">
        <v>14878</v>
      </c>
      <c r="H7877">
        <v>2.8451000000000001E-2</v>
      </c>
      <c r="I7877" t="s">
        <v>265</v>
      </c>
      <c r="J7877" t="s">
        <v>242</v>
      </c>
      <c r="K7877" t="s">
        <v>243</v>
      </c>
      <c r="L7877" t="s">
        <v>244</v>
      </c>
      <c r="M7877">
        <v>0</v>
      </c>
      <c r="N7877">
        <v>2.8451000000000001E-2</v>
      </c>
      <c r="O7877" t="s">
        <v>372</v>
      </c>
      <c r="P7877" t="s">
        <v>14981</v>
      </c>
      <c r="Q7877" t="s">
        <v>3586</v>
      </c>
      <c r="R7877" t="s">
        <v>14982</v>
      </c>
      <c r="S7877" t="s">
        <v>270</v>
      </c>
      <c r="T7877" t="b">
        <v>1</v>
      </c>
    </row>
    <row r="7878" spans="1:20" x14ac:dyDescent="0.25">
      <c r="A7878" t="s">
        <v>259</v>
      </c>
      <c r="B7878" t="s">
        <v>260</v>
      </c>
      <c r="C7878" t="s">
        <v>237</v>
      </c>
      <c r="D7878" t="s">
        <v>740</v>
      </c>
      <c r="E7878" t="s">
        <v>1026</v>
      </c>
      <c r="F7878" t="s">
        <v>1026</v>
      </c>
      <c r="G7878" t="s">
        <v>1027</v>
      </c>
      <c r="H7878">
        <v>0.73</v>
      </c>
      <c r="I7878" t="s">
        <v>265</v>
      </c>
      <c r="J7878" t="s">
        <v>242</v>
      </c>
      <c r="K7878" t="s">
        <v>243</v>
      </c>
      <c r="L7878" t="s">
        <v>244</v>
      </c>
      <c r="M7878">
        <v>0</v>
      </c>
      <c r="N7878">
        <v>0.73</v>
      </c>
      <c r="O7878" t="s">
        <v>660</v>
      </c>
      <c r="P7878" t="s">
        <v>14983</v>
      </c>
      <c r="Q7878" t="s">
        <v>744</v>
      </c>
      <c r="R7878" t="s">
        <v>14984</v>
      </c>
      <c r="S7878" t="s">
        <v>270</v>
      </c>
      <c r="T7878" t="b">
        <v>1</v>
      </c>
    </row>
    <row r="7879" spans="1:20" x14ac:dyDescent="0.25">
      <c r="A7879" t="s">
        <v>259</v>
      </c>
      <c r="B7879" t="s">
        <v>260</v>
      </c>
      <c r="C7879" t="s">
        <v>294</v>
      </c>
      <c r="D7879" t="s">
        <v>740</v>
      </c>
      <c r="E7879" t="s">
        <v>1026</v>
      </c>
      <c r="F7879" t="s">
        <v>1026</v>
      </c>
      <c r="G7879" t="s">
        <v>1027</v>
      </c>
      <c r="H7879">
        <v>0.45400000000000001</v>
      </c>
      <c r="I7879" t="s">
        <v>265</v>
      </c>
      <c r="J7879" t="s">
        <v>242</v>
      </c>
      <c r="K7879" t="s">
        <v>243</v>
      </c>
      <c r="L7879" t="s">
        <v>244</v>
      </c>
      <c r="M7879">
        <v>0</v>
      </c>
      <c r="N7879">
        <v>0.45400000000000001</v>
      </c>
      <c r="O7879" t="s">
        <v>660</v>
      </c>
      <c r="P7879" t="s">
        <v>14983</v>
      </c>
      <c r="Q7879" t="s">
        <v>744</v>
      </c>
      <c r="R7879" t="s">
        <v>14984</v>
      </c>
      <c r="S7879" t="s">
        <v>270</v>
      </c>
      <c r="T7879" t="b">
        <v>1</v>
      </c>
    </row>
    <row r="7880" spans="1:20" x14ac:dyDescent="0.25">
      <c r="A7880" t="s">
        <v>259</v>
      </c>
      <c r="B7880" t="s">
        <v>260</v>
      </c>
      <c r="C7880" t="s">
        <v>237</v>
      </c>
      <c r="D7880" t="s">
        <v>450</v>
      </c>
      <c r="E7880" t="s">
        <v>5587</v>
      </c>
      <c r="F7880" t="s">
        <v>7944</v>
      </c>
      <c r="G7880" t="s">
        <v>7944</v>
      </c>
      <c r="H7880">
        <v>0.73500799999999999</v>
      </c>
      <c r="I7880" t="s">
        <v>265</v>
      </c>
      <c r="J7880" t="s">
        <v>242</v>
      </c>
      <c r="K7880" t="s">
        <v>243</v>
      </c>
      <c r="L7880" t="s">
        <v>244</v>
      </c>
      <c r="M7880">
        <v>0</v>
      </c>
      <c r="N7880">
        <v>0.73500799999999999</v>
      </c>
      <c r="O7880" t="s">
        <v>372</v>
      </c>
      <c r="P7880" t="s">
        <v>14985</v>
      </c>
      <c r="Q7880" t="s">
        <v>453</v>
      </c>
      <c r="R7880" t="s">
        <v>14986</v>
      </c>
      <c r="S7880" t="s">
        <v>270</v>
      </c>
      <c r="T7880" t="b">
        <v>1</v>
      </c>
    </row>
    <row r="7881" spans="1:20" x14ac:dyDescent="0.25">
      <c r="A7881" t="s">
        <v>259</v>
      </c>
      <c r="B7881" t="s">
        <v>260</v>
      </c>
      <c r="C7881" t="s">
        <v>294</v>
      </c>
      <c r="D7881" t="s">
        <v>450</v>
      </c>
      <c r="E7881" t="s">
        <v>5587</v>
      </c>
      <c r="F7881" t="s">
        <v>7944</v>
      </c>
      <c r="G7881" t="s">
        <v>7944</v>
      </c>
      <c r="H7881">
        <v>0.41920000000000002</v>
      </c>
      <c r="I7881" t="s">
        <v>265</v>
      </c>
      <c r="J7881" t="s">
        <v>242</v>
      </c>
      <c r="K7881" t="s">
        <v>243</v>
      </c>
      <c r="L7881" t="s">
        <v>244</v>
      </c>
      <c r="M7881">
        <v>0</v>
      </c>
      <c r="N7881">
        <v>0.41920000000000002</v>
      </c>
      <c r="O7881" t="s">
        <v>1258</v>
      </c>
      <c r="P7881" t="s">
        <v>14985</v>
      </c>
      <c r="Q7881" t="s">
        <v>453</v>
      </c>
      <c r="R7881" t="s">
        <v>14986</v>
      </c>
      <c r="S7881" t="s">
        <v>270</v>
      </c>
      <c r="T7881" t="b">
        <v>1</v>
      </c>
    </row>
    <row r="7882" spans="1:20" x14ac:dyDescent="0.25">
      <c r="A7882" t="s">
        <v>259</v>
      </c>
      <c r="B7882" t="s">
        <v>260</v>
      </c>
      <c r="C7882" t="s">
        <v>237</v>
      </c>
      <c r="D7882" t="s">
        <v>5261</v>
      </c>
      <c r="E7882" t="s">
        <v>3937</v>
      </c>
      <c r="F7882" t="s">
        <v>11959</v>
      </c>
      <c r="G7882" t="s">
        <v>11959</v>
      </c>
      <c r="H7882">
        <v>1.994</v>
      </c>
      <c r="I7882" t="s">
        <v>265</v>
      </c>
      <c r="J7882" t="s">
        <v>242</v>
      </c>
      <c r="K7882" t="s">
        <v>243</v>
      </c>
      <c r="L7882" t="s">
        <v>244</v>
      </c>
      <c r="M7882">
        <v>0</v>
      </c>
      <c r="N7882">
        <v>1.994</v>
      </c>
      <c r="O7882" t="s">
        <v>952</v>
      </c>
      <c r="P7882" t="s">
        <v>14987</v>
      </c>
      <c r="Q7882" t="s">
        <v>5264</v>
      </c>
      <c r="R7882" t="s">
        <v>14988</v>
      </c>
      <c r="S7882" t="s">
        <v>270</v>
      </c>
      <c r="T7882" t="b">
        <v>1</v>
      </c>
    </row>
    <row r="7883" spans="1:20" x14ac:dyDescent="0.25">
      <c r="A7883" t="s">
        <v>259</v>
      </c>
      <c r="B7883" t="s">
        <v>260</v>
      </c>
      <c r="C7883" t="s">
        <v>294</v>
      </c>
      <c r="D7883" t="s">
        <v>5261</v>
      </c>
      <c r="E7883" t="s">
        <v>3937</v>
      </c>
      <c r="F7883" t="s">
        <v>11959</v>
      </c>
      <c r="G7883" t="s">
        <v>11959</v>
      </c>
      <c r="H7883">
        <v>0.82799999999999996</v>
      </c>
      <c r="I7883" t="s">
        <v>265</v>
      </c>
      <c r="J7883" t="s">
        <v>242</v>
      </c>
      <c r="K7883" t="s">
        <v>243</v>
      </c>
      <c r="L7883" t="s">
        <v>244</v>
      </c>
      <c r="M7883">
        <v>0</v>
      </c>
      <c r="N7883">
        <v>0.82799999999999996</v>
      </c>
      <c r="O7883" t="s">
        <v>1598</v>
      </c>
      <c r="P7883" t="s">
        <v>14987</v>
      </c>
      <c r="Q7883" t="s">
        <v>5264</v>
      </c>
      <c r="R7883" t="s">
        <v>14988</v>
      </c>
      <c r="S7883" t="s">
        <v>270</v>
      </c>
      <c r="T7883" t="b">
        <v>1</v>
      </c>
    </row>
    <row r="7884" spans="1:20" x14ac:dyDescent="0.25">
      <c r="A7884" t="s">
        <v>236</v>
      </c>
      <c r="B7884" t="s">
        <v>236</v>
      </c>
      <c r="C7884" t="s">
        <v>237</v>
      </c>
      <c r="D7884" t="s">
        <v>314</v>
      </c>
      <c r="E7884" t="s">
        <v>251</v>
      </c>
      <c r="F7884" t="s">
        <v>252</v>
      </c>
      <c r="G7884" t="s">
        <v>3414</v>
      </c>
      <c r="H7884">
        <v>1E-3</v>
      </c>
      <c r="I7884" t="s">
        <v>241</v>
      </c>
      <c r="J7884" t="s">
        <v>242</v>
      </c>
      <c r="K7884" t="s">
        <v>243</v>
      </c>
      <c r="L7884" t="s">
        <v>244</v>
      </c>
      <c r="M7884">
        <v>0</v>
      </c>
      <c r="N7884">
        <v>1E-3</v>
      </c>
      <c r="O7884" t="s">
        <v>298</v>
      </c>
      <c r="P7884" t="s">
        <v>14989</v>
      </c>
      <c r="Q7884" t="s">
        <v>318</v>
      </c>
      <c r="R7884" t="s">
        <v>3196</v>
      </c>
      <c r="S7884" t="s">
        <v>249</v>
      </c>
      <c r="T7884" t="b">
        <v>1</v>
      </c>
    </row>
    <row r="7885" spans="1:20" x14ac:dyDescent="0.25">
      <c r="A7885" t="s">
        <v>259</v>
      </c>
      <c r="B7885" t="s">
        <v>260</v>
      </c>
      <c r="C7885" t="s">
        <v>237</v>
      </c>
      <c r="D7885" t="s">
        <v>4798</v>
      </c>
      <c r="E7885" t="s">
        <v>8529</v>
      </c>
      <c r="F7885" t="s">
        <v>10533</v>
      </c>
      <c r="G7885" t="s">
        <v>10533</v>
      </c>
      <c r="H7885">
        <v>1.536</v>
      </c>
      <c r="I7885" t="s">
        <v>265</v>
      </c>
      <c r="J7885" t="s">
        <v>242</v>
      </c>
      <c r="K7885" t="s">
        <v>243</v>
      </c>
      <c r="L7885" t="s">
        <v>244</v>
      </c>
      <c r="M7885">
        <v>0</v>
      </c>
      <c r="N7885">
        <v>1.536</v>
      </c>
      <c r="O7885" t="s">
        <v>652</v>
      </c>
      <c r="P7885" t="s">
        <v>6108</v>
      </c>
      <c r="Q7885" t="s">
        <v>4800</v>
      </c>
      <c r="R7885" t="s">
        <v>14990</v>
      </c>
      <c r="S7885" t="s">
        <v>270</v>
      </c>
      <c r="T7885" t="b">
        <v>0</v>
      </c>
    </row>
    <row r="7886" spans="1:20" x14ac:dyDescent="0.25">
      <c r="A7886" t="s">
        <v>259</v>
      </c>
      <c r="B7886" t="s">
        <v>260</v>
      </c>
      <c r="C7886" t="s">
        <v>336</v>
      </c>
      <c r="D7886" t="s">
        <v>4798</v>
      </c>
      <c r="E7886" t="s">
        <v>8529</v>
      </c>
      <c r="F7886" t="s">
        <v>10533</v>
      </c>
      <c r="G7886" t="s">
        <v>10533</v>
      </c>
      <c r="H7886">
        <v>8024</v>
      </c>
      <c r="I7886" t="s">
        <v>265</v>
      </c>
      <c r="J7886" t="s">
        <v>242</v>
      </c>
      <c r="K7886" t="s">
        <v>243</v>
      </c>
      <c r="L7886" t="s">
        <v>244</v>
      </c>
      <c r="M7886">
        <v>0</v>
      </c>
      <c r="N7886">
        <v>8024</v>
      </c>
      <c r="O7886" t="s">
        <v>652</v>
      </c>
      <c r="P7886" t="s">
        <v>6108</v>
      </c>
      <c r="Q7886" t="s">
        <v>4800</v>
      </c>
      <c r="R7886" t="s">
        <v>14991</v>
      </c>
      <c r="S7886" t="s">
        <v>270</v>
      </c>
      <c r="T7886" t="b">
        <v>0</v>
      </c>
    </row>
    <row r="7887" spans="1:20" x14ac:dyDescent="0.25">
      <c r="A7887" t="s">
        <v>259</v>
      </c>
      <c r="B7887" t="s">
        <v>260</v>
      </c>
      <c r="C7887" t="s">
        <v>336</v>
      </c>
      <c r="D7887" t="s">
        <v>4798</v>
      </c>
      <c r="E7887" t="s">
        <v>8529</v>
      </c>
      <c r="F7887" t="s">
        <v>10533</v>
      </c>
      <c r="G7887" t="s">
        <v>10533</v>
      </c>
      <c r="H7887">
        <v>15494</v>
      </c>
      <c r="I7887" t="s">
        <v>265</v>
      </c>
      <c r="J7887" t="s">
        <v>242</v>
      </c>
      <c r="K7887" t="s">
        <v>243</v>
      </c>
      <c r="L7887" t="s">
        <v>244</v>
      </c>
      <c r="M7887">
        <v>0</v>
      </c>
      <c r="N7887">
        <v>15494</v>
      </c>
      <c r="O7887" t="s">
        <v>652</v>
      </c>
      <c r="P7887" t="s">
        <v>6108</v>
      </c>
      <c r="Q7887" t="s">
        <v>4800</v>
      </c>
      <c r="R7887" t="s">
        <v>14992</v>
      </c>
      <c r="S7887" t="s">
        <v>270</v>
      </c>
      <c r="T7887" t="b">
        <v>0</v>
      </c>
    </row>
    <row r="7888" spans="1:20" x14ac:dyDescent="0.25">
      <c r="A7888" t="s">
        <v>259</v>
      </c>
      <c r="B7888" t="s">
        <v>260</v>
      </c>
      <c r="C7888" t="s">
        <v>237</v>
      </c>
      <c r="D7888" t="s">
        <v>962</v>
      </c>
      <c r="E7888" t="s">
        <v>5910</v>
      </c>
      <c r="F7888" t="s">
        <v>5911</v>
      </c>
      <c r="G7888" t="s">
        <v>5912</v>
      </c>
      <c r="H7888">
        <v>0.21</v>
      </c>
      <c r="I7888" t="s">
        <v>265</v>
      </c>
      <c r="J7888" t="s">
        <v>242</v>
      </c>
      <c r="K7888" t="s">
        <v>243</v>
      </c>
      <c r="L7888" t="s">
        <v>244</v>
      </c>
      <c r="M7888">
        <v>0</v>
      </c>
      <c r="N7888">
        <v>0.21</v>
      </c>
      <c r="O7888" t="s">
        <v>266</v>
      </c>
      <c r="P7888" t="s">
        <v>14993</v>
      </c>
      <c r="Q7888" t="s">
        <v>967</v>
      </c>
      <c r="R7888" t="s">
        <v>14994</v>
      </c>
      <c r="S7888" t="s">
        <v>270</v>
      </c>
      <c r="T7888" t="b">
        <v>1</v>
      </c>
    </row>
    <row r="7889" spans="1:20" x14ac:dyDescent="0.25">
      <c r="A7889" t="s">
        <v>259</v>
      </c>
      <c r="B7889" t="s">
        <v>260</v>
      </c>
      <c r="C7889" t="s">
        <v>237</v>
      </c>
      <c r="D7889" t="s">
        <v>2443</v>
      </c>
      <c r="E7889" t="s">
        <v>2778</v>
      </c>
      <c r="F7889" t="s">
        <v>14995</v>
      </c>
      <c r="G7889" t="s">
        <v>14996</v>
      </c>
      <c r="H7889">
        <v>0.346829</v>
      </c>
      <c r="I7889" t="s">
        <v>265</v>
      </c>
      <c r="J7889" t="s">
        <v>242</v>
      </c>
      <c r="K7889" t="s">
        <v>243</v>
      </c>
      <c r="L7889" t="s">
        <v>244</v>
      </c>
      <c r="M7889">
        <v>0</v>
      </c>
      <c r="N7889">
        <v>0.346829</v>
      </c>
      <c r="O7889" t="s">
        <v>372</v>
      </c>
      <c r="P7889" t="s">
        <v>14997</v>
      </c>
      <c r="Q7889" t="s">
        <v>2448</v>
      </c>
      <c r="R7889" t="s">
        <v>14998</v>
      </c>
      <c r="S7889" t="s">
        <v>270</v>
      </c>
      <c r="T7889" t="b">
        <v>1</v>
      </c>
    </row>
    <row r="7890" spans="1:20" x14ac:dyDescent="0.25">
      <c r="A7890" t="s">
        <v>236</v>
      </c>
      <c r="B7890" t="s">
        <v>236</v>
      </c>
      <c r="C7890" t="s">
        <v>237</v>
      </c>
      <c r="D7890" t="s">
        <v>355</v>
      </c>
      <c r="F7890" t="s">
        <v>1819</v>
      </c>
      <c r="G7890" t="s">
        <v>9470</v>
      </c>
      <c r="H7890">
        <v>4.0000000000000001E-3</v>
      </c>
      <c r="I7890" t="s">
        <v>254</v>
      </c>
      <c r="J7890" t="s">
        <v>242</v>
      </c>
      <c r="K7890" t="s">
        <v>243</v>
      </c>
      <c r="L7890" t="s">
        <v>244</v>
      </c>
      <c r="M7890">
        <v>0</v>
      </c>
      <c r="N7890">
        <v>4.0000000000000001E-3</v>
      </c>
      <c r="O7890" t="s">
        <v>358</v>
      </c>
      <c r="P7890" t="s">
        <v>9471</v>
      </c>
      <c r="Q7890" t="s">
        <v>360</v>
      </c>
      <c r="R7890" t="s">
        <v>4632</v>
      </c>
      <c r="S7890" t="s">
        <v>249</v>
      </c>
      <c r="T7890" t="b">
        <v>0</v>
      </c>
    </row>
    <row r="7891" spans="1:20" x14ac:dyDescent="0.25">
      <c r="A7891" t="s">
        <v>259</v>
      </c>
      <c r="B7891" t="s">
        <v>260</v>
      </c>
      <c r="C7891" t="s">
        <v>237</v>
      </c>
      <c r="D7891" t="s">
        <v>943</v>
      </c>
      <c r="E7891" t="s">
        <v>8568</v>
      </c>
      <c r="F7891" t="s">
        <v>14673</v>
      </c>
      <c r="G7891" t="s">
        <v>14673</v>
      </c>
      <c r="H7891">
        <v>6.976</v>
      </c>
      <c r="I7891" t="s">
        <v>265</v>
      </c>
      <c r="J7891" t="s">
        <v>242</v>
      </c>
      <c r="K7891" t="s">
        <v>243</v>
      </c>
      <c r="L7891" t="s">
        <v>244</v>
      </c>
      <c r="M7891">
        <v>0</v>
      </c>
      <c r="N7891">
        <v>6.976</v>
      </c>
      <c r="O7891" t="s">
        <v>324</v>
      </c>
      <c r="P7891" t="s">
        <v>12468</v>
      </c>
      <c r="Q7891" t="s">
        <v>947</v>
      </c>
      <c r="R7891" t="s">
        <v>14999</v>
      </c>
      <c r="S7891" t="s">
        <v>270</v>
      </c>
      <c r="T7891" t="b">
        <v>0</v>
      </c>
    </row>
    <row r="7892" spans="1:20" x14ac:dyDescent="0.25">
      <c r="A7892" t="s">
        <v>259</v>
      </c>
      <c r="B7892" t="s">
        <v>260</v>
      </c>
      <c r="C7892" t="s">
        <v>294</v>
      </c>
      <c r="D7892" t="s">
        <v>943</v>
      </c>
      <c r="E7892" t="s">
        <v>8568</v>
      </c>
      <c r="F7892" t="s">
        <v>14673</v>
      </c>
      <c r="G7892" t="s">
        <v>14673</v>
      </c>
      <c r="H7892">
        <v>4.032</v>
      </c>
      <c r="I7892" t="s">
        <v>265</v>
      </c>
      <c r="J7892" t="s">
        <v>242</v>
      </c>
      <c r="K7892" t="s">
        <v>243</v>
      </c>
      <c r="L7892" t="s">
        <v>244</v>
      </c>
      <c r="M7892">
        <v>0</v>
      </c>
      <c r="N7892">
        <v>4.032</v>
      </c>
      <c r="O7892" t="s">
        <v>324</v>
      </c>
      <c r="P7892" t="s">
        <v>12468</v>
      </c>
      <c r="Q7892" t="s">
        <v>947</v>
      </c>
      <c r="R7892" t="s">
        <v>14999</v>
      </c>
      <c r="S7892" t="s">
        <v>270</v>
      </c>
      <c r="T7892" t="b">
        <v>0</v>
      </c>
    </row>
    <row r="7893" spans="1:20" x14ac:dyDescent="0.25">
      <c r="A7893" t="s">
        <v>236</v>
      </c>
      <c r="B7893" t="s">
        <v>236</v>
      </c>
      <c r="C7893" t="s">
        <v>237</v>
      </c>
      <c r="D7893" t="s">
        <v>924</v>
      </c>
      <c r="F7893" t="s">
        <v>1562</v>
      </c>
      <c r="G7893" t="s">
        <v>5294</v>
      </c>
      <c r="H7893">
        <v>1.5</v>
      </c>
      <c r="I7893" t="s">
        <v>492</v>
      </c>
      <c r="J7893" t="s">
        <v>242</v>
      </c>
      <c r="K7893" t="s">
        <v>243</v>
      </c>
      <c r="L7893" t="s">
        <v>244</v>
      </c>
      <c r="M7893">
        <v>0</v>
      </c>
      <c r="N7893">
        <v>1.5</v>
      </c>
      <c r="O7893" t="s">
        <v>927</v>
      </c>
      <c r="P7893" t="s">
        <v>5295</v>
      </c>
      <c r="Q7893" t="s">
        <v>929</v>
      </c>
      <c r="R7893" t="s">
        <v>15000</v>
      </c>
      <c r="S7893" t="s">
        <v>249</v>
      </c>
      <c r="T7893" t="b">
        <v>0</v>
      </c>
    </row>
    <row r="7894" spans="1:20" x14ac:dyDescent="0.25">
      <c r="A7894" t="s">
        <v>236</v>
      </c>
      <c r="B7894" t="s">
        <v>236</v>
      </c>
      <c r="C7894" t="s">
        <v>237</v>
      </c>
      <c r="D7894" t="s">
        <v>1198</v>
      </c>
      <c r="F7894" t="s">
        <v>356</v>
      </c>
      <c r="G7894" t="s">
        <v>340</v>
      </c>
      <c r="H7894">
        <v>7.4999999999999997E-2</v>
      </c>
      <c r="I7894" t="s">
        <v>341</v>
      </c>
      <c r="J7894" t="s">
        <v>242</v>
      </c>
      <c r="K7894" t="s">
        <v>243</v>
      </c>
      <c r="L7894" t="s">
        <v>244</v>
      </c>
      <c r="M7894">
        <v>0</v>
      </c>
      <c r="N7894">
        <v>7.4999999999999997E-2</v>
      </c>
      <c r="O7894" t="s">
        <v>358</v>
      </c>
      <c r="P7894" t="s">
        <v>15001</v>
      </c>
      <c r="Q7894" t="s">
        <v>1201</v>
      </c>
      <c r="R7894" t="s">
        <v>1202</v>
      </c>
      <c r="S7894" t="s">
        <v>249</v>
      </c>
      <c r="T7894" t="b">
        <v>1</v>
      </c>
    </row>
    <row r="7895" spans="1:20" x14ac:dyDescent="0.25">
      <c r="A7895" t="s">
        <v>259</v>
      </c>
      <c r="B7895" t="s">
        <v>260</v>
      </c>
      <c r="C7895" t="s">
        <v>237</v>
      </c>
      <c r="D7895" t="s">
        <v>1535</v>
      </c>
      <c r="E7895" t="s">
        <v>8002</v>
      </c>
      <c r="F7895" t="s">
        <v>8003</v>
      </c>
      <c r="G7895" t="s">
        <v>8003</v>
      </c>
      <c r="H7895">
        <v>2.266</v>
      </c>
      <c r="I7895" t="s">
        <v>265</v>
      </c>
      <c r="J7895" t="s">
        <v>242</v>
      </c>
      <c r="K7895" t="s">
        <v>243</v>
      </c>
      <c r="L7895" t="s">
        <v>244</v>
      </c>
      <c r="M7895">
        <v>0</v>
      </c>
      <c r="N7895">
        <v>2.266</v>
      </c>
      <c r="O7895" t="s">
        <v>324</v>
      </c>
      <c r="P7895" t="s">
        <v>15002</v>
      </c>
      <c r="Q7895" t="s">
        <v>1539</v>
      </c>
      <c r="R7895" t="s">
        <v>15003</v>
      </c>
      <c r="S7895" t="s">
        <v>270</v>
      </c>
      <c r="T7895" t="b">
        <v>1</v>
      </c>
    </row>
    <row r="7896" spans="1:20" x14ac:dyDescent="0.25">
      <c r="A7896" t="s">
        <v>259</v>
      </c>
      <c r="B7896" t="s">
        <v>260</v>
      </c>
      <c r="C7896" t="s">
        <v>294</v>
      </c>
      <c r="D7896" t="s">
        <v>1535</v>
      </c>
      <c r="E7896" t="s">
        <v>8002</v>
      </c>
      <c r="F7896" t="s">
        <v>8003</v>
      </c>
      <c r="G7896" t="s">
        <v>8003</v>
      </c>
      <c r="H7896">
        <v>0.69099999999999995</v>
      </c>
      <c r="I7896" t="s">
        <v>265</v>
      </c>
      <c r="J7896" t="s">
        <v>242</v>
      </c>
      <c r="K7896" t="s">
        <v>243</v>
      </c>
      <c r="L7896" t="s">
        <v>244</v>
      </c>
      <c r="M7896">
        <v>0</v>
      </c>
      <c r="N7896">
        <v>0.69099999999999995</v>
      </c>
      <c r="O7896" t="s">
        <v>324</v>
      </c>
      <c r="P7896" t="s">
        <v>15002</v>
      </c>
      <c r="Q7896" t="s">
        <v>1539</v>
      </c>
      <c r="R7896" t="s">
        <v>15003</v>
      </c>
      <c r="S7896" t="s">
        <v>270</v>
      </c>
      <c r="T7896" t="b">
        <v>1</v>
      </c>
    </row>
    <row r="7897" spans="1:20" x14ac:dyDescent="0.25">
      <c r="A7897" t="s">
        <v>259</v>
      </c>
      <c r="B7897" t="s">
        <v>271</v>
      </c>
      <c r="C7897" t="s">
        <v>237</v>
      </c>
      <c r="D7897" t="s">
        <v>3046</v>
      </c>
      <c r="E7897" t="s">
        <v>15004</v>
      </c>
      <c r="F7897" t="s">
        <v>6029</v>
      </c>
      <c r="G7897" t="s">
        <v>6030</v>
      </c>
      <c r="H7897">
        <v>1.0940000000000001</v>
      </c>
      <c r="I7897" t="s">
        <v>265</v>
      </c>
      <c r="J7897" t="s">
        <v>242</v>
      </c>
      <c r="K7897" t="s">
        <v>243</v>
      </c>
      <c r="L7897" t="s">
        <v>244</v>
      </c>
      <c r="M7897">
        <v>0</v>
      </c>
      <c r="N7897">
        <v>1.0940000000000001</v>
      </c>
      <c r="O7897" t="s">
        <v>2765</v>
      </c>
      <c r="P7897" t="s">
        <v>15005</v>
      </c>
      <c r="Q7897" t="s">
        <v>3051</v>
      </c>
      <c r="R7897" t="s">
        <v>15006</v>
      </c>
      <c r="S7897" t="s">
        <v>279</v>
      </c>
      <c r="T7897" t="b">
        <v>1</v>
      </c>
    </row>
    <row r="7898" spans="1:20" x14ac:dyDescent="0.25">
      <c r="A7898" t="s">
        <v>259</v>
      </c>
      <c r="B7898" t="s">
        <v>271</v>
      </c>
      <c r="C7898" t="s">
        <v>336</v>
      </c>
      <c r="D7898" t="s">
        <v>3046</v>
      </c>
      <c r="E7898" t="s">
        <v>15004</v>
      </c>
      <c r="F7898" t="s">
        <v>6029</v>
      </c>
      <c r="G7898" t="s">
        <v>6030</v>
      </c>
      <c r="H7898">
        <v>6798</v>
      </c>
      <c r="I7898" t="s">
        <v>265</v>
      </c>
      <c r="J7898" t="s">
        <v>242</v>
      </c>
      <c r="K7898" t="s">
        <v>243</v>
      </c>
      <c r="L7898" t="s">
        <v>244</v>
      </c>
      <c r="M7898">
        <v>0</v>
      </c>
      <c r="N7898">
        <v>6798</v>
      </c>
      <c r="O7898" t="s">
        <v>2765</v>
      </c>
      <c r="P7898" t="s">
        <v>15005</v>
      </c>
      <c r="Q7898" t="s">
        <v>3051</v>
      </c>
      <c r="R7898" t="s">
        <v>15007</v>
      </c>
      <c r="S7898" t="s">
        <v>279</v>
      </c>
      <c r="T7898" t="b">
        <v>1</v>
      </c>
    </row>
    <row r="7899" spans="1:20" x14ac:dyDescent="0.25">
      <c r="A7899" t="s">
        <v>259</v>
      </c>
      <c r="B7899" t="s">
        <v>271</v>
      </c>
      <c r="C7899" t="s">
        <v>336</v>
      </c>
      <c r="D7899" t="s">
        <v>3046</v>
      </c>
      <c r="E7899" t="s">
        <v>15004</v>
      </c>
      <c r="F7899" t="s">
        <v>6029</v>
      </c>
      <c r="G7899" t="s">
        <v>6030</v>
      </c>
      <c r="H7899">
        <v>15612</v>
      </c>
      <c r="I7899" t="s">
        <v>265</v>
      </c>
      <c r="J7899" t="s">
        <v>242</v>
      </c>
      <c r="K7899" t="s">
        <v>243</v>
      </c>
      <c r="L7899" t="s">
        <v>244</v>
      </c>
      <c r="M7899">
        <v>0</v>
      </c>
      <c r="N7899">
        <v>15612</v>
      </c>
      <c r="O7899" t="s">
        <v>2765</v>
      </c>
      <c r="P7899" t="s">
        <v>15005</v>
      </c>
      <c r="Q7899" t="s">
        <v>3051</v>
      </c>
      <c r="R7899" t="s">
        <v>15008</v>
      </c>
      <c r="S7899" t="s">
        <v>279</v>
      </c>
      <c r="T7899" t="b">
        <v>1</v>
      </c>
    </row>
    <row r="7900" spans="1:20" x14ac:dyDescent="0.25">
      <c r="A7900" t="s">
        <v>259</v>
      </c>
      <c r="B7900" t="s">
        <v>260</v>
      </c>
      <c r="C7900" t="s">
        <v>237</v>
      </c>
      <c r="D7900" t="s">
        <v>677</v>
      </c>
      <c r="E7900" t="s">
        <v>5768</v>
      </c>
      <c r="F7900" t="s">
        <v>5769</v>
      </c>
      <c r="G7900" t="s">
        <v>5769</v>
      </c>
      <c r="H7900">
        <v>4.1859999999999999</v>
      </c>
      <c r="I7900" t="s">
        <v>265</v>
      </c>
      <c r="J7900" t="s">
        <v>242</v>
      </c>
      <c r="K7900" t="s">
        <v>243</v>
      </c>
      <c r="L7900" t="s">
        <v>244</v>
      </c>
      <c r="M7900">
        <v>0</v>
      </c>
      <c r="N7900">
        <v>4.1859999999999999</v>
      </c>
      <c r="O7900" t="s">
        <v>324</v>
      </c>
      <c r="P7900" t="s">
        <v>15009</v>
      </c>
      <c r="Q7900" t="s">
        <v>681</v>
      </c>
      <c r="R7900" t="s">
        <v>15010</v>
      </c>
      <c r="S7900" t="s">
        <v>270</v>
      </c>
      <c r="T7900" t="b">
        <v>1</v>
      </c>
    </row>
    <row r="7901" spans="1:20" x14ac:dyDescent="0.25">
      <c r="A7901" t="s">
        <v>259</v>
      </c>
      <c r="B7901" t="s">
        <v>260</v>
      </c>
      <c r="C7901" t="s">
        <v>294</v>
      </c>
      <c r="D7901" t="s">
        <v>677</v>
      </c>
      <c r="E7901" t="s">
        <v>5768</v>
      </c>
      <c r="F7901" t="s">
        <v>5769</v>
      </c>
      <c r="G7901" t="s">
        <v>5769</v>
      </c>
      <c r="H7901">
        <v>1.21</v>
      </c>
      <c r="I7901" t="s">
        <v>265</v>
      </c>
      <c r="J7901" t="s">
        <v>242</v>
      </c>
      <c r="K7901" t="s">
        <v>243</v>
      </c>
      <c r="L7901" t="s">
        <v>244</v>
      </c>
      <c r="M7901">
        <v>0</v>
      </c>
      <c r="N7901">
        <v>1.21</v>
      </c>
      <c r="O7901" t="s">
        <v>324</v>
      </c>
      <c r="P7901" t="s">
        <v>15009</v>
      </c>
      <c r="Q7901" t="s">
        <v>681</v>
      </c>
      <c r="R7901" t="s">
        <v>15010</v>
      </c>
      <c r="S7901" t="s">
        <v>270</v>
      </c>
      <c r="T7901" t="b">
        <v>1</v>
      </c>
    </row>
    <row r="7902" spans="1:20" x14ac:dyDescent="0.25">
      <c r="A7902" t="s">
        <v>259</v>
      </c>
      <c r="B7902" t="s">
        <v>260</v>
      </c>
      <c r="C7902" t="s">
        <v>237</v>
      </c>
      <c r="D7902" t="s">
        <v>1938</v>
      </c>
      <c r="E7902" t="s">
        <v>6184</v>
      </c>
      <c r="F7902" t="s">
        <v>7978</v>
      </c>
      <c r="G7902" t="s">
        <v>7978</v>
      </c>
      <c r="H7902">
        <v>0.6048</v>
      </c>
      <c r="I7902" t="s">
        <v>265</v>
      </c>
      <c r="J7902" t="s">
        <v>242</v>
      </c>
      <c r="K7902" t="s">
        <v>243</v>
      </c>
      <c r="L7902" t="s">
        <v>244</v>
      </c>
      <c r="M7902">
        <v>0</v>
      </c>
      <c r="N7902">
        <v>0.6048</v>
      </c>
      <c r="O7902" t="s">
        <v>310</v>
      </c>
      <c r="P7902" t="s">
        <v>15011</v>
      </c>
      <c r="Q7902" t="s">
        <v>1942</v>
      </c>
      <c r="R7902" t="s">
        <v>15012</v>
      </c>
      <c r="S7902" t="s">
        <v>270</v>
      </c>
      <c r="T7902" t="b">
        <v>1</v>
      </c>
    </row>
    <row r="7903" spans="1:20" x14ac:dyDescent="0.25">
      <c r="A7903" t="s">
        <v>259</v>
      </c>
      <c r="B7903" t="s">
        <v>260</v>
      </c>
      <c r="C7903" t="s">
        <v>237</v>
      </c>
      <c r="D7903" t="s">
        <v>643</v>
      </c>
      <c r="E7903" t="s">
        <v>2496</v>
      </c>
      <c r="F7903" t="s">
        <v>8171</v>
      </c>
      <c r="G7903" t="s">
        <v>8171</v>
      </c>
      <c r="H7903">
        <v>0.68281899999999995</v>
      </c>
      <c r="I7903" t="s">
        <v>265</v>
      </c>
      <c r="J7903" t="s">
        <v>242</v>
      </c>
      <c r="K7903" t="s">
        <v>243</v>
      </c>
      <c r="L7903" t="s">
        <v>244</v>
      </c>
      <c r="M7903">
        <v>0</v>
      </c>
      <c r="N7903">
        <v>0.68281899999999995</v>
      </c>
      <c r="O7903" t="s">
        <v>372</v>
      </c>
      <c r="P7903" t="s">
        <v>15013</v>
      </c>
      <c r="Q7903" t="s">
        <v>647</v>
      </c>
      <c r="R7903" t="s">
        <v>15014</v>
      </c>
      <c r="S7903" t="s">
        <v>270</v>
      </c>
      <c r="T7903" t="b">
        <v>1</v>
      </c>
    </row>
    <row r="7904" spans="1:20" x14ac:dyDescent="0.25">
      <c r="A7904" t="s">
        <v>236</v>
      </c>
      <c r="B7904" t="s">
        <v>236</v>
      </c>
      <c r="C7904" t="s">
        <v>237</v>
      </c>
      <c r="D7904" t="s">
        <v>362</v>
      </c>
      <c r="F7904" t="s">
        <v>3972</v>
      </c>
      <c r="G7904" t="s">
        <v>1022</v>
      </c>
      <c r="H7904">
        <v>0</v>
      </c>
      <c r="I7904" t="s">
        <v>254</v>
      </c>
      <c r="J7904" t="s">
        <v>242</v>
      </c>
      <c r="K7904" t="s">
        <v>243</v>
      </c>
      <c r="L7904" t="s">
        <v>244</v>
      </c>
      <c r="M7904">
        <v>0</v>
      </c>
      <c r="N7904">
        <v>0</v>
      </c>
      <c r="O7904" t="s">
        <v>927</v>
      </c>
      <c r="P7904" t="s">
        <v>1023</v>
      </c>
      <c r="Q7904" t="s">
        <v>367</v>
      </c>
      <c r="R7904" t="s">
        <v>3975</v>
      </c>
      <c r="S7904" t="s">
        <v>249</v>
      </c>
      <c r="T7904" t="b">
        <v>0</v>
      </c>
    </row>
    <row r="7905" spans="1:20" x14ac:dyDescent="0.25">
      <c r="A7905" t="s">
        <v>259</v>
      </c>
      <c r="B7905" t="s">
        <v>260</v>
      </c>
      <c r="C7905" t="s">
        <v>237</v>
      </c>
      <c r="D7905" t="s">
        <v>3026</v>
      </c>
      <c r="E7905" t="s">
        <v>7035</v>
      </c>
      <c r="F7905" t="s">
        <v>15015</v>
      </c>
      <c r="G7905" t="s">
        <v>15015</v>
      </c>
      <c r="H7905">
        <v>0.33400000000000002</v>
      </c>
      <c r="I7905" t="s">
        <v>265</v>
      </c>
      <c r="J7905" t="s">
        <v>242</v>
      </c>
      <c r="K7905" t="s">
        <v>243</v>
      </c>
      <c r="L7905" t="s">
        <v>244</v>
      </c>
      <c r="M7905">
        <v>0</v>
      </c>
      <c r="N7905">
        <v>0.33400000000000002</v>
      </c>
      <c r="O7905" t="s">
        <v>927</v>
      </c>
      <c r="P7905" t="s">
        <v>15016</v>
      </c>
      <c r="Q7905" t="s">
        <v>3030</v>
      </c>
      <c r="R7905" t="s">
        <v>15017</v>
      </c>
      <c r="S7905" t="s">
        <v>270</v>
      </c>
      <c r="T7905" t="b">
        <v>1</v>
      </c>
    </row>
    <row r="7906" spans="1:20" x14ac:dyDescent="0.25">
      <c r="A7906" t="s">
        <v>259</v>
      </c>
      <c r="B7906" t="s">
        <v>260</v>
      </c>
      <c r="C7906" t="s">
        <v>294</v>
      </c>
      <c r="D7906" t="s">
        <v>3026</v>
      </c>
      <c r="E7906" t="s">
        <v>7035</v>
      </c>
      <c r="F7906" t="s">
        <v>15015</v>
      </c>
      <c r="G7906" t="s">
        <v>15015</v>
      </c>
      <c r="H7906">
        <v>9.3200000000000005E-2</v>
      </c>
      <c r="I7906" t="s">
        <v>265</v>
      </c>
      <c r="J7906" t="s">
        <v>242</v>
      </c>
      <c r="K7906" t="s">
        <v>243</v>
      </c>
      <c r="L7906" t="s">
        <v>244</v>
      </c>
      <c r="M7906">
        <v>0</v>
      </c>
      <c r="N7906">
        <v>9.3200000000000005E-2</v>
      </c>
      <c r="O7906" t="s">
        <v>927</v>
      </c>
      <c r="P7906" t="s">
        <v>15016</v>
      </c>
      <c r="Q7906" t="s">
        <v>3030</v>
      </c>
      <c r="R7906" t="s">
        <v>15017</v>
      </c>
      <c r="S7906" t="s">
        <v>270</v>
      </c>
      <c r="T7906" t="b">
        <v>1</v>
      </c>
    </row>
    <row r="7907" spans="1:20" x14ac:dyDescent="0.25">
      <c r="A7907" t="s">
        <v>236</v>
      </c>
      <c r="B7907" t="s">
        <v>236</v>
      </c>
      <c r="C7907" t="s">
        <v>237</v>
      </c>
      <c r="D7907" t="s">
        <v>250</v>
      </c>
      <c r="E7907" t="s">
        <v>251</v>
      </c>
      <c r="F7907" t="s">
        <v>1520</v>
      </c>
      <c r="G7907" t="s">
        <v>2812</v>
      </c>
      <c r="H7907">
        <v>8.5000000000000006E-3</v>
      </c>
      <c r="I7907" t="s">
        <v>341</v>
      </c>
      <c r="J7907" t="s">
        <v>242</v>
      </c>
      <c r="K7907" t="s">
        <v>243</v>
      </c>
      <c r="L7907" t="s">
        <v>244</v>
      </c>
      <c r="M7907">
        <v>0</v>
      </c>
      <c r="N7907">
        <v>8.5000000000000006E-3</v>
      </c>
      <c r="O7907" t="s">
        <v>255</v>
      </c>
      <c r="P7907" t="s">
        <v>15018</v>
      </c>
      <c r="Q7907" t="s">
        <v>257</v>
      </c>
      <c r="R7907" t="s">
        <v>1523</v>
      </c>
      <c r="S7907" t="s">
        <v>249</v>
      </c>
      <c r="T7907" t="b">
        <v>1</v>
      </c>
    </row>
    <row r="7908" spans="1:20" x14ac:dyDescent="0.25">
      <c r="A7908" t="s">
        <v>259</v>
      </c>
      <c r="B7908" t="s">
        <v>260</v>
      </c>
      <c r="C7908" t="s">
        <v>237</v>
      </c>
      <c r="D7908" t="s">
        <v>5261</v>
      </c>
      <c r="E7908" t="s">
        <v>1338</v>
      </c>
      <c r="F7908" t="s">
        <v>1339</v>
      </c>
      <c r="G7908" t="s">
        <v>1339</v>
      </c>
      <c r="H7908">
        <v>2.4929999999999999</v>
      </c>
      <c r="I7908" t="s">
        <v>265</v>
      </c>
      <c r="J7908" t="s">
        <v>242</v>
      </c>
      <c r="K7908" t="s">
        <v>243</v>
      </c>
      <c r="L7908" t="s">
        <v>244</v>
      </c>
      <c r="M7908">
        <v>0</v>
      </c>
      <c r="N7908">
        <v>2.4929999999999999</v>
      </c>
      <c r="O7908" t="s">
        <v>721</v>
      </c>
      <c r="P7908" t="s">
        <v>15019</v>
      </c>
      <c r="Q7908" t="s">
        <v>5264</v>
      </c>
      <c r="R7908" t="s">
        <v>15020</v>
      </c>
      <c r="S7908" t="s">
        <v>270</v>
      </c>
      <c r="T7908" t="b">
        <v>1</v>
      </c>
    </row>
    <row r="7909" spans="1:20" x14ac:dyDescent="0.25">
      <c r="A7909" t="s">
        <v>259</v>
      </c>
      <c r="B7909" t="s">
        <v>260</v>
      </c>
      <c r="C7909" t="s">
        <v>294</v>
      </c>
      <c r="D7909" t="s">
        <v>5261</v>
      </c>
      <c r="E7909" t="s">
        <v>1338</v>
      </c>
      <c r="F7909" t="s">
        <v>1339</v>
      </c>
      <c r="G7909" t="s">
        <v>1339</v>
      </c>
      <c r="H7909">
        <v>2.0699999999999998</v>
      </c>
      <c r="I7909" t="s">
        <v>265</v>
      </c>
      <c r="J7909" t="s">
        <v>242</v>
      </c>
      <c r="K7909" t="s">
        <v>243</v>
      </c>
      <c r="L7909" t="s">
        <v>244</v>
      </c>
      <c r="M7909">
        <v>0</v>
      </c>
      <c r="N7909">
        <v>2.0699999999999998</v>
      </c>
      <c r="O7909" t="s">
        <v>721</v>
      </c>
      <c r="P7909" t="s">
        <v>15019</v>
      </c>
      <c r="Q7909" t="s">
        <v>5264</v>
      </c>
      <c r="R7909" t="s">
        <v>15020</v>
      </c>
      <c r="S7909" t="s">
        <v>270</v>
      </c>
      <c r="T7909" t="b">
        <v>1</v>
      </c>
    </row>
    <row r="7910" spans="1:20" x14ac:dyDescent="0.25">
      <c r="A7910" t="s">
        <v>236</v>
      </c>
      <c r="B7910" t="s">
        <v>236</v>
      </c>
      <c r="C7910" t="s">
        <v>237</v>
      </c>
      <c r="D7910" t="s">
        <v>250</v>
      </c>
      <c r="F7910" t="s">
        <v>544</v>
      </c>
      <c r="G7910" t="s">
        <v>8466</v>
      </c>
      <c r="H7910">
        <v>3.2499999999999999E-3</v>
      </c>
      <c r="I7910" t="s">
        <v>561</v>
      </c>
      <c r="J7910" t="s">
        <v>242</v>
      </c>
      <c r="K7910" t="s">
        <v>243</v>
      </c>
      <c r="L7910" t="s">
        <v>244</v>
      </c>
      <c r="M7910">
        <v>0</v>
      </c>
      <c r="N7910">
        <v>3.2499999999999999E-3</v>
      </c>
      <c r="O7910" t="s">
        <v>432</v>
      </c>
      <c r="P7910" t="s">
        <v>15021</v>
      </c>
      <c r="Q7910" t="s">
        <v>257</v>
      </c>
      <c r="R7910" t="s">
        <v>548</v>
      </c>
      <c r="S7910" t="s">
        <v>249</v>
      </c>
      <c r="T7910" t="b">
        <v>1</v>
      </c>
    </row>
    <row r="7911" spans="1:20" x14ac:dyDescent="0.25">
      <c r="A7911" t="s">
        <v>259</v>
      </c>
      <c r="B7911" t="s">
        <v>260</v>
      </c>
      <c r="C7911" t="s">
        <v>237</v>
      </c>
      <c r="D7911" t="s">
        <v>1142</v>
      </c>
      <c r="E7911" t="s">
        <v>999</v>
      </c>
      <c r="F7911" t="s">
        <v>1000</v>
      </c>
      <c r="G7911" t="s">
        <v>1000</v>
      </c>
      <c r="H7911">
        <v>0.30719999999999997</v>
      </c>
      <c r="I7911" t="s">
        <v>265</v>
      </c>
      <c r="J7911" t="s">
        <v>242</v>
      </c>
      <c r="K7911" t="s">
        <v>243</v>
      </c>
      <c r="L7911" t="s">
        <v>244</v>
      </c>
      <c r="M7911">
        <v>0</v>
      </c>
      <c r="N7911">
        <v>0.30719999999999997</v>
      </c>
      <c r="O7911" t="s">
        <v>372</v>
      </c>
      <c r="P7911" t="s">
        <v>15022</v>
      </c>
      <c r="Q7911" t="s">
        <v>1146</v>
      </c>
      <c r="R7911" t="s">
        <v>15023</v>
      </c>
      <c r="S7911" t="s">
        <v>270</v>
      </c>
      <c r="T7911" t="b">
        <v>1</v>
      </c>
    </row>
    <row r="7912" spans="1:20" x14ac:dyDescent="0.25">
      <c r="A7912" t="s">
        <v>259</v>
      </c>
      <c r="B7912" t="s">
        <v>260</v>
      </c>
      <c r="C7912" t="s">
        <v>237</v>
      </c>
      <c r="D7912" t="s">
        <v>3572</v>
      </c>
      <c r="E7912" t="s">
        <v>7273</v>
      </c>
      <c r="F7912" t="s">
        <v>15024</v>
      </c>
      <c r="G7912" t="s">
        <v>15024</v>
      </c>
      <c r="H7912">
        <v>0.64070400000000005</v>
      </c>
      <c r="I7912" t="s">
        <v>265</v>
      </c>
      <c r="J7912" t="s">
        <v>242</v>
      </c>
      <c r="K7912" t="s">
        <v>243</v>
      </c>
      <c r="L7912" t="s">
        <v>244</v>
      </c>
      <c r="M7912">
        <v>0</v>
      </c>
      <c r="N7912">
        <v>0.64070400000000005</v>
      </c>
      <c r="O7912" t="s">
        <v>372</v>
      </c>
      <c r="P7912" t="s">
        <v>15025</v>
      </c>
      <c r="Q7912" t="s">
        <v>3576</v>
      </c>
      <c r="R7912" t="s">
        <v>15026</v>
      </c>
      <c r="S7912" t="s">
        <v>270</v>
      </c>
      <c r="T7912" t="b">
        <v>1</v>
      </c>
    </row>
    <row r="7913" spans="1:20" x14ac:dyDescent="0.25">
      <c r="A7913" t="s">
        <v>259</v>
      </c>
      <c r="B7913" t="s">
        <v>260</v>
      </c>
      <c r="C7913" t="s">
        <v>294</v>
      </c>
      <c r="D7913" t="s">
        <v>3572</v>
      </c>
      <c r="E7913" t="s">
        <v>7273</v>
      </c>
      <c r="F7913" t="s">
        <v>15024</v>
      </c>
      <c r="G7913" t="s">
        <v>15024</v>
      </c>
      <c r="H7913">
        <v>0.28723199999999999</v>
      </c>
      <c r="I7913" t="s">
        <v>265</v>
      </c>
      <c r="J7913" t="s">
        <v>242</v>
      </c>
      <c r="K7913" t="s">
        <v>243</v>
      </c>
      <c r="L7913" t="s">
        <v>244</v>
      </c>
      <c r="M7913">
        <v>0</v>
      </c>
      <c r="N7913">
        <v>0.28723199999999999</v>
      </c>
      <c r="O7913" t="s">
        <v>372</v>
      </c>
      <c r="P7913" t="s">
        <v>15025</v>
      </c>
      <c r="Q7913" t="s">
        <v>3576</v>
      </c>
      <c r="R7913" t="s">
        <v>15026</v>
      </c>
      <c r="S7913" t="s">
        <v>270</v>
      </c>
      <c r="T7913" t="b">
        <v>1</v>
      </c>
    </row>
    <row r="7914" spans="1:20" x14ac:dyDescent="0.25">
      <c r="A7914" t="s">
        <v>236</v>
      </c>
      <c r="B7914" t="s">
        <v>236</v>
      </c>
      <c r="C7914" t="s">
        <v>237</v>
      </c>
      <c r="D7914" t="s">
        <v>314</v>
      </c>
      <c r="F7914" t="s">
        <v>757</v>
      </c>
      <c r="G7914" t="s">
        <v>1526</v>
      </c>
      <c r="H7914">
        <v>4.0000000000000001E-3</v>
      </c>
      <c r="I7914" t="s">
        <v>254</v>
      </c>
      <c r="J7914" t="s">
        <v>242</v>
      </c>
      <c r="K7914" t="s">
        <v>243</v>
      </c>
      <c r="L7914" t="s">
        <v>244</v>
      </c>
      <c r="M7914">
        <v>0</v>
      </c>
      <c r="N7914">
        <v>4.0000000000000001E-3</v>
      </c>
      <c r="O7914" t="s">
        <v>569</v>
      </c>
      <c r="P7914" t="s">
        <v>1890</v>
      </c>
      <c r="Q7914" t="s">
        <v>318</v>
      </c>
      <c r="R7914" t="s">
        <v>3555</v>
      </c>
      <c r="S7914" t="s">
        <v>249</v>
      </c>
      <c r="T7914" t="b">
        <v>0</v>
      </c>
    </row>
    <row r="7915" spans="1:20" x14ac:dyDescent="0.25">
      <c r="A7915" t="s">
        <v>259</v>
      </c>
      <c r="B7915" t="s">
        <v>260</v>
      </c>
      <c r="C7915" t="s">
        <v>237</v>
      </c>
      <c r="D7915" t="s">
        <v>1155</v>
      </c>
      <c r="E7915" t="s">
        <v>2376</v>
      </c>
      <c r="F7915" t="s">
        <v>2201</v>
      </c>
      <c r="G7915" t="s">
        <v>2201</v>
      </c>
      <c r="H7915">
        <v>0.52800000000000002</v>
      </c>
      <c r="I7915" t="s">
        <v>265</v>
      </c>
      <c r="J7915" t="s">
        <v>242</v>
      </c>
      <c r="K7915" t="s">
        <v>243</v>
      </c>
      <c r="L7915" t="s">
        <v>244</v>
      </c>
      <c r="M7915">
        <v>0</v>
      </c>
      <c r="N7915">
        <v>0.52800000000000002</v>
      </c>
      <c r="O7915" t="s">
        <v>952</v>
      </c>
      <c r="P7915" t="s">
        <v>7699</v>
      </c>
      <c r="Q7915" t="s">
        <v>1159</v>
      </c>
      <c r="R7915" t="s">
        <v>15027</v>
      </c>
      <c r="S7915" t="s">
        <v>270</v>
      </c>
      <c r="T7915" t="b">
        <v>0</v>
      </c>
    </row>
    <row r="7916" spans="1:20" x14ac:dyDescent="0.25">
      <c r="A7916" t="s">
        <v>259</v>
      </c>
      <c r="B7916" t="s">
        <v>260</v>
      </c>
      <c r="C7916" t="s">
        <v>294</v>
      </c>
      <c r="D7916" t="s">
        <v>1155</v>
      </c>
      <c r="E7916" t="s">
        <v>2376</v>
      </c>
      <c r="F7916" t="s">
        <v>2201</v>
      </c>
      <c r="G7916" t="s">
        <v>2201</v>
      </c>
      <c r="H7916">
        <v>0.371</v>
      </c>
      <c r="I7916" t="s">
        <v>265</v>
      </c>
      <c r="J7916" t="s">
        <v>242</v>
      </c>
      <c r="K7916" t="s">
        <v>243</v>
      </c>
      <c r="L7916" t="s">
        <v>244</v>
      </c>
      <c r="M7916">
        <v>0</v>
      </c>
      <c r="N7916">
        <v>0.371</v>
      </c>
      <c r="O7916" t="s">
        <v>1364</v>
      </c>
      <c r="P7916" t="s">
        <v>7699</v>
      </c>
      <c r="Q7916" t="s">
        <v>1159</v>
      </c>
      <c r="R7916" t="s">
        <v>15027</v>
      </c>
      <c r="S7916" t="s">
        <v>270</v>
      </c>
      <c r="T7916" t="b">
        <v>0</v>
      </c>
    </row>
    <row r="7917" spans="1:20" x14ac:dyDescent="0.25">
      <c r="A7917" t="s">
        <v>259</v>
      </c>
      <c r="B7917" t="s">
        <v>260</v>
      </c>
      <c r="C7917" t="s">
        <v>237</v>
      </c>
      <c r="D7917" t="s">
        <v>777</v>
      </c>
      <c r="E7917" t="s">
        <v>2854</v>
      </c>
      <c r="F7917" t="s">
        <v>7923</v>
      </c>
      <c r="G7917" t="s">
        <v>7923</v>
      </c>
      <c r="H7917">
        <v>0.24244499999999999</v>
      </c>
      <c r="I7917" t="s">
        <v>265</v>
      </c>
      <c r="J7917" t="s">
        <v>242</v>
      </c>
      <c r="K7917" t="s">
        <v>243</v>
      </c>
      <c r="L7917" t="s">
        <v>244</v>
      </c>
      <c r="M7917">
        <v>0</v>
      </c>
      <c r="N7917">
        <v>0.24244499999999999</v>
      </c>
      <c r="O7917" t="s">
        <v>372</v>
      </c>
      <c r="P7917" t="s">
        <v>15028</v>
      </c>
      <c r="Q7917" t="s">
        <v>781</v>
      </c>
      <c r="R7917" t="s">
        <v>15029</v>
      </c>
      <c r="S7917" t="s">
        <v>270</v>
      </c>
      <c r="T7917" t="b">
        <v>1</v>
      </c>
    </row>
    <row r="7918" spans="1:20" x14ac:dyDescent="0.25">
      <c r="A7918" t="s">
        <v>259</v>
      </c>
      <c r="B7918" t="s">
        <v>260</v>
      </c>
      <c r="C7918" t="s">
        <v>294</v>
      </c>
      <c r="D7918" t="s">
        <v>777</v>
      </c>
      <c r="E7918" t="s">
        <v>2854</v>
      </c>
      <c r="F7918" t="s">
        <v>7923</v>
      </c>
      <c r="G7918" t="s">
        <v>7923</v>
      </c>
      <c r="H7918">
        <v>7.6799999999999993E-2</v>
      </c>
      <c r="I7918" t="s">
        <v>265</v>
      </c>
      <c r="J7918" t="s">
        <v>242</v>
      </c>
      <c r="K7918" t="s">
        <v>243</v>
      </c>
      <c r="L7918" t="s">
        <v>244</v>
      </c>
      <c r="M7918">
        <v>0</v>
      </c>
      <c r="N7918">
        <v>7.6799999999999993E-2</v>
      </c>
      <c r="O7918" t="s">
        <v>372</v>
      </c>
      <c r="P7918" t="s">
        <v>15028</v>
      </c>
      <c r="Q7918" t="s">
        <v>781</v>
      </c>
      <c r="R7918" t="s">
        <v>15029</v>
      </c>
      <c r="S7918" t="s">
        <v>270</v>
      </c>
      <c r="T7918" t="b">
        <v>1</v>
      </c>
    </row>
    <row r="7919" spans="1:20" x14ac:dyDescent="0.25">
      <c r="A7919" t="s">
        <v>259</v>
      </c>
      <c r="B7919" t="s">
        <v>260</v>
      </c>
      <c r="C7919" t="s">
        <v>237</v>
      </c>
      <c r="D7919" t="s">
        <v>399</v>
      </c>
      <c r="E7919" t="s">
        <v>6939</v>
      </c>
      <c r="F7919" t="s">
        <v>6939</v>
      </c>
      <c r="G7919" t="s">
        <v>12497</v>
      </c>
      <c r="H7919">
        <v>2.7120000000000002</v>
      </c>
      <c r="I7919" t="s">
        <v>265</v>
      </c>
      <c r="J7919" t="s">
        <v>242</v>
      </c>
      <c r="K7919" t="s">
        <v>243</v>
      </c>
      <c r="L7919" t="s">
        <v>244</v>
      </c>
      <c r="M7919">
        <v>0</v>
      </c>
      <c r="N7919">
        <v>2.7120000000000002</v>
      </c>
      <c r="O7919" t="s">
        <v>266</v>
      </c>
      <c r="P7919" t="s">
        <v>15030</v>
      </c>
      <c r="Q7919" t="s">
        <v>404</v>
      </c>
      <c r="R7919" t="s">
        <v>15031</v>
      </c>
      <c r="S7919" t="s">
        <v>270</v>
      </c>
      <c r="T7919" t="b">
        <v>1</v>
      </c>
    </row>
    <row r="7920" spans="1:20" x14ac:dyDescent="0.25">
      <c r="A7920" t="s">
        <v>259</v>
      </c>
      <c r="B7920" t="s">
        <v>260</v>
      </c>
      <c r="C7920" t="s">
        <v>336</v>
      </c>
      <c r="D7920" t="s">
        <v>399</v>
      </c>
      <c r="E7920" t="s">
        <v>6939</v>
      </c>
      <c r="F7920" t="s">
        <v>6939</v>
      </c>
      <c r="G7920" t="s">
        <v>12497</v>
      </c>
      <c r="H7920">
        <v>19006</v>
      </c>
      <c r="I7920" t="s">
        <v>265</v>
      </c>
      <c r="J7920" t="s">
        <v>242</v>
      </c>
      <c r="K7920" t="s">
        <v>243</v>
      </c>
      <c r="L7920" t="s">
        <v>244</v>
      </c>
      <c r="M7920">
        <v>0</v>
      </c>
      <c r="N7920">
        <v>19006</v>
      </c>
      <c r="O7920" t="s">
        <v>266</v>
      </c>
      <c r="P7920" t="s">
        <v>15030</v>
      </c>
      <c r="Q7920" t="s">
        <v>404</v>
      </c>
      <c r="R7920" t="s">
        <v>15032</v>
      </c>
      <c r="S7920" t="s">
        <v>270</v>
      </c>
      <c r="T7920" t="b">
        <v>1</v>
      </c>
    </row>
    <row r="7921" spans="1:20" x14ac:dyDescent="0.25">
      <c r="A7921" t="s">
        <v>259</v>
      </c>
      <c r="B7921" t="s">
        <v>260</v>
      </c>
      <c r="C7921" t="s">
        <v>336</v>
      </c>
      <c r="D7921" t="s">
        <v>399</v>
      </c>
      <c r="E7921" t="s">
        <v>6939</v>
      </c>
      <c r="F7921" t="s">
        <v>6939</v>
      </c>
      <c r="G7921" t="s">
        <v>12497</v>
      </c>
      <c r="H7921">
        <v>42763</v>
      </c>
      <c r="I7921" t="s">
        <v>265</v>
      </c>
      <c r="J7921" t="s">
        <v>242</v>
      </c>
      <c r="K7921" t="s">
        <v>243</v>
      </c>
      <c r="L7921" t="s">
        <v>244</v>
      </c>
      <c r="M7921">
        <v>0</v>
      </c>
      <c r="N7921">
        <v>42763</v>
      </c>
      <c r="O7921" t="s">
        <v>266</v>
      </c>
      <c r="P7921" t="s">
        <v>15030</v>
      </c>
      <c r="Q7921" t="s">
        <v>404</v>
      </c>
      <c r="R7921" t="s">
        <v>15033</v>
      </c>
      <c r="S7921" t="s">
        <v>270</v>
      </c>
      <c r="T7921" t="b">
        <v>1</v>
      </c>
    </row>
    <row r="7922" spans="1:20" x14ac:dyDescent="0.25">
      <c r="A7922" t="s">
        <v>259</v>
      </c>
      <c r="B7922" t="s">
        <v>260</v>
      </c>
      <c r="C7922" t="s">
        <v>237</v>
      </c>
      <c r="D7922" t="s">
        <v>627</v>
      </c>
      <c r="E7922" t="s">
        <v>1815</v>
      </c>
      <c r="F7922" t="s">
        <v>13270</v>
      </c>
      <c r="G7922" t="s">
        <v>13270</v>
      </c>
      <c r="H7922">
        <v>3.2515000000000002E-2</v>
      </c>
      <c r="I7922" t="s">
        <v>265</v>
      </c>
      <c r="J7922" t="s">
        <v>242</v>
      </c>
      <c r="K7922" t="s">
        <v>243</v>
      </c>
      <c r="L7922" t="s">
        <v>244</v>
      </c>
      <c r="M7922">
        <v>0</v>
      </c>
      <c r="N7922">
        <v>3.2515000000000002E-2</v>
      </c>
      <c r="O7922" t="s">
        <v>372</v>
      </c>
      <c r="P7922" t="s">
        <v>15034</v>
      </c>
      <c r="Q7922" t="s">
        <v>631</v>
      </c>
      <c r="R7922" t="s">
        <v>15035</v>
      </c>
      <c r="S7922" t="s">
        <v>270</v>
      </c>
      <c r="T7922" t="b">
        <v>1</v>
      </c>
    </row>
    <row r="7923" spans="1:20" x14ac:dyDescent="0.25">
      <c r="A7923" t="s">
        <v>259</v>
      </c>
      <c r="B7923" t="s">
        <v>260</v>
      </c>
      <c r="C7923" t="s">
        <v>237</v>
      </c>
      <c r="D7923" t="s">
        <v>1982</v>
      </c>
      <c r="E7923" t="s">
        <v>4543</v>
      </c>
      <c r="F7923" t="s">
        <v>6816</v>
      </c>
      <c r="G7923" t="s">
        <v>6817</v>
      </c>
      <c r="H7923">
        <v>3.7708999999999999E-2</v>
      </c>
      <c r="I7923" t="s">
        <v>265</v>
      </c>
      <c r="J7923" t="s">
        <v>242</v>
      </c>
      <c r="K7923" t="s">
        <v>243</v>
      </c>
      <c r="L7923" t="s">
        <v>244</v>
      </c>
      <c r="M7923">
        <v>0</v>
      </c>
      <c r="N7923">
        <v>3.7708999999999999E-2</v>
      </c>
      <c r="O7923" t="s">
        <v>372</v>
      </c>
      <c r="P7923" t="s">
        <v>15036</v>
      </c>
      <c r="Q7923" t="s">
        <v>1987</v>
      </c>
      <c r="R7923" t="s">
        <v>15037</v>
      </c>
      <c r="S7923" t="s">
        <v>270</v>
      </c>
      <c r="T7923" t="b">
        <v>1</v>
      </c>
    </row>
    <row r="7924" spans="1:20" x14ac:dyDescent="0.25">
      <c r="A7924" t="s">
        <v>236</v>
      </c>
      <c r="B7924" t="s">
        <v>236</v>
      </c>
      <c r="C7924" t="s">
        <v>237</v>
      </c>
      <c r="D7924" t="s">
        <v>250</v>
      </c>
      <c r="F7924" t="s">
        <v>1126</v>
      </c>
      <c r="G7924" t="s">
        <v>1421</v>
      </c>
      <c r="H7924">
        <v>5.0000000000000001E-3</v>
      </c>
      <c r="I7924" t="s">
        <v>254</v>
      </c>
      <c r="J7924" t="s">
        <v>242</v>
      </c>
      <c r="K7924" t="s">
        <v>243</v>
      </c>
      <c r="L7924" t="s">
        <v>244</v>
      </c>
      <c r="M7924">
        <v>0</v>
      </c>
      <c r="N7924">
        <v>5.0000000000000001E-3</v>
      </c>
      <c r="O7924" t="s">
        <v>546</v>
      </c>
      <c r="P7924" t="s">
        <v>4614</v>
      </c>
      <c r="Q7924" t="s">
        <v>257</v>
      </c>
      <c r="R7924" t="s">
        <v>4628</v>
      </c>
      <c r="S7924" t="s">
        <v>249</v>
      </c>
      <c r="T7924" t="b">
        <v>0</v>
      </c>
    </row>
    <row r="7925" spans="1:20" x14ac:dyDescent="0.25">
      <c r="A7925" t="s">
        <v>259</v>
      </c>
      <c r="B7925" t="s">
        <v>260</v>
      </c>
      <c r="C7925" t="s">
        <v>237</v>
      </c>
      <c r="D7925" t="s">
        <v>777</v>
      </c>
      <c r="E7925" t="s">
        <v>1143</v>
      </c>
      <c r="F7925" t="s">
        <v>11412</v>
      </c>
      <c r="G7925" t="s">
        <v>11412</v>
      </c>
      <c r="H7925">
        <v>0.376</v>
      </c>
      <c r="I7925" t="s">
        <v>265</v>
      </c>
      <c r="J7925" t="s">
        <v>242</v>
      </c>
      <c r="K7925" t="s">
        <v>243</v>
      </c>
      <c r="L7925" t="s">
        <v>244</v>
      </c>
      <c r="M7925">
        <v>0</v>
      </c>
      <c r="N7925">
        <v>0.376</v>
      </c>
      <c r="O7925" t="s">
        <v>324</v>
      </c>
      <c r="P7925" t="s">
        <v>15038</v>
      </c>
      <c r="Q7925" t="s">
        <v>781</v>
      </c>
      <c r="R7925" t="s">
        <v>15039</v>
      </c>
      <c r="S7925" t="s">
        <v>270</v>
      </c>
      <c r="T7925" t="b">
        <v>1</v>
      </c>
    </row>
    <row r="7926" spans="1:20" x14ac:dyDescent="0.25">
      <c r="A7926" t="s">
        <v>259</v>
      </c>
      <c r="B7926" t="s">
        <v>260</v>
      </c>
      <c r="C7926" t="s">
        <v>294</v>
      </c>
      <c r="D7926" t="s">
        <v>777</v>
      </c>
      <c r="E7926" t="s">
        <v>1143</v>
      </c>
      <c r="F7926" t="s">
        <v>11412</v>
      </c>
      <c r="G7926" t="s">
        <v>11412</v>
      </c>
      <c r="H7926">
        <v>0.192</v>
      </c>
      <c r="I7926" t="s">
        <v>265</v>
      </c>
      <c r="J7926" t="s">
        <v>242</v>
      </c>
      <c r="K7926" t="s">
        <v>243</v>
      </c>
      <c r="L7926" t="s">
        <v>244</v>
      </c>
      <c r="M7926">
        <v>0</v>
      </c>
      <c r="N7926">
        <v>0.192</v>
      </c>
      <c r="O7926" t="s">
        <v>324</v>
      </c>
      <c r="P7926" t="s">
        <v>15038</v>
      </c>
      <c r="Q7926" t="s">
        <v>781</v>
      </c>
      <c r="R7926" t="s">
        <v>15039</v>
      </c>
      <c r="S7926" t="s">
        <v>270</v>
      </c>
      <c r="T7926" t="b">
        <v>1</v>
      </c>
    </row>
    <row r="7927" spans="1:20" x14ac:dyDescent="0.25">
      <c r="A7927" t="s">
        <v>236</v>
      </c>
      <c r="B7927" t="s">
        <v>236</v>
      </c>
      <c r="C7927" t="s">
        <v>237</v>
      </c>
      <c r="D7927" t="s">
        <v>392</v>
      </c>
      <c r="E7927" t="s">
        <v>251</v>
      </c>
      <c r="F7927" t="s">
        <v>773</v>
      </c>
      <c r="G7927" t="s">
        <v>818</v>
      </c>
      <c r="H7927">
        <v>0.03</v>
      </c>
      <c r="I7927" t="s">
        <v>241</v>
      </c>
      <c r="J7927" t="s">
        <v>242</v>
      </c>
      <c r="K7927" t="s">
        <v>243</v>
      </c>
      <c r="L7927" t="s">
        <v>244</v>
      </c>
      <c r="M7927">
        <v>0</v>
      </c>
      <c r="N7927">
        <v>0.03</v>
      </c>
      <c r="O7927" t="s">
        <v>255</v>
      </c>
      <c r="P7927" t="s">
        <v>15040</v>
      </c>
      <c r="Q7927" t="s">
        <v>397</v>
      </c>
      <c r="R7927" t="s">
        <v>5000</v>
      </c>
      <c r="S7927" t="s">
        <v>249</v>
      </c>
      <c r="T7927" t="b">
        <v>1</v>
      </c>
    </row>
    <row r="7928" spans="1:20" x14ac:dyDescent="0.25">
      <c r="A7928" t="s">
        <v>259</v>
      </c>
      <c r="B7928" t="s">
        <v>260</v>
      </c>
      <c r="C7928" t="s">
        <v>237</v>
      </c>
      <c r="D7928" t="s">
        <v>470</v>
      </c>
      <c r="E7928" t="s">
        <v>6929</v>
      </c>
      <c r="F7928" t="s">
        <v>6930</v>
      </c>
      <c r="G7928" t="s">
        <v>6930</v>
      </c>
      <c r="H7928">
        <v>49.58</v>
      </c>
      <c r="I7928" t="s">
        <v>265</v>
      </c>
      <c r="J7928" t="s">
        <v>242</v>
      </c>
      <c r="K7928" t="s">
        <v>243</v>
      </c>
      <c r="L7928" t="s">
        <v>244</v>
      </c>
      <c r="M7928">
        <v>0</v>
      </c>
      <c r="N7928">
        <v>49.58</v>
      </c>
      <c r="O7928" t="s">
        <v>283</v>
      </c>
      <c r="P7928" s="18" t="s">
        <v>7627</v>
      </c>
      <c r="Q7928" t="s">
        <v>474</v>
      </c>
      <c r="R7928" t="s">
        <v>15041</v>
      </c>
      <c r="S7928" t="s">
        <v>270</v>
      </c>
      <c r="T7928" t="b">
        <v>0</v>
      </c>
    </row>
    <row r="7929" spans="1:20" x14ac:dyDescent="0.25">
      <c r="A7929" t="s">
        <v>259</v>
      </c>
      <c r="B7929" t="s">
        <v>260</v>
      </c>
      <c r="C7929" t="s">
        <v>336</v>
      </c>
      <c r="D7929" t="s">
        <v>470</v>
      </c>
      <c r="E7929" t="s">
        <v>6929</v>
      </c>
      <c r="F7929" t="s">
        <v>6930</v>
      </c>
      <c r="G7929" t="s">
        <v>6930</v>
      </c>
      <c r="H7929">
        <v>252596</v>
      </c>
      <c r="I7929" t="s">
        <v>265</v>
      </c>
      <c r="J7929" t="s">
        <v>242</v>
      </c>
      <c r="K7929" t="s">
        <v>243</v>
      </c>
      <c r="L7929" t="s">
        <v>244</v>
      </c>
      <c r="M7929">
        <v>0</v>
      </c>
      <c r="N7929">
        <v>252596</v>
      </c>
      <c r="O7929" t="s">
        <v>881</v>
      </c>
      <c r="P7929" s="18" t="s">
        <v>7627</v>
      </c>
      <c r="Q7929" t="s">
        <v>474</v>
      </c>
      <c r="R7929" t="s">
        <v>15042</v>
      </c>
      <c r="S7929" t="s">
        <v>270</v>
      </c>
      <c r="T7929" t="b">
        <v>0</v>
      </c>
    </row>
    <row r="7930" spans="1:20" x14ac:dyDescent="0.25">
      <c r="A7930" t="s">
        <v>259</v>
      </c>
      <c r="B7930" t="s">
        <v>260</v>
      </c>
      <c r="C7930" t="s">
        <v>336</v>
      </c>
      <c r="D7930" t="s">
        <v>470</v>
      </c>
      <c r="E7930" t="s">
        <v>6929</v>
      </c>
      <c r="F7930" t="s">
        <v>6930</v>
      </c>
      <c r="G7930" t="s">
        <v>6930</v>
      </c>
      <c r="H7930">
        <v>365829</v>
      </c>
      <c r="I7930" t="s">
        <v>265</v>
      </c>
      <c r="J7930" t="s">
        <v>242</v>
      </c>
      <c r="K7930" t="s">
        <v>243</v>
      </c>
      <c r="L7930" t="s">
        <v>244</v>
      </c>
      <c r="M7930">
        <v>0</v>
      </c>
      <c r="N7930">
        <v>365829</v>
      </c>
      <c r="O7930" t="s">
        <v>881</v>
      </c>
      <c r="P7930" s="18" t="s">
        <v>7627</v>
      </c>
      <c r="Q7930" t="s">
        <v>474</v>
      </c>
      <c r="R7930" t="s">
        <v>15043</v>
      </c>
      <c r="S7930" t="s">
        <v>270</v>
      </c>
      <c r="T7930" t="b">
        <v>0</v>
      </c>
    </row>
    <row r="7931" spans="1:20" x14ac:dyDescent="0.25">
      <c r="A7931" t="s">
        <v>259</v>
      </c>
      <c r="B7931" t="s">
        <v>260</v>
      </c>
      <c r="C7931" t="s">
        <v>237</v>
      </c>
      <c r="D7931" t="s">
        <v>5325</v>
      </c>
      <c r="E7931" t="s">
        <v>8761</v>
      </c>
      <c r="F7931" t="s">
        <v>11870</v>
      </c>
      <c r="G7931" t="s">
        <v>11871</v>
      </c>
      <c r="H7931">
        <v>7.4399999999999994E-2</v>
      </c>
      <c r="I7931" t="s">
        <v>265</v>
      </c>
      <c r="J7931" t="s">
        <v>242</v>
      </c>
      <c r="K7931" t="s">
        <v>243</v>
      </c>
      <c r="L7931" t="s">
        <v>244</v>
      </c>
      <c r="M7931">
        <v>0</v>
      </c>
      <c r="N7931">
        <v>7.4399999999999994E-2</v>
      </c>
      <c r="O7931" t="s">
        <v>1690</v>
      </c>
      <c r="P7931" t="s">
        <v>15044</v>
      </c>
      <c r="Q7931" t="s">
        <v>5330</v>
      </c>
      <c r="R7931" t="s">
        <v>15045</v>
      </c>
      <c r="S7931" t="s">
        <v>270</v>
      </c>
      <c r="T7931" t="b">
        <v>1</v>
      </c>
    </row>
    <row r="7932" spans="1:20" x14ac:dyDescent="0.25">
      <c r="A7932" t="s">
        <v>259</v>
      </c>
      <c r="B7932" t="s">
        <v>260</v>
      </c>
      <c r="C7932" t="s">
        <v>237</v>
      </c>
      <c r="D7932" t="s">
        <v>450</v>
      </c>
      <c r="E7932" t="s">
        <v>783</v>
      </c>
      <c r="F7932" t="s">
        <v>5336</v>
      </c>
      <c r="G7932" t="s">
        <v>5336</v>
      </c>
      <c r="H7932">
        <v>4.282</v>
      </c>
      <c r="I7932" t="s">
        <v>265</v>
      </c>
      <c r="J7932" t="s">
        <v>242</v>
      </c>
      <c r="K7932" t="s">
        <v>243</v>
      </c>
      <c r="L7932" t="s">
        <v>244</v>
      </c>
      <c r="M7932">
        <v>0</v>
      </c>
      <c r="N7932">
        <v>4.282</v>
      </c>
      <c r="O7932" t="s">
        <v>331</v>
      </c>
      <c r="P7932" t="s">
        <v>15046</v>
      </c>
      <c r="Q7932" t="s">
        <v>453</v>
      </c>
      <c r="R7932" t="s">
        <v>15047</v>
      </c>
      <c r="S7932" t="s">
        <v>270</v>
      </c>
      <c r="T7932" t="b">
        <v>1</v>
      </c>
    </row>
    <row r="7933" spans="1:20" x14ac:dyDescent="0.25">
      <c r="A7933" t="s">
        <v>259</v>
      </c>
      <c r="B7933" t="s">
        <v>260</v>
      </c>
      <c r="C7933" t="s">
        <v>294</v>
      </c>
      <c r="D7933" t="s">
        <v>450</v>
      </c>
      <c r="E7933" t="s">
        <v>783</v>
      </c>
      <c r="F7933" t="s">
        <v>5336</v>
      </c>
      <c r="G7933" t="s">
        <v>5336</v>
      </c>
      <c r="H7933">
        <v>1.258</v>
      </c>
      <c r="I7933" t="s">
        <v>265</v>
      </c>
      <c r="J7933" t="s">
        <v>242</v>
      </c>
      <c r="K7933" t="s">
        <v>243</v>
      </c>
      <c r="L7933" t="s">
        <v>244</v>
      </c>
      <c r="M7933">
        <v>0</v>
      </c>
      <c r="N7933">
        <v>1.258</v>
      </c>
      <c r="O7933" t="s">
        <v>324</v>
      </c>
      <c r="P7933" t="s">
        <v>15046</v>
      </c>
      <c r="Q7933" t="s">
        <v>453</v>
      </c>
      <c r="R7933" t="s">
        <v>15047</v>
      </c>
      <c r="S7933" t="s">
        <v>270</v>
      </c>
      <c r="T7933" t="b">
        <v>1</v>
      </c>
    </row>
    <row r="7934" spans="1:20" x14ac:dyDescent="0.25">
      <c r="A7934" t="s">
        <v>259</v>
      </c>
      <c r="B7934" t="s">
        <v>260</v>
      </c>
      <c r="C7934" t="s">
        <v>237</v>
      </c>
      <c r="D7934" t="s">
        <v>707</v>
      </c>
      <c r="E7934" t="s">
        <v>1947</v>
      </c>
      <c r="F7934" t="s">
        <v>7246</v>
      </c>
      <c r="G7934" t="s">
        <v>9408</v>
      </c>
      <c r="H7934">
        <v>0.36872199999999999</v>
      </c>
      <c r="I7934" t="s">
        <v>265</v>
      </c>
      <c r="J7934" t="s">
        <v>242</v>
      </c>
      <c r="K7934" t="s">
        <v>243</v>
      </c>
      <c r="L7934" t="s">
        <v>244</v>
      </c>
      <c r="M7934">
        <v>0</v>
      </c>
      <c r="N7934">
        <v>0.36872199999999999</v>
      </c>
      <c r="O7934" t="s">
        <v>372</v>
      </c>
      <c r="P7934" t="s">
        <v>15048</v>
      </c>
      <c r="Q7934" t="s">
        <v>713</v>
      </c>
      <c r="R7934" t="s">
        <v>15049</v>
      </c>
      <c r="S7934" t="s">
        <v>270</v>
      </c>
      <c r="T7934" t="b">
        <v>1</v>
      </c>
    </row>
    <row r="7935" spans="1:20" x14ac:dyDescent="0.25">
      <c r="A7935" t="s">
        <v>236</v>
      </c>
      <c r="B7935" t="s">
        <v>236</v>
      </c>
      <c r="C7935" t="s">
        <v>237</v>
      </c>
      <c r="D7935" t="s">
        <v>362</v>
      </c>
      <c r="F7935" t="s">
        <v>4107</v>
      </c>
      <c r="G7935" t="s">
        <v>11283</v>
      </c>
      <c r="H7935">
        <v>0.09</v>
      </c>
      <c r="I7935" t="s">
        <v>254</v>
      </c>
      <c r="J7935" t="s">
        <v>242</v>
      </c>
      <c r="K7935" t="s">
        <v>243</v>
      </c>
      <c r="L7935" t="s">
        <v>244</v>
      </c>
      <c r="M7935">
        <v>0</v>
      </c>
      <c r="N7935">
        <v>0.09</v>
      </c>
      <c r="O7935" t="s">
        <v>927</v>
      </c>
      <c r="P7935" t="s">
        <v>11284</v>
      </c>
      <c r="Q7935" t="s">
        <v>367</v>
      </c>
      <c r="R7935" t="s">
        <v>4110</v>
      </c>
      <c r="S7935" t="s">
        <v>249</v>
      </c>
      <c r="T7935" t="b">
        <v>1</v>
      </c>
    </row>
    <row r="7936" spans="1:20" x14ac:dyDescent="0.25">
      <c r="A7936" t="s">
        <v>259</v>
      </c>
      <c r="B7936" t="s">
        <v>260</v>
      </c>
      <c r="C7936" t="s">
        <v>237</v>
      </c>
      <c r="D7936" t="s">
        <v>969</v>
      </c>
      <c r="E7936" t="s">
        <v>11689</v>
      </c>
      <c r="F7936" t="s">
        <v>12659</v>
      </c>
      <c r="G7936" t="s">
        <v>12659</v>
      </c>
      <c r="H7936">
        <v>0.67700000000000005</v>
      </c>
      <c r="I7936" t="s">
        <v>265</v>
      </c>
      <c r="J7936" t="s">
        <v>242</v>
      </c>
      <c r="K7936" t="s">
        <v>243</v>
      </c>
      <c r="L7936" t="s">
        <v>244</v>
      </c>
      <c r="M7936">
        <v>0</v>
      </c>
      <c r="N7936">
        <v>0.67700000000000005</v>
      </c>
      <c r="O7936" t="s">
        <v>324</v>
      </c>
      <c r="P7936" t="s">
        <v>15050</v>
      </c>
      <c r="Q7936" t="s">
        <v>973</v>
      </c>
      <c r="R7936" t="s">
        <v>15051</v>
      </c>
      <c r="S7936" t="s">
        <v>270</v>
      </c>
      <c r="T7936" t="b">
        <v>1</v>
      </c>
    </row>
    <row r="7937" spans="1:20" x14ac:dyDescent="0.25">
      <c r="A7937" t="s">
        <v>259</v>
      </c>
      <c r="B7937" t="s">
        <v>260</v>
      </c>
      <c r="C7937" t="s">
        <v>336</v>
      </c>
      <c r="D7937" t="s">
        <v>969</v>
      </c>
      <c r="E7937" t="s">
        <v>11689</v>
      </c>
      <c r="F7937" t="s">
        <v>12659</v>
      </c>
      <c r="G7937" t="s">
        <v>12659</v>
      </c>
      <c r="H7937">
        <v>3503</v>
      </c>
      <c r="I7937" t="s">
        <v>265</v>
      </c>
      <c r="J7937" t="s">
        <v>242</v>
      </c>
      <c r="K7937" t="s">
        <v>243</v>
      </c>
      <c r="L7937" t="s">
        <v>244</v>
      </c>
      <c r="M7937">
        <v>0</v>
      </c>
      <c r="N7937">
        <v>3503</v>
      </c>
      <c r="O7937" t="s">
        <v>721</v>
      </c>
      <c r="P7937" t="s">
        <v>15050</v>
      </c>
      <c r="Q7937" t="s">
        <v>973</v>
      </c>
      <c r="R7937" t="s">
        <v>15052</v>
      </c>
      <c r="S7937" t="s">
        <v>270</v>
      </c>
      <c r="T7937" t="b">
        <v>1</v>
      </c>
    </row>
    <row r="7938" spans="1:20" x14ac:dyDescent="0.25">
      <c r="A7938" t="s">
        <v>259</v>
      </c>
      <c r="B7938" t="s">
        <v>260</v>
      </c>
      <c r="C7938" t="s">
        <v>336</v>
      </c>
      <c r="D7938" t="s">
        <v>969</v>
      </c>
      <c r="E7938" t="s">
        <v>11689</v>
      </c>
      <c r="F7938" t="s">
        <v>12659</v>
      </c>
      <c r="G7938" t="s">
        <v>12659</v>
      </c>
      <c r="H7938">
        <v>6518</v>
      </c>
      <c r="I7938" t="s">
        <v>265</v>
      </c>
      <c r="J7938" t="s">
        <v>242</v>
      </c>
      <c r="K7938" t="s">
        <v>243</v>
      </c>
      <c r="L7938" t="s">
        <v>244</v>
      </c>
      <c r="M7938">
        <v>0</v>
      </c>
      <c r="N7938">
        <v>6518</v>
      </c>
      <c r="O7938" t="s">
        <v>721</v>
      </c>
      <c r="P7938" t="s">
        <v>15050</v>
      </c>
      <c r="Q7938" t="s">
        <v>973</v>
      </c>
      <c r="R7938" t="s">
        <v>15053</v>
      </c>
      <c r="S7938" t="s">
        <v>270</v>
      </c>
      <c r="T7938" t="b">
        <v>1</v>
      </c>
    </row>
    <row r="7939" spans="1:20" x14ac:dyDescent="0.25">
      <c r="A7939" t="s">
        <v>259</v>
      </c>
      <c r="B7939" t="s">
        <v>260</v>
      </c>
      <c r="C7939" t="s">
        <v>237</v>
      </c>
      <c r="D7939" t="s">
        <v>2274</v>
      </c>
      <c r="E7939" t="s">
        <v>7082</v>
      </c>
      <c r="F7939" t="s">
        <v>8148</v>
      </c>
      <c r="G7939" t="s">
        <v>8148</v>
      </c>
      <c r="H7939">
        <v>0.752</v>
      </c>
      <c r="I7939" t="s">
        <v>265</v>
      </c>
      <c r="J7939" t="s">
        <v>242</v>
      </c>
      <c r="K7939" t="s">
        <v>243</v>
      </c>
      <c r="L7939" t="s">
        <v>244</v>
      </c>
      <c r="M7939">
        <v>0</v>
      </c>
      <c r="N7939">
        <v>0.752</v>
      </c>
      <c r="O7939" t="s">
        <v>324</v>
      </c>
      <c r="P7939" t="s">
        <v>15054</v>
      </c>
      <c r="Q7939" t="s">
        <v>2278</v>
      </c>
      <c r="R7939" t="s">
        <v>15055</v>
      </c>
      <c r="S7939" t="s">
        <v>270</v>
      </c>
      <c r="T7939" t="b">
        <v>1</v>
      </c>
    </row>
    <row r="7940" spans="1:20" x14ac:dyDescent="0.25">
      <c r="A7940" t="s">
        <v>259</v>
      </c>
      <c r="B7940" t="s">
        <v>260</v>
      </c>
      <c r="C7940" t="s">
        <v>336</v>
      </c>
      <c r="D7940" t="s">
        <v>2274</v>
      </c>
      <c r="E7940" t="s">
        <v>7082</v>
      </c>
      <c r="F7940" t="s">
        <v>8148</v>
      </c>
      <c r="G7940" t="s">
        <v>8148</v>
      </c>
      <c r="H7940">
        <v>3873</v>
      </c>
      <c r="I7940" t="s">
        <v>265</v>
      </c>
      <c r="J7940" t="s">
        <v>242</v>
      </c>
      <c r="K7940" t="s">
        <v>243</v>
      </c>
      <c r="L7940" t="s">
        <v>244</v>
      </c>
      <c r="M7940">
        <v>0</v>
      </c>
      <c r="N7940">
        <v>3873</v>
      </c>
      <c r="O7940" t="s">
        <v>324</v>
      </c>
      <c r="P7940" t="s">
        <v>15054</v>
      </c>
      <c r="Q7940" t="s">
        <v>2278</v>
      </c>
      <c r="R7940" t="s">
        <v>15056</v>
      </c>
      <c r="S7940" t="s">
        <v>270</v>
      </c>
      <c r="T7940" t="b">
        <v>1</v>
      </c>
    </row>
    <row r="7941" spans="1:20" x14ac:dyDescent="0.25">
      <c r="A7941" t="s">
        <v>259</v>
      </c>
      <c r="B7941" t="s">
        <v>260</v>
      </c>
      <c r="C7941" t="s">
        <v>336</v>
      </c>
      <c r="D7941" t="s">
        <v>2274</v>
      </c>
      <c r="E7941" t="s">
        <v>7082</v>
      </c>
      <c r="F7941" t="s">
        <v>8148</v>
      </c>
      <c r="G7941" t="s">
        <v>8148</v>
      </c>
      <c r="H7941">
        <v>7431</v>
      </c>
      <c r="I7941" t="s">
        <v>265</v>
      </c>
      <c r="J7941" t="s">
        <v>242</v>
      </c>
      <c r="K7941" t="s">
        <v>243</v>
      </c>
      <c r="L7941" t="s">
        <v>244</v>
      </c>
      <c r="M7941">
        <v>0</v>
      </c>
      <c r="N7941">
        <v>7431</v>
      </c>
      <c r="O7941" t="s">
        <v>324</v>
      </c>
      <c r="P7941" t="s">
        <v>15054</v>
      </c>
      <c r="Q7941" t="s">
        <v>2278</v>
      </c>
      <c r="R7941" t="s">
        <v>15057</v>
      </c>
      <c r="S7941" t="s">
        <v>270</v>
      </c>
      <c r="T7941" t="b">
        <v>1</v>
      </c>
    </row>
    <row r="7942" spans="1:20" x14ac:dyDescent="0.25">
      <c r="A7942" t="s">
        <v>259</v>
      </c>
      <c r="B7942" t="s">
        <v>260</v>
      </c>
      <c r="C7942" t="s">
        <v>237</v>
      </c>
      <c r="D7942" t="s">
        <v>2434</v>
      </c>
      <c r="E7942" t="s">
        <v>7249</v>
      </c>
      <c r="F7942" t="s">
        <v>7249</v>
      </c>
      <c r="G7942" t="s">
        <v>14559</v>
      </c>
      <c r="H7942">
        <v>0.20599999999999999</v>
      </c>
      <c r="I7942" t="s">
        <v>265</v>
      </c>
      <c r="J7942" t="s">
        <v>242</v>
      </c>
      <c r="K7942" t="s">
        <v>243</v>
      </c>
      <c r="L7942" t="s">
        <v>244</v>
      </c>
      <c r="M7942">
        <v>0</v>
      </c>
      <c r="N7942">
        <v>0.20599999999999999</v>
      </c>
      <c r="O7942" t="s">
        <v>266</v>
      </c>
      <c r="P7942" t="s">
        <v>15058</v>
      </c>
      <c r="Q7942" t="s">
        <v>2438</v>
      </c>
      <c r="R7942" t="s">
        <v>15059</v>
      </c>
      <c r="S7942" t="s">
        <v>270</v>
      </c>
      <c r="T7942" t="b">
        <v>1</v>
      </c>
    </row>
    <row r="7943" spans="1:20" x14ac:dyDescent="0.25">
      <c r="A7943" t="s">
        <v>236</v>
      </c>
      <c r="B7943" t="s">
        <v>236</v>
      </c>
      <c r="C7943" t="s">
        <v>237</v>
      </c>
      <c r="D7943" t="s">
        <v>250</v>
      </c>
      <c r="F7943" t="s">
        <v>757</v>
      </c>
      <c r="G7943" t="s">
        <v>1526</v>
      </c>
      <c r="H7943">
        <v>5.0000000000000001E-3</v>
      </c>
      <c r="I7943" t="s">
        <v>254</v>
      </c>
      <c r="J7943" t="s">
        <v>242</v>
      </c>
      <c r="K7943" t="s">
        <v>243</v>
      </c>
      <c r="L7943" t="s">
        <v>244</v>
      </c>
      <c r="M7943">
        <v>0</v>
      </c>
      <c r="N7943">
        <v>5.0000000000000001E-3</v>
      </c>
      <c r="O7943" t="s">
        <v>546</v>
      </c>
      <c r="P7943" t="s">
        <v>10291</v>
      </c>
      <c r="Q7943" t="s">
        <v>257</v>
      </c>
      <c r="R7943" t="s">
        <v>2545</v>
      </c>
      <c r="S7943" t="s">
        <v>249</v>
      </c>
      <c r="T7943" t="b">
        <v>0</v>
      </c>
    </row>
    <row r="7944" spans="1:20" x14ac:dyDescent="0.25">
      <c r="A7944" t="s">
        <v>236</v>
      </c>
      <c r="B7944" t="s">
        <v>236</v>
      </c>
      <c r="C7944" t="s">
        <v>237</v>
      </c>
      <c r="D7944" t="s">
        <v>314</v>
      </c>
      <c r="E7944" t="s">
        <v>251</v>
      </c>
      <c r="F7944" t="s">
        <v>479</v>
      </c>
      <c r="G7944" t="s">
        <v>10245</v>
      </c>
      <c r="H7944">
        <v>1E-3</v>
      </c>
      <c r="I7944" t="s">
        <v>241</v>
      </c>
      <c r="J7944" t="s">
        <v>242</v>
      </c>
      <c r="K7944" t="s">
        <v>243</v>
      </c>
      <c r="L7944" t="s">
        <v>244</v>
      </c>
      <c r="M7944">
        <v>0</v>
      </c>
      <c r="N7944">
        <v>1E-3</v>
      </c>
      <c r="O7944" t="s">
        <v>298</v>
      </c>
      <c r="P7944" t="s">
        <v>15060</v>
      </c>
      <c r="Q7944" t="s">
        <v>318</v>
      </c>
      <c r="R7944" t="s">
        <v>3876</v>
      </c>
      <c r="S7944" t="s">
        <v>249</v>
      </c>
      <c r="T7944" t="b">
        <v>1</v>
      </c>
    </row>
    <row r="7945" spans="1:20" x14ac:dyDescent="0.25">
      <c r="A7945" t="s">
        <v>259</v>
      </c>
      <c r="B7945" t="s">
        <v>260</v>
      </c>
      <c r="C7945" t="s">
        <v>237</v>
      </c>
      <c r="D7945" t="s">
        <v>1428</v>
      </c>
      <c r="E7945" t="s">
        <v>1502</v>
      </c>
      <c r="F7945" t="s">
        <v>4510</v>
      </c>
      <c r="G7945" t="s">
        <v>4510</v>
      </c>
      <c r="H7945">
        <v>5.2320000000000002</v>
      </c>
      <c r="I7945" t="s">
        <v>265</v>
      </c>
      <c r="J7945" t="s">
        <v>242</v>
      </c>
      <c r="K7945" t="s">
        <v>243</v>
      </c>
      <c r="L7945" t="s">
        <v>244</v>
      </c>
      <c r="M7945">
        <v>0</v>
      </c>
      <c r="N7945">
        <v>5.2320000000000002</v>
      </c>
      <c r="O7945" t="s">
        <v>486</v>
      </c>
      <c r="P7945" t="s">
        <v>15061</v>
      </c>
      <c r="Q7945" t="s">
        <v>1432</v>
      </c>
      <c r="R7945" t="s">
        <v>15062</v>
      </c>
      <c r="S7945" t="s">
        <v>270</v>
      </c>
      <c r="T7945" t="b">
        <v>0</v>
      </c>
    </row>
    <row r="7946" spans="1:20" x14ac:dyDescent="0.25">
      <c r="A7946" t="s">
        <v>259</v>
      </c>
      <c r="B7946" t="s">
        <v>260</v>
      </c>
      <c r="C7946" t="s">
        <v>294</v>
      </c>
      <c r="D7946" t="s">
        <v>1428</v>
      </c>
      <c r="E7946" t="s">
        <v>1502</v>
      </c>
      <c r="F7946" t="s">
        <v>4510</v>
      </c>
      <c r="G7946" t="s">
        <v>4510</v>
      </c>
      <c r="H7946">
        <v>3.024</v>
      </c>
      <c r="I7946" t="s">
        <v>265</v>
      </c>
      <c r="J7946" t="s">
        <v>242</v>
      </c>
      <c r="K7946" t="s">
        <v>243</v>
      </c>
      <c r="L7946" t="s">
        <v>244</v>
      </c>
      <c r="M7946">
        <v>0</v>
      </c>
      <c r="N7946">
        <v>3.024</v>
      </c>
      <c r="O7946" t="s">
        <v>486</v>
      </c>
      <c r="P7946" t="s">
        <v>15061</v>
      </c>
      <c r="Q7946" t="s">
        <v>1432</v>
      </c>
      <c r="R7946" t="s">
        <v>15062</v>
      </c>
      <c r="S7946" t="s">
        <v>270</v>
      </c>
      <c r="T7946" t="b">
        <v>0</v>
      </c>
    </row>
    <row r="7947" spans="1:20" x14ac:dyDescent="0.25">
      <c r="A7947" t="s">
        <v>259</v>
      </c>
      <c r="B7947" t="s">
        <v>260</v>
      </c>
      <c r="C7947" t="s">
        <v>237</v>
      </c>
      <c r="D7947" t="s">
        <v>1786</v>
      </c>
      <c r="E7947" t="s">
        <v>7456</v>
      </c>
      <c r="F7947" t="s">
        <v>11167</v>
      </c>
      <c r="G7947" t="s">
        <v>11167</v>
      </c>
      <c r="H7947">
        <v>0.28113300000000002</v>
      </c>
      <c r="I7947" t="s">
        <v>265</v>
      </c>
      <c r="J7947" t="s">
        <v>242</v>
      </c>
      <c r="K7947" t="s">
        <v>243</v>
      </c>
      <c r="L7947" t="s">
        <v>244</v>
      </c>
      <c r="M7947">
        <v>0</v>
      </c>
      <c r="N7947">
        <v>0.28113300000000002</v>
      </c>
      <c r="O7947" t="s">
        <v>372</v>
      </c>
      <c r="P7947" t="s">
        <v>15063</v>
      </c>
      <c r="Q7947" t="s">
        <v>1790</v>
      </c>
      <c r="R7947" t="s">
        <v>15064</v>
      </c>
      <c r="S7947" t="s">
        <v>270</v>
      </c>
      <c r="T7947" t="b">
        <v>1</v>
      </c>
    </row>
    <row r="7948" spans="1:20" x14ac:dyDescent="0.25">
      <c r="A7948" t="s">
        <v>259</v>
      </c>
      <c r="B7948" t="s">
        <v>260</v>
      </c>
      <c r="C7948" t="s">
        <v>294</v>
      </c>
      <c r="D7948" t="s">
        <v>1786</v>
      </c>
      <c r="E7948" t="s">
        <v>7456</v>
      </c>
      <c r="F7948" t="s">
        <v>11167</v>
      </c>
      <c r="G7948" t="s">
        <v>11167</v>
      </c>
      <c r="H7948">
        <v>0.1008</v>
      </c>
      <c r="I7948" t="s">
        <v>265</v>
      </c>
      <c r="J7948" t="s">
        <v>242</v>
      </c>
      <c r="K7948" t="s">
        <v>243</v>
      </c>
      <c r="L7948" t="s">
        <v>244</v>
      </c>
      <c r="M7948">
        <v>0</v>
      </c>
      <c r="N7948">
        <v>0.1008</v>
      </c>
      <c r="O7948" t="s">
        <v>372</v>
      </c>
      <c r="P7948" t="s">
        <v>15063</v>
      </c>
      <c r="Q7948" t="s">
        <v>1790</v>
      </c>
      <c r="R7948" t="s">
        <v>15064</v>
      </c>
      <c r="S7948" t="s">
        <v>270</v>
      </c>
      <c r="T7948" t="b">
        <v>1</v>
      </c>
    </row>
    <row r="7949" spans="1:20" x14ac:dyDescent="0.25">
      <c r="A7949" t="s">
        <v>236</v>
      </c>
      <c r="B7949" t="s">
        <v>236</v>
      </c>
      <c r="C7949" t="s">
        <v>237</v>
      </c>
      <c r="D7949" t="s">
        <v>566</v>
      </c>
      <c r="F7949" t="s">
        <v>1562</v>
      </c>
      <c r="G7949" t="s">
        <v>3752</v>
      </c>
      <c r="H7949">
        <v>5.1999999999999998E-3</v>
      </c>
      <c r="I7949" t="s">
        <v>254</v>
      </c>
      <c r="J7949" t="s">
        <v>242</v>
      </c>
      <c r="K7949" t="s">
        <v>243</v>
      </c>
      <c r="L7949" t="s">
        <v>244</v>
      </c>
      <c r="M7949">
        <v>0</v>
      </c>
      <c r="N7949">
        <v>5.1999999999999998E-3</v>
      </c>
      <c r="O7949" t="s">
        <v>569</v>
      </c>
      <c r="P7949" t="s">
        <v>11582</v>
      </c>
      <c r="Q7949" t="s">
        <v>571</v>
      </c>
      <c r="R7949" t="s">
        <v>7544</v>
      </c>
      <c r="S7949" t="s">
        <v>249</v>
      </c>
      <c r="T7949" t="b">
        <v>0</v>
      </c>
    </row>
    <row r="7950" spans="1:20" x14ac:dyDescent="0.25">
      <c r="A7950" t="s">
        <v>259</v>
      </c>
      <c r="B7950" t="s">
        <v>260</v>
      </c>
      <c r="C7950" t="s">
        <v>237</v>
      </c>
      <c r="D7950" t="s">
        <v>2011</v>
      </c>
      <c r="E7950" t="s">
        <v>531</v>
      </c>
      <c r="F7950" t="s">
        <v>8645</v>
      </c>
      <c r="G7950" t="s">
        <v>8646</v>
      </c>
      <c r="H7950">
        <v>2.5539999999999998</v>
      </c>
      <c r="I7950" t="s">
        <v>265</v>
      </c>
      <c r="J7950" t="s">
        <v>242</v>
      </c>
      <c r="K7950" t="s">
        <v>243</v>
      </c>
      <c r="L7950" t="s">
        <v>244</v>
      </c>
      <c r="M7950">
        <v>0</v>
      </c>
      <c r="N7950">
        <v>2.5539999999999998</v>
      </c>
      <c r="O7950" t="s">
        <v>518</v>
      </c>
      <c r="P7950" t="s">
        <v>15065</v>
      </c>
      <c r="Q7950" t="s">
        <v>2016</v>
      </c>
      <c r="R7950" t="s">
        <v>15066</v>
      </c>
      <c r="S7950" t="s">
        <v>270</v>
      </c>
      <c r="T7950" t="b">
        <v>1</v>
      </c>
    </row>
    <row r="7951" spans="1:20" x14ac:dyDescent="0.25">
      <c r="A7951" t="s">
        <v>259</v>
      </c>
      <c r="B7951" t="s">
        <v>260</v>
      </c>
      <c r="C7951" t="s">
        <v>294</v>
      </c>
      <c r="D7951" t="s">
        <v>2011</v>
      </c>
      <c r="E7951" t="s">
        <v>531</v>
      </c>
      <c r="F7951" t="s">
        <v>8645</v>
      </c>
      <c r="G7951" t="s">
        <v>8646</v>
      </c>
      <c r="H7951">
        <v>0.83499999999999996</v>
      </c>
      <c r="I7951" t="s">
        <v>265</v>
      </c>
      <c r="J7951" t="s">
        <v>242</v>
      </c>
      <c r="K7951" t="s">
        <v>243</v>
      </c>
      <c r="L7951" t="s">
        <v>244</v>
      </c>
      <c r="M7951">
        <v>0</v>
      </c>
      <c r="N7951">
        <v>0.83499999999999996</v>
      </c>
      <c r="O7951" t="s">
        <v>518</v>
      </c>
      <c r="P7951" t="s">
        <v>15065</v>
      </c>
      <c r="Q7951" t="s">
        <v>2016</v>
      </c>
      <c r="R7951" t="s">
        <v>15066</v>
      </c>
      <c r="S7951" t="s">
        <v>270</v>
      </c>
      <c r="T7951" t="b">
        <v>1</v>
      </c>
    </row>
    <row r="7952" spans="1:20" x14ac:dyDescent="0.25">
      <c r="A7952" t="s">
        <v>259</v>
      </c>
      <c r="B7952" t="s">
        <v>260</v>
      </c>
      <c r="C7952" t="s">
        <v>237</v>
      </c>
      <c r="D7952" t="s">
        <v>740</v>
      </c>
      <c r="E7952" t="s">
        <v>741</v>
      </c>
      <c r="F7952" t="s">
        <v>9659</v>
      </c>
      <c r="G7952" t="s">
        <v>9660</v>
      </c>
      <c r="H7952">
        <v>1.9419999999999999</v>
      </c>
      <c r="I7952" t="s">
        <v>265</v>
      </c>
      <c r="J7952" t="s">
        <v>242</v>
      </c>
      <c r="K7952" t="s">
        <v>243</v>
      </c>
      <c r="L7952" t="s">
        <v>244</v>
      </c>
      <c r="M7952">
        <v>0</v>
      </c>
      <c r="N7952">
        <v>1.9419999999999999</v>
      </c>
      <c r="O7952" t="s">
        <v>660</v>
      </c>
      <c r="P7952" t="s">
        <v>15067</v>
      </c>
      <c r="Q7952" t="s">
        <v>744</v>
      </c>
      <c r="R7952" t="s">
        <v>15068</v>
      </c>
      <c r="S7952" t="s">
        <v>270</v>
      </c>
      <c r="T7952" t="b">
        <v>1</v>
      </c>
    </row>
    <row r="7953" spans="1:20" x14ac:dyDescent="0.25">
      <c r="A7953" t="s">
        <v>259</v>
      </c>
      <c r="B7953" t="s">
        <v>260</v>
      </c>
      <c r="C7953" t="s">
        <v>294</v>
      </c>
      <c r="D7953" t="s">
        <v>740</v>
      </c>
      <c r="E7953" t="s">
        <v>741</v>
      </c>
      <c r="F7953" t="s">
        <v>9659</v>
      </c>
      <c r="G7953" t="s">
        <v>9660</v>
      </c>
      <c r="H7953">
        <v>0.64</v>
      </c>
      <c r="I7953" t="s">
        <v>265</v>
      </c>
      <c r="J7953" t="s">
        <v>242</v>
      </c>
      <c r="K7953" t="s">
        <v>243</v>
      </c>
      <c r="L7953" t="s">
        <v>244</v>
      </c>
      <c r="M7953">
        <v>0</v>
      </c>
      <c r="N7953">
        <v>0.64</v>
      </c>
      <c r="O7953" t="s">
        <v>660</v>
      </c>
      <c r="P7953" t="s">
        <v>15067</v>
      </c>
      <c r="Q7953" t="s">
        <v>744</v>
      </c>
      <c r="R7953" t="s">
        <v>15068</v>
      </c>
      <c r="S7953" t="s">
        <v>270</v>
      </c>
      <c r="T7953" t="b">
        <v>1</v>
      </c>
    </row>
    <row r="7954" spans="1:20" x14ac:dyDescent="0.25">
      <c r="A7954" t="s">
        <v>259</v>
      </c>
      <c r="B7954" t="s">
        <v>260</v>
      </c>
      <c r="C7954" t="s">
        <v>237</v>
      </c>
      <c r="D7954" t="s">
        <v>1884</v>
      </c>
      <c r="E7954" t="s">
        <v>1885</v>
      </c>
      <c r="F7954" t="s">
        <v>14138</v>
      </c>
      <c r="G7954" t="s">
        <v>14139</v>
      </c>
      <c r="H7954">
        <v>0.51200000000000001</v>
      </c>
      <c r="I7954" t="s">
        <v>265</v>
      </c>
      <c r="J7954" t="s">
        <v>242</v>
      </c>
      <c r="K7954" t="s">
        <v>243</v>
      </c>
      <c r="L7954" t="s">
        <v>244</v>
      </c>
      <c r="M7954">
        <v>0</v>
      </c>
      <c r="N7954">
        <v>0.51200000000000001</v>
      </c>
      <c r="O7954" t="s">
        <v>310</v>
      </c>
      <c r="P7954" t="s">
        <v>15069</v>
      </c>
      <c r="Q7954" t="s">
        <v>1888</v>
      </c>
      <c r="R7954" t="s">
        <v>15070</v>
      </c>
      <c r="S7954" t="s">
        <v>270</v>
      </c>
      <c r="T7954" t="b">
        <v>1</v>
      </c>
    </row>
    <row r="7955" spans="1:20" x14ac:dyDescent="0.25">
      <c r="A7955" t="s">
        <v>259</v>
      </c>
      <c r="B7955" t="s">
        <v>260</v>
      </c>
      <c r="C7955" t="s">
        <v>294</v>
      </c>
      <c r="D7955" t="s">
        <v>1884</v>
      </c>
      <c r="E7955" t="s">
        <v>1885</v>
      </c>
      <c r="F7955" t="s">
        <v>14138</v>
      </c>
      <c r="G7955" t="s">
        <v>14139</v>
      </c>
      <c r="H7955">
        <v>0.109</v>
      </c>
      <c r="I7955" t="s">
        <v>265</v>
      </c>
      <c r="J7955" t="s">
        <v>242</v>
      </c>
      <c r="K7955" t="s">
        <v>243</v>
      </c>
      <c r="L7955" t="s">
        <v>244</v>
      </c>
      <c r="M7955">
        <v>0</v>
      </c>
      <c r="N7955">
        <v>0.109</v>
      </c>
      <c r="O7955" t="s">
        <v>310</v>
      </c>
      <c r="P7955" t="s">
        <v>15069</v>
      </c>
      <c r="Q7955" t="s">
        <v>1888</v>
      </c>
      <c r="R7955" t="s">
        <v>15070</v>
      </c>
      <c r="S7955" t="s">
        <v>270</v>
      </c>
      <c r="T7955" t="b">
        <v>1</v>
      </c>
    </row>
    <row r="7956" spans="1:20" x14ac:dyDescent="0.25">
      <c r="A7956" t="s">
        <v>259</v>
      </c>
      <c r="B7956" t="s">
        <v>260</v>
      </c>
      <c r="C7956" t="s">
        <v>237</v>
      </c>
      <c r="D7956" t="s">
        <v>450</v>
      </c>
      <c r="E7956" t="s">
        <v>4990</v>
      </c>
      <c r="F7956" t="s">
        <v>8349</v>
      </c>
      <c r="G7956" t="s">
        <v>8349</v>
      </c>
      <c r="H7956">
        <v>2.8540000000000001</v>
      </c>
      <c r="I7956" t="s">
        <v>265</v>
      </c>
      <c r="J7956" t="s">
        <v>242</v>
      </c>
      <c r="K7956" t="s">
        <v>243</v>
      </c>
      <c r="L7956" t="s">
        <v>244</v>
      </c>
      <c r="M7956">
        <v>0</v>
      </c>
      <c r="N7956">
        <v>2.8540000000000001</v>
      </c>
      <c r="O7956" t="s">
        <v>331</v>
      </c>
      <c r="P7956" t="s">
        <v>15071</v>
      </c>
      <c r="Q7956" t="s">
        <v>453</v>
      </c>
      <c r="R7956" t="s">
        <v>15072</v>
      </c>
      <c r="S7956" t="s">
        <v>270</v>
      </c>
      <c r="T7956" t="b">
        <v>1</v>
      </c>
    </row>
    <row r="7957" spans="1:20" x14ac:dyDescent="0.25">
      <c r="A7957" t="s">
        <v>259</v>
      </c>
      <c r="B7957" t="s">
        <v>260</v>
      </c>
      <c r="C7957" t="s">
        <v>294</v>
      </c>
      <c r="D7957" t="s">
        <v>450</v>
      </c>
      <c r="E7957" t="s">
        <v>4990</v>
      </c>
      <c r="F7957" t="s">
        <v>8349</v>
      </c>
      <c r="G7957" t="s">
        <v>8349</v>
      </c>
      <c r="H7957">
        <v>0.83799999999999997</v>
      </c>
      <c r="I7957" t="s">
        <v>265</v>
      </c>
      <c r="J7957" t="s">
        <v>242</v>
      </c>
      <c r="K7957" t="s">
        <v>243</v>
      </c>
      <c r="L7957" t="s">
        <v>244</v>
      </c>
      <c r="M7957">
        <v>0</v>
      </c>
      <c r="N7957">
        <v>0.83799999999999997</v>
      </c>
      <c r="O7957" t="s">
        <v>324</v>
      </c>
      <c r="P7957" t="s">
        <v>15071</v>
      </c>
      <c r="Q7957" t="s">
        <v>453</v>
      </c>
      <c r="R7957" t="s">
        <v>15072</v>
      </c>
      <c r="S7957" t="s">
        <v>270</v>
      </c>
      <c r="T7957" t="b">
        <v>1</v>
      </c>
    </row>
    <row r="7958" spans="1:20" x14ac:dyDescent="0.25">
      <c r="A7958" t="s">
        <v>259</v>
      </c>
      <c r="B7958" t="s">
        <v>260</v>
      </c>
      <c r="C7958" t="s">
        <v>237</v>
      </c>
      <c r="D7958" t="s">
        <v>1588</v>
      </c>
      <c r="E7958" t="s">
        <v>684</v>
      </c>
      <c r="F7958" t="s">
        <v>15073</v>
      </c>
      <c r="G7958" t="s">
        <v>15073</v>
      </c>
      <c r="H7958">
        <v>0.66690000000000005</v>
      </c>
      <c r="I7958" t="s">
        <v>265</v>
      </c>
      <c r="J7958" t="s">
        <v>242</v>
      </c>
      <c r="K7958" t="s">
        <v>243</v>
      </c>
      <c r="L7958" t="s">
        <v>244</v>
      </c>
      <c r="M7958">
        <v>0</v>
      </c>
      <c r="N7958">
        <v>0.66690000000000005</v>
      </c>
      <c r="O7958" t="s">
        <v>298</v>
      </c>
      <c r="P7958" t="s">
        <v>15074</v>
      </c>
      <c r="Q7958" t="s">
        <v>1592</v>
      </c>
      <c r="R7958" t="s">
        <v>15075</v>
      </c>
      <c r="S7958" t="s">
        <v>270</v>
      </c>
      <c r="T7958" t="b">
        <v>1</v>
      </c>
    </row>
    <row r="7959" spans="1:20" x14ac:dyDescent="0.25">
      <c r="A7959" t="s">
        <v>236</v>
      </c>
      <c r="B7959" t="s">
        <v>236</v>
      </c>
      <c r="C7959" t="s">
        <v>237</v>
      </c>
      <c r="D7959" t="s">
        <v>566</v>
      </c>
      <c r="E7959" t="s">
        <v>251</v>
      </c>
      <c r="F7959" t="s">
        <v>1520</v>
      </c>
      <c r="G7959" t="s">
        <v>4478</v>
      </c>
      <c r="H7959">
        <v>0.03</v>
      </c>
      <c r="I7959" t="s">
        <v>241</v>
      </c>
      <c r="J7959" t="s">
        <v>242</v>
      </c>
      <c r="K7959" t="s">
        <v>243</v>
      </c>
      <c r="L7959" t="s">
        <v>244</v>
      </c>
      <c r="M7959">
        <v>0</v>
      </c>
      <c r="N7959">
        <v>0.03</v>
      </c>
      <c r="O7959" t="s">
        <v>255</v>
      </c>
      <c r="P7959" t="s">
        <v>15076</v>
      </c>
      <c r="Q7959" t="s">
        <v>571</v>
      </c>
      <c r="R7959" t="s">
        <v>2161</v>
      </c>
      <c r="S7959" t="s">
        <v>249</v>
      </c>
      <c r="T7959" t="b">
        <v>1</v>
      </c>
    </row>
    <row r="7960" spans="1:20" x14ac:dyDescent="0.25">
      <c r="A7960" t="s">
        <v>259</v>
      </c>
      <c r="B7960" t="s">
        <v>260</v>
      </c>
      <c r="C7960" t="s">
        <v>237</v>
      </c>
      <c r="D7960" t="s">
        <v>656</v>
      </c>
      <c r="E7960" t="s">
        <v>2222</v>
      </c>
      <c r="F7960" t="s">
        <v>2222</v>
      </c>
      <c r="G7960" t="s">
        <v>13095</v>
      </c>
      <c r="H7960">
        <v>1.1919999999999999</v>
      </c>
      <c r="I7960" t="s">
        <v>265</v>
      </c>
      <c r="J7960" t="s">
        <v>242</v>
      </c>
      <c r="K7960" t="s">
        <v>243</v>
      </c>
      <c r="L7960" t="s">
        <v>244</v>
      </c>
      <c r="M7960">
        <v>0</v>
      </c>
      <c r="N7960">
        <v>1.1919999999999999</v>
      </c>
      <c r="O7960" t="s">
        <v>660</v>
      </c>
      <c r="P7960" t="s">
        <v>15077</v>
      </c>
      <c r="Q7960" t="s">
        <v>662</v>
      </c>
      <c r="R7960" t="s">
        <v>15078</v>
      </c>
      <c r="S7960" t="s">
        <v>270</v>
      </c>
      <c r="T7960" t="b">
        <v>1</v>
      </c>
    </row>
    <row r="7961" spans="1:20" x14ac:dyDescent="0.25">
      <c r="A7961" t="s">
        <v>259</v>
      </c>
      <c r="B7961" t="s">
        <v>260</v>
      </c>
      <c r="C7961" t="s">
        <v>336</v>
      </c>
      <c r="D7961" t="s">
        <v>656</v>
      </c>
      <c r="E7961" t="s">
        <v>2222</v>
      </c>
      <c r="F7961" t="s">
        <v>2222</v>
      </c>
      <c r="G7961" t="s">
        <v>13095</v>
      </c>
      <c r="H7961">
        <v>6161</v>
      </c>
      <c r="I7961" t="s">
        <v>265</v>
      </c>
      <c r="J7961" t="s">
        <v>242</v>
      </c>
      <c r="K7961" t="s">
        <v>243</v>
      </c>
      <c r="L7961" t="s">
        <v>244</v>
      </c>
      <c r="M7961">
        <v>0</v>
      </c>
      <c r="N7961">
        <v>6161</v>
      </c>
      <c r="O7961" t="s">
        <v>660</v>
      </c>
      <c r="P7961" t="s">
        <v>15077</v>
      </c>
      <c r="Q7961" t="s">
        <v>662</v>
      </c>
      <c r="R7961" t="s">
        <v>15079</v>
      </c>
      <c r="S7961" t="s">
        <v>270</v>
      </c>
      <c r="T7961" t="b">
        <v>1</v>
      </c>
    </row>
    <row r="7962" spans="1:20" x14ac:dyDescent="0.25">
      <c r="A7962" t="s">
        <v>259</v>
      </c>
      <c r="B7962" t="s">
        <v>260</v>
      </c>
      <c r="C7962" t="s">
        <v>336</v>
      </c>
      <c r="D7962" t="s">
        <v>656</v>
      </c>
      <c r="E7962" t="s">
        <v>2222</v>
      </c>
      <c r="F7962" t="s">
        <v>2222</v>
      </c>
      <c r="G7962" t="s">
        <v>13095</v>
      </c>
      <c r="H7962">
        <v>10964</v>
      </c>
      <c r="I7962" t="s">
        <v>265</v>
      </c>
      <c r="J7962" t="s">
        <v>242</v>
      </c>
      <c r="K7962" t="s">
        <v>243</v>
      </c>
      <c r="L7962" t="s">
        <v>244</v>
      </c>
      <c r="M7962">
        <v>0</v>
      </c>
      <c r="N7962">
        <v>10964</v>
      </c>
      <c r="O7962" t="s">
        <v>660</v>
      </c>
      <c r="P7962" t="s">
        <v>15077</v>
      </c>
      <c r="Q7962" t="s">
        <v>662</v>
      </c>
      <c r="R7962" t="s">
        <v>15080</v>
      </c>
      <c r="S7962" t="s">
        <v>270</v>
      </c>
      <c r="T7962" t="b">
        <v>1</v>
      </c>
    </row>
    <row r="7963" spans="1:20" x14ac:dyDescent="0.25">
      <c r="A7963" t="s">
        <v>236</v>
      </c>
      <c r="B7963" t="s">
        <v>236</v>
      </c>
      <c r="C7963" t="s">
        <v>237</v>
      </c>
      <c r="D7963" t="s">
        <v>250</v>
      </c>
      <c r="F7963" t="s">
        <v>567</v>
      </c>
      <c r="G7963" t="s">
        <v>5073</v>
      </c>
      <c r="H7963">
        <v>2.1000000000000001E-2</v>
      </c>
      <c r="I7963" t="s">
        <v>341</v>
      </c>
      <c r="J7963" t="s">
        <v>242</v>
      </c>
      <c r="K7963" t="s">
        <v>243</v>
      </c>
      <c r="L7963" t="s">
        <v>244</v>
      </c>
      <c r="M7963">
        <v>0</v>
      </c>
      <c r="N7963">
        <v>2.1000000000000001E-2</v>
      </c>
      <c r="O7963" t="s">
        <v>546</v>
      </c>
      <c r="P7963" t="s">
        <v>15081</v>
      </c>
      <c r="Q7963" t="s">
        <v>257</v>
      </c>
      <c r="R7963" t="s">
        <v>9629</v>
      </c>
      <c r="S7963" t="s">
        <v>249</v>
      </c>
      <c r="T7963" t="b">
        <v>1</v>
      </c>
    </row>
    <row r="7964" spans="1:20" x14ac:dyDescent="0.25">
      <c r="A7964" t="s">
        <v>236</v>
      </c>
      <c r="B7964" t="s">
        <v>236</v>
      </c>
      <c r="C7964" t="s">
        <v>237</v>
      </c>
      <c r="D7964" t="s">
        <v>250</v>
      </c>
      <c r="F7964" t="s">
        <v>567</v>
      </c>
      <c r="G7964" t="s">
        <v>5073</v>
      </c>
      <c r="H7964">
        <v>0.02</v>
      </c>
      <c r="I7964" t="s">
        <v>341</v>
      </c>
      <c r="J7964" t="s">
        <v>242</v>
      </c>
      <c r="K7964" t="s">
        <v>243</v>
      </c>
      <c r="L7964" t="s">
        <v>244</v>
      </c>
      <c r="M7964">
        <v>51200</v>
      </c>
      <c r="N7964">
        <v>0.02</v>
      </c>
      <c r="O7964" t="s">
        <v>546</v>
      </c>
      <c r="P7964" t="s">
        <v>15081</v>
      </c>
      <c r="Q7964" t="s">
        <v>257</v>
      </c>
      <c r="R7964" t="s">
        <v>9629</v>
      </c>
      <c r="S7964" t="s">
        <v>249</v>
      </c>
      <c r="T7964" t="b">
        <v>1</v>
      </c>
    </row>
    <row r="7965" spans="1:20" x14ac:dyDescent="0.25">
      <c r="A7965" t="s">
        <v>236</v>
      </c>
      <c r="B7965" t="s">
        <v>236</v>
      </c>
      <c r="C7965" t="s">
        <v>237</v>
      </c>
      <c r="D7965" t="s">
        <v>250</v>
      </c>
      <c r="F7965" t="s">
        <v>567</v>
      </c>
      <c r="G7965" t="s">
        <v>5073</v>
      </c>
      <c r="H7965">
        <v>1.9099999999999999E-2</v>
      </c>
      <c r="I7965" t="s">
        <v>341</v>
      </c>
      <c r="J7965" t="s">
        <v>242</v>
      </c>
      <c r="K7965" t="s">
        <v>243</v>
      </c>
      <c r="L7965" t="s">
        <v>244</v>
      </c>
      <c r="M7965">
        <v>512000</v>
      </c>
      <c r="N7965">
        <v>1.9099999999999999E-2</v>
      </c>
      <c r="O7965" t="s">
        <v>546</v>
      </c>
      <c r="P7965" t="s">
        <v>15081</v>
      </c>
      <c r="Q7965" t="s">
        <v>257</v>
      </c>
      <c r="R7965" t="s">
        <v>9629</v>
      </c>
      <c r="S7965" t="s">
        <v>249</v>
      </c>
      <c r="T7965" t="b">
        <v>1</v>
      </c>
    </row>
    <row r="7966" spans="1:20" x14ac:dyDescent="0.25">
      <c r="A7966" t="s">
        <v>259</v>
      </c>
      <c r="B7966" t="s">
        <v>260</v>
      </c>
      <c r="C7966" t="s">
        <v>237</v>
      </c>
      <c r="D7966" t="s">
        <v>5432</v>
      </c>
      <c r="E7966" t="s">
        <v>15082</v>
      </c>
      <c r="F7966" t="s">
        <v>15083</v>
      </c>
      <c r="G7966" t="s">
        <v>15083</v>
      </c>
      <c r="H7966">
        <v>14.669</v>
      </c>
      <c r="I7966" t="s">
        <v>265</v>
      </c>
      <c r="J7966" t="s">
        <v>242</v>
      </c>
      <c r="K7966" t="s">
        <v>243</v>
      </c>
      <c r="L7966" t="s">
        <v>244</v>
      </c>
      <c r="M7966">
        <v>0</v>
      </c>
      <c r="N7966">
        <v>14.669</v>
      </c>
      <c r="O7966" t="s">
        <v>619</v>
      </c>
      <c r="P7966" t="s">
        <v>15084</v>
      </c>
      <c r="Q7966" t="s">
        <v>5436</v>
      </c>
      <c r="R7966" t="s">
        <v>15085</v>
      </c>
      <c r="S7966" t="s">
        <v>270</v>
      </c>
      <c r="T7966" t="b">
        <v>1</v>
      </c>
    </row>
    <row r="7967" spans="1:20" x14ac:dyDescent="0.25">
      <c r="A7967" t="s">
        <v>259</v>
      </c>
      <c r="B7967" t="s">
        <v>260</v>
      </c>
      <c r="C7967" t="s">
        <v>336</v>
      </c>
      <c r="D7967" t="s">
        <v>5432</v>
      </c>
      <c r="E7967" t="s">
        <v>15082</v>
      </c>
      <c r="F7967" t="s">
        <v>15083</v>
      </c>
      <c r="G7967" t="s">
        <v>15083</v>
      </c>
      <c r="H7967">
        <v>74529</v>
      </c>
      <c r="I7967" t="s">
        <v>265</v>
      </c>
      <c r="J7967" t="s">
        <v>242</v>
      </c>
      <c r="K7967" t="s">
        <v>243</v>
      </c>
      <c r="L7967" t="s">
        <v>244</v>
      </c>
      <c r="M7967">
        <v>0</v>
      </c>
      <c r="N7967">
        <v>74529</v>
      </c>
      <c r="O7967" t="s">
        <v>619</v>
      </c>
      <c r="P7967" t="s">
        <v>15084</v>
      </c>
      <c r="Q7967" t="s">
        <v>5436</v>
      </c>
      <c r="R7967" t="s">
        <v>15086</v>
      </c>
      <c r="S7967" t="s">
        <v>270</v>
      </c>
      <c r="T7967" t="b">
        <v>1</v>
      </c>
    </row>
    <row r="7968" spans="1:20" x14ac:dyDescent="0.25">
      <c r="A7968" t="s">
        <v>259</v>
      </c>
      <c r="B7968" t="s">
        <v>260</v>
      </c>
      <c r="C7968" t="s">
        <v>336</v>
      </c>
      <c r="D7968" t="s">
        <v>5432</v>
      </c>
      <c r="E7968" t="s">
        <v>15082</v>
      </c>
      <c r="F7968" t="s">
        <v>15083</v>
      </c>
      <c r="G7968" t="s">
        <v>15083</v>
      </c>
      <c r="H7968">
        <v>107939</v>
      </c>
      <c r="I7968" t="s">
        <v>265</v>
      </c>
      <c r="J7968" t="s">
        <v>242</v>
      </c>
      <c r="K7968" t="s">
        <v>243</v>
      </c>
      <c r="L7968" t="s">
        <v>244</v>
      </c>
      <c r="M7968">
        <v>0</v>
      </c>
      <c r="N7968">
        <v>107939</v>
      </c>
      <c r="O7968" t="s">
        <v>619</v>
      </c>
      <c r="P7968" t="s">
        <v>15084</v>
      </c>
      <c r="Q7968" t="s">
        <v>5436</v>
      </c>
      <c r="R7968" t="s">
        <v>15087</v>
      </c>
      <c r="S7968" t="s">
        <v>270</v>
      </c>
      <c r="T7968" t="b">
        <v>1</v>
      </c>
    </row>
    <row r="7969" spans="1:20" x14ac:dyDescent="0.25">
      <c r="A7969" t="s">
        <v>236</v>
      </c>
      <c r="B7969" t="s">
        <v>236</v>
      </c>
      <c r="C7969" t="s">
        <v>237</v>
      </c>
      <c r="D7969" t="s">
        <v>314</v>
      </c>
      <c r="E7969" t="s">
        <v>251</v>
      </c>
      <c r="F7969" t="s">
        <v>479</v>
      </c>
      <c r="G7969" t="s">
        <v>5005</v>
      </c>
      <c r="H7969">
        <v>0.03</v>
      </c>
      <c r="I7969" t="s">
        <v>759</v>
      </c>
      <c r="J7969" t="s">
        <v>242</v>
      </c>
      <c r="K7969" t="s">
        <v>243</v>
      </c>
      <c r="L7969" t="s">
        <v>244</v>
      </c>
      <c r="M7969">
        <v>0</v>
      </c>
      <c r="N7969">
        <v>0.03</v>
      </c>
      <c r="O7969" t="s">
        <v>255</v>
      </c>
      <c r="P7969" t="s">
        <v>15088</v>
      </c>
      <c r="Q7969" t="s">
        <v>318</v>
      </c>
      <c r="R7969" t="s">
        <v>3876</v>
      </c>
      <c r="S7969" t="s">
        <v>249</v>
      </c>
      <c r="T7969" t="b">
        <v>1</v>
      </c>
    </row>
    <row r="7970" spans="1:20" x14ac:dyDescent="0.25">
      <c r="A7970" t="s">
        <v>259</v>
      </c>
      <c r="B7970" t="s">
        <v>260</v>
      </c>
      <c r="C7970" t="s">
        <v>237</v>
      </c>
      <c r="D7970" t="s">
        <v>643</v>
      </c>
      <c r="E7970" t="s">
        <v>8568</v>
      </c>
      <c r="F7970" t="s">
        <v>8569</v>
      </c>
      <c r="G7970" t="s">
        <v>8569</v>
      </c>
      <c r="H7970">
        <v>0.45521299999999998</v>
      </c>
      <c r="I7970" t="s">
        <v>265</v>
      </c>
      <c r="J7970" t="s">
        <v>242</v>
      </c>
      <c r="K7970" t="s">
        <v>243</v>
      </c>
      <c r="L7970" t="s">
        <v>244</v>
      </c>
      <c r="M7970">
        <v>0</v>
      </c>
      <c r="N7970">
        <v>0.45521299999999998</v>
      </c>
      <c r="O7970" t="s">
        <v>372</v>
      </c>
      <c r="P7970" t="s">
        <v>15089</v>
      </c>
      <c r="Q7970" t="s">
        <v>647</v>
      </c>
      <c r="R7970" t="s">
        <v>15090</v>
      </c>
      <c r="S7970" t="s">
        <v>270</v>
      </c>
      <c r="T7970" t="b">
        <v>1</v>
      </c>
    </row>
    <row r="7971" spans="1:20" x14ac:dyDescent="0.25">
      <c r="A7971" t="s">
        <v>259</v>
      </c>
      <c r="B7971" t="s">
        <v>260</v>
      </c>
      <c r="C7971" t="s">
        <v>237</v>
      </c>
      <c r="D7971" t="s">
        <v>2206</v>
      </c>
      <c r="E7971" t="s">
        <v>4814</v>
      </c>
      <c r="F7971" t="s">
        <v>15091</v>
      </c>
      <c r="G7971" t="s">
        <v>15091</v>
      </c>
      <c r="H7971">
        <v>0.30719999999999997</v>
      </c>
      <c r="I7971" t="s">
        <v>265</v>
      </c>
      <c r="J7971" t="s">
        <v>242</v>
      </c>
      <c r="K7971" t="s">
        <v>243</v>
      </c>
      <c r="L7971" t="s">
        <v>244</v>
      </c>
      <c r="M7971">
        <v>0</v>
      </c>
      <c r="N7971">
        <v>0.30719999999999997</v>
      </c>
      <c r="O7971" t="s">
        <v>310</v>
      </c>
      <c r="P7971" t="s">
        <v>15092</v>
      </c>
      <c r="Q7971" t="s">
        <v>2210</v>
      </c>
      <c r="R7971" t="s">
        <v>15093</v>
      </c>
      <c r="S7971" t="s">
        <v>270</v>
      </c>
      <c r="T7971" t="b">
        <v>1</v>
      </c>
    </row>
    <row r="7972" spans="1:20" x14ac:dyDescent="0.25">
      <c r="A7972" t="s">
        <v>259</v>
      </c>
      <c r="B7972" t="s">
        <v>260</v>
      </c>
      <c r="C7972" t="s">
        <v>237</v>
      </c>
      <c r="D7972" t="s">
        <v>1442</v>
      </c>
      <c r="E7972" t="s">
        <v>1857</v>
      </c>
      <c r="F7972" t="s">
        <v>1858</v>
      </c>
      <c r="G7972" t="s">
        <v>1858</v>
      </c>
      <c r="H7972">
        <v>0.30075000000000002</v>
      </c>
      <c r="I7972" t="s">
        <v>265</v>
      </c>
      <c r="J7972" t="s">
        <v>242</v>
      </c>
      <c r="K7972" t="s">
        <v>243</v>
      </c>
      <c r="L7972" t="s">
        <v>244</v>
      </c>
      <c r="M7972">
        <v>0</v>
      </c>
      <c r="N7972">
        <v>0.30075000000000002</v>
      </c>
      <c r="O7972" t="s">
        <v>446</v>
      </c>
      <c r="P7972" t="s">
        <v>15094</v>
      </c>
      <c r="Q7972" t="s">
        <v>1446</v>
      </c>
      <c r="R7972" t="s">
        <v>15095</v>
      </c>
      <c r="S7972" t="s">
        <v>270</v>
      </c>
      <c r="T7972" t="b">
        <v>1</v>
      </c>
    </row>
    <row r="7973" spans="1:20" x14ac:dyDescent="0.25">
      <c r="A7973" t="s">
        <v>236</v>
      </c>
      <c r="B7973" t="s">
        <v>236</v>
      </c>
      <c r="C7973" t="s">
        <v>237</v>
      </c>
      <c r="D7973" t="s">
        <v>314</v>
      </c>
      <c r="F7973" t="s">
        <v>1596</v>
      </c>
      <c r="G7973" t="s">
        <v>4896</v>
      </c>
      <c r="H7973">
        <v>5</v>
      </c>
      <c r="I7973" t="s">
        <v>254</v>
      </c>
      <c r="J7973" t="s">
        <v>242</v>
      </c>
      <c r="K7973" t="s">
        <v>243</v>
      </c>
      <c r="L7973" t="s">
        <v>244</v>
      </c>
      <c r="M7973">
        <v>0</v>
      </c>
      <c r="N7973">
        <v>5</v>
      </c>
      <c r="O7973" t="s">
        <v>569</v>
      </c>
      <c r="P7973" t="s">
        <v>7554</v>
      </c>
      <c r="Q7973" t="s">
        <v>318</v>
      </c>
      <c r="R7973" t="s">
        <v>2310</v>
      </c>
      <c r="S7973" t="s">
        <v>249</v>
      </c>
      <c r="T7973" t="b">
        <v>0</v>
      </c>
    </row>
    <row r="7974" spans="1:20" x14ac:dyDescent="0.25">
      <c r="A7974" t="s">
        <v>259</v>
      </c>
      <c r="B7974" t="s">
        <v>260</v>
      </c>
      <c r="C7974" t="s">
        <v>237</v>
      </c>
      <c r="D7974" t="s">
        <v>2534</v>
      </c>
      <c r="E7974" t="s">
        <v>2728</v>
      </c>
      <c r="F7974" t="s">
        <v>2729</v>
      </c>
      <c r="G7974" t="s">
        <v>2729</v>
      </c>
      <c r="H7974">
        <v>2.266</v>
      </c>
      <c r="I7974" t="s">
        <v>265</v>
      </c>
      <c r="J7974" t="s">
        <v>242</v>
      </c>
      <c r="K7974" t="s">
        <v>243</v>
      </c>
      <c r="L7974" t="s">
        <v>244</v>
      </c>
      <c r="M7974">
        <v>0</v>
      </c>
      <c r="N7974">
        <v>2.266</v>
      </c>
      <c r="O7974" t="s">
        <v>576</v>
      </c>
      <c r="P7974" t="s">
        <v>15096</v>
      </c>
      <c r="Q7974" t="s">
        <v>2538</v>
      </c>
      <c r="R7974" t="s">
        <v>15097</v>
      </c>
      <c r="S7974" t="s">
        <v>270</v>
      </c>
      <c r="T7974" t="b">
        <v>1</v>
      </c>
    </row>
    <row r="7975" spans="1:20" x14ac:dyDescent="0.25">
      <c r="A7975" t="s">
        <v>259</v>
      </c>
      <c r="B7975" t="s">
        <v>260</v>
      </c>
      <c r="C7975" t="s">
        <v>294</v>
      </c>
      <c r="D7975" t="s">
        <v>2534</v>
      </c>
      <c r="E7975" t="s">
        <v>2728</v>
      </c>
      <c r="F7975" t="s">
        <v>2729</v>
      </c>
      <c r="G7975" t="s">
        <v>2729</v>
      </c>
      <c r="H7975">
        <v>0.54400000000000004</v>
      </c>
      <c r="I7975" t="s">
        <v>265</v>
      </c>
      <c r="J7975" t="s">
        <v>242</v>
      </c>
      <c r="K7975" t="s">
        <v>243</v>
      </c>
      <c r="L7975" t="s">
        <v>244</v>
      </c>
      <c r="M7975">
        <v>0</v>
      </c>
      <c r="N7975">
        <v>0.54400000000000004</v>
      </c>
      <c r="O7975" t="s">
        <v>576</v>
      </c>
      <c r="P7975" t="s">
        <v>15096</v>
      </c>
      <c r="Q7975" t="s">
        <v>2538</v>
      </c>
      <c r="R7975" t="s">
        <v>15097</v>
      </c>
      <c r="S7975" t="s">
        <v>270</v>
      </c>
      <c r="T7975" t="b">
        <v>1</v>
      </c>
    </row>
    <row r="7976" spans="1:20" x14ac:dyDescent="0.25">
      <c r="A7976" t="s">
        <v>259</v>
      </c>
      <c r="B7976" t="s">
        <v>260</v>
      </c>
      <c r="C7976" t="s">
        <v>237</v>
      </c>
      <c r="D7976" t="s">
        <v>1786</v>
      </c>
      <c r="E7976" t="s">
        <v>2576</v>
      </c>
      <c r="F7976" t="s">
        <v>2577</v>
      </c>
      <c r="G7976" t="s">
        <v>2577</v>
      </c>
      <c r="H7976">
        <v>0.56226600000000004</v>
      </c>
      <c r="I7976" t="s">
        <v>265</v>
      </c>
      <c r="J7976" t="s">
        <v>242</v>
      </c>
      <c r="K7976" t="s">
        <v>243</v>
      </c>
      <c r="L7976" t="s">
        <v>244</v>
      </c>
      <c r="M7976">
        <v>0</v>
      </c>
      <c r="N7976">
        <v>0.56226600000000004</v>
      </c>
      <c r="O7976" t="s">
        <v>372</v>
      </c>
      <c r="P7976" t="s">
        <v>15098</v>
      </c>
      <c r="Q7976" t="s">
        <v>1790</v>
      </c>
      <c r="R7976" t="s">
        <v>15099</v>
      </c>
      <c r="S7976" t="s">
        <v>270</v>
      </c>
      <c r="T7976" t="b">
        <v>1</v>
      </c>
    </row>
    <row r="7977" spans="1:20" x14ac:dyDescent="0.25">
      <c r="A7977" t="s">
        <v>259</v>
      </c>
      <c r="B7977" t="s">
        <v>260</v>
      </c>
      <c r="C7977" t="s">
        <v>294</v>
      </c>
      <c r="D7977" t="s">
        <v>1786</v>
      </c>
      <c r="E7977" t="s">
        <v>2576</v>
      </c>
      <c r="F7977" t="s">
        <v>2577</v>
      </c>
      <c r="G7977" t="s">
        <v>2577</v>
      </c>
      <c r="H7977">
        <v>0.2016</v>
      </c>
      <c r="I7977" t="s">
        <v>265</v>
      </c>
      <c r="J7977" t="s">
        <v>242</v>
      </c>
      <c r="K7977" t="s">
        <v>243</v>
      </c>
      <c r="L7977" t="s">
        <v>244</v>
      </c>
      <c r="M7977">
        <v>0</v>
      </c>
      <c r="N7977">
        <v>0.2016</v>
      </c>
      <c r="O7977" t="s">
        <v>372</v>
      </c>
      <c r="P7977" t="s">
        <v>15098</v>
      </c>
      <c r="Q7977" t="s">
        <v>1790</v>
      </c>
      <c r="R7977" t="s">
        <v>15099</v>
      </c>
      <c r="S7977" t="s">
        <v>270</v>
      </c>
      <c r="T7977" t="b">
        <v>1</v>
      </c>
    </row>
    <row r="7978" spans="1:20" x14ac:dyDescent="0.25">
      <c r="A7978" t="s">
        <v>236</v>
      </c>
      <c r="B7978" t="s">
        <v>236</v>
      </c>
      <c r="C7978" t="s">
        <v>237</v>
      </c>
      <c r="D7978" t="s">
        <v>483</v>
      </c>
      <c r="F7978" t="s">
        <v>724</v>
      </c>
      <c r="G7978" t="s">
        <v>7711</v>
      </c>
      <c r="H7978">
        <v>3.5999999999999997E-2</v>
      </c>
      <c r="I7978" t="s">
        <v>341</v>
      </c>
      <c r="J7978" t="s">
        <v>242</v>
      </c>
      <c r="K7978" t="s">
        <v>243</v>
      </c>
      <c r="L7978" t="s">
        <v>244</v>
      </c>
      <c r="M7978">
        <v>0</v>
      </c>
      <c r="N7978">
        <v>3.5999999999999997E-2</v>
      </c>
      <c r="O7978" t="s">
        <v>1762</v>
      </c>
      <c r="P7978" t="s">
        <v>5406</v>
      </c>
      <c r="Q7978" t="s">
        <v>488</v>
      </c>
      <c r="R7978" t="s">
        <v>5402</v>
      </c>
      <c r="S7978" t="s">
        <v>249</v>
      </c>
      <c r="T7978" t="b">
        <v>1</v>
      </c>
    </row>
    <row r="7979" spans="1:20" x14ac:dyDescent="0.25">
      <c r="A7979" t="s">
        <v>259</v>
      </c>
      <c r="B7979" t="s">
        <v>260</v>
      </c>
      <c r="C7979" t="s">
        <v>237</v>
      </c>
      <c r="D7979" t="s">
        <v>746</v>
      </c>
      <c r="E7979" t="s">
        <v>384</v>
      </c>
      <c r="F7979" t="s">
        <v>385</v>
      </c>
      <c r="G7979" t="s">
        <v>3440</v>
      </c>
      <c r="H7979">
        <v>3.0800000000000001E-2</v>
      </c>
      <c r="I7979" t="s">
        <v>265</v>
      </c>
      <c r="J7979" t="s">
        <v>242</v>
      </c>
      <c r="K7979" t="s">
        <v>243</v>
      </c>
      <c r="L7979" t="s">
        <v>244</v>
      </c>
      <c r="M7979">
        <v>0</v>
      </c>
      <c r="N7979">
        <v>3.0800000000000001E-2</v>
      </c>
      <c r="O7979" t="s">
        <v>569</v>
      </c>
      <c r="P7979" t="s">
        <v>1018</v>
      </c>
      <c r="Q7979" t="s">
        <v>751</v>
      </c>
      <c r="R7979" t="s">
        <v>15100</v>
      </c>
      <c r="S7979" t="s">
        <v>270</v>
      </c>
      <c r="T7979" t="b">
        <v>1</v>
      </c>
    </row>
    <row r="7980" spans="1:20" x14ac:dyDescent="0.25">
      <c r="A7980" t="s">
        <v>259</v>
      </c>
      <c r="B7980" t="s">
        <v>260</v>
      </c>
      <c r="C7980" t="s">
        <v>237</v>
      </c>
      <c r="D7980" t="s">
        <v>643</v>
      </c>
      <c r="E7980" t="s">
        <v>6411</v>
      </c>
      <c r="F7980" t="s">
        <v>12054</v>
      </c>
      <c r="G7980" t="s">
        <v>12054</v>
      </c>
      <c r="H7980">
        <v>5.6902000000000001E-2</v>
      </c>
      <c r="I7980" t="s">
        <v>265</v>
      </c>
      <c r="J7980" t="s">
        <v>242</v>
      </c>
      <c r="K7980" t="s">
        <v>243</v>
      </c>
      <c r="L7980" t="s">
        <v>244</v>
      </c>
      <c r="M7980">
        <v>0</v>
      </c>
      <c r="N7980">
        <v>5.6902000000000001E-2</v>
      </c>
      <c r="O7980" t="s">
        <v>372</v>
      </c>
      <c r="P7980" t="s">
        <v>15101</v>
      </c>
      <c r="Q7980" t="s">
        <v>647</v>
      </c>
      <c r="R7980" t="s">
        <v>15102</v>
      </c>
      <c r="S7980" t="s">
        <v>270</v>
      </c>
      <c r="T7980" t="b">
        <v>1</v>
      </c>
    </row>
    <row r="7981" spans="1:20" x14ac:dyDescent="0.25">
      <c r="A7981" t="s">
        <v>236</v>
      </c>
      <c r="B7981" t="s">
        <v>236</v>
      </c>
      <c r="C7981" t="s">
        <v>237</v>
      </c>
      <c r="D7981" t="s">
        <v>566</v>
      </c>
      <c r="F7981" t="s">
        <v>1596</v>
      </c>
      <c r="G7981" t="s">
        <v>1043</v>
      </c>
      <c r="H7981">
        <v>0.1</v>
      </c>
      <c r="I7981" t="s">
        <v>241</v>
      </c>
      <c r="J7981" t="s">
        <v>242</v>
      </c>
      <c r="K7981" t="s">
        <v>243</v>
      </c>
      <c r="L7981" t="s">
        <v>244</v>
      </c>
      <c r="M7981">
        <v>0</v>
      </c>
      <c r="N7981">
        <v>0.1</v>
      </c>
      <c r="O7981" t="s">
        <v>1044</v>
      </c>
      <c r="P7981" t="s">
        <v>15103</v>
      </c>
      <c r="Q7981" t="s">
        <v>571</v>
      </c>
      <c r="R7981" t="s">
        <v>3289</v>
      </c>
      <c r="S7981" t="s">
        <v>249</v>
      </c>
      <c r="T7981" t="b">
        <v>1</v>
      </c>
    </row>
    <row r="7982" spans="1:20" x14ac:dyDescent="0.25">
      <c r="A7982" t="s">
        <v>259</v>
      </c>
      <c r="B7982" t="s">
        <v>260</v>
      </c>
      <c r="C7982" t="s">
        <v>237</v>
      </c>
      <c r="D7982" t="s">
        <v>869</v>
      </c>
      <c r="E7982" t="s">
        <v>13214</v>
      </c>
      <c r="F7982" t="s">
        <v>13215</v>
      </c>
      <c r="G7982" t="s">
        <v>13215</v>
      </c>
      <c r="H7982">
        <v>6.56</v>
      </c>
      <c r="I7982" t="s">
        <v>265</v>
      </c>
      <c r="J7982" t="s">
        <v>242</v>
      </c>
      <c r="K7982" t="s">
        <v>243</v>
      </c>
      <c r="L7982" t="s">
        <v>244</v>
      </c>
      <c r="M7982">
        <v>0</v>
      </c>
      <c r="N7982">
        <v>6.56</v>
      </c>
      <c r="O7982" t="s">
        <v>372</v>
      </c>
      <c r="P7982" t="s">
        <v>15104</v>
      </c>
      <c r="Q7982" t="s">
        <v>873</v>
      </c>
      <c r="R7982" t="s">
        <v>15105</v>
      </c>
      <c r="S7982" t="s">
        <v>270</v>
      </c>
      <c r="T7982" t="b">
        <v>1</v>
      </c>
    </row>
    <row r="7983" spans="1:20" x14ac:dyDescent="0.25">
      <c r="A7983" t="s">
        <v>259</v>
      </c>
      <c r="B7983" t="s">
        <v>271</v>
      </c>
      <c r="C7983" t="s">
        <v>237</v>
      </c>
      <c r="D7983" t="s">
        <v>2761</v>
      </c>
      <c r="E7983" t="s">
        <v>15106</v>
      </c>
      <c r="F7983" t="s">
        <v>3048</v>
      </c>
      <c r="G7983" t="s">
        <v>3049</v>
      </c>
      <c r="H7983">
        <v>0.38600000000000001</v>
      </c>
      <c r="I7983" t="s">
        <v>265</v>
      </c>
      <c r="J7983" t="s">
        <v>242</v>
      </c>
      <c r="K7983" t="s">
        <v>243</v>
      </c>
      <c r="L7983" t="s">
        <v>244</v>
      </c>
      <c r="M7983">
        <v>0</v>
      </c>
      <c r="N7983">
        <v>0.38600000000000001</v>
      </c>
      <c r="O7983" t="s">
        <v>2765</v>
      </c>
      <c r="P7983" t="s">
        <v>15107</v>
      </c>
      <c r="Q7983" t="s">
        <v>2767</v>
      </c>
      <c r="R7983" t="s">
        <v>15108</v>
      </c>
      <c r="S7983" t="s">
        <v>279</v>
      </c>
      <c r="T7983" t="b">
        <v>1</v>
      </c>
    </row>
    <row r="7984" spans="1:20" x14ac:dyDescent="0.25">
      <c r="A7984" t="s">
        <v>259</v>
      </c>
      <c r="B7984" t="s">
        <v>271</v>
      </c>
      <c r="C7984" t="s">
        <v>336</v>
      </c>
      <c r="D7984" t="s">
        <v>2761</v>
      </c>
      <c r="E7984" t="s">
        <v>15106</v>
      </c>
      <c r="F7984" t="s">
        <v>3048</v>
      </c>
      <c r="G7984" t="s">
        <v>3049</v>
      </c>
      <c r="H7984">
        <v>2199</v>
      </c>
      <c r="I7984" t="s">
        <v>265</v>
      </c>
      <c r="J7984" t="s">
        <v>242</v>
      </c>
      <c r="K7984" t="s">
        <v>243</v>
      </c>
      <c r="L7984" t="s">
        <v>244</v>
      </c>
      <c r="M7984">
        <v>0</v>
      </c>
      <c r="N7984">
        <v>2199</v>
      </c>
      <c r="O7984" t="s">
        <v>2765</v>
      </c>
      <c r="P7984" t="s">
        <v>15107</v>
      </c>
      <c r="Q7984" t="s">
        <v>2767</v>
      </c>
      <c r="R7984" t="s">
        <v>15109</v>
      </c>
      <c r="S7984" t="s">
        <v>279</v>
      </c>
      <c r="T7984" t="b">
        <v>1</v>
      </c>
    </row>
    <row r="7985" spans="1:20" x14ac:dyDescent="0.25">
      <c r="A7985" t="s">
        <v>259</v>
      </c>
      <c r="B7985" t="s">
        <v>271</v>
      </c>
      <c r="C7985" t="s">
        <v>336</v>
      </c>
      <c r="D7985" t="s">
        <v>2761</v>
      </c>
      <c r="E7985" t="s">
        <v>15106</v>
      </c>
      <c r="F7985" t="s">
        <v>3048</v>
      </c>
      <c r="G7985" t="s">
        <v>3049</v>
      </c>
      <c r="H7985">
        <v>4572</v>
      </c>
      <c r="I7985" t="s">
        <v>265</v>
      </c>
      <c r="J7985" t="s">
        <v>242</v>
      </c>
      <c r="K7985" t="s">
        <v>243</v>
      </c>
      <c r="L7985" t="s">
        <v>244</v>
      </c>
      <c r="M7985">
        <v>0</v>
      </c>
      <c r="N7985">
        <v>4572</v>
      </c>
      <c r="O7985" t="s">
        <v>2765</v>
      </c>
      <c r="P7985" t="s">
        <v>15107</v>
      </c>
      <c r="Q7985" t="s">
        <v>2767</v>
      </c>
      <c r="R7985" t="s">
        <v>15110</v>
      </c>
      <c r="S7985" t="s">
        <v>279</v>
      </c>
      <c r="T7985" t="b">
        <v>1</v>
      </c>
    </row>
    <row r="7986" spans="1:20" x14ac:dyDescent="0.25">
      <c r="A7986" t="s">
        <v>259</v>
      </c>
      <c r="B7986" t="s">
        <v>260</v>
      </c>
      <c r="C7986" t="s">
        <v>237</v>
      </c>
      <c r="D7986" t="s">
        <v>450</v>
      </c>
      <c r="E7986" t="s">
        <v>3684</v>
      </c>
      <c r="F7986" t="s">
        <v>3685</v>
      </c>
      <c r="G7986" t="s">
        <v>3685</v>
      </c>
      <c r="H7986">
        <v>9.1875999999999999E-2</v>
      </c>
      <c r="I7986" t="s">
        <v>265</v>
      </c>
      <c r="J7986" t="s">
        <v>242</v>
      </c>
      <c r="K7986" t="s">
        <v>243</v>
      </c>
      <c r="L7986" t="s">
        <v>244</v>
      </c>
      <c r="M7986">
        <v>0</v>
      </c>
      <c r="N7986">
        <v>9.1875999999999999E-2</v>
      </c>
      <c r="O7986" t="s">
        <v>372</v>
      </c>
      <c r="P7986" t="s">
        <v>15111</v>
      </c>
      <c r="Q7986" t="s">
        <v>453</v>
      </c>
      <c r="R7986" t="s">
        <v>15112</v>
      </c>
      <c r="S7986" t="s">
        <v>270</v>
      </c>
      <c r="T7986" t="b">
        <v>1</v>
      </c>
    </row>
    <row r="7987" spans="1:20" x14ac:dyDescent="0.25">
      <c r="A7987" t="s">
        <v>259</v>
      </c>
      <c r="B7987" t="s">
        <v>260</v>
      </c>
      <c r="C7987" t="s">
        <v>294</v>
      </c>
      <c r="D7987" t="s">
        <v>450</v>
      </c>
      <c r="E7987" t="s">
        <v>3684</v>
      </c>
      <c r="F7987" t="s">
        <v>3685</v>
      </c>
      <c r="G7987" t="s">
        <v>3685</v>
      </c>
      <c r="H7987">
        <v>5.2400000000000002E-2</v>
      </c>
      <c r="I7987" t="s">
        <v>265</v>
      </c>
      <c r="J7987" t="s">
        <v>242</v>
      </c>
      <c r="K7987" t="s">
        <v>243</v>
      </c>
      <c r="L7987" t="s">
        <v>244</v>
      </c>
      <c r="M7987">
        <v>0</v>
      </c>
      <c r="N7987">
        <v>5.2400000000000002E-2</v>
      </c>
      <c r="O7987" t="s">
        <v>1258</v>
      </c>
      <c r="P7987" t="s">
        <v>15111</v>
      </c>
      <c r="Q7987" t="s">
        <v>453</v>
      </c>
      <c r="R7987" t="s">
        <v>15112</v>
      </c>
      <c r="S7987" t="s">
        <v>270</v>
      </c>
      <c r="T7987" t="b">
        <v>1</v>
      </c>
    </row>
    <row r="7988" spans="1:20" x14ac:dyDescent="0.25">
      <c r="A7988" t="s">
        <v>259</v>
      </c>
      <c r="B7988" t="s">
        <v>260</v>
      </c>
      <c r="C7988" t="s">
        <v>237</v>
      </c>
      <c r="D7988" t="s">
        <v>406</v>
      </c>
      <c r="E7988" t="s">
        <v>296</v>
      </c>
      <c r="F7988" t="s">
        <v>15113</v>
      </c>
      <c r="G7988" t="s">
        <v>15113</v>
      </c>
      <c r="H7988">
        <v>1.1302000000000001</v>
      </c>
      <c r="I7988" t="s">
        <v>265</v>
      </c>
      <c r="J7988" t="s">
        <v>242</v>
      </c>
      <c r="K7988" t="s">
        <v>243</v>
      </c>
      <c r="L7988" t="s">
        <v>244</v>
      </c>
      <c r="M7988">
        <v>0</v>
      </c>
      <c r="N7988">
        <v>1.1302000000000001</v>
      </c>
      <c r="O7988" t="s">
        <v>952</v>
      </c>
      <c r="P7988" t="s">
        <v>15114</v>
      </c>
      <c r="Q7988" t="s">
        <v>410</v>
      </c>
      <c r="R7988" t="s">
        <v>15115</v>
      </c>
      <c r="S7988" t="s">
        <v>270</v>
      </c>
      <c r="T7988" t="b">
        <v>1</v>
      </c>
    </row>
    <row r="7989" spans="1:20" x14ac:dyDescent="0.25">
      <c r="A7989" t="s">
        <v>259</v>
      </c>
      <c r="B7989" t="s">
        <v>260</v>
      </c>
      <c r="C7989" t="s">
        <v>294</v>
      </c>
      <c r="D7989" t="s">
        <v>406</v>
      </c>
      <c r="E7989" t="s">
        <v>296</v>
      </c>
      <c r="F7989" t="s">
        <v>15113</v>
      </c>
      <c r="G7989" t="s">
        <v>15113</v>
      </c>
      <c r="H7989">
        <v>0.54139999999999999</v>
      </c>
      <c r="I7989" t="s">
        <v>265</v>
      </c>
      <c r="J7989" t="s">
        <v>242</v>
      </c>
      <c r="K7989" t="s">
        <v>243</v>
      </c>
      <c r="L7989" t="s">
        <v>244</v>
      </c>
      <c r="M7989">
        <v>0</v>
      </c>
      <c r="N7989">
        <v>0.54139999999999999</v>
      </c>
      <c r="O7989" t="s">
        <v>952</v>
      </c>
      <c r="P7989" t="s">
        <v>15114</v>
      </c>
      <c r="Q7989" t="s">
        <v>410</v>
      </c>
      <c r="R7989" t="s">
        <v>15115</v>
      </c>
      <c r="S7989" t="s">
        <v>270</v>
      </c>
      <c r="T7989" t="b">
        <v>1</v>
      </c>
    </row>
    <row r="7990" spans="1:20" x14ac:dyDescent="0.25">
      <c r="A7990" t="s">
        <v>259</v>
      </c>
      <c r="B7990" t="s">
        <v>260</v>
      </c>
      <c r="C7990" t="s">
        <v>237</v>
      </c>
      <c r="D7990" t="s">
        <v>4076</v>
      </c>
      <c r="E7990" t="s">
        <v>7240</v>
      </c>
      <c r="F7990" t="s">
        <v>12387</v>
      </c>
      <c r="G7990" t="s">
        <v>12388</v>
      </c>
      <c r="H7990">
        <v>6.1760000000000002</v>
      </c>
      <c r="I7990" t="s">
        <v>265</v>
      </c>
      <c r="J7990" t="s">
        <v>242</v>
      </c>
      <c r="K7990" t="s">
        <v>243</v>
      </c>
      <c r="L7990" t="s">
        <v>244</v>
      </c>
      <c r="M7990">
        <v>0</v>
      </c>
      <c r="N7990">
        <v>6.1760000000000002</v>
      </c>
      <c r="O7990" t="s">
        <v>2901</v>
      </c>
      <c r="P7990" t="s">
        <v>15116</v>
      </c>
      <c r="Q7990" t="s">
        <v>4081</v>
      </c>
      <c r="R7990" t="s">
        <v>15117</v>
      </c>
      <c r="S7990" t="s">
        <v>270</v>
      </c>
      <c r="T7990" t="b">
        <v>1</v>
      </c>
    </row>
    <row r="7991" spans="1:20" x14ac:dyDescent="0.25">
      <c r="A7991" t="s">
        <v>259</v>
      </c>
      <c r="B7991" t="s">
        <v>260</v>
      </c>
      <c r="C7991" t="s">
        <v>294</v>
      </c>
      <c r="D7991" t="s">
        <v>4076</v>
      </c>
      <c r="E7991" t="s">
        <v>7240</v>
      </c>
      <c r="F7991" t="s">
        <v>12387</v>
      </c>
      <c r="G7991" t="s">
        <v>12388</v>
      </c>
      <c r="H7991">
        <v>2.0569999999999999</v>
      </c>
      <c r="I7991" t="s">
        <v>265</v>
      </c>
      <c r="J7991" t="s">
        <v>242</v>
      </c>
      <c r="K7991" t="s">
        <v>243</v>
      </c>
      <c r="L7991" t="s">
        <v>244</v>
      </c>
      <c r="M7991">
        <v>0</v>
      </c>
      <c r="N7991">
        <v>2.0569999999999999</v>
      </c>
      <c r="O7991" t="s">
        <v>2901</v>
      </c>
      <c r="P7991" t="s">
        <v>15116</v>
      </c>
      <c r="Q7991" t="s">
        <v>4081</v>
      </c>
      <c r="R7991" t="s">
        <v>15117</v>
      </c>
      <c r="S7991" t="s">
        <v>270</v>
      </c>
      <c r="T7991" t="b">
        <v>1</v>
      </c>
    </row>
    <row r="7992" spans="1:20" x14ac:dyDescent="0.25">
      <c r="A7992" t="s">
        <v>259</v>
      </c>
      <c r="B7992" t="s">
        <v>260</v>
      </c>
      <c r="C7992" t="s">
        <v>237</v>
      </c>
      <c r="D7992" t="s">
        <v>1938</v>
      </c>
      <c r="E7992" t="s">
        <v>5768</v>
      </c>
      <c r="F7992" t="s">
        <v>7631</v>
      </c>
      <c r="G7992" t="s">
        <v>7631</v>
      </c>
      <c r="H7992">
        <v>6.048</v>
      </c>
      <c r="I7992" t="s">
        <v>265</v>
      </c>
      <c r="J7992" t="s">
        <v>242</v>
      </c>
      <c r="K7992" t="s">
        <v>243</v>
      </c>
      <c r="L7992" t="s">
        <v>244</v>
      </c>
      <c r="M7992">
        <v>0</v>
      </c>
      <c r="N7992">
        <v>6.048</v>
      </c>
      <c r="O7992" t="s">
        <v>324</v>
      </c>
      <c r="P7992" t="s">
        <v>15118</v>
      </c>
      <c r="Q7992" t="s">
        <v>1942</v>
      </c>
      <c r="R7992" t="s">
        <v>15119</v>
      </c>
      <c r="S7992" t="s">
        <v>270</v>
      </c>
      <c r="T7992" t="b">
        <v>1</v>
      </c>
    </row>
    <row r="7993" spans="1:20" x14ac:dyDescent="0.25">
      <c r="A7993" t="s">
        <v>259</v>
      </c>
      <c r="B7993" t="s">
        <v>260</v>
      </c>
      <c r="C7993" t="s">
        <v>336</v>
      </c>
      <c r="D7993" t="s">
        <v>1938</v>
      </c>
      <c r="E7993" t="s">
        <v>5768</v>
      </c>
      <c r="F7993" t="s">
        <v>7631</v>
      </c>
      <c r="G7993" t="s">
        <v>7631</v>
      </c>
      <c r="H7993">
        <v>31153</v>
      </c>
      <c r="I7993" t="s">
        <v>265</v>
      </c>
      <c r="J7993" t="s">
        <v>242</v>
      </c>
      <c r="K7993" t="s">
        <v>243</v>
      </c>
      <c r="L7993" t="s">
        <v>244</v>
      </c>
      <c r="M7993">
        <v>0</v>
      </c>
      <c r="N7993">
        <v>31153</v>
      </c>
      <c r="O7993" t="s">
        <v>324</v>
      </c>
      <c r="P7993" t="s">
        <v>15118</v>
      </c>
      <c r="Q7993" t="s">
        <v>1942</v>
      </c>
      <c r="R7993" t="s">
        <v>15120</v>
      </c>
      <c r="S7993" t="s">
        <v>270</v>
      </c>
      <c r="T7993" t="b">
        <v>1</v>
      </c>
    </row>
    <row r="7994" spans="1:20" x14ac:dyDescent="0.25">
      <c r="A7994" t="s">
        <v>259</v>
      </c>
      <c r="B7994" t="s">
        <v>260</v>
      </c>
      <c r="C7994" t="s">
        <v>336</v>
      </c>
      <c r="D7994" t="s">
        <v>1938</v>
      </c>
      <c r="E7994" t="s">
        <v>5768</v>
      </c>
      <c r="F7994" t="s">
        <v>7631</v>
      </c>
      <c r="G7994" t="s">
        <v>7631</v>
      </c>
      <c r="H7994">
        <v>59762</v>
      </c>
      <c r="I7994" t="s">
        <v>265</v>
      </c>
      <c r="J7994" t="s">
        <v>242</v>
      </c>
      <c r="K7994" t="s">
        <v>243</v>
      </c>
      <c r="L7994" t="s">
        <v>244</v>
      </c>
      <c r="M7994">
        <v>0</v>
      </c>
      <c r="N7994">
        <v>59762</v>
      </c>
      <c r="O7994" t="s">
        <v>324</v>
      </c>
      <c r="P7994" t="s">
        <v>15118</v>
      </c>
      <c r="Q7994" t="s">
        <v>1942</v>
      </c>
      <c r="R7994" t="s">
        <v>15121</v>
      </c>
      <c r="S7994" t="s">
        <v>270</v>
      </c>
      <c r="T7994" t="b">
        <v>1</v>
      </c>
    </row>
    <row r="7995" spans="1:20" x14ac:dyDescent="0.25">
      <c r="A7995" t="s">
        <v>259</v>
      </c>
      <c r="B7995" t="s">
        <v>260</v>
      </c>
      <c r="C7995" t="s">
        <v>237</v>
      </c>
      <c r="D7995" t="s">
        <v>450</v>
      </c>
      <c r="E7995" t="s">
        <v>413</v>
      </c>
      <c r="F7995" t="s">
        <v>414</v>
      </c>
      <c r="G7995" t="s">
        <v>414</v>
      </c>
      <c r="H7995">
        <v>1.427</v>
      </c>
      <c r="I7995" t="s">
        <v>265</v>
      </c>
      <c r="J7995" t="s">
        <v>242</v>
      </c>
      <c r="K7995" t="s">
        <v>243</v>
      </c>
      <c r="L7995" t="s">
        <v>244</v>
      </c>
      <c r="M7995">
        <v>0</v>
      </c>
      <c r="N7995">
        <v>1.427</v>
      </c>
      <c r="O7995" t="s">
        <v>331</v>
      </c>
      <c r="P7995" t="s">
        <v>15122</v>
      </c>
      <c r="Q7995" t="s">
        <v>453</v>
      </c>
      <c r="R7995" t="s">
        <v>15123</v>
      </c>
      <c r="S7995" t="s">
        <v>270</v>
      </c>
      <c r="T7995" t="b">
        <v>1</v>
      </c>
    </row>
    <row r="7996" spans="1:20" x14ac:dyDescent="0.25">
      <c r="A7996" t="s">
        <v>259</v>
      </c>
      <c r="B7996" t="s">
        <v>260</v>
      </c>
      <c r="C7996" t="s">
        <v>294</v>
      </c>
      <c r="D7996" t="s">
        <v>450</v>
      </c>
      <c r="E7996" t="s">
        <v>413</v>
      </c>
      <c r="F7996" t="s">
        <v>414</v>
      </c>
      <c r="G7996" t="s">
        <v>414</v>
      </c>
      <c r="H7996">
        <v>0.41899999999999998</v>
      </c>
      <c r="I7996" t="s">
        <v>265</v>
      </c>
      <c r="J7996" t="s">
        <v>242</v>
      </c>
      <c r="K7996" t="s">
        <v>243</v>
      </c>
      <c r="L7996" t="s">
        <v>244</v>
      </c>
      <c r="M7996">
        <v>0</v>
      </c>
      <c r="N7996">
        <v>0.41899999999999998</v>
      </c>
      <c r="O7996" t="s">
        <v>324</v>
      </c>
      <c r="P7996" t="s">
        <v>15122</v>
      </c>
      <c r="Q7996" t="s">
        <v>453</v>
      </c>
      <c r="R7996" t="s">
        <v>15123</v>
      </c>
      <c r="S7996" t="s">
        <v>270</v>
      </c>
      <c r="T7996" t="b">
        <v>1</v>
      </c>
    </row>
    <row r="7997" spans="1:20" x14ac:dyDescent="0.25">
      <c r="A7997" t="s">
        <v>259</v>
      </c>
      <c r="B7997" t="s">
        <v>260</v>
      </c>
      <c r="C7997" t="s">
        <v>237</v>
      </c>
      <c r="D7997" t="s">
        <v>4772</v>
      </c>
      <c r="E7997" t="s">
        <v>1627</v>
      </c>
      <c r="F7997" t="s">
        <v>1628</v>
      </c>
      <c r="G7997" t="s">
        <v>1628</v>
      </c>
      <c r="H7997">
        <v>15.295999999999999</v>
      </c>
      <c r="I7997" t="s">
        <v>265</v>
      </c>
      <c r="J7997" t="s">
        <v>242</v>
      </c>
      <c r="K7997" t="s">
        <v>243</v>
      </c>
      <c r="L7997" t="s">
        <v>244</v>
      </c>
      <c r="M7997">
        <v>0</v>
      </c>
      <c r="N7997">
        <v>15.295999999999999</v>
      </c>
      <c r="O7997" t="s">
        <v>290</v>
      </c>
      <c r="P7997" t="s">
        <v>15124</v>
      </c>
      <c r="Q7997" t="s">
        <v>4775</v>
      </c>
      <c r="R7997" t="s">
        <v>15125</v>
      </c>
      <c r="S7997" t="s">
        <v>270</v>
      </c>
      <c r="T7997" t="b">
        <v>1</v>
      </c>
    </row>
    <row r="7998" spans="1:20" x14ac:dyDescent="0.25">
      <c r="A7998" t="s">
        <v>259</v>
      </c>
      <c r="B7998" t="s">
        <v>260</v>
      </c>
      <c r="C7998" t="s">
        <v>294</v>
      </c>
      <c r="D7998" t="s">
        <v>4772</v>
      </c>
      <c r="E7998" t="s">
        <v>1627</v>
      </c>
      <c r="F7998" t="s">
        <v>1628</v>
      </c>
      <c r="G7998" t="s">
        <v>1628</v>
      </c>
      <c r="H7998">
        <v>7.2</v>
      </c>
      <c r="I7998" t="s">
        <v>265</v>
      </c>
      <c r="J7998" t="s">
        <v>242</v>
      </c>
      <c r="K7998" t="s">
        <v>243</v>
      </c>
      <c r="L7998" t="s">
        <v>244</v>
      </c>
      <c r="M7998">
        <v>0</v>
      </c>
      <c r="N7998">
        <v>7.2</v>
      </c>
      <c r="O7998" t="s">
        <v>290</v>
      </c>
      <c r="P7998" t="s">
        <v>15124</v>
      </c>
      <c r="Q7998" t="s">
        <v>4775</v>
      </c>
      <c r="R7998" t="s">
        <v>15125</v>
      </c>
      <c r="S7998" t="s">
        <v>270</v>
      </c>
      <c r="T7998" t="b">
        <v>1</v>
      </c>
    </row>
    <row r="7999" spans="1:20" x14ac:dyDescent="0.25">
      <c r="A7999" t="s">
        <v>236</v>
      </c>
      <c r="B7999" t="s">
        <v>236</v>
      </c>
      <c r="C7999" t="s">
        <v>237</v>
      </c>
      <c r="D7999" t="s">
        <v>693</v>
      </c>
      <c r="F7999" t="s">
        <v>7350</v>
      </c>
      <c r="G7999" t="s">
        <v>15126</v>
      </c>
      <c r="H7999">
        <v>0.26</v>
      </c>
      <c r="I7999" t="s">
        <v>492</v>
      </c>
      <c r="J7999" t="s">
        <v>242</v>
      </c>
      <c r="K7999" t="s">
        <v>243</v>
      </c>
      <c r="L7999" t="s">
        <v>244</v>
      </c>
      <c r="M7999">
        <v>0</v>
      </c>
      <c r="N7999">
        <v>0.26</v>
      </c>
      <c r="O7999" t="s">
        <v>590</v>
      </c>
      <c r="P7999" t="s">
        <v>15127</v>
      </c>
      <c r="Q7999" t="s">
        <v>699</v>
      </c>
      <c r="R7999" t="s">
        <v>8359</v>
      </c>
      <c r="S7999" t="s">
        <v>249</v>
      </c>
      <c r="T7999" t="b">
        <v>1</v>
      </c>
    </row>
    <row r="8000" spans="1:20" x14ac:dyDescent="0.25">
      <c r="A8000" t="s">
        <v>259</v>
      </c>
      <c r="B8000" t="s">
        <v>260</v>
      </c>
      <c r="C8000" t="s">
        <v>237</v>
      </c>
      <c r="D8000" t="s">
        <v>1015</v>
      </c>
      <c r="E8000" t="s">
        <v>4152</v>
      </c>
      <c r="F8000" t="s">
        <v>5593</v>
      </c>
      <c r="G8000" t="s">
        <v>5593</v>
      </c>
      <c r="H8000">
        <v>1.4999999999999999E-2</v>
      </c>
      <c r="I8000" t="s">
        <v>265</v>
      </c>
      <c r="J8000" t="s">
        <v>242</v>
      </c>
      <c r="K8000" t="s">
        <v>243</v>
      </c>
      <c r="L8000" t="s">
        <v>244</v>
      </c>
      <c r="M8000">
        <v>0</v>
      </c>
      <c r="N8000">
        <v>1.4999999999999999E-2</v>
      </c>
      <c r="O8000" t="s">
        <v>711</v>
      </c>
      <c r="P8000" t="s">
        <v>13204</v>
      </c>
      <c r="Q8000" t="s">
        <v>1019</v>
      </c>
      <c r="R8000" t="s">
        <v>15128</v>
      </c>
      <c r="S8000" t="s">
        <v>270</v>
      </c>
      <c r="T8000" t="b">
        <v>0</v>
      </c>
    </row>
    <row r="8001" spans="1:20" x14ac:dyDescent="0.25">
      <c r="A8001" t="s">
        <v>259</v>
      </c>
      <c r="B8001" t="s">
        <v>260</v>
      </c>
      <c r="C8001" t="s">
        <v>237</v>
      </c>
      <c r="D8001" t="s">
        <v>2897</v>
      </c>
      <c r="E8001" t="s">
        <v>1149</v>
      </c>
      <c r="F8001" t="s">
        <v>3352</v>
      </c>
      <c r="G8001" t="s">
        <v>3353</v>
      </c>
      <c r="H8001">
        <v>0.1613</v>
      </c>
      <c r="I8001" t="s">
        <v>265</v>
      </c>
      <c r="J8001" t="s">
        <v>242</v>
      </c>
      <c r="K8001" t="s">
        <v>243</v>
      </c>
      <c r="L8001" t="s">
        <v>244</v>
      </c>
      <c r="M8001">
        <v>0</v>
      </c>
      <c r="N8001">
        <v>0.1613</v>
      </c>
      <c r="O8001" t="s">
        <v>290</v>
      </c>
      <c r="P8001" t="s">
        <v>15129</v>
      </c>
      <c r="Q8001" t="s">
        <v>2903</v>
      </c>
      <c r="R8001" t="s">
        <v>15130</v>
      </c>
      <c r="S8001" t="s">
        <v>270</v>
      </c>
      <c r="T8001" t="b">
        <v>1</v>
      </c>
    </row>
    <row r="8002" spans="1:20" x14ac:dyDescent="0.25">
      <c r="A8002" t="s">
        <v>259</v>
      </c>
      <c r="B8002" t="s">
        <v>260</v>
      </c>
      <c r="C8002" t="s">
        <v>237</v>
      </c>
      <c r="D8002" t="s">
        <v>1530</v>
      </c>
      <c r="E8002" t="s">
        <v>3176</v>
      </c>
      <c r="F8002" t="s">
        <v>3177</v>
      </c>
      <c r="G8002" t="s">
        <v>3177</v>
      </c>
      <c r="H8002">
        <v>0.72</v>
      </c>
      <c r="I8002" t="s">
        <v>265</v>
      </c>
      <c r="J8002" t="s">
        <v>242</v>
      </c>
      <c r="K8002" t="s">
        <v>243</v>
      </c>
      <c r="L8002" t="s">
        <v>244</v>
      </c>
      <c r="M8002">
        <v>0</v>
      </c>
      <c r="N8002">
        <v>0.72</v>
      </c>
      <c r="O8002" t="s">
        <v>1378</v>
      </c>
      <c r="P8002" t="s">
        <v>1532</v>
      </c>
      <c r="Q8002" t="s">
        <v>1533</v>
      </c>
      <c r="R8002" t="s">
        <v>15131</v>
      </c>
      <c r="S8002" t="s">
        <v>270</v>
      </c>
      <c r="T8002" t="b">
        <v>0</v>
      </c>
    </row>
    <row r="8003" spans="1:20" x14ac:dyDescent="0.25">
      <c r="A8003" t="s">
        <v>259</v>
      </c>
      <c r="B8003" t="s">
        <v>260</v>
      </c>
      <c r="C8003" t="s">
        <v>237</v>
      </c>
      <c r="D8003" t="s">
        <v>450</v>
      </c>
      <c r="E8003" t="s">
        <v>8849</v>
      </c>
      <c r="F8003" t="s">
        <v>9253</v>
      </c>
      <c r="G8003" t="s">
        <v>9253</v>
      </c>
      <c r="H8003">
        <v>0.22969000000000001</v>
      </c>
      <c r="I8003" t="s">
        <v>265</v>
      </c>
      <c r="J8003" t="s">
        <v>242</v>
      </c>
      <c r="K8003" t="s">
        <v>243</v>
      </c>
      <c r="L8003" t="s">
        <v>244</v>
      </c>
      <c r="M8003">
        <v>0</v>
      </c>
      <c r="N8003">
        <v>0.22969000000000001</v>
      </c>
      <c r="O8003" t="s">
        <v>372</v>
      </c>
      <c r="P8003" t="s">
        <v>15132</v>
      </c>
      <c r="Q8003" t="s">
        <v>453</v>
      </c>
      <c r="R8003" t="s">
        <v>15133</v>
      </c>
      <c r="S8003" t="s">
        <v>270</v>
      </c>
      <c r="T8003" t="b">
        <v>1</v>
      </c>
    </row>
    <row r="8004" spans="1:20" x14ac:dyDescent="0.25">
      <c r="A8004" t="s">
        <v>259</v>
      </c>
      <c r="B8004" t="s">
        <v>260</v>
      </c>
      <c r="C8004" t="s">
        <v>294</v>
      </c>
      <c r="D8004" t="s">
        <v>450</v>
      </c>
      <c r="E8004" t="s">
        <v>8849</v>
      </c>
      <c r="F8004" t="s">
        <v>9253</v>
      </c>
      <c r="G8004" t="s">
        <v>9253</v>
      </c>
      <c r="H8004">
        <v>0.13100000000000001</v>
      </c>
      <c r="I8004" t="s">
        <v>265</v>
      </c>
      <c r="J8004" t="s">
        <v>242</v>
      </c>
      <c r="K8004" t="s">
        <v>243</v>
      </c>
      <c r="L8004" t="s">
        <v>244</v>
      </c>
      <c r="M8004">
        <v>0</v>
      </c>
      <c r="N8004">
        <v>0.13100000000000001</v>
      </c>
      <c r="O8004" t="s">
        <v>1258</v>
      </c>
      <c r="P8004" t="s">
        <v>15132</v>
      </c>
      <c r="Q8004" t="s">
        <v>453</v>
      </c>
      <c r="R8004" t="s">
        <v>15133</v>
      </c>
      <c r="S8004" t="s">
        <v>270</v>
      </c>
      <c r="T8004" t="b">
        <v>1</v>
      </c>
    </row>
    <row r="8005" spans="1:20" x14ac:dyDescent="0.25">
      <c r="A8005" t="s">
        <v>259</v>
      </c>
      <c r="B8005" t="s">
        <v>260</v>
      </c>
      <c r="C8005" t="s">
        <v>237</v>
      </c>
      <c r="D8005" t="s">
        <v>1118</v>
      </c>
      <c r="E8005" t="s">
        <v>1556</v>
      </c>
      <c r="F8005" t="s">
        <v>14035</v>
      </c>
      <c r="G8005" t="s">
        <v>14036</v>
      </c>
      <c r="H8005">
        <v>0.72</v>
      </c>
      <c r="I8005" t="s">
        <v>265</v>
      </c>
      <c r="J8005" t="s">
        <v>242</v>
      </c>
      <c r="K8005" t="s">
        <v>243</v>
      </c>
      <c r="L8005" t="s">
        <v>244</v>
      </c>
      <c r="M8005">
        <v>0</v>
      </c>
      <c r="N8005">
        <v>0.72</v>
      </c>
      <c r="O8005" t="s">
        <v>1122</v>
      </c>
      <c r="P8005" t="s">
        <v>1123</v>
      </c>
      <c r="Q8005" t="s">
        <v>1124</v>
      </c>
      <c r="R8005" t="s">
        <v>15134</v>
      </c>
      <c r="S8005" t="s">
        <v>270</v>
      </c>
      <c r="T8005" t="b">
        <v>0</v>
      </c>
    </row>
    <row r="8006" spans="1:20" x14ac:dyDescent="0.25">
      <c r="A8006" t="s">
        <v>259</v>
      </c>
      <c r="B8006" t="s">
        <v>260</v>
      </c>
      <c r="C8006" t="s">
        <v>237</v>
      </c>
      <c r="D8006" t="s">
        <v>6128</v>
      </c>
      <c r="E8006" t="s">
        <v>3280</v>
      </c>
      <c r="F8006" t="s">
        <v>3281</v>
      </c>
      <c r="G8006" t="s">
        <v>3281</v>
      </c>
      <c r="H8006">
        <v>3.32</v>
      </c>
      <c r="I8006" t="s">
        <v>265</v>
      </c>
      <c r="J8006" t="s">
        <v>242</v>
      </c>
      <c r="K8006" t="s">
        <v>243</v>
      </c>
      <c r="L8006" t="s">
        <v>244</v>
      </c>
      <c r="M8006">
        <v>0</v>
      </c>
      <c r="N8006">
        <v>3.32</v>
      </c>
      <c r="O8006" t="s">
        <v>2746</v>
      </c>
      <c r="P8006" t="s">
        <v>15135</v>
      </c>
      <c r="Q8006" t="s">
        <v>6132</v>
      </c>
      <c r="R8006" t="s">
        <v>15136</v>
      </c>
      <c r="S8006" t="s">
        <v>270</v>
      </c>
      <c r="T8006" t="b">
        <v>1</v>
      </c>
    </row>
    <row r="8007" spans="1:20" x14ac:dyDescent="0.25">
      <c r="A8007" t="s">
        <v>236</v>
      </c>
      <c r="B8007" t="s">
        <v>236</v>
      </c>
      <c r="C8007" t="s">
        <v>237</v>
      </c>
      <c r="D8007" t="s">
        <v>250</v>
      </c>
      <c r="E8007" t="s">
        <v>251</v>
      </c>
      <c r="F8007" t="s">
        <v>479</v>
      </c>
      <c r="G8007" t="s">
        <v>3569</v>
      </c>
      <c r="H8007">
        <v>1</v>
      </c>
      <c r="I8007" t="s">
        <v>492</v>
      </c>
      <c r="J8007" t="s">
        <v>242</v>
      </c>
      <c r="K8007" t="s">
        <v>243</v>
      </c>
      <c r="L8007" t="s">
        <v>244</v>
      </c>
      <c r="M8007">
        <v>0</v>
      </c>
      <c r="N8007">
        <v>1</v>
      </c>
      <c r="O8007" t="s">
        <v>255</v>
      </c>
      <c r="P8007" t="s">
        <v>15137</v>
      </c>
      <c r="Q8007" t="s">
        <v>257</v>
      </c>
      <c r="R8007" t="s">
        <v>4230</v>
      </c>
      <c r="S8007" t="s">
        <v>249</v>
      </c>
      <c r="T8007" t="b">
        <v>1</v>
      </c>
    </row>
    <row r="8008" spans="1:20" x14ac:dyDescent="0.25">
      <c r="A8008" t="s">
        <v>236</v>
      </c>
      <c r="B8008" t="s">
        <v>236</v>
      </c>
      <c r="C8008" t="s">
        <v>237</v>
      </c>
      <c r="D8008" t="s">
        <v>924</v>
      </c>
      <c r="F8008" t="s">
        <v>15138</v>
      </c>
      <c r="G8008" t="s">
        <v>15139</v>
      </c>
      <c r="H8008">
        <v>0.02</v>
      </c>
      <c r="I8008" t="s">
        <v>15140</v>
      </c>
      <c r="J8008" t="s">
        <v>242</v>
      </c>
      <c r="K8008" t="s">
        <v>243</v>
      </c>
      <c r="L8008" t="s">
        <v>244</v>
      </c>
      <c r="M8008">
        <v>0</v>
      </c>
      <c r="N8008">
        <v>0.02</v>
      </c>
      <c r="O8008" t="s">
        <v>5008</v>
      </c>
      <c r="P8008" t="s">
        <v>15141</v>
      </c>
      <c r="Q8008" t="s">
        <v>929</v>
      </c>
      <c r="R8008" t="s">
        <v>15142</v>
      </c>
      <c r="S8008" t="s">
        <v>249</v>
      </c>
      <c r="T8008" t="b">
        <v>1</v>
      </c>
    </row>
    <row r="8009" spans="1:20" x14ac:dyDescent="0.25">
      <c r="A8009" t="s">
        <v>236</v>
      </c>
      <c r="B8009" t="s">
        <v>236</v>
      </c>
      <c r="C8009" t="s">
        <v>237</v>
      </c>
      <c r="D8009" t="s">
        <v>924</v>
      </c>
      <c r="F8009" t="s">
        <v>15143</v>
      </c>
      <c r="G8009" t="s">
        <v>15144</v>
      </c>
      <c r="H8009">
        <v>0.04</v>
      </c>
      <c r="I8009" t="s">
        <v>15140</v>
      </c>
      <c r="J8009" t="s">
        <v>242</v>
      </c>
      <c r="K8009" t="s">
        <v>243</v>
      </c>
      <c r="L8009" t="s">
        <v>244</v>
      </c>
      <c r="M8009">
        <v>0</v>
      </c>
      <c r="N8009">
        <v>0.04</v>
      </c>
      <c r="O8009" t="s">
        <v>5008</v>
      </c>
      <c r="P8009" t="s">
        <v>15145</v>
      </c>
      <c r="Q8009" t="s">
        <v>929</v>
      </c>
      <c r="R8009" t="s">
        <v>15146</v>
      </c>
      <c r="S8009" t="s">
        <v>249</v>
      </c>
      <c r="T8009" t="b">
        <v>1</v>
      </c>
    </row>
    <row r="8010" spans="1:20" x14ac:dyDescent="0.25">
      <c r="A8010" t="s">
        <v>259</v>
      </c>
      <c r="B8010" t="s">
        <v>260</v>
      </c>
      <c r="C8010" t="s">
        <v>237</v>
      </c>
      <c r="D8010" t="s">
        <v>2443</v>
      </c>
      <c r="E8010" t="s">
        <v>4219</v>
      </c>
      <c r="F8010" t="s">
        <v>4220</v>
      </c>
      <c r="G8010" t="s">
        <v>4221</v>
      </c>
      <c r="H8010">
        <v>7.6799999999999993E-2</v>
      </c>
      <c r="I8010" t="s">
        <v>265</v>
      </c>
      <c r="J8010" t="s">
        <v>242</v>
      </c>
      <c r="K8010" t="s">
        <v>243</v>
      </c>
      <c r="L8010" t="s">
        <v>244</v>
      </c>
      <c r="M8010">
        <v>0</v>
      </c>
      <c r="N8010">
        <v>7.6799999999999993E-2</v>
      </c>
      <c r="O8010" t="s">
        <v>324</v>
      </c>
      <c r="P8010" t="s">
        <v>15147</v>
      </c>
      <c r="Q8010" t="s">
        <v>2448</v>
      </c>
      <c r="R8010" t="s">
        <v>15148</v>
      </c>
      <c r="S8010" t="s">
        <v>270</v>
      </c>
      <c r="T8010" t="b">
        <v>1</v>
      </c>
    </row>
    <row r="8011" spans="1:20" x14ac:dyDescent="0.25">
      <c r="A8011" t="s">
        <v>259</v>
      </c>
      <c r="B8011" t="s">
        <v>260</v>
      </c>
      <c r="C8011" t="s">
        <v>237</v>
      </c>
      <c r="D8011" t="s">
        <v>643</v>
      </c>
      <c r="E8011" t="s">
        <v>944</v>
      </c>
      <c r="F8011" t="s">
        <v>14922</v>
      </c>
      <c r="G8011" t="s">
        <v>14922</v>
      </c>
      <c r="H8011">
        <v>1.4410000000000001</v>
      </c>
      <c r="I8011" t="s">
        <v>265</v>
      </c>
      <c r="J8011" t="s">
        <v>242</v>
      </c>
      <c r="K8011" t="s">
        <v>243</v>
      </c>
      <c r="L8011" t="s">
        <v>244</v>
      </c>
      <c r="M8011">
        <v>0</v>
      </c>
      <c r="N8011">
        <v>1.4410000000000001</v>
      </c>
      <c r="O8011" t="s">
        <v>324</v>
      </c>
      <c r="P8011" t="s">
        <v>15149</v>
      </c>
      <c r="Q8011" t="s">
        <v>647</v>
      </c>
      <c r="R8011" t="s">
        <v>15150</v>
      </c>
      <c r="S8011" t="s">
        <v>270</v>
      </c>
      <c r="T8011" t="b">
        <v>1</v>
      </c>
    </row>
    <row r="8012" spans="1:20" x14ac:dyDescent="0.25">
      <c r="A8012" t="s">
        <v>259</v>
      </c>
      <c r="B8012" t="s">
        <v>260</v>
      </c>
      <c r="C8012" t="s">
        <v>237</v>
      </c>
      <c r="D8012" t="s">
        <v>707</v>
      </c>
      <c r="E8012" t="s">
        <v>3188</v>
      </c>
      <c r="F8012" t="s">
        <v>6095</v>
      </c>
      <c r="G8012" t="s">
        <v>6095</v>
      </c>
      <c r="H8012">
        <v>0.185</v>
      </c>
      <c r="I8012" t="s">
        <v>265</v>
      </c>
      <c r="J8012" t="s">
        <v>242</v>
      </c>
      <c r="K8012" t="s">
        <v>243</v>
      </c>
      <c r="L8012" t="s">
        <v>244</v>
      </c>
      <c r="M8012">
        <v>0</v>
      </c>
      <c r="N8012">
        <v>0.185</v>
      </c>
      <c r="O8012" t="s">
        <v>1364</v>
      </c>
      <c r="P8012" s="18" t="s">
        <v>9959</v>
      </c>
      <c r="Q8012" t="s">
        <v>713</v>
      </c>
      <c r="R8012" t="s">
        <v>15151</v>
      </c>
      <c r="S8012" t="s">
        <v>270</v>
      </c>
      <c r="T8012" t="b">
        <v>0</v>
      </c>
    </row>
    <row r="8013" spans="1:20" x14ac:dyDescent="0.25">
      <c r="A8013" t="s">
        <v>259</v>
      </c>
      <c r="B8013" t="s">
        <v>260</v>
      </c>
      <c r="C8013" t="s">
        <v>336</v>
      </c>
      <c r="D8013" t="s">
        <v>707</v>
      </c>
      <c r="E8013" t="s">
        <v>3188</v>
      </c>
      <c r="F8013" t="s">
        <v>6095</v>
      </c>
      <c r="G8013" t="s">
        <v>6095</v>
      </c>
      <c r="H8013">
        <v>772</v>
      </c>
      <c r="I8013" t="s">
        <v>265</v>
      </c>
      <c r="J8013" t="s">
        <v>242</v>
      </c>
      <c r="K8013" t="s">
        <v>243</v>
      </c>
      <c r="L8013" t="s">
        <v>244</v>
      </c>
      <c r="M8013">
        <v>0</v>
      </c>
      <c r="N8013">
        <v>772</v>
      </c>
      <c r="O8013" t="s">
        <v>1212</v>
      </c>
      <c r="P8013" s="18" t="s">
        <v>9959</v>
      </c>
      <c r="Q8013" t="s">
        <v>713</v>
      </c>
      <c r="R8013" t="s">
        <v>15152</v>
      </c>
      <c r="S8013" t="s">
        <v>270</v>
      </c>
      <c r="T8013" t="b">
        <v>0</v>
      </c>
    </row>
    <row r="8014" spans="1:20" x14ac:dyDescent="0.25">
      <c r="A8014" t="s">
        <v>259</v>
      </c>
      <c r="B8014" t="s">
        <v>260</v>
      </c>
      <c r="C8014" t="s">
        <v>336</v>
      </c>
      <c r="D8014" t="s">
        <v>707</v>
      </c>
      <c r="E8014" t="s">
        <v>3188</v>
      </c>
      <c r="F8014" t="s">
        <v>6095</v>
      </c>
      <c r="G8014" t="s">
        <v>6095</v>
      </c>
      <c r="H8014">
        <v>1532</v>
      </c>
      <c r="I8014" t="s">
        <v>265</v>
      </c>
      <c r="J8014" t="s">
        <v>242</v>
      </c>
      <c r="K8014" t="s">
        <v>243</v>
      </c>
      <c r="L8014" t="s">
        <v>244</v>
      </c>
      <c r="M8014">
        <v>0</v>
      </c>
      <c r="N8014">
        <v>1532</v>
      </c>
      <c r="O8014" t="s">
        <v>1212</v>
      </c>
      <c r="P8014" s="18" t="s">
        <v>9959</v>
      </c>
      <c r="Q8014" t="s">
        <v>713</v>
      </c>
      <c r="R8014" t="s">
        <v>15153</v>
      </c>
      <c r="S8014" t="s">
        <v>270</v>
      </c>
      <c r="T8014" t="b">
        <v>0</v>
      </c>
    </row>
    <row r="8015" spans="1:20" x14ac:dyDescent="0.25">
      <c r="A8015" t="s">
        <v>236</v>
      </c>
      <c r="B8015" t="s">
        <v>236</v>
      </c>
      <c r="C8015" t="s">
        <v>237</v>
      </c>
      <c r="D8015" t="s">
        <v>238</v>
      </c>
      <c r="F8015" t="s">
        <v>757</v>
      </c>
      <c r="G8015" t="s">
        <v>792</v>
      </c>
      <c r="H8015">
        <v>4.0000000000000001E-3</v>
      </c>
      <c r="I8015" t="s">
        <v>254</v>
      </c>
      <c r="J8015" t="s">
        <v>242</v>
      </c>
      <c r="K8015" t="s">
        <v>243</v>
      </c>
      <c r="L8015" t="s">
        <v>244</v>
      </c>
      <c r="M8015">
        <v>0</v>
      </c>
      <c r="N8015">
        <v>4.0000000000000001E-3</v>
      </c>
      <c r="O8015" t="s">
        <v>793</v>
      </c>
      <c r="P8015" t="s">
        <v>794</v>
      </c>
      <c r="Q8015" t="s">
        <v>247</v>
      </c>
      <c r="R8015" t="s">
        <v>761</v>
      </c>
      <c r="S8015" t="s">
        <v>249</v>
      </c>
      <c r="T8015" t="b">
        <v>0</v>
      </c>
    </row>
    <row r="8016" spans="1:20" x14ac:dyDescent="0.25">
      <c r="A8016" t="s">
        <v>236</v>
      </c>
      <c r="B8016" t="s">
        <v>236</v>
      </c>
      <c r="C8016" t="s">
        <v>237</v>
      </c>
      <c r="D8016" t="s">
        <v>566</v>
      </c>
      <c r="E8016" t="s">
        <v>251</v>
      </c>
      <c r="F8016" t="s">
        <v>773</v>
      </c>
      <c r="G8016" t="s">
        <v>15154</v>
      </c>
      <c r="H8016">
        <v>0.15</v>
      </c>
      <c r="I8016" t="s">
        <v>254</v>
      </c>
      <c r="J8016" t="s">
        <v>242</v>
      </c>
      <c r="K8016" t="s">
        <v>243</v>
      </c>
      <c r="L8016" t="s">
        <v>244</v>
      </c>
      <c r="M8016">
        <v>0</v>
      </c>
      <c r="N8016">
        <v>0.15</v>
      </c>
      <c r="O8016" t="s">
        <v>255</v>
      </c>
      <c r="P8016" t="s">
        <v>15155</v>
      </c>
      <c r="Q8016" t="s">
        <v>571</v>
      </c>
      <c r="R8016" t="s">
        <v>776</v>
      </c>
      <c r="S8016" t="s">
        <v>249</v>
      </c>
      <c r="T8016" t="b">
        <v>1</v>
      </c>
    </row>
    <row r="8017" spans="1:20" x14ac:dyDescent="0.25">
      <c r="A8017" t="s">
        <v>236</v>
      </c>
      <c r="B8017" t="s">
        <v>236</v>
      </c>
      <c r="C8017" t="s">
        <v>237</v>
      </c>
      <c r="D8017" t="s">
        <v>566</v>
      </c>
      <c r="F8017" t="s">
        <v>302</v>
      </c>
      <c r="G8017" t="s">
        <v>315</v>
      </c>
      <c r="H8017">
        <v>1.52E-2</v>
      </c>
      <c r="I8017" t="s">
        <v>241</v>
      </c>
      <c r="J8017" t="s">
        <v>242</v>
      </c>
      <c r="K8017" t="s">
        <v>243</v>
      </c>
      <c r="L8017" t="s">
        <v>244</v>
      </c>
      <c r="M8017">
        <v>0</v>
      </c>
      <c r="N8017">
        <v>1.52E-2</v>
      </c>
      <c r="O8017" t="s">
        <v>316</v>
      </c>
      <c r="P8017" t="s">
        <v>15156</v>
      </c>
      <c r="Q8017" t="s">
        <v>571</v>
      </c>
      <c r="R8017" t="s">
        <v>3646</v>
      </c>
      <c r="S8017" t="s">
        <v>249</v>
      </c>
      <c r="T8017" t="b">
        <v>1</v>
      </c>
    </row>
    <row r="8018" spans="1:20" x14ac:dyDescent="0.25">
      <c r="A8018" t="s">
        <v>236</v>
      </c>
      <c r="B8018" t="s">
        <v>236</v>
      </c>
      <c r="C8018" t="s">
        <v>237</v>
      </c>
      <c r="D8018" t="s">
        <v>392</v>
      </c>
      <c r="F8018" t="s">
        <v>925</v>
      </c>
      <c r="G8018" t="s">
        <v>1597</v>
      </c>
      <c r="H8018">
        <v>0.02</v>
      </c>
      <c r="I8018" t="s">
        <v>241</v>
      </c>
      <c r="J8018" t="s">
        <v>242</v>
      </c>
      <c r="K8018" t="s">
        <v>243</v>
      </c>
      <c r="L8018" t="s">
        <v>244</v>
      </c>
      <c r="M8018">
        <v>0</v>
      </c>
      <c r="N8018">
        <v>0.02</v>
      </c>
      <c r="O8018" t="s">
        <v>1598</v>
      </c>
      <c r="P8018" t="s">
        <v>1599</v>
      </c>
      <c r="Q8018" t="s">
        <v>397</v>
      </c>
      <c r="R8018" t="s">
        <v>2867</v>
      </c>
      <c r="S8018" t="s">
        <v>249</v>
      </c>
      <c r="T8018" t="b">
        <v>0</v>
      </c>
    </row>
    <row r="8019" spans="1:20" x14ac:dyDescent="0.25">
      <c r="A8019" t="s">
        <v>259</v>
      </c>
      <c r="B8019" t="s">
        <v>260</v>
      </c>
      <c r="C8019" t="s">
        <v>237</v>
      </c>
      <c r="D8019" t="s">
        <v>1711</v>
      </c>
      <c r="E8019" t="s">
        <v>2778</v>
      </c>
      <c r="F8019" t="s">
        <v>2778</v>
      </c>
      <c r="G8019" t="s">
        <v>11447</v>
      </c>
      <c r="H8019">
        <v>6.016</v>
      </c>
      <c r="I8019" t="s">
        <v>265</v>
      </c>
      <c r="J8019" t="s">
        <v>242</v>
      </c>
      <c r="K8019" t="s">
        <v>243</v>
      </c>
      <c r="L8019" t="s">
        <v>244</v>
      </c>
      <c r="M8019">
        <v>0</v>
      </c>
      <c r="N8019">
        <v>6.016</v>
      </c>
      <c r="O8019" t="s">
        <v>324</v>
      </c>
      <c r="P8019" t="s">
        <v>15157</v>
      </c>
      <c r="Q8019" t="s">
        <v>1716</v>
      </c>
      <c r="R8019" t="s">
        <v>15158</v>
      </c>
      <c r="S8019" t="s">
        <v>270</v>
      </c>
      <c r="T8019" t="b">
        <v>1</v>
      </c>
    </row>
    <row r="8020" spans="1:20" x14ac:dyDescent="0.25">
      <c r="A8020" t="s">
        <v>259</v>
      </c>
      <c r="B8020" t="s">
        <v>260</v>
      </c>
      <c r="C8020" t="s">
        <v>294</v>
      </c>
      <c r="D8020" t="s">
        <v>1711</v>
      </c>
      <c r="E8020" t="s">
        <v>2778</v>
      </c>
      <c r="F8020" t="s">
        <v>2778</v>
      </c>
      <c r="G8020" t="s">
        <v>11447</v>
      </c>
      <c r="H8020">
        <v>3.0720000000000001</v>
      </c>
      <c r="I8020" t="s">
        <v>265</v>
      </c>
      <c r="J8020" t="s">
        <v>242</v>
      </c>
      <c r="K8020" t="s">
        <v>243</v>
      </c>
      <c r="L8020" t="s">
        <v>244</v>
      </c>
      <c r="M8020">
        <v>0</v>
      </c>
      <c r="N8020">
        <v>3.0720000000000001</v>
      </c>
      <c r="O8020" t="s">
        <v>324</v>
      </c>
      <c r="P8020" t="s">
        <v>15157</v>
      </c>
      <c r="Q8020" t="s">
        <v>1716</v>
      </c>
      <c r="R8020" t="s">
        <v>15158</v>
      </c>
      <c r="S8020" t="s">
        <v>270</v>
      </c>
      <c r="T8020" t="b">
        <v>1</v>
      </c>
    </row>
    <row r="8021" spans="1:20" x14ac:dyDescent="0.25">
      <c r="A8021" t="s">
        <v>259</v>
      </c>
      <c r="B8021" t="s">
        <v>260</v>
      </c>
      <c r="C8021" t="s">
        <v>237</v>
      </c>
      <c r="D8021" t="s">
        <v>2380</v>
      </c>
      <c r="E8021" t="s">
        <v>4363</v>
      </c>
      <c r="F8021" t="s">
        <v>4363</v>
      </c>
      <c r="G8021" t="s">
        <v>4364</v>
      </c>
      <c r="H8021">
        <v>4.1280000000000001</v>
      </c>
      <c r="I8021" t="s">
        <v>265</v>
      </c>
      <c r="J8021" t="s">
        <v>242</v>
      </c>
      <c r="K8021" t="s">
        <v>243</v>
      </c>
      <c r="L8021" t="s">
        <v>244</v>
      </c>
      <c r="M8021">
        <v>0</v>
      </c>
      <c r="N8021">
        <v>4.1280000000000001</v>
      </c>
      <c r="O8021" t="s">
        <v>331</v>
      </c>
      <c r="P8021" t="s">
        <v>15159</v>
      </c>
      <c r="Q8021" t="s">
        <v>2384</v>
      </c>
      <c r="R8021" t="s">
        <v>15160</v>
      </c>
      <c r="S8021" t="s">
        <v>270</v>
      </c>
      <c r="T8021" t="b">
        <v>1</v>
      </c>
    </row>
    <row r="8022" spans="1:20" x14ac:dyDescent="0.25">
      <c r="A8022" t="s">
        <v>259</v>
      </c>
      <c r="B8022" t="s">
        <v>260</v>
      </c>
      <c r="C8022" t="s">
        <v>336</v>
      </c>
      <c r="D8022" t="s">
        <v>2380</v>
      </c>
      <c r="E8022" t="s">
        <v>4363</v>
      </c>
      <c r="F8022" t="s">
        <v>4363</v>
      </c>
      <c r="G8022" t="s">
        <v>4364</v>
      </c>
      <c r="H8022">
        <v>21335</v>
      </c>
      <c r="I8022" t="s">
        <v>265</v>
      </c>
      <c r="J8022" t="s">
        <v>242</v>
      </c>
      <c r="K8022" t="s">
        <v>243</v>
      </c>
      <c r="L8022" t="s">
        <v>244</v>
      </c>
      <c r="M8022">
        <v>0</v>
      </c>
      <c r="N8022">
        <v>21335</v>
      </c>
      <c r="O8022" t="s">
        <v>324</v>
      </c>
      <c r="P8022" t="s">
        <v>15159</v>
      </c>
      <c r="Q8022" t="s">
        <v>2384</v>
      </c>
      <c r="R8022" t="s">
        <v>15161</v>
      </c>
      <c r="S8022" t="s">
        <v>270</v>
      </c>
      <c r="T8022" t="b">
        <v>1</v>
      </c>
    </row>
    <row r="8023" spans="1:20" x14ac:dyDescent="0.25">
      <c r="A8023" t="s">
        <v>259</v>
      </c>
      <c r="B8023" t="s">
        <v>260</v>
      </c>
      <c r="C8023" t="s">
        <v>336</v>
      </c>
      <c r="D8023" t="s">
        <v>2380</v>
      </c>
      <c r="E8023" t="s">
        <v>4363</v>
      </c>
      <c r="F8023" t="s">
        <v>4363</v>
      </c>
      <c r="G8023" t="s">
        <v>4364</v>
      </c>
      <c r="H8023">
        <v>41224</v>
      </c>
      <c r="I8023" t="s">
        <v>265</v>
      </c>
      <c r="J8023" t="s">
        <v>242</v>
      </c>
      <c r="K8023" t="s">
        <v>243</v>
      </c>
      <c r="L8023" t="s">
        <v>244</v>
      </c>
      <c r="M8023">
        <v>0</v>
      </c>
      <c r="N8023">
        <v>41224</v>
      </c>
      <c r="O8023" t="s">
        <v>324</v>
      </c>
      <c r="P8023" t="s">
        <v>15159</v>
      </c>
      <c r="Q8023" t="s">
        <v>2384</v>
      </c>
      <c r="R8023" t="s">
        <v>15162</v>
      </c>
      <c r="S8023" t="s">
        <v>270</v>
      </c>
      <c r="T8023" t="b">
        <v>1</v>
      </c>
    </row>
    <row r="8024" spans="1:20" x14ac:dyDescent="0.25">
      <c r="A8024" t="s">
        <v>236</v>
      </c>
      <c r="B8024" t="s">
        <v>236</v>
      </c>
      <c r="C8024" t="s">
        <v>237</v>
      </c>
      <c r="D8024" t="s">
        <v>693</v>
      </c>
      <c r="E8024" t="s">
        <v>15163</v>
      </c>
      <c r="F8024" t="s">
        <v>15164</v>
      </c>
      <c r="G8024" t="s">
        <v>15165</v>
      </c>
      <c r="H8024">
        <v>51.1</v>
      </c>
      <c r="I8024" t="s">
        <v>492</v>
      </c>
      <c r="J8024" t="s">
        <v>242</v>
      </c>
      <c r="K8024" t="s">
        <v>243</v>
      </c>
      <c r="L8024" t="s">
        <v>244</v>
      </c>
      <c r="M8024">
        <v>0</v>
      </c>
      <c r="N8024">
        <v>51.1</v>
      </c>
      <c r="O8024" t="s">
        <v>697</v>
      </c>
      <c r="P8024" t="s">
        <v>15166</v>
      </c>
      <c r="Q8024" t="s">
        <v>699</v>
      </c>
      <c r="R8024" t="s">
        <v>15167</v>
      </c>
      <c r="S8024" t="s">
        <v>249</v>
      </c>
      <c r="T8024" t="b">
        <v>1</v>
      </c>
    </row>
    <row r="8025" spans="1:20" x14ac:dyDescent="0.25">
      <c r="A8025" t="s">
        <v>259</v>
      </c>
      <c r="B8025" t="s">
        <v>260</v>
      </c>
      <c r="C8025" t="s">
        <v>237</v>
      </c>
      <c r="D8025" t="s">
        <v>3581</v>
      </c>
      <c r="E8025" t="s">
        <v>9815</v>
      </c>
      <c r="F8025" t="s">
        <v>15168</v>
      </c>
      <c r="G8025" t="s">
        <v>15169</v>
      </c>
      <c r="H8025">
        <v>1.395</v>
      </c>
      <c r="I8025" t="s">
        <v>265</v>
      </c>
      <c r="J8025" t="s">
        <v>242</v>
      </c>
      <c r="K8025" t="s">
        <v>243</v>
      </c>
      <c r="L8025" t="s">
        <v>244</v>
      </c>
      <c r="M8025">
        <v>0</v>
      </c>
      <c r="N8025">
        <v>1.395</v>
      </c>
      <c r="O8025" t="s">
        <v>324</v>
      </c>
      <c r="P8025" t="s">
        <v>15170</v>
      </c>
      <c r="Q8025" t="s">
        <v>3586</v>
      </c>
      <c r="R8025" t="s">
        <v>15171</v>
      </c>
      <c r="S8025" t="s">
        <v>270</v>
      </c>
      <c r="T8025" t="b">
        <v>1</v>
      </c>
    </row>
    <row r="8026" spans="1:20" x14ac:dyDescent="0.25">
      <c r="A8026" t="s">
        <v>259</v>
      </c>
      <c r="B8026" t="s">
        <v>260</v>
      </c>
      <c r="C8026" t="s">
        <v>294</v>
      </c>
      <c r="D8026" t="s">
        <v>3581</v>
      </c>
      <c r="E8026" t="s">
        <v>9815</v>
      </c>
      <c r="F8026" t="s">
        <v>15168</v>
      </c>
      <c r="G8026" t="s">
        <v>15169</v>
      </c>
      <c r="H8026">
        <v>0.40300000000000002</v>
      </c>
      <c r="I8026" t="s">
        <v>265</v>
      </c>
      <c r="J8026" t="s">
        <v>242</v>
      </c>
      <c r="K8026" t="s">
        <v>243</v>
      </c>
      <c r="L8026" t="s">
        <v>244</v>
      </c>
      <c r="M8026">
        <v>0</v>
      </c>
      <c r="N8026">
        <v>0.40300000000000002</v>
      </c>
      <c r="O8026" t="s">
        <v>324</v>
      </c>
      <c r="P8026" t="s">
        <v>15170</v>
      </c>
      <c r="Q8026" t="s">
        <v>3586</v>
      </c>
      <c r="R8026" t="s">
        <v>15171</v>
      </c>
      <c r="S8026" t="s">
        <v>270</v>
      </c>
      <c r="T8026" t="b">
        <v>1</v>
      </c>
    </row>
    <row r="8027" spans="1:20" x14ac:dyDescent="0.25">
      <c r="A8027" t="s">
        <v>259</v>
      </c>
      <c r="B8027" t="s">
        <v>260</v>
      </c>
      <c r="C8027" t="s">
        <v>237</v>
      </c>
      <c r="D8027" t="s">
        <v>627</v>
      </c>
      <c r="E8027" t="s">
        <v>8002</v>
      </c>
      <c r="F8027" t="s">
        <v>11477</v>
      </c>
      <c r="G8027" t="s">
        <v>11477</v>
      </c>
      <c r="H8027">
        <v>3.456</v>
      </c>
      <c r="I8027" t="s">
        <v>265</v>
      </c>
      <c r="J8027" t="s">
        <v>242</v>
      </c>
      <c r="K8027" t="s">
        <v>243</v>
      </c>
      <c r="L8027" t="s">
        <v>244</v>
      </c>
      <c r="M8027">
        <v>0</v>
      </c>
      <c r="N8027">
        <v>3.456</v>
      </c>
      <c r="O8027" t="s">
        <v>324</v>
      </c>
      <c r="P8027" t="s">
        <v>15172</v>
      </c>
      <c r="Q8027" t="s">
        <v>631</v>
      </c>
      <c r="R8027" t="s">
        <v>15173</v>
      </c>
      <c r="S8027" t="s">
        <v>270</v>
      </c>
      <c r="T8027" t="b">
        <v>1</v>
      </c>
    </row>
    <row r="8028" spans="1:20" x14ac:dyDescent="0.25">
      <c r="A8028" t="s">
        <v>259</v>
      </c>
      <c r="B8028" t="s">
        <v>260</v>
      </c>
      <c r="C8028" t="s">
        <v>336</v>
      </c>
      <c r="D8028" t="s">
        <v>627</v>
      </c>
      <c r="E8028" t="s">
        <v>8002</v>
      </c>
      <c r="F8028" t="s">
        <v>11477</v>
      </c>
      <c r="G8028" t="s">
        <v>11477</v>
      </c>
      <c r="H8028">
        <v>17862</v>
      </c>
      <c r="I8028" t="s">
        <v>265</v>
      </c>
      <c r="J8028" t="s">
        <v>242</v>
      </c>
      <c r="K8028" t="s">
        <v>243</v>
      </c>
      <c r="L8028" t="s">
        <v>244</v>
      </c>
      <c r="M8028">
        <v>0</v>
      </c>
      <c r="N8028">
        <v>17862</v>
      </c>
      <c r="O8028" t="s">
        <v>324</v>
      </c>
      <c r="P8028" t="s">
        <v>15172</v>
      </c>
      <c r="Q8028" t="s">
        <v>631</v>
      </c>
      <c r="R8028" t="s">
        <v>15174</v>
      </c>
      <c r="S8028" t="s">
        <v>270</v>
      </c>
      <c r="T8028" t="b">
        <v>1</v>
      </c>
    </row>
    <row r="8029" spans="1:20" x14ac:dyDescent="0.25">
      <c r="A8029" t="s">
        <v>259</v>
      </c>
      <c r="B8029" t="s">
        <v>260</v>
      </c>
      <c r="C8029" t="s">
        <v>336</v>
      </c>
      <c r="D8029" t="s">
        <v>627</v>
      </c>
      <c r="E8029" t="s">
        <v>8002</v>
      </c>
      <c r="F8029" t="s">
        <v>11477</v>
      </c>
      <c r="G8029" t="s">
        <v>11477</v>
      </c>
      <c r="H8029">
        <v>34513</v>
      </c>
      <c r="I8029" t="s">
        <v>265</v>
      </c>
      <c r="J8029" t="s">
        <v>242</v>
      </c>
      <c r="K8029" t="s">
        <v>243</v>
      </c>
      <c r="L8029" t="s">
        <v>244</v>
      </c>
      <c r="M8029">
        <v>0</v>
      </c>
      <c r="N8029">
        <v>34513</v>
      </c>
      <c r="O8029" t="s">
        <v>324</v>
      </c>
      <c r="P8029" t="s">
        <v>15172</v>
      </c>
      <c r="Q8029" t="s">
        <v>631</v>
      </c>
      <c r="R8029" t="s">
        <v>15175</v>
      </c>
      <c r="S8029" t="s">
        <v>270</v>
      </c>
      <c r="T8029" t="b">
        <v>1</v>
      </c>
    </row>
    <row r="8030" spans="1:20" x14ac:dyDescent="0.25">
      <c r="A8030" t="s">
        <v>259</v>
      </c>
      <c r="B8030" t="s">
        <v>382</v>
      </c>
      <c r="C8030" t="s">
        <v>237</v>
      </c>
      <c r="D8030" t="s">
        <v>5499</v>
      </c>
      <c r="E8030" t="s">
        <v>988</v>
      </c>
      <c r="F8030" t="s">
        <v>7854</v>
      </c>
      <c r="G8030" t="s">
        <v>7854</v>
      </c>
      <c r="H8030">
        <v>6.4000000000000001E-2</v>
      </c>
      <c r="I8030" t="s">
        <v>265</v>
      </c>
      <c r="J8030" t="s">
        <v>242</v>
      </c>
      <c r="K8030" t="s">
        <v>243</v>
      </c>
      <c r="L8030" t="s">
        <v>244</v>
      </c>
      <c r="M8030">
        <v>0</v>
      </c>
      <c r="N8030">
        <v>6.4000000000000001E-2</v>
      </c>
      <c r="O8030" t="s">
        <v>386</v>
      </c>
      <c r="P8030" t="s">
        <v>15176</v>
      </c>
      <c r="Q8030" t="s">
        <v>5504</v>
      </c>
      <c r="R8030" t="s">
        <v>15177</v>
      </c>
      <c r="S8030" t="s">
        <v>390</v>
      </c>
      <c r="T8030" t="b">
        <v>1</v>
      </c>
    </row>
    <row r="8031" spans="1:20" x14ac:dyDescent="0.25">
      <c r="A8031" t="s">
        <v>259</v>
      </c>
      <c r="B8031" t="s">
        <v>260</v>
      </c>
      <c r="C8031" t="s">
        <v>237</v>
      </c>
      <c r="D8031" t="s">
        <v>3083</v>
      </c>
      <c r="E8031" t="s">
        <v>1098</v>
      </c>
      <c r="F8031" t="s">
        <v>1099</v>
      </c>
      <c r="G8031" t="s">
        <v>1099</v>
      </c>
      <c r="H8031">
        <v>2.0299999999999999E-2</v>
      </c>
      <c r="I8031" t="s">
        <v>265</v>
      </c>
      <c r="J8031" t="s">
        <v>242</v>
      </c>
      <c r="K8031" t="s">
        <v>243</v>
      </c>
      <c r="L8031" t="s">
        <v>244</v>
      </c>
      <c r="M8031">
        <v>0</v>
      </c>
      <c r="N8031">
        <v>2.0299999999999999E-2</v>
      </c>
      <c r="O8031" t="s">
        <v>446</v>
      </c>
      <c r="P8031" t="s">
        <v>15178</v>
      </c>
      <c r="Q8031" t="s">
        <v>3086</v>
      </c>
      <c r="R8031" t="s">
        <v>15179</v>
      </c>
      <c r="S8031" t="s">
        <v>270</v>
      </c>
      <c r="T8031" t="b">
        <v>1</v>
      </c>
    </row>
    <row r="8032" spans="1:20" x14ac:dyDescent="0.25">
      <c r="A8032" t="s">
        <v>236</v>
      </c>
      <c r="B8032" t="s">
        <v>236</v>
      </c>
      <c r="C8032" t="s">
        <v>237</v>
      </c>
      <c r="D8032" t="s">
        <v>566</v>
      </c>
      <c r="E8032" t="s">
        <v>251</v>
      </c>
      <c r="F8032" t="s">
        <v>252</v>
      </c>
      <c r="G8032" t="s">
        <v>2456</v>
      </c>
      <c r="H8032">
        <v>0</v>
      </c>
      <c r="I8032" t="s">
        <v>241</v>
      </c>
      <c r="J8032" t="s">
        <v>242</v>
      </c>
      <c r="K8032" t="s">
        <v>243</v>
      </c>
      <c r="L8032" t="s">
        <v>244</v>
      </c>
      <c r="M8032">
        <v>0</v>
      </c>
      <c r="N8032">
        <v>0</v>
      </c>
      <c r="O8032" t="s">
        <v>255</v>
      </c>
      <c r="P8032" t="s">
        <v>15180</v>
      </c>
      <c r="Q8032" t="s">
        <v>571</v>
      </c>
      <c r="R8032" t="s">
        <v>3339</v>
      </c>
      <c r="S8032" t="s">
        <v>249</v>
      </c>
      <c r="T8032" t="b">
        <v>1</v>
      </c>
    </row>
    <row r="8033" spans="1:20" x14ac:dyDescent="0.25">
      <c r="A8033" t="s">
        <v>259</v>
      </c>
      <c r="B8033" t="s">
        <v>260</v>
      </c>
      <c r="C8033" t="s">
        <v>237</v>
      </c>
      <c r="D8033" t="s">
        <v>287</v>
      </c>
      <c r="E8033" t="s">
        <v>4083</v>
      </c>
      <c r="F8033" t="s">
        <v>15181</v>
      </c>
      <c r="G8033" t="s">
        <v>15181</v>
      </c>
      <c r="H8033">
        <v>16.736000000000001</v>
      </c>
      <c r="I8033" t="s">
        <v>265</v>
      </c>
      <c r="J8033" t="s">
        <v>242</v>
      </c>
      <c r="K8033" t="s">
        <v>243</v>
      </c>
      <c r="L8033" t="s">
        <v>244</v>
      </c>
      <c r="M8033">
        <v>0</v>
      </c>
      <c r="N8033">
        <v>16.736000000000001</v>
      </c>
      <c r="O8033" t="s">
        <v>290</v>
      </c>
      <c r="P8033" t="s">
        <v>15182</v>
      </c>
      <c r="Q8033" t="s">
        <v>292</v>
      </c>
      <c r="R8033" t="s">
        <v>15183</v>
      </c>
      <c r="S8033" t="s">
        <v>270</v>
      </c>
      <c r="T8033" t="b">
        <v>1</v>
      </c>
    </row>
    <row r="8034" spans="1:20" x14ac:dyDescent="0.25">
      <c r="A8034" t="s">
        <v>259</v>
      </c>
      <c r="B8034" t="s">
        <v>260</v>
      </c>
      <c r="C8034" t="s">
        <v>294</v>
      </c>
      <c r="D8034" t="s">
        <v>287</v>
      </c>
      <c r="E8034" t="s">
        <v>4083</v>
      </c>
      <c r="F8034" t="s">
        <v>15181</v>
      </c>
      <c r="G8034" t="s">
        <v>15181</v>
      </c>
      <c r="H8034">
        <v>8.64</v>
      </c>
      <c r="I8034" t="s">
        <v>265</v>
      </c>
      <c r="J8034" t="s">
        <v>242</v>
      </c>
      <c r="K8034" t="s">
        <v>243</v>
      </c>
      <c r="L8034" t="s">
        <v>244</v>
      </c>
      <c r="M8034">
        <v>0</v>
      </c>
      <c r="N8034">
        <v>8.64</v>
      </c>
      <c r="O8034" t="s">
        <v>290</v>
      </c>
      <c r="P8034" t="s">
        <v>15182</v>
      </c>
      <c r="Q8034" t="s">
        <v>292</v>
      </c>
      <c r="R8034" t="s">
        <v>15183</v>
      </c>
      <c r="S8034" t="s">
        <v>270</v>
      </c>
      <c r="T8034" t="b">
        <v>1</v>
      </c>
    </row>
    <row r="8035" spans="1:20" x14ac:dyDescent="0.25">
      <c r="A8035" t="s">
        <v>236</v>
      </c>
      <c r="B8035" t="s">
        <v>236</v>
      </c>
      <c r="C8035" t="s">
        <v>237</v>
      </c>
      <c r="D8035" t="s">
        <v>250</v>
      </c>
      <c r="F8035" t="s">
        <v>302</v>
      </c>
      <c r="G8035" t="s">
        <v>12626</v>
      </c>
      <c r="H8035">
        <v>3.2499999999999999E-3</v>
      </c>
      <c r="I8035" t="s">
        <v>561</v>
      </c>
      <c r="J8035" t="s">
        <v>242</v>
      </c>
      <c r="K8035" t="s">
        <v>243</v>
      </c>
      <c r="L8035" t="s">
        <v>244</v>
      </c>
      <c r="M8035">
        <v>0</v>
      </c>
      <c r="N8035">
        <v>3.2499999999999999E-3</v>
      </c>
      <c r="O8035" t="s">
        <v>432</v>
      </c>
      <c r="P8035" t="s">
        <v>15184</v>
      </c>
      <c r="Q8035" t="s">
        <v>257</v>
      </c>
      <c r="R8035" t="s">
        <v>2596</v>
      </c>
      <c r="S8035" t="s">
        <v>249</v>
      </c>
      <c r="T8035" t="b">
        <v>1</v>
      </c>
    </row>
    <row r="8036" spans="1:20" x14ac:dyDescent="0.25">
      <c r="A8036" t="s">
        <v>259</v>
      </c>
      <c r="B8036" t="s">
        <v>382</v>
      </c>
      <c r="C8036" t="s">
        <v>237</v>
      </c>
      <c r="D8036" t="s">
        <v>1634</v>
      </c>
      <c r="E8036" t="s">
        <v>2094</v>
      </c>
      <c r="F8036" t="s">
        <v>6545</v>
      </c>
      <c r="G8036" t="s">
        <v>6545</v>
      </c>
      <c r="H8036">
        <v>3.488</v>
      </c>
      <c r="I8036" t="s">
        <v>265</v>
      </c>
      <c r="J8036" t="s">
        <v>242</v>
      </c>
      <c r="K8036" t="s">
        <v>243</v>
      </c>
      <c r="L8036" t="s">
        <v>244</v>
      </c>
      <c r="M8036">
        <v>0</v>
      </c>
      <c r="N8036">
        <v>3.488</v>
      </c>
      <c r="O8036" t="s">
        <v>1309</v>
      </c>
      <c r="P8036" t="s">
        <v>15185</v>
      </c>
      <c r="Q8036" t="s">
        <v>1638</v>
      </c>
      <c r="R8036" t="s">
        <v>15186</v>
      </c>
      <c r="S8036" t="s">
        <v>390</v>
      </c>
      <c r="T8036" t="b">
        <v>1</v>
      </c>
    </row>
    <row r="8037" spans="1:20" x14ac:dyDescent="0.25">
      <c r="A8037" t="s">
        <v>259</v>
      </c>
      <c r="B8037" t="s">
        <v>382</v>
      </c>
      <c r="C8037" t="s">
        <v>294</v>
      </c>
      <c r="D8037" t="s">
        <v>1634</v>
      </c>
      <c r="E8037" t="s">
        <v>2094</v>
      </c>
      <c r="F8037" t="s">
        <v>6545</v>
      </c>
      <c r="G8037" t="s">
        <v>6545</v>
      </c>
      <c r="H8037">
        <v>2.016</v>
      </c>
      <c r="I8037" t="s">
        <v>265</v>
      </c>
      <c r="J8037" t="s">
        <v>242</v>
      </c>
      <c r="K8037" t="s">
        <v>243</v>
      </c>
      <c r="L8037" t="s">
        <v>244</v>
      </c>
      <c r="M8037">
        <v>0</v>
      </c>
      <c r="N8037">
        <v>2.016</v>
      </c>
      <c r="O8037" t="s">
        <v>1309</v>
      </c>
      <c r="P8037" t="s">
        <v>15185</v>
      </c>
      <c r="Q8037" t="s">
        <v>1638</v>
      </c>
      <c r="R8037" t="s">
        <v>15186</v>
      </c>
      <c r="S8037" t="s">
        <v>390</v>
      </c>
      <c r="T8037" t="b">
        <v>1</v>
      </c>
    </row>
    <row r="8038" spans="1:20" x14ac:dyDescent="0.25">
      <c r="A8038" t="s">
        <v>259</v>
      </c>
      <c r="B8038" t="s">
        <v>260</v>
      </c>
      <c r="C8038" t="s">
        <v>237</v>
      </c>
      <c r="D8038" t="s">
        <v>2380</v>
      </c>
      <c r="E8038" t="s">
        <v>7950</v>
      </c>
      <c r="F8038" t="s">
        <v>7950</v>
      </c>
      <c r="G8038" t="s">
        <v>7951</v>
      </c>
      <c r="H8038">
        <v>1.3759999999999999</v>
      </c>
      <c r="I8038" t="s">
        <v>265</v>
      </c>
      <c r="J8038" t="s">
        <v>242</v>
      </c>
      <c r="K8038" t="s">
        <v>243</v>
      </c>
      <c r="L8038" t="s">
        <v>244</v>
      </c>
      <c r="M8038">
        <v>0</v>
      </c>
      <c r="N8038">
        <v>1.3759999999999999</v>
      </c>
      <c r="O8038" t="s">
        <v>331</v>
      </c>
      <c r="P8038" t="s">
        <v>15187</v>
      </c>
      <c r="Q8038" t="s">
        <v>2384</v>
      </c>
      <c r="R8038" t="s">
        <v>15188</v>
      </c>
      <c r="S8038" t="s">
        <v>270</v>
      </c>
      <c r="T8038" t="b">
        <v>1</v>
      </c>
    </row>
    <row r="8039" spans="1:20" x14ac:dyDescent="0.25">
      <c r="A8039" t="s">
        <v>259</v>
      </c>
      <c r="B8039" t="s">
        <v>260</v>
      </c>
      <c r="C8039" t="s">
        <v>336</v>
      </c>
      <c r="D8039" t="s">
        <v>2380</v>
      </c>
      <c r="E8039" t="s">
        <v>7950</v>
      </c>
      <c r="F8039" t="s">
        <v>7950</v>
      </c>
      <c r="G8039" t="s">
        <v>7951</v>
      </c>
      <c r="H8039">
        <v>7112</v>
      </c>
      <c r="I8039" t="s">
        <v>265</v>
      </c>
      <c r="J8039" t="s">
        <v>242</v>
      </c>
      <c r="K8039" t="s">
        <v>243</v>
      </c>
      <c r="L8039" t="s">
        <v>244</v>
      </c>
      <c r="M8039">
        <v>0</v>
      </c>
      <c r="N8039">
        <v>7112</v>
      </c>
      <c r="O8039" t="s">
        <v>324</v>
      </c>
      <c r="P8039" t="s">
        <v>15187</v>
      </c>
      <c r="Q8039" t="s">
        <v>2384</v>
      </c>
      <c r="R8039" t="s">
        <v>15189</v>
      </c>
      <c r="S8039" t="s">
        <v>270</v>
      </c>
      <c r="T8039" t="b">
        <v>1</v>
      </c>
    </row>
    <row r="8040" spans="1:20" x14ac:dyDescent="0.25">
      <c r="A8040" t="s">
        <v>259</v>
      </c>
      <c r="B8040" t="s">
        <v>260</v>
      </c>
      <c r="C8040" t="s">
        <v>336</v>
      </c>
      <c r="D8040" t="s">
        <v>2380</v>
      </c>
      <c r="E8040" t="s">
        <v>7950</v>
      </c>
      <c r="F8040" t="s">
        <v>7950</v>
      </c>
      <c r="G8040" t="s">
        <v>7951</v>
      </c>
      <c r="H8040">
        <v>13741</v>
      </c>
      <c r="I8040" t="s">
        <v>265</v>
      </c>
      <c r="J8040" t="s">
        <v>242</v>
      </c>
      <c r="K8040" t="s">
        <v>243</v>
      </c>
      <c r="L8040" t="s">
        <v>244</v>
      </c>
      <c r="M8040">
        <v>0</v>
      </c>
      <c r="N8040">
        <v>13741</v>
      </c>
      <c r="O8040" t="s">
        <v>324</v>
      </c>
      <c r="P8040" t="s">
        <v>15187</v>
      </c>
      <c r="Q8040" t="s">
        <v>2384</v>
      </c>
      <c r="R8040" t="s">
        <v>15190</v>
      </c>
      <c r="S8040" t="s">
        <v>270</v>
      </c>
      <c r="T8040" t="b">
        <v>1</v>
      </c>
    </row>
    <row r="8041" spans="1:20" x14ac:dyDescent="0.25">
      <c r="A8041" t="s">
        <v>259</v>
      </c>
      <c r="B8041" t="s">
        <v>260</v>
      </c>
      <c r="C8041" t="s">
        <v>237</v>
      </c>
      <c r="D8041" t="s">
        <v>280</v>
      </c>
      <c r="E8041" t="s">
        <v>2304</v>
      </c>
      <c r="F8041" t="s">
        <v>11420</v>
      </c>
      <c r="G8041" t="s">
        <v>11420</v>
      </c>
      <c r="H8041">
        <v>1.258</v>
      </c>
      <c r="I8041" t="s">
        <v>265</v>
      </c>
      <c r="J8041" t="s">
        <v>242</v>
      </c>
      <c r="K8041" t="s">
        <v>243</v>
      </c>
      <c r="L8041" t="s">
        <v>244</v>
      </c>
      <c r="M8041">
        <v>0</v>
      </c>
      <c r="N8041">
        <v>1.258</v>
      </c>
      <c r="O8041" t="s">
        <v>331</v>
      </c>
      <c r="P8041" t="s">
        <v>15191</v>
      </c>
      <c r="Q8041" t="s">
        <v>285</v>
      </c>
      <c r="R8041" t="s">
        <v>15192</v>
      </c>
      <c r="S8041" t="s">
        <v>270</v>
      </c>
      <c r="T8041" t="b">
        <v>1</v>
      </c>
    </row>
    <row r="8042" spans="1:20" x14ac:dyDescent="0.25">
      <c r="A8042" t="s">
        <v>259</v>
      </c>
      <c r="B8042" t="s">
        <v>10766</v>
      </c>
      <c r="C8042" t="s">
        <v>237</v>
      </c>
      <c r="D8042" t="s">
        <v>10767</v>
      </c>
      <c r="F8042" t="s">
        <v>1368</v>
      </c>
      <c r="G8042" t="s">
        <v>15193</v>
      </c>
      <c r="H8042">
        <v>6.4</v>
      </c>
      <c r="I8042" t="s">
        <v>265</v>
      </c>
      <c r="J8042" t="s">
        <v>242</v>
      </c>
      <c r="K8042" t="s">
        <v>243</v>
      </c>
      <c r="L8042" t="s">
        <v>244</v>
      </c>
      <c r="M8042">
        <v>0</v>
      </c>
      <c r="N8042">
        <v>6.4</v>
      </c>
      <c r="O8042" t="s">
        <v>674</v>
      </c>
      <c r="P8042" t="s">
        <v>15194</v>
      </c>
      <c r="Q8042" t="s">
        <v>10772</v>
      </c>
      <c r="R8042" t="s">
        <v>10773</v>
      </c>
      <c r="S8042" t="s">
        <v>10774</v>
      </c>
      <c r="T8042" t="b">
        <v>1</v>
      </c>
    </row>
    <row r="8043" spans="1:20" x14ac:dyDescent="0.25">
      <c r="A8043" t="s">
        <v>259</v>
      </c>
      <c r="B8043" t="s">
        <v>260</v>
      </c>
      <c r="C8043" t="s">
        <v>237</v>
      </c>
      <c r="D8043" t="s">
        <v>1033</v>
      </c>
      <c r="E8043" t="s">
        <v>5396</v>
      </c>
      <c r="F8043" t="s">
        <v>10258</v>
      </c>
      <c r="G8043" t="s">
        <v>10258</v>
      </c>
      <c r="H8043">
        <v>8.2000000000000003E-2</v>
      </c>
      <c r="I8043" t="s">
        <v>265</v>
      </c>
      <c r="J8043" t="s">
        <v>242</v>
      </c>
      <c r="K8043" t="s">
        <v>243</v>
      </c>
      <c r="L8043" t="s">
        <v>244</v>
      </c>
      <c r="M8043">
        <v>0</v>
      </c>
      <c r="N8043">
        <v>8.2000000000000003E-2</v>
      </c>
      <c r="O8043" t="s">
        <v>324</v>
      </c>
      <c r="P8043" t="s">
        <v>15195</v>
      </c>
      <c r="Q8043" t="s">
        <v>1037</v>
      </c>
      <c r="R8043" t="s">
        <v>15196</v>
      </c>
      <c r="S8043" t="s">
        <v>270</v>
      </c>
      <c r="T8043" t="b">
        <v>1</v>
      </c>
    </row>
    <row r="8044" spans="1:20" x14ac:dyDescent="0.25">
      <c r="A8044" t="s">
        <v>259</v>
      </c>
      <c r="B8044" t="s">
        <v>260</v>
      </c>
      <c r="C8044" t="s">
        <v>294</v>
      </c>
      <c r="D8044" t="s">
        <v>1033</v>
      </c>
      <c r="E8044" t="s">
        <v>5396</v>
      </c>
      <c r="F8044" t="s">
        <v>10258</v>
      </c>
      <c r="G8044" t="s">
        <v>10258</v>
      </c>
      <c r="H8044">
        <v>2.2599999999999999E-2</v>
      </c>
      <c r="I8044" t="s">
        <v>265</v>
      </c>
      <c r="J8044" t="s">
        <v>242</v>
      </c>
      <c r="K8044" t="s">
        <v>243</v>
      </c>
      <c r="L8044" t="s">
        <v>244</v>
      </c>
      <c r="M8044">
        <v>0</v>
      </c>
      <c r="N8044">
        <v>2.2599999999999999E-2</v>
      </c>
      <c r="O8044" t="s">
        <v>324</v>
      </c>
      <c r="P8044" t="s">
        <v>15195</v>
      </c>
      <c r="Q8044" t="s">
        <v>1037</v>
      </c>
      <c r="R8044" t="s">
        <v>15196</v>
      </c>
      <c r="S8044" t="s">
        <v>270</v>
      </c>
      <c r="T8044" t="b">
        <v>1</v>
      </c>
    </row>
    <row r="8045" spans="1:20" x14ac:dyDescent="0.25">
      <c r="A8045" t="s">
        <v>259</v>
      </c>
      <c r="B8045" t="s">
        <v>260</v>
      </c>
      <c r="C8045" t="s">
        <v>237</v>
      </c>
      <c r="D8045" t="s">
        <v>1703</v>
      </c>
      <c r="E8045" t="s">
        <v>6195</v>
      </c>
      <c r="F8045" t="s">
        <v>6196</v>
      </c>
      <c r="G8045" t="s">
        <v>6196</v>
      </c>
      <c r="H8045">
        <v>3.0209999999999999</v>
      </c>
      <c r="I8045" t="s">
        <v>265</v>
      </c>
      <c r="J8045" t="s">
        <v>242</v>
      </c>
      <c r="K8045" t="s">
        <v>243</v>
      </c>
      <c r="L8045" t="s">
        <v>244</v>
      </c>
      <c r="M8045">
        <v>0</v>
      </c>
      <c r="N8045">
        <v>3.0209999999999999</v>
      </c>
      <c r="O8045" t="s">
        <v>324</v>
      </c>
      <c r="P8045" t="s">
        <v>15197</v>
      </c>
      <c r="Q8045" t="s">
        <v>1707</v>
      </c>
      <c r="R8045" t="s">
        <v>15198</v>
      </c>
      <c r="S8045" t="s">
        <v>270</v>
      </c>
      <c r="T8045" t="b">
        <v>1</v>
      </c>
    </row>
    <row r="8046" spans="1:20" x14ac:dyDescent="0.25">
      <c r="A8046" t="s">
        <v>259</v>
      </c>
      <c r="B8046" t="s">
        <v>260</v>
      </c>
      <c r="C8046" t="s">
        <v>294</v>
      </c>
      <c r="D8046" t="s">
        <v>1703</v>
      </c>
      <c r="E8046" t="s">
        <v>6195</v>
      </c>
      <c r="F8046" t="s">
        <v>6196</v>
      </c>
      <c r="G8046" t="s">
        <v>6196</v>
      </c>
      <c r="H8046">
        <v>0.92200000000000004</v>
      </c>
      <c r="I8046" t="s">
        <v>265</v>
      </c>
      <c r="J8046" t="s">
        <v>242</v>
      </c>
      <c r="K8046" t="s">
        <v>243</v>
      </c>
      <c r="L8046" t="s">
        <v>244</v>
      </c>
      <c r="M8046">
        <v>0</v>
      </c>
      <c r="N8046">
        <v>0.92200000000000004</v>
      </c>
      <c r="O8046" t="s">
        <v>324</v>
      </c>
      <c r="P8046" t="s">
        <v>15197</v>
      </c>
      <c r="Q8046" t="s">
        <v>1707</v>
      </c>
      <c r="R8046" t="s">
        <v>15198</v>
      </c>
      <c r="S8046" t="s">
        <v>270</v>
      </c>
      <c r="T8046" t="b">
        <v>1</v>
      </c>
    </row>
    <row r="8047" spans="1:20" x14ac:dyDescent="0.25">
      <c r="A8047" t="s">
        <v>259</v>
      </c>
      <c r="B8047" t="s">
        <v>260</v>
      </c>
      <c r="C8047" t="s">
        <v>237</v>
      </c>
      <c r="D8047" t="s">
        <v>3010</v>
      </c>
      <c r="E8047" t="s">
        <v>8414</v>
      </c>
      <c r="F8047" t="s">
        <v>13617</v>
      </c>
      <c r="G8047" t="s">
        <v>13617</v>
      </c>
      <c r="H8047">
        <v>0.27500000000000002</v>
      </c>
      <c r="I8047" t="s">
        <v>265</v>
      </c>
      <c r="J8047" t="s">
        <v>242</v>
      </c>
      <c r="K8047" t="s">
        <v>243</v>
      </c>
      <c r="L8047" t="s">
        <v>244</v>
      </c>
      <c r="M8047">
        <v>0</v>
      </c>
      <c r="N8047">
        <v>0.27500000000000002</v>
      </c>
      <c r="O8047" t="s">
        <v>266</v>
      </c>
      <c r="P8047" t="s">
        <v>15199</v>
      </c>
      <c r="Q8047" t="s">
        <v>3013</v>
      </c>
      <c r="R8047" t="s">
        <v>15200</v>
      </c>
      <c r="S8047" t="s">
        <v>270</v>
      </c>
      <c r="T8047" t="b">
        <v>1</v>
      </c>
    </row>
    <row r="8048" spans="1:20" x14ac:dyDescent="0.25">
      <c r="A8048" t="s">
        <v>259</v>
      </c>
      <c r="B8048" t="s">
        <v>260</v>
      </c>
      <c r="C8048" t="s">
        <v>294</v>
      </c>
      <c r="D8048" t="s">
        <v>3010</v>
      </c>
      <c r="E8048" t="s">
        <v>8414</v>
      </c>
      <c r="F8048" t="s">
        <v>13617</v>
      </c>
      <c r="G8048" t="s">
        <v>13617</v>
      </c>
      <c r="H8048">
        <v>0.23799999999999999</v>
      </c>
      <c r="I8048" t="s">
        <v>265</v>
      </c>
      <c r="J8048" t="s">
        <v>242</v>
      </c>
      <c r="K8048" t="s">
        <v>243</v>
      </c>
      <c r="L8048" t="s">
        <v>244</v>
      </c>
      <c r="M8048">
        <v>0</v>
      </c>
      <c r="N8048">
        <v>0.23799999999999999</v>
      </c>
      <c r="O8048" t="s">
        <v>266</v>
      </c>
      <c r="P8048" t="s">
        <v>15199</v>
      </c>
      <c r="Q8048" t="s">
        <v>3013</v>
      </c>
      <c r="R8048" t="s">
        <v>15200</v>
      </c>
      <c r="S8048" t="s">
        <v>270</v>
      </c>
      <c r="T8048" t="b">
        <v>1</v>
      </c>
    </row>
    <row r="8049" spans="1:20" x14ac:dyDescent="0.25">
      <c r="A8049" t="s">
        <v>259</v>
      </c>
      <c r="B8049" t="s">
        <v>260</v>
      </c>
      <c r="C8049" t="s">
        <v>237</v>
      </c>
      <c r="D8049" t="s">
        <v>1305</v>
      </c>
      <c r="E8049" t="s">
        <v>5796</v>
      </c>
      <c r="F8049" t="s">
        <v>6110</v>
      </c>
      <c r="G8049" t="s">
        <v>11967</v>
      </c>
      <c r="H8049">
        <v>2.52E-2</v>
      </c>
      <c r="I8049" t="s">
        <v>265</v>
      </c>
      <c r="J8049" t="s">
        <v>242</v>
      </c>
      <c r="K8049" t="s">
        <v>243</v>
      </c>
      <c r="L8049" t="s">
        <v>244</v>
      </c>
      <c r="M8049">
        <v>0</v>
      </c>
      <c r="N8049">
        <v>2.52E-2</v>
      </c>
      <c r="O8049" t="s">
        <v>1309</v>
      </c>
      <c r="P8049" t="s">
        <v>8372</v>
      </c>
      <c r="Q8049" t="s">
        <v>1311</v>
      </c>
      <c r="R8049" t="s">
        <v>15201</v>
      </c>
      <c r="S8049" t="s">
        <v>270</v>
      </c>
      <c r="T8049" t="b">
        <v>1</v>
      </c>
    </row>
    <row r="8050" spans="1:20" x14ac:dyDescent="0.25">
      <c r="A8050" t="s">
        <v>259</v>
      </c>
      <c r="B8050" t="s">
        <v>260</v>
      </c>
      <c r="C8050" t="s">
        <v>237</v>
      </c>
      <c r="D8050" t="s">
        <v>4065</v>
      </c>
      <c r="E8050" t="s">
        <v>5177</v>
      </c>
      <c r="F8050" t="s">
        <v>5178</v>
      </c>
      <c r="G8050" t="s">
        <v>5178</v>
      </c>
      <c r="H8050">
        <v>1.1519999999999999</v>
      </c>
      <c r="I8050" t="s">
        <v>265</v>
      </c>
      <c r="J8050" t="s">
        <v>242</v>
      </c>
      <c r="K8050" t="s">
        <v>243</v>
      </c>
      <c r="L8050" t="s">
        <v>244</v>
      </c>
      <c r="M8050">
        <v>0</v>
      </c>
      <c r="N8050">
        <v>1.1519999999999999</v>
      </c>
      <c r="O8050" t="s">
        <v>324</v>
      </c>
      <c r="P8050" t="s">
        <v>15202</v>
      </c>
      <c r="Q8050" t="s">
        <v>4069</v>
      </c>
      <c r="R8050" t="s">
        <v>15203</v>
      </c>
      <c r="S8050" t="s">
        <v>270</v>
      </c>
      <c r="T8050" t="b">
        <v>1</v>
      </c>
    </row>
    <row r="8051" spans="1:20" x14ac:dyDescent="0.25">
      <c r="A8051" t="s">
        <v>259</v>
      </c>
      <c r="B8051" t="s">
        <v>260</v>
      </c>
      <c r="C8051" t="s">
        <v>336</v>
      </c>
      <c r="D8051" t="s">
        <v>4065</v>
      </c>
      <c r="E8051" t="s">
        <v>5177</v>
      </c>
      <c r="F8051" t="s">
        <v>5178</v>
      </c>
      <c r="G8051" t="s">
        <v>5178</v>
      </c>
      <c r="H8051">
        <v>5934</v>
      </c>
      <c r="I8051" t="s">
        <v>265</v>
      </c>
      <c r="J8051" t="s">
        <v>242</v>
      </c>
      <c r="K8051" t="s">
        <v>243</v>
      </c>
      <c r="L8051" t="s">
        <v>244</v>
      </c>
      <c r="M8051">
        <v>0</v>
      </c>
      <c r="N8051">
        <v>5934</v>
      </c>
      <c r="O8051" t="s">
        <v>324</v>
      </c>
      <c r="P8051" t="s">
        <v>15202</v>
      </c>
      <c r="Q8051" t="s">
        <v>4069</v>
      </c>
      <c r="R8051" t="s">
        <v>15204</v>
      </c>
      <c r="S8051" t="s">
        <v>270</v>
      </c>
      <c r="T8051" t="b">
        <v>1</v>
      </c>
    </row>
    <row r="8052" spans="1:20" x14ac:dyDescent="0.25">
      <c r="A8052" t="s">
        <v>259</v>
      </c>
      <c r="B8052" t="s">
        <v>260</v>
      </c>
      <c r="C8052" t="s">
        <v>336</v>
      </c>
      <c r="D8052" t="s">
        <v>4065</v>
      </c>
      <c r="E8052" t="s">
        <v>5177</v>
      </c>
      <c r="F8052" t="s">
        <v>5178</v>
      </c>
      <c r="G8052" t="s">
        <v>5178</v>
      </c>
      <c r="H8052">
        <v>11383</v>
      </c>
      <c r="I8052" t="s">
        <v>265</v>
      </c>
      <c r="J8052" t="s">
        <v>242</v>
      </c>
      <c r="K8052" t="s">
        <v>243</v>
      </c>
      <c r="L8052" t="s">
        <v>244</v>
      </c>
      <c r="M8052">
        <v>0</v>
      </c>
      <c r="N8052">
        <v>11383</v>
      </c>
      <c r="O8052" t="s">
        <v>324</v>
      </c>
      <c r="P8052" t="s">
        <v>15202</v>
      </c>
      <c r="Q8052" t="s">
        <v>4069</v>
      </c>
      <c r="R8052" t="s">
        <v>15205</v>
      </c>
      <c r="S8052" t="s">
        <v>270</v>
      </c>
      <c r="T8052" t="b">
        <v>1</v>
      </c>
    </row>
    <row r="8053" spans="1:20" x14ac:dyDescent="0.25">
      <c r="A8053" t="s">
        <v>259</v>
      </c>
      <c r="B8053" t="s">
        <v>260</v>
      </c>
      <c r="C8053" t="s">
        <v>237</v>
      </c>
      <c r="D8053" t="s">
        <v>1305</v>
      </c>
      <c r="E8053" t="s">
        <v>4403</v>
      </c>
      <c r="F8053" t="s">
        <v>4404</v>
      </c>
      <c r="G8053" t="s">
        <v>5478</v>
      </c>
      <c r="H8053">
        <v>3.629</v>
      </c>
      <c r="I8053" t="s">
        <v>265</v>
      </c>
      <c r="J8053" t="s">
        <v>242</v>
      </c>
      <c r="K8053" t="s">
        <v>243</v>
      </c>
      <c r="L8053" t="s">
        <v>244</v>
      </c>
      <c r="M8053">
        <v>0</v>
      </c>
      <c r="N8053">
        <v>3.629</v>
      </c>
      <c r="O8053" t="s">
        <v>1309</v>
      </c>
      <c r="P8053" t="s">
        <v>6323</v>
      </c>
      <c r="Q8053" t="s">
        <v>1311</v>
      </c>
      <c r="R8053" t="s">
        <v>15206</v>
      </c>
      <c r="S8053" t="s">
        <v>270</v>
      </c>
      <c r="T8053" t="b">
        <v>1</v>
      </c>
    </row>
    <row r="8054" spans="1:20" x14ac:dyDescent="0.25">
      <c r="A8054" t="s">
        <v>259</v>
      </c>
      <c r="B8054" t="s">
        <v>260</v>
      </c>
      <c r="C8054" t="s">
        <v>336</v>
      </c>
      <c r="D8054" t="s">
        <v>1305</v>
      </c>
      <c r="E8054" t="s">
        <v>4403</v>
      </c>
      <c r="F8054" t="s">
        <v>4404</v>
      </c>
      <c r="G8054" t="s">
        <v>5478</v>
      </c>
      <c r="H8054">
        <v>20661</v>
      </c>
      <c r="I8054" t="s">
        <v>265</v>
      </c>
      <c r="J8054" t="s">
        <v>242</v>
      </c>
      <c r="K8054" t="s">
        <v>243</v>
      </c>
      <c r="L8054" t="s">
        <v>244</v>
      </c>
      <c r="M8054">
        <v>0</v>
      </c>
      <c r="N8054">
        <v>20661</v>
      </c>
      <c r="O8054" t="s">
        <v>1212</v>
      </c>
      <c r="P8054" t="s">
        <v>6323</v>
      </c>
      <c r="Q8054" t="s">
        <v>1311</v>
      </c>
      <c r="R8054" t="s">
        <v>15207</v>
      </c>
      <c r="S8054" t="s">
        <v>270</v>
      </c>
      <c r="T8054" t="b">
        <v>1</v>
      </c>
    </row>
    <row r="8055" spans="1:20" x14ac:dyDescent="0.25">
      <c r="A8055" t="s">
        <v>259</v>
      </c>
      <c r="B8055" t="s">
        <v>260</v>
      </c>
      <c r="C8055" t="s">
        <v>336</v>
      </c>
      <c r="D8055" t="s">
        <v>1305</v>
      </c>
      <c r="E8055" t="s">
        <v>4403</v>
      </c>
      <c r="F8055" t="s">
        <v>4404</v>
      </c>
      <c r="G8055" t="s">
        <v>5478</v>
      </c>
      <c r="H8055">
        <v>39636</v>
      </c>
      <c r="I8055" t="s">
        <v>265</v>
      </c>
      <c r="J8055" t="s">
        <v>242</v>
      </c>
      <c r="K8055" t="s">
        <v>243</v>
      </c>
      <c r="L8055" t="s">
        <v>244</v>
      </c>
      <c r="M8055">
        <v>0</v>
      </c>
      <c r="N8055">
        <v>39636</v>
      </c>
      <c r="O8055" t="s">
        <v>1212</v>
      </c>
      <c r="P8055" t="s">
        <v>6323</v>
      </c>
      <c r="Q8055" t="s">
        <v>1311</v>
      </c>
      <c r="R8055" t="s">
        <v>15208</v>
      </c>
      <c r="S8055" t="s">
        <v>270</v>
      </c>
      <c r="T8055" t="b">
        <v>1</v>
      </c>
    </row>
    <row r="8056" spans="1:20" x14ac:dyDescent="0.25">
      <c r="A8056" t="s">
        <v>236</v>
      </c>
      <c r="B8056" t="s">
        <v>236</v>
      </c>
      <c r="C8056" t="s">
        <v>237</v>
      </c>
      <c r="D8056" t="s">
        <v>552</v>
      </c>
      <c r="F8056" t="s">
        <v>10367</v>
      </c>
      <c r="G8056" t="s">
        <v>1082</v>
      </c>
      <c r="H8056">
        <v>2E-3</v>
      </c>
      <c r="I8056" t="s">
        <v>254</v>
      </c>
      <c r="J8056" t="s">
        <v>242</v>
      </c>
      <c r="K8056" t="s">
        <v>243</v>
      </c>
      <c r="L8056" t="s">
        <v>244</v>
      </c>
      <c r="M8056">
        <v>0</v>
      </c>
      <c r="N8056">
        <v>2E-3</v>
      </c>
      <c r="O8056" t="s">
        <v>1083</v>
      </c>
      <c r="P8056" t="s">
        <v>1084</v>
      </c>
      <c r="Q8056" t="s">
        <v>556</v>
      </c>
      <c r="R8056" t="s">
        <v>10370</v>
      </c>
      <c r="S8056" t="s">
        <v>249</v>
      </c>
      <c r="T8056" t="b">
        <v>0</v>
      </c>
    </row>
    <row r="8057" spans="1:20" x14ac:dyDescent="0.25">
      <c r="A8057" t="s">
        <v>259</v>
      </c>
      <c r="B8057" t="s">
        <v>260</v>
      </c>
      <c r="C8057" t="s">
        <v>237</v>
      </c>
      <c r="D8057" t="s">
        <v>1982</v>
      </c>
      <c r="E8057" t="s">
        <v>1983</v>
      </c>
      <c r="F8057" t="s">
        <v>1983</v>
      </c>
      <c r="G8057" t="s">
        <v>8193</v>
      </c>
      <c r="H8057">
        <v>0.66800000000000004</v>
      </c>
      <c r="I8057" t="s">
        <v>265</v>
      </c>
      <c r="J8057" t="s">
        <v>242</v>
      </c>
      <c r="K8057" t="s">
        <v>243</v>
      </c>
      <c r="L8057" t="s">
        <v>244</v>
      </c>
      <c r="M8057">
        <v>0</v>
      </c>
      <c r="N8057">
        <v>0.66800000000000004</v>
      </c>
      <c r="O8057" t="s">
        <v>660</v>
      </c>
      <c r="P8057" t="s">
        <v>15209</v>
      </c>
      <c r="Q8057" t="s">
        <v>1987</v>
      </c>
      <c r="R8057" t="s">
        <v>15210</v>
      </c>
      <c r="S8057" t="s">
        <v>270</v>
      </c>
      <c r="T8057" t="b">
        <v>1</v>
      </c>
    </row>
    <row r="8058" spans="1:20" x14ac:dyDescent="0.25">
      <c r="A8058" t="s">
        <v>259</v>
      </c>
      <c r="B8058" t="s">
        <v>260</v>
      </c>
      <c r="C8058" t="s">
        <v>336</v>
      </c>
      <c r="D8058" t="s">
        <v>1982</v>
      </c>
      <c r="E8058" t="s">
        <v>1983</v>
      </c>
      <c r="F8058" t="s">
        <v>1983</v>
      </c>
      <c r="G8058" t="s">
        <v>8193</v>
      </c>
      <c r="H8058">
        <v>3452</v>
      </c>
      <c r="I8058" t="s">
        <v>265</v>
      </c>
      <c r="J8058" t="s">
        <v>242</v>
      </c>
      <c r="K8058" t="s">
        <v>243</v>
      </c>
      <c r="L8058" t="s">
        <v>244</v>
      </c>
      <c r="M8058">
        <v>0</v>
      </c>
      <c r="N8058">
        <v>3452</v>
      </c>
      <c r="O8058" t="s">
        <v>2415</v>
      </c>
      <c r="P8058" t="s">
        <v>15209</v>
      </c>
      <c r="Q8058" t="s">
        <v>1987</v>
      </c>
      <c r="R8058" t="s">
        <v>15211</v>
      </c>
      <c r="S8058" t="s">
        <v>270</v>
      </c>
      <c r="T8058" t="b">
        <v>1</v>
      </c>
    </row>
    <row r="8059" spans="1:20" x14ac:dyDescent="0.25">
      <c r="A8059" t="s">
        <v>259</v>
      </c>
      <c r="B8059" t="s">
        <v>260</v>
      </c>
      <c r="C8059" t="s">
        <v>336</v>
      </c>
      <c r="D8059" t="s">
        <v>1982</v>
      </c>
      <c r="E8059" t="s">
        <v>1983</v>
      </c>
      <c r="F8059" t="s">
        <v>1983</v>
      </c>
      <c r="G8059" t="s">
        <v>8193</v>
      </c>
      <c r="H8059">
        <v>6671</v>
      </c>
      <c r="I8059" t="s">
        <v>265</v>
      </c>
      <c r="J8059" t="s">
        <v>242</v>
      </c>
      <c r="K8059" t="s">
        <v>243</v>
      </c>
      <c r="L8059" t="s">
        <v>244</v>
      </c>
      <c r="M8059">
        <v>0</v>
      </c>
      <c r="N8059">
        <v>6671</v>
      </c>
      <c r="O8059" t="s">
        <v>2415</v>
      </c>
      <c r="P8059" t="s">
        <v>15209</v>
      </c>
      <c r="Q8059" t="s">
        <v>1987</v>
      </c>
      <c r="R8059" t="s">
        <v>15212</v>
      </c>
      <c r="S8059" t="s">
        <v>270</v>
      </c>
      <c r="T8059" t="b">
        <v>1</v>
      </c>
    </row>
    <row r="8060" spans="1:20" x14ac:dyDescent="0.25">
      <c r="A8060" t="s">
        <v>259</v>
      </c>
      <c r="B8060" t="s">
        <v>260</v>
      </c>
      <c r="C8060" t="s">
        <v>237</v>
      </c>
      <c r="D8060" t="s">
        <v>643</v>
      </c>
      <c r="E8060" t="s">
        <v>7908</v>
      </c>
      <c r="F8060" t="s">
        <v>13442</v>
      </c>
      <c r="G8060" t="s">
        <v>13442</v>
      </c>
      <c r="H8060">
        <v>6.048</v>
      </c>
      <c r="I8060" t="s">
        <v>265</v>
      </c>
      <c r="J8060" t="s">
        <v>242</v>
      </c>
      <c r="K8060" t="s">
        <v>243</v>
      </c>
      <c r="L8060" t="s">
        <v>244</v>
      </c>
      <c r="M8060">
        <v>0</v>
      </c>
      <c r="N8060">
        <v>6.048</v>
      </c>
      <c r="O8060" t="s">
        <v>324</v>
      </c>
      <c r="P8060" t="s">
        <v>2498</v>
      </c>
      <c r="Q8060" t="s">
        <v>647</v>
      </c>
      <c r="R8060" t="s">
        <v>15213</v>
      </c>
      <c r="S8060" t="s">
        <v>270</v>
      </c>
      <c r="T8060" t="b">
        <v>0</v>
      </c>
    </row>
    <row r="8061" spans="1:20" x14ac:dyDescent="0.25">
      <c r="A8061" t="s">
        <v>259</v>
      </c>
      <c r="B8061" t="s">
        <v>260</v>
      </c>
      <c r="C8061" t="s">
        <v>336</v>
      </c>
      <c r="D8061" t="s">
        <v>643</v>
      </c>
      <c r="E8061" t="s">
        <v>7908</v>
      </c>
      <c r="F8061" t="s">
        <v>13442</v>
      </c>
      <c r="G8061" t="s">
        <v>13442</v>
      </c>
      <c r="H8061">
        <v>31258</v>
      </c>
      <c r="I8061" t="s">
        <v>265</v>
      </c>
      <c r="J8061" t="s">
        <v>242</v>
      </c>
      <c r="K8061" t="s">
        <v>243</v>
      </c>
      <c r="L8061" t="s">
        <v>244</v>
      </c>
      <c r="M8061">
        <v>0</v>
      </c>
      <c r="N8061">
        <v>31258</v>
      </c>
      <c r="O8061" t="s">
        <v>324</v>
      </c>
      <c r="P8061" t="s">
        <v>2498</v>
      </c>
      <c r="Q8061" t="s">
        <v>647</v>
      </c>
      <c r="R8061" t="s">
        <v>15214</v>
      </c>
      <c r="S8061" t="s">
        <v>270</v>
      </c>
      <c r="T8061" t="b">
        <v>0</v>
      </c>
    </row>
    <row r="8062" spans="1:20" x14ac:dyDescent="0.25">
      <c r="A8062" t="s">
        <v>259</v>
      </c>
      <c r="B8062" t="s">
        <v>260</v>
      </c>
      <c r="C8062" t="s">
        <v>336</v>
      </c>
      <c r="D8062" t="s">
        <v>643</v>
      </c>
      <c r="E8062" t="s">
        <v>7908</v>
      </c>
      <c r="F8062" t="s">
        <v>13442</v>
      </c>
      <c r="G8062" t="s">
        <v>13442</v>
      </c>
      <c r="H8062">
        <v>60398</v>
      </c>
      <c r="I8062" t="s">
        <v>265</v>
      </c>
      <c r="J8062" t="s">
        <v>242</v>
      </c>
      <c r="K8062" t="s">
        <v>243</v>
      </c>
      <c r="L8062" t="s">
        <v>244</v>
      </c>
      <c r="M8062">
        <v>0</v>
      </c>
      <c r="N8062">
        <v>60398</v>
      </c>
      <c r="O8062" t="s">
        <v>324</v>
      </c>
      <c r="P8062" t="s">
        <v>2498</v>
      </c>
      <c r="Q8062" t="s">
        <v>647</v>
      </c>
      <c r="R8062" t="s">
        <v>15215</v>
      </c>
      <c r="S8062" t="s">
        <v>270</v>
      </c>
      <c r="T8062" t="b">
        <v>0</v>
      </c>
    </row>
    <row r="8063" spans="1:20" x14ac:dyDescent="0.25">
      <c r="A8063" t="s">
        <v>259</v>
      </c>
      <c r="B8063" t="s">
        <v>260</v>
      </c>
      <c r="C8063" t="s">
        <v>237</v>
      </c>
      <c r="D8063" t="s">
        <v>1679</v>
      </c>
      <c r="E8063" t="s">
        <v>5970</v>
      </c>
      <c r="F8063" t="s">
        <v>13034</v>
      </c>
      <c r="G8063" t="s">
        <v>13035</v>
      </c>
      <c r="H8063">
        <v>3.3026E-2</v>
      </c>
      <c r="I8063" t="s">
        <v>265</v>
      </c>
      <c r="J8063" t="s">
        <v>242</v>
      </c>
      <c r="K8063" t="s">
        <v>243</v>
      </c>
      <c r="L8063" t="s">
        <v>244</v>
      </c>
      <c r="M8063">
        <v>0</v>
      </c>
      <c r="N8063">
        <v>3.3026E-2</v>
      </c>
      <c r="O8063" t="s">
        <v>372</v>
      </c>
      <c r="P8063" t="s">
        <v>15216</v>
      </c>
      <c r="Q8063" t="s">
        <v>1683</v>
      </c>
      <c r="R8063" t="s">
        <v>15217</v>
      </c>
      <c r="S8063" t="s">
        <v>270</v>
      </c>
      <c r="T8063" t="b">
        <v>1</v>
      </c>
    </row>
    <row r="8064" spans="1:20" x14ac:dyDescent="0.25">
      <c r="A8064" t="s">
        <v>259</v>
      </c>
      <c r="B8064" t="s">
        <v>260</v>
      </c>
      <c r="C8064" t="s">
        <v>294</v>
      </c>
      <c r="D8064" t="s">
        <v>1679</v>
      </c>
      <c r="E8064" t="s">
        <v>5970</v>
      </c>
      <c r="F8064" t="s">
        <v>13034</v>
      </c>
      <c r="G8064" t="s">
        <v>13035</v>
      </c>
      <c r="H8064">
        <v>1.2758E-2</v>
      </c>
      <c r="I8064" t="s">
        <v>265</v>
      </c>
      <c r="J8064" t="s">
        <v>242</v>
      </c>
      <c r="K8064" t="s">
        <v>243</v>
      </c>
      <c r="L8064" t="s">
        <v>244</v>
      </c>
      <c r="M8064">
        <v>0</v>
      </c>
      <c r="N8064">
        <v>1.2758E-2</v>
      </c>
      <c r="O8064" t="s">
        <v>372</v>
      </c>
      <c r="P8064" t="s">
        <v>15216</v>
      </c>
      <c r="Q8064" t="s">
        <v>1683</v>
      </c>
      <c r="R8064" t="s">
        <v>15217</v>
      </c>
      <c r="S8064" t="s">
        <v>270</v>
      </c>
      <c r="T8064" t="b">
        <v>1</v>
      </c>
    </row>
    <row r="8065" spans="1:20" x14ac:dyDescent="0.25">
      <c r="A8065" t="s">
        <v>259</v>
      </c>
      <c r="B8065" t="s">
        <v>260</v>
      </c>
      <c r="C8065" t="s">
        <v>237</v>
      </c>
      <c r="D8065" t="s">
        <v>470</v>
      </c>
      <c r="E8065" t="s">
        <v>6929</v>
      </c>
      <c r="F8065" t="s">
        <v>15218</v>
      </c>
      <c r="G8065" t="s">
        <v>15218</v>
      </c>
      <c r="H8065">
        <v>4.9580000000000002</v>
      </c>
      <c r="I8065" t="s">
        <v>265</v>
      </c>
      <c r="J8065" t="s">
        <v>242</v>
      </c>
      <c r="K8065" t="s">
        <v>243</v>
      </c>
      <c r="L8065" t="s">
        <v>244</v>
      </c>
      <c r="M8065">
        <v>0</v>
      </c>
      <c r="N8065">
        <v>4.9580000000000002</v>
      </c>
      <c r="O8065" t="s">
        <v>298</v>
      </c>
      <c r="P8065" t="s">
        <v>15219</v>
      </c>
      <c r="Q8065" t="s">
        <v>474</v>
      </c>
      <c r="R8065" t="s">
        <v>15220</v>
      </c>
      <c r="S8065" t="s">
        <v>270</v>
      </c>
      <c r="T8065" t="b">
        <v>1</v>
      </c>
    </row>
    <row r="8066" spans="1:20" x14ac:dyDescent="0.25">
      <c r="A8066" t="s">
        <v>259</v>
      </c>
      <c r="B8066" t="s">
        <v>260</v>
      </c>
      <c r="C8066" t="s">
        <v>237</v>
      </c>
      <c r="D8066" t="s">
        <v>1442</v>
      </c>
      <c r="E8066" t="s">
        <v>2042</v>
      </c>
      <c r="F8066" t="s">
        <v>2043</v>
      </c>
      <c r="G8066" t="s">
        <v>2043</v>
      </c>
      <c r="H8066">
        <v>0.21299999999999999</v>
      </c>
      <c r="I8066" t="s">
        <v>265</v>
      </c>
      <c r="J8066" t="s">
        <v>242</v>
      </c>
      <c r="K8066" t="s">
        <v>243</v>
      </c>
      <c r="L8066" t="s">
        <v>244</v>
      </c>
      <c r="M8066">
        <v>0</v>
      </c>
      <c r="N8066">
        <v>0.21299999999999999</v>
      </c>
      <c r="O8066" t="s">
        <v>446</v>
      </c>
      <c r="P8066" t="s">
        <v>15221</v>
      </c>
      <c r="Q8066" t="s">
        <v>1446</v>
      </c>
      <c r="R8066" t="s">
        <v>15222</v>
      </c>
      <c r="S8066" t="s">
        <v>270</v>
      </c>
      <c r="T8066" t="b">
        <v>1</v>
      </c>
    </row>
    <row r="8067" spans="1:20" x14ac:dyDescent="0.25">
      <c r="A8067" t="s">
        <v>259</v>
      </c>
      <c r="B8067" t="s">
        <v>260</v>
      </c>
      <c r="C8067" t="s">
        <v>237</v>
      </c>
      <c r="D8067" t="s">
        <v>450</v>
      </c>
      <c r="E8067" t="s">
        <v>2304</v>
      </c>
      <c r="F8067" t="s">
        <v>2305</v>
      </c>
      <c r="G8067" t="s">
        <v>2305</v>
      </c>
      <c r="H8067">
        <v>1.1025119999999999</v>
      </c>
      <c r="I8067" t="s">
        <v>265</v>
      </c>
      <c r="J8067" t="s">
        <v>242</v>
      </c>
      <c r="K8067" t="s">
        <v>243</v>
      </c>
      <c r="L8067" t="s">
        <v>244</v>
      </c>
      <c r="M8067">
        <v>0</v>
      </c>
      <c r="N8067">
        <v>1.1025119999999999</v>
      </c>
      <c r="O8067" t="s">
        <v>372</v>
      </c>
      <c r="P8067" t="s">
        <v>15223</v>
      </c>
      <c r="Q8067" t="s">
        <v>453</v>
      </c>
      <c r="R8067" t="s">
        <v>15224</v>
      </c>
      <c r="S8067" t="s">
        <v>270</v>
      </c>
      <c r="T8067" t="b">
        <v>1</v>
      </c>
    </row>
    <row r="8068" spans="1:20" x14ac:dyDescent="0.25">
      <c r="A8068" t="s">
        <v>259</v>
      </c>
      <c r="B8068" t="s">
        <v>260</v>
      </c>
      <c r="C8068" t="s">
        <v>294</v>
      </c>
      <c r="D8068" t="s">
        <v>450</v>
      </c>
      <c r="E8068" t="s">
        <v>2304</v>
      </c>
      <c r="F8068" t="s">
        <v>2305</v>
      </c>
      <c r="G8068" t="s">
        <v>2305</v>
      </c>
      <c r="H8068">
        <v>0.62880000000000003</v>
      </c>
      <c r="I8068" t="s">
        <v>265</v>
      </c>
      <c r="J8068" t="s">
        <v>242</v>
      </c>
      <c r="K8068" t="s">
        <v>243</v>
      </c>
      <c r="L8068" t="s">
        <v>244</v>
      </c>
      <c r="M8068">
        <v>0</v>
      </c>
      <c r="N8068">
        <v>0.62880000000000003</v>
      </c>
      <c r="O8068" t="s">
        <v>1258</v>
      </c>
      <c r="P8068" t="s">
        <v>15223</v>
      </c>
      <c r="Q8068" t="s">
        <v>453</v>
      </c>
      <c r="R8068" t="s">
        <v>15224</v>
      </c>
      <c r="S8068" t="s">
        <v>270</v>
      </c>
      <c r="T8068" t="b">
        <v>1</v>
      </c>
    </row>
    <row r="8069" spans="1:20" x14ac:dyDescent="0.25">
      <c r="A8069" t="s">
        <v>259</v>
      </c>
      <c r="B8069" t="s">
        <v>260</v>
      </c>
      <c r="C8069" t="s">
        <v>237</v>
      </c>
      <c r="D8069" t="s">
        <v>3572</v>
      </c>
      <c r="E8069" t="s">
        <v>3999</v>
      </c>
      <c r="F8069" t="s">
        <v>14366</v>
      </c>
      <c r="G8069" t="s">
        <v>14366</v>
      </c>
      <c r="H8069">
        <v>2.4060000000000001</v>
      </c>
      <c r="I8069" t="s">
        <v>265</v>
      </c>
      <c r="J8069" t="s">
        <v>242</v>
      </c>
      <c r="K8069" t="s">
        <v>243</v>
      </c>
      <c r="L8069" t="s">
        <v>244</v>
      </c>
      <c r="M8069">
        <v>0</v>
      </c>
      <c r="N8069">
        <v>2.4060000000000001</v>
      </c>
      <c r="O8069" t="s">
        <v>952</v>
      </c>
      <c r="P8069" t="s">
        <v>13354</v>
      </c>
      <c r="Q8069" t="s">
        <v>3576</v>
      </c>
      <c r="R8069" t="s">
        <v>15225</v>
      </c>
      <c r="S8069" t="s">
        <v>270</v>
      </c>
      <c r="T8069" t="b">
        <v>0</v>
      </c>
    </row>
    <row r="8070" spans="1:20" x14ac:dyDescent="0.25">
      <c r="A8070" t="s">
        <v>259</v>
      </c>
      <c r="B8070" t="s">
        <v>260</v>
      </c>
      <c r="C8070" t="s">
        <v>294</v>
      </c>
      <c r="D8070" t="s">
        <v>3572</v>
      </c>
      <c r="E8070" t="s">
        <v>3999</v>
      </c>
      <c r="F8070" t="s">
        <v>14366</v>
      </c>
      <c r="G8070" t="s">
        <v>14366</v>
      </c>
      <c r="H8070">
        <v>0.61399999999999999</v>
      </c>
      <c r="I8070" t="s">
        <v>265</v>
      </c>
      <c r="J8070" t="s">
        <v>242</v>
      </c>
      <c r="K8070" t="s">
        <v>243</v>
      </c>
      <c r="L8070" t="s">
        <v>244</v>
      </c>
      <c r="M8070">
        <v>0</v>
      </c>
      <c r="N8070">
        <v>0.61399999999999999</v>
      </c>
      <c r="O8070" t="s">
        <v>952</v>
      </c>
      <c r="P8070" t="s">
        <v>13354</v>
      </c>
      <c r="Q8070" t="s">
        <v>3576</v>
      </c>
      <c r="R8070" t="s">
        <v>15225</v>
      </c>
      <c r="S8070" t="s">
        <v>270</v>
      </c>
      <c r="T8070" t="b">
        <v>0</v>
      </c>
    </row>
    <row r="8071" spans="1:20" x14ac:dyDescent="0.25">
      <c r="A8071" t="s">
        <v>259</v>
      </c>
      <c r="B8071" t="s">
        <v>260</v>
      </c>
      <c r="C8071" t="s">
        <v>237</v>
      </c>
      <c r="D8071" t="s">
        <v>1786</v>
      </c>
      <c r="E8071" t="s">
        <v>11240</v>
      </c>
      <c r="F8071" t="s">
        <v>11241</v>
      </c>
      <c r="G8071" t="s">
        <v>11241</v>
      </c>
      <c r="H8071">
        <v>7.0282999999999998E-2</v>
      </c>
      <c r="I8071" t="s">
        <v>265</v>
      </c>
      <c r="J8071" t="s">
        <v>242</v>
      </c>
      <c r="K8071" t="s">
        <v>243</v>
      </c>
      <c r="L8071" t="s">
        <v>244</v>
      </c>
      <c r="M8071">
        <v>0</v>
      </c>
      <c r="N8071">
        <v>7.0282999999999998E-2</v>
      </c>
      <c r="O8071" t="s">
        <v>372</v>
      </c>
      <c r="P8071" t="s">
        <v>15226</v>
      </c>
      <c r="Q8071" t="s">
        <v>1790</v>
      </c>
      <c r="R8071" t="s">
        <v>15227</v>
      </c>
      <c r="S8071" t="s">
        <v>270</v>
      </c>
      <c r="T8071" t="b">
        <v>1</v>
      </c>
    </row>
    <row r="8072" spans="1:20" x14ac:dyDescent="0.25">
      <c r="A8072" t="s">
        <v>259</v>
      </c>
      <c r="B8072" t="s">
        <v>260</v>
      </c>
      <c r="C8072" t="s">
        <v>294</v>
      </c>
      <c r="D8072" t="s">
        <v>1786</v>
      </c>
      <c r="E8072" t="s">
        <v>11240</v>
      </c>
      <c r="F8072" t="s">
        <v>11241</v>
      </c>
      <c r="G8072" t="s">
        <v>11241</v>
      </c>
      <c r="H8072">
        <v>2.52E-2</v>
      </c>
      <c r="I8072" t="s">
        <v>265</v>
      </c>
      <c r="J8072" t="s">
        <v>242</v>
      </c>
      <c r="K8072" t="s">
        <v>243</v>
      </c>
      <c r="L8072" t="s">
        <v>244</v>
      </c>
      <c r="M8072">
        <v>0</v>
      </c>
      <c r="N8072">
        <v>2.52E-2</v>
      </c>
      <c r="O8072" t="s">
        <v>372</v>
      </c>
      <c r="P8072" t="s">
        <v>15226</v>
      </c>
      <c r="Q8072" t="s">
        <v>1790</v>
      </c>
      <c r="R8072" t="s">
        <v>15227</v>
      </c>
      <c r="S8072" t="s">
        <v>270</v>
      </c>
      <c r="T8072" t="b">
        <v>1</v>
      </c>
    </row>
    <row r="8073" spans="1:20" x14ac:dyDescent="0.25">
      <c r="A8073" t="s">
        <v>259</v>
      </c>
      <c r="B8073" t="s">
        <v>260</v>
      </c>
      <c r="C8073" t="s">
        <v>237</v>
      </c>
      <c r="D8073" t="s">
        <v>701</v>
      </c>
      <c r="E8073" t="s">
        <v>7261</v>
      </c>
      <c r="F8073" t="s">
        <v>7261</v>
      </c>
      <c r="G8073" t="s">
        <v>15228</v>
      </c>
      <c r="H8073">
        <v>0.34399999999999997</v>
      </c>
      <c r="I8073" t="s">
        <v>265</v>
      </c>
      <c r="J8073" t="s">
        <v>242</v>
      </c>
      <c r="K8073" t="s">
        <v>243</v>
      </c>
      <c r="L8073" t="s">
        <v>244</v>
      </c>
      <c r="M8073">
        <v>0</v>
      </c>
      <c r="N8073">
        <v>0.34399999999999997</v>
      </c>
      <c r="O8073" t="s">
        <v>266</v>
      </c>
      <c r="P8073" t="s">
        <v>15229</v>
      </c>
      <c r="Q8073" t="s">
        <v>705</v>
      </c>
      <c r="R8073" t="s">
        <v>15230</v>
      </c>
      <c r="S8073" t="s">
        <v>270</v>
      </c>
      <c r="T8073" t="b">
        <v>1</v>
      </c>
    </row>
    <row r="8074" spans="1:20" x14ac:dyDescent="0.25">
      <c r="A8074" t="s">
        <v>259</v>
      </c>
      <c r="B8074" t="s">
        <v>260</v>
      </c>
      <c r="C8074" t="s">
        <v>237</v>
      </c>
      <c r="D8074" t="s">
        <v>2534</v>
      </c>
      <c r="E8074" t="s">
        <v>6254</v>
      </c>
      <c r="F8074" t="s">
        <v>8237</v>
      </c>
      <c r="G8074" t="s">
        <v>8237</v>
      </c>
      <c r="H8074">
        <v>1.0620000000000001</v>
      </c>
      <c r="I8074" t="s">
        <v>265</v>
      </c>
      <c r="J8074" t="s">
        <v>242</v>
      </c>
      <c r="K8074" t="s">
        <v>243</v>
      </c>
      <c r="L8074" t="s">
        <v>244</v>
      </c>
      <c r="M8074">
        <v>0</v>
      </c>
      <c r="N8074">
        <v>1.0620000000000001</v>
      </c>
      <c r="O8074" t="s">
        <v>446</v>
      </c>
      <c r="P8074" t="s">
        <v>15231</v>
      </c>
      <c r="Q8074" t="s">
        <v>2538</v>
      </c>
      <c r="R8074" t="s">
        <v>15232</v>
      </c>
      <c r="S8074" t="s">
        <v>270</v>
      </c>
      <c r="T8074" t="b">
        <v>1</v>
      </c>
    </row>
    <row r="8075" spans="1:20" x14ac:dyDescent="0.25">
      <c r="A8075" t="s">
        <v>259</v>
      </c>
      <c r="B8075" t="s">
        <v>260</v>
      </c>
      <c r="C8075" t="s">
        <v>294</v>
      </c>
      <c r="D8075" t="s">
        <v>2534</v>
      </c>
      <c r="E8075" t="s">
        <v>6254</v>
      </c>
      <c r="F8075" t="s">
        <v>8237</v>
      </c>
      <c r="G8075" t="s">
        <v>8237</v>
      </c>
      <c r="H8075">
        <v>0.51</v>
      </c>
      <c r="I8075" t="s">
        <v>265</v>
      </c>
      <c r="J8075" t="s">
        <v>242</v>
      </c>
      <c r="K8075" t="s">
        <v>243</v>
      </c>
      <c r="L8075" t="s">
        <v>244</v>
      </c>
      <c r="M8075">
        <v>0</v>
      </c>
      <c r="N8075">
        <v>0.51</v>
      </c>
      <c r="O8075" t="s">
        <v>446</v>
      </c>
      <c r="P8075" t="s">
        <v>15231</v>
      </c>
      <c r="Q8075" t="s">
        <v>2538</v>
      </c>
      <c r="R8075" t="s">
        <v>15232</v>
      </c>
      <c r="S8075" t="s">
        <v>270</v>
      </c>
      <c r="T8075" t="b">
        <v>1</v>
      </c>
    </row>
    <row r="8076" spans="1:20" x14ac:dyDescent="0.25">
      <c r="A8076" t="s">
        <v>259</v>
      </c>
      <c r="B8076" t="s">
        <v>260</v>
      </c>
      <c r="C8076" t="s">
        <v>237</v>
      </c>
      <c r="D8076" t="s">
        <v>1148</v>
      </c>
      <c r="E8076" t="s">
        <v>2898</v>
      </c>
      <c r="F8076" t="s">
        <v>13434</v>
      </c>
      <c r="G8076" t="s">
        <v>13435</v>
      </c>
      <c r="H8076">
        <v>0.20244000000000001</v>
      </c>
      <c r="I8076" t="s">
        <v>265</v>
      </c>
      <c r="J8076" t="s">
        <v>242</v>
      </c>
      <c r="K8076" t="s">
        <v>243</v>
      </c>
      <c r="L8076" t="s">
        <v>244</v>
      </c>
      <c r="M8076">
        <v>0</v>
      </c>
      <c r="N8076">
        <v>0.20244000000000001</v>
      </c>
      <c r="O8076" t="s">
        <v>372</v>
      </c>
      <c r="P8076" t="s">
        <v>15233</v>
      </c>
      <c r="Q8076" t="s">
        <v>1153</v>
      </c>
      <c r="R8076" t="s">
        <v>15234</v>
      </c>
      <c r="S8076" t="s">
        <v>270</v>
      </c>
      <c r="T8076" t="b">
        <v>1</v>
      </c>
    </row>
    <row r="8077" spans="1:20" x14ac:dyDescent="0.25">
      <c r="A8077" t="s">
        <v>259</v>
      </c>
      <c r="B8077" t="s">
        <v>260</v>
      </c>
      <c r="C8077" t="s">
        <v>294</v>
      </c>
      <c r="D8077" t="s">
        <v>1148</v>
      </c>
      <c r="E8077" t="s">
        <v>2898</v>
      </c>
      <c r="F8077" t="s">
        <v>13434</v>
      </c>
      <c r="G8077" t="s">
        <v>13435</v>
      </c>
      <c r="H8077">
        <v>0.1008</v>
      </c>
      <c r="I8077" t="s">
        <v>265</v>
      </c>
      <c r="J8077" t="s">
        <v>242</v>
      </c>
      <c r="K8077" t="s">
        <v>243</v>
      </c>
      <c r="L8077" t="s">
        <v>244</v>
      </c>
      <c r="M8077">
        <v>0</v>
      </c>
      <c r="N8077">
        <v>0.1008</v>
      </c>
      <c r="O8077" t="s">
        <v>290</v>
      </c>
      <c r="P8077" t="s">
        <v>15233</v>
      </c>
      <c r="Q8077" t="s">
        <v>1153</v>
      </c>
      <c r="R8077" t="s">
        <v>15234</v>
      </c>
      <c r="S8077" t="s">
        <v>270</v>
      </c>
      <c r="T8077" t="b">
        <v>1</v>
      </c>
    </row>
    <row r="8078" spans="1:20" x14ac:dyDescent="0.25">
      <c r="A8078" t="s">
        <v>259</v>
      </c>
      <c r="B8078" t="s">
        <v>260</v>
      </c>
      <c r="C8078" t="s">
        <v>237</v>
      </c>
      <c r="D8078" t="s">
        <v>2443</v>
      </c>
      <c r="E8078" t="s">
        <v>4531</v>
      </c>
      <c r="F8078" t="s">
        <v>10080</v>
      </c>
      <c r="G8078" t="s">
        <v>10081</v>
      </c>
      <c r="H8078">
        <v>0.154</v>
      </c>
      <c r="I8078" t="s">
        <v>265</v>
      </c>
      <c r="J8078" t="s">
        <v>242</v>
      </c>
      <c r="K8078" t="s">
        <v>243</v>
      </c>
      <c r="L8078" t="s">
        <v>244</v>
      </c>
      <c r="M8078">
        <v>0</v>
      </c>
      <c r="N8078">
        <v>0.154</v>
      </c>
      <c r="O8078" t="s">
        <v>324</v>
      </c>
      <c r="P8078" t="s">
        <v>15235</v>
      </c>
      <c r="Q8078" t="s">
        <v>2448</v>
      </c>
      <c r="R8078" t="s">
        <v>15236</v>
      </c>
      <c r="S8078" t="s">
        <v>270</v>
      </c>
      <c r="T8078" t="b">
        <v>1</v>
      </c>
    </row>
    <row r="8079" spans="1:20" x14ac:dyDescent="0.25">
      <c r="A8079" t="s">
        <v>259</v>
      </c>
      <c r="B8079" t="s">
        <v>260</v>
      </c>
      <c r="C8079" t="s">
        <v>237</v>
      </c>
      <c r="D8079" t="s">
        <v>1410</v>
      </c>
      <c r="E8079" t="s">
        <v>1869</v>
      </c>
      <c r="F8079" t="s">
        <v>2850</v>
      </c>
      <c r="G8079" t="s">
        <v>2851</v>
      </c>
      <c r="H8079">
        <v>0.17408999999999999</v>
      </c>
      <c r="I8079" t="s">
        <v>265</v>
      </c>
      <c r="J8079" t="s">
        <v>242</v>
      </c>
      <c r="K8079" t="s">
        <v>243</v>
      </c>
      <c r="L8079" t="s">
        <v>244</v>
      </c>
      <c r="M8079">
        <v>0</v>
      </c>
      <c r="N8079">
        <v>0.17408999999999999</v>
      </c>
      <c r="O8079" t="s">
        <v>372</v>
      </c>
      <c r="P8079" t="s">
        <v>15237</v>
      </c>
      <c r="Q8079" t="s">
        <v>1415</v>
      </c>
      <c r="R8079" t="s">
        <v>15238</v>
      </c>
      <c r="S8079" t="s">
        <v>270</v>
      </c>
      <c r="T8079" t="b">
        <v>1</v>
      </c>
    </row>
    <row r="8080" spans="1:20" x14ac:dyDescent="0.25">
      <c r="A8080" t="s">
        <v>259</v>
      </c>
      <c r="B8080" t="s">
        <v>260</v>
      </c>
      <c r="C8080" t="s">
        <v>294</v>
      </c>
      <c r="D8080" t="s">
        <v>1410</v>
      </c>
      <c r="E8080" t="s">
        <v>1869</v>
      </c>
      <c r="F8080" t="s">
        <v>2850</v>
      </c>
      <c r="G8080" t="s">
        <v>2851</v>
      </c>
      <c r="H8080">
        <v>9.2200000000000004E-2</v>
      </c>
      <c r="I8080" t="s">
        <v>265</v>
      </c>
      <c r="J8080" t="s">
        <v>242</v>
      </c>
      <c r="K8080" t="s">
        <v>243</v>
      </c>
      <c r="L8080" t="s">
        <v>244</v>
      </c>
      <c r="M8080">
        <v>0</v>
      </c>
      <c r="N8080">
        <v>9.2200000000000004E-2</v>
      </c>
      <c r="O8080" t="s">
        <v>290</v>
      </c>
      <c r="P8080" t="s">
        <v>15237</v>
      </c>
      <c r="Q8080" t="s">
        <v>1415</v>
      </c>
      <c r="R8080" t="s">
        <v>15238</v>
      </c>
      <c r="S8080" t="s">
        <v>270</v>
      </c>
      <c r="T8080" t="b">
        <v>1</v>
      </c>
    </row>
    <row r="8081" spans="1:20" x14ac:dyDescent="0.25">
      <c r="A8081" t="s">
        <v>259</v>
      </c>
      <c r="B8081" t="s">
        <v>260</v>
      </c>
      <c r="C8081" t="s">
        <v>237</v>
      </c>
      <c r="D8081" t="s">
        <v>707</v>
      </c>
      <c r="E8081" t="s">
        <v>1156</v>
      </c>
      <c r="F8081" t="s">
        <v>15239</v>
      </c>
      <c r="G8081" t="s">
        <v>15239</v>
      </c>
      <c r="H8081">
        <v>0.46102599999999999</v>
      </c>
      <c r="I8081" t="s">
        <v>265</v>
      </c>
      <c r="J8081" t="s">
        <v>242</v>
      </c>
      <c r="K8081" t="s">
        <v>243</v>
      </c>
      <c r="L8081" t="s">
        <v>244</v>
      </c>
      <c r="M8081">
        <v>0</v>
      </c>
      <c r="N8081">
        <v>0.46102599999999999</v>
      </c>
      <c r="O8081" t="s">
        <v>372</v>
      </c>
      <c r="P8081" t="s">
        <v>15240</v>
      </c>
      <c r="Q8081" t="s">
        <v>713</v>
      </c>
      <c r="R8081" t="s">
        <v>15241</v>
      </c>
      <c r="S8081" t="s">
        <v>270</v>
      </c>
      <c r="T8081" t="b">
        <v>1</v>
      </c>
    </row>
    <row r="8082" spans="1:20" x14ac:dyDescent="0.25">
      <c r="A8082" t="s">
        <v>259</v>
      </c>
      <c r="B8082" t="s">
        <v>260</v>
      </c>
      <c r="C8082" t="s">
        <v>237</v>
      </c>
      <c r="D8082" t="s">
        <v>899</v>
      </c>
      <c r="E8082" t="s">
        <v>1757</v>
      </c>
      <c r="F8082" t="s">
        <v>3596</v>
      </c>
      <c r="G8082" t="s">
        <v>15242</v>
      </c>
      <c r="H8082">
        <v>0.52800000000000002</v>
      </c>
      <c r="I8082" t="s">
        <v>265</v>
      </c>
      <c r="J8082" t="s">
        <v>242</v>
      </c>
      <c r="K8082" t="s">
        <v>243</v>
      </c>
      <c r="L8082" t="s">
        <v>244</v>
      </c>
      <c r="M8082">
        <v>0</v>
      </c>
      <c r="N8082">
        <v>0.52800000000000002</v>
      </c>
      <c r="O8082" t="s">
        <v>952</v>
      </c>
      <c r="P8082" t="s">
        <v>15243</v>
      </c>
      <c r="Q8082" t="s">
        <v>904</v>
      </c>
      <c r="R8082" t="s">
        <v>15244</v>
      </c>
      <c r="S8082" t="s">
        <v>270</v>
      </c>
      <c r="T8082" t="b">
        <v>1</v>
      </c>
    </row>
    <row r="8083" spans="1:20" x14ac:dyDescent="0.25">
      <c r="A8083" t="s">
        <v>259</v>
      </c>
      <c r="B8083" t="s">
        <v>260</v>
      </c>
      <c r="C8083" t="s">
        <v>294</v>
      </c>
      <c r="D8083" t="s">
        <v>899</v>
      </c>
      <c r="E8083" t="s">
        <v>1757</v>
      </c>
      <c r="F8083" t="s">
        <v>3596</v>
      </c>
      <c r="G8083" t="s">
        <v>15242</v>
      </c>
      <c r="H8083">
        <v>0.38600000000000001</v>
      </c>
      <c r="I8083" t="s">
        <v>265</v>
      </c>
      <c r="J8083" t="s">
        <v>242</v>
      </c>
      <c r="K8083" t="s">
        <v>243</v>
      </c>
      <c r="L8083" t="s">
        <v>244</v>
      </c>
      <c r="M8083">
        <v>0</v>
      </c>
      <c r="N8083">
        <v>0.38600000000000001</v>
      </c>
      <c r="O8083" t="s">
        <v>952</v>
      </c>
      <c r="P8083" t="s">
        <v>15243</v>
      </c>
      <c r="Q8083" t="s">
        <v>904</v>
      </c>
      <c r="R8083" t="s">
        <v>15244</v>
      </c>
      <c r="S8083" t="s">
        <v>270</v>
      </c>
      <c r="T8083" t="b">
        <v>1</v>
      </c>
    </row>
    <row r="8084" spans="1:20" x14ac:dyDescent="0.25">
      <c r="A8084" t="s">
        <v>259</v>
      </c>
      <c r="B8084" t="s">
        <v>260</v>
      </c>
      <c r="C8084" t="s">
        <v>237</v>
      </c>
      <c r="D8084" t="s">
        <v>1442</v>
      </c>
      <c r="E8084" t="s">
        <v>3863</v>
      </c>
      <c r="F8084" t="s">
        <v>7488</v>
      </c>
      <c r="G8084" t="s">
        <v>7488</v>
      </c>
      <c r="H8084">
        <v>0.15</v>
      </c>
      <c r="I8084" t="s">
        <v>265</v>
      </c>
      <c r="J8084" t="s">
        <v>242</v>
      </c>
      <c r="K8084" t="s">
        <v>243</v>
      </c>
      <c r="L8084" t="s">
        <v>244</v>
      </c>
      <c r="M8084">
        <v>0</v>
      </c>
      <c r="N8084">
        <v>0.15</v>
      </c>
      <c r="O8084" t="s">
        <v>446</v>
      </c>
      <c r="P8084" t="s">
        <v>15245</v>
      </c>
      <c r="Q8084" t="s">
        <v>1446</v>
      </c>
      <c r="R8084" t="s">
        <v>15246</v>
      </c>
      <c r="S8084" t="s">
        <v>270</v>
      </c>
      <c r="T8084" t="b">
        <v>1</v>
      </c>
    </row>
    <row r="8085" spans="1:20" x14ac:dyDescent="0.25">
      <c r="A8085" t="s">
        <v>259</v>
      </c>
      <c r="B8085" t="s">
        <v>260</v>
      </c>
      <c r="C8085" t="s">
        <v>336</v>
      </c>
      <c r="D8085" t="s">
        <v>1442</v>
      </c>
      <c r="E8085" t="s">
        <v>3863</v>
      </c>
      <c r="F8085" t="s">
        <v>7488</v>
      </c>
      <c r="G8085" t="s">
        <v>7488</v>
      </c>
      <c r="H8085">
        <v>777</v>
      </c>
      <c r="I8085" t="s">
        <v>265</v>
      </c>
      <c r="J8085" t="s">
        <v>242</v>
      </c>
      <c r="K8085" t="s">
        <v>243</v>
      </c>
      <c r="L8085" t="s">
        <v>244</v>
      </c>
      <c r="M8085">
        <v>0</v>
      </c>
      <c r="N8085">
        <v>777</v>
      </c>
      <c r="O8085" t="s">
        <v>446</v>
      </c>
      <c r="P8085" t="s">
        <v>15245</v>
      </c>
      <c r="Q8085" t="s">
        <v>1446</v>
      </c>
      <c r="R8085" t="s">
        <v>15247</v>
      </c>
      <c r="S8085" t="s">
        <v>270</v>
      </c>
      <c r="T8085" t="b">
        <v>1</v>
      </c>
    </row>
    <row r="8086" spans="1:20" x14ac:dyDescent="0.25">
      <c r="A8086" t="s">
        <v>259</v>
      </c>
      <c r="B8086" t="s">
        <v>260</v>
      </c>
      <c r="C8086" t="s">
        <v>336</v>
      </c>
      <c r="D8086" t="s">
        <v>1442</v>
      </c>
      <c r="E8086" t="s">
        <v>3863</v>
      </c>
      <c r="F8086" t="s">
        <v>7488</v>
      </c>
      <c r="G8086" t="s">
        <v>7488</v>
      </c>
      <c r="H8086">
        <v>1502</v>
      </c>
      <c r="I8086" t="s">
        <v>265</v>
      </c>
      <c r="J8086" t="s">
        <v>242</v>
      </c>
      <c r="K8086" t="s">
        <v>243</v>
      </c>
      <c r="L8086" t="s">
        <v>244</v>
      </c>
      <c r="M8086">
        <v>0</v>
      </c>
      <c r="N8086">
        <v>1502</v>
      </c>
      <c r="O8086" t="s">
        <v>446</v>
      </c>
      <c r="P8086" t="s">
        <v>15245</v>
      </c>
      <c r="Q8086" t="s">
        <v>1446</v>
      </c>
      <c r="R8086" t="s">
        <v>15248</v>
      </c>
      <c r="S8086" t="s">
        <v>270</v>
      </c>
      <c r="T8086" t="b">
        <v>1</v>
      </c>
    </row>
    <row r="8087" spans="1:20" x14ac:dyDescent="0.25">
      <c r="A8087" t="s">
        <v>259</v>
      </c>
      <c r="B8087" t="s">
        <v>260</v>
      </c>
      <c r="C8087" t="s">
        <v>237</v>
      </c>
      <c r="D8087" t="s">
        <v>2086</v>
      </c>
      <c r="E8087" t="s">
        <v>6294</v>
      </c>
      <c r="F8087" t="s">
        <v>15249</v>
      </c>
      <c r="G8087" t="s">
        <v>15250</v>
      </c>
      <c r="H8087">
        <v>1.504</v>
      </c>
      <c r="I8087" t="s">
        <v>265</v>
      </c>
      <c r="J8087" t="s">
        <v>242</v>
      </c>
      <c r="K8087" t="s">
        <v>243</v>
      </c>
      <c r="L8087" t="s">
        <v>244</v>
      </c>
      <c r="M8087">
        <v>0</v>
      </c>
      <c r="N8087">
        <v>1.504</v>
      </c>
      <c r="O8087" t="s">
        <v>324</v>
      </c>
      <c r="P8087" t="s">
        <v>15251</v>
      </c>
      <c r="Q8087" t="s">
        <v>2091</v>
      </c>
      <c r="R8087" t="s">
        <v>15252</v>
      </c>
      <c r="S8087" t="s">
        <v>270</v>
      </c>
      <c r="T8087" t="b">
        <v>1</v>
      </c>
    </row>
    <row r="8088" spans="1:20" x14ac:dyDescent="0.25">
      <c r="A8088" t="s">
        <v>259</v>
      </c>
      <c r="B8088" t="s">
        <v>260</v>
      </c>
      <c r="C8088" t="s">
        <v>294</v>
      </c>
      <c r="D8088" t="s">
        <v>2086</v>
      </c>
      <c r="E8088" t="s">
        <v>6294</v>
      </c>
      <c r="F8088" t="s">
        <v>15249</v>
      </c>
      <c r="G8088" t="s">
        <v>15250</v>
      </c>
      <c r="H8088">
        <v>0.76800000000000002</v>
      </c>
      <c r="I8088" t="s">
        <v>265</v>
      </c>
      <c r="J8088" t="s">
        <v>242</v>
      </c>
      <c r="K8088" t="s">
        <v>243</v>
      </c>
      <c r="L8088" t="s">
        <v>244</v>
      </c>
      <c r="M8088">
        <v>0</v>
      </c>
      <c r="N8088">
        <v>0.76800000000000002</v>
      </c>
      <c r="O8088" t="s">
        <v>324</v>
      </c>
      <c r="P8088" t="s">
        <v>15251</v>
      </c>
      <c r="Q8088" t="s">
        <v>2091</v>
      </c>
      <c r="R8088" t="s">
        <v>15252</v>
      </c>
      <c r="S8088" t="s">
        <v>270</v>
      </c>
      <c r="T8088" t="b">
        <v>1</v>
      </c>
    </row>
    <row r="8089" spans="1:20" x14ac:dyDescent="0.25">
      <c r="A8089" t="s">
        <v>259</v>
      </c>
      <c r="B8089" t="s">
        <v>260</v>
      </c>
      <c r="C8089" t="s">
        <v>237</v>
      </c>
      <c r="D8089" t="s">
        <v>1652</v>
      </c>
      <c r="E8089" t="s">
        <v>6059</v>
      </c>
      <c r="F8089" t="s">
        <v>6060</v>
      </c>
      <c r="G8089" t="s">
        <v>6060</v>
      </c>
      <c r="H8089">
        <v>0.72299999999999998</v>
      </c>
      <c r="I8089" t="s">
        <v>265</v>
      </c>
      <c r="J8089" t="s">
        <v>242</v>
      </c>
      <c r="K8089" t="s">
        <v>243</v>
      </c>
      <c r="L8089" t="s">
        <v>244</v>
      </c>
      <c r="M8089">
        <v>0</v>
      </c>
      <c r="N8089">
        <v>0.72299999999999998</v>
      </c>
      <c r="O8089" t="s">
        <v>324</v>
      </c>
      <c r="P8089" t="s">
        <v>15253</v>
      </c>
      <c r="Q8089" t="s">
        <v>1656</v>
      </c>
      <c r="R8089" t="s">
        <v>15254</v>
      </c>
      <c r="S8089" t="s">
        <v>270</v>
      </c>
      <c r="T8089" t="b">
        <v>1</v>
      </c>
    </row>
    <row r="8090" spans="1:20" x14ac:dyDescent="0.25">
      <c r="A8090" t="s">
        <v>259</v>
      </c>
      <c r="B8090" t="s">
        <v>260</v>
      </c>
      <c r="C8090" t="s">
        <v>237</v>
      </c>
      <c r="D8090" t="s">
        <v>3572</v>
      </c>
      <c r="E8090" t="s">
        <v>6084</v>
      </c>
      <c r="F8090" t="s">
        <v>9260</v>
      </c>
      <c r="G8090" t="s">
        <v>9260</v>
      </c>
      <c r="H8090">
        <v>1.2814080000000001</v>
      </c>
      <c r="I8090" t="s">
        <v>265</v>
      </c>
      <c r="J8090" t="s">
        <v>242</v>
      </c>
      <c r="K8090" t="s">
        <v>243</v>
      </c>
      <c r="L8090" t="s">
        <v>244</v>
      </c>
      <c r="M8090">
        <v>0</v>
      </c>
      <c r="N8090">
        <v>1.2814080000000001</v>
      </c>
      <c r="O8090" t="s">
        <v>372</v>
      </c>
      <c r="P8090" t="s">
        <v>15255</v>
      </c>
      <c r="Q8090" t="s">
        <v>3576</v>
      </c>
      <c r="R8090" t="s">
        <v>15256</v>
      </c>
      <c r="S8090" t="s">
        <v>270</v>
      </c>
      <c r="T8090" t="b">
        <v>1</v>
      </c>
    </row>
    <row r="8091" spans="1:20" x14ac:dyDescent="0.25">
      <c r="A8091" t="s">
        <v>259</v>
      </c>
      <c r="B8091" t="s">
        <v>260</v>
      </c>
      <c r="C8091" t="s">
        <v>294</v>
      </c>
      <c r="D8091" t="s">
        <v>3572</v>
      </c>
      <c r="E8091" t="s">
        <v>6084</v>
      </c>
      <c r="F8091" t="s">
        <v>9260</v>
      </c>
      <c r="G8091" t="s">
        <v>9260</v>
      </c>
      <c r="H8091">
        <v>0.57446399999999997</v>
      </c>
      <c r="I8091" t="s">
        <v>265</v>
      </c>
      <c r="J8091" t="s">
        <v>242</v>
      </c>
      <c r="K8091" t="s">
        <v>243</v>
      </c>
      <c r="L8091" t="s">
        <v>244</v>
      </c>
      <c r="M8091">
        <v>0</v>
      </c>
      <c r="N8091">
        <v>0.57446399999999997</v>
      </c>
      <c r="O8091" t="s">
        <v>372</v>
      </c>
      <c r="P8091" t="s">
        <v>15255</v>
      </c>
      <c r="Q8091" t="s">
        <v>3576</v>
      </c>
      <c r="R8091" t="s">
        <v>15256</v>
      </c>
      <c r="S8091" t="s">
        <v>270</v>
      </c>
      <c r="T8091" t="b">
        <v>1</v>
      </c>
    </row>
    <row r="8092" spans="1:20" x14ac:dyDescent="0.25">
      <c r="A8092" t="s">
        <v>236</v>
      </c>
      <c r="B8092" t="s">
        <v>236</v>
      </c>
      <c r="C8092" t="s">
        <v>237</v>
      </c>
      <c r="D8092" t="s">
        <v>314</v>
      </c>
      <c r="E8092" t="s">
        <v>251</v>
      </c>
      <c r="F8092" t="s">
        <v>455</v>
      </c>
      <c r="G8092" t="s">
        <v>5975</v>
      </c>
      <c r="H8092">
        <v>3.5000000000000003E-2</v>
      </c>
      <c r="I8092" t="s">
        <v>561</v>
      </c>
      <c r="J8092" t="s">
        <v>242</v>
      </c>
      <c r="K8092" t="s">
        <v>243</v>
      </c>
      <c r="L8092" t="s">
        <v>244</v>
      </c>
      <c r="M8092">
        <v>0</v>
      </c>
      <c r="N8092">
        <v>3.5000000000000003E-2</v>
      </c>
      <c r="O8092" t="s">
        <v>255</v>
      </c>
      <c r="P8092" t="s">
        <v>15257</v>
      </c>
      <c r="Q8092" t="s">
        <v>318</v>
      </c>
      <c r="R8092" t="s">
        <v>551</v>
      </c>
      <c r="S8092" t="s">
        <v>249</v>
      </c>
      <c r="T8092" t="b">
        <v>1</v>
      </c>
    </row>
    <row r="8093" spans="1:20" x14ac:dyDescent="0.25">
      <c r="A8093" t="s">
        <v>236</v>
      </c>
      <c r="B8093" t="s">
        <v>236</v>
      </c>
      <c r="C8093" t="s">
        <v>237</v>
      </c>
      <c r="D8093" t="s">
        <v>314</v>
      </c>
      <c r="E8093" t="s">
        <v>251</v>
      </c>
      <c r="F8093" t="s">
        <v>252</v>
      </c>
      <c r="G8093" t="s">
        <v>15258</v>
      </c>
      <c r="H8093">
        <v>0.36</v>
      </c>
      <c r="I8093">
        <v>100</v>
      </c>
      <c r="J8093" t="s">
        <v>242</v>
      </c>
      <c r="K8093" t="s">
        <v>243</v>
      </c>
      <c r="L8093" t="s">
        <v>244</v>
      </c>
      <c r="M8093">
        <v>0</v>
      </c>
      <c r="N8093">
        <v>0.36</v>
      </c>
      <c r="O8093" t="s">
        <v>255</v>
      </c>
      <c r="P8093" t="s">
        <v>15259</v>
      </c>
      <c r="Q8093" t="s">
        <v>318</v>
      </c>
      <c r="R8093" t="s">
        <v>3196</v>
      </c>
      <c r="S8093" t="s">
        <v>249</v>
      </c>
      <c r="T8093" t="b">
        <v>1</v>
      </c>
    </row>
    <row r="8094" spans="1:20" x14ac:dyDescent="0.25">
      <c r="A8094" t="s">
        <v>259</v>
      </c>
      <c r="B8094" t="s">
        <v>260</v>
      </c>
      <c r="C8094" t="s">
        <v>237</v>
      </c>
      <c r="D8094" t="s">
        <v>1173</v>
      </c>
      <c r="E8094" t="s">
        <v>1174</v>
      </c>
      <c r="F8094" t="s">
        <v>7401</v>
      </c>
      <c r="G8094" t="s">
        <v>7402</v>
      </c>
      <c r="H8094">
        <v>8.2400000000000001E-2</v>
      </c>
      <c r="I8094" t="s">
        <v>265</v>
      </c>
      <c r="J8094" t="s">
        <v>242</v>
      </c>
      <c r="K8094" t="s">
        <v>243</v>
      </c>
      <c r="L8094" t="s">
        <v>244</v>
      </c>
      <c r="M8094">
        <v>0</v>
      </c>
      <c r="N8094">
        <v>8.2400000000000001E-2</v>
      </c>
      <c r="O8094" t="s">
        <v>331</v>
      </c>
      <c r="P8094" t="s">
        <v>15260</v>
      </c>
      <c r="Q8094" t="s">
        <v>1177</v>
      </c>
      <c r="R8094" t="s">
        <v>15261</v>
      </c>
      <c r="S8094" t="s">
        <v>270</v>
      </c>
      <c r="T8094" t="b">
        <v>1</v>
      </c>
    </row>
    <row r="8095" spans="1:20" x14ac:dyDescent="0.25">
      <c r="A8095" t="s">
        <v>259</v>
      </c>
      <c r="B8095" t="s">
        <v>260</v>
      </c>
      <c r="C8095" t="s">
        <v>237</v>
      </c>
      <c r="D8095" t="s">
        <v>2836</v>
      </c>
      <c r="E8095" t="s">
        <v>6907</v>
      </c>
      <c r="F8095" t="s">
        <v>6908</v>
      </c>
      <c r="G8095" t="s">
        <v>6908</v>
      </c>
      <c r="H8095">
        <v>0.154</v>
      </c>
      <c r="I8095" t="s">
        <v>265</v>
      </c>
      <c r="J8095" t="s">
        <v>242</v>
      </c>
      <c r="K8095" t="s">
        <v>243</v>
      </c>
      <c r="L8095" t="s">
        <v>244</v>
      </c>
      <c r="M8095">
        <v>0</v>
      </c>
      <c r="N8095">
        <v>0.154</v>
      </c>
      <c r="O8095" t="s">
        <v>283</v>
      </c>
      <c r="P8095" t="s">
        <v>15262</v>
      </c>
      <c r="Q8095" t="s">
        <v>2838</v>
      </c>
      <c r="R8095" t="s">
        <v>15263</v>
      </c>
      <c r="S8095" t="s">
        <v>270</v>
      </c>
      <c r="T8095" t="b">
        <v>1</v>
      </c>
    </row>
    <row r="8096" spans="1:20" x14ac:dyDescent="0.25">
      <c r="A8096" t="s">
        <v>259</v>
      </c>
      <c r="B8096" t="s">
        <v>260</v>
      </c>
      <c r="C8096" t="s">
        <v>237</v>
      </c>
      <c r="D8096" t="s">
        <v>1679</v>
      </c>
      <c r="E8096" t="s">
        <v>3665</v>
      </c>
      <c r="F8096" t="s">
        <v>3666</v>
      </c>
      <c r="G8096" t="s">
        <v>3667</v>
      </c>
      <c r="H8096">
        <v>2.6240000000000001</v>
      </c>
      <c r="I8096" t="s">
        <v>265</v>
      </c>
      <c r="J8096" t="s">
        <v>242</v>
      </c>
      <c r="K8096" t="s">
        <v>243</v>
      </c>
      <c r="L8096" t="s">
        <v>244</v>
      </c>
      <c r="M8096">
        <v>0</v>
      </c>
      <c r="N8096">
        <v>2.6240000000000001</v>
      </c>
      <c r="O8096" t="s">
        <v>324</v>
      </c>
      <c r="P8096" t="s">
        <v>15264</v>
      </c>
      <c r="Q8096" t="s">
        <v>1683</v>
      </c>
      <c r="R8096" t="s">
        <v>15265</v>
      </c>
      <c r="S8096" t="s">
        <v>270</v>
      </c>
      <c r="T8096" t="b">
        <v>1</v>
      </c>
    </row>
    <row r="8097" spans="1:20" x14ac:dyDescent="0.25">
      <c r="A8097" t="s">
        <v>259</v>
      </c>
      <c r="B8097" t="s">
        <v>260</v>
      </c>
      <c r="C8097" t="s">
        <v>294</v>
      </c>
      <c r="D8097" t="s">
        <v>1679</v>
      </c>
      <c r="E8097" t="s">
        <v>3665</v>
      </c>
      <c r="F8097" t="s">
        <v>3666</v>
      </c>
      <c r="G8097" t="s">
        <v>3667</v>
      </c>
      <c r="H8097">
        <v>0.72299999999999998</v>
      </c>
      <c r="I8097" t="s">
        <v>265</v>
      </c>
      <c r="J8097" t="s">
        <v>242</v>
      </c>
      <c r="K8097" t="s">
        <v>243</v>
      </c>
      <c r="L8097" t="s">
        <v>244</v>
      </c>
      <c r="M8097">
        <v>0</v>
      </c>
      <c r="N8097">
        <v>0.72299999999999998</v>
      </c>
      <c r="O8097" t="s">
        <v>324</v>
      </c>
      <c r="P8097" t="s">
        <v>15264</v>
      </c>
      <c r="Q8097" t="s">
        <v>1683</v>
      </c>
      <c r="R8097" t="s">
        <v>15265</v>
      </c>
      <c r="S8097" t="s">
        <v>270</v>
      </c>
      <c r="T8097" t="b">
        <v>1</v>
      </c>
    </row>
    <row r="8098" spans="1:20" x14ac:dyDescent="0.25">
      <c r="A8098" t="s">
        <v>236</v>
      </c>
      <c r="B8098" t="s">
        <v>236</v>
      </c>
      <c r="C8098" t="s">
        <v>237</v>
      </c>
      <c r="D8098" t="s">
        <v>238</v>
      </c>
      <c r="F8098" t="s">
        <v>567</v>
      </c>
      <c r="G8098" t="s">
        <v>3612</v>
      </c>
      <c r="H8098">
        <v>0.05</v>
      </c>
      <c r="I8098" t="s">
        <v>254</v>
      </c>
      <c r="J8098" t="s">
        <v>242</v>
      </c>
      <c r="K8098" t="s">
        <v>243</v>
      </c>
      <c r="L8098" t="s">
        <v>244</v>
      </c>
      <c r="M8098">
        <v>0</v>
      </c>
      <c r="N8098">
        <v>0.05</v>
      </c>
      <c r="O8098" t="s">
        <v>1313</v>
      </c>
      <c r="P8098" t="s">
        <v>4796</v>
      </c>
      <c r="Q8098" t="s">
        <v>247</v>
      </c>
      <c r="R8098" t="s">
        <v>1392</v>
      </c>
      <c r="S8098" t="s">
        <v>249</v>
      </c>
      <c r="T8098" t="b">
        <v>1</v>
      </c>
    </row>
    <row r="8099" spans="1:20" x14ac:dyDescent="0.25">
      <c r="A8099" t="s">
        <v>259</v>
      </c>
      <c r="B8099" t="s">
        <v>1086</v>
      </c>
      <c r="C8099" t="s">
        <v>237</v>
      </c>
      <c r="D8099" t="s">
        <v>1087</v>
      </c>
      <c r="E8099" t="s">
        <v>15266</v>
      </c>
      <c r="F8099" t="s">
        <v>15267</v>
      </c>
      <c r="G8099" t="s">
        <v>15268</v>
      </c>
      <c r="H8099">
        <v>10.36</v>
      </c>
      <c r="I8099" t="s">
        <v>265</v>
      </c>
      <c r="J8099" t="s">
        <v>242</v>
      </c>
      <c r="K8099" t="s">
        <v>243</v>
      </c>
      <c r="L8099" t="s">
        <v>244</v>
      </c>
      <c r="M8099">
        <v>0</v>
      </c>
      <c r="N8099">
        <v>10.36</v>
      </c>
      <c r="O8099" t="s">
        <v>486</v>
      </c>
      <c r="P8099" t="s">
        <v>15269</v>
      </c>
      <c r="Q8099" t="s">
        <v>1092</v>
      </c>
      <c r="R8099" t="s">
        <v>15270</v>
      </c>
      <c r="S8099" t="s">
        <v>1094</v>
      </c>
      <c r="T8099" t="b">
        <v>1</v>
      </c>
    </row>
    <row r="8100" spans="1:20" x14ac:dyDescent="0.25">
      <c r="A8100" t="s">
        <v>259</v>
      </c>
      <c r="B8100" t="s">
        <v>1086</v>
      </c>
      <c r="C8100" t="s">
        <v>336</v>
      </c>
      <c r="D8100" t="s">
        <v>1087</v>
      </c>
      <c r="E8100" t="s">
        <v>15266</v>
      </c>
      <c r="F8100" t="s">
        <v>15267</v>
      </c>
      <c r="G8100" t="s">
        <v>15268</v>
      </c>
      <c r="H8100">
        <v>35748</v>
      </c>
      <c r="I8100" t="s">
        <v>265</v>
      </c>
      <c r="J8100" t="s">
        <v>242</v>
      </c>
      <c r="K8100" t="s">
        <v>243</v>
      </c>
      <c r="L8100" t="s">
        <v>244</v>
      </c>
      <c r="M8100">
        <v>0</v>
      </c>
      <c r="N8100">
        <v>35748</v>
      </c>
      <c r="O8100" t="s">
        <v>546</v>
      </c>
      <c r="P8100" t="s">
        <v>15269</v>
      </c>
      <c r="Q8100" t="s">
        <v>1092</v>
      </c>
      <c r="R8100" t="s">
        <v>15271</v>
      </c>
      <c r="S8100" t="s">
        <v>1094</v>
      </c>
      <c r="T8100" t="b">
        <v>1</v>
      </c>
    </row>
    <row r="8101" spans="1:20" x14ac:dyDescent="0.25">
      <c r="A8101" t="s">
        <v>259</v>
      </c>
      <c r="B8101" t="s">
        <v>1086</v>
      </c>
      <c r="C8101" t="s">
        <v>336</v>
      </c>
      <c r="D8101" t="s">
        <v>1087</v>
      </c>
      <c r="E8101" t="s">
        <v>15266</v>
      </c>
      <c r="F8101" t="s">
        <v>15267</v>
      </c>
      <c r="G8101" t="s">
        <v>15268</v>
      </c>
      <c r="H8101">
        <v>54432</v>
      </c>
      <c r="I8101" t="s">
        <v>265</v>
      </c>
      <c r="J8101" t="s">
        <v>242</v>
      </c>
      <c r="K8101" t="s">
        <v>243</v>
      </c>
      <c r="L8101" t="s">
        <v>244</v>
      </c>
      <c r="M8101">
        <v>0</v>
      </c>
      <c r="N8101">
        <v>54432</v>
      </c>
      <c r="O8101" t="s">
        <v>546</v>
      </c>
      <c r="P8101" t="s">
        <v>15269</v>
      </c>
      <c r="Q8101" t="s">
        <v>1092</v>
      </c>
      <c r="R8101" t="s">
        <v>15272</v>
      </c>
      <c r="S8101" t="s">
        <v>1094</v>
      </c>
      <c r="T8101" t="b">
        <v>1</v>
      </c>
    </row>
    <row r="8102" spans="1:20" x14ac:dyDescent="0.25">
      <c r="A8102" t="s">
        <v>259</v>
      </c>
      <c r="B8102" t="s">
        <v>260</v>
      </c>
      <c r="C8102" t="s">
        <v>237</v>
      </c>
      <c r="D8102" t="s">
        <v>2690</v>
      </c>
      <c r="E8102" t="s">
        <v>3416</v>
      </c>
      <c r="F8102" t="s">
        <v>15273</v>
      </c>
      <c r="G8102" t="s">
        <v>15274</v>
      </c>
      <c r="H8102">
        <v>1.6220000000000001</v>
      </c>
      <c r="I8102" t="s">
        <v>265</v>
      </c>
      <c r="J8102" t="s">
        <v>242</v>
      </c>
      <c r="K8102" t="s">
        <v>243</v>
      </c>
      <c r="L8102" t="s">
        <v>244</v>
      </c>
      <c r="M8102">
        <v>0</v>
      </c>
      <c r="N8102">
        <v>1.6220000000000001</v>
      </c>
      <c r="O8102" t="s">
        <v>310</v>
      </c>
      <c r="P8102" t="s">
        <v>15275</v>
      </c>
      <c r="Q8102" t="s">
        <v>2694</v>
      </c>
      <c r="R8102" t="s">
        <v>15276</v>
      </c>
      <c r="S8102" t="s">
        <v>270</v>
      </c>
      <c r="T8102" t="b">
        <v>1</v>
      </c>
    </row>
    <row r="8103" spans="1:20" x14ac:dyDescent="0.25">
      <c r="A8103" t="s">
        <v>259</v>
      </c>
      <c r="B8103" t="s">
        <v>260</v>
      </c>
      <c r="C8103" t="s">
        <v>294</v>
      </c>
      <c r="D8103" t="s">
        <v>2690</v>
      </c>
      <c r="E8103" t="s">
        <v>3416</v>
      </c>
      <c r="F8103" t="s">
        <v>15273</v>
      </c>
      <c r="G8103" t="s">
        <v>15274</v>
      </c>
      <c r="H8103">
        <v>0.37</v>
      </c>
      <c r="I8103" t="s">
        <v>265</v>
      </c>
      <c r="J8103" t="s">
        <v>242</v>
      </c>
      <c r="K8103" t="s">
        <v>243</v>
      </c>
      <c r="L8103" t="s">
        <v>244</v>
      </c>
      <c r="M8103">
        <v>0</v>
      </c>
      <c r="N8103">
        <v>0.37</v>
      </c>
      <c r="O8103" t="s">
        <v>310</v>
      </c>
      <c r="P8103" t="s">
        <v>15275</v>
      </c>
      <c r="Q8103" t="s">
        <v>2694</v>
      </c>
      <c r="R8103" t="s">
        <v>15276</v>
      </c>
      <c r="S8103" t="s">
        <v>270</v>
      </c>
      <c r="T8103" t="b">
        <v>1</v>
      </c>
    </row>
    <row r="8104" spans="1:20" x14ac:dyDescent="0.25">
      <c r="A8104" t="s">
        <v>259</v>
      </c>
      <c r="B8104" t="s">
        <v>260</v>
      </c>
      <c r="C8104" t="s">
        <v>237</v>
      </c>
      <c r="D8104" t="s">
        <v>707</v>
      </c>
      <c r="E8104" t="s">
        <v>1156</v>
      </c>
      <c r="F8104" t="s">
        <v>1157</v>
      </c>
      <c r="G8104" t="s">
        <v>1157</v>
      </c>
      <c r="H8104">
        <v>0.371</v>
      </c>
      <c r="I8104" t="s">
        <v>265</v>
      </c>
      <c r="J8104" t="s">
        <v>242</v>
      </c>
      <c r="K8104" t="s">
        <v>243</v>
      </c>
      <c r="L8104" t="s">
        <v>244</v>
      </c>
      <c r="M8104">
        <v>0</v>
      </c>
      <c r="N8104">
        <v>0.371</v>
      </c>
      <c r="O8104" t="s">
        <v>711</v>
      </c>
      <c r="P8104" t="s">
        <v>15277</v>
      </c>
      <c r="Q8104" t="s">
        <v>713</v>
      </c>
      <c r="R8104" t="s">
        <v>15278</v>
      </c>
      <c r="S8104" t="s">
        <v>270</v>
      </c>
      <c r="T8104" t="b">
        <v>0</v>
      </c>
    </row>
    <row r="8105" spans="1:20" x14ac:dyDescent="0.25">
      <c r="A8105" t="s">
        <v>259</v>
      </c>
      <c r="B8105" t="s">
        <v>260</v>
      </c>
      <c r="C8105" t="s">
        <v>237</v>
      </c>
      <c r="D8105" t="s">
        <v>1884</v>
      </c>
      <c r="E8105" t="s">
        <v>3556</v>
      </c>
      <c r="F8105" t="s">
        <v>3556</v>
      </c>
      <c r="G8105" t="s">
        <v>14239</v>
      </c>
      <c r="H8105">
        <v>0.64</v>
      </c>
      <c r="I8105" t="s">
        <v>265</v>
      </c>
      <c r="J8105" t="s">
        <v>242</v>
      </c>
      <c r="K8105" t="s">
        <v>243</v>
      </c>
      <c r="L8105" t="s">
        <v>244</v>
      </c>
      <c r="M8105">
        <v>0</v>
      </c>
      <c r="N8105">
        <v>0.64</v>
      </c>
      <c r="O8105" t="s">
        <v>310</v>
      </c>
      <c r="P8105" t="s">
        <v>15279</v>
      </c>
      <c r="Q8105" t="s">
        <v>1888</v>
      </c>
      <c r="R8105" t="s">
        <v>15280</v>
      </c>
      <c r="S8105" t="s">
        <v>270</v>
      </c>
      <c r="T8105" t="b">
        <v>1</v>
      </c>
    </row>
    <row r="8106" spans="1:20" x14ac:dyDescent="0.25">
      <c r="A8106" t="s">
        <v>259</v>
      </c>
      <c r="B8106" t="s">
        <v>260</v>
      </c>
      <c r="C8106" t="s">
        <v>294</v>
      </c>
      <c r="D8106" t="s">
        <v>1884</v>
      </c>
      <c r="E8106" t="s">
        <v>3556</v>
      </c>
      <c r="F8106" t="s">
        <v>3556</v>
      </c>
      <c r="G8106" t="s">
        <v>14239</v>
      </c>
      <c r="H8106">
        <v>0.27200000000000002</v>
      </c>
      <c r="I8106" t="s">
        <v>265</v>
      </c>
      <c r="J8106" t="s">
        <v>242</v>
      </c>
      <c r="K8106" t="s">
        <v>243</v>
      </c>
      <c r="L8106" t="s">
        <v>244</v>
      </c>
      <c r="M8106">
        <v>0</v>
      </c>
      <c r="N8106">
        <v>0.27200000000000002</v>
      </c>
      <c r="O8106" t="s">
        <v>310</v>
      </c>
      <c r="P8106" t="s">
        <v>15279</v>
      </c>
      <c r="Q8106" t="s">
        <v>1888</v>
      </c>
      <c r="R8106" t="s">
        <v>15280</v>
      </c>
      <c r="S8106" t="s">
        <v>270</v>
      </c>
      <c r="T8106" t="b">
        <v>1</v>
      </c>
    </row>
    <row r="8107" spans="1:20" x14ac:dyDescent="0.25">
      <c r="A8107" t="s">
        <v>236</v>
      </c>
      <c r="B8107" t="s">
        <v>236</v>
      </c>
      <c r="C8107" t="s">
        <v>237</v>
      </c>
      <c r="D8107" t="s">
        <v>2924</v>
      </c>
      <c r="F8107" t="s">
        <v>426</v>
      </c>
      <c r="G8107" t="s">
        <v>2936</v>
      </c>
      <c r="H8107">
        <v>0.15</v>
      </c>
      <c r="I8107" t="s">
        <v>341</v>
      </c>
      <c r="J8107" t="s">
        <v>242</v>
      </c>
      <c r="K8107" t="s">
        <v>243</v>
      </c>
      <c r="L8107" t="s">
        <v>244</v>
      </c>
      <c r="M8107">
        <v>0</v>
      </c>
      <c r="N8107">
        <v>0.15</v>
      </c>
      <c r="O8107" t="s">
        <v>1910</v>
      </c>
      <c r="P8107" t="s">
        <v>15281</v>
      </c>
      <c r="Q8107" t="s">
        <v>2927</v>
      </c>
      <c r="R8107" t="s">
        <v>2928</v>
      </c>
      <c r="S8107" t="s">
        <v>249</v>
      </c>
      <c r="T8107" t="b">
        <v>1</v>
      </c>
    </row>
    <row r="8108" spans="1:20" x14ac:dyDescent="0.25">
      <c r="A8108" t="s">
        <v>236</v>
      </c>
      <c r="B8108" t="s">
        <v>236</v>
      </c>
      <c r="C8108" t="s">
        <v>237</v>
      </c>
      <c r="D8108" t="s">
        <v>238</v>
      </c>
      <c r="F8108" t="s">
        <v>302</v>
      </c>
      <c r="G8108" t="s">
        <v>15282</v>
      </c>
      <c r="H8108">
        <v>2.5000000000000001E-3</v>
      </c>
      <c r="I8108" t="s">
        <v>241</v>
      </c>
      <c r="J8108" t="s">
        <v>242</v>
      </c>
      <c r="K8108" t="s">
        <v>243</v>
      </c>
      <c r="L8108" t="s">
        <v>244</v>
      </c>
      <c r="M8108">
        <v>0</v>
      </c>
      <c r="N8108">
        <v>2.5000000000000001E-3</v>
      </c>
      <c r="O8108" t="s">
        <v>245</v>
      </c>
      <c r="P8108" t="s">
        <v>15283</v>
      </c>
      <c r="Q8108" t="s">
        <v>247</v>
      </c>
      <c r="R8108" t="s">
        <v>305</v>
      </c>
      <c r="S8108" t="s">
        <v>249</v>
      </c>
      <c r="T8108" t="b">
        <v>1</v>
      </c>
    </row>
    <row r="8109" spans="1:20" x14ac:dyDescent="0.25">
      <c r="A8109" t="s">
        <v>236</v>
      </c>
      <c r="B8109" t="s">
        <v>236</v>
      </c>
      <c r="C8109" t="s">
        <v>237</v>
      </c>
      <c r="D8109" t="s">
        <v>314</v>
      </c>
      <c r="F8109" t="s">
        <v>302</v>
      </c>
      <c r="G8109" t="s">
        <v>8317</v>
      </c>
      <c r="H8109">
        <v>0.1</v>
      </c>
      <c r="I8109" t="s">
        <v>254</v>
      </c>
      <c r="J8109" t="s">
        <v>242</v>
      </c>
      <c r="K8109" t="s">
        <v>243</v>
      </c>
      <c r="L8109" t="s">
        <v>244</v>
      </c>
      <c r="M8109">
        <v>0</v>
      </c>
      <c r="N8109">
        <v>0.1</v>
      </c>
      <c r="O8109" t="s">
        <v>569</v>
      </c>
      <c r="P8109" t="s">
        <v>15284</v>
      </c>
      <c r="Q8109" t="s">
        <v>318</v>
      </c>
      <c r="R8109" t="s">
        <v>319</v>
      </c>
      <c r="S8109" t="s">
        <v>249</v>
      </c>
      <c r="T8109" t="b">
        <v>1</v>
      </c>
    </row>
    <row r="8110" spans="1:20" x14ac:dyDescent="0.25">
      <c r="A8110" t="s">
        <v>259</v>
      </c>
      <c r="B8110" t="s">
        <v>260</v>
      </c>
      <c r="C8110" t="s">
        <v>237</v>
      </c>
      <c r="D8110" t="s">
        <v>406</v>
      </c>
      <c r="E8110" t="s">
        <v>5896</v>
      </c>
      <c r="F8110" t="s">
        <v>13209</v>
      </c>
      <c r="G8110" t="s">
        <v>13209</v>
      </c>
      <c r="H8110">
        <v>1.923</v>
      </c>
      <c r="I8110" t="s">
        <v>265</v>
      </c>
      <c r="J8110" t="s">
        <v>242</v>
      </c>
      <c r="K8110" t="s">
        <v>243</v>
      </c>
      <c r="L8110" t="s">
        <v>244</v>
      </c>
      <c r="M8110">
        <v>0</v>
      </c>
      <c r="N8110">
        <v>1.923</v>
      </c>
      <c r="O8110" t="s">
        <v>569</v>
      </c>
      <c r="P8110" t="s">
        <v>15285</v>
      </c>
      <c r="Q8110" t="s">
        <v>410</v>
      </c>
      <c r="R8110" t="s">
        <v>15286</v>
      </c>
      <c r="S8110" t="s">
        <v>270</v>
      </c>
      <c r="T8110" t="b">
        <v>1</v>
      </c>
    </row>
    <row r="8111" spans="1:20" x14ac:dyDescent="0.25">
      <c r="A8111" t="s">
        <v>259</v>
      </c>
      <c r="B8111" t="s">
        <v>260</v>
      </c>
      <c r="C8111" t="s">
        <v>294</v>
      </c>
      <c r="D8111" t="s">
        <v>406</v>
      </c>
      <c r="E8111" t="s">
        <v>5896</v>
      </c>
      <c r="F8111" t="s">
        <v>13209</v>
      </c>
      <c r="G8111" t="s">
        <v>13209</v>
      </c>
      <c r="H8111">
        <v>0.66700000000000004</v>
      </c>
      <c r="I8111" t="s">
        <v>265</v>
      </c>
      <c r="J8111" t="s">
        <v>242</v>
      </c>
      <c r="K8111" t="s">
        <v>243</v>
      </c>
      <c r="L8111" t="s">
        <v>244</v>
      </c>
      <c r="M8111">
        <v>0</v>
      </c>
      <c r="N8111">
        <v>0.66700000000000004</v>
      </c>
      <c r="O8111" t="s">
        <v>1336</v>
      </c>
      <c r="P8111" t="s">
        <v>15285</v>
      </c>
      <c r="Q8111" t="s">
        <v>410</v>
      </c>
      <c r="R8111" t="s">
        <v>15286</v>
      </c>
      <c r="S8111" t="s">
        <v>270</v>
      </c>
      <c r="T8111" t="b">
        <v>1</v>
      </c>
    </row>
    <row r="8112" spans="1:20" x14ac:dyDescent="0.25">
      <c r="A8112" t="s">
        <v>259</v>
      </c>
      <c r="B8112" t="s">
        <v>260</v>
      </c>
      <c r="C8112" t="s">
        <v>237</v>
      </c>
      <c r="D8112" t="s">
        <v>4818</v>
      </c>
      <c r="E8112" t="s">
        <v>1074</v>
      </c>
      <c r="F8112" t="s">
        <v>1075</v>
      </c>
      <c r="G8112" t="s">
        <v>1076</v>
      </c>
      <c r="H8112">
        <v>1.1359999999999999</v>
      </c>
      <c r="I8112" t="s">
        <v>265</v>
      </c>
      <c r="J8112" t="s">
        <v>242</v>
      </c>
      <c r="K8112" t="s">
        <v>243</v>
      </c>
      <c r="L8112" t="s">
        <v>244</v>
      </c>
      <c r="M8112">
        <v>0</v>
      </c>
      <c r="N8112">
        <v>1.1359999999999999</v>
      </c>
      <c r="O8112" t="s">
        <v>518</v>
      </c>
      <c r="P8112" t="s">
        <v>15287</v>
      </c>
      <c r="Q8112" t="s">
        <v>4820</v>
      </c>
      <c r="R8112" t="s">
        <v>15288</v>
      </c>
      <c r="S8112" t="s">
        <v>270</v>
      </c>
      <c r="T8112" t="b">
        <v>1</v>
      </c>
    </row>
    <row r="8113" spans="1:20" x14ac:dyDescent="0.25">
      <c r="A8113" t="s">
        <v>259</v>
      </c>
      <c r="B8113" t="s">
        <v>260</v>
      </c>
      <c r="C8113" t="s">
        <v>294</v>
      </c>
      <c r="D8113" t="s">
        <v>4818</v>
      </c>
      <c r="E8113" t="s">
        <v>1074</v>
      </c>
      <c r="F8113" t="s">
        <v>1075</v>
      </c>
      <c r="G8113" t="s">
        <v>1076</v>
      </c>
      <c r="H8113">
        <v>0.76800000000000002</v>
      </c>
      <c r="I8113" t="s">
        <v>265</v>
      </c>
      <c r="J8113" t="s">
        <v>242</v>
      </c>
      <c r="K8113" t="s">
        <v>243</v>
      </c>
      <c r="L8113" t="s">
        <v>244</v>
      </c>
      <c r="M8113">
        <v>0</v>
      </c>
      <c r="N8113">
        <v>0.76800000000000002</v>
      </c>
      <c r="O8113" t="s">
        <v>518</v>
      </c>
      <c r="P8113" t="s">
        <v>15287</v>
      </c>
      <c r="Q8113" t="s">
        <v>4820</v>
      </c>
      <c r="R8113" t="s">
        <v>15288</v>
      </c>
      <c r="S8113" t="s">
        <v>270</v>
      </c>
      <c r="T8113" t="b">
        <v>1</v>
      </c>
    </row>
    <row r="8114" spans="1:20" x14ac:dyDescent="0.25">
      <c r="A8114" t="s">
        <v>259</v>
      </c>
      <c r="B8114" t="s">
        <v>260</v>
      </c>
      <c r="C8114" t="s">
        <v>237</v>
      </c>
      <c r="D8114" t="s">
        <v>1428</v>
      </c>
      <c r="E8114" t="s">
        <v>3356</v>
      </c>
      <c r="F8114" t="s">
        <v>5901</v>
      </c>
      <c r="G8114" t="s">
        <v>5901</v>
      </c>
      <c r="H8114">
        <v>0.74294400000000005</v>
      </c>
      <c r="I8114" t="s">
        <v>265</v>
      </c>
      <c r="J8114" t="s">
        <v>242</v>
      </c>
      <c r="K8114" t="s">
        <v>243</v>
      </c>
      <c r="L8114" t="s">
        <v>244</v>
      </c>
      <c r="M8114">
        <v>0</v>
      </c>
      <c r="N8114">
        <v>0.74294400000000005</v>
      </c>
      <c r="O8114" t="s">
        <v>372</v>
      </c>
      <c r="P8114" t="s">
        <v>15289</v>
      </c>
      <c r="Q8114" t="s">
        <v>1432</v>
      </c>
      <c r="R8114" t="s">
        <v>15290</v>
      </c>
      <c r="S8114" t="s">
        <v>270</v>
      </c>
      <c r="T8114" t="b">
        <v>1</v>
      </c>
    </row>
    <row r="8115" spans="1:20" x14ac:dyDescent="0.25">
      <c r="A8115" t="s">
        <v>259</v>
      </c>
      <c r="B8115" t="s">
        <v>260</v>
      </c>
      <c r="C8115" t="s">
        <v>294</v>
      </c>
      <c r="D8115" t="s">
        <v>1428</v>
      </c>
      <c r="E8115" t="s">
        <v>3356</v>
      </c>
      <c r="F8115" t="s">
        <v>5901</v>
      </c>
      <c r="G8115" t="s">
        <v>5901</v>
      </c>
      <c r="H8115">
        <v>0.37699199999999999</v>
      </c>
      <c r="I8115" t="s">
        <v>265</v>
      </c>
      <c r="J8115" t="s">
        <v>242</v>
      </c>
      <c r="K8115" t="s">
        <v>243</v>
      </c>
      <c r="L8115" t="s">
        <v>244</v>
      </c>
      <c r="M8115">
        <v>0</v>
      </c>
      <c r="N8115">
        <v>0.37699199999999999</v>
      </c>
      <c r="O8115" t="s">
        <v>372</v>
      </c>
      <c r="P8115" t="s">
        <v>15289</v>
      </c>
      <c r="Q8115" t="s">
        <v>1432</v>
      </c>
      <c r="R8115" t="s">
        <v>15290</v>
      </c>
      <c r="S8115" t="s">
        <v>270</v>
      </c>
      <c r="T8115" t="b">
        <v>1</v>
      </c>
    </row>
    <row r="8116" spans="1:20" x14ac:dyDescent="0.25">
      <c r="A8116" t="s">
        <v>259</v>
      </c>
      <c r="B8116" t="s">
        <v>260</v>
      </c>
      <c r="C8116" t="s">
        <v>237</v>
      </c>
      <c r="D8116" t="s">
        <v>295</v>
      </c>
      <c r="E8116" t="s">
        <v>9066</v>
      </c>
      <c r="F8116" t="s">
        <v>9067</v>
      </c>
      <c r="G8116" t="s">
        <v>9067</v>
      </c>
      <c r="H8116">
        <v>2.6688000000000001</v>
      </c>
      <c r="I8116" t="s">
        <v>265</v>
      </c>
      <c r="J8116" t="s">
        <v>242</v>
      </c>
      <c r="K8116" t="s">
        <v>243</v>
      </c>
      <c r="L8116" t="s">
        <v>244</v>
      </c>
      <c r="M8116">
        <v>0</v>
      </c>
      <c r="N8116">
        <v>2.6688000000000001</v>
      </c>
      <c r="O8116" t="s">
        <v>298</v>
      </c>
      <c r="P8116" t="s">
        <v>15291</v>
      </c>
      <c r="Q8116" t="s">
        <v>300</v>
      </c>
      <c r="R8116" t="s">
        <v>15292</v>
      </c>
      <c r="S8116" t="s">
        <v>270</v>
      </c>
      <c r="T8116" t="b">
        <v>1</v>
      </c>
    </row>
    <row r="8117" spans="1:20" x14ac:dyDescent="0.25">
      <c r="A8117" t="s">
        <v>259</v>
      </c>
      <c r="B8117" t="s">
        <v>260</v>
      </c>
      <c r="C8117" t="s">
        <v>237</v>
      </c>
      <c r="D8117" t="s">
        <v>3083</v>
      </c>
      <c r="E8117" t="s">
        <v>3867</v>
      </c>
      <c r="F8117" t="s">
        <v>13611</v>
      </c>
      <c r="G8117" t="s">
        <v>13611</v>
      </c>
      <c r="H8117">
        <v>1.9599999999999999E-2</v>
      </c>
      <c r="I8117" t="s">
        <v>265</v>
      </c>
      <c r="J8117" t="s">
        <v>242</v>
      </c>
      <c r="K8117" t="s">
        <v>243</v>
      </c>
      <c r="L8117" t="s">
        <v>244</v>
      </c>
      <c r="M8117">
        <v>0</v>
      </c>
      <c r="N8117">
        <v>1.9599999999999999E-2</v>
      </c>
      <c r="O8117" t="s">
        <v>446</v>
      </c>
      <c r="P8117" t="s">
        <v>15293</v>
      </c>
      <c r="Q8117" t="s">
        <v>3086</v>
      </c>
      <c r="R8117" t="s">
        <v>15294</v>
      </c>
      <c r="S8117" t="s">
        <v>270</v>
      </c>
      <c r="T8117" t="b">
        <v>1</v>
      </c>
    </row>
    <row r="8118" spans="1:20" x14ac:dyDescent="0.25">
      <c r="A8118" t="s">
        <v>236</v>
      </c>
      <c r="B8118" t="s">
        <v>3272</v>
      </c>
      <c r="C8118" t="s">
        <v>237</v>
      </c>
      <c r="D8118" t="s">
        <v>3272</v>
      </c>
      <c r="F8118" t="s">
        <v>8630</v>
      </c>
      <c r="G8118" t="s">
        <v>15295</v>
      </c>
      <c r="H8118">
        <v>95</v>
      </c>
      <c r="I8118">
        <v>1</v>
      </c>
      <c r="J8118" t="s">
        <v>242</v>
      </c>
      <c r="K8118" t="s">
        <v>243</v>
      </c>
      <c r="L8118" t="s">
        <v>244</v>
      </c>
      <c r="M8118">
        <v>0</v>
      </c>
      <c r="N8118">
        <v>95</v>
      </c>
      <c r="O8118" t="s">
        <v>15296</v>
      </c>
      <c r="P8118" t="s">
        <v>15297</v>
      </c>
      <c r="Q8118" t="s">
        <v>8633</v>
      </c>
      <c r="R8118" t="s">
        <v>8634</v>
      </c>
      <c r="S8118" t="s">
        <v>3278</v>
      </c>
      <c r="T8118" t="b">
        <v>1</v>
      </c>
    </row>
    <row r="8119" spans="1:20" x14ac:dyDescent="0.25">
      <c r="A8119" t="s">
        <v>259</v>
      </c>
      <c r="B8119" t="s">
        <v>260</v>
      </c>
      <c r="C8119" t="s">
        <v>237</v>
      </c>
      <c r="D8119" t="s">
        <v>635</v>
      </c>
      <c r="E8119" t="s">
        <v>2299</v>
      </c>
      <c r="F8119" t="s">
        <v>2300</v>
      </c>
      <c r="G8119" t="s">
        <v>2300</v>
      </c>
      <c r="H8119">
        <v>0.46100000000000002</v>
      </c>
      <c r="I8119" t="s">
        <v>265</v>
      </c>
      <c r="J8119" t="s">
        <v>242</v>
      </c>
      <c r="K8119" t="s">
        <v>243</v>
      </c>
      <c r="L8119" t="s">
        <v>244</v>
      </c>
      <c r="M8119">
        <v>0</v>
      </c>
      <c r="N8119">
        <v>0.46100000000000002</v>
      </c>
      <c r="O8119" t="s">
        <v>324</v>
      </c>
      <c r="P8119" t="s">
        <v>15298</v>
      </c>
      <c r="Q8119" t="s">
        <v>639</v>
      </c>
      <c r="R8119" t="s">
        <v>15299</v>
      </c>
      <c r="S8119" t="s">
        <v>270</v>
      </c>
      <c r="T8119" t="b">
        <v>1</v>
      </c>
    </row>
    <row r="8120" spans="1:20" x14ac:dyDescent="0.25">
      <c r="A8120" t="s">
        <v>259</v>
      </c>
      <c r="B8120" t="s">
        <v>260</v>
      </c>
      <c r="C8120" t="s">
        <v>237</v>
      </c>
      <c r="D8120" t="s">
        <v>987</v>
      </c>
      <c r="E8120" t="s">
        <v>7848</v>
      </c>
      <c r="F8120" t="s">
        <v>5212</v>
      </c>
      <c r="G8120" t="s">
        <v>5212</v>
      </c>
      <c r="H8120">
        <v>0.100248</v>
      </c>
      <c r="I8120" t="s">
        <v>265</v>
      </c>
      <c r="J8120" t="s">
        <v>242</v>
      </c>
      <c r="K8120" t="s">
        <v>243</v>
      </c>
      <c r="L8120" t="s">
        <v>244</v>
      </c>
      <c r="M8120">
        <v>0</v>
      </c>
      <c r="N8120">
        <v>0.100248</v>
      </c>
      <c r="O8120" t="s">
        <v>372</v>
      </c>
      <c r="P8120" t="s">
        <v>15300</v>
      </c>
      <c r="Q8120" t="s">
        <v>992</v>
      </c>
      <c r="R8120" t="s">
        <v>15301</v>
      </c>
      <c r="S8120" t="s">
        <v>270</v>
      </c>
      <c r="T8120" t="b">
        <v>1</v>
      </c>
    </row>
    <row r="8121" spans="1:20" x14ac:dyDescent="0.25">
      <c r="A8121" t="s">
        <v>259</v>
      </c>
      <c r="B8121" t="s">
        <v>260</v>
      </c>
      <c r="C8121" t="s">
        <v>237</v>
      </c>
      <c r="D8121" t="s">
        <v>2696</v>
      </c>
      <c r="E8121" t="s">
        <v>2512</v>
      </c>
      <c r="F8121" t="s">
        <v>2513</v>
      </c>
      <c r="G8121" t="s">
        <v>2513</v>
      </c>
      <c r="H8121">
        <v>5.04E-2</v>
      </c>
      <c r="I8121" t="s">
        <v>265</v>
      </c>
      <c r="J8121" t="s">
        <v>242</v>
      </c>
      <c r="K8121" t="s">
        <v>243</v>
      </c>
      <c r="L8121" t="s">
        <v>244</v>
      </c>
      <c r="M8121">
        <v>0</v>
      </c>
      <c r="N8121">
        <v>5.04E-2</v>
      </c>
      <c r="O8121" t="s">
        <v>324</v>
      </c>
      <c r="P8121" t="s">
        <v>15302</v>
      </c>
      <c r="Q8121" t="s">
        <v>2700</v>
      </c>
      <c r="R8121" t="s">
        <v>15303</v>
      </c>
      <c r="S8121" t="s">
        <v>270</v>
      </c>
      <c r="T8121" t="b">
        <v>1</v>
      </c>
    </row>
    <row r="8122" spans="1:20" x14ac:dyDescent="0.25">
      <c r="A8122" t="s">
        <v>236</v>
      </c>
      <c r="B8122" t="s">
        <v>236</v>
      </c>
      <c r="C8122" t="s">
        <v>237</v>
      </c>
      <c r="D8122" t="s">
        <v>238</v>
      </c>
      <c r="E8122" t="s">
        <v>251</v>
      </c>
      <c r="F8122" t="s">
        <v>479</v>
      </c>
      <c r="G8122" t="s">
        <v>11790</v>
      </c>
      <c r="H8122">
        <v>3.5999999999999999E-3</v>
      </c>
      <c r="I8122" t="s">
        <v>241</v>
      </c>
      <c r="J8122" t="s">
        <v>242</v>
      </c>
      <c r="K8122" t="s">
        <v>243</v>
      </c>
      <c r="L8122" t="s">
        <v>244</v>
      </c>
      <c r="M8122">
        <v>0</v>
      </c>
      <c r="N8122">
        <v>3.5999999999999999E-3</v>
      </c>
      <c r="O8122" t="s">
        <v>255</v>
      </c>
      <c r="P8122" t="s">
        <v>15304</v>
      </c>
      <c r="Q8122" t="s">
        <v>247</v>
      </c>
      <c r="R8122" t="s">
        <v>482</v>
      </c>
      <c r="S8122" t="s">
        <v>249</v>
      </c>
      <c r="T8122" t="b">
        <v>1</v>
      </c>
    </row>
    <row r="8123" spans="1:20" x14ac:dyDescent="0.25">
      <c r="A8123" t="s">
        <v>236</v>
      </c>
      <c r="B8123" t="s">
        <v>236</v>
      </c>
      <c r="C8123" t="s">
        <v>237</v>
      </c>
      <c r="D8123" t="s">
        <v>552</v>
      </c>
      <c r="F8123" t="s">
        <v>12450</v>
      </c>
      <c r="G8123" t="s">
        <v>5348</v>
      </c>
      <c r="H8123">
        <v>0.6</v>
      </c>
      <c r="I8123" t="s">
        <v>492</v>
      </c>
      <c r="J8123" t="s">
        <v>242</v>
      </c>
      <c r="K8123" t="s">
        <v>243</v>
      </c>
      <c r="L8123" t="s">
        <v>244</v>
      </c>
      <c r="M8123">
        <v>0</v>
      </c>
      <c r="N8123">
        <v>0.6</v>
      </c>
      <c r="O8123" t="s">
        <v>690</v>
      </c>
      <c r="P8123" t="s">
        <v>15305</v>
      </c>
      <c r="Q8123" t="s">
        <v>556</v>
      </c>
      <c r="R8123" t="s">
        <v>12453</v>
      </c>
      <c r="S8123" t="s">
        <v>249</v>
      </c>
      <c r="T8123" t="b">
        <v>1</v>
      </c>
    </row>
    <row r="8124" spans="1:20" x14ac:dyDescent="0.25">
      <c r="A8124" t="s">
        <v>236</v>
      </c>
      <c r="B8124" t="s">
        <v>236</v>
      </c>
      <c r="C8124" t="s">
        <v>237</v>
      </c>
      <c r="D8124" t="s">
        <v>552</v>
      </c>
      <c r="F8124" t="s">
        <v>10292</v>
      </c>
      <c r="G8124" t="s">
        <v>15306</v>
      </c>
      <c r="H8124">
        <v>0.03</v>
      </c>
      <c r="I8124" t="s">
        <v>492</v>
      </c>
      <c r="J8124" t="s">
        <v>242</v>
      </c>
      <c r="K8124" t="s">
        <v>243</v>
      </c>
      <c r="L8124" t="s">
        <v>244</v>
      </c>
      <c r="M8124">
        <v>0</v>
      </c>
      <c r="N8124">
        <v>0.03</v>
      </c>
      <c r="O8124" t="s">
        <v>590</v>
      </c>
      <c r="P8124" t="s">
        <v>15307</v>
      </c>
      <c r="Q8124" t="s">
        <v>556</v>
      </c>
      <c r="R8124" t="s">
        <v>10294</v>
      </c>
      <c r="S8124" t="s">
        <v>249</v>
      </c>
      <c r="T8124" t="b">
        <v>1</v>
      </c>
    </row>
    <row r="8125" spans="1:20" x14ac:dyDescent="0.25">
      <c r="A8125" t="s">
        <v>259</v>
      </c>
      <c r="B8125" t="s">
        <v>260</v>
      </c>
      <c r="C8125" t="s">
        <v>237</v>
      </c>
      <c r="D8125" t="s">
        <v>5762</v>
      </c>
      <c r="E8125" t="s">
        <v>3027</v>
      </c>
      <c r="F8125" t="s">
        <v>13751</v>
      </c>
      <c r="G8125" t="s">
        <v>13751</v>
      </c>
      <c r="H8125">
        <v>0.373</v>
      </c>
      <c r="I8125" t="s">
        <v>265</v>
      </c>
      <c r="J8125" t="s">
        <v>242</v>
      </c>
      <c r="K8125" t="s">
        <v>243</v>
      </c>
      <c r="L8125" t="s">
        <v>244</v>
      </c>
      <c r="M8125">
        <v>0</v>
      </c>
      <c r="N8125">
        <v>0.373</v>
      </c>
      <c r="O8125" t="s">
        <v>927</v>
      </c>
      <c r="P8125" t="s">
        <v>15308</v>
      </c>
      <c r="Q8125" t="s">
        <v>5766</v>
      </c>
      <c r="R8125" t="s">
        <v>15309</v>
      </c>
      <c r="S8125" t="s">
        <v>270</v>
      </c>
      <c r="T8125" t="b">
        <v>1</v>
      </c>
    </row>
    <row r="8126" spans="1:20" x14ac:dyDescent="0.25">
      <c r="A8126" t="s">
        <v>259</v>
      </c>
      <c r="B8126" t="s">
        <v>1261</v>
      </c>
      <c r="C8126" t="s">
        <v>237</v>
      </c>
      <c r="D8126" t="s">
        <v>1261</v>
      </c>
      <c r="F8126" t="s">
        <v>1368</v>
      </c>
      <c r="G8126" t="s">
        <v>15310</v>
      </c>
      <c r="H8126">
        <v>2.4000000000000001E-5</v>
      </c>
      <c r="I8126" t="s">
        <v>5282</v>
      </c>
      <c r="J8126" t="s">
        <v>242</v>
      </c>
      <c r="K8126" t="s">
        <v>243</v>
      </c>
      <c r="L8126" t="s">
        <v>244</v>
      </c>
      <c r="M8126">
        <v>0</v>
      </c>
      <c r="N8126">
        <v>2.4000000000000001E-5</v>
      </c>
      <c r="O8126" t="s">
        <v>518</v>
      </c>
      <c r="P8126" t="s">
        <v>15311</v>
      </c>
      <c r="Q8126" t="s">
        <v>1265</v>
      </c>
      <c r="R8126" t="s">
        <v>5284</v>
      </c>
      <c r="S8126" t="s">
        <v>1267</v>
      </c>
      <c r="T8126" t="b">
        <v>1</v>
      </c>
    </row>
    <row r="8127" spans="1:20" x14ac:dyDescent="0.25">
      <c r="A8127" t="s">
        <v>259</v>
      </c>
      <c r="B8127" t="s">
        <v>260</v>
      </c>
      <c r="C8127" t="s">
        <v>237</v>
      </c>
      <c r="D8127" t="s">
        <v>943</v>
      </c>
      <c r="E8127" t="s">
        <v>7681</v>
      </c>
      <c r="F8127" t="s">
        <v>7682</v>
      </c>
      <c r="G8127" t="s">
        <v>7682</v>
      </c>
      <c r="H8127">
        <v>8.72E-2</v>
      </c>
      <c r="I8127" t="s">
        <v>265</v>
      </c>
      <c r="J8127" t="s">
        <v>242</v>
      </c>
      <c r="K8127" t="s">
        <v>243</v>
      </c>
      <c r="L8127" t="s">
        <v>244</v>
      </c>
      <c r="M8127">
        <v>0</v>
      </c>
      <c r="N8127">
        <v>8.72E-2</v>
      </c>
      <c r="O8127" t="s">
        <v>324</v>
      </c>
      <c r="P8127" t="s">
        <v>15312</v>
      </c>
      <c r="Q8127" t="s">
        <v>947</v>
      </c>
      <c r="R8127" t="s">
        <v>15313</v>
      </c>
      <c r="S8127" t="s">
        <v>270</v>
      </c>
      <c r="T8127" t="b">
        <v>1</v>
      </c>
    </row>
    <row r="8128" spans="1:20" x14ac:dyDescent="0.25">
      <c r="A8128" t="s">
        <v>259</v>
      </c>
      <c r="B8128" t="s">
        <v>260</v>
      </c>
      <c r="C8128" t="s">
        <v>294</v>
      </c>
      <c r="D8128" t="s">
        <v>943</v>
      </c>
      <c r="E8128" t="s">
        <v>7681</v>
      </c>
      <c r="F8128" t="s">
        <v>7682</v>
      </c>
      <c r="G8128" t="s">
        <v>7682</v>
      </c>
      <c r="H8128">
        <v>2.52E-2</v>
      </c>
      <c r="I8128" t="s">
        <v>265</v>
      </c>
      <c r="J8128" t="s">
        <v>242</v>
      </c>
      <c r="K8128" t="s">
        <v>243</v>
      </c>
      <c r="L8128" t="s">
        <v>244</v>
      </c>
      <c r="M8128">
        <v>0</v>
      </c>
      <c r="N8128">
        <v>2.52E-2</v>
      </c>
      <c r="O8128" t="s">
        <v>324</v>
      </c>
      <c r="P8128" t="s">
        <v>15312</v>
      </c>
      <c r="Q8128" t="s">
        <v>947</v>
      </c>
      <c r="R8128" t="s">
        <v>15313</v>
      </c>
      <c r="S8128" t="s">
        <v>270</v>
      </c>
      <c r="T8128" t="b">
        <v>1</v>
      </c>
    </row>
    <row r="8129" spans="1:20" x14ac:dyDescent="0.25">
      <c r="A8129" t="s">
        <v>259</v>
      </c>
      <c r="B8129" t="s">
        <v>260</v>
      </c>
      <c r="C8129" t="s">
        <v>237</v>
      </c>
      <c r="D8129" t="s">
        <v>899</v>
      </c>
      <c r="E8129" t="s">
        <v>747</v>
      </c>
      <c r="F8129" t="s">
        <v>10740</v>
      </c>
      <c r="G8129" t="s">
        <v>10741</v>
      </c>
      <c r="H8129">
        <v>5.6000000000000001E-2</v>
      </c>
      <c r="I8129" t="s">
        <v>265</v>
      </c>
      <c r="J8129" t="s">
        <v>242</v>
      </c>
      <c r="K8129" t="s">
        <v>243</v>
      </c>
      <c r="L8129" t="s">
        <v>244</v>
      </c>
      <c r="M8129">
        <v>0</v>
      </c>
      <c r="N8129">
        <v>5.6000000000000001E-2</v>
      </c>
      <c r="O8129" t="s">
        <v>372</v>
      </c>
      <c r="P8129" t="s">
        <v>15314</v>
      </c>
      <c r="Q8129" t="s">
        <v>904</v>
      </c>
      <c r="R8129" t="s">
        <v>15315</v>
      </c>
      <c r="S8129" t="s">
        <v>270</v>
      </c>
      <c r="T8129" t="b">
        <v>1</v>
      </c>
    </row>
    <row r="8130" spans="1:20" x14ac:dyDescent="0.25">
      <c r="A8130" t="s">
        <v>259</v>
      </c>
      <c r="B8130" t="s">
        <v>260</v>
      </c>
      <c r="C8130" t="s">
        <v>294</v>
      </c>
      <c r="D8130" t="s">
        <v>899</v>
      </c>
      <c r="E8130" t="s">
        <v>747</v>
      </c>
      <c r="F8130" t="s">
        <v>10740</v>
      </c>
      <c r="G8130" t="s">
        <v>10741</v>
      </c>
      <c r="H8130">
        <v>3.0800000000000001E-2</v>
      </c>
      <c r="I8130" t="s">
        <v>265</v>
      </c>
      <c r="J8130" t="s">
        <v>242</v>
      </c>
      <c r="K8130" t="s">
        <v>243</v>
      </c>
      <c r="L8130" t="s">
        <v>244</v>
      </c>
      <c r="M8130">
        <v>0</v>
      </c>
      <c r="N8130">
        <v>3.0800000000000001E-2</v>
      </c>
      <c r="O8130" t="s">
        <v>446</v>
      </c>
      <c r="P8130" t="s">
        <v>15314</v>
      </c>
      <c r="Q8130" t="s">
        <v>904</v>
      </c>
      <c r="R8130" t="s">
        <v>15315</v>
      </c>
      <c r="S8130" t="s">
        <v>270</v>
      </c>
      <c r="T8130" t="b">
        <v>1</v>
      </c>
    </row>
    <row r="8131" spans="1:20" x14ac:dyDescent="0.25">
      <c r="A8131" t="s">
        <v>259</v>
      </c>
      <c r="B8131" t="s">
        <v>260</v>
      </c>
      <c r="C8131" t="s">
        <v>237</v>
      </c>
      <c r="D8131" t="s">
        <v>280</v>
      </c>
      <c r="E8131" t="s">
        <v>6286</v>
      </c>
      <c r="F8131" t="s">
        <v>9682</v>
      </c>
      <c r="G8131" t="s">
        <v>9682</v>
      </c>
      <c r="H8131">
        <v>2.0960000000000001</v>
      </c>
      <c r="I8131" t="s">
        <v>265</v>
      </c>
      <c r="J8131" t="s">
        <v>242</v>
      </c>
      <c r="K8131" t="s">
        <v>243</v>
      </c>
      <c r="L8131" t="s">
        <v>244</v>
      </c>
      <c r="M8131">
        <v>0</v>
      </c>
      <c r="N8131">
        <v>2.0960000000000001</v>
      </c>
      <c r="O8131" t="s">
        <v>331</v>
      </c>
      <c r="P8131" t="s">
        <v>15316</v>
      </c>
      <c r="Q8131" t="s">
        <v>285</v>
      </c>
      <c r="R8131" t="s">
        <v>15317</v>
      </c>
      <c r="S8131" t="s">
        <v>270</v>
      </c>
      <c r="T8131" t="b">
        <v>1</v>
      </c>
    </row>
    <row r="8132" spans="1:20" x14ac:dyDescent="0.25">
      <c r="A8132" t="s">
        <v>259</v>
      </c>
      <c r="B8132" t="s">
        <v>260</v>
      </c>
      <c r="C8132" t="s">
        <v>336</v>
      </c>
      <c r="D8132" t="s">
        <v>280</v>
      </c>
      <c r="E8132" t="s">
        <v>6286</v>
      </c>
      <c r="F8132" t="s">
        <v>9682</v>
      </c>
      <c r="G8132" t="s">
        <v>9682</v>
      </c>
      <c r="H8132">
        <v>10833</v>
      </c>
      <c r="I8132" t="s">
        <v>265</v>
      </c>
      <c r="J8132" t="s">
        <v>242</v>
      </c>
      <c r="K8132" t="s">
        <v>243</v>
      </c>
      <c r="L8132" t="s">
        <v>244</v>
      </c>
      <c r="M8132">
        <v>0</v>
      </c>
      <c r="N8132">
        <v>10833</v>
      </c>
      <c r="O8132" t="s">
        <v>324</v>
      </c>
      <c r="P8132" t="s">
        <v>15316</v>
      </c>
      <c r="Q8132" t="s">
        <v>285</v>
      </c>
      <c r="R8132" t="s">
        <v>15318</v>
      </c>
      <c r="S8132" t="s">
        <v>270</v>
      </c>
      <c r="T8132" t="b">
        <v>1</v>
      </c>
    </row>
    <row r="8133" spans="1:20" x14ac:dyDescent="0.25">
      <c r="A8133" t="s">
        <v>259</v>
      </c>
      <c r="B8133" t="s">
        <v>260</v>
      </c>
      <c r="C8133" t="s">
        <v>336</v>
      </c>
      <c r="D8133" t="s">
        <v>280</v>
      </c>
      <c r="E8133" t="s">
        <v>6286</v>
      </c>
      <c r="F8133" t="s">
        <v>9682</v>
      </c>
      <c r="G8133" t="s">
        <v>9682</v>
      </c>
      <c r="H8133">
        <v>20931</v>
      </c>
      <c r="I8133" t="s">
        <v>265</v>
      </c>
      <c r="J8133" t="s">
        <v>242</v>
      </c>
      <c r="K8133" t="s">
        <v>243</v>
      </c>
      <c r="L8133" t="s">
        <v>244</v>
      </c>
      <c r="M8133">
        <v>0</v>
      </c>
      <c r="N8133">
        <v>20931</v>
      </c>
      <c r="O8133" t="s">
        <v>324</v>
      </c>
      <c r="P8133" t="s">
        <v>15316</v>
      </c>
      <c r="Q8133" t="s">
        <v>285</v>
      </c>
      <c r="R8133" t="s">
        <v>15319</v>
      </c>
      <c r="S8133" t="s">
        <v>270</v>
      </c>
      <c r="T8133" t="b">
        <v>1</v>
      </c>
    </row>
    <row r="8134" spans="1:20" x14ac:dyDescent="0.25">
      <c r="A8134" t="s">
        <v>236</v>
      </c>
      <c r="B8134" t="s">
        <v>236</v>
      </c>
      <c r="C8134" t="s">
        <v>237</v>
      </c>
      <c r="D8134" t="s">
        <v>314</v>
      </c>
      <c r="E8134" t="s">
        <v>251</v>
      </c>
      <c r="F8134" t="s">
        <v>773</v>
      </c>
      <c r="G8134" t="s">
        <v>818</v>
      </c>
      <c r="H8134">
        <v>0.03</v>
      </c>
      <c r="I8134" t="s">
        <v>241</v>
      </c>
      <c r="J8134" t="s">
        <v>242</v>
      </c>
      <c r="K8134" t="s">
        <v>243</v>
      </c>
      <c r="L8134" t="s">
        <v>244</v>
      </c>
      <c r="M8134">
        <v>0</v>
      </c>
      <c r="N8134">
        <v>0.03</v>
      </c>
      <c r="O8134" t="s">
        <v>255</v>
      </c>
      <c r="P8134" t="s">
        <v>15320</v>
      </c>
      <c r="Q8134" t="s">
        <v>318</v>
      </c>
      <c r="R8134" t="s">
        <v>1488</v>
      </c>
      <c r="S8134" t="s">
        <v>249</v>
      </c>
      <c r="T8134" t="b">
        <v>1</v>
      </c>
    </row>
    <row r="8135" spans="1:20" x14ac:dyDescent="0.25">
      <c r="A8135" t="s">
        <v>236</v>
      </c>
      <c r="B8135" t="s">
        <v>236</v>
      </c>
      <c r="C8135" t="s">
        <v>237</v>
      </c>
      <c r="D8135" t="s">
        <v>250</v>
      </c>
      <c r="F8135" t="s">
        <v>2718</v>
      </c>
      <c r="G8135" t="s">
        <v>1421</v>
      </c>
      <c r="H8135">
        <v>5.0000000000000001E-3</v>
      </c>
      <c r="I8135" t="s">
        <v>254</v>
      </c>
      <c r="J8135" t="s">
        <v>242</v>
      </c>
      <c r="K8135" t="s">
        <v>243</v>
      </c>
      <c r="L8135" t="s">
        <v>244</v>
      </c>
      <c r="M8135">
        <v>0</v>
      </c>
      <c r="N8135">
        <v>5.0000000000000001E-3</v>
      </c>
      <c r="O8135" t="s">
        <v>546</v>
      </c>
      <c r="P8135" t="s">
        <v>4614</v>
      </c>
      <c r="Q8135" t="s">
        <v>257</v>
      </c>
      <c r="R8135" t="s">
        <v>4089</v>
      </c>
      <c r="S8135" t="s">
        <v>249</v>
      </c>
      <c r="T8135" t="b">
        <v>0</v>
      </c>
    </row>
    <row r="8136" spans="1:20" x14ac:dyDescent="0.25">
      <c r="A8136" t="s">
        <v>259</v>
      </c>
      <c r="B8136" t="s">
        <v>260</v>
      </c>
      <c r="C8136" t="s">
        <v>237</v>
      </c>
      <c r="D8136" t="s">
        <v>3445</v>
      </c>
      <c r="E8136" t="s">
        <v>2626</v>
      </c>
      <c r="F8136" t="s">
        <v>14176</v>
      </c>
      <c r="G8136" t="s">
        <v>14176</v>
      </c>
      <c r="H8136">
        <v>7.2960000000000003</v>
      </c>
      <c r="I8136" t="s">
        <v>265</v>
      </c>
      <c r="J8136" t="s">
        <v>242</v>
      </c>
      <c r="K8136" t="s">
        <v>243</v>
      </c>
      <c r="L8136" t="s">
        <v>244</v>
      </c>
      <c r="M8136">
        <v>0</v>
      </c>
      <c r="N8136">
        <v>7.2960000000000003</v>
      </c>
      <c r="O8136" t="s">
        <v>324</v>
      </c>
      <c r="P8136" t="s">
        <v>15321</v>
      </c>
      <c r="Q8136" t="s">
        <v>3448</v>
      </c>
      <c r="R8136" t="s">
        <v>15322</v>
      </c>
      <c r="S8136" t="s">
        <v>270</v>
      </c>
      <c r="T8136" t="b">
        <v>1</v>
      </c>
    </row>
    <row r="8137" spans="1:20" x14ac:dyDescent="0.25">
      <c r="A8137" t="s">
        <v>259</v>
      </c>
      <c r="B8137" t="s">
        <v>260</v>
      </c>
      <c r="C8137" t="s">
        <v>294</v>
      </c>
      <c r="D8137" t="s">
        <v>3445</v>
      </c>
      <c r="E8137" t="s">
        <v>2626</v>
      </c>
      <c r="F8137" t="s">
        <v>14176</v>
      </c>
      <c r="G8137" t="s">
        <v>14176</v>
      </c>
      <c r="H8137">
        <v>4.3520000000000003</v>
      </c>
      <c r="I8137" t="s">
        <v>265</v>
      </c>
      <c r="J8137" t="s">
        <v>242</v>
      </c>
      <c r="K8137" t="s">
        <v>243</v>
      </c>
      <c r="L8137" t="s">
        <v>244</v>
      </c>
      <c r="M8137">
        <v>0</v>
      </c>
      <c r="N8137">
        <v>4.3520000000000003</v>
      </c>
      <c r="O8137" t="s">
        <v>324</v>
      </c>
      <c r="P8137" t="s">
        <v>15321</v>
      </c>
      <c r="Q8137" t="s">
        <v>3448</v>
      </c>
      <c r="R8137" t="s">
        <v>15322</v>
      </c>
      <c r="S8137" t="s">
        <v>270</v>
      </c>
      <c r="T8137" t="b">
        <v>1</v>
      </c>
    </row>
    <row r="8138" spans="1:20" x14ac:dyDescent="0.25">
      <c r="A8138" t="s">
        <v>236</v>
      </c>
      <c r="B8138" t="s">
        <v>236</v>
      </c>
      <c r="C8138" t="s">
        <v>237</v>
      </c>
      <c r="D8138" t="s">
        <v>362</v>
      </c>
      <c r="F8138" t="s">
        <v>4721</v>
      </c>
      <c r="G8138" t="s">
        <v>2587</v>
      </c>
      <c r="H8138">
        <v>0.09</v>
      </c>
      <c r="I8138" t="s">
        <v>254</v>
      </c>
      <c r="J8138" t="s">
        <v>242</v>
      </c>
      <c r="K8138" t="s">
        <v>243</v>
      </c>
      <c r="L8138" t="s">
        <v>244</v>
      </c>
      <c r="M8138">
        <v>0</v>
      </c>
      <c r="N8138">
        <v>0.09</v>
      </c>
      <c r="O8138" t="s">
        <v>927</v>
      </c>
      <c r="P8138" t="s">
        <v>2588</v>
      </c>
      <c r="Q8138" t="s">
        <v>367</v>
      </c>
      <c r="R8138" t="s">
        <v>4724</v>
      </c>
      <c r="S8138" t="s">
        <v>249</v>
      </c>
      <c r="T8138" t="b">
        <v>0</v>
      </c>
    </row>
    <row r="8139" spans="1:20" x14ac:dyDescent="0.25">
      <c r="A8139" t="s">
        <v>259</v>
      </c>
      <c r="B8139" t="s">
        <v>260</v>
      </c>
      <c r="C8139" t="s">
        <v>237</v>
      </c>
      <c r="D8139" t="s">
        <v>4562</v>
      </c>
      <c r="E8139" t="s">
        <v>1804</v>
      </c>
      <c r="F8139" t="s">
        <v>15323</v>
      </c>
      <c r="G8139" t="s">
        <v>15324</v>
      </c>
      <c r="H8139">
        <v>0.49199999999999999</v>
      </c>
      <c r="I8139" t="s">
        <v>265</v>
      </c>
      <c r="J8139" t="s">
        <v>242</v>
      </c>
      <c r="K8139" t="s">
        <v>243</v>
      </c>
      <c r="L8139" t="s">
        <v>244</v>
      </c>
      <c r="M8139">
        <v>0</v>
      </c>
      <c r="N8139">
        <v>0.49199999999999999</v>
      </c>
      <c r="O8139" t="s">
        <v>2901</v>
      </c>
      <c r="P8139" t="s">
        <v>15325</v>
      </c>
      <c r="Q8139" t="s">
        <v>4564</v>
      </c>
      <c r="R8139" t="s">
        <v>15326</v>
      </c>
      <c r="S8139" t="s">
        <v>270</v>
      </c>
      <c r="T8139" t="b">
        <v>1</v>
      </c>
    </row>
    <row r="8140" spans="1:20" x14ac:dyDescent="0.25">
      <c r="A8140" t="s">
        <v>259</v>
      </c>
      <c r="B8140" t="s">
        <v>382</v>
      </c>
      <c r="C8140" t="s">
        <v>237</v>
      </c>
      <c r="D8140" t="s">
        <v>383</v>
      </c>
      <c r="E8140" t="s">
        <v>4299</v>
      </c>
      <c r="F8140" t="s">
        <v>4826</v>
      </c>
      <c r="G8140" t="s">
        <v>4826</v>
      </c>
      <c r="H8140">
        <v>1.173</v>
      </c>
      <c r="I8140" t="s">
        <v>265</v>
      </c>
      <c r="J8140" t="s">
        <v>242</v>
      </c>
      <c r="K8140" t="s">
        <v>243</v>
      </c>
      <c r="L8140" t="s">
        <v>244</v>
      </c>
      <c r="M8140">
        <v>0</v>
      </c>
      <c r="N8140">
        <v>1.173</v>
      </c>
      <c r="O8140" t="s">
        <v>2659</v>
      </c>
      <c r="P8140" t="s">
        <v>15327</v>
      </c>
      <c r="Q8140" t="s">
        <v>388</v>
      </c>
      <c r="R8140" t="s">
        <v>15328</v>
      </c>
      <c r="S8140" t="s">
        <v>390</v>
      </c>
      <c r="T8140" t="b">
        <v>1</v>
      </c>
    </row>
    <row r="8141" spans="1:20" x14ac:dyDescent="0.25">
      <c r="A8141" t="s">
        <v>259</v>
      </c>
      <c r="B8141" t="s">
        <v>382</v>
      </c>
      <c r="C8141" t="s">
        <v>294</v>
      </c>
      <c r="D8141" t="s">
        <v>383</v>
      </c>
      <c r="E8141" t="s">
        <v>4299</v>
      </c>
      <c r="F8141" t="s">
        <v>4826</v>
      </c>
      <c r="G8141" t="s">
        <v>4826</v>
      </c>
      <c r="H8141">
        <v>0.77100000000000002</v>
      </c>
      <c r="I8141" t="s">
        <v>265</v>
      </c>
      <c r="J8141" t="s">
        <v>242</v>
      </c>
      <c r="K8141" t="s">
        <v>243</v>
      </c>
      <c r="L8141" t="s">
        <v>244</v>
      </c>
      <c r="M8141">
        <v>0</v>
      </c>
      <c r="N8141">
        <v>0.77100000000000002</v>
      </c>
      <c r="O8141" t="s">
        <v>391</v>
      </c>
      <c r="P8141" t="s">
        <v>15327</v>
      </c>
      <c r="Q8141" t="s">
        <v>388</v>
      </c>
      <c r="R8141" t="s">
        <v>15328</v>
      </c>
      <c r="S8141" t="s">
        <v>390</v>
      </c>
      <c r="T8141" t="b">
        <v>1</v>
      </c>
    </row>
    <row r="8142" spans="1:20" x14ac:dyDescent="0.25">
      <c r="A8142" t="s">
        <v>259</v>
      </c>
      <c r="B8142" t="s">
        <v>260</v>
      </c>
      <c r="C8142" t="s">
        <v>237</v>
      </c>
      <c r="D8142" t="s">
        <v>406</v>
      </c>
      <c r="E8142" t="s">
        <v>296</v>
      </c>
      <c r="F8142" t="s">
        <v>297</v>
      </c>
      <c r="G8142" t="s">
        <v>297</v>
      </c>
      <c r="H8142">
        <v>0.41789999999999999</v>
      </c>
      <c r="I8142" t="s">
        <v>265</v>
      </c>
      <c r="J8142" t="s">
        <v>242</v>
      </c>
      <c r="K8142" t="s">
        <v>243</v>
      </c>
      <c r="L8142" t="s">
        <v>244</v>
      </c>
      <c r="M8142">
        <v>0</v>
      </c>
      <c r="N8142">
        <v>0.41789999999999999</v>
      </c>
      <c r="O8142" t="s">
        <v>298</v>
      </c>
      <c r="P8142" t="s">
        <v>15329</v>
      </c>
      <c r="Q8142" t="s">
        <v>410</v>
      </c>
      <c r="R8142" t="s">
        <v>15330</v>
      </c>
      <c r="S8142" t="s">
        <v>270</v>
      </c>
      <c r="T8142" t="b">
        <v>1</v>
      </c>
    </row>
    <row r="8143" spans="1:20" x14ac:dyDescent="0.25">
      <c r="A8143" t="s">
        <v>259</v>
      </c>
      <c r="B8143" t="s">
        <v>260</v>
      </c>
      <c r="C8143" t="s">
        <v>294</v>
      </c>
      <c r="D8143" t="s">
        <v>406</v>
      </c>
      <c r="E8143" t="s">
        <v>296</v>
      </c>
      <c r="F8143" t="s">
        <v>297</v>
      </c>
      <c r="G8143" t="s">
        <v>297</v>
      </c>
      <c r="H8143">
        <v>0.2707</v>
      </c>
      <c r="I8143" t="s">
        <v>265</v>
      </c>
      <c r="J8143" t="s">
        <v>242</v>
      </c>
      <c r="K8143" t="s">
        <v>243</v>
      </c>
      <c r="L8143" t="s">
        <v>244</v>
      </c>
      <c r="M8143">
        <v>0</v>
      </c>
      <c r="N8143">
        <v>0.2707</v>
      </c>
      <c r="O8143" t="s">
        <v>298</v>
      </c>
      <c r="P8143" t="s">
        <v>15329</v>
      </c>
      <c r="Q8143" t="s">
        <v>410</v>
      </c>
      <c r="R8143" t="s">
        <v>15330</v>
      </c>
      <c r="S8143" t="s">
        <v>270</v>
      </c>
      <c r="T8143" t="b">
        <v>1</v>
      </c>
    </row>
    <row r="8144" spans="1:20" x14ac:dyDescent="0.25">
      <c r="A8144" t="s">
        <v>236</v>
      </c>
      <c r="B8144" t="s">
        <v>236</v>
      </c>
      <c r="C8144" t="s">
        <v>237</v>
      </c>
      <c r="D8144" t="s">
        <v>566</v>
      </c>
      <c r="F8144" t="s">
        <v>393</v>
      </c>
      <c r="G8144" t="s">
        <v>240</v>
      </c>
      <c r="H8144">
        <v>0.01</v>
      </c>
      <c r="I8144" t="s">
        <v>241</v>
      </c>
      <c r="J8144" t="s">
        <v>242</v>
      </c>
      <c r="K8144" t="s">
        <v>243</v>
      </c>
      <c r="L8144" t="s">
        <v>244</v>
      </c>
      <c r="M8144">
        <v>0</v>
      </c>
      <c r="N8144">
        <v>0.01</v>
      </c>
      <c r="O8144" t="s">
        <v>1782</v>
      </c>
      <c r="P8144" t="s">
        <v>2868</v>
      </c>
      <c r="Q8144" t="s">
        <v>571</v>
      </c>
      <c r="R8144" t="s">
        <v>1423</v>
      </c>
      <c r="S8144" t="s">
        <v>249</v>
      </c>
      <c r="T8144" t="b">
        <v>0</v>
      </c>
    </row>
    <row r="8145" spans="1:20" x14ac:dyDescent="0.25">
      <c r="A8145" t="s">
        <v>259</v>
      </c>
      <c r="B8145" t="s">
        <v>1086</v>
      </c>
      <c r="C8145" t="s">
        <v>237</v>
      </c>
      <c r="D8145" t="s">
        <v>1087</v>
      </c>
      <c r="E8145" t="s">
        <v>15331</v>
      </c>
      <c r="F8145" t="s">
        <v>15332</v>
      </c>
      <c r="G8145" t="s">
        <v>15333</v>
      </c>
      <c r="H8145">
        <v>456.98</v>
      </c>
      <c r="I8145" t="s">
        <v>265</v>
      </c>
      <c r="J8145" t="s">
        <v>242</v>
      </c>
      <c r="K8145" t="s">
        <v>243</v>
      </c>
      <c r="L8145" t="s">
        <v>244</v>
      </c>
      <c r="M8145">
        <v>0</v>
      </c>
      <c r="N8145">
        <v>456.98</v>
      </c>
      <c r="O8145" t="s">
        <v>486</v>
      </c>
      <c r="P8145" t="s">
        <v>15334</v>
      </c>
      <c r="Q8145" t="s">
        <v>1092</v>
      </c>
      <c r="R8145" t="s">
        <v>15335</v>
      </c>
      <c r="S8145" t="s">
        <v>1094</v>
      </c>
      <c r="T8145" t="b">
        <v>1</v>
      </c>
    </row>
    <row r="8146" spans="1:20" x14ac:dyDescent="0.25">
      <c r="A8146" t="s">
        <v>259</v>
      </c>
      <c r="B8146" t="s">
        <v>1086</v>
      </c>
      <c r="C8146" t="s">
        <v>336</v>
      </c>
      <c r="D8146" t="s">
        <v>1087</v>
      </c>
      <c r="E8146" t="s">
        <v>15331</v>
      </c>
      <c r="F8146" t="s">
        <v>15332</v>
      </c>
      <c r="G8146" t="s">
        <v>15333</v>
      </c>
      <c r="H8146">
        <v>2401875</v>
      </c>
      <c r="I8146" t="s">
        <v>265</v>
      </c>
      <c r="J8146" t="s">
        <v>242</v>
      </c>
      <c r="K8146" t="s">
        <v>243</v>
      </c>
      <c r="L8146" t="s">
        <v>244</v>
      </c>
      <c r="M8146">
        <v>0</v>
      </c>
      <c r="N8146">
        <v>2401875</v>
      </c>
      <c r="O8146" t="s">
        <v>546</v>
      </c>
      <c r="P8146" t="s">
        <v>15334</v>
      </c>
      <c r="Q8146" t="s">
        <v>1092</v>
      </c>
      <c r="R8146" t="s">
        <v>15336</v>
      </c>
      <c r="S8146" t="s">
        <v>1094</v>
      </c>
      <c r="T8146" t="b">
        <v>1</v>
      </c>
    </row>
    <row r="8147" spans="1:20" x14ac:dyDescent="0.25">
      <c r="A8147" t="s">
        <v>259</v>
      </c>
      <c r="B8147" t="s">
        <v>382</v>
      </c>
      <c r="C8147" t="s">
        <v>237</v>
      </c>
      <c r="D8147" t="s">
        <v>383</v>
      </c>
      <c r="E8147" t="s">
        <v>4299</v>
      </c>
      <c r="F8147" t="s">
        <v>6962</v>
      </c>
      <c r="G8147" t="s">
        <v>6962</v>
      </c>
      <c r="H8147">
        <v>0.46899999999999997</v>
      </c>
      <c r="I8147" t="s">
        <v>265</v>
      </c>
      <c r="J8147" t="s">
        <v>242</v>
      </c>
      <c r="K8147" t="s">
        <v>243</v>
      </c>
      <c r="L8147" t="s">
        <v>244</v>
      </c>
      <c r="M8147">
        <v>0</v>
      </c>
      <c r="N8147">
        <v>0.46899999999999997</v>
      </c>
      <c r="O8147" t="s">
        <v>386</v>
      </c>
      <c r="P8147" t="s">
        <v>15337</v>
      </c>
      <c r="Q8147" t="s">
        <v>388</v>
      </c>
      <c r="R8147" t="s">
        <v>15338</v>
      </c>
      <c r="S8147" t="s">
        <v>390</v>
      </c>
      <c r="T8147" t="b">
        <v>1</v>
      </c>
    </row>
    <row r="8148" spans="1:20" x14ac:dyDescent="0.25">
      <c r="A8148" t="s">
        <v>259</v>
      </c>
      <c r="B8148" t="s">
        <v>382</v>
      </c>
      <c r="C8148" t="s">
        <v>294</v>
      </c>
      <c r="D8148" t="s">
        <v>383</v>
      </c>
      <c r="E8148" t="s">
        <v>4299</v>
      </c>
      <c r="F8148" t="s">
        <v>6962</v>
      </c>
      <c r="G8148" t="s">
        <v>6962</v>
      </c>
      <c r="H8148">
        <v>0.154</v>
      </c>
      <c r="I8148" t="s">
        <v>265</v>
      </c>
      <c r="J8148" t="s">
        <v>242</v>
      </c>
      <c r="K8148" t="s">
        <v>243</v>
      </c>
      <c r="L8148" t="s">
        <v>244</v>
      </c>
      <c r="M8148">
        <v>0</v>
      </c>
      <c r="N8148">
        <v>0.154</v>
      </c>
      <c r="O8148" t="s">
        <v>391</v>
      </c>
      <c r="P8148" t="s">
        <v>15337</v>
      </c>
      <c r="Q8148" t="s">
        <v>388</v>
      </c>
      <c r="R8148" t="s">
        <v>15338</v>
      </c>
      <c r="S8148" t="s">
        <v>390</v>
      </c>
      <c r="T8148" t="b">
        <v>1</v>
      </c>
    </row>
    <row r="8149" spans="1:20" x14ac:dyDescent="0.25">
      <c r="A8149" t="s">
        <v>236</v>
      </c>
      <c r="B8149" t="s">
        <v>236</v>
      </c>
      <c r="C8149" t="s">
        <v>237</v>
      </c>
      <c r="D8149" t="s">
        <v>238</v>
      </c>
      <c r="F8149" t="s">
        <v>1596</v>
      </c>
      <c r="G8149" t="s">
        <v>4896</v>
      </c>
      <c r="H8149">
        <v>5</v>
      </c>
      <c r="I8149" t="s">
        <v>254</v>
      </c>
      <c r="J8149" t="s">
        <v>242</v>
      </c>
      <c r="K8149" t="s">
        <v>243</v>
      </c>
      <c r="L8149" t="s">
        <v>244</v>
      </c>
      <c r="M8149">
        <v>0</v>
      </c>
      <c r="N8149">
        <v>5</v>
      </c>
      <c r="O8149" t="s">
        <v>1598</v>
      </c>
      <c r="P8149" t="s">
        <v>4897</v>
      </c>
      <c r="Q8149" t="s">
        <v>247</v>
      </c>
      <c r="R8149" t="s">
        <v>1600</v>
      </c>
      <c r="S8149" t="s">
        <v>249</v>
      </c>
      <c r="T8149" t="b">
        <v>0</v>
      </c>
    </row>
    <row r="8150" spans="1:20" x14ac:dyDescent="0.25">
      <c r="A8150" t="s">
        <v>259</v>
      </c>
      <c r="B8150" t="s">
        <v>260</v>
      </c>
      <c r="C8150" t="s">
        <v>237</v>
      </c>
      <c r="D8150" t="s">
        <v>2245</v>
      </c>
      <c r="E8150" t="s">
        <v>988</v>
      </c>
      <c r="F8150" t="s">
        <v>11088</v>
      </c>
      <c r="G8150" t="s">
        <v>11088</v>
      </c>
      <c r="H8150">
        <v>0.112806</v>
      </c>
      <c r="I8150" t="s">
        <v>265</v>
      </c>
      <c r="J8150" t="s">
        <v>242</v>
      </c>
      <c r="K8150" t="s">
        <v>243</v>
      </c>
      <c r="L8150" t="s">
        <v>244</v>
      </c>
      <c r="M8150">
        <v>0</v>
      </c>
      <c r="N8150">
        <v>0.112806</v>
      </c>
      <c r="O8150" t="s">
        <v>372</v>
      </c>
      <c r="P8150" t="s">
        <v>15339</v>
      </c>
      <c r="Q8150" t="s">
        <v>2249</v>
      </c>
      <c r="R8150" t="s">
        <v>15340</v>
      </c>
      <c r="S8150" t="s">
        <v>270</v>
      </c>
      <c r="T8150" t="b">
        <v>1</v>
      </c>
    </row>
    <row r="8151" spans="1:20" x14ac:dyDescent="0.25">
      <c r="A8151" t="s">
        <v>259</v>
      </c>
      <c r="B8151" t="s">
        <v>260</v>
      </c>
      <c r="C8151" t="s">
        <v>294</v>
      </c>
      <c r="D8151" t="s">
        <v>2245</v>
      </c>
      <c r="E8151" t="s">
        <v>988</v>
      </c>
      <c r="F8151" t="s">
        <v>11088</v>
      </c>
      <c r="G8151" t="s">
        <v>11088</v>
      </c>
      <c r="H8151">
        <v>5.0124000000000002E-2</v>
      </c>
      <c r="I8151" t="s">
        <v>265</v>
      </c>
      <c r="J8151" t="s">
        <v>242</v>
      </c>
      <c r="K8151" t="s">
        <v>243</v>
      </c>
      <c r="L8151" t="s">
        <v>244</v>
      </c>
      <c r="M8151">
        <v>0</v>
      </c>
      <c r="N8151">
        <v>5.0124000000000002E-2</v>
      </c>
      <c r="O8151" t="s">
        <v>372</v>
      </c>
      <c r="P8151" t="s">
        <v>15339</v>
      </c>
      <c r="Q8151" t="s">
        <v>2249</v>
      </c>
      <c r="R8151" t="s">
        <v>15340</v>
      </c>
      <c r="S8151" t="s">
        <v>270</v>
      </c>
      <c r="T8151" t="b">
        <v>1</v>
      </c>
    </row>
    <row r="8152" spans="1:20" x14ac:dyDescent="0.25">
      <c r="A8152" t="s">
        <v>259</v>
      </c>
      <c r="B8152" t="s">
        <v>260</v>
      </c>
      <c r="C8152" t="s">
        <v>237</v>
      </c>
      <c r="D8152" t="s">
        <v>635</v>
      </c>
      <c r="E8152" t="s">
        <v>1194</v>
      </c>
      <c r="F8152" t="s">
        <v>3442</v>
      </c>
      <c r="G8152" t="s">
        <v>3442</v>
      </c>
      <c r="H8152">
        <v>2.8799999999999999E-2</v>
      </c>
      <c r="I8152" t="s">
        <v>265</v>
      </c>
      <c r="J8152" t="s">
        <v>242</v>
      </c>
      <c r="K8152" t="s">
        <v>243</v>
      </c>
      <c r="L8152" t="s">
        <v>244</v>
      </c>
      <c r="M8152">
        <v>0</v>
      </c>
      <c r="N8152">
        <v>2.8799999999999999E-2</v>
      </c>
      <c r="O8152" t="s">
        <v>324</v>
      </c>
      <c r="P8152" t="s">
        <v>15341</v>
      </c>
      <c r="Q8152" t="s">
        <v>639</v>
      </c>
      <c r="R8152" t="s">
        <v>15342</v>
      </c>
      <c r="S8152" t="s">
        <v>270</v>
      </c>
      <c r="T8152" t="b">
        <v>1</v>
      </c>
    </row>
    <row r="8153" spans="1:20" x14ac:dyDescent="0.25">
      <c r="A8153" t="s">
        <v>236</v>
      </c>
      <c r="B8153" t="s">
        <v>236</v>
      </c>
      <c r="C8153" t="s">
        <v>237</v>
      </c>
      <c r="D8153" t="s">
        <v>1198</v>
      </c>
      <c r="F8153" t="s">
        <v>356</v>
      </c>
      <c r="G8153" t="s">
        <v>5108</v>
      </c>
      <c r="H8153">
        <v>4.6600000000000001E-3</v>
      </c>
      <c r="I8153" t="s">
        <v>254</v>
      </c>
      <c r="J8153" t="s">
        <v>242</v>
      </c>
      <c r="K8153" t="s">
        <v>243</v>
      </c>
      <c r="L8153" t="s">
        <v>244</v>
      </c>
      <c r="M8153">
        <v>0</v>
      </c>
      <c r="N8153">
        <v>4.6600000000000001E-3</v>
      </c>
      <c r="O8153" t="s">
        <v>358</v>
      </c>
      <c r="P8153" t="s">
        <v>5109</v>
      </c>
      <c r="Q8153" t="s">
        <v>1201</v>
      </c>
      <c r="R8153" t="s">
        <v>1202</v>
      </c>
      <c r="S8153" t="s">
        <v>249</v>
      </c>
      <c r="T8153" t="b">
        <v>0</v>
      </c>
    </row>
    <row r="8154" spans="1:20" x14ac:dyDescent="0.25">
      <c r="A8154" t="s">
        <v>259</v>
      </c>
      <c r="B8154" t="s">
        <v>260</v>
      </c>
      <c r="C8154" t="s">
        <v>237</v>
      </c>
      <c r="D8154" t="s">
        <v>3071</v>
      </c>
      <c r="E8154" t="s">
        <v>4156</v>
      </c>
      <c r="F8154" t="s">
        <v>4157</v>
      </c>
      <c r="G8154" t="s">
        <v>4157</v>
      </c>
      <c r="H8154">
        <v>0.192</v>
      </c>
      <c r="I8154" t="s">
        <v>265</v>
      </c>
      <c r="J8154" t="s">
        <v>242</v>
      </c>
      <c r="K8154" t="s">
        <v>243</v>
      </c>
      <c r="L8154" t="s">
        <v>244</v>
      </c>
      <c r="M8154">
        <v>0</v>
      </c>
      <c r="N8154">
        <v>0.192</v>
      </c>
      <c r="O8154" t="s">
        <v>1919</v>
      </c>
      <c r="P8154" t="s">
        <v>7521</v>
      </c>
      <c r="Q8154" t="s">
        <v>3076</v>
      </c>
      <c r="R8154" t="s">
        <v>15343</v>
      </c>
      <c r="S8154" t="s">
        <v>270</v>
      </c>
      <c r="T8154" t="b">
        <v>0</v>
      </c>
    </row>
    <row r="8155" spans="1:20" x14ac:dyDescent="0.25">
      <c r="A8155" t="s">
        <v>259</v>
      </c>
      <c r="B8155" t="s">
        <v>260</v>
      </c>
      <c r="C8155" t="s">
        <v>294</v>
      </c>
      <c r="D8155" t="s">
        <v>3071</v>
      </c>
      <c r="E8155" t="s">
        <v>4156</v>
      </c>
      <c r="F8155" t="s">
        <v>4157</v>
      </c>
      <c r="G8155" t="s">
        <v>4157</v>
      </c>
      <c r="H8155">
        <v>9.9000000000000005E-2</v>
      </c>
      <c r="I8155" t="s">
        <v>265</v>
      </c>
      <c r="J8155" t="s">
        <v>242</v>
      </c>
      <c r="K8155" t="s">
        <v>243</v>
      </c>
      <c r="L8155" t="s">
        <v>244</v>
      </c>
      <c r="M8155">
        <v>0</v>
      </c>
      <c r="N8155">
        <v>9.9000000000000005E-2</v>
      </c>
      <c r="O8155" t="s">
        <v>486</v>
      </c>
      <c r="P8155" t="s">
        <v>7521</v>
      </c>
      <c r="Q8155" t="s">
        <v>3076</v>
      </c>
      <c r="R8155" t="s">
        <v>15343</v>
      </c>
      <c r="S8155" t="s">
        <v>270</v>
      </c>
      <c r="T8155" t="b">
        <v>0</v>
      </c>
    </row>
    <row r="8156" spans="1:20" x14ac:dyDescent="0.25">
      <c r="A8156" t="s">
        <v>236</v>
      </c>
      <c r="B8156" t="s">
        <v>236</v>
      </c>
      <c r="C8156" t="s">
        <v>237</v>
      </c>
      <c r="D8156" t="s">
        <v>314</v>
      </c>
      <c r="F8156" t="s">
        <v>2718</v>
      </c>
      <c r="G8156" t="s">
        <v>1053</v>
      </c>
      <c r="H8156">
        <v>0</v>
      </c>
      <c r="I8156" t="s">
        <v>254</v>
      </c>
      <c r="J8156" t="s">
        <v>242</v>
      </c>
      <c r="K8156" t="s">
        <v>243</v>
      </c>
      <c r="L8156" t="s">
        <v>244</v>
      </c>
      <c r="M8156">
        <v>0</v>
      </c>
      <c r="N8156">
        <v>0</v>
      </c>
      <c r="O8156" t="s">
        <v>4331</v>
      </c>
      <c r="P8156" t="s">
        <v>7839</v>
      </c>
      <c r="Q8156" t="s">
        <v>318</v>
      </c>
      <c r="R8156" t="s">
        <v>2994</v>
      </c>
      <c r="S8156" t="s">
        <v>249</v>
      </c>
      <c r="T8156" t="b">
        <v>0</v>
      </c>
    </row>
    <row r="8157" spans="1:20" x14ac:dyDescent="0.25">
      <c r="A8157" t="s">
        <v>259</v>
      </c>
      <c r="B8157" t="s">
        <v>260</v>
      </c>
      <c r="C8157" t="s">
        <v>237</v>
      </c>
      <c r="D8157" t="s">
        <v>280</v>
      </c>
      <c r="E8157" t="s">
        <v>3720</v>
      </c>
      <c r="F8157" t="s">
        <v>3721</v>
      </c>
      <c r="G8157" t="s">
        <v>3721</v>
      </c>
      <c r="H8157">
        <v>4.1920000000000002</v>
      </c>
      <c r="I8157" t="s">
        <v>265</v>
      </c>
      <c r="J8157" t="s">
        <v>242</v>
      </c>
      <c r="K8157" t="s">
        <v>243</v>
      </c>
      <c r="L8157" t="s">
        <v>244</v>
      </c>
      <c r="M8157">
        <v>0</v>
      </c>
      <c r="N8157">
        <v>4.1920000000000002</v>
      </c>
      <c r="O8157" t="s">
        <v>331</v>
      </c>
      <c r="P8157" t="s">
        <v>15344</v>
      </c>
      <c r="Q8157" t="s">
        <v>285</v>
      </c>
      <c r="R8157" t="s">
        <v>15345</v>
      </c>
      <c r="S8157" t="s">
        <v>270</v>
      </c>
      <c r="T8157" t="b">
        <v>1</v>
      </c>
    </row>
    <row r="8158" spans="1:20" x14ac:dyDescent="0.25">
      <c r="A8158" t="s">
        <v>259</v>
      </c>
      <c r="B8158" t="s">
        <v>260</v>
      </c>
      <c r="C8158" t="s">
        <v>336</v>
      </c>
      <c r="D8158" t="s">
        <v>280</v>
      </c>
      <c r="E8158" t="s">
        <v>3720</v>
      </c>
      <c r="F8158" t="s">
        <v>3721</v>
      </c>
      <c r="G8158" t="s">
        <v>3721</v>
      </c>
      <c r="H8158">
        <v>21666</v>
      </c>
      <c r="I8158" t="s">
        <v>265</v>
      </c>
      <c r="J8158" t="s">
        <v>242</v>
      </c>
      <c r="K8158" t="s">
        <v>243</v>
      </c>
      <c r="L8158" t="s">
        <v>244</v>
      </c>
      <c r="M8158">
        <v>0</v>
      </c>
      <c r="N8158">
        <v>21666</v>
      </c>
      <c r="O8158" t="s">
        <v>324</v>
      </c>
      <c r="P8158" t="s">
        <v>15344</v>
      </c>
      <c r="Q8158" t="s">
        <v>285</v>
      </c>
      <c r="R8158" t="s">
        <v>15346</v>
      </c>
      <c r="S8158" t="s">
        <v>270</v>
      </c>
      <c r="T8158" t="b">
        <v>1</v>
      </c>
    </row>
    <row r="8159" spans="1:20" x14ac:dyDescent="0.25">
      <c r="A8159" t="s">
        <v>259</v>
      </c>
      <c r="B8159" t="s">
        <v>260</v>
      </c>
      <c r="C8159" t="s">
        <v>336</v>
      </c>
      <c r="D8159" t="s">
        <v>280</v>
      </c>
      <c r="E8159" t="s">
        <v>3720</v>
      </c>
      <c r="F8159" t="s">
        <v>3721</v>
      </c>
      <c r="G8159" t="s">
        <v>3721</v>
      </c>
      <c r="H8159">
        <v>41863</v>
      </c>
      <c r="I8159" t="s">
        <v>265</v>
      </c>
      <c r="J8159" t="s">
        <v>242</v>
      </c>
      <c r="K8159" t="s">
        <v>243</v>
      </c>
      <c r="L8159" t="s">
        <v>244</v>
      </c>
      <c r="M8159">
        <v>0</v>
      </c>
      <c r="N8159">
        <v>41863</v>
      </c>
      <c r="O8159" t="s">
        <v>324</v>
      </c>
      <c r="P8159" t="s">
        <v>15344</v>
      </c>
      <c r="Q8159" t="s">
        <v>285</v>
      </c>
      <c r="R8159" t="s">
        <v>15347</v>
      </c>
      <c r="S8159" t="s">
        <v>270</v>
      </c>
      <c r="T8159" t="b">
        <v>1</v>
      </c>
    </row>
    <row r="8160" spans="1:20" x14ac:dyDescent="0.25">
      <c r="A8160" t="s">
        <v>236</v>
      </c>
      <c r="B8160" t="s">
        <v>236</v>
      </c>
      <c r="C8160" t="s">
        <v>237</v>
      </c>
      <c r="D8160" t="s">
        <v>250</v>
      </c>
      <c r="F8160" t="s">
        <v>1596</v>
      </c>
      <c r="G8160" t="s">
        <v>15348</v>
      </c>
      <c r="H8160">
        <v>3.2499999999999999E-3</v>
      </c>
      <c r="I8160" t="s">
        <v>561</v>
      </c>
      <c r="J8160" t="s">
        <v>242</v>
      </c>
      <c r="K8160" t="s">
        <v>243</v>
      </c>
      <c r="L8160" t="s">
        <v>244</v>
      </c>
      <c r="M8160">
        <v>0</v>
      </c>
      <c r="N8160">
        <v>3.2499999999999999E-3</v>
      </c>
      <c r="O8160" t="s">
        <v>432</v>
      </c>
      <c r="P8160" t="s">
        <v>15349</v>
      </c>
      <c r="Q8160" t="s">
        <v>257</v>
      </c>
      <c r="R8160" t="s">
        <v>6509</v>
      </c>
      <c r="S8160" t="s">
        <v>249</v>
      </c>
      <c r="T8160" t="b">
        <v>1</v>
      </c>
    </row>
    <row r="8161" spans="1:20" x14ac:dyDescent="0.25">
      <c r="A8161" t="s">
        <v>259</v>
      </c>
      <c r="B8161" t="s">
        <v>260</v>
      </c>
      <c r="C8161" t="s">
        <v>237</v>
      </c>
      <c r="D8161" t="s">
        <v>450</v>
      </c>
      <c r="E8161" t="s">
        <v>1516</v>
      </c>
      <c r="F8161" t="s">
        <v>1517</v>
      </c>
      <c r="G8161" t="s">
        <v>1517</v>
      </c>
      <c r="H8161">
        <v>0.35699999999999998</v>
      </c>
      <c r="I8161" t="s">
        <v>265</v>
      </c>
      <c r="J8161" t="s">
        <v>242</v>
      </c>
      <c r="K8161" t="s">
        <v>243</v>
      </c>
      <c r="L8161" t="s">
        <v>244</v>
      </c>
      <c r="M8161">
        <v>0</v>
      </c>
      <c r="N8161">
        <v>0.35699999999999998</v>
      </c>
      <c r="O8161" t="s">
        <v>331</v>
      </c>
      <c r="P8161" t="s">
        <v>15350</v>
      </c>
      <c r="Q8161" t="s">
        <v>453</v>
      </c>
      <c r="R8161" t="s">
        <v>15351</v>
      </c>
      <c r="S8161" t="s">
        <v>270</v>
      </c>
      <c r="T8161" t="b">
        <v>1</v>
      </c>
    </row>
    <row r="8162" spans="1:20" x14ac:dyDescent="0.25">
      <c r="A8162" t="s">
        <v>259</v>
      </c>
      <c r="B8162" t="s">
        <v>260</v>
      </c>
      <c r="C8162" t="s">
        <v>294</v>
      </c>
      <c r="D8162" t="s">
        <v>450</v>
      </c>
      <c r="E8162" t="s">
        <v>1516</v>
      </c>
      <c r="F8162" t="s">
        <v>1517</v>
      </c>
      <c r="G8162" t="s">
        <v>1517</v>
      </c>
      <c r="H8162">
        <v>0.105</v>
      </c>
      <c r="I8162" t="s">
        <v>265</v>
      </c>
      <c r="J8162" t="s">
        <v>242</v>
      </c>
      <c r="K8162" t="s">
        <v>243</v>
      </c>
      <c r="L8162" t="s">
        <v>244</v>
      </c>
      <c r="M8162">
        <v>0</v>
      </c>
      <c r="N8162">
        <v>0.105</v>
      </c>
      <c r="O8162" t="s">
        <v>324</v>
      </c>
      <c r="P8162" t="s">
        <v>15350</v>
      </c>
      <c r="Q8162" t="s">
        <v>453</v>
      </c>
      <c r="R8162" t="s">
        <v>15351</v>
      </c>
      <c r="S8162" t="s">
        <v>270</v>
      </c>
      <c r="T8162" t="b">
        <v>1</v>
      </c>
    </row>
    <row r="8163" spans="1:20" x14ac:dyDescent="0.25">
      <c r="A8163" t="s">
        <v>236</v>
      </c>
      <c r="B8163" t="s">
        <v>236</v>
      </c>
      <c r="C8163" t="s">
        <v>237</v>
      </c>
      <c r="D8163" t="s">
        <v>566</v>
      </c>
      <c r="E8163" t="s">
        <v>251</v>
      </c>
      <c r="F8163" t="s">
        <v>455</v>
      </c>
      <c r="G8163" t="s">
        <v>9835</v>
      </c>
      <c r="H8163">
        <v>7.22E-2</v>
      </c>
      <c r="I8163" t="s">
        <v>254</v>
      </c>
      <c r="J8163" t="s">
        <v>242</v>
      </c>
      <c r="K8163" t="s">
        <v>243</v>
      </c>
      <c r="L8163" t="s">
        <v>244</v>
      </c>
      <c r="M8163">
        <v>0</v>
      </c>
      <c r="N8163">
        <v>7.22E-2</v>
      </c>
      <c r="O8163" t="s">
        <v>255</v>
      </c>
      <c r="P8163" t="s">
        <v>15352</v>
      </c>
      <c r="Q8163" t="s">
        <v>571</v>
      </c>
      <c r="R8163" t="s">
        <v>2785</v>
      </c>
      <c r="S8163" t="s">
        <v>249</v>
      </c>
      <c r="T8163" t="b">
        <v>1</v>
      </c>
    </row>
    <row r="8164" spans="1:20" x14ac:dyDescent="0.25">
      <c r="A8164" t="s">
        <v>259</v>
      </c>
      <c r="B8164" t="s">
        <v>260</v>
      </c>
      <c r="C8164" t="s">
        <v>237</v>
      </c>
      <c r="D8164" t="s">
        <v>956</v>
      </c>
      <c r="E8164" t="s">
        <v>1181</v>
      </c>
      <c r="F8164" t="s">
        <v>3541</v>
      </c>
      <c r="G8164" t="s">
        <v>3541</v>
      </c>
      <c r="H8164">
        <v>0.755</v>
      </c>
      <c r="I8164" t="s">
        <v>265</v>
      </c>
      <c r="J8164" t="s">
        <v>242</v>
      </c>
      <c r="K8164" t="s">
        <v>243</v>
      </c>
      <c r="L8164" t="s">
        <v>244</v>
      </c>
      <c r="M8164">
        <v>0</v>
      </c>
      <c r="N8164">
        <v>0.755</v>
      </c>
      <c r="O8164" t="s">
        <v>324</v>
      </c>
      <c r="P8164" t="s">
        <v>15353</v>
      </c>
      <c r="Q8164" t="s">
        <v>960</v>
      </c>
      <c r="R8164" t="s">
        <v>15354</v>
      </c>
      <c r="S8164" t="s">
        <v>270</v>
      </c>
      <c r="T8164" t="b">
        <v>1</v>
      </c>
    </row>
    <row r="8165" spans="1:20" x14ac:dyDescent="0.25">
      <c r="A8165" t="s">
        <v>259</v>
      </c>
      <c r="B8165" t="s">
        <v>260</v>
      </c>
      <c r="C8165" t="s">
        <v>294</v>
      </c>
      <c r="D8165" t="s">
        <v>956</v>
      </c>
      <c r="E8165" t="s">
        <v>1181</v>
      </c>
      <c r="F8165" t="s">
        <v>3541</v>
      </c>
      <c r="G8165" t="s">
        <v>3541</v>
      </c>
      <c r="H8165">
        <v>0.23</v>
      </c>
      <c r="I8165" t="s">
        <v>265</v>
      </c>
      <c r="J8165" t="s">
        <v>242</v>
      </c>
      <c r="K8165" t="s">
        <v>243</v>
      </c>
      <c r="L8165" t="s">
        <v>244</v>
      </c>
      <c r="M8165">
        <v>0</v>
      </c>
      <c r="N8165">
        <v>0.23</v>
      </c>
      <c r="O8165" t="s">
        <v>324</v>
      </c>
      <c r="P8165" t="s">
        <v>15353</v>
      </c>
      <c r="Q8165" t="s">
        <v>960</v>
      </c>
      <c r="R8165" t="s">
        <v>15354</v>
      </c>
      <c r="S8165" t="s">
        <v>270</v>
      </c>
      <c r="T8165" t="b">
        <v>1</v>
      </c>
    </row>
    <row r="8166" spans="1:20" x14ac:dyDescent="0.25">
      <c r="A8166" t="s">
        <v>236</v>
      </c>
      <c r="B8166" t="s">
        <v>236</v>
      </c>
      <c r="C8166" t="s">
        <v>237</v>
      </c>
      <c r="D8166" t="s">
        <v>314</v>
      </c>
      <c r="F8166" t="s">
        <v>1596</v>
      </c>
      <c r="G8166" t="s">
        <v>1597</v>
      </c>
      <c r="H8166">
        <v>0.02</v>
      </c>
      <c r="I8166" t="s">
        <v>241</v>
      </c>
      <c r="J8166" t="s">
        <v>242</v>
      </c>
      <c r="K8166" t="s">
        <v>243</v>
      </c>
      <c r="L8166" t="s">
        <v>244</v>
      </c>
      <c r="M8166">
        <v>0</v>
      </c>
      <c r="N8166">
        <v>0.02</v>
      </c>
      <c r="O8166" t="s">
        <v>1782</v>
      </c>
      <c r="P8166" t="s">
        <v>9565</v>
      </c>
      <c r="Q8166" t="s">
        <v>318</v>
      </c>
      <c r="R8166" t="s">
        <v>2310</v>
      </c>
      <c r="S8166" t="s">
        <v>249</v>
      </c>
      <c r="T8166" t="b">
        <v>0</v>
      </c>
    </row>
    <row r="8167" spans="1:20" x14ac:dyDescent="0.25">
      <c r="A8167" t="s">
        <v>259</v>
      </c>
      <c r="B8167" t="s">
        <v>260</v>
      </c>
      <c r="C8167" t="s">
        <v>237</v>
      </c>
      <c r="D8167" t="s">
        <v>1718</v>
      </c>
      <c r="E8167" t="s">
        <v>8397</v>
      </c>
      <c r="F8167" t="s">
        <v>15355</v>
      </c>
      <c r="G8167" t="s">
        <v>15356</v>
      </c>
      <c r="H8167">
        <v>4.8241440000000004</v>
      </c>
      <c r="I8167" t="s">
        <v>265</v>
      </c>
      <c r="J8167" t="s">
        <v>242</v>
      </c>
      <c r="K8167" t="s">
        <v>243</v>
      </c>
      <c r="L8167" t="s">
        <v>244</v>
      </c>
      <c r="M8167">
        <v>0</v>
      </c>
      <c r="N8167">
        <v>4.8241440000000004</v>
      </c>
      <c r="O8167" t="s">
        <v>372</v>
      </c>
      <c r="P8167" t="s">
        <v>15357</v>
      </c>
      <c r="Q8167" t="s">
        <v>1722</v>
      </c>
      <c r="R8167" t="s">
        <v>15358</v>
      </c>
      <c r="S8167" t="s">
        <v>270</v>
      </c>
      <c r="T8167" t="b">
        <v>1</v>
      </c>
    </row>
    <row r="8168" spans="1:20" x14ac:dyDescent="0.25">
      <c r="A8168" t="s">
        <v>259</v>
      </c>
      <c r="B8168" t="s">
        <v>260</v>
      </c>
      <c r="C8168" t="s">
        <v>294</v>
      </c>
      <c r="D8168" t="s">
        <v>1718</v>
      </c>
      <c r="E8168" t="s">
        <v>8397</v>
      </c>
      <c r="F8168" t="s">
        <v>15355</v>
      </c>
      <c r="G8168" t="s">
        <v>15356</v>
      </c>
      <c r="H8168">
        <v>2.5476429999999999</v>
      </c>
      <c r="I8168" t="s">
        <v>265</v>
      </c>
      <c r="J8168" t="s">
        <v>242</v>
      </c>
      <c r="K8168" t="s">
        <v>243</v>
      </c>
      <c r="L8168" t="s">
        <v>244</v>
      </c>
      <c r="M8168">
        <v>0</v>
      </c>
      <c r="N8168">
        <v>2.5476429999999999</v>
      </c>
      <c r="O8168" t="s">
        <v>372</v>
      </c>
      <c r="P8168" t="s">
        <v>15357</v>
      </c>
      <c r="Q8168" t="s">
        <v>1722</v>
      </c>
      <c r="R8168" t="s">
        <v>15358</v>
      </c>
      <c r="S8168" t="s">
        <v>270</v>
      </c>
      <c r="T8168" t="b">
        <v>1</v>
      </c>
    </row>
    <row r="8169" spans="1:20" x14ac:dyDescent="0.25">
      <c r="A8169" t="s">
        <v>259</v>
      </c>
      <c r="B8169" t="s">
        <v>260</v>
      </c>
      <c r="C8169" t="s">
        <v>237</v>
      </c>
      <c r="D8169" t="s">
        <v>2292</v>
      </c>
      <c r="E8169" t="s">
        <v>5052</v>
      </c>
      <c r="F8169" t="s">
        <v>5053</v>
      </c>
      <c r="G8169" t="s">
        <v>5054</v>
      </c>
      <c r="H8169">
        <v>8.2400000000000001E-2</v>
      </c>
      <c r="I8169" t="s">
        <v>265</v>
      </c>
      <c r="J8169" t="s">
        <v>242</v>
      </c>
      <c r="K8169" t="s">
        <v>243</v>
      </c>
      <c r="L8169" t="s">
        <v>244</v>
      </c>
      <c r="M8169">
        <v>0</v>
      </c>
      <c r="N8169">
        <v>8.2400000000000001E-2</v>
      </c>
      <c r="O8169" t="s">
        <v>266</v>
      </c>
      <c r="P8169" t="s">
        <v>15359</v>
      </c>
      <c r="Q8169" t="s">
        <v>2297</v>
      </c>
      <c r="R8169" t="s">
        <v>15360</v>
      </c>
      <c r="S8169" t="s">
        <v>270</v>
      </c>
      <c r="T8169" t="b">
        <v>1</v>
      </c>
    </row>
    <row r="8170" spans="1:20" x14ac:dyDescent="0.25">
      <c r="A8170" t="s">
        <v>236</v>
      </c>
      <c r="B8170" t="s">
        <v>236</v>
      </c>
      <c r="C8170" t="s">
        <v>237</v>
      </c>
      <c r="D8170" t="s">
        <v>392</v>
      </c>
      <c r="E8170" t="s">
        <v>251</v>
      </c>
      <c r="F8170" t="s">
        <v>773</v>
      </c>
      <c r="G8170" t="s">
        <v>1349</v>
      </c>
      <c r="H8170">
        <v>0</v>
      </c>
      <c r="I8170" t="s">
        <v>241</v>
      </c>
      <c r="J8170" t="s">
        <v>242</v>
      </c>
      <c r="K8170" t="s">
        <v>243</v>
      </c>
      <c r="L8170" t="s">
        <v>244</v>
      </c>
      <c r="M8170">
        <v>0</v>
      </c>
      <c r="N8170">
        <v>0</v>
      </c>
      <c r="O8170" t="s">
        <v>255</v>
      </c>
      <c r="P8170" t="s">
        <v>15361</v>
      </c>
      <c r="Q8170" t="s">
        <v>397</v>
      </c>
      <c r="R8170" t="s">
        <v>5000</v>
      </c>
      <c r="S8170" t="s">
        <v>249</v>
      </c>
      <c r="T8170" t="b">
        <v>1</v>
      </c>
    </row>
    <row r="8171" spans="1:20" x14ac:dyDescent="0.25">
      <c r="A8171" t="s">
        <v>259</v>
      </c>
      <c r="B8171" t="s">
        <v>260</v>
      </c>
      <c r="C8171" t="s">
        <v>237</v>
      </c>
      <c r="D8171" t="s">
        <v>3071</v>
      </c>
      <c r="E8171" t="s">
        <v>2111</v>
      </c>
      <c r="F8171" t="s">
        <v>3267</v>
      </c>
      <c r="G8171" t="s">
        <v>3267</v>
      </c>
      <c r="H8171">
        <v>0.38300000000000001</v>
      </c>
      <c r="I8171" t="s">
        <v>265</v>
      </c>
      <c r="J8171" t="s">
        <v>242</v>
      </c>
      <c r="K8171" t="s">
        <v>243</v>
      </c>
      <c r="L8171" t="s">
        <v>244</v>
      </c>
      <c r="M8171">
        <v>0</v>
      </c>
      <c r="N8171">
        <v>0.38300000000000001</v>
      </c>
      <c r="O8171" t="s">
        <v>1919</v>
      </c>
      <c r="P8171" t="s">
        <v>6837</v>
      </c>
      <c r="Q8171" t="s">
        <v>3076</v>
      </c>
      <c r="R8171" t="s">
        <v>15362</v>
      </c>
      <c r="S8171" t="s">
        <v>270</v>
      </c>
      <c r="T8171" t="b">
        <v>0</v>
      </c>
    </row>
    <row r="8172" spans="1:20" x14ac:dyDescent="0.25">
      <c r="A8172" t="s">
        <v>259</v>
      </c>
      <c r="B8172" t="s">
        <v>260</v>
      </c>
      <c r="C8172" t="s">
        <v>294</v>
      </c>
      <c r="D8172" t="s">
        <v>3071</v>
      </c>
      <c r="E8172" t="s">
        <v>2111</v>
      </c>
      <c r="F8172" t="s">
        <v>3267</v>
      </c>
      <c r="G8172" t="s">
        <v>3267</v>
      </c>
      <c r="H8172">
        <v>0.19900000000000001</v>
      </c>
      <c r="I8172" t="s">
        <v>265</v>
      </c>
      <c r="J8172" t="s">
        <v>242</v>
      </c>
      <c r="K8172" t="s">
        <v>243</v>
      </c>
      <c r="L8172" t="s">
        <v>244</v>
      </c>
      <c r="M8172">
        <v>0</v>
      </c>
      <c r="N8172">
        <v>0.19900000000000001</v>
      </c>
      <c r="O8172" t="s">
        <v>1919</v>
      </c>
      <c r="P8172" t="s">
        <v>6837</v>
      </c>
      <c r="Q8172" t="s">
        <v>3076</v>
      </c>
      <c r="R8172" t="s">
        <v>15362</v>
      </c>
      <c r="S8172" t="s">
        <v>270</v>
      </c>
      <c r="T8172" t="b">
        <v>0</v>
      </c>
    </row>
    <row r="8173" spans="1:20" x14ac:dyDescent="0.25">
      <c r="A8173" t="s">
        <v>236</v>
      </c>
      <c r="B8173" t="s">
        <v>236</v>
      </c>
      <c r="C8173" t="s">
        <v>237</v>
      </c>
      <c r="D8173" t="s">
        <v>250</v>
      </c>
      <c r="E8173" t="s">
        <v>251</v>
      </c>
      <c r="F8173" t="s">
        <v>773</v>
      </c>
      <c r="G8173" t="s">
        <v>2905</v>
      </c>
      <c r="H8173">
        <v>5.1999999999999998E-3</v>
      </c>
      <c r="I8173" t="s">
        <v>254</v>
      </c>
      <c r="J8173" t="s">
        <v>242</v>
      </c>
      <c r="K8173" t="s">
        <v>243</v>
      </c>
      <c r="L8173" t="s">
        <v>244</v>
      </c>
      <c r="M8173">
        <v>0</v>
      </c>
      <c r="N8173">
        <v>5.1999999999999998E-3</v>
      </c>
      <c r="O8173" t="s">
        <v>255</v>
      </c>
      <c r="P8173" t="s">
        <v>15363</v>
      </c>
      <c r="Q8173" t="s">
        <v>257</v>
      </c>
      <c r="R8173" t="s">
        <v>820</v>
      </c>
      <c r="S8173" t="s">
        <v>249</v>
      </c>
      <c r="T8173" t="b">
        <v>1</v>
      </c>
    </row>
    <row r="8174" spans="1:20" x14ac:dyDescent="0.25">
      <c r="A8174" t="s">
        <v>259</v>
      </c>
      <c r="B8174" t="s">
        <v>260</v>
      </c>
      <c r="C8174" t="s">
        <v>237</v>
      </c>
      <c r="D8174" t="s">
        <v>917</v>
      </c>
      <c r="E8174" t="s">
        <v>3035</v>
      </c>
      <c r="F8174" t="s">
        <v>7228</v>
      </c>
      <c r="G8174" t="s">
        <v>7229</v>
      </c>
      <c r="H8174">
        <v>0.32135999999999998</v>
      </c>
      <c r="I8174" t="s">
        <v>265</v>
      </c>
      <c r="J8174" t="s">
        <v>242</v>
      </c>
      <c r="K8174" t="s">
        <v>243</v>
      </c>
      <c r="L8174" t="s">
        <v>244</v>
      </c>
      <c r="M8174">
        <v>0</v>
      </c>
      <c r="N8174">
        <v>0.32135999999999998</v>
      </c>
      <c r="O8174" t="s">
        <v>372</v>
      </c>
      <c r="P8174" t="s">
        <v>15364</v>
      </c>
      <c r="Q8174" t="s">
        <v>922</v>
      </c>
      <c r="R8174" t="s">
        <v>15365</v>
      </c>
      <c r="S8174" t="s">
        <v>270</v>
      </c>
      <c r="T8174" t="b">
        <v>1</v>
      </c>
    </row>
    <row r="8175" spans="1:20" x14ac:dyDescent="0.25">
      <c r="A8175" t="s">
        <v>259</v>
      </c>
      <c r="B8175" t="s">
        <v>260</v>
      </c>
      <c r="C8175" t="s">
        <v>294</v>
      </c>
      <c r="D8175" t="s">
        <v>917</v>
      </c>
      <c r="E8175" t="s">
        <v>3035</v>
      </c>
      <c r="F8175" t="s">
        <v>7228</v>
      </c>
      <c r="G8175" t="s">
        <v>7229</v>
      </c>
      <c r="H8175">
        <v>0.1648</v>
      </c>
      <c r="I8175" t="s">
        <v>265</v>
      </c>
      <c r="J8175" t="s">
        <v>242</v>
      </c>
      <c r="K8175" t="s">
        <v>243</v>
      </c>
      <c r="L8175" t="s">
        <v>244</v>
      </c>
      <c r="M8175">
        <v>0</v>
      </c>
      <c r="N8175">
        <v>0.1648</v>
      </c>
      <c r="O8175" t="s">
        <v>1258</v>
      </c>
      <c r="P8175" t="s">
        <v>15364</v>
      </c>
      <c r="Q8175" t="s">
        <v>922</v>
      </c>
      <c r="R8175" t="s">
        <v>15365</v>
      </c>
      <c r="S8175" t="s">
        <v>270</v>
      </c>
      <c r="T8175" t="b">
        <v>1</v>
      </c>
    </row>
    <row r="8176" spans="1:20" x14ac:dyDescent="0.25">
      <c r="A8176" t="s">
        <v>259</v>
      </c>
      <c r="B8176" t="s">
        <v>260</v>
      </c>
      <c r="C8176" t="s">
        <v>237</v>
      </c>
      <c r="D8176" t="s">
        <v>2549</v>
      </c>
      <c r="E8176" t="s">
        <v>8885</v>
      </c>
      <c r="F8176" t="s">
        <v>15366</v>
      </c>
      <c r="G8176" t="s">
        <v>15367</v>
      </c>
      <c r="H8176">
        <v>3.8399999999999997E-2</v>
      </c>
      <c r="I8176" t="s">
        <v>265</v>
      </c>
      <c r="J8176" t="s">
        <v>242</v>
      </c>
      <c r="K8176" t="s">
        <v>243</v>
      </c>
      <c r="L8176" t="s">
        <v>244</v>
      </c>
      <c r="M8176">
        <v>0</v>
      </c>
      <c r="N8176">
        <v>3.8399999999999997E-2</v>
      </c>
      <c r="O8176" t="s">
        <v>324</v>
      </c>
      <c r="P8176" t="s">
        <v>15368</v>
      </c>
      <c r="Q8176" t="s">
        <v>2554</v>
      </c>
      <c r="R8176" t="s">
        <v>15369</v>
      </c>
      <c r="S8176" t="s">
        <v>270</v>
      </c>
      <c r="T8176" t="b">
        <v>1</v>
      </c>
    </row>
    <row r="8177" spans="1:20" x14ac:dyDescent="0.25">
      <c r="A8177" t="s">
        <v>259</v>
      </c>
      <c r="B8177" t="s">
        <v>260</v>
      </c>
      <c r="C8177" t="s">
        <v>237</v>
      </c>
      <c r="D8177" t="s">
        <v>4334</v>
      </c>
      <c r="E8177" t="s">
        <v>4335</v>
      </c>
      <c r="F8177" t="s">
        <v>10991</v>
      </c>
      <c r="G8177" t="s">
        <v>10991</v>
      </c>
      <c r="H8177">
        <v>1.8</v>
      </c>
      <c r="I8177" t="s">
        <v>265</v>
      </c>
      <c r="J8177" t="s">
        <v>242</v>
      </c>
      <c r="K8177" t="s">
        <v>243</v>
      </c>
      <c r="L8177" t="s">
        <v>244</v>
      </c>
      <c r="M8177">
        <v>0</v>
      </c>
      <c r="N8177">
        <v>1.8</v>
      </c>
      <c r="O8177" t="s">
        <v>3404</v>
      </c>
      <c r="P8177" t="s">
        <v>15370</v>
      </c>
      <c r="Q8177" t="s">
        <v>4338</v>
      </c>
      <c r="R8177" t="s">
        <v>15371</v>
      </c>
      <c r="S8177" t="s">
        <v>270</v>
      </c>
      <c r="T8177" t="b">
        <v>1</v>
      </c>
    </row>
    <row r="8178" spans="1:20" x14ac:dyDescent="0.25">
      <c r="A8178" t="s">
        <v>259</v>
      </c>
      <c r="B8178" t="s">
        <v>260</v>
      </c>
      <c r="C8178" t="s">
        <v>237</v>
      </c>
      <c r="D8178" t="s">
        <v>1786</v>
      </c>
      <c r="E8178" t="s">
        <v>6710</v>
      </c>
      <c r="F8178" t="s">
        <v>9187</v>
      </c>
      <c r="G8178" t="s">
        <v>9187</v>
      </c>
      <c r="H8178">
        <v>0.218</v>
      </c>
      <c r="I8178" t="s">
        <v>265</v>
      </c>
      <c r="J8178" t="s">
        <v>242</v>
      </c>
      <c r="K8178" t="s">
        <v>243</v>
      </c>
      <c r="L8178" t="s">
        <v>244</v>
      </c>
      <c r="M8178">
        <v>0</v>
      </c>
      <c r="N8178">
        <v>0.218</v>
      </c>
      <c r="O8178" t="s">
        <v>324</v>
      </c>
      <c r="P8178" t="s">
        <v>15372</v>
      </c>
      <c r="Q8178" t="s">
        <v>1790</v>
      </c>
      <c r="R8178" t="s">
        <v>15373</v>
      </c>
      <c r="S8178" t="s">
        <v>270</v>
      </c>
      <c r="T8178" t="b">
        <v>1</v>
      </c>
    </row>
    <row r="8179" spans="1:20" x14ac:dyDescent="0.25">
      <c r="A8179" t="s">
        <v>259</v>
      </c>
      <c r="B8179" t="s">
        <v>260</v>
      </c>
      <c r="C8179" t="s">
        <v>294</v>
      </c>
      <c r="D8179" t="s">
        <v>1786</v>
      </c>
      <c r="E8179" t="s">
        <v>6710</v>
      </c>
      <c r="F8179" t="s">
        <v>9187</v>
      </c>
      <c r="G8179" t="s">
        <v>9187</v>
      </c>
      <c r="H8179">
        <v>0.126</v>
      </c>
      <c r="I8179" t="s">
        <v>265</v>
      </c>
      <c r="J8179" t="s">
        <v>242</v>
      </c>
      <c r="K8179" t="s">
        <v>243</v>
      </c>
      <c r="L8179" t="s">
        <v>244</v>
      </c>
      <c r="M8179">
        <v>0</v>
      </c>
      <c r="N8179">
        <v>0.126</v>
      </c>
      <c r="O8179" t="s">
        <v>324</v>
      </c>
      <c r="P8179" t="s">
        <v>15372</v>
      </c>
      <c r="Q8179" t="s">
        <v>1790</v>
      </c>
      <c r="R8179" t="s">
        <v>15373</v>
      </c>
      <c r="S8179" t="s">
        <v>270</v>
      </c>
      <c r="T8179" t="b">
        <v>1</v>
      </c>
    </row>
    <row r="8180" spans="1:20" x14ac:dyDescent="0.25">
      <c r="A8180" t="s">
        <v>259</v>
      </c>
      <c r="B8180" t="s">
        <v>260</v>
      </c>
      <c r="C8180" t="s">
        <v>237</v>
      </c>
      <c r="D8180" t="s">
        <v>746</v>
      </c>
      <c r="E8180" t="s">
        <v>3839</v>
      </c>
      <c r="F8180" t="s">
        <v>11300</v>
      </c>
      <c r="G8180" t="s">
        <v>11301</v>
      </c>
      <c r="H8180">
        <v>6.1600000000000002E-2</v>
      </c>
      <c r="I8180" t="s">
        <v>265</v>
      </c>
      <c r="J8180" t="s">
        <v>242</v>
      </c>
      <c r="K8180" t="s">
        <v>243</v>
      </c>
      <c r="L8180" t="s">
        <v>244</v>
      </c>
      <c r="M8180">
        <v>0</v>
      </c>
      <c r="N8180">
        <v>6.1600000000000002E-2</v>
      </c>
      <c r="O8180" t="s">
        <v>446</v>
      </c>
      <c r="P8180" t="s">
        <v>15374</v>
      </c>
      <c r="Q8180" t="s">
        <v>751</v>
      </c>
      <c r="R8180" t="s">
        <v>15375</v>
      </c>
      <c r="S8180" t="s">
        <v>270</v>
      </c>
      <c r="T8180" t="b">
        <v>1</v>
      </c>
    </row>
    <row r="8181" spans="1:20" x14ac:dyDescent="0.25">
      <c r="A8181" t="s">
        <v>259</v>
      </c>
      <c r="B8181" t="s">
        <v>260</v>
      </c>
      <c r="C8181" t="s">
        <v>237</v>
      </c>
      <c r="D8181" t="s">
        <v>1838</v>
      </c>
      <c r="E8181" t="s">
        <v>1839</v>
      </c>
      <c r="F8181" t="s">
        <v>7124</v>
      </c>
      <c r="G8181" t="s">
        <v>7124</v>
      </c>
      <c r="H8181">
        <v>0.90400000000000003</v>
      </c>
      <c r="I8181" t="s">
        <v>265</v>
      </c>
      <c r="J8181" t="s">
        <v>242</v>
      </c>
      <c r="K8181" t="s">
        <v>243</v>
      </c>
      <c r="L8181" t="s">
        <v>244</v>
      </c>
      <c r="M8181">
        <v>0</v>
      </c>
      <c r="N8181">
        <v>0.90400000000000003</v>
      </c>
      <c r="O8181" t="s">
        <v>793</v>
      </c>
      <c r="P8181" t="s">
        <v>15376</v>
      </c>
      <c r="Q8181" t="s">
        <v>1842</v>
      </c>
      <c r="R8181" t="s">
        <v>15377</v>
      </c>
      <c r="S8181" t="s">
        <v>270</v>
      </c>
      <c r="T8181" t="b">
        <v>1</v>
      </c>
    </row>
    <row r="8182" spans="1:20" x14ac:dyDescent="0.25">
      <c r="A8182" t="s">
        <v>259</v>
      </c>
      <c r="B8182" t="s">
        <v>260</v>
      </c>
      <c r="C8182" t="s">
        <v>237</v>
      </c>
      <c r="D8182" t="s">
        <v>5303</v>
      </c>
      <c r="E8182" t="s">
        <v>719</v>
      </c>
      <c r="F8182" t="s">
        <v>15378</v>
      </c>
      <c r="G8182" t="s">
        <v>15379</v>
      </c>
      <c r="H8182">
        <v>1.536</v>
      </c>
      <c r="I8182" t="s">
        <v>265</v>
      </c>
      <c r="J8182" t="s">
        <v>242</v>
      </c>
      <c r="K8182" t="s">
        <v>243</v>
      </c>
      <c r="L8182" t="s">
        <v>244</v>
      </c>
      <c r="M8182">
        <v>0</v>
      </c>
      <c r="N8182">
        <v>1.536</v>
      </c>
      <c r="O8182" t="s">
        <v>652</v>
      </c>
      <c r="P8182" t="s">
        <v>6108</v>
      </c>
      <c r="Q8182" t="s">
        <v>5307</v>
      </c>
      <c r="R8182" t="s">
        <v>15380</v>
      </c>
      <c r="S8182" t="s">
        <v>270</v>
      </c>
      <c r="T8182" t="b">
        <v>1</v>
      </c>
    </row>
    <row r="8183" spans="1:20" x14ac:dyDescent="0.25">
      <c r="A8183" t="s">
        <v>259</v>
      </c>
      <c r="B8183" t="s">
        <v>260</v>
      </c>
      <c r="C8183" t="s">
        <v>336</v>
      </c>
      <c r="D8183" t="s">
        <v>5303</v>
      </c>
      <c r="E8183" t="s">
        <v>719</v>
      </c>
      <c r="F8183" t="s">
        <v>15378</v>
      </c>
      <c r="G8183" t="s">
        <v>15379</v>
      </c>
      <c r="H8183">
        <v>8024</v>
      </c>
      <c r="I8183" t="s">
        <v>265</v>
      </c>
      <c r="J8183" t="s">
        <v>242</v>
      </c>
      <c r="K8183" t="s">
        <v>243</v>
      </c>
      <c r="L8183" t="s">
        <v>244</v>
      </c>
      <c r="M8183">
        <v>0</v>
      </c>
      <c r="N8183">
        <v>8024</v>
      </c>
      <c r="O8183" t="s">
        <v>652</v>
      </c>
      <c r="P8183" t="s">
        <v>6108</v>
      </c>
      <c r="Q8183" t="s">
        <v>5307</v>
      </c>
      <c r="R8183" t="s">
        <v>15381</v>
      </c>
      <c r="S8183" t="s">
        <v>270</v>
      </c>
      <c r="T8183" t="b">
        <v>1</v>
      </c>
    </row>
    <row r="8184" spans="1:20" x14ac:dyDescent="0.25">
      <c r="A8184" t="s">
        <v>259</v>
      </c>
      <c r="B8184" t="s">
        <v>260</v>
      </c>
      <c r="C8184" t="s">
        <v>336</v>
      </c>
      <c r="D8184" t="s">
        <v>5303</v>
      </c>
      <c r="E8184" t="s">
        <v>719</v>
      </c>
      <c r="F8184" t="s">
        <v>15378</v>
      </c>
      <c r="G8184" t="s">
        <v>15379</v>
      </c>
      <c r="H8184">
        <v>15494</v>
      </c>
      <c r="I8184" t="s">
        <v>265</v>
      </c>
      <c r="J8184" t="s">
        <v>242</v>
      </c>
      <c r="K8184" t="s">
        <v>243</v>
      </c>
      <c r="L8184" t="s">
        <v>244</v>
      </c>
      <c r="M8184">
        <v>0</v>
      </c>
      <c r="N8184">
        <v>15494</v>
      </c>
      <c r="O8184" t="s">
        <v>652</v>
      </c>
      <c r="P8184" t="s">
        <v>6108</v>
      </c>
      <c r="Q8184" t="s">
        <v>5307</v>
      </c>
      <c r="R8184" t="s">
        <v>15382</v>
      </c>
      <c r="S8184" t="s">
        <v>270</v>
      </c>
      <c r="T8184" t="b">
        <v>1</v>
      </c>
    </row>
    <row r="8185" spans="1:20" x14ac:dyDescent="0.25">
      <c r="A8185" t="s">
        <v>236</v>
      </c>
      <c r="B8185" t="s">
        <v>236</v>
      </c>
      <c r="C8185" t="s">
        <v>237</v>
      </c>
      <c r="D8185" t="s">
        <v>238</v>
      </c>
      <c r="F8185" t="s">
        <v>567</v>
      </c>
      <c r="G8185" t="s">
        <v>2156</v>
      </c>
      <c r="H8185">
        <v>0.03</v>
      </c>
      <c r="I8185" t="s">
        <v>759</v>
      </c>
      <c r="J8185" t="s">
        <v>242</v>
      </c>
      <c r="K8185" t="s">
        <v>243</v>
      </c>
      <c r="L8185" t="s">
        <v>244</v>
      </c>
      <c r="M8185">
        <v>0</v>
      </c>
      <c r="N8185">
        <v>0.03</v>
      </c>
      <c r="O8185" t="s">
        <v>619</v>
      </c>
      <c r="P8185" t="s">
        <v>2157</v>
      </c>
      <c r="Q8185" t="s">
        <v>247</v>
      </c>
      <c r="R8185" t="s">
        <v>1392</v>
      </c>
      <c r="S8185" t="s">
        <v>249</v>
      </c>
      <c r="T8185" t="b">
        <v>1</v>
      </c>
    </row>
    <row r="8186" spans="1:20" x14ac:dyDescent="0.25">
      <c r="A8186" t="s">
        <v>259</v>
      </c>
      <c r="B8186" t="s">
        <v>260</v>
      </c>
      <c r="C8186" t="s">
        <v>237</v>
      </c>
      <c r="D8186" t="s">
        <v>1549</v>
      </c>
      <c r="E8186" t="s">
        <v>2075</v>
      </c>
      <c r="F8186" t="s">
        <v>8581</v>
      </c>
      <c r="G8186" t="s">
        <v>8582</v>
      </c>
      <c r="H8186">
        <v>1.0464</v>
      </c>
      <c r="I8186" t="s">
        <v>265</v>
      </c>
      <c r="J8186" t="s">
        <v>242</v>
      </c>
      <c r="K8186" t="s">
        <v>243</v>
      </c>
      <c r="L8186" t="s">
        <v>244</v>
      </c>
      <c r="M8186">
        <v>0</v>
      </c>
      <c r="N8186">
        <v>1.0464</v>
      </c>
      <c r="O8186" t="s">
        <v>446</v>
      </c>
      <c r="P8186" t="s">
        <v>15383</v>
      </c>
      <c r="Q8186" t="s">
        <v>1553</v>
      </c>
      <c r="R8186" t="s">
        <v>15384</v>
      </c>
      <c r="S8186" t="s">
        <v>270</v>
      </c>
      <c r="T8186" t="b">
        <v>1</v>
      </c>
    </row>
    <row r="8187" spans="1:20" x14ac:dyDescent="0.25">
      <c r="A8187" t="s">
        <v>259</v>
      </c>
      <c r="B8187" t="s">
        <v>260</v>
      </c>
      <c r="C8187" t="s">
        <v>294</v>
      </c>
      <c r="D8187" t="s">
        <v>1549</v>
      </c>
      <c r="E8187" t="s">
        <v>2075</v>
      </c>
      <c r="F8187" t="s">
        <v>8581</v>
      </c>
      <c r="G8187" t="s">
        <v>8582</v>
      </c>
      <c r="H8187">
        <v>0.6048</v>
      </c>
      <c r="I8187" t="s">
        <v>265</v>
      </c>
      <c r="J8187" t="s">
        <v>242</v>
      </c>
      <c r="K8187" t="s">
        <v>243</v>
      </c>
      <c r="L8187" t="s">
        <v>244</v>
      </c>
      <c r="M8187">
        <v>0</v>
      </c>
      <c r="N8187">
        <v>0.6048</v>
      </c>
      <c r="O8187" t="s">
        <v>310</v>
      </c>
      <c r="P8187" t="s">
        <v>15383</v>
      </c>
      <c r="Q8187" t="s">
        <v>1553</v>
      </c>
      <c r="R8187" t="s">
        <v>15384</v>
      </c>
      <c r="S8187" t="s">
        <v>270</v>
      </c>
      <c r="T8187" t="b">
        <v>1</v>
      </c>
    </row>
    <row r="8188" spans="1:20" x14ac:dyDescent="0.25">
      <c r="A8188" t="s">
        <v>259</v>
      </c>
      <c r="B8188" t="s">
        <v>260</v>
      </c>
      <c r="C8188" t="s">
        <v>237</v>
      </c>
      <c r="D8188" t="s">
        <v>3572</v>
      </c>
      <c r="E8188" t="s">
        <v>4639</v>
      </c>
      <c r="F8188" t="s">
        <v>12474</v>
      </c>
      <c r="G8188" t="s">
        <v>12474</v>
      </c>
      <c r="H8188">
        <v>4.0044000000000003E-2</v>
      </c>
      <c r="I8188" t="s">
        <v>265</v>
      </c>
      <c r="J8188" t="s">
        <v>242</v>
      </c>
      <c r="K8188" t="s">
        <v>243</v>
      </c>
      <c r="L8188" t="s">
        <v>244</v>
      </c>
      <c r="M8188">
        <v>0</v>
      </c>
      <c r="N8188">
        <v>4.0044000000000003E-2</v>
      </c>
      <c r="O8188" t="s">
        <v>372</v>
      </c>
      <c r="P8188" t="s">
        <v>15385</v>
      </c>
      <c r="Q8188" t="s">
        <v>3576</v>
      </c>
      <c r="R8188" t="s">
        <v>15386</v>
      </c>
      <c r="S8188" t="s">
        <v>270</v>
      </c>
      <c r="T8188" t="b">
        <v>1</v>
      </c>
    </row>
    <row r="8189" spans="1:20" x14ac:dyDescent="0.25">
      <c r="A8189" t="s">
        <v>259</v>
      </c>
      <c r="B8189" t="s">
        <v>260</v>
      </c>
      <c r="C8189" t="s">
        <v>294</v>
      </c>
      <c r="D8189" t="s">
        <v>3572</v>
      </c>
      <c r="E8189" t="s">
        <v>4639</v>
      </c>
      <c r="F8189" t="s">
        <v>12474</v>
      </c>
      <c r="G8189" t="s">
        <v>12474</v>
      </c>
      <c r="H8189">
        <v>1.7951999999999999E-2</v>
      </c>
      <c r="I8189" t="s">
        <v>265</v>
      </c>
      <c r="J8189" t="s">
        <v>242</v>
      </c>
      <c r="K8189" t="s">
        <v>243</v>
      </c>
      <c r="L8189" t="s">
        <v>244</v>
      </c>
      <c r="M8189">
        <v>0</v>
      </c>
      <c r="N8189">
        <v>1.7951999999999999E-2</v>
      </c>
      <c r="O8189" t="s">
        <v>372</v>
      </c>
      <c r="P8189" t="s">
        <v>15385</v>
      </c>
      <c r="Q8189" t="s">
        <v>3576</v>
      </c>
      <c r="R8189" t="s">
        <v>15386</v>
      </c>
      <c r="S8189" t="s">
        <v>270</v>
      </c>
      <c r="T8189" t="b">
        <v>1</v>
      </c>
    </row>
    <row r="8190" spans="1:20" x14ac:dyDescent="0.25">
      <c r="A8190" t="s">
        <v>236</v>
      </c>
      <c r="B8190" t="s">
        <v>236</v>
      </c>
      <c r="C8190" t="s">
        <v>237</v>
      </c>
      <c r="D8190" t="s">
        <v>314</v>
      </c>
      <c r="F8190" t="s">
        <v>925</v>
      </c>
      <c r="G8190" t="s">
        <v>2141</v>
      </c>
      <c r="H8190">
        <v>0.05</v>
      </c>
      <c r="I8190" t="s">
        <v>254</v>
      </c>
      <c r="J8190" t="s">
        <v>242</v>
      </c>
      <c r="K8190" t="s">
        <v>243</v>
      </c>
      <c r="L8190" t="s">
        <v>244</v>
      </c>
      <c r="M8190">
        <v>0</v>
      </c>
      <c r="N8190">
        <v>0.05</v>
      </c>
      <c r="O8190" t="s">
        <v>569</v>
      </c>
      <c r="P8190" t="s">
        <v>15387</v>
      </c>
      <c r="Q8190" t="s">
        <v>318</v>
      </c>
      <c r="R8190" t="s">
        <v>1046</v>
      </c>
      <c r="S8190" t="s">
        <v>249</v>
      </c>
      <c r="T8190" t="b">
        <v>1</v>
      </c>
    </row>
    <row r="8191" spans="1:20" x14ac:dyDescent="0.25">
      <c r="A8191" t="s">
        <v>259</v>
      </c>
      <c r="B8191" t="s">
        <v>260</v>
      </c>
      <c r="C8191" t="s">
        <v>237</v>
      </c>
      <c r="D8191" t="s">
        <v>701</v>
      </c>
      <c r="E8191" t="s">
        <v>7261</v>
      </c>
      <c r="F8191" t="s">
        <v>7262</v>
      </c>
      <c r="G8191" t="s">
        <v>7263</v>
      </c>
      <c r="H8191">
        <v>6.88E-2</v>
      </c>
      <c r="I8191" t="s">
        <v>265</v>
      </c>
      <c r="J8191" t="s">
        <v>242</v>
      </c>
      <c r="K8191" t="s">
        <v>243</v>
      </c>
      <c r="L8191" t="s">
        <v>244</v>
      </c>
      <c r="M8191">
        <v>0</v>
      </c>
      <c r="N8191">
        <v>6.88E-2</v>
      </c>
      <c r="O8191" t="s">
        <v>266</v>
      </c>
      <c r="P8191" t="s">
        <v>15388</v>
      </c>
      <c r="Q8191" t="s">
        <v>705</v>
      </c>
      <c r="R8191" t="s">
        <v>15389</v>
      </c>
      <c r="S8191" t="s">
        <v>270</v>
      </c>
      <c r="T8191" t="b">
        <v>1</v>
      </c>
    </row>
    <row r="8192" spans="1:20" x14ac:dyDescent="0.25">
      <c r="A8192" t="s">
        <v>236</v>
      </c>
      <c r="B8192" t="s">
        <v>335</v>
      </c>
      <c r="C8192" t="s">
        <v>336</v>
      </c>
      <c r="D8192" t="s">
        <v>337</v>
      </c>
      <c r="E8192" t="s">
        <v>15390</v>
      </c>
      <c r="F8192" t="s">
        <v>15391</v>
      </c>
      <c r="G8192" t="s">
        <v>2347</v>
      </c>
      <c r="H8192">
        <v>473520</v>
      </c>
      <c r="I8192" t="s">
        <v>341</v>
      </c>
      <c r="J8192" t="s">
        <v>242</v>
      </c>
      <c r="K8192" t="s">
        <v>243</v>
      </c>
      <c r="L8192" t="s">
        <v>244</v>
      </c>
      <c r="M8192">
        <v>0</v>
      </c>
      <c r="N8192">
        <v>473520</v>
      </c>
      <c r="O8192" t="s">
        <v>342</v>
      </c>
      <c r="P8192" t="s">
        <v>2348</v>
      </c>
      <c r="Q8192" t="s">
        <v>344</v>
      </c>
      <c r="R8192" t="s">
        <v>15392</v>
      </c>
      <c r="S8192" t="s">
        <v>346</v>
      </c>
      <c r="T8192" t="b">
        <v>0</v>
      </c>
    </row>
    <row r="8193" spans="1:20" x14ac:dyDescent="0.25">
      <c r="A8193" t="s">
        <v>236</v>
      </c>
      <c r="B8193" t="s">
        <v>335</v>
      </c>
      <c r="C8193" t="s">
        <v>336</v>
      </c>
      <c r="D8193" t="s">
        <v>337</v>
      </c>
      <c r="E8193" t="s">
        <v>15390</v>
      </c>
      <c r="F8193" t="s">
        <v>15391</v>
      </c>
      <c r="G8193" t="s">
        <v>2347</v>
      </c>
      <c r="H8193">
        <v>1285269</v>
      </c>
      <c r="I8193" t="s">
        <v>341</v>
      </c>
      <c r="J8193" t="s">
        <v>242</v>
      </c>
      <c r="K8193" t="s">
        <v>243</v>
      </c>
      <c r="L8193" t="s">
        <v>244</v>
      </c>
      <c r="M8193">
        <v>0</v>
      </c>
      <c r="N8193">
        <v>1285269</v>
      </c>
      <c r="O8193" t="s">
        <v>342</v>
      </c>
      <c r="P8193" t="s">
        <v>2348</v>
      </c>
      <c r="Q8193" t="s">
        <v>344</v>
      </c>
      <c r="R8193" t="s">
        <v>15393</v>
      </c>
      <c r="S8193" t="s">
        <v>346</v>
      </c>
      <c r="T8193" t="b">
        <v>0</v>
      </c>
    </row>
    <row r="8194" spans="1:20" x14ac:dyDescent="0.25">
      <c r="A8194" t="s">
        <v>259</v>
      </c>
      <c r="B8194" t="s">
        <v>260</v>
      </c>
      <c r="C8194" t="s">
        <v>237</v>
      </c>
      <c r="D8194" t="s">
        <v>664</v>
      </c>
      <c r="E8194" t="s">
        <v>2137</v>
      </c>
      <c r="F8194" t="s">
        <v>14760</v>
      </c>
      <c r="G8194" t="s">
        <v>14760</v>
      </c>
      <c r="H8194">
        <v>0.49919999999999998</v>
      </c>
      <c r="I8194" t="s">
        <v>265</v>
      </c>
      <c r="J8194" t="s">
        <v>242</v>
      </c>
      <c r="K8194" t="s">
        <v>243</v>
      </c>
      <c r="L8194" t="s">
        <v>244</v>
      </c>
      <c r="M8194">
        <v>0</v>
      </c>
      <c r="N8194">
        <v>0.49919999999999998</v>
      </c>
      <c r="O8194" t="s">
        <v>298</v>
      </c>
      <c r="P8194" t="s">
        <v>15394</v>
      </c>
      <c r="Q8194" t="s">
        <v>668</v>
      </c>
      <c r="R8194" t="s">
        <v>15395</v>
      </c>
      <c r="S8194" t="s">
        <v>270</v>
      </c>
      <c r="T8194" t="b">
        <v>1</v>
      </c>
    </row>
    <row r="8195" spans="1:20" x14ac:dyDescent="0.25">
      <c r="A8195" t="s">
        <v>259</v>
      </c>
      <c r="B8195" t="s">
        <v>260</v>
      </c>
      <c r="C8195" t="s">
        <v>237</v>
      </c>
      <c r="D8195" t="s">
        <v>875</v>
      </c>
      <c r="E8195" t="s">
        <v>931</v>
      </c>
      <c r="F8195" t="s">
        <v>15396</v>
      </c>
      <c r="G8195" t="s">
        <v>15396</v>
      </c>
      <c r="H8195">
        <v>3.7610000000000001</v>
      </c>
      <c r="I8195" t="s">
        <v>265</v>
      </c>
      <c r="J8195" t="s">
        <v>242</v>
      </c>
      <c r="K8195" t="s">
        <v>243</v>
      </c>
      <c r="L8195" t="s">
        <v>244</v>
      </c>
      <c r="M8195">
        <v>0</v>
      </c>
      <c r="N8195">
        <v>3.7610000000000001</v>
      </c>
      <c r="O8195" t="s">
        <v>283</v>
      </c>
      <c r="P8195" t="s">
        <v>15397</v>
      </c>
      <c r="Q8195" t="s">
        <v>879</v>
      </c>
      <c r="R8195" t="s">
        <v>15398</v>
      </c>
      <c r="S8195" t="s">
        <v>270</v>
      </c>
      <c r="T8195" t="b">
        <v>1</v>
      </c>
    </row>
    <row r="8196" spans="1:20" x14ac:dyDescent="0.25">
      <c r="A8196" t="s">
        <v>259</v>
      </c>
      <c r="B8196" t="s">
        <v>260</v>
      </c>
      <c r="C8196" t="s">
        <v>294</v>
      </c>
      <c r="D8196" t="s">
        <v>875</v>
      </c>
      <c r="E8196" t="s">
        <v>931</v>
      </c>
      <c r="F8196" t="s">
        <v>15396</v>
      </c>
      <c r="G8196" t="s">
        <v>15396</v>
      </c>
      <c r="H8196">
        <v>1.292</v>
      </c>
      <c r="I8196" t="s">
        <v>265</v>
      </c>
      <c r="J8196" t="s">
        <v>242</v>
      </c>
      <c r="K8196" t="s">
        <v>243</v>
      </c>
      <c r="L8196" t="s">
        <v>244</v>
      </c>
      <c r="M8196">
        <v>0</v>
      </c>
      <c r="N8196">
        <v>1.292</v>
      </c>
      <c r="O8196" t="s">
        <v>283</v>
      </c>
      <c r="P8196" t="s">
        <v>15397</v>
      </c>
      <c r="Q8196" t="s">
        <v>879</v>
      </c>
      <c r="R8196" t="s">
        <v>15398</v>
      </c>
      <c r="S8196" t="s">
        <v>270</v>
      </c>
      <c r="T8196" t="b">
        <v>1</v>
      </c>
    </row>
    <row r="8197" spans="1:20" x14ac:dyDescent="0.25">
      <c r="A8197" t="s">
        <v>259</v>
      </c>
      <c r="B8197" t="s">
        <v>260</v>
      </c>
      <c r="C8197" t="s">
        <v>237</v>
      </c>
      <c r="D8197" t="s">
        <v>1703</v>
      </c>
      <c r="E8197" t="s">
        <v>8199</v>
      </c>
      <c r="F8197" t="s">
        <v>14171</v>
      </c>
      <c r="G8197" t="s">
        <v>14171</v>
      </c>
      <c r="H8197">
        <v>0.94399999999999995</v>
      </c>
      <c r="I8197" t="s">
        <v>265</v>
      </c>
      <c r="J8197" t="s">
        <v>242</v>
      </c>
      <c r="K8197" t="s">
        <v>243</v>
      </c>
      <c r="L8197" t="s">
        <v>244</v>
      </c>
      <c r="M8197">
        <v>0</v>
      </c>
      <c r="N8197">
        <v>0.94399999999999995</v>
      </c>
      <c r="O8197" t="s">
        <v>324</v>
      </c>
      <c r="P8197" t="s">
        <v>15399</v>
      </c>
      <c r="Q8197" t="s">
        <v>1707</v>
      </c>
      <c r="R8197" t="s">
        <v>15400</v>
      </c>
      <c r="S8197" t="s">
        <v>270</v>
      </c>
      <c r="T8197" t="b">
        <v>1</v>
      </c>
    </row>
    <row r="8198" spans="1:20" x14ac:dyDescent="0.25">
      <c r="A8198" t="s">
        <v>259</v>
      </c>
      <c r="B8198" t="s">
        <v>260</v>
      </c>
      <c r="C8198" t="s">
        <v>294</v>
      </c>
      <c r="D8198" t="s">
        <v>1703</v>
      </c>
      <c r="E8198" t="s">
        <v>8199</v>
      </c>
      <c r="F8198" t="s">
        <v>14171</v>
      </c>
      <c r="G8198" t="s">
        <v>14171</v>
      </c>
      <c r="H8198">
        <v>0.57599999999999996</v>
      </c>
      <c r="I8198" t="s">
        <v>265</v>
      </c>
      <c r="J8198" t="s">
        <v>242</v>
      </c>
      <c r="K8198" t="s">
        <v>243</v>
      </c>
      <c r="L8198" t="s">
        <v>244</v>
      </c>
      <c r="M8198">
        <v>0</v>
      </c>
      <c r="N8198">
        <v>0.57599999999999996</v>
      </c>
      <c r="O8198" t="s">
        <v>324</v>
      </c>
      <c r="P8198" t="s">
        <v>15399</v>
      </c>
      <c r="Q8198" t="s">
        <v>1707</v>
      </c>
      <c r="R8198" t="s">
        <v>15400</v>
      </c>
      <c r="S8198" t="s">
        <v>270</v>
      </c>
      <c r="T8198" t="b">
        <v>1</v>
      </c>
    </row>
    <row r="8199" spans="1:20" x14ac:dyDescent="0.25">
      <c r="A8199" t="s">
        <v>259</v>
      </c>
      <c r="B8199" t="s">
        <v>260</v>
      </c>
      <c r="C8199" t="s">
        <v>237</v>
      </c>
      <c r="D8199" t="s">
        <v>280</v>
      </c>
      <c r="E8199" t="s">
        <v>3720</v>
      </c>
      <c r="F8199" t="s">
        <v>13145</v>
      </c>
      <c r="G8199" t="s">
        <v>13145</v>
      </c>
      <c r="H8199">
        <v>0.83799999999999997</v>
      </c>
      <c r="I8199" t="s">
        <v>265</v>
      </c>
      <c r="J8199" t="s">
        <v>242</v>
      </c>
      <c r="K8199" t="s">
        <v>243</v>
      </c>
      <c r="L8199" t="s">
        <v>244</v>
      </c>
      <c r="M8199">
        <v>0</v>
      </c>
      <c r="N8199">
        <v>0.83799999999999997</v>
      </c>
      <c r="O8199" t="s">
        <v>331</v>
      </c>
      <c r="P8199" t="s">
        <v>15401</v>
      </c>
      <c r="Q8199" t="s">
        <v>285</v>
      </c>
      <c r="R8199" t="s">
        <v>15402</v>
      </c>
      <c r="S8199" t="s">
        <v>270</v>
      </c>
      <c r="T8199" t="b">
        <v>1</v>
      </c>
    </row>
    <row r="8200" spans="1:20" x14ac:dyDescent="0.25">
      <c r="A8200" t="s">
        <v>259</v>
      </c>
      <c r="B8200" t="s">
        <v>260</v>
      </c>
      <c r="C8200" t="s">
        <v>237</v>
      </c>
      <c r="D8200" t="s">
        <v>470</v>
      </c>
      <c r="E8200" t="s">
        <v>931</v>
      </c>
      <c r="F8200" t="s">
        <v>15396</v>
      </c>
      <c r="G8200" t="s">
        <v>15396</v>
      </c>
      <c r="H8200">
        <v>1.292</v>
      </c>
      <c r="I8200" t="s">
        <v>265</v>
      </c>
      <c r="J8200" t="s">
        <v>242</v>
      </c>
      <c r="K8200" t="s">
        <v>243</v>
      </c>
      <c r="L8200" t="s">
        <v>244</v>
      </c>
      <c r="M8200">
        <v>0</v>
      </c>
      <c r="N8200">
        <v>1.292</v>
      </c>
      <c r="O8200" t="s">
        <v>283</v>
      </c>
      <c r="P8200" t="s">
        <v>15403</v>
      </c>
      <c r="Q8200" t="s">
        <v>474</v>
      </c>
      <c r="R8200" t="s">
        <v>15404</v>
      </c>
      <c r="S8200" t="s">
        <v>270</v>
      </c>
      <c r="T8200" t="b">
        <v>1</v>
      </c>
    </row>
    <row r="8201" spans="1:20" x14ac:dyDescent="0.25">
      <c r="A8201" t="s">
        <v>236</v>
      </c>
      <c r="B8201" t="s">
        <v>236</v>
      </c>
      <c r="C8201" t="s">
        <v>336</v>
      </c>
      <c r="D8201" t="s">
        <v>3096</v>
      </c>
      <c r="E8201" t="s">
        <v>15405</v>
      </c>
      <c r="F8201" t="s">
        <v>15406</v>
      </c>
      <c r="G8201" t="s">
        <v>15407</v>
      </c>
      <c r="H8201">
        <v>3957326</v>
      </c>
      <c r="I8201" t="s">
        <v>341</v>
      </c>
      <c r="J8201" t="s">
        <v>242</v>
      </c>
      <c r="K8201" t="s">
        <v>243</v>
      </c>
      <c r="L8201" t="s">
        <v>244</v>
      </c>
      <c r="M8201">
        <v>0</v>
      </c>
      <c r="N8201">
        <v>3957326</v>
      </c>
      <c r="O8201" t="s">
        <v>1762</v>
      </c>
      <c r="P8201" t="s">
        <v>9064</v>
      </c>
      <c r="Q8201" t="s">
        <v>3101</v>
      </c>
      <c r="R8201" t="s">
        <v>15408</v>
      </c>
      <c r="S8201" t="s">
        <v>249</v>
      </c>
      <c r="T8201" t="b">
        <v>0</v>
      </c>
    </row>
    <row r="8202" spans="1:20" x14ac:dyDescent="0.25">
      <c r="A8202" t="s">
        <v>236</v>
      </c>
      <c r="B8202" t="s">
        <v>236</v>
      </c>
      <c r="C8202" t="s">
        <v>336</v>
      </c>
      <c r="D8202" t="s">
        <v>3096</v>
      </c>
      <c r="E8202" t="s">
        <v>15405</v>
      </c>
      <c r="F8202" t="s">
        <v>15406</v>
      </c>
      <c r="G8202" t="s">
        <v>15407</v>
      </c>
      <c r="H8202">
        <v>9465496</v>
      </c>
      <c r="I8202" t="s">
        <v>341</v>
      </c>
      <c r="J8202" t="s">
        <v>242</v>
      </c>
      <c r="K8202" t="s">
        <v>243</v>
      </c>
      <c r="L8202" t="s">
        <v>244</v>
      </c>
      <c r="M8202">
        <v>0</v>
      </c>
      <c r="N8202">
        <v>9465496</v>
      </c>
      <c r="O8202" t="s">
        <v>1762</v>
      </c>
      <c r="P8202" t="s">
        <v>9064</v>
      </c>
      <c r="Q8202" t="s">
        <v>3101</v>
      </c>
      <c r="R8202" t="s">
        <v>15409</v>
      </c>
      <c r="S8202" t="s">
        <v>249</v>
      </c>
      <c r="T8202" t="b">
        <v>0</v>
      </c>
    </row>
    <row r="8203" spans="1:20" x14ac:dyDescent="0.25">
      <c r="A8203" t="s">
        <v>259</v>
      </c>
      <c r="B8203" t="s">
        <v>260</v>
      </c>
      <c r="C8203" t="s">
        <v>237</v>
      </c>
      <c r="D8203" t="s">
        <v>4772</v>
      </c>
      <c r="E8203" t="s">
        <v>6793</v>
      </c>
      <c r="F8203" t="s">
        <v>6794</v>
      </c>
      <c r="G8203" t="s">
        <v>6794</v>
      </c>
      <c r="H8203">
        <v>6.1184000000000003</v>
      </c>
      <c r="I8203" t="s">
        <v>265</v>
      </c>
      <c r="J8203" t="s">
        <v>242</v>
      </c>
      <c r="K8203" t="s">
        <v>243</v>
      </c>
      <c r="L8203" t="s">
        <v>244</v>
      </c>
      <c r="M8203">
        <v>0</v>
      </c>
      <c r="N8203">
        <v>6.1184000000000003</v>
      </c>
      <c r="O8203" t="s">
        <v>290</v>
      </c>
      <c r="P8203" t="s">
        <v>15410</v>
      </c>
      <c r="Q8203" t="s">
        <v>4775</v>
      </c>
      <c r="R8203" t="s">
        <v>15411</v>
      </c>
      <c r="S8203" t="s">
        <v>270</v>
      </c>
      <c r="T8203" t="b">
        <v>1</v>
      </c>
    </row>
    <row r="8204" spans="1:20" x14ac:dyDescent="0.25">
      <c r="A8204" t="s">
        <v>259</v>
      </c>
      <c r="B8204" t="s">
        <v>260</v>
      </c>
      <c r="C8204" t="s">
        <v>294</v>
      </c>
      <c r="D8204" t="s">
        <v>4772</v>
      </c>
      <c r="E8204" t="s">
        <v>6793</v>
      </c>
      <c r="F8204" t="s">
        <v>6794</v>
      </c>
      <c r="G8204" t="s">
        <v>6794</v>
      </c>
      <c r="H8204">
        <v>2.88</v>
      </c>
      <c r="I8204" t="s">
        <v>265</v>
      </c>
      <c r="J8204" t="s">
        <v>242</v>
      </c>
      <c r="K8204" t="s">
        <v>243</v>
      </c>
      <c r="L8204" t="s">
        <v>244</v>
      </c>
      <c r="M8204">
        <v>0</v>
      </c>
      <c r="N8204">
        <v>2.88</v>
      </c>
      <c r="O8204" t="s">
        <v>290</v>
      </c>
      <c r="P8204" t="s">
        <v>15410</v>
      </c>
      <c r="Q8204" t="s">
        <v>4775</v>
      </c>
      <c r="R8204" t="s">
        <v>15411</v>
      </c>
      <c r="S8204" t="s">
        <v>270</v>
      </c>
      <c r="T8204" t="b">
        <v>1</v>
      </c>
    </row>
    <row r="8205" spans="1:20" x14ac:dyDescent="0.25">
      <c r="A8205" t="s">
        <v>259</v>
      </c>
      <c r="B8205" t="s">
        <v>260</v>
      </c>
      <c r="C8205" t="s">
        <v>237</v>
      </c>
      <c r="D8205" t="s">
        <v>4238</v>
      </c>
      <c r="E8205" t="s">
        <v>5980</v>
      </c>
      <c r="F8205" t="s">
        <v>11969</v>
      </c>
      <c r="G8205" t="s">
        <v>11969</v>
      </c>
      <c r="H8205">
        <v>1.9079999999999999</v>
      </c>
      <c r="I8205" t="s">
        <v>265</v>
      </c>
      <c r="J8205" t="s">
        <v>242</v>
      </c>
      <c r="K8205" t="s">
        <v>243</v>
      </c>
      <c r="L8205" t="s">
        <v>244</v>
      </c>
      <c r="M8205">
        <v>0</v>
      </c>
      <c r="N8205">
        <v>1.9079999999999999</v>
      </c>
      <c r="O8205" t="s">
        <v>386</v>
      </c>
      <c r="P8205" t="s">
        <v>15412</v>
      </c>
      <c r="Q8205" t="s">
        <v>4242</v>
      </c>
      <c r="R8205" t="s">
        <v>15413</v>
      </c>
      <c r="S8205" t="s">
        <v>270</v>
      </c>
      <c r="T8205" t="b">
        <v>1</v>
      </c>
    </row>
    <row r="8206" spans="1:20" x14ac:dyDescent="0.25">
      <c r="A8206" t="s">
        <v>259</v>
      </c>
      <c r="B8206" t="s">
        <v>260</v>
      </c>
      <c r="C8206" t="s">
        <v>294</v>
      </c>
      <c r="D8206" t="s">
        <v>4238</v>
      </c>
      <c r="E8206" t="s">
        <v>5980</v>
      </c>
      <c r="F8206" t="s">
        <v>11969</v>
      </c>
      <c r="G8206" t="s">
        <v>11969</v>
      </c>
      <c r="H8206">
        <v>0.79200000000000004</v>
      </c>
      <c r="I8206" t="s">
        <v>265</v>
      </c>
      <c r="J8206" t="s">
        <v>242</v>
      </c>
      <c r="K8206" t="s">
        <v>243</v>
      </c>
      <c r="L8206" t="s">
        <v>244</v>
      </c>
      <c r="M8206">
        <v>0</v>
      </c>
      <c r="N8206">
        <v>0.79200000000000004</v>
      </c>
      <c r="O8206" t="s">
        <v>1336</v>
      </c>
      <c r="P8206" t="s">
        <v>15412</v>
      </c>
      <c r="Q8206" t="s">
        <v>4242</v>
      </c>
      <c r="R8206" t="s">
        <v>15413</v>
      </c>
      <c r="S8206" t="s">
        <v>270</v>
      </c>
      <c r="T8206" t="b">
        <v>1</v>
      </c>
    </row>
    <row r="8207" spans="1:20" x14ac:dyDescent="0.25">
      <c r="A8207" t="s">
        <v>259</v>
      </c>
      <c r="B8207" t="s">
        <v>260</v>
      </c>
      <c r="C8207" t="s">
        <v>237</v>
      </c>
      <c r="D8207" t="s">
        <v>1316</v>
      </c>
      <c r="E8207" t="s">
        <v>3312</v>
      </c>
      <c r="F8207" t="s">
        <v>3313</v>
      </c>
      <c r="G8207" t="s">
        <v>3314</v>
      </c>
      <c r="H8207">
        <v>0.371</v>
      </c>
      <c r="I8207" t="s">
        <v>265</v>
      </c>
      <c r="J8207" t="s">
        <v>242</v>
      </c>
      <c r="K8207" t="s">
        <v>243</v>
      </c>
      <c r="L8207" t="s">
        <v>244</v>
      </c>
      <c r="M8207">
        <v>0</v>
      </c>
      <c r="N8207">
        <v>0.371</v>
      </c>
      <c r="O8207" t="s">
        <v>711</v>
      </c>
      <c r="P8207" t="s">
        <v>15277</v>
      </c>
      <c r="Q8207" t="s">
        <v>1321</v>
      </c>
      <c r="R8207" t="s">
        <v>15414</v>
      </c>
      <c r="S8207" t="s">
        <v>270</v>
      </c>
      <c r="T8207" t="b">
        <v>1</v>
      </c>
    </row>
    <row r="8208" spans="1:20" x14ac:dyDescent="0.25">
      <c r="A8208" t="s">
        <v>259</v>
      </c>
      <c r="B8208" t="s">
        <v>260</v>
      </c>
      <c r="C8208" t="s">
        <v>237</v>
      </c>
      <c r="D8208" t="s">
        <v>777</v>
      </c>
      <c r="E8208" t="s">
        <v>1648</v>
      </c>
      <c r="F8208" t="s">
        <v>1649</v>
      </c>
      <c r="G8208" t="s">
        <v>1649</v>
      </c>
      <c r="H8208">
        <v>1.2030000000000001</v>
      </c>
      <c r="I8208" t="s">
        <v>265</v>
      </c>
      <c r="J8208" t="s">
        <v>242</v>
      </c>
      <c r="K8208" t="s">
        <v>243</v>
      </c>
      <c r="L8208" t="s">
        <v>244</v>
      </c>
      <c r="M8208">
        <v>0</v>
      </c>
      <c r="N8208">
        <v>1.2030000000000001</v>
      </c>
      <c r="O8208" t="s">
        <v>324</v>
      </c>
      <c r="P8208" t="s">
        <v>15415</v>
      </c>
      <c r="Q8208" t="s">
        <v>781</v>
      </c>
      <c r="R8208" t="s">
        <v>15416</v>
      </c>
      <c r="S8208" t="s">
        <v>270</v>
      </c>
      <c r="T8208" t="b">
        <v>1</v>
      </c>
    </row>
    <row r="8209" spans="1:20" x14ac:dyDescent="0.25">
      <c r="A8209" t="s">
        <v>259</v>
      </c>
      <c r="B8209" t="s">
        <v>260</v>
      </c>
      <c r="C8209" t="s">
        <v>294</v>
      </c>
      <c r="D8209" t="s">
        <v>777</v>
      </c>
      <c r="E8209" t="s">
        <v>1648</v>
      </c>
      <c r="F8209" t="s">
        <v>1649</v>
      </c>
      <c r="G8209" t="s">
        <v>1649</v>
      </c>
      <c r="H8209">
        <v>0.307</v>
      </c>
      <c r="I8209" t="s">
        <v>265</v>
      </c>
      <c r="J8209" t="s">
        <v>242</v>
      </c>
      <c r="K8209" t="s">
        <v>243</v>
      </c>
      <c r="L8209" t="s">
        <v>244</v>
      </c>
      <c r="M8209">
        <v>0</v>
      </c>
      <c r="N8209">
        <v>0.307</v>
      </c>
      <c r="O8209" t="s">
        <v>324</v>
      </c>
      <c r="P8209" t="s">
        <v>15415</v>
      </c>
      <c r="Q8209" t="s">
        <v>781</v>
      </c>
      <c r="R8209" t="s">
        <v>15416</v>
      </c>
      <c r="S8209" t="s">
        <v>270</v>
      </c>
      <c r="T8209" t="b">
        <v>1</v>
      </c>
    </row>
    <row r="8210" spans="1:20" x14ac:dyDescent="0.25">
      <c r="A8210" t="s">
        <v>259</v>
      </c>
      <c r="B8210" t="s">
        <v>260</v>
      </c>
      <c r="C8210" t="s">
        <v>237</v>
      </c>
      <c r="D8210" t="s">
        <v>1786</v>
      </c>
      <c r="E8210" t="s">
        <v>11240</v>
      </c>
      <c r="F8210" t="s">
        <v>14429</v>
      </c>
      <c r="G8210" t="s">
        <v>14429</v>
      </c>
      <c r="H8210">
        <v>0.436</v>
      </c>
      <c r="I8210" t="s">
        <v>265</v>
      </c>
      <c r="J8210" t="s">
        <v>242</v>
      </c>
      <c r="K8210" t="s">
        <v>243</v>
      </c>
      <c r="L8210" t="s">
        <v>244</v>
      </c>
      <c r="M8210">
        <v>0</v>
      </c>
      <c r="N8210">
        <v>0.436</v>
      </c>
      <c r="O8210" t="s">
        <v>324</v>
      </c>
      <c r="P8210" t="s">
        <v>15417</v>
      </c>
      <c r="Q8210" t="s">
        <v>1790</v>
      </c>
      <c r="R8210" t="s">
        <v>15418</v>
      </c>
      <c r="S8210" t="s">
        <v>270</v>
      </c>
      <c r="T8210" t="b">
        <v>1</v>
      </c>
    </row>
    <row r="8211" spans="1:20" x14ac:dyDescent="0.25">
      <c r="A8211" t="s">
        <v>259</v>
      </c>
      <c r="B8211" t="s">
        <v>260</v>
      </c>
      <c r="C8211" t="s">
        <v>294</v>
      </c>
      <c r="D8211" t="s">
        <v>1786</v>
      </c>
      <c r="E8211" t="s">
        <v>11240</v>
      </c>
      <c r="F8211" t="s">
        <v>14429</v>
      </c>
      <c r="G8211" t="s">
        <v>14429</v>
      </c>
      <c r="H8211">
        <v>0.252</v>
      </c>
      <c r="I8211" t="s">
        <v>265</v>
      </c>
      <c r="J8211" t="s">
        <v>242</v>
      </c>
      <c r="K8211" t="s">
        <v>243</v>
      </c>
      <c r="L8211" t="s">
        <v>244</v>
      </c>
      <c r="M8211">
        <v>0</v>
      </c>
      <c r="N8211">
        <v>0.252</v>
      </c>
      <c r="O8211" t="s">
        <v>324</v>
      </c>
      <c r="P8211" t="s">
        <v>15417</v>
      </c>
      <c r="Q8211" t="s">
        <v>1790</v>
      </c>
      <c r="R8211" t="s">
        <v>15418</v>
      </c>
      <c r="S8211" t="s">
        <v>270</v>
      </c>
      <c r="T8211" t="b">
        <v>1</v>
      </c>
    </row>
    <row r="8212" spans="1:20" x14ac:dyDescent="0.25">
      <c r="A8212" t="s">
        <v>259</v>
      </c>
      <c r="B8212" t="s">
        <v>260</v>
      </c>
      <c r="C8212" t="s">
        <v>237</v>
      </c>
      <c r="D8212" t="s">
        <v>4238</v>
      </c>
      <c r="E8212" t="s">
        <v>4335</v>
      </c>
      <c r="F8212" t="s">
        <v>4336</v>
      </c>
      <c r="G8212" t="s">
        <v>4336</v>
      </c>
      <c r="H8212">
        <v>0.24845300000000001</v>
      </c>
      <c r="I8212" t="s">
        <v>265</v>
      </c>
      <c r="J8212" t="s">
        <v>242</v>
      </c>
      <c r="K8212" t="s">
        <v>243</v>
      </c>
      <c r="L8212" t="s">
        <v>244</v>
      </c>
      <c r="M8212">
        <v>0</v>
      </c>
      <c r="N8212">
        <v>0.24845300000000001</v>
      </c>
      <c r="O8212" t="s">
        <v>372</v>
      </c>
      <c r="P8212" t="s">
        <v>15419</v>
      </c>
      <c r="Q8212" t="s">
        <v>4242</v>
      </c>
      <c r="R8212" t="s">
        <v>15420</v>
      </c>
      <c r="S8212" t="s">
        <v>270</v>
      </c>
      <c r="T8212" t="b">
        <v>1</v>
      </c>
    </row>
    <row r="8213" spans="1:20" x14ac:dyDescent="0.25">
      <c r="A8213" t="s">
        <v>259</v>
      </c>
      <c r="B8213" t="s">
        <v>260</v>
      </c>
      <c r="C8213" t="s">
        <v>294</v>
      </c>
      <c r="D8213" t="s">
        <v>4238</v>
      </c>
      <c r="E8213" t="s">
        <v>4335</v>
      </c>
      <c r="F8213" t="s">
        <v>4336</v>
      </c>
      <c r="G8213" t="s">
        <v>4336</v>
      </c>
      <c r="H8213">
        <v>0.20591999999999999</v>
      </c>
      <c r="I8213" t="s">
        <v>265</v>
      </c>
      <c r="J8213" t="s">
        <v>242</v>
      </c>
      <c r="K8213" t="s">
        <v>243</v>
      </c>
      <c r="L8213" t="s">
        <v>244</v>
      </c>
      <c r="M8213">
        <v>0</v>
      </c>
      <c r="N8213">
        <v>0.20591999999999999</v>
      </c>
      <c r="O8213" t="s">
        <v>372</v>
      </c>
      <c r="P8213" t="s">
        <v>15419</v>
      </c>
      <c r="Q8213" t="s">
        <v>4242</v>
      </c>
      <c r="R8213" t="s">
        <v>15420</v>
      </c>
      <c r="S8213" t="s">
        <v>270</v>
      </c>
      <c r="T8213" t="b">
        <v>1</v>
      </c>
    </row>
    <row r="8214" spans="1:20" x14ac:dyDescent="0.25">
      <c r="A8214" t="s">
        <v>259</v>
      </c>
      <c r="B8214" t="s">
        <v>260</v>
      </c>
      <c r="C8214" t="s">
        <v>237</v>
      </c>
      <c r="D8214" t="s">
        <v>875</v>
      </c>
      <c r="E8214" t="s">
        <v>6382</v>
      </c>
      <c r="F8214" t="s">
        <v>9730</v>
      </c>
      <c r="G8214" t="s">
        <v>9730</v>
      </c>
      <c r="H8214">
        <v>31.878</v>
      </c>
      <c r="I8214" t="s">
        <v>265</v>
      </c>
      <c r="J8214" t="s">
        <v>242</v>
      </c>
      <c r="K8214" t="s">
        <v>243</v>
      </c>
      <c r="L8214" t="s">
        <v>244</v>
      </c>
      <c r="M8214">
        <v>0</v>
      </c>
      <c r="N8214">
        <v>31.878</v>
      </c>
      <c r="O8214" t="s">
        <v>283</v>
      </c>
      <c r="P8214" t="s">
        <v>9532</v>
      </c>
      <c r="Q8214" t="s">
        <v>879</v>
      </c>
      <c r="R8214" t="s">
        <v>15421</v>
      </c>
      <c r="S8214" t="s">
        <v>270</v>
      </c>
      <c r="T8214" t="b">
        <v>0</v>
      </c>
    </row>
    <row r="8215" spans="1:20" x14ac:dyDescent="0.25">
      <c r="A8215" t="s">
        <v>259</v>
      </c>
      <c r="B8215" t="s">
        <v>260</v>
      </c>
      <c r="C8215" t="s">
        <v>294</v>
      </c>
      <c r="D8215" t="s">
        <v>875</v>
      </c>
      <c r="E8215" t="s">
        <v>6382</v>
      </c>
      <c r="F8215" t="s">
        <v>9730</v>
      </c>
      <c r="G8215" t="s">
        <v>9730</v>
      </c>
      <c r="H8215">
        <v>22.31</v>
      </c>
      <c r="I8215" t="s">
        <v>265</v>
      </c>
      <c r="J8215" t="s">
        <v>242</v>
      </c>
      <c r="K8215" t="s">
        <v>243</v>
      </c>
      <c r="L8215" t="s">
        <v>244</v>
      </c>
      <c r="M8215">
        <v>0</v>
      </c>
      <c r="N8215">
        <v>22.31</v>
      </c>
      <c r="O8215" t="s">
        <v>283</v>
      </c>
      <c r="P8215" t="s">
        <v>9532</v>
      </c>
      <c r="Q8215" t="s">
        <v>879</v>
      </c>
      <c r="R8215" t="s">
        <v>15421</v>
      </c>
      <c r="S8215" t="s">
        <v>270</v>
      </c>
      <c r="T8215" t="b">
        <v>0</v>
      </c>
    </row>
    <row r="8216" spans="1:20" x14ac:dyDescent="0.25">
      <c r="A8216" t="s">
        <v>259</v>
      </c>
      <c r="B8216" t="s">
        <v>260</v>
      </c>
      <c r="C8216" t="s">
        <v>237</v>
      </c>
      <c r="D8216" t="s">
        <v>3581</v>
      </c>
      <c r="E8216" t="s">
        <v>3754</v>
      </c>
      <c r="F8216" t="s">
        <v>6565</v>
      </c>
      <c r="G8216" t="s">
        <v>6566</v>
      </c>
      <c r="H8216">
        <v>1.9317500000000001</v>
      </c>
      <c r="I8216" t="s">
        <v>265</v>
      </c>
      <c r="J8216" t="s">
        <v>242</v>
      </c>
      <c r="K8216" t="s">
        <v>243</v>
      </c>
      <c r="L8216" t="s">
        <v>244</v>
      </c>
      <c r="M8216">
        <v>0</v>
      </c>
      <c r="N8216">
        <v>1.9317500000000001</v>
      </c>
      <c r="O8216" t="s">
        <v>372</v>
      </c>
      <c r="P8216" t="s">
        <v>15422</v>
      </c>
      <c r="Q8216" t="s">
        <v>3586</v>
      </c>
      <c r="R8216" t="s">
        <v>15423</v>
      </c>
      <c r="S8216" t="s">
        <v>270</v>
      </c>
      <c r="T8216" t="b">
        <v>1</v>
      </c>
    </row>
    <row r="8217" spans="1:20" x14ac:dyDescent="0.25">
      <c r="A8217" t="s">
        <v>259</v>
      </c>
      <c r="B8217" t="s">
        <v>260</v>
      </c>
      <c r="C8217" t="s">
        <v>294</v>
      </c>
      <c r="D8217" t="s">
        <v>3581</v>
      </c>
      <c r="E8217" t="s">
        <v>3754</v>
      </c>
      <c r="F8217" t="s">
        <v>6565</v>
      </c>
      <c r="G8217" t="s">
        <v>6566</v>
      </c>
      <c r="H8217">
        <v>0.81367</v>
      </c>
      <c r="I8217" t="s">
        <v>265</v>
      </c>
      <c r="J8217" t="s">
        <v>242</v>
      </c>
      <c r="K8217" t="s">
        <v>243</v>
      </c>
      <c r="L8217" t="s">
        <v>244</v>
      </c>
      <c r="M8217">
        <v>0</v>
      </c>
      <c r="N8217">
        <v>0.81367</v>
      </c>
      <c r="O8217" t="s">
        <v>372</v>
      </c>
      <c r="P8217" t="s">
        <v>15422</v>
      </c>
      <c r="Q8217" t="s">
        <v>3586</v>
      </c>
      <c r="R8217" t="s">
        <v>15423</v>
      </c>
      <c r="S8217" t="s">
        <v>270</v>
      </c>
      <c r="T8217" t="b">
        <v>1</v>
      </c>
    </row>
    <row r="8218" spans="1:20" x14ac:dyDescent="0.25">
      <c r="A8218" t="s">
        <v>236</v>
      </c>
      <c r="B8218" t="s">
        <v>236</v>
      </c>
      <c r="C8218" t="s">
        <v>237</v>
      </c>
      <c r="D8218" t="s">
        <v>1198</v>
      </c>
      <c r="F8218" t="s">
        <v>2702</v>
      </c>
      <c r="G8218" t="s">
        <v>1053</v>
      </c>
      <c r="H8218">
        <v>0</v>
      </c>
      <c r="I8218" t="s">
        <v>254</v>
      </c>
      <c r="J8218" t="s">
        <v>242</v>
      </c>
      <c r="K8218" t="s">
        <v>243</v>
      </c>
      <c r="L8218" t="s">
        <v>244</v>
      </c>
      <c r="M8218">
        <v>0</v>
      </c>
      <c r="N8218">
        <v>0</v>
      </c>
      <c r="O8218" t="s">
        <v>358</v>
      </c>
      <c r="P8218" t="s">
        <v>4670</v>
      </c>
      <c r="Q8218" t="s">
        <v>1201</v>
      </c>
      <c r="R8218" t="s">
        <v>7620</v>
      </c>
      <c r="S8218" t="s">
        <v>249</v>
      </c>
      <c r="T8218" t="b">
        <v>0</v>
      </c>
    </row>
    <row r="8219" spans="1:20" x14ac:dyDescent="0.25">
      <c r="A8219" t="s">
        <v>259</v>
      </c>
      <c r="B8219" t="s">
        <v>260</v>
      </c>
      <c r="C8219" t="s">
        <v>237</v>
      </c>
      <c r="D8219" t="s">
        <v>643</v>
      </c>
      <c r="E8219" t="s">
        <v>3781</v>
      </c>
      <c r="F8219" t="s">
        <v>13622</v>
      </c>
      <c r="G8219" t="s">
        <v>13622</v>
      </c>
      <c r="H8219">
        <v>0.227606</v>
      </c>
      <c r="I8219" t="s">
        <v>265</v>
      </c>
      <c r="J8219" t="s">
        <v>242</v>
      </c>
      <c r="K8219" t="s">
        <v>243</v>
      </c>
      <c r="L8219" t="s">
        <v>244</v>
      </c>
      <c r="M8219">
        <v>0</v>
      </c>
      <c r="N8219">
        <v>0.227606</v>
      </c>
      <c r="O8219" t="s">
        <v>372</v>
      </c>
      <c r="P8219" t="s">
        <v>15424</v>
      </c>
      <c r="Q8219" t="s">
        <v>647</v>
      </c>
      <c r="R8219" t="s">
        <v>15425</v>
      </c>
      <c r="S8219" t="s">
        <v>270</v>
      </c>
      <c r="T8219" t="b">
        <v>1</v>
      </c>
    </row>
    <row r="8220" spans="1:20" x14ac:dyDescent="0.25">
      <c r="A8220" t="s">
        <v>236</v>
      </c>
      <c r="B8220" t="s">
        <v>236</v>
      </c>
      <c r="C8220" t="s">
        <v>237</v>
      </c>
      <c r="D8220" t="s">
        <v>566</v>
      </c>
      <c r="E8220" t="s">
        <v>251</v>
      </c>
      <c r="F8220" t="s">
        <v>459</v>
      </c>
      <c r="G8220" t="s">
        <v>7112</v>
      </c>
      <c r="H8220">
        <v>0.03</v>
      </c>
      <c r="I8220" t="s">
        <v>759</v>
      </c>
      <c r="J8220" t="s">
        <v>242</v>
      </c>
      <c r="K8220" t="s">
        <v>243</v>
      </c>
      <c r="L8220" t="s">
        <v>244</v>
      </c>
      <c r="M8220">
        <v>0</v>
      </c>
      <c r="N8220">
        <v>0.03</v>
      </c>
      <c r="O8220" t="s">
        <v>255</v>
      </c>
      <c r="P8220" t="s">
        <v>15426</v>
      </c>
      <c r="Q8220" t="s">
        <v>571</v>
      </c>
      <c r="R8220" t="s">
        <v>1814</v>
      </c>
      <c r="S8220" t="s">
        <v>249</v>
      </c>
      <c r="T8220" t="b">
        <v>1</v>
      </c>
    </row>
    <row r="8221" spans="1:20" x14ac:dyDescent="0.25">
      <c r="A8221" t="s">
        <v>259</v>
      </c>
      <c r="B8221" t="s">
        <v>260</v>
      </c>
      <c r="C8221" t="s">
        <v>237</v>
      </c>
      <c r="D8221" t="s">
        <v>524</v>
      </c>
      <c r="E8221" t="s">
        <v>525</v>
      </c>
      <c r="F8221" t="s">
        <v>1809</v>
      </c>
      <c r="G8221" t="s">
        <v>1810</v>
      </c>
      <c r="H8221">
        <v>0.78600000000000003</v>
      </c>
      <c r="I8221" t="s">
        <v>265</v>
      </c>
      <c r="J8221" t="s">
        <v>242</v>
      </c>
      <c r="K8221" t="s">
        <v>243</v>
      </c>
      <c r="L8221" t="s">
        <v>244</v>
      </c>
      <c r="M8221">
        <v>0</v>
      </c>
      <c r="N8221">
        <v>0.78600000000000003</v>
      </c>
      <c r="O8221" t="s">
        <v>446</v>
      </c>
      <c r="P8221" t="s">
        <v>15427</v>
      </c>
      <c r="Q8221" t="s">
        <v>528</v>
      </c>
      <c r="R8221" t="s">
        <v>15428</v>
      </c>
      <c r="S8221" t="s">
        <v>270</v>
      </c>
      <c r="T8221" t="b">
        <v>1</v>
      </c>
    </row>
    <row r="8222" spans="1:20" x14ac:dyDescent="0.25">
      <c r="A8222" t="s">
        <v>259</v>
      </c>
      <c r="B8222" t="s">
        <v>260</v>
      </c>
      <c r="C8222" t="s">
        <v>237</v>
      </c>
      <c r="D8222" t="s">
        <v>2311</v>
      </c>
      <c r="E8222" t="s">
        <v>7465</v>
      </c>
      <c r="F8222" t="s">
        <v>7466</v>
      </c>
      <c r="G8222" t="s">
        <v>7467</v>
      </c>
      <c r="H8222">
        <v>5.1031E-2</v>
      </c>
      <c r="I8222" t="s">
        <v>265</v>
      </c>
      <c r="J8222" t="s">
        <v>242</v>
      </c>
      <c r="K8222" t="s">
        <v>243</v>
      </c>
      <c r="L8222" t="s">
        <v>244</v>
      </c>
      <c r="M8222">
        <v>0</v>
      </c>
      <c r="N8222">
        <v>5.1031E-2</v>
      </c>
      <c r="O8222" t="s">
        <v>372</v>
      </c>
      <c r="P8222" t="s">
        <v>15429</v>
      </c>
      <c r="Q8222" t="s">
        <v>2316</v>
      </c>
      <c r="R8222" t="s">
        <v>15430</v>
      </c>
      <c r="S8222" t="s">
        <v>270</v>
      </c>
      <c r="T8222" t="b">
        <v>1</v>
      </c>
    </row>
    <row r="8223" spans="1:20" x14ac:dyDescent="0.25">
      <c r="A8223" t="s">
        <v>259</v>
      </c>
      <c r="B8223" t="s">
        <v>260</v>
      </c>
      <c r="C8223" t="s">
        <v>237</v>
      </c>
      <c r="D8223" t="s">
        <v>3010</v>
      </c>
      <c r="E8223" t="s">
        <v>4422</v>
      </c>
      <c r="F8223" t="s">
        <v>4872</v>
      </c>
      <c r="G8223" t="s">
        <v>4872</v>
      </c>
      <c r="H8223">
        <v>0.30599999999999999</v>
      </c>
      <c r="I8223" t="s">
        <v>265</v>
      </c>
      <c r="J8223" t="s">
        <v>242</v>
      </c>
      <c r="K8223" t="s">
        <v>243</v>
      </c>
      <c r="L8223" t="s">
        <v>244</v>
      </c>
      <c r="M8223">
        <v>0</v>
      </c>
      <c r="N8223">
        <v>0.30599999999999999</v>
      </c>
      <c r="O8223" t="s">
        <v>266</v>
      </c>
      <c r="P8223" t="s">
        <v>15431</v>
      </c>
      <c r="Q8223" t="s">
        <v>3013</v>
      </c>
      <c r="R8223" t="s">
        <v>15432</v>
      </c>
      <c r="S8223" t="s">
        <v>270</v>
      </c>
      <c r="T8223" t="b">
        <v>1</v>
      </c>
    </row>
    <row r="8224" spans="1:20" x14ac:dyDescent="0.25">
      <c r="A8224" t="s">
        <v>259</v>
      </c>
      <c r="B8224" t="s">
        <v>260</v>
      </c>
      <c r="C8224" t="s">
        <v>294</v>
      </c>
      <c r="D8224" t="s">
        <v>3010</v>
      </c>
      <c r="E8224" t="s">
        <v>4422</v>
      </c>
      <c r="F8224" t="s">
        <v>4872</v>
      </c>
      <c r="G8224" t="s">
        <v>4872</v>
      </c>
      <c r="H8224">
        <v>0.26900000000000002</v>
      </c>
      <c r="I8224" t="s">
        <v>265</v>
      </c>
      <c r="J8224" t="s">
        <v>242</v>
      </c>
      <c r="K8224" t="s">
        <v>243</v>
      </c>
      <c r="L8224" t="s">
        <v>244</v>
      </c>
      <c r="M8224">
        <v>0</v>
      </c>
      <c r="N8224">
        <v>0.26900000000000002</v>
      </c>
      <c r="O8224" t="s">
        <v>266</v>
      </c>
      <c r="P8224" t="s">
        <v>15431</v>
      </c>
      <c r="Q8224" t="s">
        <v>3013</v>
      </c>
      <c r="R8224" t="s">
        <v>15432</v>
      </c>
      <c r="S8224" t="s">
        <v>270</v>
      </c>
      <c r="T8224" t="b">
        <v>1</v>
      </c>
    </row>
    <row r="8225" spans="1:20" x14ac:dyDescent="0.25">
      <c r="A8225" t="s">
        <v>259</v>
      </c>
      <c r="B8225" t="s">
        <v>260</v>
      </c>
      <c r="C8225" t="s">
        <v>237</v>
      </c>
      <c r="D8225" t="s">
        <v>862</v>
      </c>
      <c r="E8225" t="s">
        <v>1411</v>
      </c>
      <c r="F8225" t="s">
        <v>1412</v>
      </c>
      <c r="G8225" t="s">
        <v>1413</v>
      </c>
      <c r="H8225">
        <v>0.36899999999999999</v>
      </c>
      <c r="I8225" t="s">
        <v>265</v>
      </c>
      <c r="J8225" t="s">
        <v>242</v>
      </c>
      <c r="K8225" t="s">
        <v>243</v>
      </c>
      <c r="L8225" t="s">
        <v>244</v>
      </c>
      <c r="M8225">
        <v>0</v>
      </c>
      <c r="N8225">
        <v>0.36899999999999999</v>
      </c>
      <c r="O8225" t="s">
        <v>2901</v>
      </c>
      <c r="P8225" t="s">
        <v>15433</v>
      </c>
      <c r="Q8225" t="s">
        <v>867</v>
      </c>
      <c r="R8225" t="s">
        <v>15434</v>
      </c>
      <c r="S8225" t="s">
        <v>270</v>
      </c>
      <c r="T8225" t="b">
        <v>1</v>
      </c>
    </row>
    <row r="8226" spans="1:20" x14ac:dyDescent="0.25">
      <c r="A8226" t="s">
        <v>236</v>
      </c>
      <c r="B8226" t="s">
        <v>236</v>
      </c>
      <c r="C8226" t="s">
        <v>237</v>
      </c>
      <c r="D8226" t="s">
        <v>314</v>
      </c>
      <c r="F8226" t="s">
        <v>1126</v>
      </c>
      <c r="G8226" t="s">
        <v>1127</v>
      </c>
      <c r="H8226">
        <v>4.2750000000000003E-2</v>
      </c>
      <c r="I8226" t="s">
        <v>341</v>
      </c>
      <c r="J8226" t="s">
        <v>242</v>
      </c>
      <c r="K8226" t="s">
        <v>243</v>
      </c>
      <c r="L8226" t="s">
        <v>244</v>
      </c>
      <c r="M8226">
        <v>0</v>
      </c>
      <c r="N8226">
        <v>4.2750000000000003E-2</v>
      </c>
      <c r="O8226" t="s">
        <v>690</v>
      </c>
      <c r="P8226" t="s">
        <v>15435</v>
      </c>
      <c r="Q8226" t="s">
        <v>318</v>
      </c>
      <c r="R8226" t="s">
        <v>6378</v>
      </c>
      <c r="S8226" t="s">
        <v>249</v>
      </c>
      <c r="T8226" t="b">
        <v>1</v>
      </c>
    </row>
    <row r="8227" spans="1:20" x14ac:dyDescent="0.25">
      <c r="A8227" t="s">
        <v>236</v>
      </c>
      <c r="B8227" t="s">
        <v>236</v>
      </c>
      <c r="C8227" t="s">
        <v>237</v>
      </c>
      <c r="D8227" t="s">
        <v>566</v>
      </c>
      <c r="E8227" t="s">
        <v>251</v>
      </c>
      <c r="F8227" t="s">
        <v>459</v>
      </c>
      <c r="G8227" t="s">
        <v>15436</v>
      </c>
      <c r="H8227">
        <v>0.157</v>
      </c>
      <c r="I8227" t="s">
        <v>254</v>
      </c>
      <c r="J8227" t="s">
        <v>242</v>
      </c>
      <c r="K8227" t="s">
        <v>243</v>
      </c>
      <c r="L8227" t="s">
        <v>244</v>
      </c>
      <c r="M8227">
        <v>0</v>
      </c>
      <c r="N8227">
        <v>0.157</v>
      </c>
      <c r="O8227" t="s">
        <v>255</v>
      </c>
      <c r="P8227" t="s">
        <v>15437</v>
      </c>
      <c r="Q8227" t="s">
        <v>571</v>
      </c>
      <c r="R8227" t="s">
        <v>1814</v>
      </c>
      <c r="S8227" t="s">
        <v>249</v>
      </c>
      <c r="T8227" t="b">
        <v>1</v>
      </c>
    </row>
    <row r="8228" spans="1:20" x14ac:dyDescent="0.25">
      <c r="A8228" t="s">
        <v>259</v>
      </c>
      <c r="B8228" t="s">
        <v>260</v>
      </c>
      <c r="C8228" t="s">
        <v>237</v>
      </c>
      <c r="D8228" t="s">
        <v>280</v>
      </c>
      <c r="E8228" t="s">
        <v>5495</v>
      </c>
      <c r="F8228" t="s">
        <v>8693</v>
      </c>
      <c r="G8228" t="s">
        <v>8693</v>
      </c>
      <c r="H8228">
        <v>0.41899999999999998</v>
      </c>
      <c r="I8228" t="s">
        <v>265</v>
      </c>
      <c r="J8228" t="s">
        <v>242</v>
      </c>
      <c r="K8228" t="s">
        <v>243</v>
      </c>
      <c r="L8228" t="s">
        <v>244</v>
      </c>
      <c r="M8228">
        <v>0</v>
      </c>
      <c r="N8228">
        <v>0.41899999999999998</v>
      </c>
      <c r="O8228" t="s">
        <v>331</v>
      </c>
      <c r="P8228" t="s">
        <v>15438</v>
      </c>
      <c r="Q8228" t="s">
        <v>285</v>
      </c>
      <c r="R8228" t="s">
        <v>15439</v>
      </c>
      <c r="S8228" t="s">
        <v>270</v>
      </c>
      <c r="T8228" t="b">
        <v>1</v>
      </c>
    </row>
    <row r="8229" spans="1:20" x14ac:dyDescent="0.25">
      <c r="A8229" t="s">
        <v>259</v>
      </c>
      <c r="B8229" t="s">
        <v>260</v>
      </c>
      <c r="C8229" t="s">
        <v>237</v>
      </c>
      <c r="D8229" t="s">
        <v>2534</v>
      </c>
      <c r="E8229" t="s">
        <v>15440</v>
      </c>
      <c r="F8229" t="s">
        <v>15441</v>
      </c>
      <c r="G8229" t="s">
        <v>15441</v>
      </c>
      <c r="H8229">
        <v>1.133</v>
      </c>
      <c r="I8229" t="s">
        <v>265</v>
      </c>
      <c r="J8229" t="s">
        <v>242</v>
      </c>
      <c r="K8229" t="s">
        <v>243</v>
      </c>
      <c r="L8229" t="s">
        <v>244</v>
      </c>
      <c r="M8229">
        <v>0</v>
      </c>
      <c r="N8229">
        <v>1.133</v>
      </c>
      <c r="O8229" t="s">
        <v>576</v>
      </c>
      <c r="P8229" t="s">
        <v>15442</v>
      </c>
      <c r="Q8229" t="s">
        <v>2538</v>
      </c>
      <c r="R8229" t="s">
        <v>15443</v>
      </c>
      <c r="S8229" t="s">
        <v>270</v>
      </c>
      <c r="T8229" t="b">
        <v>1</v>
      </c>
    </row>
    <row r="8230" spans="1:20" x14ac:dyDescent="0.25">
      <c r="A8230" t="s">
        <v>259</v>
      </c>
      <c r="B8230" t="s">
        <v>260</v>
      </c>
      <c r="C8230" t="s">
        <v>294</v>
      </c>
      <c r="D8230" t="s">
        <v>2534</v>
      </c>
      <c r="E8230" t="s">
        <v>15440</v>
      </c>
      <c r="F8230" t="s">
        <v>15441</v>
      </c>
      <c r="G8230" t="s">
        <v>15441</v>
      </c>
      <c r="H8230">
        <v>0.27200000000000002</v>
      </c>
      <c r="I8230" t="s">
        <v>265</v>
      </c>
      <c r="J8230" t="s">
        <v>242</v>
      </c>
      <c r="K8230" t="s">
        <v>243</v>
      </c>
      <c r="L8230" t="s">
        <v>244</v>
      </c>
      <c r="M8230">
        <v>0</v>
      </c>
      <c r="N8230">
        <v>0.27200000000000002</v>
      </c>
      <c r="O8230" t="s">
        <v>576</v>
      </c>
      <c r="P8230" t="s">
        <v>15442</v>
      </c>
      <c r="Q8230" t="s">
        <v>2538</v>
      </c>
      <c r="R8230" t="s">
        <v>15443</v>
      </c>
      <c r="S8230" t="s">
        <v>270</v>
      </c>
      <c r="T8230" t="b">
        <v>1</v>
      </c>
    </row>
    <row r="8231" spans="1:20" x14ac:dyDescent="0.25">
      <c r="A8231" t="s">
        <v>259</v>
      </c>
      <c r="B8231" t="s">
        <v>260</v>
      </c>
      <c r="C8231" t="s">
        <v>237</v>
      </c>
      <c r="D8231" t="s">
        <v>7334</v>
      </c>
      <c r="E8231" t="s">
        <v>15444</v>
      </c>
      <c r="F8231" t="s">
        <v>15444</v>
      </c>
      <c r="G8231" t="s">
        <v>15444</v>
      </c>
      <c r="H8231">
        <v>28.896000000000001</v>
      </c>
      <c r="I8231" t="s">
        <v>265</v>
      </c>
      <c r="J8231" t="s">
        <v>242</v>
      </c>
      <c r="K8231" t="s">
        <v>243</v>
      </c>
      <c r="L8231" t="s">
        <v>244</v>
      </c>
      <c r="M8231">
        <v>0</v>
      </c>
      <c r="N8231">
        <v>28.896000000000001</v>
      </c>
      <c r="O8231" t="s">
        <v>283</v>
      </c>
      <c r="P8231" t="s">
        <v>15445</v>
      </c>
      <c r="Q8231" t="s">
        <v>7338</v>
      </c>
      <c r="R8231" t="s">
        <v>15446</v>
      </c>
      <c r="S8231" t="s">
        <v>270</v>
      </c>
      <c r="T8231" t="b">
        <v>1</v>
      </c>
    </row>
    <row r="8232" spans="1:20" x14ac:dyDescent="0.25">
      <c r="A8232" t="s">
        <v>259</v>
      </c>
      <c r="B8232" t="s">
        <v>260</v>
      </c>
      <c r="C8232" t="s">
        <v>336</v>
      </c>
      <c r="D8232" t="s">
        <v>7334</v>
      </c>
      <c r="E8232" t="s">
        <v>15444</v>
      </c>
      <c r="F8232" t="s">
        <v>15444</v>
      </c>
      <c r="G8232" t="s">
        <v>15444</v>
      </c>
      <c r="H8232">
        <v>146815</v>
      </c>
      <c r="I8232" t="s">
        <v>265</v>
      </c>
      <c r="J8232" t="s">
        <v>242</v>
      </c>
      <c r="K8232" t="s">
        <v>243</v>
      </c>
      <c r="L8232" t="s">
        <v>244</v>
      </c>
      <c r="M8232">
        <v>0</v>
      </c>
      <c r="N8232">
        <v>146815</v>
      </c>
      <c r="O8232" t="s">
        <v>927</v>
      </c>
      <c r="P8232" t="s">
        <v>15445</v>
      </c>
      <c r="Q8232" t="s">
        <v>7338</v>
      </c>
      <c r="R8232" t="s">
        <v>15447</v>
      </c>
      <c r="S8232" t="s">
        <v>270</v>
      </c>
      <c r="T8232" t="b">
        <v>1</v>
      </c>
    </row>
    <row r="8233" spans="1:20" x14ac:dyDescent="0.25">
      <c r="A8233" t="s">
        <v>259</v>
      </c>
      <c r="B8233" t="s">
        <v>260</v>
      </c>
      <c r="C8233" t="s">
        <v>336</v>
      </c>
      <c r="D8233" t="s">
        <v>7334</v>
      </c>
      <c r="E8233" t="s">
        <v>15444</v>
      </c>
      <c r="F8233" t="s">
        <v>15444</v>
      </c>
      <c r="G8233" t="s">
        <v>15444</v>
      </c>
      <c r="H8233">
        <v>212629</v>
      </c>
      <c r="I8233" t="s">
        <v>265</v>
      </c>
      <c r="J8233" t="s">
        <v>242</v>
      </c>
      <c r="K8233" t="s">
        <v>243</v>
      </c>
      <c r="L8233" t="s">
        <v>244</v>
      </c>
      <c r="M8233">
        <v>0</v>
      </c>
      <c r="N8233">
        <v>212629</v>
      </c>
      <c r="O8233" t="s">
        <v>927</v>
      </c>
      <c r="P8233" t="s">
        <v>15445</v>
      </c>
      <c r="Q8233" t="s">
        <v>7338</v>
      </c>
      <c r="R8233" t="s">
        <v>15448</v>
      </c>
      <c r="S8233" t="s">
        <v>270</v>
      </c>
      <c r="T8233" t="b">
        <v>1</v>
      </c>
    </row>
    <row r="8234" spans="1:20" x14ac:dyDescent="0.25">
      <c r="A8234" t="s">
        <v>259</v>
      </c>
      <c r="B8234" t="s">
        <v>260</v>
      </c>
      <c r="C8234" t="s">
        <v>237</v>
      </c>
      <c r="D8234" t="s">
        <v>3163</v>
      </c>
      <c r="E8234" t="s">
        <v>2672</v>
      </c>
      <c r="F8234" t="s">
        <v>2971</v>
      </c>
      <c r="G8234" t="s">
        <v>2971</v>
      </c>
      <c r="H8234">
        <v>5.2089999999999996</v>
      </c>
      <c r="I8234" t="s">
        <v>265</v>
      </c>
      <c r="J8234" t="s">
        <v>242</v>
      </c>
      <c r="K8234" t="s">
        <v>243</v>
      </c>
      <c r="L8234" t="s">
        <v>244</v>
      </c>
      <c r="M8234">
        <v>0</v>
      </c>
      <c r="N8234">
        <v>5.2089999999999996</v>
      </c>
      <c r="O8234" t="s">
        <v>324</v>
      </c>
      <c r="P8234" t="s">
        <v>15449</v>
      </c>
      <c r="Q8234" t="s">
        <v>3167</v>
      </c>
      <c r="R8234" t="s">
        <v>15450</v>
      </c>
      <c r="S8234" t="s">
        <v>270</v>
      </c>
      <c r="T8234" t="b">
        <v>1</v>
      </c>
    </row>
    <row r="8235" spans="1:20" x14ac:dyDescent="0.25">
      <c r="A8235" t="s">
        <v>259</v>
      </c>
      <c r="B8235" t="s">
        <v>260</v>
      </c>
      <c r="C8235" t="s">
        <v>294</v>
      </c>
      <c r="D8235" t="s">
        <v>3163</v>
      </c>
      <c r="E8235" t="s">
        <v>2672</v>
      </c>
      <c r="F8235" t="s">
        <v>2971</v>
      </c>
      <c r="G8235" t="s">
        <v>2971</v>
      </c>
      <c r="H8235">
        <v>2.706</v>
      </c>
      <c r="I8235" t="s">
        <v>265</v>
      </c>
      <c r="J8235" t="s">
        <v>242</v>
      </c>
      <c r="K8235" t="s">
        <v>243</v>
      </c>
      <c r="L8235" t="s">
        <v>244</v>
      </c>
      <c r="M8235">
        <v>0</v>
      </c>
      <c r="N8235">
        <v>2.706</v>
      </c>
      <c r="O8235" t="s">
        <v>324</v>
      </c>
      <c r="P8235" t="s">
        <v>15449</v>
      </c>
      <c r="Q8235" t="s">
        <v>3167</v>
      </c>
      <c r="R8235" t="s">
        <v>15450</v>
      </c>
      <c r="S8235" t="s">
        <v>270</v>
      </c>
      <c r="T8235" t="b">
        <v>1</v>
      </c>
    </row>
    <row r="8236" spans="1:20" x14ac:dyDescent="0.25">
      <c r="A8236" t="s">
        <v>259</v>
      </c>
      <c r="B8236" t="s">
        <v>260</v>
      </c>
      <c r="C8236" t="s">
        <v>237</v>
      </c>
      <c r="D8236" t="s">
        <v>707</v>
      </c>
      <c r="E8236" t="s">
        <v>5278</v>
      </c>
      <c r="F8236" t="s">
        <v>15451</v>
      </c>
      <c r="G8236" t="s">
        <v>15451</v>
      </c>
      <c r="H8236">
        <v>0.29109600000000002</v>
      </c>
      <c r="I8236" t="s">
        <v>265</v>
      </c>
      <c r="J8236" t="s">
        <v>242</v>
      </c>
      <c r="K8236" t="s">
        <v>243</v>
      </c>
      <c r="L8236" t="s">
        <v>244</v>
      </c>
      <c r="M8236">
        <v>0</v>
      </c>
      <c r="N8236">
        <v>0.29109600000000002</v>
      </c>
      <c r="O8236" t="s">
        <v>372</v>
      </c>
      <c r="P8236" t="s">
        <v>15452</v>
      </c>
      <c r="Q8236" t="s">
        <v>713</v>
      </c>
      <c r="R8236" t="s">
        <v>15453</v>
      </c>
      <c r="S8236" t="s">
        <v>270</v>
      </c>
      <c r="T8236" t="b">
        <v>1</v>
      </c>
    </row>
    <row r="8237" spans="1:20" x14ac:dyDescent="0.25">
      <c r="A8237" t="s">
        <v>259</v>
      </c>
      <c r="B8237" t="s">
        <v>260</v>
      </c>
      <c r="C8237" t="s">
        <v>237</v>
      </c>
      <c r="D8237" t="s">
        <v>875</v>
      </c>
      <c r="E8237" t="s">
        <v>1997</v>
      </c>
      <c r="F8237" t="s">
        <v>13794</v>
      </c>
      <c r="G8237" t="s">
        <v>13794</v>
      </c>
      <c r="H8237">
        <v>1.8807</v>
      </c>
      <c r="I8237" t="s">
        <v>265</v>
      </c>
      <c r="J8237" t="s">
        <v>242</v>
      </c>
      <c r="K8237" t="s">
        <v>243</v>
      </c>
      <c r="L8237" t="s">
        <v>244</v>
      </c>
      <c r="M8237">
        <v>0</v>
      </c>
      <c r="N8237">
        <v>1.8807</v>
      </c>
      <c r="O8237" t="s">
        <v>298</v>
      </c>
      <c r="P8237" t="s">
        <v>15454</v>
      </c>
      <c r="Q8237" t="s">
        <v>879</v>
      </c>
      <c r="R8237" t="s">
        <v>15455</v>
      </c>
      <c r="S8237" t="s">
        <v>270</v>
      </c>
      <c r="T8237" t="b">
        <v>1</v>
      </c>
    </row>
    <row r="8238" spans="1:20" x14ac:dyDescent="0.25">
      <c r="A8238" t="s">
        <v>259</v>
      </c>
      <c r="B8238" t="s">
        <v>260</v>
      </c>
      <c r="C8238" t="s">
        <v>294</v>
      </c>
      <c r="D8238" t="s">
        <v>875</v>
      </c>
      <c r="E8238" t="s">
        <v>1997</v>
      </c>
      <c r="F8238" t="s">
        <v>13794</v>
      </c>
      <c r="G8238" t="s">
        <v>13794</v>
      </c>
      <c r="H8238">
        <v>1.2919</v>
      </c>
      <c r="I8238" t="s">
        <v>265</v>
      </c>
      <c r="J8238" t="s">
        <v>242</v>
      </c>
      <c r="K8238" t="s">
        <v>243</v>
      </c>
      <c r="L8238" t="s">
        <v>244</v>
      </c>
      <c r="M8238">
        <v>0</v>
      </c>
      <c r="N8238">
        <v>1.2919</v>
      </c>
      <c r="O8238" t="s">
        <v>298</v>
      </c>
      <c r="P8238" t="s">
        <v>15454</v>
      </c>
      <c r="Q8238" t="s">
        <v>879</v>
      </c>
      <c r="R8238" t="s">
        <v>15455</v>
      </c>
      <c r="S8238" t="s">
        <v>270</v>
      </c>
      <c r="T8238" t="b">
        <v>1</v>
      </c>
    </row>
    <row r="8239" spans="1:20" x14ac:dyDescent="0.25">
      <c r="A8239" t="s">
        <v>259</v>
      </c>
      <c r="B8239" t="s">
        <v>260</v>
      </c>
      <c r="C8239" t="s">
        <v>237</v>
      </c>
      <c r="D8239" t="s">
        <v>406</v>
      </c>
      <c r="E8239" t="s">
        <v>7394</v>
      </c>
      <c r="F8239" t="s">
        <v>15456</v>
      </c>
      <c r="G8239" t="s">
        <v>15456</v>
      </c>
      <c r="H8239">
        <v>19.225999999999999</v>
      </c>
      <c r="I8239" t="s">
        <v>265</v>
      </c>
      <c r="J8239" t="s">
        <v>242</v>
      </c>
      <c r="K8239" t="s">
        <v>243</v>
      </c>
      <c r="L8239" t="s">
        <v>244</v>
      </c>
      <c r="M8239">
        <v>0</v>
      </c>
      <c r="N8239">
        <v>19.225999999999999</v>
      </c>
      <c r="O8239" t="s">
        <v>721</v>
      </c>
      <c r="P8239" t="s">
        <v>15457</v>
      </c>
      <c r="Q8239" t="s">
        <v>410</v>
      </c>
      <c r="R8239" t="s">
        <v>15458</v>
      </c>
      <c r="S8239" t="s">
        <v>270</v>
      </c>
      <c r="T8239" t="b">
        <v>1</v>
      </c>
    </row>
    <row r="8240" spans="1:20" x14ac:dyDescent="0.25">
      <c r="A8240" t="s">
        <v>259</v>
      </c>
      <c r="B8240" t="s">
        <v>260</v>
      </c>
      <c r="C8240" t="s">
        <v>294</v>
      </c>
      <c r="D8240" t="s">
        <v>406</v>
      </c>
      <c r="E8240" t="s">
        <v>7394</v>
      </c>
      <c r="F8240" t="s">
        <v>15456</v>
      </c>
      <c r="G8240" t="s">
        <v>15456</v>
      </c>
      <c r="H8240">
        <v>13.337999999999999</v>
      </c>
      <c r="I8240" t="s">
        <v>265</v>
      </c>
      <c r="J8240" t="s">
        <v>242</v>
      </c>
      <c r="K8240" t="s">
        <v>243</v>
      </c>
      <c r="L8240" t="s">
        <v>244</v>
      </c>
      <c r="M8240">
        <v>0</v>
      </c>
      <c r="N8240">
        <v>13.337999999999999</v>
      </c>
      <c r="O8240" t="s">
        <v>721</v>
      </c>
      <c r="P8240" t="s">
        <v>15457</v>
      </c>
      <c r="Q8240" t="s">
        <v>410</v>
      </c>
      <c r="R8240" t="s">
        <v>15458</v>
      </c>
      <c r="S8240" t="s">
        <v>270</v>
      </c>
      <c r="T8240" t="b">
        <v>1</v>
      </c>
    </row>
    <row r="8241" spans="1:20" x14ac:dyDescent="0.25">
      <c r="A8241" t="s">
        <v>259</v>
      </c>
      <c r="B8241" t="s">
        <v>260</v>
      </c>
      <c r="C8241" t="s">
        <v>237</v>
      </c>
      <c r="D8241" t="s">
        <v>875</v>
      </c>
      <c r="E8241" t="s">
        <v>4520</v>
      </c>
      <c r="F8241" t="s">
        <v>4521</v>
      </c>
      <c r="G8241" t="s">
        <v>4521</v>
      </c>
      <c r="H8241">
        <v>21.675000000000001</v>
      </c>
      <c r="I8241" t="s">
        <v>265</v>
      </c>
      <c r="J8241" t="s">
        <v>242</v>
      </c>
      <c r="K8241" t="s">
        <v>243</v>
      </c>
      <c r="L8241" t="s">
        <v>244</v>
      </c>
      <c r="M8241">
        <v>0</v>
      </c>
      <c r="N8241">
        <v>21.675000000000001</v>
      </c>
      <c r="O8241" t="s">
        <v>283</v>
      </c>
      <c r="P8241" t="s">
        <v>12485</v>
      </c>
      <c r="Q8241" t="s">
        <v>879</v>
      </c>
      <c r="R8241" t="s">
        <v>15459</v>
      </c>
      <c r="S8241" t="s">
        <v>270</v>
      </c>
      <c r="T8241" t="b">
        <v>0</v>
      </c>
    </row>
    <row r="8242" spans="1:20" x14ac:dyDescent="0.25">
      <c r="A8242" t="s">
        <v>259</v>
      </c>
      <c r="B8242" t="s">
        <v>260</v>
      </c>
      <c r="C8242" t="s">
        <v>294</v>
      </c>
      <c r="D8242" t="s">
        <v>875</v>
      </c>
      <c r="E8242" t="s">
        <v>4520</v>
      </c>
      <c r="F8242" t="s">
        <v>4521</v>
      </c>
      <c r="G8242" t="s">
        <v>4521</v>
      </c>
      <c r="H8242">
        <v>8.9239999999999995</v>
      </c>
      <c r="I8242" t="s">
        <v>265</v>
      </c>
      <c r="J8242" t="s">
        <v>242</v>
      </c>
      <c r="K8242" t="s">
        <v>243</v>
      </c>
      <c r="L8242" t="s">
        <v>244</v>
      </c>
      <c r="M8242">
        <v>0</v>
      </c>
      <c r="N8242">
        <v>8.9239999999999995</v>
      </c>
      <c r="O8242" t="s">
        <v>283</v>
      </c>
      <c r="P8242" t="s">
        <v>12485</v>
      </c>
      <c r="Q8242" t="s">
        <v>879</v>
      </c>
      <c r="R8242" t="s">
        <v>15459</v>
      </c>
      <c r="S8242" t="s">
        <v>270</v>
      </c>
      <c r="T8242" t="b">
        <v>0</v>
      </c>
    </row>
    <row r="8243" spans="1:20" x14ac:dyDescent="0.25">
      <c r="A8243" t="s">
        <v>236</v>
      </c>
      <c r="B8243" t="s">
        <v>236</v>
      </c>
      <c r="C8243" t="s">
        <v>237</v>
      </c>
      <c r="D8243" t="s">
        <v>1198</v>
      </c>
      <c r="F8243" t="s">
        <v>356</v>
      </c>
      <c r="G8243" t="s">
        <v>4594</v>
      </c>
      <c r="H8243">
        <v>0.03</v>
      </c>
      <c r="I8243" t="s">
        <v>254</v>
      </c>
      <c r="J8243" t="s">
        <v>242</v>
      </c>
      <c r="K8243" t="s">
        <v>243</v>
      </c>
      <c r="L8243" t="s">
        <v>244</v>
      </c>
      <c r="M8243">
        <v>0</v>
      </c>
      <c r="N8243">
        <v>0.03</v>
      </c>
      <c r="O8243" t="s">
        <v>358</v>
      </c>
      <c r="P8243" t="s">
        <v>13652</v>
      </c>
      <c r="Q8243" t="s">
        <v>1201</v>
      </c>
      <c r="R8243" t="s">
        <v>1202</v>
      </c>
      <c r="S8243" t="s">
        <v>249</v>
      </c>
      <c r="T8243" t="b">
        <v>0</v>
      </c>
    </row>
    <row r="8244" spans="1:20" x14ac:dyDescent="0.25">
      <c r="A8244" t="s">
        <v>236</v>
      </c>
      <c r="B8244" t="s">
        <v>236</v>
      </c>
      <c r="C8244" t="s">
        <v>237</v>
      </c>
      <c r="D8244" t="s">
        <v>1198</v>
      </c>
      <c r="F8244" t="s">
        <v>1438</v>
      </c>
      <c r="G8244" t="s">
        <v>1439</v>
      </c>
      <c r="H8244">
        <v>5.6250000000000001E-2</v>
      </c>
      <c r="I8244" t="s">
        <v>341</v>
      </c>
      <c r="J8244" t="s">
        <v>242</v>
      </c>
      <c r="K8244" t="s">
        <v>243</v>
      </c>
      <c r="L8244" t="s">
        <v>244</v>
      </c>
      <c r="M8244">
        <v>0</v>
      </c>
      <c r="N8244">
        <v>5.6250000000000001E-2</v>
      </c>
      <c r="O8244" t="s">
        <v>395</v>
      </c>
      <c r="P8244" t="s">
        <v>15460</v>
      </c>
      <c r="Q8244" t="s">
        <v>1201</v>
      </c>
      <c r="R8244" t="s">
        <v>6979</v>
      </c>
      <c r="S8244" t="s">
        <v>249</v>
      </c>
      <c r="T8244" t="b">
        <v>1</v>
      </c>
    </row>
    <row r="8245" spans="1:20" x14ac:dyDescent="0.25">
      <c r="A8245" t="s">
        <v>259</v>
      </c>
      <c r="B8245" t="s">
        <v>260</v>
      </c>
      <c r="C8245" t="s">
        <v>237</v>
      </c>
      <c r="D8245" t="s">
        <v>664</v>
      </c>
      <c r="E8245" t="s">
        <v>2572</v>
      </c>
      <c r="F8245" t="s">
        <v>4587</v>
      </c>
      <c r="G8245" t="s">
        <v>4587</v>
      </c>
      <c r="H8245">
        <v>0.125</v>
      </c>
      <c r="I8245" t="s">
        <v>265</v>
      </c>
      <c r="J8245" t="s">
        <v>242</v>
      </c>
      <c r="K8245" t="s">
        <v>243</v>
      </c>
      <c r="L8245" t="s">
        <v>244</v>
      </c>
      <c r="M8245">
        <v>0</v>
      </c>
      <c r="N8245">
        <v>0.125</v>
      </c>
      <c r="O8245" t="s">
        <v>324</v>
      </c>
      <c r="P8245" t="s">
        <v>15461</v>
      </c>
      <c r="Q8245" t="s">
        <v>668</v>
      </c>
      <c r="R8245" t="s">
        <v>15462</v>
      </c>
      <c r="S8245" t="s">
        <v>270</v>
      </c>
      <c r="T8245" t="b">
        <v>1</v>
      </c>
    </row>
    <row r="8246" spans="1:20" x14ac:dyDescent="0.25">
      <c r="A8246" t="s">
        <v>259</v>
      </c>
      <c r="B8246" t="s">
        <v>260</v>
      </c>
      <c r="C8246" t="s">
        <v>237</v>
      </c>
      <c r="D8246" t="s">
        <v>2549</v>
      </c>
      <c r="E8246" t="s">
        <v>2550</v>
      </c>
      <c r="F8246" t="s">
        <v>2550</v>
      </c>
      <c r="G8246" t="s">
        <v>8981</v>
      </c>
      <c r="H8246">
        <v>4.6079999999999997</v>
      </c>
      <c r="I8246" t="s">
        <v>265</v>
      </c>
      <c r="J8246" t="s">
        <v>242</v>
      </c>
      <c r="K8246" t="s">
        <v>243</v>
      </c>
      <c r="L8246" t="s">
        <v>244</v>
      </c>
      <c r="M8246">
        <v>0</v>
      </c>
      <c r="N8246">
        <v>4.6079999999999997</v>
      </c>
      <c r="O8246" t="s">
        <v>324</v>
      </c>
      <c r="P8246" t="s">
        <v>15463</v>
      </c>
      <c r="Q8246" t="s">
        <v>2554</v>
      </c>
      <c r="R8246" t="s">
        <v>15464</v>
      </c>
      <c r="S8246" t="s">
        <v>270</v>
      </c>
      <c r="T8246" t="b">
        <v>1</v>
      </c>
    </row>
    <row r="8247" spans="1:20" x14ac:dyDescent="0.25">
      <c r="A8247" t="s">
        <v>259</v>
      </c>
      <c r="B8247" t="s">
        <v>260</v>
      </c>
      <c r="C8247" t="s">
        <v>336</v>
      </c>
      <c r="D8247" t="s">
        <v>2549</v>
      </c>
      <c r="E8247" t="s">
        <v>2550</v>
      </c>
      <c r="F8247" t="s">
        <v>2550</v>
      </c>
      <c r="G8247" t="s">
        <v>8981</v>
      </c>
      <c r="H8247">
        <v>23816</v>
      </c>
      <c r="I8247" t="s">
        <v>265</v>
      </c>
      <c r="J8247" t="s">
        <v>242</v>
      </c>
      <c r="K8247" t="s">
        <v>243</v>
      </c>
      <c r="L8247" t="s">
        <v>244</v>
      </c>
      <c r="M8247">
        <v>0</v>
      </c>
      <c r="N8247">
        <v>23816</v>
      </c>
      <c r="O8247" t="s">
        <v>324</v>
      </c>
      <c r="P8247" t="s">
        <v>15463</v>
      </c>
      <c r="Q8247" t="s">
        <v>2554</v>
      </c>
      <c r="R8247" t="s">
        <v>15465</v>
      </c>
      <c r="S8247" t="s">
        <v>270</v>
      </c>
      <c r="T8247" t="b">
        <v>1</v>
      </c>
    </row>
    <row r="8248" spans="1:20" x14ac:dyDescent="0.25">
      <c r="A8248" t="s">
        <v>259</v>
      </c>
      <c r="B8248" t="s">
        <v>260</v>
      </c>
      <c r="C8248" t="s">
        <v>336</v>
      </c>
      <c r="D8248" t="s">
        <v>2549</v>
      </c>
      <c r="E8248" t="s">
        <v>2550</v>
      </c>
      <c r="F8248" t="s">
        <v>2550</v>
      </c>
      <c r="G8248" t="s">
        <v>8981</v>
      </c>
      <c r="H8248">
        <v>46017</v>
      </c>
      <c r="I8248" t="s">
        <v>265</v>
      </c>
      <c r="J8248" t="s">
        <v>242</v>
      </c>
      <c r="K8248" t="s">
        <v>243</v>
      </c>
      <c r="L8248" t="s">
        <v>244</v>
      </c>
      <c r="M8248">
        <v>0</v>
      </c>
      <c r="N8248">
        <v>46017</v>
      </c>
      <c r="O8248" t="s">
        <v>324</v>
      </c>
      <c r="P8248" t="s">
        <v>15463</v>
      </c>
      <c r="Q8248" t="s">
        <v>2554</v>
      </c>
      <c r="R8248" t="s">
        <v>15466</v>
      </c>
      <c r="S8248" t="s">
        <v>270</v>
      </c>
      <c r="T8248" t="b">
        <v>1</v>
      </c>
    </row>
    <row r="8249" spans="1:20" x14ac:dyDescent="0.25">
      <c r="A8249" t="s">
        <v>259</v>
      </c>
      <c r="B8249" t="s">
        <v>260</v>
      </c>
      <c r="C8249" t="s">
        <v>237</v>
      </c>
      <c r="D8249" t="s">
        <v>635</v>
      </c>
      <c r="E8249" t="s">
        <v>5231</v>
      </c>
      <c r="F8249" t="s">
        <v>15467</v>
      </c>
      <c r="G8249" t="s">
        <v>15467</v>
      </c>
      <c r="H8249">
        <v>0.1152</v>
      </c>
      <c r="I8249" t="s">
        <v>265</v>
      </c>
      <c r="J8249" t="s">
        <v>242</v>
      </c>
      <c r="K8249" t="s">
        <v>243</v>
      </c>
      <c r="L8249" t="s">
        <v>244</v>
      </c>
      <c r="M8249">
        <v>0</v>
      </c>
      <c r="N8249">
        <v>0.1152</v>
      </c>
      <c r="O8249" t="s">
        <v>372</v>
      </c>
      <c r="P8249" t="s">
        <v>15468</v>
      </c>
      <c r="Q8249" t="s">
        <v>639</v>
      </c>
      <c r="R8249" t="s">
        <v>15469</v>
      </c>
      <c r="S8249" t="s">
        <v>270</v>
      </c>
      <c r="T8249" t="b">
        <v>1</v>
      </c>
    </row>
    <row r="8250" spans="1:20" x14ac:dyDescent="0.25">
      <c r="A8250" t="s">
        <v>236</v>
      </c>
      <c r="B8250" t="s">
        <v>236</v>
      </c>
      <c r="C8250" t="s">
        <v>237</v>
      </c>
      <c r="D8250" t="s">
        <v>392</v>
      </c>
      <c r="E8250" t="s">
        <v>251</v>
      </c>
      <c r="F8250" t="s">
        <v>773</v>
      </c>
      <c r="G8250" t="s">
        <v>10796</v>
      </c>
      <c r="H8250">
        <v>1.01E-2</v>
      </c>
      <c r="I8250" t="s">
        <v>241</v>
      </c>
      <c r="J8250" t="s">
        <v>242</v>
      </c>
      <c r="K8250" t="s">
        <v>243</v>
      </c>
      <c r="L8250" t="s">
        <v>244</v>
      </c>
      <c r="M8250">
        <v>0</v>
      </c>
      <c r="N8250">
        <v>1.01E-2</v>
      </c>
      <c r="O8250" t="s">
        <v>255</v>
      </c>
      <c r="P8250" t="s">
        <v>15470</v>
      </c>
      <c r="Q8250" t="s">
        <v>397</v>
      </c>
      <c r="R8250" t="s">
        <v>5000</v>
      </c>
      <c r="S8250" t="s">
        <v>249</v>
      </c>
      <c r="T8250" t="b">
        <v>1</v>
      </c>
    </row>
    <row r="8251" spans="1:20" x14ac:dyDescent="0.25">
      <c r="A8251" t="s">
        <v>259</v>
      </c>
      <c r="B8251" t="s">
        <v>260</v>
      </c>
      <c r="C8251" t="s">
        <v>237</v>
      </c>
      <c r="D8251" t="s">
        <v>1621</v>
      </c>
      <c r="E8251" t="s">
        <v>3867</v>
      </c>
      <c r="F8251" t="s">
        <v>13611</v>
      </c>
      <c r="G8251" t="s">
        <v>13611</v>
      </c>
      <c r="H8251">
        <v>1.9599999999999999E-2</v>
      </c>
      <c r="I8251" t="s">
        <v>265</v>
      </c>
      <c r="J8251" t="s">
        <v>242</v>
      </c>
      <c r="K8251" t="s">
        <v>243</v>
      </c>
      <c r="L8251" t="s">
        <v>244</v>
      </c>
      <c r="M8251">
        <v>0</v>
      </c>
      <c r="N8251">
        <v>1.9599999999999999E-2</v>
      </c>
      <c r="O8251" t="s">
        <v>446</v>
      </c>
      <c r="P8251" t="s">
        <v>15471</v>
      </c>
      <c r="Q8251" t="s">
        <v>1625</v>
      </c>
      <c r="R8251" t="s">
        <v>15472</v>
      </c>
      <c r="S8251" t="s">
        <v>270</v>
      </c>
      <c r="T8251" t="b">
        <v>1</v>
      </c>
    </row>
    <row r="8252" spans="1:20" x14ac:dyDescent="0.25">
      <c r="A8252" t="s">
        <v>259</v>
      </c>
      <c r="B8252" t="s">
        <v>260</v>
      </c>
      <c r="C8252" t="s">
        <v>294</v>
      </c>
      <c r="D8252" t="s">
        <v>1621</v>
      </c>
      <c r="E8252" t="s">
        <v>3867</v>
      </c>
      <c r="F8252" t="s">
        <v>13611</v>
      </c>
      <c r="G8252" t="s">
        <v>13611</v>
      </c>
      <c r="H8252">
        <v>1.04E-2</v>
      </c>
      <c r="I8252" t="s">
        <v>265</v>
      </c>
      <c r="J8252" t="s">
        <v>242</v>
      </c>
      <c r="K8252" t="s">
        <v>243</v>
      </c>
      <c r="L8252" t="s">
        <v>244</v>
      </c>
      <c r="M8252">
        <v>0</v>
      </c>
      <c r="N8252">
        <v>1.04E-2</v>
      </c>
      <c r="O8252" t="s">
        <v>446</v>
      </c>
      <c r="P8252" t="s">
        <v>15471</v>
      </c>
      <c r="Q8252" t="s">
        <v>1625</v>
      </c>
      <c r="R8252" t="s">
        <v>15472</v>
      </c>
      <c r="S8252" t="s">
        <v>270</v>
      </c>
      <c r="T8252" t="b">
        <v>1</v>
      </c>
    </row>
    <row r="8253" spans="1:20" x14ac:dyDescent="0.25">
      <c r="A8253" t="s">
        <v>259</v>
      </c>
      <c r="B8253" t="s">
        <v>260</v>
      </c>
      <c r="C8253" t="s">
        <v>237</v>
      </c>
      <c r="D8253" t="s">
        <v>328</v>
      </c>
      <c r="E8253" t="s">
        <v>4190</v>
      </c>
      <c r="F8253" t="s">
        <v>11670</v>
      </c>
      <c r="G8253" t="s">
        <v>11670</v>
      </c>
      <c r="H8253">
        <v>0.54239999999999999</v>
      </c>
      <c r="I8253" t="s">
        <v>265</v>
      </c>
      <c r="J8253" t="s">
        <v>242</v>
      </c>
      <c r="K8253" t="s">
        <v>243</v>
      </c>
      <c r="L8253" t="s">
        <v>244</v>
      </c>
      <c r="M8253">
        <v>0</v>
      </c>
      <c r="N8253">
        <v>0.54239999999999999</v>
      </c>
      <c r="O8253" t="s">
        <v>1258</v>
      </c>
      <c r="P8253" t="s">
        <v>15473</v>
      </c>
      <c r="Q8253" t="s">
        <v>333</v>
      </c>
      <c r="R8253" t="s">
        <v>15474</v>
      </c>
      <c r="S8253" t="s">
        <v>270</v>
      </c>
      <c r="T8253" t="b">
        <v>1</v>
      </c>
    </row>
    <row r="8254" spans="1:20" x14ac:dyDescent="0.25">
      <c r="A8254" t="s">
        <v>259</v>
      </c>
      <c r="B8254" t="s">
        <v>260</v>
      </c>
      <c r="C8254" t="s">
        <v>237</v>
      </c>
      <c r="D8254" t="s">
        <v>450</v>
      </c>
      <c r="E8254" t="s">
        <v>8849</v>
      </c>
      <c r="F8254" t="s">
        <v>8850</v>
      </c>
      <c r="G8254" t="s">
        <v>8850</v>
      </c>
      <c r="H8254">
        <v>2.23</v>
      </c>
      <c r="I8254" t="s">
        <v>265</v>
      </c>
      <c r="J8254" t="s">
        <v>242</v>
      </c>
      <c r="K8254" t="s">
        <v>243</v>
      </c>
      <c r="L8254" t="s">
        <v>244</v>
      </c>
      <c r="M8254">
        <v>0</v>
      </c>
      <c r="N8254">
        <v>2.23</v>
      </c>
      <c r="O8254" t="s">
        <v>331</v>
      </c>
      <c r="P8254" t="s">
        <v>15475</v>
      </c>
      <c r="Q8254" t="s">
        <v>453</v>
      </c>
      <c r="R8254" t="s">
        <v>15476</v>
      </c>
      <c r="S8254" t="s">
        <v>270</v>
      </c>
      <c r="T8254" t="b">
        <v>1</v>
      </c>
    </row>
    <row r="8255" spans="1:20" x14ac:dyDescent="0.25">
      <c r="A8255" t="s">
        <v>259</v>
      </c>
      <c r="B8255" t="s">
        <v>260</v>
      </c>
      <c r="C8255" t="s">
        <v>294</v>
      </c>
      <c r="D8255" t="s">
        <v>450</v>
      </c>
      <c r="E8255" t="s">
        <v>8849</v>
      </c>
      <c r="F8255" t="s">
        <v>8850</v>
      </c>
      <c r="G8255" t="s">
        <v>8850</v>
      </c>
      <c r="H8255">
        <v>1.31</v>
      </c>
      <c r="I8255" t="s">
        <v>265</v>
      </c>
      <c r="J8255" t="s">
        <v>242</v>
      </c>
      <c r="K8255" t="s">
        <v>243</v>
      </c>
      <c r="L8255" t="s">
        <v>244</v>
      </c>
      <c r="M8255">
        <v>0</v>
      </c>
      <c r="N8255">
        <v>1.31</v>
      </c>
      <c r="O8255" t="s">
        <v>331</v>
      </c>
      <c r="P8255" t="s">
        <v>15475</v>
      </c>
      <c r="Q8255" t="s">
        <v>453</v>
      </c>
      <c r="R8255" t="s">
        <v>15476</v>
      </c>
      <c r="S8255" t="s">
        <v>270</v>
      </c>
      <c r="T8255" t="b">
        <v>1</v>
      </c>
    </row>
    <row r="8256" spans="1:20" x14ac:dyDescent="0.25">
      <c r="A8256" t="s">
        <v>259</v>
      </c>
      <c r="B8256" t="s">
        <v>260</v>
      </c>
      <c r="C8256" t="s">
        <v>237</v>
      </c>
      <c r="D8256" t="s">
        <v>707</v>
      </c>
      <c r="E8256" t="s">
        <v>6261</v>
      </c>
      <c r="F8256" t="s">
        <v>12600</v>
      </c>
      <c r="G8256" t="s">
        <v>710</v>
      </c>
      <c r="H8256">
        <v>0.14799999999999999</v>
      </c>
      <c r="I8256" t="s">
        <v>265</v>
      </c>
      <c r="J8256" t="s">
        <v>242</v>
      </c>
      <c r="K8256" t="s">
        <v>243</v>
      </c>
      <c r="L8256" t="s">
        <v>244</v>
      </c>
      <c r="M8256">
        <v>0</v>
      </c>
      <c r="N8256">
        <v>0.14799999999999999</v>
      </c>
      <c r="O8256" t="s">
        <v>711</v>
      </c>
      <c r="P8256" s="18" t="s">
        <v>712</v>
      </c>
      <c r="Q8256" t="s">
        <v>713</v>
      </c>
      <c r="R8256" t="s">
        <v>15477</v>
      </c>
      <c r="S8256" t="s">
        <v>270</v>
      </c>
      <c r="T8256" t="b">
        <v>0</v>
      </c>
    </row>
    <row r="8257" spans="1:20" x14ac:dyDescent="0.25">
      <c r="A8257" t="s">
        <v>259</v>
      </c>
      <c r="B8257" t="s">
        <v>260</v>
      </c>
      <c r="C8257" t="s">
        <v>237</v>
      </c>
      <c r="D8257" t="s">
        <v>2110</v>
      </c>
      <c r="E8257" t="s">
        <v>3072</v>
      </c>
      <c r="F8257" t="s">
        <v>14223</v>
      </c>
      <c r="G8257" t="s">
        <v>14223</v>
      </c>
      <c r="H8257">
        <v>9.9021999999999999E-2</v>
      </c>
      <c r="I8257" t="s">
        <v>265</v>
      </c>
      <c r="J8257" t="s">
        <v>242</v>
      </c>
      <c r="K8257" t="s">
        <v>243</v>
      </c>
      <c r="L8257" t="s">
        <v>244</v>
      </c>
      <c r="M8257">
        <v>0</v>
      </c>
      <c r="N8257">
        <v>9.9021999999999999E-2</v>
      </c>
      <c r="O8257" t="s">
        <v>372</v>
      </c>
      <c r="P8257" t="s">
        <v>15478</v>
      </c>
      <c r="Q8257" t="s">
        <v>2114</v>
      </c>
      <c r="R8257" t="s">
        <v>15479</v>
      </c>
      <c r="S8257" t="s">
        <v>270</v>
      </c>
      <c r="T8257" t="b">
        <v>1</v>
      </c>
    </row>
    <row r="8258" spans="1:20" x14ac:dyDescent="0.25">
      <c r="A8258" t="s">
        <v>259</v>
      </c>
      <c r="B8258" t="s">
        <v>260</v>
      </c>
      <c r="C8258" t="s">
        <v>237</v>
      </c>
      <c r="D8258" t="s">
        <v>1884</v>
      </c>
      <c r="E8258" t="s">
        <v>4012</v>
      </c>
      <c r="F8258" t="s">
        <v>15480</v>
      </c>
      <c r="G8258" t="s">
        <v>15481</v>
      </c>
      <c r="H8258">
        <v>0.128</v>
      </c>
      <c r="I8258" t="s">
        <v>265</v>
      </c>
      <c r="J8258" t="s">
        <v>242</v>
      </c>
      <c r="K8258" t="s">
        <v>243</v>
      </c>
      <c r="L8258" t="s">
        <v>244</v>
      </c>
      <c r="M8258">
        <v>0</v>
      </c>
      <c r="N8258">
        <v>0.128</v>
      </c>
      <c r="O8258" t="s">
        <v>310</v>
      </c>
      <c r="P8258" t="s">
        <v>15482</v>
      </c>
      <c r="Q8258" t="s">
        <v>1888</v>
      </c>
      <c r="R8258" t="s">
        <v>15483</v>
      </c>
      <c r="S8258" t="s">
        <v>270</v>
      </c>
      <c r="T8258" t="b">
        <v>1</v>
      </c>
    </row>
    <row r="8259" spans="1:20" x14ac:dyDescent="0.25">
      <c r="A8259" t="s">
        <v>259</v>
      </c>
      <c r="B8259" t="s">
        <v>260</v>
      </c>
      <c r="C8259" t="s">
        <v>294</v>
      </c>
      <c r="D8259" t="s">
        <v>1884</v>
      </c>
      <c r="E8259" t="s">
        <v>4012</v>
      </c>
      <c r="F8259" t="s">
        <v>15480</v>
      </c>
      <c r="G8259" t="s">
        <v>15481</v>
      </c>
      <c r="H8259">
        <v>2.7199999999999998E-2</v>
      </c>
      <c r="I8259" t="s">
        <v>265</v>
      </c>
      <c r="J8259" t="s">
        <v>242</v>
      </c>
      <c r="K8259" t="s">
        <v>243</v>
      </c>
      <c r="L8259" t="s">
        <v>244</v>
      </c>
      <c r="M8259">
        <v>0</v>
      </c>
      <c r="N8259">
        <v>2.7199999999999998E-2</v>
      </c>
      <c r="O8259" t="s">
        <v>310</v>
      </c>
      <c r="P8259" t="s">
        <v>15482</v>
      </c>
      <c r="Q8259" t="s">
        <v>1888</v>
      </c>
      <c r="R8259" t="s">
        <v>15483</v>
      </c>
      <c r="S8259" t="s">
        <v>270</v>
      </c>
      <c r="T8259" t="b">
        <v>1</v>
      </c>
    </row>
    <row r="8260" spans="1:20" x14ac:dyDescent="0.25">
      <c r="A8260" t="s">
        <v>236</v>
      </c>
      <c r="B8260" t="s">
        <v>236</v>
      </c>
      <c r="C8260" t="s">
        <v>237</v>
      </c>
      <c r="D8260" t="s">
        <v>314</v>
      </c>
      <c r="F8260" t="s">
        <v>925</v>
      </c>
      <c r="G8260" t="s">
        <v>4953</v>
      </c>
      <c r="H8260">
        <v>50</v>
      </c>
      <c r="I8260" t="s">
        <v>254</v>
      </c>
      <c r="J8260" t="s">
        <v>242</v>
      </c>
      <c r="K8260" t="s">
        <v>243</v>
      </c>
      <c r="L8260" t="s">
        <v>244</v>
      </c>
      <c r="M8260">
        <v>0</v>
      </c>
      <c r="N8260">
        <v>50</v>
      </c>
      <c r="O8260" t="s">
        <v>1044</v>
      </c>
      <c r="P8260" t="s">
        <v>15484</v>
      </c>
      <c r="Q8260" t="s">
        <v>318</v>
      </c>
      <c r="R8260" t="s">
        <v>1046</v>
      </c>
      <c r="S8260" t="s">
        <v>249</v>
      </c>
      <c r="T8260" t="b">
        <v>1</v>
      </c>
    </row>
    <row r="8261" spans="1:20" x14ac:dyDescent="0.25">
      <c r="A8261" t="s">
        <v>259</v>
      </c>
      <c r="B8261" t="s">
        <v>260</v>
      </c>
      <c r="C8261" t="s">
        <v>237</v>
      </c>
      <c r="D8261" t="s">
        <v>470</v>
      </c>
      <c r="E8261" t="s">
        <v>9915</v>
      </c>
      <c r="F8261" t="s">
        <v>12484</v>
      </c>
      <c r="G8261" t="s">
        <v>12484</v>
      </c>
      <c r="H8261">
        <v>8.9239999999999995</v>
      </c>
      <c r="I8261" t="s">
        <v>265</v>
      </c>
      <c r="J8261" t="s">
        <v>242</v>
      </c>
      <c r="K8261" t="s">
        <v>243</v>
      </c>
      <c r="L8261" t="s">
        <v>244</v>
      </c>
      <c r="M8261">
        <v>0</v>
      </c>
      <c r="N8261">
        <v>8.9239999999999995</v>
      </c>
      <c r="O8261" t="s">
        <v>283</v>
      </c>
      <c r="P8261" t="s">
        <v>3123</v>
      </c>
      <c r="Q8261" t="s">
        <v>474</v>
      </c>
      <c r="R8261" t="s">
        <v>15485</v>
      </c>
      <c r="S8261" t="s">
        <v>270</v>
      </c>
      <c r="T8261" t="b">
        <v>0</v>
      </c>
    </row>
    <row r="8262" spans="1:20" x14ac:dyDescent="0.25">
      <c r="A8262" t="s">
        <v>259</v>
      </c>
      <c r="B8262" t="s">
        <v>260</v>
      </c>
      <c r="C8262" t="s">
        <v>237</v>
      </c>
      <c r="D8262" t="s">
        <v>3088</v>
      </c>
      <c r="E8262" t="s">
        <v>3089</v>
      </c>
      <c r="F8262" t="s">
        <v>14188</v>
      </c>
      <c r="G8262" t="s">
        <v>14189</v>
      </c>
      <c r="H8262">
        <v>3.2515000000000002E-2</v>
      </c>
      <c r="I8262" t="s">
        <v>265</v>
      </c>
      <c r="J8262" t="s">
        <v>242</v>
      </c>
      <c r="K8262" t="s">
        <v>243</v>
      </c>
      <c r="L8262" t="s">
        <v>244</v>
      </c>
      <c r="M8262">
        <v>0</v>
      </c>
      <c r="N8262">
        <v>3.2515000000000002E-2</v>
      </c>
      <c r="O8262" t="s">
        <v>372</v>
      </c>
      <c r="P8262" t="s">
        <v>15486</v>
      </c>
      <c r="Q8262" t="s">
        <v>3092</v>
      </c>
      <c r="R8262" t="s">
        <v>15487</v>
      </c>
      <c r="S8262" t="s">
        <v>270</v>
      </c>
      <c r="T8262" t="b">
        <v>1</v>
      </c>
    </row>
    <row r="8263" spans="1:20" x14ac:dyDescent="0.25">
      <c r="A8263" t="s">
        <v>259</v>
      </c>
      <c r="B8263" t="s">
        <v>260</v>
      </c>
      <c r="C8263" t="s">
        <v>237</v>
      </c>
      <c r="D8263" t="s">
        <v>538</v>
      </c>
      <c r="E8263" t="s">
        <v>2790</v>
      </c>
      <c r="F8263" t="s">
        <v>6199</v>
      </c>
      <c r="G8263" t="s">
        <v>6199</v>
      </c>
      <c r="H8263">
        <v>1.728</v>
      </c>
      <c r="I8263" t="s">
        <v>265</v>
      </c>
      <c r="J8263" t="s">
        <v>242</v>
      </c>
      <c r="K8263" t="s">
        <v>243</v>
      </c>
      <c r="L8263" t="s">
        <v>244</v>
      </c>
      <c r="M8263">
        <v>0</v>
      </c>
      <c r="N8263">
        <v>1.728</v>
      </c>
      <c r="O8263" t="s">
        <v>290</v>
      </c>
      <c r="P8263" t="s">
        <v>15488</v>
      </c>
      <c r="Q8263" t="s">
        <v>542</v>
      </c>
      <c r="R8263" t="s">
        <v>15489</v>
      </c>
      <c r="S8263" t="s">
        <v>270</v>
      </c>
      <c r="T8263" t="b">
        <v>1</v>
      </c>
    </row>
    <row r="8264" spans="1:20" x14ac:dyDescent="0.25">
      <c r="A8264" t="s">
        <v>259</v>
      </c>
      <c r="B8264" t="s">
        <v>260</v>
      </c>
      <c r="C8264" t="s">
        <v>237</v>
      </c>
      <c r="D8264" t="s">
        <v>1015</v>
      </c>
      <c r="E8264" t="s">
        <v>950</v>
      </c>
      <c r="F8264" t="s">
        <v>1393</v>
      </c>
      <c r="G8264" t="s">
        <v>1393</v>
      </c>
      <c r="H8264">
        <v>1.9300000000000001E-2</v>
      </c>
      <c r="I8264" t="s">
        <v>265</v>
      </c>
      <c r="J8264" t="s">
        <v>242</v>
      </c>
      <c r="K8264" t="s">
        <v>243</v>
      </c>
      <c r="L8264" t="s">
        <v>244</v>
      </c>
      <c r="M8264">
        <v>0</v>
      </c>
      <c r="N8264">
        <v>1.9300000000000001E-2</v>
      </c>
      <c r="O8264" t="s">
        <v>446</v>
      </c>
      <c r="P8264" t="s">
        <v>15490</v>
      </c>
      <c r="Q8264" t="s">
        <v>1019</v>
      </c>
      <c r="R8264" t="s">
        <v>15491</v>
      </c>
      <c r="S8264" t="s">
        <v>270</v>
      </c>
      <c r="T8264" t="b">
        <v>1</v>
      </c>
    </row>
    <row r="8265" spans="1:20" x14ac:dyDescent="0.25">
      <c r="A8265" t="s">
        <v>259</v>
      </c>
      <c r="B8265" t="s">
        <v>260</v>
      </c>
      <c r="C8265" t="s">
        <v>237</v>
      </c>
      <c r="D8265" t="s">
        <v>2093</v>
      </c>
      <c r="E8265" t="s">
        <v>5796</v>
      </c>
      <c r="F8265" t="s">
        <v>13163</v>
      </c>
      <c r="G8265" t="s">
        <v>14714</v>
      </c>
      <c r="H8265">
        <v>0.218</v>
      </c>
      <c r="I8265" t="s">
        <v>265</v>
      </c>
      <c r="J8265" t="s">
        <v>242</v>
      </c>
      <c r="K8265" t="s">
        <v>243</v>
      </c>
      <c r="L8265" t="s">
        <v>244</v>
      </c>
      <c r="M8265">
        <v>0</v>
      </c>
      <c r="N8265">
        <v>0.218</v>
      </c>
      <c r="O8265" t="s">
        <v>1309</v>
      </c>
      <c r="P8265" t="s">
        <v>14010</v>
      </c>
      <c r="Q8265" t="s">
        <v>2098</v>
      </c>
      <c r="R8265" t="s">
        <v>15492</v>
      </c>
      <c r="S8265" t="s">
        <v>270</v>
      </c>
      <c r="T8265" t="b">
        <v>1</v>
      </c>
    </row>
    <row r="8266" spans="1:20" x14ac:dyDescent="0.25">
      <c r="A8266" t="s">
        <v>259</v>
      </c>
      <c r="B8266" t="s">
        <v>260</v>
      </c>
      <c r="C8266" t="s">
        <v>294</v>
      </c>
      <c r="D8266" t="s">
        <v>2093</v>
      </c>
      <c r="E8266" t="s">
        <v>5796</v>
      </c>
      <c r="F8266" t="s">
        <v>13163</v>
      </c>
      <c r="G8266" t="s">
        <v>14714</v>
      </c>
      <c r="H8266">
        <v>0.126</v>
      </c>
      <c r="I8266" t="s">
        <v>265</v>
      </c>
      <c r="J8266" t="s">
        <v>242</v>
      </c>
      <c r="K8266" t="s">
        <v>243</v>
      </c>
      <c r="L8266" t="s">
        <v>244</v>
      </c>
      <c r="M8266">
        <v>0</v>
      </c>
      <c r="N8266">
        <v>0.126</v>
      </c>
      <c r="O8266" t="s">
        <v>1309</v>
      </c>
      <c r="P8266" t="s">
        <v>14010</v>
      </c>
      <c r="Q8266" t="s">
        <v>2098</v>
      </c>
      <c r="R8266" t="s">
        <v>15492</v>
      </c>
      <c r="S8266" t="s">
        <v>270</v>
      </c>
      <c r="T8266" t="b">
        <v>1</v>
      </c>
    </row>
    <row r="8267" spans="1:20" x14ac:dyDescent="0.25">
      <c r="A8267" t="s">
        <v>236</v>
      </c>
      <c r="B8267" t="s">
        <v>236</v>
      </c>
      <c r="C8267" t="s">
        <v>237</v>
      </c>
      <c r="D8267" t="s">
        <v>362</v>
      </c>
      <c r="F8267" t="s">
        <v>3972</v>
      </c>
      <c r="G8267" t="s">
        <v>11283</v>
      </c>
      <c r="H8267">
        <v>0.09</v>
      </c>
      <c r="I8267" t="s">
        <v>254</v>
      </c>
      <c r="J8267" t="s">
        <v>242</v>
      </c>
      <c r="K8267" t="s">
        <v>243</v>
      </c>
      <c r="L8267" t="s">
        <v>244</v>
      </c>
      <c r="M8267">
        <v>0</v>
      </c>
      <c r="N8267">
        <v>0.09</v>
      </c>
      <c r="O8267" t="s">
        <v>927</v>
      </c>
      <c r="P8267" t="s">
        <v>11284</v>
      </c>
      <c r="Q8267" t="s">
        <v>367</v>
      </c>
      <c r="R8267" t="s">
        <v>3975</v>
      </c>
      <c r="S8267" t="s">
        <v>249</v>
      </c>
      <c r="T8267" t="b">
        <v>0</v>
      </c>
    </row>
    <row r="8268" spans="1:20" x14ac:dyDescent="0.25">
      <c r="A8268" t="s">
        <v>259</v>
      </c>
      <c r="B8268" t="s">
        <v>260</v>
      </c>
      <c r="C8268" t="s">
        <v>237</v>
      </c>
      <c r="D8268" t="s">
        <v>1097</v>
      </c>
      <c r="E8268" t="s">
        <v>2025</v>
      </c>
      <c r="F8268" t="s">
        <v>3084</v>
      </c>
      <c r="G8268" t="s">
        <v>3084</v>
      </c>
      <c r="H8268">
        <v>5.8900000000000001E-2</v>
      </c>
      <c r="I8268" t="s">
        <v>265</v>
      </c>
      <c r="J8268" t="s">
        <v>242</v>
      </c>
      <c r="K8268" t="s">
        <v>243</v>
      </c>
      <c r="L8268" t="s">
        <v>244</v>
      </c>
      <c r="M8268">
        <v>0</v>
      </c>
      <c r="N8268">
        <v>5.8900000000000001E-2</v>
      </c>
      <c r="O8268" t="s">
        <v>446</v>
      </c>
      <c r="P8268" t="s">
        <v>15493</v>
      </c>
      <c r="Q8268" t="s">
        <v>1101</v>
      </c>
      <c r="R8268" t="s">
        <v>15494</v>
      </c>
      <c r="S8268" t="s">
        <v>270</v>
      </c>
      <c r="T8268" t="b">
        <v>1</v>
      </c>
    </row>
    <row r="8269" spans="1:20" x14ac:dyDescent="0.25">
      <c r="A8269" t="s">
        <v>259</v>
      </c>
      <c r="B8269" t="s">
        <v>260</v>
      </c>
      <c r="C8269" t="s">
        <v>237</v>
      </c>
      <c r="D8269" t="s">
        <v>4407</v>
      </c>
      <c r="E8269" t="s">
        <v>1324</v>
      </c>
      <c r="F8269" t="s">
        <v>15495</v>
      </c>
      <c r="G8269" t="s">
        <v>15496</v>
      </c>
      <c r="H8269">
        <v>3.7999999999999999E-2</v>
      </c>
      <c r="I8269" t="s">
        <v>265</v>
      </c>
      <c r="J8269" t="s">
        <v>242</v>
      </c>
      <c r="K8269" t="s">
        <v>243</v>
      </c>
      <c r="L8269" t="s">
        <v>244</v>
      </c>
      <c r="M8269">
        <v>0</v>
      </c>
      <c r="N8269">
        <v>3.7999999999999999E-2</v>
      </c>
      <c r="O8269" t="s">
        <v>3074</v>
      </c>
      <c r="P8269" t="s">
        <v>14434</v>
      </c>
      <c r="Q8269" t="s">
        <v>4412</v>
      </c>
      <c r="R8269" t="s">
        <v>15497</v>
      </c>
      <c r="S8269" t="s">
        <v>270</v>
      </c>
      <c r="T8269" t="b">
        <v>1</v>
      </c>
    </row>
    <row r="8270" spans="1:20" x14ac:dyDescent="0.25">
      <c r="A8270" t="s">
        <v>259</v>
      </c>
      <c r="B8270" t="s">
        <v>260</v>
      </c>
      <c r="C8270" t="s">
        <v>294</v>
      </c>
      <c r="D8270" t="s">
        <v>4407</v>
      </c>
      <c r="E8270" t="s">
        <v>1324</v>
      </c>
      <c r="F8270" t="s">
        <v>15495</v>
      </c>
      <c r="G8270" t="s">
        <v>15496</v>
      </c>
      <c r="H8270">
        <v>9.9000000000000008E-3</v>
      </c>
      <c r="I8270" t="s">
        <v>265</v>
      </c>
      <c r="J8270" t="s">
        <v>242</v>
      </c>
      <c r="K8270" t="s">
        <v>243</v>
      </c>
      <c r="L8270" t="s">
        <v>244</v>
      </c>
      <c r="M8270">
        <v>0</v>
      </c>
      <c r="N8270">
        <v>9.9000000000000008E-3</v>
      </c>
      <c r="O8270" t="s">
        <v>486</v>
      </c>
      <c r="P8270" t="s">
        <v>14434</v>
      </c>
      <c r="Q8270" t="s">
        <v>4412</v>
      </c>
      <c r="R8270" t="s">
        <v>15497</v>
      </c>
      <c r="S8270" t="s">
        <v>270</v>
      </c>
      <c r="T8270" t="b">
        <v>1</v>
      </c>
    </row>
    <row r="8271" spans="1:20" x14ac:dyDescent="0.25">
      <c r="A8271" t="s">
        <v>236</v>
      </c>
      <c r="B8271" t="s">
        <v>236</v>
      </c>
      <c r="C8271" t="s">
        <v>237</v>
      </c>
      <c r="D8271" t="s">
        <v>566</v>
      </c>
      <c r="F8271" t="s">
        <v>791</v>
      </c>
      <c r="G8271" t="s">
        <v>8931</v>
      </c>
      <c r="H8271">
        <v>8.4199999999999997E-2</v>
      </c>
      <c r="I8271" t="s">
        <v>341</v>
      </c>
      <c r="J8271" t="s">
        <v>242</v>
      </c>
      <c r="K8271" t="s">
        <v>243</v>
      </c>
      <c r="L8271" t="s">
        <v>244</v>
      </c>
      <c r="M8271">
        <v>0</v>
      </c>
      <c r="N8271">
        <v>8.4199999999999997E-2</v>
      </c>
      <c r="O8271" t="s">
        <v>569</v>
      </c>
      <c r="P8271" t="s">
        <v>15498</v>
      </c>
      <c r="Q8271" t="s">
        <v>571</v>
      </c>
      <c r="R8271" t="s">
        <v>908</v>
      </c>
      <c r="S8271" t="s">
        <v>249</v>
      </c>
      <c r="T8271" t="b">
        <v>1</v>
      </c>
    </row>
    <row r="8272" spans="1:20" x14ac:dyDescent="0.25">
      <c r="A8272" t="s">
        <v>259</v>
      </c>
      <c r="B8272" t="s">
        <v>260</v>
      </c>
      <c r="C8272" t="s">
        <v>237</v>
      </c>
      <c r="D8272" t="s">
        <v>917</v>
      </c>
      <c r="E8272" t="s">
        <v>918</v>
      </c>
      <c r="F8272" t="s">
        <v>918</v>
      </c>
      <c r="G8272" t="s">
        <v>5425</v>
      </c>
      <c r="H8272">
        <v>9.36</v>
      </c>
      <c r="I8272" t="s">
        <v>265</v>
      </c>
      <c r="J8272" t="s">
        <v>242</v>
      </c>
      <c r="K8272" t="s">
        <v>243</v>
      </c>
      <c r="L8272" t="s">
        <v>244</v>
      </c>
      <c r="M8272">
        <v>0</v>
      </c>
      <c r="N8272">
        <v>9.36</v>
      </c>
      <c r="O8272" t="s">
        <v>331</v>
      </c>
      <c r="P8272" t="s">
        <v>15499</v>
      </c>
      <c r="Q8272" t="s">
        <v>922</v>
      </c>
      <c r="R8272" t="s">
        <v>15500</v>
      </c>
      <c r="S8272" t="s">
        <v>270</v>
      </c>
      <c r="T8272" t="b">
        <v>1</v>
      </c>
    </row>
    <row r="8273" spans="1:20" x14ac:dyDescent="0.25">
      <c r="A8273" t="s">
        <v>259</v>
      </c>
      <c r="B8273" t="s">
        <v>260</v>
      </c>
      <c r="C8273" t="s">
        <v>294</v>
      </c>
      <c r="D8273" t="s">
        <v>917</v>
      </c>
      <c r="E8273" t="s">
        <v>918</v>
      </c>
      <c r="F8273" t="s">
        <v>918</v>
      </c>
      <c r="G8273" t="s">
        <v>5425</v>
      </c>
      <c r="H8273">
        <v>4.944</v>
      </c>
      <c r="I8273" t="s">
        <v>265</v>
      </c>
      <c r="J8273" t="s">
        <v>242</v>
      </c>
      <c r="K8273" t="s">
        <v>243</v>
      </c>
      <c r="L8273" t="s">
        <v>244</v>
      </c>
      <c r="M8273">
        <v>0</v>
      </c>
      <c r="N8273">
        <v>4.944</v>
      </c>
      <c r="O8273" t="s">
        <v>331</v>
      </c>
      <c r="P8273" t="s">
        <v>15499</v>
      </c>
      <c r="Q8273" t="s">
        <v>922</v>
      </c>
      <c r="R8273" t="s">
        <v>15500</v>
      </c>
      <c r="S8273" t="s">
        <v>270</v>
      </c>
      <c r="T8273" t="b">
        <v>1</v>
      </c>
    </row>
    <row r="8274" spans="1:20" x14ac:dyDescent="0.25">
      <c r="A8274" t="s">
        <v>259</v>
      </c>
      <c r="B8274" t="s">
        <v>260</v>
      </c>
      <c r="C8274" t="s">
        <v>237</v>
      </c>
      <c r="D8274" t="s">
        <v>328</v>
      </c>
      <c r="E8274" t="s">
        <v>3544</v>
      </c>
      <c r="F8274" t="s">
        <v>10659</v>
      </c>
      <c r="G8274" t="s">
        <v>10659</v>
      </c>
      <c r="H8274">
        <v>9.0399999999999994E-2</v>
      </c>
      <c r="I8274" t="s">
        <v>265</v>
      </c>
      <c r="J8274" t="s">
        <v>242</v>
      </c>
      <c r="K8274" t="s">
        <v>243</v>
      </c>
      <c r="L8274" t="s">
        <v>244</v>
      </c>
      <c r="M8274">
        <v>0</v>
      </c>
      <c r="N8274">
        <v>9.0399999999999994E-2</v>
      </c>
      <c r="O8274" t="s">
        <v>331</v>
      </c>
      <c r="P8274" t="s">
        <v>15501</v>
      </c>
      <c r="Q8274" t="s">
        <v>333</v>
      </c>
      <c r="R8274" t="s">
        <v>15502</v>
      </c>
      <c r="S8274" t="s">
        <v>270</v>
      </c>
      <c r="T8274" t="b">
        <v>1</v>
      </c>
    </row>
    <row r="8275" spans="1:20" x14ac:dyDescent="0.25">
      <c r="A8275" t="s">
        <v>259</v>
      </c>
      <c r="B8275" t="s">
        <v>260</v>
      </c>
      <c r="C8275" t="s">
        <v>237</v>
      </c>
      <c r="D8275" t="s">
        <v>635</v>
      </c>
      <c r="E8275" t="s">
        <v>6369</v>
      </c>
      <c r="F8275" t="s">
        <v>6672</v>
      </c>
      <c r="G8275" t="s">
        <v>6672</v>
      </c>
      <c r="H8275">
        <v>0.57599999999999996</v>
      </c>
      <c r="I8275" t="s">
        <v>265</v>
      </c>
      <c r="J8275" t="s">
        <v>242</v>
      </c>
      <c r="K8275" t="s">
        <v>243</v>
      </c>
      <c r="L8275" t="s">
        <v>244</v>
      </c>
      <c r="M8275">
        <v>0</v>
      </c>
      <c r="N8275">
        <v>0.57599999999999996</v>
      </c>
      <c r="O8275" t="s">
        <v>324</v>
      </c>
      <c r="P8275" t="s">
        <v>15503</v>
      </c>
      <c r="Q8275" t="s">
        <v>639</v>
      </c>
      <c r="R8275" t="s">
        <v>15504</v>
      </c>
      <c r="S8275" t="s">
        <v>270</v>
      </c>
      <c r="T8275" t="b">
        <v>1</v>
      </c>
    </row>
    <row r="8276" spans="1:20" x14ac:dyDescent="0.25">
      <c r="A8276" t="s">
        <v>259</v>
      </c>
      <c r="B8276" t="s">
        <v>260</v>
      </c>
      <c r="C8276" t="s">
        <v>336</v>
      </c>
      <c r="D8276" t="s">
        <v>635</v>
      </c>
      <c r="E8276" t="s">
        <v>6369</v>
      </c>
      <c r="F8276" t="s">
        <v>6672</v>
      </c>
      <c r="G8276" t="s">
        <v>6672</v>
      </c>
      <c r="H8276">
        <v>2967</v>
      </c>
      <c r="I8276" t="s">
        <v>265</v>
      </c>
      <c r="J8276" t="s">
        <v>242</v>
      </c>
      <c r="K8276" t="s">
        <v>243</v>
      </c>
      <c r="L8276" t="s">
        <v>244</v>
      </c>
      <c r="M8276">
        <v>0</v>
      </c>
      <c r="N8276">
        <v>2967</v>
      </c>
      <c r="O8276" t="s">
        <v>324</v>
      </c>
      <c r="P8276" t="s">
        <v>15503</v>
      </c>
      <c r="Q8276" t="s">
        <v>639</v>
      </c>
      <c r="R8276" t="s">
        <v>15505</v>
      </c>
      <c r="S8276" t="s">
        <v>270</v>
      </c>
      <c r="T8276" t="b">
        <v>1</v>
      </c>
    </row>
    <row r="8277" spans="1:20" x14ac:dyDescent="0.25">
      <c r="A8277" t="s">
        <v>259</v>
      </c>
      <c r="B8277" t="s">
        <v>260</v>
      </c>
      <c r="C8277" t="s">
        <v>336</v>
      </c>
      <c r="D8277" t="s">
        <v>635</v>
      </c>
      <c r="E8277" t="s">
        <v>6369</v>
      </c>
      <c r="F8277" t="s">
        <v>6672</v>
      </c>
      <c r="G8277" t="s">
        <v>6672</v>
      </c>
      <c r="H8277">
        <v>5692</v>
      </c>
      <c r="I8277" t="s">
        <v>265</v>
      </c>
      <c r="J8277" t="s">
        <v>242</v>
      </c>
      <c r="K8277" t="s">
        <v>243</v>
      </c>
      <c r="L8277" t="s">
        <v>244</v>
      </c>
      <c r="M8277">
        <v>0</v>
      </c>
      <c r="N8277">
        <v>5692</v>
      </c>
      <c r="O8277" t="s">
        <v>324</v>
      </c>
      <c r="P8277" t="s">
        <v>15503</v>
      </c>
      <c r="Q8277" t="s">
        <v>639</v>
      </c>
      <c r="R8277" t="s">
        <v>15506</v>
      </c>
      <c r="S8277" t="s">
        <v>270</v>
      </c>
      <c r="T8277" t="b">
        <v>1</v>
      </c>
    </row>
    <row r="8278" spans="1:20" x14ac:dyDescent="0.25">
      <c r="A8278" t="s">
        <v>236</v>
      </c>
      <c r="B8278" t="s">
        <v>236</v>
      </c>
      <c r="C8278" t="s">
        <v>237</v>
      </c>
      <c r="D8278" t="s">
        <v>362</v>
      </c>
      <c r="F8278" t="s">
        <v>4107</v>
      </c>
      <c r="G8278" t="s">
        <v>4722</v>
      </c>
      <c r="H8278">
        <v>2.5000000000000001E-2</v>
      </c>
      <c r="I8278" t="s">
        <v>254</v>
      </c>
      <c r="J8278" t="s">
        <v>242</v>
      </c>
      <c r="K8278" t="s">
        <v>243</v>
      </c>
      <c r="L8278" t="s">
        <v>244</v>
      </c>
      <c r="M8278">
        <v>0</v>
      </c>
      <c r="N8278">
        <v>2.5000000000000001E-2</v>
      </c>
      <c r="O8278" t="s">
        <v>927</v>
      </c>
      <c r="P8278" t="s">
        <v>15507</v>
      </c>
      <c r="Q8278" t="s">
        <v>367</v>
      </c>
      <c r="R8278" t="s">
        <v>4110</v>
      </c>
      <c r="S8278" t="s">
        <v>249</v>
      </c>
      <c r="T8278" t="b">
        <v>1</v>
      </c>
    </row>
    <row r="8279" spans="1:20" x14ac:dyDescent="0.25">
      <c r="A8279" t="s">
        <v>259</v>
      </c>
      <c r="B8279" t="s">
        <v>260</v>
      </c>
      <c r="C8279" t="s">
        <v>237</v>
      </c>
      <c r="D8279" t="s">
        <v>5949</v>
      </c>
      <c r="E8279" t="s">
        <v>8987</v>
      </c>
      <c r="F8279" t="s">
        <v>15508</v>
      </c>
      <c r="G8279" t="s">
        <v>15509</v>
      </c>
      <c r="H8279">
        <v>0.29199999999999998</v>
      </c>
      <c r="I8279" t="s">
        <v>265</v>
      </c>
      <c r="J8279" t="s">
        <v>242</v>
      </c>
      <c r="K8279" t="s">
        <v>243</v>
      </c>
      <c r="L8279" t="s">
        <v>244</v>
      </c>
      <c r="M8279">
        <v>0</v>
      </c>
      <c r="N8279">
        <v>0.29199999999999998</v>
      </c>
      <c r="O8279" t="s">
        <v>310</v>
      </c>
      <c r="P8279" t="s">
        <v>15510</v>
      </c>
      <c r="Q8279" t="s">
        <v>5953</v>
      </c>
      <c r="R8279" t="s">
        <v>15511</v>
      </c>
      <c r="S8279" t="s">
        <v>270</v>
      </c>
      <c r="T8279" t="b">
        <v>1</v>
      </c>
    </row>
    <row r="8280" spans="1:20" x14ac:dyDescent="0.25">
      <c r="A8280" t="s">
        <v>259</v>
      </c>
      <c r="B8280" t="s">
        <v>260</v>
      </c>
      <c r="C8280" t="s">
        <v>294</v>
      </c>
      <c r="D8280" t="s">
        <v>5949</v>
      </c>
      <c r="E8280" t="s">
        <v>8987</v>
      </c>
      <c r="F8280" t="s">
        <v>15508</v>
      </c>
      <c r="G8280" t="s">
        <v>15509</v>
      </c>
      <c r="H8280">
        <v>7.2300000000000003E-2</v>
      </c>
      <c r="I8280" t="s">
        <v>265</v>
      </c>
      <c r="J8280" t="s">
        <v>242</v>
      </c>
      <c r="K8280" t="s">
        <v>243</v>
      </c>
      <c r="L8280" t="s">
        <v>244</v>
      </c>
      <c r="M8280">
        <v>0</v>
      </c>
      <c r="N8280">
        <v>7.2300000000000003E-2</v>
      </c>
      <c r="O8280" t="s">
        <v>310</v>
      </c>
      <c r="P8280" t="s">
        <v>15510</v>
      </c>
      <c r="Q8280" t="s">
        <v>5953</v>
      </c>
      <c r="R8280" t="s">
        <v>15511</v>
      </c>
      <c r="S8280" t="s">
        <v>270</v>
      </c>
      <c r="T8280" t="b">
        <v>1</v>
      </c>
    </row>
    <row r="8281" spans="1:20" x14ac:dyDescent="0.25">
      <c r="A8281" t="s">
        <v>259</v>
      </c>
      <c r="B8281" t="s">
        <v>260</v>
      </c>
      <c r="C8281" t="s">
        <v>237</v>
      </c>
      <c r="D8281" t="s">
        <v>853</v>
      </c>
      <c r="E8281" t="s">
        <v>4788</v>
      </c>
      <c r="F8281" t="s">
        <v>10675</v>
      </c>
      <c r="G8281" t="s">
        <v>10676</v>
      </c>
      <c r="H8281">
        <v>3.8399999999999997E-2</v>
      </c>
      <c r="I8281" t="s">
        <v>265</v>
      </c>
      <c r="J8281" t="s">
        <v>242</v>
      </c>
      <c r="K8281" t="s">
        <v>243</v>
      </c>
      <c r="L8281" t="s">
        <v>244</v>
      </c>
      <c r="M8281">
        <v>0</v>
      </c>
      <c r="N8281">
        <v>3.8399999999999997E-2</v>
      </c>
      <c r="O8281" t="s">
        <v>518</v>
      </c>
      <c r="P8281" t="s">
        <v>15512</v>
      </c>
      <c r="Q8281" t="s">
        <v>858</v>
      </c>
      <c r="R8281" t="s">
        <v>15513</v>
      </c>
      <c r="S8281" t="s">
        <v>270</v>
      </c>
      <c r="T8281" t="b">
        <v>1</v>
      </c>
    </row>
    <row r="8282" spans="1:20" x14ac:dyDescent="0.25">
      <c r="A8282" t="s">
        <v>259</v>
      </c>
      <c r="B8282" t="s">
        <v>260</v>
      </c>
      <c r="C8282" t="s">
        <v>237</v>
      </c>
      <c r="D8282" t="s">
        <v>2086</v>
      </c>
      <c r="E8282" t="s">
        <v>464</v>
      </c>
      <c r="F8282" t="s">
        <v>465</v>
      </c>
      <c r="G8282" t="s">
        <v>466</v>
      </c>
      <c r="H8282">
        <v>7.5200000000000003E-2</v>
      </c>
      <c r="I8282" t="s">
        <v>265</v>
      </c>
      <c r="J8282" t="s">
        <v>242</v>
      </c>
      <c r="K8282" t="s">
        <v>243</v>
      </c>
      <c r="L8282" t="s">
        <v>244</v>
      </c>
      <c r="M8282">
        <v>0</v>
      </c>
      <c r="N8282">
        <v>7.5200000000000003E-2</v>
      </c>
      <c r="O8282" t="s">
        <v>324</v>
      </c>
      <c r="P8282" t="s">
        <v>4200</v>
      </c>
      <c r="Q8282" t="s">
        <v>2091</v>
      </c>
      <c r="R8282" t="s">
        <v>15514</v>
      </c>
      <c r="S8282" t="s">
        <v>270</v>
      </c>
      <c r="T8282" t="b">
        <v>1</v>
      </c>
    </row>
    <row r="8283" spans="1:20" x14ac:dyDescent="0.25">
      <c r="A8283" t="s">
        <v>259</v>
      </c>
      <c r="B8283" t="s">
        <v>260</v>
      </c>
      <c r="C8283" t="s">
        <v>294</v>
      </c>
      <c r="D8283" t="s">
        <v>2086</v>
      </c>
      <c r="E8283" t="s">
        <v>464</v>
      </c>
      <c r="F8283" t="s">
        <v>465</v>
      </c>
      <c r="G8283" t="s">
        <v>466</v>
      </c>
      <c r="H8283">
        <v>1.9199999999999998E-2</v>
      </c>
      <c r="I8283" t="s">
        <v>265</v>
      </c>
      <c r="J8283" t="s">
        <v>242</v>
      </c>
      <c r="K8283" t="s">
        <v>243</v>
      </c>
      <c r="L8283" t="s">
        <v>244</v>
      </c>
      <c r="M8283">
        <v>0</v>
      </c>
      <c r="N8283">
        <v>1.9199999999999998E-2</v>
      </c>
      <c r="O8283" t="s">
        <v>324</v>
      </c>
      <c r="P8283" t="s">
        <v>4200</v>
      </c>
      <c r="Q8283" t="s">
        <v>2091</v>
      </c>
      <c r="R8283" t="s">
        <v>15514</v>
      </c>
      <c r="S8283" t="s">
        <v>270</v>
      </c>
      <c r="T8283" t="b">
        <v>1</v>
      </c>
    </row>
    <row r="8284" spans="1:20" x14ac:dyDescent="0.25">
      <c r="A8284" t="s">
        <v>259</v>
      </c>
      <c r="B8284" t="s">
        <v>260</v>
      </c>
      <c r="C8284" t="s">
        <v>237</v>
      </c>
      <c r="D8284" t="s">
        <v>2110</v>
      </c>
      <c r="E8284" t="s">
        <v>2111</v>
      </c>
      <c r="F8284" t="s">
        <v>15515</v>
      </c>
      <c r="G8284" t="s">
        <v>15515</v>
      </c>
      <c r="H8284">
        <v>4.9510999999999999E-2</v>
      </c>
      <c r="I8284" t="s">
        <v>265</v>
      </c>
      <c r="J8284" t="s">
        <v>242</v>
      </c>
      <c r="K8284" t="s">
        <v>243</v>
      </c>
      <c r="L8284" t="s">
        <v>244</v>
      </c>
      <c r="M8284">
        <v>0</v>
      </c>
      <c r="N8284">
        <v>4.9510999999999999E-2</v>
      </c>
      <c r="O8284" t="s">
        <v>372</v>
      </c>
      <c r="P8284" t="s">
        <v>15516</v>
      </c>
      <c r="Q8284" t="s">
        <v>2114</v>
      </c>
      <c r="R8284" t="s">
        <v>15517</v>
      </c>
      <c r="S8284" t="s">
        <v>270</v>
      </c>
      <c r="T8284" t="b">
        <v>1</v>
      </c>
    </row>
    <row r="8285" spans="1:20" x14ac:dyDescent="0.25">
      <c r="A8285" t="s">
        <v>259</v>
      </c>
      <c r="B8285" t="s">
        <v>260</v>
      </c>
      <c r="C8285" t="s">
        <v>237</v>
      </c>
      <c r="D8285" t="s">
        <v>3088</v>
      </c>
      <c r="E8285" t="s">
        <v>7043</v>
      </c>
      <c r="F8285" t="s">
        <v>15518</v>
      </c>
      <c r="G8285" t="s">
        <v>15519</v>
      </c>
      <c r="H8285">
        <v>0.26012200000000002</v>
      </c>
      <c r="I8285" t="s">
        <v>265</v>
      </c>
      <c r="J8285" t="s">
        <v>242</v>
      </c>
      <c r="K8285" t="s">
        <v>243</v>
      </c>
      <c r="L8285" t="s">
        <v>244</v>
      </c>
      <c r="M8285">
        <v>0</v>
      </c>
      <c r="N8285">
        <v>0.26012200000000002</v>
      </c>
      <c r="O8285" t="s">
        <v>372</v>
      </c>
      <c r="P8285" t="s">
        <v>15520</v>
      </c>
      <c r="Q8285" t="s">
        <v>3092</v>
      </c>
      <c r="R8285" t="s">
        <v>15521</v>
      </c>
      <c r="S8285" t="s">
        <v>270</v>
      </c>
      <c r="T8285" t="b">
        <v>1</v>
      </c>
    </row>
    <row r="8286" spans="1:20" x14ac:dyDescent="0.25">
      <c r="A8286" t="s">
        <v>259</v>
      </c>
      <c r="B8286" t="s">
        <v>260</v>
      </c>
      <c r="C8286" t="s">
        <v>237</v>
      </c>
      <c r="D8286" t="s">
        <v>1938</v>
      </c>
      <c r="E8286" t="s">
        <v>7472</v>
      </c>
      <c r="F8286" t="s">
        <v>12368</v>
      </c>
      <c r="G8286" t="s">
        <v>12368</v>
      </c>
      <c r="H8286">
        <v>0.504</v>
      </c>
      <c r="I8286" t="s">
        <v>265</v>
      </c>
      <c r="J8286" t="s">
        <v>242</v>
      </c>
      <c r="K8286" t="s">
        <v>243</v>
      </c>
      <c r="L8286" t="s">
        <v>244</v>
      </c>
      <c r="M8286">
        <v>0</v>
      </c>
      <c r="N8286">
        <v>0.504</v>
      </c>
      <c r="O8286" t="s">
        <v>324</v>
      </c>
      <c r="P8286" t="s">
        <v>15522</v>
      </c>
      <c r="Q8286" t="s">
        <v>1942</v>
      </c>
      <c r="R8286" t="s">
        <v>15523</v>
      </c>
      <c r="S8286" t="s">
        <v>270</v>
      </c>
      <c r="T8286" t="b">
        <v>1</v>
      </c>
    </row>
    <row r="8287" spans="1:20" x14ac:dyDescent="0.25">
      <c r="A8287" t="s">
        <v>259</v>
      </c>
      <c r="B8287" t="s">
        <v>260</v>
      </c>
      <c r="C8287" t="s">
        <v>336</v>
      </c>
      <c r="D8287" t="s">
        <v>1938</v>
      </c>
      <c r="E8287" t="s">
        <v>7472</v>
      </c>
      <c r="F8287" t="s">
        <v>12368</v>
      </c>
      <c r="G8287" t="s">
        <v>12368</v>
      </c>
      <c r="H8287">
        <v>2596</v>
      </c>
      <c r="I8287" t="s">
        <v>265</v>
      </c>
      <c r="J8287" t="s">
        <v>242</v>
      </c>
      <c r="K8287" t="s">
        <v>243</v>
      </c>
      <c r="L8287" t="s">
        <v>244</v>
      </c>
      <c r="M8287">
        <v>0</v>
      </c>
      <c r="N8287">
        <v>2596</v>
      </c>
      <c r="O8287" t="s">
        <v>324</v>
      </c>
      <c r="P8287" t="s">
        <v>15522</v>
      </c>
      <c r="Q8287" t="s">
        <v>1942</v>
      </c>
      <c r="R8287" t="s">
        <v>15524</v>
      </c>
      <c r="S8287" t="s">
        <v>270</v>
      </c>
      <c r="T8287" t="b">
        <v>1</v>
      </c>
    </row>
    <row r="8288" spans="1:20" x14ac:dyDescent="0.25">
      <c r="A8288" t="s">
        <v>259</v>
      </c>
      <c r="B8288" t="s">
        <v>260</v>
      </c>
      <c r="C8288" t="s">
        <v>336</v>
      </c>
      <c r="D8288" t="s">
        <v>1938</v>
      </c>
      <c r="E8288" t="s">
        <v>7472</v>
      </c>
      <c r="F8288" t="s">
        <v>12368</v>
      </c>
      <c r="G8288" t="s">
        <v>12368</v>
      </c>
      <c r="H8288">
        <v>4980</v>
      </c>
      <c r="I8288" t="s">
        <v>265</v>
      </c>
      <c r="J8288" t="s">
        <v>242</v>
      </c>
      <c r="K8288" t="s">
        <v>243</v>
      </c>
      <c r="L8288" t="s">
        <v>244</v>
      </c>
      <c r="M8288">
        <v>0</v>
      </c>
      <c r="N8288">
        <v>4980</v>
      </c>
      <c r="O8288" t="s">
        <v>324</v>
      </c>
      <c r="P8288" t="s">
        <v>15522</v>
      </c>
      <c r="Q8288" t="s">
        <v>1942</v>
      </c>
      <c r="R8288" t="s">
        <v>15525</v>
      </c>
      <c r="S8288" t="s">
        <v>270</v>
      </c>
      <c r="T8288" t="b">
        <v>1</v>
      </c>
    </row>
    <row r="8289" spans="1:20" x14ac:dyDescent="0.25">
      <c r="A8289" t="s">
        <v>236</v>
      </c>
      <c r="B8289" t="s">
        <v>236</v>
      </c>
      <c r="C8289" t="s">
        <v>237</v>
      </c>
      <c r="D8289" t="s">
        <v>250</v>
      </c>
      <c r="F8289" t="s">
        <v>567</v>
      </c>
      <c r="G8289" t="s">
        <v>906</v>
      </c>
      <c r="H8289">
        <v>5.0000000000000001E-3</v>
      </c>
      <c r="I8289" t="s">
        <v>254</v>
      </c>
      <c r="J8289" t="s">
        <v>242</v>
      </c>
      <c r="K8289" t="s">
        <v>243</v>
      </c>
      <c r="L8289" t="s">
        <v>244</v>
      </c>
      <c r="M8289">
        <v>0</v>
      </c>
      <c r="N8289">
        <v>5.0000000000000001E-3</v>
      </c>
      <c r="O8289" t="s">
        <v>546</v>
      </c>
      <c r="P8289" t="s">
        <v>4795</v>
      </c>
      <c r="Q8289" t="s">
        <v>257</v>
      </c>
      <c r="R8289" t="s">
        <v>9629</v>
      </c>
      <c r="S8289" t="s">
        <v>249</v>
      </c>
      <c r="T8289" t="b">
        <v>1</v>
      </c>
    </row>
    <row r="8290" spans="1:20" x14ac:dyDescent="0.25">
      <c r="A8290" t="s">
        <v>259</v>
      </c>
      <c r="B8290" t="s">
        <v>260</v>
      </c>
      <c r="C8290" t="s">
        <v>237</v>
      </c>
      <c r="D8290" t="s">
        <v>3010</v>
      </c>
      <c r="E8290" t="s">
        <v>1922</v>
      </c>
      <c r="F8290" t="s">
        <v>2870</v>
      </c>
      <c r="G8290" t="s">
        <v>2870</v>
      </c>
      <c r="H8290">
        <v>0.15275</v>
      </c>
      <c r="I8290" t="s">
        <v>265</v>
      </c>
      <c r="J8290" t="s">
        <v>242</v>
      </c>
      <c r="K8290" t="s">
        <v>243</v>
      </c>
      <c r="L8290" t="s">
        <v>244</v>
      </c>
      <c r="M8290">
        <v>0</v>
      </c>
      <c r="N8290">
        <v>0.15275</v>
      </c>
      <c r="O8290" t="s">
        <v>446</v>
      </c>
      <c r="P8290" t="s">
        <v>15526</v>
      </c>
      <c r="Q8290" t="s">
        <v>3013</v>
      </c>
      <c r="R8290" t="s">
        <v>15527</v>
      </c>
      <c r="S8290" t="s">
        <v>270</v>
      </c>
      <c r="T8290" t="b">
        <v>1</v>
      </c>
    </row>
    <row r="8291" spans="1:20" x14ac:dyDescent="0.25">
      <c r="A8291" t="s">
        <v>259</v>
      </c>
      <c r="B8291" t="s">
        <v>260</v>
      </c>
      <c r="C8291" t="s">
        <v>294</v>
      </c>
      <c r="D8291" t="s">
        <v>3010</v>
      </c>
      <c r="E8291" t="s">
        <v>1922</v>
      </c>
      <c r="F8291" t="s">
        <v>2870</v>
      </c>
      <c r="G8291" t="s">
        <v>2870</v>
      </c>
      <c r="H8291">
        <v>0.13450000000000001</v>
      </c>
      <c r="I8291" t="s">
        <v>265</v>
      </c>
      <c r="J8291" t="s">
        <v>242</v>
      </c>
      <c r="K8291" t="s">
        <v>243</v>
      </c>
      <c r="L8291" t="s">
        <v>244</v>
      </c>
      <c r="M8291">
        <v>0</v>
      </c>
      <c r="N8291">
        <v>0.13450000000000001</v>
      </c>
      <c r="O8291" t="s">
        <v>446</v>
      </c>
      <c r="P8291" t="s">
        <v>15526</v>
      </c>
      <c r="Q8291" t="s">
        <v>3013</v>
      </c>
      <c r="R8291" t="s">
        <v>15527</v>
      </c>
      <c r="S8291" t="s">
        <v>270</v>
      </c>
      <c r="T8291" t="b">
        <v>1</v>
      </c>
    </row>
    <row r="8292" spans="1:20" x14ac:dyDescent="0.25">
      <c r="A8292" t="s">
        <v>259</v>
      </c>
      <c r="B8292" t="s">
        <v>260</v>
      </c>
      <c r="C8292" t="s">
        <v>237</v>
      </c>
      <c r="D8292" t="s">
        <v>838</v>
      </c>
      <c r="E8292" t="s">
        <v>665</v>
      </c>
      <c r="F8292" t="s">
        <v>4507</v>
      </c>
      <c r="G8292" t="s">
        <v>4507</v>
      </c>
      <c r="H8292">
        <v>0.59519999999999995</v>
      </c>
      <c r="I8292" t="s">
        <v>265</v>
      </c>
      <c r="J8292" t="s">
        <v>242</v>
      </c>
      <c r="K8292" t="s">
        <v>243</v>
      </c>
      <c r="L8292" t="s">
        <v>244</v>
      </c>
      <c r="M8292">
        <v>0</v>
      </c>
      <c r="N8292">
        <v>0.59519999999999995</v>
      </c>
      <c r="O8292" t="s">
        <v>298</v>
      </c>
      <c r="P8292" t="s">
        <v>15528</v>
      </c>
      <c r="Q8292" t="s">
        <v>840</v>
      </c>
      <c r="R8292" t="s">
        <v>15529</v>
      </c>
      <c r="S8292" t="s">
        <v>270</v>
      </c>
      <c r="T8292" t="b">
        <v>1</v>
      </c>
    </row>
    <row r="8293" spans="1:20" x14ac:dyDescent="0.25">
      <c r="A8293" t="s">
        <v>259</v>
      </c>
      <c r="B8293" t="s">
        <v>260</v>
      </c>
      <c r="C8293" t="s">
        <v>294</v>
      </c>
      <c r="D8293" t="s">
        <v>838</v>
      </c>
      <c r="E8293" t="s">
        <v>665</v>
      </c>
      <c r="F8293" t="s">
        <v>4507</v>
      </c>
      <c r="G8293" t="s">
        <v>4507</v>
      </c>
      <c r="H8293">
        <v>0.37440000000000001</v>
      </c>
      <c r="I8293" t="s">
        <v>265</v>
      </c>
      <c r="J8293" t="s">
        <v>242</v>
      </c>
      <c r="K8293" t="s">
        <v>243</v>
      </c>
      <c r="L8293" t="s">
        <v>244</v>
      </c>
      <c r="M8293">
        <v>0</v>
      </c>
      <c r="N8293">
        <v>0.37440000000000001</v>
      </c>
      <c r="O8293" t="s">
        <v>298</v>
      </c>
      <c r="P8293" t="s">
        <v>15528</v>
      </c>
      <c r="Q8293" t="s">
        <v>840</v>
      </c>
      <c r="R8293" t="s">
        <v>15529</v>
      </c>
      <c r="S8293" t="s">
        <v>270</v>
      </c>
      <c r="T8293" t="b">
        <v>1</v>
      </c>
    </row>
    <row r="8294" spans="1:20" x14ac:dyDescent="0.25">
      <c r="A8294" t="s">
        <v>259</v>
      </c>
      <c r="B8294" t="s">
        <v>260</v>
      </c>
      <c r="C8294" t="s">
        <v>237</v>
      </c>
      <c r="D8294" t="s">
        <v>573</v>
      </c>
      <c r="E8294" t="s">
        <v>574</v>
      </c>
      <c r="F8294" t="s">
        <v>11232</v>
      </c>
      <c r="G8294" t="s">
        <v>11232</v>
      </c>
      <c r="H8294">
        <v>0.66</v>
      </c>
      <c r="I8294" t="s">
        <v>265</v>
      </c>
      <c r="J8294" t="s">
        <v>242</v>
      </c>
      <c r="K8294" t="s">
        <v>243</v>
      </c>
      <c r="L8294" t="s">
        <v>244</v>
      </c>
      <c r="M8294">
        <v>0</v>
      </c>
      <c r="N8294">
        <v>0.66</v>
      </c>
      <c r="O8294" t="s">
        <v>5008</v>
      </c>
      <c r="P8294" t="s">
        <v>15530</v>
      </c>
      <c r="Q8294" t="s">
        <v>578</v>
      </c>
      <c r="R8294" t="s">
        <v>15531</v>
      </c>
      <c r="S8294" t="s">
        <v>270</v>
      </c>
      <c r="T8294" t="b">
        <v>1</v>
      </c>
    </row>
    <row r="8295" spans="1:20" x14ac:dyDescent="0.25">
      <c r="A8295" t="s">
        <v>236</v>
      </c>
      <c r="B8295" t="s">
        <v>236</v>
      </c>
      <c r="C8295" t="s">
        <v>237</v>
      </c>
      <c r="D8295" t="s">
        <v>483</v>
      </c>
      <c r="F8295" t="s">
        <v>2718</v>
      </c>
      <c r="G8295" t="s">
        <v>15532</v>
      </c>
      <c r="H8295">
        <v>0.15279999999999999</v>
      </c>
      <c r="I8295" t="s">
        <v>254</v>
      </c>
      <c r="J8295" t="s">
        <v>242</v>
      </c>
      <c r="K8295" t="s">
        <v>243</v>
      </c>
      <c r="L8295" t="s">
        <v>244</v>
      </c>
      <c r="M8295">
        <v>0</v>
      </c>
      <c r="N8295">
        <v>0.15279999999999999</v>
      </c>
      <c r="O8295" t="s">
        <v>674</v>
      </c>
      <c r="P8295" t="s">
        <v>15533</v>
      </c>
      <c r="Q8295" t="s">
        <v>488</v>
      </c>
      <c r="R8295" t="s">
        <v>3941</v>
      </c>
      <c r="S8295" t="s">
        <v>249</v>
      </c>
      <c r="T8295" t="b">
        <v>1</v>
      </c>
    </row>
    <row r="8296" spans="1:20" x14ac:dyDescent="0.25">
      <c r="A8296" t="s">
        <v>236</v>
      </c>
      <c r="B8296" t="s">
        <v>236</v>
      </c>
      <c r="C8296" t="s">
        <v>237</v>
      </c>
      <c r="D8296" t="s">
        <v>392</v>
      </c>
      <c r="F8296" t="s">
        <v>393</v>
      </c>
      <c r="G8296" t="s">
        <v>2156</v>
      </c>
      <c r="H8296">
        <v>0.03</v>
      </c>
      <c r="I8296" t="s">
        <v>759</v>
      </c>
      <c r="J8296" t="s">
        <v>242</v>
      </c>
      <c r="K8296" t="s">
        <v>243</v>
      </c>
      <c r="L8296" t="s">
        <v>244</v>
      </c>
      <c r="M8296">
        <v>0</v>
      </c>
      <c r="N8296">
        <v>0.03</v>
      </c>
      <c r="O8296" t="s">
        <v>619</v>
      </c>
      <c r="P8296" t="s">
        <v>2157</v>
      </c>
      <c r="Q8296" t="s">
        <v>397</v>
      </c>
      <c r="R8296" t="s">
        <v>398</v>
      </c>
      <c r="S8296" t="s">
        <v>249</v>
      </c>
      <c r="T8296" t="b">
        <v>0</v>
      </c>
    </row>
    <row r="8297" spans="1:20" x14ac:dyDescent="0.25">
      <c r="A8297" t="s">
        <v>236</v>
      </c>
      <c r="B8297" t="s">
        <v>236</v>
      </c>
      <c r="C8297" t="s">
        <v>237</v>
      </c>
      <c r="D8297" t="s">
        <v>566</v>
      </c>
      <c r="E8297" t="s">
        <v>251</v>
      </c>
      <c r="F8297" t="s">
        <v>252</v>
      </c>
      <c r="G8297" t="s">
        <v>8362</v>
      </c>
      <c r="H8297">
        <v>0.13</v>
      </c>
      <c r="I8297" t="s">
        <v>254</v>
      </c>
      <c r="J8297" t="s">
        <v>242</v>
      </c>
      <c r="K8297" t="s">
        <v>243</v>
      </c>
      <c r="L8297" t="s">
        <v>244</v>
      </c>
      <c r="M8297">
        <v>0</v>
      </c>
      <c r="N8297">
        <v>0.13</v>
      </c>
      <c r="O8297" t="s">
        <v>255</v>
      </c>
      <c r="P8297" t="s">
        <v>15534</v>
      </c>
      <c r="Q8297" t="s">
        <v>571</v>
      </c>
      <c r="R8297" t="s">
        <v>3339</v>
      </c>
      <c r="S8297" t="s">
        <v>249</v>
      </c>
      <c r="T8297" t="b">
        <v>1</v>
      </c>
    </row>
    <row r="8298" spans="1:20" x14ac:dyDescent="0.25">
      <c r="A8298" t="s">
        <v>259</v>
      </c>
      <c r="B8298" t="s">
        <v>1086</v>
      </c>
      <c r="C8298" t="s">
        <v>237</v>
      </c>
      <c r="D8298" t="s">
        <v>1087</v>
      </c>
      <c r="E8298" t="s">
        <v>15535</v>
      </c>
      <c r="F8298" t="s">
        <v>15536</v>
      </c>
      <c r="G8298" t="s">
        <v>15537</v>
      </c>
      <c r="H8298">
        <v>75.989999999999995</v>
      </c>
      <c r="I8298" t="s">
        <v>265</v>
      </c>
      <c r="J8298" t="s">
        <v>242</v>
      </c>
      <c r="K8298" t="s">
        <v>243</v>
      </c>
      <c r="L8298" t="s">
        <v>244</v>
      </c>
      <c r="M8298">
        <v>0</v>
      </c>
      <c r="N8298">
        <v>75.989999999999995</v>
      </c>
      <c r="O8298" t="s">
        <v>590</v>
      </c>
      <c r="P8298" t="s">
        <v>15538</v>
      </c>
      <c r="Q8298" t="s">
        <v>1092</v>
      </c>
      <c r="R8298" t="s">
        <v>15539</v>
      </c>
      <c r="S8298" t="s">
        <v>1094</v>
      </c>
      <c r="T8298" t="b">
        <v>1</v>
      </c>
    </row>
    <row r="8299" spans="1:20" x14ac:dyDescent="0.25">
      <c r="A8299" t="s">
        <v>259</v>
      </c>
      <c r="B8299" t="s">
        <v>1086</v>
      </c>
      <c r="C8299" t="s">
        <v>336</v>
      </c>
      <c r="D8299" t="s">
        <v>1087</v>
      </c>
      <c r="E8299" t="s">
        <v>15535</v>
      </c>
      <c r="F8299" t="s">
        <v>15536</v>
      </c>
      <c r="G8299" t="s">
        <v>15537</v>
      </c>
      <c r="H8299">
        <v>266236</v>
      </c>
      <c r="I8299" t="s">
        <v>265</v>
      </c>
      <c r="J8299" t="s">
        <v>242</v>
      </c>
      <c r="K8299" t="s">
        <v>243</v>
      </c>
      <c r="L8299" t="s">
        <v>244</v>
      </c>
      <c r="M8299">
        <v>0</v>
      </c>
      <c r="N8299">
        <v>266236</v>
      </c>
      <c r="O8299" t="s">
        <v>590</v>
      </c>
      <c r="P8299" t="s">
        <v>15538</v>
      </c>
      <c r="Q8299" t="s">
        <v>1092</v>
      </c>
      <c r="R8299" t="s">
        <v>15540</v>
      </c>
      <c r="S8299" t="s">
        <v>1094</v>
      </c>
      <c r="T8299" t="b">
        <v>1</v>
      </c>
    </row>
    <row r="8300" spans="1:20" x14ac:dyDescent="0.25">
      <c r="A8300" t="s">
        <v>259</v>
      </c>
      <c r="B8300" t="s">
        <v>1086</v>
      </c>
      <c r="C8300" t="s">
        <v>336</v>
      </c>
      <c r="D8300" t="s">
        <v>1087</v>
      </c>
      <c r="E8300" t="s">
        <v>15535</v>
      </c>
      <c r="F8300" t="s">
        <v>15536</v>
      </c>
      <c r="G8300" t="s">
        <v>15537</v>
      </c>
      <c r="H8300">
        <v>399354</v>
      </c>
      <c r="I8300" t="s">
        <v>265</v>
      </c>
      <c r="J8300" t="s">
        <v>242</v>
      </c>
      <c r="K8300" t="s">
        <v>243</v>
      </c>
      <c r="L8300" t="s">
        <v>244</v>
      </c>
      <c r="M8300">
        <v>0</v>
      </c>
      <c r="N8300">
        <v>399354</v>
      </c>
      <c r="O8300" t="s">
        <v>590</v>
      </c>
      <c r="P8300" t="s">
        <v>15538</v>
      </c>
      <c r="Q8300" t="s">
        <v>1092</v>
      </c>
      <c r="R8300" t="s">
        <v>15541</v>
      </c>
      <c r="S8300" t="s">
        <v>1094</v>
      </c>
      <c r="T8300" t="b">
        <v>1</v>
      </c>
    </row>
    <row r="8301" spans="1:20" x14ac:dyDescent="0.25">
      <c r="A8301" t="s">
        <v>236</v>
      </c>
      <c r="B8301" t="s">
        <v>236</v>
      </c>
      <c r="C8301" t="s">
        <v>237</v>
      </c>
      <c r="D8301" t="s">
        <v>392</v>
      </c>
      <c r="F8301" t="s">
        <v>239</v>
      </c>
      <c r="G8301" t="s">
        <v>485</v>
      </c>
      <c r="H8301">
        <v>0.2</v>
      </c>
      <c r="I8301" t="s">
        <v>254</v>
      </c>
      <c r="J8301" t="s">
        <v>242</v>
      </c>
      <c r="K8301" t="s">
        <v>243</v>
      </c>
      <c r="L8301" t="s">
        <v>244</v>
      </c>
      <c r="M8301">
        <v>0</v>
      </c>
      <c r="N8301">
        <v>0.2</v>
      </c>
      <c r="O8301" t="s">
        <v>245</v>
      </c>
      <c r="P8301" t="s">
        <v>4882</v>
      </c>
      <c r="Q8301" t="s">
        <v>397</v>
      </c>
      <c r="R8301" t="s">
        <v>1991</v>
      </c>
      <c r="S8301" t="s">
        <v>249</v>
      </c>
      <c r="T8301" t="b">
        <v>0</v>
      </c>
    </row>
    <row r="8302" spans="1:20" x14ac:dyDescent="0.25">
      <c r="A8302" t="s">
        <v>259</v>
      </c>
      <c r="B8302" t="s">
        <v>260</v>
      </c>
      <c r="C8302" t="s">
        <v>237</v>
      </c>
      <c r="D8302" t="s">
        <v>1786</v>
      </c>
      <c r="E8302" t="s">
        <v>3689</v>
      </c>
      <c r="F8302" t="s">
        <v>11939</v>
      </c>
      <c r="G8302" t="s">
        <v>11939</v>
      </c>
      <c r="H8302">
        <v>0.34899999999999998</v>
      </c>
      <c r="I8302" t="s">
        <v>265</v>
      </c>
      <c r="J8302" t="s">
        <v>242</v>
      </c>
      <c r="K8302" t="s">
        <v>243</v>
      </c>
      <c r="L8302" t="s">
        <v>244</v>
      </c>
      <c r="M8302">
        <v>0</v>
      </c>
      <c r="N8302">
        <v>0.34899999999999998</v>
      </c>
      <c r="O8302" t="s">
        <v>324</v>
      </c>
      <c r="P8302" t="s">
        <v>15542</v>
      </c>
      <c r="Q8302" t="s">
        <v>1790</v>
      </c>
      <c r="R8302" t="s">
        <v>15543</v>
      </c>
      <c r="S8302" t="s">
        <v>270</v>
      </c>
      <c r="T8302" t="b">
        <v>1</v>
      </c>
    </row>
    <row r="8303" spans="1:20" x14ac:dyDescent="0.25">
      <c r="A8303" t="s">
        <v>259</v>
      </c>
      <c r="B8303" t="s">
        <v>260</v>
      </c>
      <c r="C8303" t="s">
        <v>294</v>
      </c>
      <c r="D8303" t="s">
        <v>1786</v>
      </c>
      <c r="E8303" t="s">
        <v>3689</v>
      </c>
      <c r="F8303" t="s">
        <v>11939</v>
      </c>
      <c r="G8303" t="s">
        <v>11939</v>
      </c>
      <c r="H8303">
        <v>0.10100000000000001</v>
      </c>
      <c r="I8303" t="s">
        <v>265</v>
      </c>
      <c r="J8303" t="s">
        <v>242</v>
      </c>
      <c r="K8303" t="s">
        <v>243</v>
      </c>
      <c r="L8303" t="s">
        <v>244</v>
      </c>
      <c r="M8303">
        <v>0</v>
      </c>
      <c r="N8303">
        <v>0.10100000000000001</v>
      </c>
      <c r="O8303" t="s">
        <v>324</v>
      </c>
      <c r="P8303" t="s">
        <v>15542</v>
      </c>
      <c r="Q8303" t="s">
        <v>1790</v>
      </c>
      <c r="R8303" t="s">
        <v>15543</v>
      </c>
      <c r="S8303" t="s">
        <v>270</v>
      </c>
      <c r="T8303" t="b">
        <v>1</v>
      </c>
    </row>
    <row r="8304" spans="1:20" x14ac:dyDescent="0.25">
      <c r="A8304" t="s">
        <v>259</v>
      </c>
      <c r="B8304" t="s">
        <v>260</v>
      </c>
      <c r="C8304" t="s">
        <v>237</v>
      </c>
      <c r="D8304" t="s">
        <v>514</v>
      </c>
      <c r="E8304" t="s">
        <v>515</v>
      </c>
      <c r="F8304" t="s">
        <v>1833</v>
      </c>
      <c r="G8304" t="s">
        <v>1834</v>
      </c>
      <c r="H8304">
        <v>0.36159999999999998</v>
      </c>
      <c r="I8304" t="s">
        <v>265</v>
      </c>
      <c r="J8304" t="s">
        <v>242</v>
      </c>
      <c r="K8304" t="s">
        <v>243</v>
      </c>
      <c r="L8304" t="s">
        <v>244</v>
      </c>
      <c r="M8304">
        <v>0</v>
      </c>
      <c r="N8304">
        <v>0.36159999999999998</v>
      </c>
      <c r="O8304" t="s">
        <v>446</v>
      </c>
      <c r="P8304" t="s">
        <v>15544</v>
      </c>
      <c r="Q8304" t="s">
        <v>520</v>
      </c>
      <c r="R8304" t="s">
        <v>15545</v>
      </c>
      <c r="S8304" t="s">
        <v>270</v>
      </c>
      <c r="T8304" t="b">
        <v>1</v>
      </c>
    </row>
    <row r="8305" spans="1:20" x14ac:dyDescent="0.25">
      <c r="A8305" t="s">
        <v>259</v>
      </c>
      <c r="B8305" t="s">
        <v>260</v>
      </c>
      <c r="C8305" t="s">
        <v>237</v>
      </c>
      <c r="D8305" t="s">
        <v>1410</v>
      </c>
      <c r="E8305" t="s">
        <v>863</v>
      </c>
      <c r="F8305" t="s">
        <v>3518</v>
      </c>
      <c r="G8305" t="s">
        <v>3519</v>
      </c>
      <c r="H8305">
        <v>0.16600000000000001</v>
      </c>
      <c r="I8305" t="s">
        <v>265</v>
      </c>
      <c r="J8305" t="s">
        <v>242</v>
      </c>
      <c r="K8305" t="s">
        <v>243</v>
      </c>
      <c r="L8305" t="s">
        <v>244</v>
      </c>
      <c r="M8305">
        <v>0</v>
      </c>
      <c r="N8305">
        <v>0.16600000000000001</v>
      </c>
      <c r="O8305" t="s">
        <v>310</v>
      </c>
      <c r="P8305" t="s">
        <v>15546</v>
      </c>
      <c r="Q8305" t="s">
        <v>1415</v>
      </c>
      <c r="R8305" t="s">
        <v>15547</v>
      </c>
      <c r="S8305" t="s">
        <v>270</v>
      </c>
      <c r="T8305" t="b">
        <v>1</v>
      </c>
    </row>
    <row r="8306" spans="1:20" x14ac:dyDescent="0.25">
      <c r="A8306" t="s">
        <v>259</v>
      </c>
      <c r="B8306" t="s">
        <v>260</v>
      </c>
      <c r="C8306" t="s">
        <v>294</v>
      </c>
      <c r="D8306" t="s">
        <v>1410</v>
      </c>
      <c r="E8306" t="s">
        <v>863</v>
      </c>
      <c r="F8306" t="s">
        <v>3518</v>
      </c>
      <c r="G8306" t="s">
        <v>3519</v>
      </c>
      <c r="H8306">
        <v>4.6100000000000002E-2</v>
      </c>
      <c r="I8306" t="s">
        <v>265</v>
      </c>
      <c r="J8306" t="s">
        <v>242</v>
      </c>
      <c r="K8306" t="s">
        <v>243</v>
      </c>
      <c r="L8306" t="s">
        <v>244</v>
      </c>
      <c r="M8306">
        <v>0</v>
      </c>
      <c r="N8306">
        <v>4.6100000000000002E-2</v>
      </c>
      <c r="O8306" t="s">
        <v>310</v>
      </c>
      <c r="P8306" t="s">
        <v>15546</v>
      </c>
      <c r="Q8306" t="s">
        <v>1415</v>
      </c>
      <c r="R8306" t="s">
        <v>15547</v>
      </c>
      <c r="S8306" t="s">
        <v>270</v>
      </c>
      <c r="T8306" t="b">
        <v>1</v>
      </c>
    </row>
    <row r="8307" spans="1:20" x14ac:dyDescent="0.25">
      <c r="A8307" t="s">
        <v>236</v>
      </c>
      <c r="B8307" t="s">
        <v>236</v>
      </c>
      <c r="C8307" t="s">
        <v>237</v>
      </c>
      <c r="D8307" t="s">
        <v>1246</v>
      </c>
      <c r="F8307" t="s">
        <v>559</v>
      </c>
      <c r="G8307" t="s">
        <v>15548</v>
      </c>
      <c r="H8307">
        <v>2.3300000000000001E-2</v>
      </c>
      <c r="I8307" t="s">
        <v>254</v>
      </c>
      <c r="J8307" t="s">
        <v>242</v>
      </c>
      <c r="K8307" t="s">
        <v>243</v>
      </c>
      <c r="L8307" t="s">
        <v>244</v>
      </c>
      <c r="M8307">
        <v>0</v>
      </c>
      <c r="N8307">
        <v>2.3300000000000001E-2</v>
      </c>
      <c r="O8307" t="s">
        <v>697</v>
      </c>
      <c r="P8307" t="s">
        <v>15549</v>
      </c>
      <c r="Q8307" t="s">
        <v>1250</v>
      </c>
      <c r="R8307" t="s">
        <v>1251</v>
      </c>
      <c r="S8307" t="s">
        <v>249</v>
      </c>
      <c r="T8307" t="b">
        <v>1</v>
      </c>
    </row>
    <row r="8308" spans="1:20" x14ac:dyDescent="0.25">
      <c r="A8308" t="s">
        <v>259</v>
      </c>
      <c r="B8308" t="s">
        <v>260</v>
      </c>
      <c r="C8308" t="s">
        <v>237</v>
      </c>
      <c r="D8308" t="s">
        <v>1718</v>
      </c>
      <c r="E8308" t="s">
        <v>2604</v>
      </c>
      <c r="F8308" t="s">
        <v>10168</v>
      </c>
      <c r="G8308" t="s">
        <v>10169</v>
      </c>
      <c r="H8308">
        <v>2.496</v>
      </c>
      <c r="I8308" t="s">
        <v>265</v>
      </c>
      <c r="J8308" t="s">
        <v>242</v>
      </c>
      <c r="K8308" t="s">
        <v>243</v>
      </c>
      <c r="L8308" t="s">
        <v>244</v>
      </c>
      <c r="M8308">
        <v>0</v>
      </c>
      <c r="N8308">
        <v>2.496</v>
      </c>
      <c r="O8308" t="s">
        <v>266</v>
      </c>
      <c r="P8308" t="s">
        <v>15550</v>
      </c>
      <c r="Q8308" t="s">
        <v>1722</v>
      </c>
      <c r="R8308" t="s">
        <v>15551</v>
      </c>
      <c r="S8308" t="s">
        <v>270</v>
      </c>
      <c r="T8308" t="b">
        <v>1</v>
      </c>
    </row>
    <row r="8309" spans="1:20" x14ac:dyDescent="0.25">
      <c r="A8309" t="s">
        <v>259</v>
      </c>
      <c r="B8309" t="s">
        <v>260</v>
      </c>
      <c r="C8309" t="s">
        <v>294</v>
      </c>
      <c r="D8309" t="s">
        <v>1718</v>
      </c>
      <c r="E8309" t="s">
        <v>2604</v>
      </c>
      <c r="F8309" t="s">
        <v>10168</v>
      </c>
      <c r="G8309" t="s">
        <v>10169</v>
      </c>
      <c r="H8309">
        <v>0.65900000000000003</v>
      </c>
      <c r="I8309" t="s">
        <v>265</v>
      </c>
      <c r="J8309" t="s">
        <v>242</v>
      </c>
      <c r="K8309" t="s">
        <v>243</v>
      </c>
      <c r="L8309" t="s">
        <v>244</v>
      </c>
      <c r="M8309">
        <v>0</v>
      </c>
      <c r="N8309">
        <v>0.65900000000000003</v>
      </c>
      <c r="O8309" t="s">
        <v>266</v>
      </c>
      <c r="P8309" t="s">
        <v>15550</v>
      </c>
      <c r="Q8309" t="s">
        <v>1722</v>
      </c>
      <c r="R8309" t="s">
        <v>15551</v>
      </c>
      <c r="S8309" t="s">
        <v>270</v>
      </c>
      <c r="T8309" t="b">
        <v>1</v>
      </c>
    </row>
    <row r="8310" spans="1:20" x14ac:dyDescent="0.25">
      <c r="A8310" t="s">
        <v>259</v>
      </c>
      <c r="B8310" t="s">
        <v>260</v>
      </c>
      <c r="C8310" t="s">
        <v>237</v>
      </c>
      <c r="D8310" t="s">
        <v>643</v>
      </c>
      <c r="E8310" t="s">
        <v>1898</v>
      </c>
      <c r="F8310" t="s">
        <v>15552</v>
      </c>
      <c r="G8310" t="s">
        <v>15552</v>
      </c>
      <c r="H8310">
        <v>2.016</v>
      </c>
      <c r="I8310" t="s">
        <v>265</v>
      </c>
      <c r="J8310" t="s">
        <v>242</v>
      </c>
      <c r="K8310" t="s">
        <v>243</v>
      </c>
      <c r="L8310" t="s">
        <v>244</v>
      </c>
      <c r="M8310">
        <v>0</v>
      </c>
      <c r="N8310">
        <v>2.016</v>
      </c>
      <c r="O8310" t="s">
        <v>324</v>
      </c>
      <c r="P8310" t="s">
        <v>3783</v>
      </c>
      <c r="Q8310" t="s">
        <v>647</v>
      </c>
      <c r="R8310" t="s">
        <v>15553</v>
      </c>
      <c r="S8310" t="s">
        <v>270</v>
      </c>
      <c r="T8310" t="b">
        <v>0</v>
      </c>
    </row>
    <row r="8311" spans="1:20" x14ac:dyDescent="0.25">
      <c r="A8311" t="s">
        <v>259</v>
      </c>
      <c r="B8311" t="s">
        <v>260</v>
      </c>
      <c r="C8311" t="s">
        <v>336</v>
      </c>
      <c r="D8311" t="s">
        <v>643</v>
      </c>
      <c r="E8311" t="s">
        <v>1898</v>
      </c>
      <c r="F8311" t="s">
        <v>15552</v>
      </c>
      <c r="G8311" t="s">
        <v>15552</v>
      </c>
      <c r="H8311">
        <v>10419</v>
      </c>
      <c r="I8311" t="s">
        <v>265</v>
      </c>
      <c r="J8311" t="s">
        <v>242</v>
      </c>
      <c r="K8311" t="s">
        <v>243</v>
      </c>
      <c r="L8311" t="s">
        <v>244</v>
      </c>
      <c r="M8311">
        <v>0</v>
      </c>
      <c r="N8311">
        <v>10419</v>
      </c>
      <c r="O8311" t="s">
        <v>324</v>
      </c>
      <c r="P8311" t="s">
        <v>3783</v>
      </c>
      <c r="Q8311" t="s">
        <v>647</v>
      </c>
      <c r="R8311" t="s">
        <v>15554</v>
      </c>
      <c r="S8311" t="s">
        <v>270</v>
      </c>
      <c r="T8311" t="b">
        <v>0</v>
      </c>
    </row>
    <row r="8312" spans="1:20" x14ac:dyDescent="0.25">
      <c r="A8312" t="s">
        <v>259</v>
      </c>
      <c r="B8312" t="s">
        <v>260</v>
      </c>
      <c r="C8312" t="s">
        <v>336</v>
      </c>
      <c r="D8312" t="s">
        <v>643</v>
      </c>
      <c r="E8312" t="s">
        <v>1898</v>
      </c>
      <c r="F8312" t="s">
        <v>15552</v>
      </c>
      <c r="G8312" t="s">
        <v>15552</v>
      </c>
      <c r="H8312">
        <v>20133</v>
      </c>
      <c r="I8312" t="s">
        <v>265</v>
      </c>
      <c r="J8312" t="s">
        <v>242</v>
      </c>
      <c r="K8312" t="s">
        <v>243</v>
      </c>
      <c r="L8312" t="s">
        <v>244</v>
      </c>
      <c r="M8312">
        <v>0</v>
      </c>
      <c r="N8312">
        <v>20133</v>
      </c>
      <c r="O8312" t="s">
        <v>324</v>
      </c>
      <c r="P8312" t="s">
        <v>3783</v>
      </c>
      <c r="Q8312" t="s">
        <v>647</v>
      </c>
      <c r="R8312" t="s">
        <v>15555</v>
      </c>
      <c r="S8312" t="s">
        <v>270</v>
      </c>
      <c r="T8312" t="b">
        <v>0</v>
      </c>
    </row>
    <row r="8313" spans="1:20" x14ac:dyDescent="0.25">
      <c r="A8313" t="s">
        <v>259</v>
      </c>
      <c r="B8313" t="s">
        <v>260</v>
      </c>
      <c r="C8313" t="s">
        <v>237</v>
      </c>
      <c r="D8313" t="s">
        <v>5325</v>
      </c>
      <c r="E8313" t="s">
        <v>4271</v>
      </c>
      <c r="F8313" t="s">
        <v>4271</v>
      </c>
      <c r="G8313" t="s">
        <v>4272</v>
      </c>
      <c r="H8313">
        <v>4.4640000000000004</v>
      </c>
      <c r="I8313" t="s">
        <v>265</v>
      </c>
      <c r="J8313" t="s">
        <v>242</v>
      </c>
      <c r="K8313" t="s">
        <v>243</v>
      </c>
      <c r="L8313" t="s">
        <v>244</v>
      </c>
      <c r="M8313">
        <v>0</v>
      </c>
      <c r="N8313">
        <v>4.4640000000000004</v>
      </c>
      <c r="O8313" t="s">
        <v>1690</v>
      </c>
      <c r="P8313" t="s">
        <v>15556</v>
      </c>
      <c r="Q8313" t="s">
        <v>5330</v>
      </c>
      <c r="R8313" t="s">
        <v>15557</v>
      </c>
      <c r="S8313" t="s">
        <v>270</v>
      </c>
      <c r="T8313" t="b">
        <v>1</v>
      </c>
    </row>
    <row r="8314" spans="1:20" x14ac:dyDescent="0.25">
      <c r="A8314" t="s">
        <v>259</v>
      </c>
      <c r="B8314" t="s">
        <v>260</v>
      </c>
      <c r="C8314" t="s">
        <v>336</v>
      </c>
      <c r="D8314" t="s">
        <v>5325</v>
      </c>
      <c r="E8314" t="s">
        <v>4271</v>
      </c>
      <c r="F8314" t="s">
        <v>4271</v>
      </c>
      <c r="G8314" t="s">
        <v>4272</v>
      </c>
      <c r="H8314">
        <v>23072</v>
      </c>
      <c r="I8314" t="s">
        <v>265</v>
      </c>
      <c r="J8314" t="s">
        <v>242</v>
      </c>
      <c r="K8314" t="s">
        <v>243</v>
      </c>
      <c r="L8314" t="s">
        <v>244</v>
      </c>
      <c r="M8314">
        <v>0</v>
      </c>
      <c r="N8314">
        <v>23072</v>
      </c>
      <c r="O8314" t="s">
        <v>1690</v>
      </c>
      <c r="P8314" t="s">
        <v>15556</v>
      </c>
      <c r="Q8314" t="s">
        <v>5330</v>
      </c>
      <c r="R8314" t="s">
        <v>15558</v>
      </c>
      <c r="S8314" t="s">
        <v>270</v>
      </c>
      <c r="T8314" t="b">
        <v>1</v>
      </c>
    </row>
    <row r="8315" spans="1:20" x14ac:dyDescent="0.25">
      <c r="A8315" t="s">
        <v>259</v>
      </c>
      <c r="B8315" t="s">
        <v>260</v>
      </c>
      <c r="C8315" t="s">
        <v>336</v>
      </c>
      <c r="D8315" t="s">
        <v>5325</v>
      </c>
      <c r="E8315" t="s">
        <v>4271</v>
      </c>
      <c r="F8315" t="s">
        <v>4271</v>
      </c>
      <c r="G8315" t="s">
        <v>4272</v>
      </c>
      <c r="H8315">
        <v>42233</v>
      </c>
      <c r="I8315" t="s">
        <v>265</v>
      </c>
      <c r="J8315" t="s">
        <v>242</v>
      </c>
      <c r="K8315" t="s">
        <v>243</v>
      </c>
      <c r="L8315" t="s">
        <v>244</v>
      </c>
      <c r="M8315">
        <v>0</v>
      </c>
      <c r="N8315">
        <v>42233</v>
      </c>
      <c r="O8315" t="s">
        <v>1690</v>
      </c>
      <c r="P8315" t="s">
        <v>15556</v>
      </c>
      <c r="Q8315" t="s">
        <v>5330</v>
      </c>
      <c r="R8315" t="s">
        <v>15559</v>
      </c>
      <c r="S8315" t="s">
        <v>270</v>
      </c>
      <c r="T8315" t="b">
        <v>1</v>
      </c>
    </row>
    <row r="8316" spans="1:20" x14ac:dyDescent="0.25">
      <c r="A8316" t="s">
        <v>259</v>
      </c>
      <c r="B8316" t="s">
        <v>1086</v>
      </c>
      <c r="C8316" t="s">
        <v>237</v>
      </c>
      <c r="D8316" t="s">
        <v>1959</v>
      </c>
      <c r="E8316" t="s">
        <v>15560</v>
      </c>
      <c r="F8316" t="s">
        <v>15561</v>
      </c>
      <c r="G8316" t="s">
        <v>15560</v>
      </c>
      <c r="H8316">
        <v>4.992</v>
      </c>
      <c r="I8316" t="s">
        <v>265</v>
      </c>
      <c r="J8316" t="s">
        <v>242</v>
      </c>
      <c r="K8316" t="s">
        <v>243</v>
      </c>
      <c r="L8316" t="s">
        <v>244</v>
      </c>
      <c r="M8316">
        <v>0</v>
      </c>
      <c r="N8316">
        <v>4.992</v>
      </c>
      <c r="O8316" t="s">
        <v>1258</v>
      </c>
      <c r="P8316" t="s">
        <v>15562</v>
      </c>
      <c r="Q8316" t="s">
        <v>1963</v>
      </c>
      <c r="R8316" t="s">
        <v>15563</v>
      </c>
      <c r="S8316" t="s">
        <v>1094</v>
      </c>
      <c r="T8316" t="b">
        <v>1</v>
      </c>
    </row>
    <row r="8317" spans="1:20" x14ac:dyDescent="0.25">
      <c r="A8317" t="s">
        <v>259</v>
      </c>
      <c r="B8317" t="s">
        <v>1086</v>
      </c>
      <c r="C8317" t="s">
        <v>336</v>
      </c>
      <c r="D8317" t="s">
        <v>1959</v>
      </c>
      <c r="E8317" t="s">
        <v>15560</v>
      </c>
      <c r="F8317" t="s">
        <v>15561</v>
      </c>
      <c r="G8317" t="s">
        <v>15560</v>
      </c>
      <c r="H8317">
        <v>27857</v>
      </c>
      <c r="I8317" t="s">
        <v>265</v>
      </c>
      <c r="J8317" t="s">
        <v>242</v>
      </c>
      <c r="K8317" t="s">
        <v>243</v>
      </c>
      <c r="L8317" t="s">
        <v>244</v>
      </c>
      <c r="M8317">
        <v>0</v>
      </c>
      <c r="N8317">
        <v>27857</v>
      </c>
      <c r="O8317" t="s">
        <v>3698</v>
      </c>
      <c r="P8317" t="s">
        <v>15562</v>
      </c>
      <c r="Q8317" t="s">
        <v>1963</v>
      </c>
      <c r="R8317" t="s">
        <v>15564</v>
      </c>
      <c r="S8317" t="s">
        <v>1094</v>
      </c>
      <c r="T8317" t="b">
        <v>1</v>
      </c>
    </row>
    <row r="8318" spans="1:20" x14ac:dyDescent="0.25">
      <c r="A8318" t="s">
        <v>259</v>
      </c>
      <c r="B8318" t="s">
        <v>1086</v>
      </c>
      <c r="C8318" t="s">
        <v>336</v>
      </c>
      <c r="D8318" t="s">
        <v>1959</v>
      </c>
      <c r="E8318" t="s">
        <v>15560</v>
      </c>
      <c r="F8318" t="s">
        <v>15561</v>
      </c>
      <c r="G8318" t="s">
        <v>15560</v>
      </c>
      <c r="H8318">
        <v>55504</v>
      </c>
      <c r="I8318" t="s">
        <v>265</v>
      </c>
      <c r="J8318" t="s">
        <v>242</v>
      </c>
      <c r="K8318" t="s">
        <v>243</v>
      </c>
      <c r="L8318" t="s">
        <v>244</v>
      </c>
      <c r="M8318">
        <v>0</v>
      </c>
      <c r="N8318">
        <v>55504</v>
      </c>
      <c r="O8318" t="s">
        <v>3698</v>
      </c>
      <c r="P8318" t="s">
        <v>15562</v>
      </c>
      <c r="Q8318" t="s">
        <v>1963</v>
      </c>
      <c r="R8318" t="s">
        <v>15565</v>
      </c>
      <c r="S8318" t="s">
        <v>1094</v>
      </c>
      <c r="T8318" t="b">
        <v>1</v>
      </c>
    </row>
    <row r="8319" spans="1:20" x14ac:dyDescent="0.25">
      <c r="A8319" t="s">
        <v>259</v>
      </c>
      <c r="B8319" t="s">
        <v>260</v>
      </c>
      <c r="C8319" t="s">
        <v>237</v>
      </c>
      <c r="D8319" t="s">
        <v>4076</v>
      </c>
      <c r="E8319" t="s">
        <v>2411</v>
      </c>
      <c r="F8319" t="s">
        <v>14064</v>
      </c>
      <c r="G8319" t="s">
        <v>14065</v>
      </c>
      <c r="H8319">
        <v>0.66759800000000002</v>
      </c>
      <c r="I8319" t="s">
        <v>265</v>
      </c>
      <c r="J8319" t="s">
        <v>242</v>
      </c>
      <c r="K8319" t="s">
        <v>243</v>
      </c>
      <c r="L8319" t="s">
        <v>244</v>
      </c>
      <c r="M8319">
        <v>0</v>
      </c>
      <c r="N8319">
        <v>0.66759800000000002</v>
      </c>
      <c r="O8319" t="s">
        <v>372</v>
      </c>
      <c r="P8319" t="s">
        <v>15566</v>
      </c>
      <c r="Q8319" t="s">
        <v>4081</v>
      </c>
      <c r="R8319" t="s">
        <v>15567</v>
      </c>
      <c r="S8319" t="s">
        <v>270</v>
      </c>
      <c r="T8319" t="b">
        <v>1</v>
      </c>
    </row>
    <row r="8320" spans="1:20" x14ac:dyDescent="0.25">
      <c r="A8320" t="s">
        <v>259</v>
      </c>
      <c r="B8320" t="s">
        <v>260</v>
      </c>
      <c r="C8320" t="s">
        <v>294</v>
      </c>
      <c r="D8320" t="s">
        <v>4076</v>
      </c>
      <c r="E8320" t="s">
        <v>2411</v>
      </c>
      <c r="F8320" t="s">
        <v>14064</v>
      </c>
      <c r="G8320" t="s">
        <v>14065</v>
      </c>
      <c r="H8320">
        <v>0.30166900000000002</v>
      </c>
      <c r="I8320" t="s">
        <v>265</v>
      </c>
      <c r="J8320" t="s">
        <v>242</v>
      </c>
      <c r="K8320" t="s">
        <v>243</v>
      </c>
      <c r="L8320" t="s">
        <v>244</v>
      </c>
      <c r="M8320">
        <v>0</v>
      </c>
      <c r="N8320">
        <v>0.30166900000000002</v>
      </c>
      <c r="O8320" t="s">
        <v>372</v>
      </c>
      <c r="P8320" t="s">
        <v>15566</v>
      </c>
      <c r="Q8320" t="s">
        <v>4081</v>
      </c>
      <c r="R8320" t="s">
        <v>15567</v>
      </c>
      <c r="S8320" t="s">
        <v>270</v>
      </c>
      <c r="T8320" t="b">
        <v>1</v>
      </c>
    </row>
    <row r="8321" spans="1:20" x14ac:dyDescent="0.25">
      <c r="A8321" t="s">
        <v>259</v>
      </c>
      <c r="B8321" t="s">
        <v>260</v>
      </c>
      <c r="C8321" t="s">
        <v>237</v>
      </c>
      <c r="D8321" t="s">
        <v>328</v>
      </c>
      <c r="E8321" t="s">
        <v>13382</v>
      </c>
      <c r="F8321" t="s">
        <v>13383</v>
      </c>
      <c r="G8321" t="s">
        <v>13383</v>
      </c>
      <c r="H8321">
        <v>1.1299999999999999</v>
      </c>
      <c r="I8321" t="s">
        <v>265</v>
      </c>
      <c r="J8321" t="s">
        <v>242</v>
      </c>
      <c r="K8321" t="s">
        <v>243</v>
      </c>
      <c r="L8321" t="s">
        <v>244</v>
      </c>
      <c r="M8321">
        <v>0</v>
      </c>
      <c r="N8321">
        <v>1.1299999999999999</v>
      </c>
      <c r="O8321" t="s">
        <v>331</v>
      </c>
      <c r="P8321" t="s">
        <v>15568</v>
      </c>
      <c r="Q8321" t="s">
        <v>333</v>
      </c>
      <c r="R8321" t="s">
        <v>15569</v>
      </c>
      <c r="S8321" t="s">
        <v>270</v>
      </c>
      <c r="T8321" t="b">
        <v>1</v>
      </c>
    </row>
    <row r="8322" spans="1:20" x14ac:dyDescent="0.25">
      <c r="A8322" t="s">
        <v>259</v>
      </c>
      <c r="B8322" t="s">
        <v>260</v>
      </c>
      <c r="C8322" t="s">
        <v>336</v>
      </c>
      <c r="D8322" t="s">
        <v>328</v>
      </c>
      <c r="E8322" t="s">
        <v>13382</v>
      </c>
      <c r="F8322" t="s">
        <v>13383</v>
      </c>
      <c r="G8322" t="s">
        <v>13383</v>
      </c>
      <c r="H8322">
        <v>5840</v>
      </c>
      <c r="I8322" t="s">
        <v>265</v>
      </c>
      <c r="J8322" t="s">
        <v>242</v>
      </c>
      <c r="K8322" t="s">
        <v>243</v>
      </c>
      <c r="L8322" t="s">
        <v>244</v>
      </c>
      <c r="M8322">
        <v>0</v>
      </c>
      <c r="N8322">
        <v>5840</v>
      </c>
      <c r="O8322" t="s">
        <v>324</v>
      </c>
      <c r="P8322" t="s">
        <v>15568</v>
      </c>
      <c r="Q8322" t="s">
        <v>333</v>
      </c>
      <c r="R8322" t="s">
        <v>15570</v>
      </c>
      <c r="S8322" t="s">
        <v>270</v>
      </c>
      <c r="T8322" t="b">
        <v>1</v>
      </c>
    </row>
    <row r="8323" spans="1:20" x14ac:dyDescent="0.25">
      <c r="A8323" t="s">
        <v>259</v>
      </c>
      <c r="B8323" t="s">
        <v>260</v>
      </c>
      <c r="C8323" t="s">
        <v>336</v>
      </c>
      <c r="D8323" t="s">
        <v>328</v>
      </c>
      <c r="E8323" t="s">
        <v>13382</v>
      </c>
      <c r="F8323" t="s">
        <v>13383</v>
      </c>
      <c r="G8323" t="s">
        <v>13383</v>
      </c>
      <c r="H8323">
        <v>11285</v>
      </c>
      <c r="I8323" t="s">
        <v>265</v>
      </c>
      <c r="J8323" t="s">
        <v>242</v>
      </c>
      <c r="K8323" t="s">
        <v>243</v>
      </c>
      <c r="L8323" t="s">
        <v>244</v>
      </c>
      <c r="M8323">
        <v>0</v>
      </c>
      <c r="N8323">
        <v>11285</v>
      </c>
      <c r="O8323" t="s">
        <v>324</v>
      </c>
      <c r="P8323" t="s">
        <v>15568</v>
      </c>
      <c r="Q8323" t="s">
        <v>333</v>
      </c>
      <c r="R8323" t="s">
        <v>15571</v>
      </c>
      <c r="S8323" t="s">
        <v>270</v>
      </c>
      <c r="T8323" t="b">
        <v>1</v>
      </c>
    </row>
    <row r="8324" spans="1:20" x14ac:dyDescent="0.25">
      <c r="A8324" t="s">
        <v>259</v>
      </c>
      <c r="B8324" t="s">
        <v>271</v>
      </c>
      <c r="C8324" t="s">
        <v>237</v>
      </c>
      <c r="D8324" t="s">
        <v>3046</v>
      </c>
      <c r="E8324" t="s">
        <v>15572</v>
      </c>
      <c r="F8324" t="s">
        <v>3696</v>
      </c>
      <c r="G8324" t="s">
        <v>3697</v>
      </c>
      <c r="H8324">
        <v>8.7520000000000007</v>
      </c>
      <c r="I8324" t="s">
        <v>265</v>
      </c>
      <c r="J8324" t="s">
        <v>242</v>
      </c>
      <c r="K8324" t="s">
        <v>243</v>
      </c>
      <c r="L8324" t="s">
        <v>244</v>
      </c>
      <c r="M8324">
        <v>0</v>
      </c>
      <c r="N8324">
        <v>8.7520000000000007</v>
      </c>
      <c r="O8324" t="s">
        <v>3698</v>
      </c>
      <c r="P8324" t="s">
        <v>15573</v>
      </c>
      <c r="Q8324" t="s">
        <v>3051</v>
      </c>
      <c r="R8324" t="s">
        <v>15574</v>
      </c>
      <c r="S8324" t="s">
        <v>279</v>
      </c>
      <c r="T8324" t="b">
        <v>1</v>
      </c>
    </row>
    <row r="8325" spans="1:20" x14ac:dyDescent="0.25">
      <c r="A8325" t="s">
        <v>259</v>
      </c>
      <c r="B8325" t="s">
        <v>271</v>
      </c>
      <c r="C8325" t="s">
        <v>336</v>
      </c>
      <c r="D8325" t="s">
        <v>3046</v>
      </c>
      <c r="E8325" t="s">
        <v>15572</v>
      </c>
      <c r="F8325" t="s">
        <v>3696</v>
      </c>
      <c r="G8325" t="s">
        <v>3697</v>
      </c>
      <c r="H8325">
        <v>54523</v>
      </c>
      <c r="I8325" t="s">
        <v>265</v>
      </c>
      <c r="J8325" t="s">
        <v>242</v>
      </c>
      <c r="K8325" t="s">
        <v>243</v>
      </c>
      <c r="L8325" t="s">
        <v>244</v>
      </c>
      <c r="M8325">
        <v>0</v>
      </c>
      <c r="N8325">
        <v>54523</v>
      </c>
      <c r="O8325" t="s">
        <v>3698</v>
      </c>
      <c r="P8325" t="s">
        <v>15573</v>
      </c>
      <c r="Q8325" t="s">
        <v>3051</v>
      </c>
      <c r="R8325" t="s">
        <v>15575</v>
      </c>
      <c r="S8325" t="s">
        <v>279</v>
      </c>
      <c r="T8325" t="b">
        <v>1</v>
      </c>
    </row>
    <row r="8326" spans="1:20" x14ac:dyDescent="0.25">
      <c r="A8326" t="s">
        <v>259</v>
      </c>
      <c r="B8326" t="s">
        <v>271</v>
      </c>
      <c r="C8326" t="s">
        <v>336</v>
      </c>
      <c r="D8326" t="s">
        <v>3046</v>
      </c>
      <c r="E8326" t="s">
        <v>15572</v>
      </c>
      <c r="F8326" t="s">
        <v>3696</v>
      </c>
      <c r="G8326" t="s">
        <v>3697</v>
      </c>
      <c r="H8326">
        <v>125304</v>
      </c>
      <c r="I8326" t="s">
        <v>265</v>
      </c>
      <c r="J8326" t="s">
        <v>242</v>
      </c>
      <c r="K8326" t="s">
        <v>243</v>
      </c>
      <c r="L8326" t="s">
        <v>244</v>
      </c>
      <c r="M8326">
        <v>0</v>
      </c>
      <c r="N8326">
        <v>125304</v>
      </c>
      <c r="O8326" t="s">
        <v>3698</v>
      </c>
      <c r="P8326" t="s">
        <v>15573</v>
      </c>
      <c r="Q8326" t="s">
        <v>3051</v>
      </c>
      <c r="R8326" t="s">
        <v>15576</v>
      </c>
      <c r="S8326" t="s">
        <v>279</v>
      </c>
      <c r="T8326" t="b">
        <v>1</v>
      </c>
    </row>
    <row r="8327" spans="1:20" x14ac:dyDescent="0.25">
      <c r="A8327" t="s">
        <v>259</v>
      </c>
      <c r="B8327" t="s">
        <v>260</v>
      </c>
      <c r="C8327" t="s">
        <v>237</v>
      </c>
      <c r="D8327" t="s">
        <v>1352</v>
      </c>
      <c r="E8327" t="s">
        <v>6682</v>
      </c>
      <c r="F8327" t="s">
        <v>13528</v>
      </c>
      <c r="G8327" t="s">
        <v>13528</v>
      </c>
      <c r="H8327">
        <v>8.3999999999999995E-3</v>
      </c>
      <c r="I8327" t="s">
        <v>265</v>
      </c>
      <c r="J8327" t="s">
        <v>242</v>
      </c>
      <c r="K8327" t="s">
        <v>243</v>
      </c>
      <c r="L8327" t="s">
        <v>244</v>
      </c>
      <c r="M8327">
        <v>0</v>
      </c>
      <c r="N8327">
        <v>8.3999999999999995E-3</v>
      </c>
      <c r="O8327" t="s">
        <v>446</v>
      </c>
      <c r="P8327" t="s">
        <v>15577</v>
      </c>
      <c r="Q8327" t="s">
        <v>1356</v>
      </c>
      <c r="R8327" t="s">
        <v>15578</v>
      </c>
      <c r="S8327" t="s">
        <v>270</v>
      </c>
      <c r="T8327" t="b">
        <v>1</v>
      </c>
    </row>
    <row r="8328" spans="1:20" x14ac:dyDescent="0.25">
      <c r="A8328" t="s">
        <v>259</v>
      </c>
      <c r="B8328" t="s">
        <v>260</v>
      </c>
      <c r="C8328" t="s">
        <v>336</v>
      </c>
      <c r="D8328" t="s">
        <v>1352</v>
      </c>
      <c r="E8328" t="s">
        <v>6682</v>
      </c>
      <c r="F8328" t="s">
        <v>13528</v>
      </c>
      <c r="G8328" t="s">
        <v>13528</v>
      </c>
      <c r="H8328">
        <v>43</v>
      </c>
      <c r="I8328" t="s">
        <v>265</v>
      </c>
      <c r="J8328" t="s">
        <v>242</v>
      </c>
      <c r="K8328" t="s">
        <v>243</v>
      </c>
      <c r="L8328" t="s">
        <v>244</v>
      </c>
      <c r="M8328">
        <v>0</v>
      </c>
      <c r="N8328">
        <v>43</v>
      </c>
      <c r="O8328" t="s">
        <v>446</v>
      </c>
      <c r="P8328" t="s">
        <v>15577</v>
      </c>
      <c r="Q8328" t="s">
        <v>1356</v>
      </c>
      <c r="R8328" t="s">
        <v>15579</v>
      </c>
      <c r="S8328" t="s">
        <v>270</v>
      </c>
      <c r="T8328" t="b">
        <v>1</v>
      </c>
    </row>
    <row r="8329" spans="1:20" x14ac:dyDescent="0.25">
      <c r="A8329" t="s">
        <v>259</v>
      </c>
      <c r="B8329" t="s">
        <v>260</v>
      </c>
      <c r="C8329" t="s">
        <v>336</v>
      </c>
      <c r="D8329" t="s">
        <v>1352</v>
      </c>
      <c r="E8329" t="s">
        <v>6682</v>
      </c>
      <c r="F8329" t="s">
        <v>13528</v>
      </c>
      <c r="G8329" t="s">
        <v>13528</v>
      </c>
      <c r="H8329">
        <v>84</v>
      </c>
      <c r="I8329" t="s">
        <v>265</v>
      </c>
      <c r="J8329" t="s">
        <v>242</v>
      </c>
      <c r="K8329" t="s">
        <v>243</v>
      </c>
      <c r="L8329" t="s">
        <v>244</v>
      </c>
      <c r="M8329">
        <v>0</v>
      </c>
      <c r="N8329">
        <v>84</v>
      </c>
      <c r="O8329" t="s">
        <v>446</v>
      </c>
      <c r="P8329" t="s">
        <v>15577</v>
      </c>
      <c r="Q8329" t="s">
        <v>1356</v>
      </c>
      <c r="R8329" t="s">
        <v>15580</v>
      </c>
      <c r="S8329" t="s">
        <v>270</v>
      </c>
      <c r="T8329" t="b">
        <v>1</v>
      </c>
    </row>
    <row r="8330" spans="1:20" x14ac:dyDescent="0.25">
      <c r="A8330" t="s">
        <v>259</v>
      </c>
      <c r="B8330" t="s">
        <v>1086</v>
      </c>
      <c r="C8330" t="s">
        <v>237</v>
      </c>
      <c r="D8330" t="s">
        <v>1087</v>
      </c>
      <c r="E8330" t="s">
        <v>15581</v>
      </c>
      <c r="F8330" t="s">
        <v>15582</v>
      </c>
      <c r="G8330" t="s">
        <v>15583</v>
      </c>
      <c r="H8330">
        <v>227.95</v>
      </c>
      <c r="I8330" t="s">
        <v>265</v>
      </c>
      <c r="J8330" t="s">
        <v>242</v>
      </c>
      <c r="K8330" t="s">
        <v>243</v>
      </c>
      <c r="L8330" t="s">
        <v>244</v>
      </c>
      <c r="M8330">
        <v>0</v>
      </c>
      <c r="N8330">
        <v>227.95</v>
      </c>
      <c r="O8330" t="s">
        <v>590</v>
      </c>
      <c r="P8330" t="s">
        <v>15584</v>
      </c>
      <c r="Q8330" t="s">
        <v>1092</v>
      </c>
      <c r="R8330" t="s">
        <v>15585</v>
      </c>
      <c r="S8330" t="s">
        <v>1094</v>
      </c>
      <c r="T8330" t="b">
        <v>1</v>
      </c>
    </row>
    <row r="8331" spans="1:20" x14ac:dyDescent="0.25">
      <c r="A8331" t="s">
        <v>259</v>
      </c>
      <c r="B8331" t="s">
        <v>1086</v>
      </c>
      <c r="C8331" t="s">
        <v>336</v>
      </c>
      <c r="D8331" t="s">
        <v>1087</v>
      </c>
      <c r="E8331" t="s">
        <v>15581</v>
      </c>
      <c r="F8331" t="s">
        <v>15582</v>
      </c>
      <c r="G8331" t="s">
        <v>15583</v>
      </c>
      <c r="H8331">
        <v>798708</v>
      </c>
      <c r="I8331" t="s">
        <v>265</v>
      </c>
      <c r="J8331" t="s">
        <v>242</v>
      </c>
      <c r="K8331" t="s">
        <v>243</v>
      </c>
      <c r="L8331" t="s">
        <v>244</v>
      </c>
      <c r="M8331">
        <v>0</v>
      </c>
      <c r="N8331">
        <v>798708</v>
      </c>
      <c r="O8331" t="s">
        <v>590</v>
      </c>
      <c r="P8331" t="s">
        <v>15584</v>
      </c>
      <c r="Q8331" t="s">
        <v>1092</v>
      </c>
      <c r="R8331" t="s">
        <v>15586</v>
      </c>
      <c r="S8331" t="s">
        <v>1094</v>
      </c>
      <c r="T8331" t="b">
        <v>1</v>
      </c>
    </row>
    <row r="8332" spans="1:20" x14ac:dyDescent="0.25">
      <c r="A8332" t="s">
        <v>259</v>
      </c>
      <c r="B8332" t="s">
        <v>1086</v>
      </c>
      <c r="C8332" t="s">
        <v>336</v>
      </c>
      <c r="D8332" t="s">
        <v>1087</v>
      </c>
      <c r="E8332" t="s">
        <v>15581</v>
      </c>
      <c r="F8332" t="s">
        <v>15582</v>
      </c>
      <c r="G8332" t="s">
        <v>15583</v>
      </c>
      <c r="H8332">
        <v>1198061</v>
      </c>
      <c r="I8332" t="s">
        <v>265</v>
      </c>
      <c r="J8332" t="s">
        <v>242</v>
      </c>
      <c r="K8332" t="s">
        <v>243</v>
      </c>
      <c r="L8332" t="s">
        <v>244</v>
      </c>
      <c r="M8332">
        <v>0</v>
      </c>
      <c r="N8332">
        <v>1198061</v>
      </c>
      <c r="O8332" t="s">
        <v>590</v>
      </c>
      <c r="P8332" t="s">
        <v>15584</v>
      </c>
      <c r="Q8332" t="s">
        <v>1092</v>
      </c>
      <c r="R8332" t="s">
        <v>15587</v>
      </c>
      <c r="S8332" t="s">
        <v>1094</v>
      </c>
      <c r="T8332" t="b">
        <v>1</v>
      </c>
    </row>
    <row r="8333" spans="1:20" x14ac:dyDescent="0.25">
      <c r="A8333" t="s">
        <v>259</v>
      </c>
      <c r="B8333" t="s">
        <v>260</v>
      </c>
      <c r="C8333" t="s">
        <v>237</v>
      </c>
      <c r="D8333" t="s">
        <v>627</v>
      </c>
      <c r="E8333" t="s">
        <v>10098</v>
      </c>
      <c r="F8333" t="s">
        <v>13150</v>
      </c>
      <c r="G8333" t="s">
        <v>13150</v>
      </c>
      <c r="H8333">
        <v>0.26012200000000002</v>
      </c>
      <c r="I8333" t="s">
        <v>265</v>
      </c>
      <c r="J8333" t="s">
        <v>242</v>
      </c>
      <c r="K8333" t="s">
        <v>243</v>
      </c>
      <c r="L8333" t="s">
        <v>244</v>
      </c>
      <c r="M8333">
        <v>0</v>
      </c>
      <c r="N8333">
        <v>0.26012200000000002</v>
      </c>
      <c r="O8333" t="s">
        <v>372</v>
      </c>
      <c r="P8333" t="s">
        <v>15588</v>
      </c>
      <c r="Q8333" t="s">
        <v>631</v>
      </c>
      <c r="R8333" t="s">
        <v>15589</v>
      </c>
      <c r="S8333" t="s">
        <v>270</v>
      </c>
      <c r="T8333" t="b">
        <v>1</v>
      </c>
    </row>
    <row r="8334" spans="1:20" x14ac:dyDescent="0.25">
      <c r="A8334" t="s">
        <v>259</v>
      </c>
      <c r="B8334" t="s">
        <v>260</v>
      </c>
      <c r="C8334" t="s">
        <v>237</v>
      </c>
      <c r="D8334" t="s">
        <v>891</v>
      </c>
      <c r="E8334" t="s">
        <v>1601</v>
      </c>
      <c r="F8334" t="s">
        <v>1601</v>
      </c>
      <c r="G8334" t="s">
        <v>15590</v>
      </c>
      <c r="H8334">
        <v>0.113</v>
      </c>
      <c r="I8334" t="s">
        <v>265</v>
      </c>
      <c r="J8334" t="s">
        <v>242</v>
      </c>
      <c r="K8334" t="s">
        <v>243</v>
      </c>
      <c r="L8334" t="s">
        <v>244</v>
      </c>
      <c r="M8334">
        <v>0</v>
      </c>
      <c r="N8334">
        <v>0.113</v>
      </c>
      <c r="O8334" t="s">
        <v>324</v>
      </c>
      <c r="P8334" t="s">
        <v>15591</v>
      </c>
      <c r="Q8334" t="s">
        <v>895</v>
      </c>
      <c r="R8334" t="s">
        <v>15592</v>
      </c>
      <c r="S8334" t="s">
        <v>270</v>
      </c>
      <c r="T8334" t="b">
        <v>1</v>
      </c>
    </row>
    <row r="8335" spans="1:20" x14ac:dyDescent="0.25">
      <c r="A8335" t="s">
        <v>259</v>
      </c>
      <c r="B8335" t="s">
        <v>260</v>
      </c>
      <c r="C8335" t="s">
        <v>336</v>
      </c>
      <c r="D8335" t="s">
        <v>891</v>
      </c>
      <c r="E8335" t="s">
        <v>1601</v>
      </c>
      <c r="F8335" t="s">
        <v>1601</v>
      </c>
      <c r="G8335" t="s">
        <v>15590</v>
      </c>
      <c r="H8335">
        <v>584</v>
      </c>
      <c r="I8335" t="s">
        <v>265</v>
      </c>
      <c r="J8335" t="s">
        <v>242</v>
      </c>
      <c r="K8335" t="s">
        <v>243</v>
      </c>
      <c r="L8335" t="s">
        <v>244</v>
      </c>
      <c r="M8335">
        <v>0</v>
      </c>
      <c r="N8335">
        <v>584</v>
      </c>
      <c r="O8335" t="s">
        <v>324</v>
      </c>
      <c r="P8335" t="s">
        <v>15591</v>
      </c>
      <c r="Q8335" t="s">
        <v>895</v>
      </c>
      <c r="R8335" t="s">
        <v>15593</v>
      </c>
      <c r="S8335" t="s">
        <v>270</v>
      </c>
      <c r="T8335" t="b">
        <v>1</v>
      </c>
    </row>
    <row r="8336" spans="1:20" x14ac:dyDescent="0.25">
      <c r="A8336" t="s">
        <v>259</v>
      </c>
      <c r="B8336" t="s">
        <v>260</v>
      </c>
      <c r="C8336" t="s">
        <v>336</v>
      </c>
      <c r="D8336" t="s">
        <v>891</v>
      </c>
      <c r="E8336" t="s">
        <v>1601</v>
      </c>
      <c r="F8336" t="s">
        <v>1601</v>
      </c>
      <c r="G8336" t="s">
        <v>15590</v>
      </c>
      <c r="H8336">
        <v>1128</v>
      </c>
      <c r="I8336" t="s">
        <v>265</v>
      </c>
      <c r="J8336" t="s">
        <v>242</v>
      </c>
      <c r="K8336" t="s">
        <v>243</v>
      </c>
      <c r="L8336" t="s">
        <v>244</v>
      </c>
      <c r="M8336">
        <v>0</v>
      </c>
      <c r="N8336">
        <v>1128</v>
      </c>
      <c r="O8336" t="s">
        <v>324</v>
      </c>
      <c r="P8336" t="s">
        <v>15591</v>
      </c>
      <c r="Q8336" t="s">
        <v>895</v>
      </c>
      <c r="R8336" t="s">
        <v>15594</v>
      </c>
      <c r="S8336" t="s">
        <v>270</v>
      </c>
      <c r="T8336" t="b">
        <v>1</v>
      </c>
    </row>
    <row r="8337" spans="1:20" x14ac:dyDescent="0.25">
      <c r="A8337" t="s">
        <v>259</v>
      </c>
      <c r="B8337" t="s">
        <v>260</v>
      </c>
      <c r="C8337" t="s">
        <v>237</v>
      </c>
      <c r="D8337" t="s">
        <v>2206</v>
      </c>
      <c r="E8337" t="s">
        <v>3877</v>
      </c>
      <c r="F8337" t="s">
        <v>8776</v>
      </c>
      <c r="G8337" t="s">
        <v>8776</v>
      </c>
      <c r="H8337">
        <v>3.8399999999999997E-2</v>
      </c>
      <c r="I8337" t="s">
        <v>265</v>
      </c>
      <c r="J8337" t="s">
        <v>242</v>
      </c>
      <c r="K8337" t="s">
        <v>243</v>
      </c>
      <c r="L8337" t="s">
        <v>244</v>
      </c>
      <c r="M8337">
        <v>0</v>
      </c>
      <c r="N8337">
        <v>3.8399999999999997E-2</v>
      </c>
      <c r="O8337" t="s">
        <v>310</v>
      </c>
      <c r="P8337" t="s">
        <v>15595</v>
      </c>
      <c r="Q8337" t="s">
        <v>2210</v>
      </c>
      <c r="R8337" t="s">
        <v>15596</v>
      </c>
      <c r="S8337" t="s">
        <v>270</v>
      </c>
      <c r="T8337" t="b">
        <v>1</v>
      </c>
    </row>
    <row r="8338" spans="1:20" x14ac:dyDescent="0.25">
      <c r="A8338" t="s">
        <v>259</v>
      </c>
      <c r="B8338" t="s">
        <v>260</v>
      </c>
      <c r="C8338" t="s">
        <v>237</v>
      </c>
      <c r="D8338" t="s">
        <v>470</v>
      </c>
      <c r="E8338" t="s">
        <v>2814</v>
      </c>
      <c r="F8338" t="s">
        <v>15597</v>
      </c>
      <c r="G8338" t="s">
        <v>15597</v>
      </c>
      <c r="H8338">
        <v>3.1219999999999999</v>
      </c>
      <c r="I8338" t="s">
        <v>265</v>
      </c>
      <c r="J8338" t="s">
        <v>242</v>
      </c>
      <c r="K8338" t="s">
        <v>243</v>
      </c>
      <c r="L8338" t="s">
        <v>244</v>
      </c>
      <c r="M8338">
        <v>0</v>
      </c>
      <c r="N8338">
        <v>3.1219999999999999</v>
      </c>
      <c r="O8338" t="s">
        <v>283</v>
      </c>
      <c r="P8338" t="s">
        <v>15598</v>
      </c>
      <c r="Q8338" t="s">
        <v>474</v>
      </c>
      <c r="R8338" t="s">
        <v>15599</v>
      </c>
      <c r="S8338" t="s">
        <v>270</v>
      </c>
      <c r="T8338" t="b">
        <v>1</v>
      </c>
    </row>
    <row r="8339" spans="1:20" x14ac:dyDescent="0.25">
      <c r="A8339" t="s">
        <v>236</v>
      </c>
      <c r="B8339" t="s">
        <v>236</v>
      </c>
      <c r="C8339" t="s">
        <v>237</v>
      </c>
      <c r="D8339" t="s">
        <v>250</v>
      </c>
      <c r="E8339" t="s">
        <v>251</v>
      </c>
      <c r="F8339" t="s">
        <v>1520</v>
      </c>
      <c r="G8339" t="s">
        <v>4003</v>
      </c>
      <c r="H8339">
        <v>5.1999999999999998E-3</v>
      </c>
      <c r="I8339" t="s">
        <v>254</v>
      </c>
      <c r="J8339" t="s">
        <v>242</v>
      </c>
      <c r="K8339" t="s">
        <v>243</v>
      </c>
      <c r="L8339" t="s">
        <v>244</v>
      </c>
      <c r="M8339">
        <v>0</v>
      </c>
      <c r="N8339">
        <v>5.1999999999999998E-3</v>
      </c>
      <c r="O8339" t="s">
        <v>255</v>
      </c>
      <c r="P8339" t="s">
        <v>15600</v>
      </c>
      <c r="Q8339" t="s">
        <v>257</v>
      </c>
      <c r="R8339" t="s">
        <v>1523</v>
      </c>
      <c r="S8339" t="s">
        <v>249</v>
      </c>
      <c r="T8339" t="b">
        <v>1</v>
      </c>
    </row>
    <row r="8340" spans="1:20" x14ac:dyDescent="0.25">
      <c r="A8340" t="s">
        <v>259</v>
      </c>
      <c r="B8340" t="s">
        <v>1669</v>
      </c>
      <c r="C8340" t="s">
        <v>237</v>
      </c>
      <c r="D8340" t="s">
        <v>8718</v>
      </c>
      <c r="E8340" t="s">
        <v>9869</v>
      </c>
      <c r="F8340" t="s">
        <v>9869</v>
      </c>
      <c r="G8340" t="s">
        <v>15601</v>
      </c>
      <c r="H8340">
        <v>0.01</v>
      </c>
      <c r="I8340">
        <v>10</v>
      </c>
      <c r="J8340" t="s">
        <v>242</v>
      </c>
      <c r="K8340" t="s">
        <v>243</v>
      </c>
      <c r="L8340" t="s">
        <v>244</v>
      </c>
      <c r="M8340">
        <v>0</v>
      </c>
      <c r="N8340">
        <v>0.01</v>
      </c>
      <c r="O8340" t="s">
        <v>372</v>
      </c>
      <c r="P8340" t="s">
        <v>15602</v>
      </c>
      <c r="Q8340" t="s">
        <v>8723</v>
      </c>
      <c r="R8340" t="s">
        <v>9872</v>
      </c>
      <c r="S8340" t="s">
        <v>1678</v>
      </c>
      <c r="T8340" t="b">
        <v>1</v>
      </c>
    </row>
    <row r="8341" spans="1:20" x14ac:dyDescent="0.25">
      <c r="A8341" t="s">
        <v>236</v>
      </c>
      <c r="B8341" t="s">
        <v>236</v>
      </c>
      <c r="C8341" t="s">
        <v>237</v>
      </c>
      <c r="D8341" t="s">
        <v>238</v>
      </c>
      <c r="F8341" t="s">
        <v>484</v>
      </c>
      <c r="G8341" t="s">
        <v>485</v>
      </c>
      <c r="H8341">
        <v>0.2</v>
      </c>
      <c r="I8341" t="s">
        <v>254</v>
      </c>
      <c r="J8341" t="s">
        <v>242</v>
      </c>
      <c r="K8341" t="s">
        <v>243</v>
      </c>
      <c r="L8341" t="s">
        <v>244</v>
      </c>
      <c r="M8341">
        <v>0</v>
      </c>
      <c r="N8341">
        <v>0.2</v>
      </c>
      <c r="O8341" t="s">
        <v>245</v>
      </c>
      <c r="P8341" t="s">
        <v>4882</v>
      </c>
      <c r="Q8341" t="s">
        <v>247</v>
      </c>
      <c r="R8341" t="s">
        <v>4619</v>
      </c>
      <c r="S8341" t="s">
        <v>249</v>
      </c>
      <c r="T8341" t="b">
        <v>1</v>
      </c>
    </row>
    <row r="8342" spans="1:20" x14ac:dyDescent="0.25">
      <c r="A8342" t="s">
        <v>259</v>
      </c>
      <c r="B8342" t="s">
        <v>260</v>
      </c>
      <c r="C8342" t="s">
        <v>237</v>
      </c>
      <c r="D8342" t="s">
        <v>261</v>
      </c>
      <c r="E8342" t="s">
        <v>3599</v>
      </c>
      <c r="F8342" t="s">
        <v>3599</v>
      </c>
      <c r="G8342" t="s">
        <v>3769</v>
      </c>
      <c r="H8342">
        <v>1.3759999999999999</v>
      </c>
      <c r="I8342" t="s">
        <v>265</v>
      </c>
      <c r="J8342" t="s">
        <v>242</v>
      </c>
      <c r="K8342" t="s">
        <v>243</v>
      </c>
      <c r="L8342" t="s">
        <v>244</v>
      </c>
      <c r="M8342">
        <v>0</v>
      </c>
      <c r="N8342">
        <v>1.3759999999999999</v>
      </c>
      <c r="O8342" t="s">
        <v>266</v>
      </c>
      <c r="P8342" t="s">
        <v>15603</v>
      </c>
      <c r="Q8342" t="s">
        <v>268</v>
      </c>
      <c r="R8342" t="s">
        <v>15604</v>
      </c>
      <c r="S8342" t="s">
        <v>270</v>
      </c>
      <c r="T8342" t="b">
        <v>1</v>
      </c>
    </row>
    <row r="8343" spans="1:20" x14ac:dyDescent="0.25">
      <c r="A8343" t="s">
        <v>259</v>
      </c>
      <c r="B8343" t="s">
        <v>260</v>
      </c>
      <c r="C8343" t="s">
        <v>336</v>
      </c>
      <c r="D8343" t="s">
        <v>261</v>
      </c>
      <c r="E8343" t="s">
        <v>3599</v>
      </c>
      <c r="F8343" t="s">
        <v>3599</v>
      </c>
      <c r="G8343" t="s">
        <v>3769</v>
      </c>
      <c r="H8343">
        <v>9643</v>
      </c>
      <c r="I8343" t="s">
        <v>265</v>
      </c>
      <c r="J8343" t="s">
        <v>242</v>
      </c>
      <c r="K8343" t="s">
        <v>243</v>
      </c>
      <c r="L8343" t="s">
        <v>244</v>
      </c>
      <c r="M8343">
        <v>0</v>
      </c>
      <c r="N8343">
        <v>9643</v>
      </c>
      <c r="O8343" t="s">
        <v>266</v>
      </c>
      <c r="P8343" t="s">
        <v>15603</v>
      </c>
      <c r="Q8343" t="s">
        <v>268</v>
      </c>
      <c r="R8343" t="s">
        <v>15605</v>
      </c>
      <c r="S8343" t="s">
        <v>270</v>
      </c>
      <c r="T8343" t="b">
        <v>1</v>
      </c>
    </row>
    <row r="8344" spans="1:20" x14ac:dyDescent="0.25">
      <c r="A8344" t="s">
        <v>259</v>
      </c>
      <c r="B8344" t="s">
        <v>260</v>
      </c>
      <c r="C8344" t="s">
        <v>336</v>
      </c>
      <c r="D8344" t="s">
        <v>261</v>
      </c>
      <c r="E8344" t="s">
        <v>3599</v>
      </c>
      <c r="F8344" t="s">
        <v>3599</v>
      </c>
      <c r="G8344" t="s">
        <v>3769</v>
      </c>
      <c r="H8344">
        <v>21697</v>
      </c>
      <c r="I8344" t="s">
        <v>265</v>
      </c>
      <c r="J8344" t="s">
        <v>242</v>
      </c>
      <c r="K8344" t="s">
        <v>243</v>
      </c>
      <c r="L8344" t="s">
        <v>244</v>
      </c>
      <c r="M8344">
        <v>0</v>
      </c>
      <c r="N8344">
        <v>21697</v>
      </c>
      <c r="O8344" t="s">
        <v>266</v>
      </c>
      <c r="P8344" t="s">
        <v>15603</v>
      </c>
      <c r="Q8344" t="s">
        <v>268</v>
      </c>
      <c r="R8344" t="s">
        <v>15606</v>
      </c>
      <c r="S8344" t="s">
        <v>270</v>
      </c>
      <c r="T8344" t="b">
        <v>1</v>
      </c>
    </row>
    <row r="8345" spans="1:20" x14ac:dyDescent="0.25">
      <c r="A8345" t="s">
        <v>236</v>
      </c>
      <c r="B8345" t="s">
        <v>236</v>
      </c>
      <c r="C8345" t="s">
        <v>237</v>
      </c>
      <c r="D8345" t="s">
        <v>314</v>
      </c>
      <c r="F8345" t="s">
        <v>1562</v>
      </c>
      <c r="G8345" t="s">
        <v>906</v>
      </c>
      <c r="H8345">
        <v>4.0000000000000001E-3</v>
      </c>
      <c r="I8345" t="s">
        <v>254</v>
      </c>
      <c r="J8345" t="s">
        <v>242</v>
      </c>
      <c r="K8345" t="s">
        <v>243</v>
      </c>
      <c r="L8345" t="s">
        <v>244</v>
      </c>
      <c r="M8345">
        <v>0</v>
      </c>
      <c r="N8345">
        <v>4.0000000000000001E-3</v>
      </c>
      <c r="O8345" t="s">
        <v>569</v>
      </c>
      <c r="P8345" t="s">
        <v>2303</v>
      </c>
      <c r="Q8345" t="s">
        <v>318</v>
      </c>
      <c r="R8345" t="s">
        <v>1747</v>
      </c>
      <c r="S8345" t="s">
        <v>249</v>
      </c>
      <c r="T8345" t="b">
        <v>0</v>
      </c>
    </row>
    <row r="8346" spans="1:20" x14ac:dyDescent="0.25">
      <c r="A8346" t="s">
        <v>259</v>
      </c>
      <c r="B8346" t="s">
        <v>260</v>
      </c>
      <c r="C8346" t="s">
        <v>237</v>
      </c>
      <c r="D8346" t="s">
        <v>2938</v>
      </c>
      <c r="E8346" t="s">
        <v>2939</v>
      </c>
      <c r="F8346" t="s">
        <v>15607</v>
      </c>
      <c r="G8346" t="s">
        <v>15607</v>
      </c>
      <c r="H8346">
        <v>23.872</v>
      </c>
      <c r="I8346" t="s">
        <v>265</v>
      </c>
      <c r="J8346" t="s">
        <v>242</v>
      </c>
      <c r="K8346" t="s">
        <v>243</v>
      </c>
      <c r="L8346" t="s">
        <v>244</v>
      </c>
      <c r="M8346">
        <v>0</v>
      </c>
      <c r="N8346">
        <v>23.872</v>
      </c>
      <c r="O8346" t="s">
        <v>6850</v>
      </c>
      <c r="P8346" t="s">
        <v>15608</v>
      </c>
      <c r="Q8346" t="s">
        <v>2942</v>
      </c>
      <c r="R8346" t="s">
        <v>15609</v>
      </c>
      <c r="S8346" t="s">
        <v>270</v>
      </c>
      <c r="T8346" t="b">
        <v>1</v>
      </c>
    </row>
    <row r="8347" spans="1:20" x14ac:dyDescent="0.25">
      <c r="A8347" t="s">
        <v>259</v>
      </c>
      <c r="B8347" t="s">
        <v>260</v>
      </c>
      <c r="C8347" t="s">
        <v>294</v>
      </c>
      <c r="D8347" t="s">
        <v>2938</v>
      </c>
      <c r="E8347" t="s">
        <v>2939</v>
      </c>
      <c r="F8347" t="s">
        <v>15607</v>
      </c>
      <c r="G8347" t="s">
        <v>15607</v>
      </c>
      <c r="H8347">
        <v>22.032</v>
      </c>
      <c r="I8347" t="s">
        <v>265</v>
      </c>
      <c r="J8347" t="s">
        <v>242</v>
      </c>
      <c r="K8347" t="s">
        <v>243</v>
      </c>
      <c r="L8347" t="s">
        <v>244</v>
      </c>
      <c r="M8347">
        <v>0</v>
      </c>
      <c r="N8347">
        <v>22.032</v>
      </c>
      <c r="O8347" t="s">
        <v>6850</v>
      </c>
      <c r="P8347" t="s">
        <v>15608</v>
      </c>
      <c r="Q8347" t="s">
        <v>2942</v>
      </c>
      <c r="R8347" t="s">
        <v>15609</v>
      </c>
      <c r="S8347" t="s">
        <v>270</v>
      </c>
      <c r="T8347" t="b">
        <v>1</v>
      </c>
    </row>
    <row r="8348" spans="1:20" x14ac:dyDescent="0.25">
      <c r="A8348" t="s">
        <v>236</v>
      </c>
      <c r="B8348" t="s">
        <v>236</v>
      </c>
      <c r="C8348" t="s">
        <v>237</v>
      </c>
      <c r="D8348" t="s">
        <v>238</v>
      </c>
      <c r="F8348" t="s">
        <v>1596</v>
      </c>
      <c r="G8348" t="s">
        <v>758</v>
      </c>
      <c r="H8348">
        <v>6.9000000000000006E-2</v>
      </c>
      <c r="I8348" t="s">
        <v>759</v>
      </c>
      <c r="J8348" t="s">
        <v>242</v>
      </c>
      <c r="K8348" t="s">
        <v>243</v>
      </c>
      <c r="L8348" t="s">
        <v>244</v>
      </c>
      <c r="M8348">
        <v>0</v>
      </c>
      <c r="N8348">
        <v>6.9000000000000006E-2</v>
      </c>
      <c r="O8348" t="s">
        <v>619</v>
      </c>
      <c r="P8348" t="s">
        <v>760</v>
      </c>
      <c r="Q8348" t="s">
        <v>247</v>
      </c>
      <c r="R8348" t="s">
        <v>1600</v>
      </c>
      <c r="S8348" t="s">
        <v>249</v>
      </c>
      <c r="T8348" t="b">
        <v>0</v>
      </c>
    </row>
    <row r="8349" spans="1:20" x14ac:dyDescent="0.25">
      <c r="A8349" t="s">
        <v>236</v>
      </c>
      <c r="B8349" t="s">
        <v>236</v>
      </c>
      <c r="C8349" t="s">
        <v>237</v>
      </c>
      <c r="D8349" t="s">
        <v>566</v>
      </c>
      <c r="F8349" t="s">
        <v>567</v>
      </c>
      <c r="G8349" t="s">
        <v>3752</v>
      </c>
      <c r="H8349">
        <v>5.1999999999999998E-3</v>
      </c>
      <c r="I8349" t="s">
        <v>254</v>
      </c>
      <c r="J8349" t="s">
        <v>242</v>
      </c>
      <c r="K8349" t="s">
        <v>243</v>
      </c>
      <c r="L8349" t="s">
        <v>244</v>
      </c>
      <c r="M8349">
        <v>0</v>
      </c>
      <c r="N8349">
        <v>5.1999999999999998E-3</v>
      </c>
      <c r="O8349" t="s">
        <v>569</v>
      </c>
      <c r="P8349" t="s">
        <v>11582</v>
      </c>
      <c r="Q8349" t="s">
        <v>571</v>
      </c>
      <c r="R8349" t="s">
        <v>572</v>
      </c>
      <c r="S8349" t="s">
        <v>249</v>
      </c>
      <c r="T8349" t="b">
        <v>1</v>
      </c>
    </row>
    <row r="8350" spans="1:20" x14ac:dyDescent="0.25">
      <c r="A8350" t="s">
        <v>259</v>
      </c>
      <c r="B8350" t="s">
        <v>260</v>
      </c>
      <c r="C8350" t="s">
        <v>237</v>
      </c>
      <c r="D8350" t="s">
        <v>1025</v>
      </c>
      <c r="E8350" t="s">
        <v>1026</v>
      </c>
      <c r="F8350" t="s">
        <v>15610</v>
      </c>
      <c r="G8350" t="s">
        <v>15611</v>
      </c>
      <c r="H8350">
        <v>9.0800000000000006E-2</v>
      </c>
      <c r="I8350" t="s">
        <v>265</v>
      </c>
      <c r="J8350" t="s">
        <v>242</v>
      </c>
      <c r="K8350" t="s">
        <v>243</v>
      </c>
      <c r="L8350" t="s">
        <v>244</v>
      </c>
      <c r="M8350">
        <v>0</v>
      </c>
      <c r="N8350">
        <v>9.0800000000000006E-2</v>
      </c>
      <c r="O8350" t="s">
        <v>660</v>
      </c>
      <c r="P8350" t="s">
        <v>15612</v>
      </c>
      <c r="Q8350" t="s">
        <v>1029</v>
      </c>
      <c r="R8350" t="s">
        <v>15613</v>
      </c>
      <c r="S8350" t="s">
        <v>270</v>
      </c>
      <c r="T8350" t="b">
        <v>1</v>
      </c>
    </row>
    <row r="8351" spans="1:20" x14ac:dyDescent="0.25">
      <c r="A8351" t="s">
        <v>259</v>
      </c>
      <c r="B8351" t="s">
        <v>271</v>
      </c>
      <c r="C8351" t="s">
        <v>237</v>
      </c>
      <c r="D8351" t="s">
        <v>11550</v>
      </c>
      <c r="E8351" t="s">
        <v>15614</v>
      </c>
      <c r="F8351" t="s">
        <v>6986</v>
      </c>
      <c r="G8351" t="s">
        <v>6987</v>
      </c>
      <c r="H8351">
        <v>0.62</v>
      </c>
      <c r="I8351" t="s">
        <v>265</v>
      </c>
      <c r="J8351" t="s">
        <v>242</v>
      </c>
      <c r="K8351" t="s">
        <v>243</v>
      </c>
      <c r="L8351" t="s">
        <v>244</v>
      </c>
      <c r="M8351">
        <v>0</v>
      </c>
      <c r="N8351">
        <v>0.62</v>
      </c>
      <c r="O8351" t="s">
        <v>2286</v>
      </c>
      <c r="P8351" t="s">
        <v>15615</v>
      </c>
      <c r="Q8351" t="s">
        <v>11555</v>
      </c>
      <c r="R8351" t="s">
        <v>15616</v>
      </c>
      <c r="S8351" t="s">
        <v>279</v>
      </c>
      <c r="T8351" t="b">
        <v>1</v>
      </c>
    </row>
    <row r="8352" spans="1:20" x14ac:dyDescent="0.25">
      <c r="A8352" t="s">
        <v>259</v>
      </c>
      <c r="B8352" t="s">
        <v>271</v>
      </c>
      <c r="C8352" t="s">
        <v>294</v>
      </c>
      <c r="D8352" t="s">
        <v>11550</v>
      </c>
      <c r="E8352" t="s">
        <v>15614</v>
      </c>
      <c r="F8352" t="s">
        <v>6986</v>
      </c>
      <c r="G8352" t="s">
        <v>6987</v>
      </c>
      <c r="H8352">
        <v>0.45200000000000001</v>
      </c>
      <c r="I8352" t="s">
        <v>265</v>
      </c>
      <c r="J8352" t="s">
        <v>242</v>
      </c>
      <c r="K8352" t="s">
        <v>243</v>
      </c>
      <c r="L8352" t="s">
        <v>244</v>
      </c>
      <c r="M8352">
        <v>0</v>
      </c>
      <c r="N8352">
        <v>0.45200000000000001</v>
      </c>
      <c r="O8352" t="s">
        <v>2286</v>
      </c>
      <c r="P8352" t="s">
        <v>15615</v>
      </c>
      <c r="Q8352" t="s">
        <v>11555</v>
      </c>
      <c r="R8352" t="s">
        <v>15616</v>
      </c>
      <c r="S8352" t="s">
        <v>279</v>
      </c>
      <c r="T8352" t="b">
        <v>1</v>
      </c>
    </row>
    <row r="8353" spans="1:20" x14ac:dyDescent="0.25">
      <c r="A8353" t="s">
        <v>259</v>
      </c>
      <c r="B8353" t="s">
        <v>271</v>
      </c>
      <c r="C8353" t="s">
        <v>336</v>
      </c>
      <c r="D8353" t="s">
        <v>11550</v>
      </c>
      <c r="E8353" t="s">
        <v>15614</v>
      </c>
      <c r="F8353" t="s">
        <v>6986</v>
      </c>
      <c r="G8353" t="s">
        <v>6987</v>
      </c>
      <c r="H8353">
        <v>3530</v>
      </c>
      <c r="I8353" t="s">
        <v>265</v>
      </c>
      <c r="J8353" t="s">
        <v>242</v>
      </c>
      <c r="K8353" t="s">
        <v>243</v>
      </c>
      <c r="L8353" t="s">
        <v>244</v>
      </c>
      <c r="M8353">
        <v>0</v>
      </c>
      <c r="N8353">
        <v>3530</v>
      </c>
      <c r="O8353" t="s">
        <v>881</v>
      </c>
      <c r="P8353" t="s">
        <v>15615</v>
      </c>
      <c r="Q8353" t="s">
        <v>11555</v>
      </c>
      <c r="R8353" t="s">
        <v>15617</v>
      </c>
      <c r="S8353" t="s">
        <v>279</v>
      </c>
      <c r="T8353" t="b">
        <v>1</v>
      </c>
    </row>
    <row r="8354" spans="1:20" x14ac:dyDescent="0.25">
      <c r="A8354" t="s">
        <v>259</v>
      </c>
      <c r="B8354" t="s">
        <v>271</v>
      </c>
      <c r="C8354" t="s">
        <v>336</v>
      </c>
      <c r="D8354" t="s">
        <v>11550</v>
      </c>
      <c r="E8354" t="s">
        <v>15614</v>
      </c>
      <c r="F8354" t="s">
        <v>6986</v>
      </c>
      <c r="G8354" t="s">
        <v>6987</v>
      </c>
      <c r="H8354">
        <v>7332</v>
      </c>
      <c r="I8354" t="s">
        <v>265</v>
      </c>
      <c r="J8354" t="s">
        <v>242</v>
      </c>
      <c r="K8354" t="s">
        <v>243</v>
      </c>
      <c r="L8354" t="s">
        <v>244</v>
      </c>
      <c r="M8354">
        <v>0</v>
      </c>
      <c r="N8354">
        <v>7332</v>
      </c>
      <c r="O8354" t="s">
        <v>881</v>
      </c>
      <c r="P8354" t="s">
        <v>15615</v>
      </c>
      <c r="Q8354" t="s">
        <v>11555</v>
      </c>
      <c r="R8354" t="s">
        <v>15618</v>
      </c>
      <c r="S8354" t="s">
        <v>279</v>
      </c>
      <c r="T8354" t="b">
        <v>1</v>
      </c>
    </row>
    <row r="8355" spans="1:20" x14ac:dyDescent="0.25">
      <c r="A8355" t="s">
        <v>259</v>
      </c>
      <c r="B8355" t="s">
        <v>260</v>
      </c>
      <c r="C8355" t="s">
        <v>237</v>
      </c>
      <c r="D8355" t="s">
        <v>1316</v>
      </c>
      <c r="E8355" t="s">
        <v>6666</v>
      </c>
      <c r="F8355" t="s">
        <v>8243</v>
      </c>
      <c r="G8355" t="s">
        <v>8244</v>
      </c>
      <c r="H8355">
        <v>9.2304999999999998E-2</v>
      </c>
      <c r="I8355" t="s">
        <v>265</v>
      </c>
      <c r="J8355" t="s">
        <v>242</v>
      </c>
      <c r="K8355" t="s">
        <v>243</v>
      </c>
      <c r="L8355" t="s">
        <v>244</v>
      </c>
      <c r="M8355">
        <v>0</v>
      </c>
      <c r="N8355">
        <v>9.2304999999999998E-2</v>
      </c>
      <c r="O8355" t="s">
        <v>372</v>
      </c>
      <c r="P8355" t="s">
        <v>15619</v>
      </c>
      <c r="Q8355" t="s">
        <v>1321</v>
      </c>
      <c r="R8355" t="s">
        <v>15620</v>
      </c>
      <c r="S8355" t="s">
        <v>270</v>
      </c>
      <c r="T8355" t="b">
        <v>1</v>
      </c>
    </row>
    <row r="8356" spans="1:20" x14ac:dyDescent="0.25">
      <c r="A8356" t="s">
        <v>259</v>
      </c>
      <c r="B8356" t="s">
        <v>260</v>
      </c>
      <c r="C8356" t="s">
        <v>237</v>
      </c>
      <c r="D8356" t="s">
        <v>369</v>
      </c>
      <c r="E8356" t="s">
        <v>6362</v>
      </c>
      <c r="F8356" t="s">
        <v>15621</v>
      </c>
      <c r="G8356" t="s">
        <v>15621</v>
      </c>
      <c r="H8356">
        <v>0.80600000000000005</v>
      </c>
      <c r="I8356" t="s">
        <v>265</v>
      </c>
      <c r="J8356" t="s">
        <v>242</v>
      </c>
      <c r="K8356" t="s">
        <v>243</v>
      </c>
      <c r="L8356" t="s">
        <v>244</v>
      </c>
      <c r="M8356">
        <v>0</v>
      </c>
      <c r="N8356">
        <v>0.80600000000000005</v>
      </c>
      <c r="O8356" t="s">
        <v>324</v>
      </c>
      <c r="P8356" t="s">
        <v>15622</v>
      </c>
      <c r="Q8356" t="s">
        <v>374</v>
      </c>
      <c r="R8356" t="s">
        <v>15623</v>
      </c>
      <c r="S8356" t="s">
        <v>270</v>
      </c>
      <c r="T8356" t="b">
        <v>1</v>
      </c>
    </row>
    <row r="8357" spans="1:20" x14ac:dyDescent="0.25">
      <c r="A8357" t="s">
        <v>259</v>
      </c>
      <c r="B8357" t="s">
        <v>260</v>
      </c>
      <c r="C8357" t="s">
        <v>237</v>
      </c>
      <c r="D8357" t="s">
        <v>496</v>
      </c>
      <c r="E8357" t="s">
        <v>1443</v>
      </c>
      <c r="F8357" t="s">
        <v>1444</v>
      </c>
      <c r="G8357" t="s">
        <v>1444</v>
      </c>
      <c r="H8357">
        <v>1.8700000000000001E-2</v>
      </c>
      <c r="I8357" t="s">
        <v>265</v>
      </c>
      <c r="J8357" t="s">
        <v>242</v>
      </c>
      <c r="K8357" t="s">
        <v>243</v>
      </c>
      <c r="L8357" t="s">
        <v>244</v>
      </c>
      <c r="M8357">
        <v>0</v>
      </c>
      <c r="N8357">
        <v>1.8700000000000001E-2</v>
      </c>
      <c r="O8357" t="s">
        <v>446</v>
      </c>
      <c r="P8357" t="s">
        <v>15624</v>
      </c>
      <c r="Q8357" t="s">
        <v>500</v>
      </c>
      <c r="R8357" t="s">
        <v>15625</v>
      </c>
      <c r="S8357" t="s">
        <v>270</v>
      </c>
      <c r="T8357" t="b">
        <v>1</v>
      </c>
    </row>
    <row r="8358" spans="1:20" x14ac:dyDescent="0.25">
      <c r="A8358" t="s">
        <v>259</v>
      </c>
      <c r="B8358" t="s">
        <v>260</v>
      </c>
      <c r="C8358" t="s">
        <v>237</v>
      </c>
      <c r="D8358" t="s">
        <v>8261</v>
      </c>
      <c r="E8358" t="s">
        <v>2939</v>
      </c>
      <c r="F8358" t="s">
        <v>15607</v>
      </c>
      <c r="G8358" t="s">
        <v>15607</v>
      </c>
      <c r="H8358">
        <v>22.032</v>
      </c>
      <c r="I8358" t="s">
        <v>265</v>
      </c>
      <c r="J8358" t="s">
        <v>242</v>
      </c>
      <c r="K8358" t="s">
        <v>243</v>
      </c>
      <c r="L8358" t="s">
        <v>244</v>
      </c>
      <c r="M8358">
        <v>0</v>
      </c>
      <c r="N8358">
        <v>22.032</v>
      </c>
      <c r="O8358" t="s">
        <v>6850</v>
      </c>
      <c r="P8358" t="s">
        <v>15626</v>
      </c>
      <c r="Q8358" t="s">
        <v>8264</v>
      </c>
      <c r="R8358" t="s">
        <v>15627</v>
      </c>
      <c r="S8358" t="s">
        <v>270</v>
      </c>
      <c r="T8358" t="b">
        <v>1</v>
      </c>
    </row>
    <row r="8359" spans="1:20" x14ac:dyDescent="0.25">
      <c r="A8359" t="s">
        <v>259</v>
      </c>
      <c r="B8359" t="s">
        <v>260</v>
      </c>
      <c r="C8359" t="s">
        <v>336</v>
      </c>
      <c r="D8359" t="s">
        <v>8261</v>
      </c>
      <c r="E8359" t="s">
        <v>2939</v>
      </c>
      <c r="F8359" t="s">
        <v>15607</v>
      </c>
      <c r="G8359" t="s">
        <v>15607</v>
      </c>
      <c r="H8359">
        <v>94570</v>
      </c>
      <c r="I8359" t="s">
        <v>265</v>
      </c>
      <c r="J8359" t="s">
        <v>242</v>
      </c>
      <c r="K8359" t="s">
        <v>243</v>
      </c>
      <c r="L8359" t="s">
        <v>244</v>
      </c>
      <c r="M8359">
        <v>0</v>
      </c>
      <c r="N8359">
        <v>94570</v>
      </c>
      <c r="O8359" t="s">
        <v>6850</v>
      </c>
      <c r="P8359" t="s">
        <v>15626</v>
      </c>
      <c r="Q8359" t="s">
        <v>8264</v>
      </c>
      <c r="R8359" t="s">
        <v>15628</v>
      </c>
      <c r="S8359" t="s">
        <v>270</v>
      </c>
      <c r="T8359" t="b">
        <v>1</v>
      </c>
    </row>
    <row r="8360" spans="1:20" x14ac:dyDescent="0.25">
      <c r="A8360" t="s">
        <v>259</v>
      </c>
      <c r="B8360" t="s">
        <v>260</v>
      </c>
      <c r="C8360" t="s">
        <v>237</v>
      </c>
      <c r="D8360" t="s">
        <v>1323</v>
      </c>
      <c r="E8360" t="s">
        <v>1324</v>
      </c>
      <c r="F8360" t="s">
        <v>15495</v>
      </c>
      <c r="G8360" t="s">
        <v>15496</v>
      </c>
      <c r="H8360">
        <v>9.9000000000000008E-3</v>
      </c>
      <c r="I8360" t="s">
        <v>265</v>
      </c>
      <c r="J8360" t="s">
        <v>242</v>
      </c>
      <c r="K8360" t="s">
        <v>243</v>
      </c>
      <c r="L8360" t="s">
        <v>244</v>
      </c>
      <c r="M8360">
        <v>0</v>
      </c>
      <c r="N8360">
        <v>9.9000000000000008E-3</v>
      </c>
      <c r="O8360" t="s">
        <v>952</v>
      </c>
      <c r="P8360" t="s">
        <v>10385</v>
      </c>
      <c r="Q8360" t="s">
        <v>1328</v>
      </c>
      <c r="R8360" t="s">
        <v>15629</v>
      </c>
      <c r="S8360" t="s">
        <v>270</v>
      </c>
      <c r="T8360" t="b">
        <v>1</v>
      </c>
    </row>
    <row r="8361" spans="1:20" x14ac:dyDescent="0.25">
      <c r="A8361" t="s">
        <v>236</v>
      </c>
      <c r="B8361" t="s">
        <v>236</v>
      </c>
      <c r="C8361" t="s">
        <v>237</v>
      </c>
      <c r="D8361" t="s">
        <v>5043</v>
      </c>
      <c r="E8361" t="s">
        <v>15630</v>
      </c>
      <c r="F8361" t="s">
        <v>15630</v>
      </c>
      <c r="G8361" t="s">
        <v>5045</v>
      </c>
      <c r="H8361">
        <v>1.9799999999999999E-4</v>
      </c>
      <c r="I8361" t="s">
        <v>618</v>
      </c>
      <c r="J8361" t="s">
        <v>242</v>
      </c>
      <c r="K8361" t="s">
        <v>243</v>
      </c>
      <c r="L8361" t="s">
        <v>244</v>
      </c>
      <c r="M8361">
        <v>0</v>
      </c>
      <c r="N8361">
        <v>1.9799999999999999E-4</v>
      </c>
      <c r="O8361" t="s">
        <v>266</v>
      </c>
      <c r="P8361" t="s">
        <v>15631</v>
      </c>
      <c r="Q8361" t="s">
        <v>5047</v>
      </c>
      <c r="R8361" t="s">
        <v>15632</v>
      </c>
      <c r="S8361" t="s">
        <v>249</v>
      </c>
      <c r="T8361" t="b">
        <v>1</v>
      </c>
    </row>
    <row r="8362" spans="1:20" x14ac:dyDescent="0.25">
      <c r="A8362" t="s">
        <v>236</v>
      </c>
      <c r="B8362" t="s">
        <v>236</v>
      </c>
      <c r="C8362" t="s">
        <v>237</v>
      </c>
      <c r="D8362" t="s">
        <v>483</v>
      </c>
      <c r="F8362" t="s">
        <v>393</v>
      </c>
      <c r="G8362" t="s">
        <v>1524</v>
      </c>
      <c r="H8362">
        <v>2.8500000000000001E-2</v>
      </c>
      <c r="I8362" t="s">
        <v>341</v>
      </c>
      <c r="J8362" t="s">
        <v>242</v>
      </c>
      <c r="K8362" t="s">
        <v>243</v>
      </c>
      <c r="L8362" t="s">
        <v>244</v>
      </c>
      <c r="M8362">
        <v>0</v>
      </c>
      <c r="N8362">
        <v>2.8500000000000001E-2</v>
      </c>
      <c r="O8362" t="s">
        <v>1762</v>
      </c>
      <c r="P8362" t="s">
        <v>14704</v>
      </c>
      <c r="Q8362" t="s">
        <v>488</v>
      </c>
      <c r="R8362" t="s">
        <v>1764</v>
      </c>
      <c r="S8362" t="s">
        <v>249</v>
      </c>
      <c r="T8362" t="b">
        <v>1</v>
      </c>
    </row>
    <row r="8363" spans="1:20" x14ac:dyDescent="0.25">
      <c r="A8363" t="s">
        <v>259</v>
      </c>
      <c r="B8363" t="s">
        <v>260</v>
      </c>
      <c r="C8363" t="s">
        <v>237</v>
      </c>
      <c r="D8363" t="s">
        <v>4111</v>
      </c>
      <c r="E8363" t="s">
        <v>1010</v>
      </c>
      <c r="F8363" t="s">
        <v>6395</v>
      </c>
      <c r="G8363" t="s">
        <v>6395</v>
      </c>
      <c r="H8363">
        <v>0.63400000000000001</v>
      </c>
      <c r="I8363" t="s">
        <v>265</v>
      </c>
      <c r="J8363" t="s">
        <v>242</v>
      </c>
      <c r="K8363" t="s">
        <v>243</v>
      </c>
      <c r="L8363" t="s">
        <v>244</v>
      </c>
      <c r="M8363">
        <v>0</v>
      </c>
      <c r="N8363">
        <v>0.63400000000000001</v>
      </c>
      <c r="O8363" t="s">
        <v>927</v>
      </c>
      <c r="P8363" t="s">
        <v>15633</v>
      </c>
      <c r="Q8363" t="s">
        <v>4114</v>
      </c>
      <c r="R8363" t="s">
        <v>15634</v>
      </c>
      <c r="S8363" t="s">
        <v>270</v>
      </c>
      <c r="T8363" t="b">
        <v>1</v>
      </c>
    </row>
    <row r="8364" spans="1:20" x14ac:dyDescent="0.25">
      <c r="A8364" t="s">
        <v>259</v>
      </c>
      <c r="B8364" t="s">
        <v>260</v>
      </c>
      <c r="C8364" t="s">
        <v>237</v>
      </c>
      <c r="D8364" t="s">
        <v>2690</v>
      </c>
      <c r="E8364" t="s">
        <v>5167</v>
      </c>
      <c r="F8364" t="s">
        <v>5167</v>
      </c>
      <c r="G8364" t="s">
        <v>7810</v>
      </c>
      <c r="H8364">
        <v>0.16900000000000001</v>
      </c>
      <c r="I8364" t="s">
        <v>265</v>
      </c>
      <c r="J8364" t="s">
        <v>242</v>
      </c>
      <c r="K8364" t="s">
        <v>243</v>
      </c>
      <c r="L8364" t="s">
        <v>244</v>
      </c>
      <c r="M8364">
        <v>0</v>
      </c>
      <c r="N8364">
        <v>0.16900000000000001</v>
      </c>
      <c r="O8364" t="s">
        <v>310</v>
      </c>
      <c r="P8364" t="s">
        <v>15635</v>
      </c>
      <c r="Q8364" t="s">
        <v>2694</v>
      </c>
      <c r="R8364" t="s">
        <v>15636</v>
      </c>
      <c r="S8364" t="s">
        <v>270</v>
      </c>
      <c r="T8364" t="b">
        <v>1</v>
      </c>
    </row>
    <row r="8365" spans="1:20" x14ac:dyDescent="0.25">
      <c r="A8365" t="s">
        <v>259</v>
      </c>
      <c r="B8365" t="s">
        <v>260</v>
      </c>
      <c r="C8365" t="s">
        <v>294</v>
      </c>
      <c r="D8365" t="s">
        <v>2690</v>
      </c>
      <c r="E8365" t="s">
        <v>5167</v>
      </c>
      <c r="F8365" t="s">
        <v>5167</v>
      </c>
      <c r="G8365" t="s">
        <v>7810</v>
      </c>
      <c r="H8365">
        <v>7.6999999999999999E-2</v>
      </c>
      <c r="I8365" t="s">
        <v>265</v>
      </c>
      <c r="J8365" t="s">
        <v>242</v>
      </c>
      <c r="K8365" t="s">
        <v>243</v>
      </c>
      <c r="L8365" t="s">
        <v>244</v>
      </c>
      <c r="M8365">
        <v>0</v>
      </c>
      <c r="N8365">
        <v>7.6999999999999999E-2</v>
      </c>
      <c r="O8365" t="s">
        <v>310</v>
      </c>
      <c r="P8365" t="s">
        <v>15635</v>
      </c>
      <c r="Q8365" t="s">
        <v>2694</v>
      </c>
      <c r="R8365" t="s">
        <v>15636</v>
      </c>
      <c r="S8365" t="s">
        <v>270</v>
      </c>
      <c r="T8365" t="b">
        <v>1</v>
      </c>
    </row>
    <row r="8366" spans="1:20" x14ac:dyDescent="0.25">
      <c r="A8366" t="s">
        <v>259</v>
      </c>
      <c r="B8366" t="s">
        <v>260</v>
      </c>
      <c r="C8366" t="s">
        <v>237</v>
      </c>
      <c r="D8366" t="s">
        <v>891</v>
      </c>
      <c r="E8366" t="s">
        <v>9524</v>
      </c>
      <c r="F8366" t="s">
        <v>15637</v>
      </c>
      <c r="G8366" t="s">
        <v>15638</v>
      </c>
      <c r="H8366">
        <v>0.204123</v>
      </c>
      <c r="I8366" t="s">
        <v>265</v>
      </c>
      <c r="J8366" t="s">
        <v>242</v>
      </c>
      <c r="K8366" t="s">
        <v>243</v>
      </c>
      <c r="L8366" t="s">
        <v>244</v>
      </c>
      <c r="M8366">
        <v>0</v>
      </c>
      <c r="N8366">
        <v>0.204123</v>
      </c>
      <c r="O8366" t="s">
        <v>372</v>
      </c>
      <c r="P8366" t="s">
        <v>15639</v>
      </c>
      <c r="Q8366" t="s">
        <v>895</v>
      </c>
      <c r="R8366" t="s">
        <v>15640</v>
      </c>
      <c r="S8366" t="s">
        <v>270</v>
      </c>
      <c r="T8366" t="b">
        <v>1</v>
      </c>
    </row>
    <row r="8367" spans="1:20" x14ac:dyDescent="0.25">
      <c r="A8367" t="s">
        <v>259</v>
      </c>
      <c r="B8367" t="s">
        <v>260</v>
      </c>
      <c r="C8367" t="s">
        <v>237</v>
      </c>
      <c r="D8367" t="s">
        <v>328</v>
      </c>
      <c r="E8367" t="s">
        <v>2556</v>
      </c>
      <c r="F8367" t="s">
        <v>7198</v>
      </c>
      <c r="G8367" t="s">
        <v>7198</v>
      </c>
      <c r="H8367">
        <v>4.5199999999999997E-2</v>
      </c>
      <c r="I8367" t="s">
        <v>265</v>
      </c>
      <c r="J8367" t="s">
        <v>242</v>
      </c>
      <c r="K8367" t="s">
        <v>243</v>
      </c>
      <c r="L8367" t="s">
        <v>244</v>
      </c>
      <c r="M8367">
        <v>0</v>
      </c>
      <c r="N8367">
        <v>4.5199999999999997E-2</v>
      </c>
      <c r="O8367" t="s">
        <v>331</v>
      </c>
      <c r="P8367" t="s">
        <v>15641</v>
      </c>
      <c r="Q8367" t="s">
        <v>333</v>
      </c>
      <c r="R8367" t="s">
        <v>15642</v>
      </c>
      <c r="S8367" t="s">
        <v>270</v>
      </c>
      <c r="T8367" t="b">
        <v>1</v>
      </c>
    </row>
    <row r="8368" spans="1:20" x14ac:dyDescent="0.25">
      <c r="A8368" t="s">
        <v>259</v>
      </c>
      <c r="B8368" t="s">
        <v>1086</v>
      </c>
      <c r="C8368" t="s">
        <v>237</v>
      </c>
      <c r="D8368" t="s">
        <v>1087</v>
      </c>
      <c r="E8368" t="s">
        <v>15643</v>
      </c>
      <c r="F8368" t="s">
        <v>15644</v>
      </c>
      <c r="G8368" t="s">
        <v>15645</v>
      </c>
      <c r="H8368">
        <v>78.34</v>
      </c>
      <c r="I8368" t="s">
        <v>265</v>
      </c>
      <c r="J8368" t="s">
        <v>242</v>
      </c>
      <c r="K8368" t="s">
        <v>243</v>
      </c>
      <c r="L8368" t="s">
        <v>244</v>
      </c>
      <c r="M8368">
        <v>0</v>
      </c>
      <c r="N8368">
        <v>78.34</v>
      </c>
      <c r="O8368" t="s">
        <v>486</v>
      </c>
      <c r="P8368" t="s">
        <v>15646</v>
      </c>
      <c r="Q8368" t="s">
        <v>1092</v>
      </c>
      <c r="R8368" t="s">
        <v>15647</v>
      </c>
      <c r="S8368" t="s">
        <v>1094</v>
      </c>
      <c r="T8368" t="b">
        <v>1</v>
      </c>
    </row>
    <row r="8369" spans="1:20" x14ac:dyDescent="0.25">
      <c r="A8369" t="s">
        <v>259</v>
      </c>
      <c r="B8369" t="s">
        <v>1086</v>
      </c>
      <c r="C8369" t="s">
        <v>336</v>
      </c>
      <c r="D8369" t="s">
        <v>1087</v>
      </c>
      <c r="E8369" t="s">
        <v>15643</v>
      </c>
      <c r="F8369" t="s">
        <v>15644</v>
      </c>
      <c r="G8369" t="s">
        <v>15645</v>
      </c>
      <c r="H8369">
        <v>270312</v>
      </c>
      <c r="I8369" t="s">
        <v>265</v>
      </c>
      <c r="J8369" t="s">
        <v>242</v>
      </c>
      <c r="K8369" t="s">
        <v>243</v>
      </c>
      <c r="L8369" t="s">
        <v>244</v>
      </c>
      <c r="M8369">
        <v>0</v>
      </c>
      <c r="N8369">
        <v>270312</v>
      </c>
      <c r="O8369" t="s">
        <v>546</v>
      </c>
      <c r="P8369" t="s">
        <v>15646</v>
      </c>
      <c r="Q8369" t="s">
        <v>1092</v>
      </c>
      <c r="R8369" t="s">
        <v>15648</v>
      </c>
      <c r="S8369" t="s">
        <v>1094</v>
      </c>
      <c r="T8369" t="b">
        <v>1</v>
      </c>
    </row>
    <row r="8370" spans="1:20" x14ac:dyDescent="0.25">
      <c r="A8370" t="s">
        <v>259</v>
      </c>
      <c r="B8370" t="s">
        <v>1086</v>
      </c>
      <c r="C8370" t="s">
        <v>336</v>
      </c>
      <c r="D8370" t="s">
        <v>1087</v>
      </c>
      <c r="E8370" t="s">
        <v>15643</v>
      </c>
      <c r="F8370" t="s">
        <v>15644</v>
      </c>
      <c r="G8370" t="s">
        <v>15645</v>
      </c>
      <c r="H8370">
        <v>411768</v>
      </c>
      <c r="I8370" t="s">
        <v>265</v>
      </c>
      <c r="J8370" t="s">
        <v>242</v>
      </c>
      <c r="K8370" t="s">
        <v>243</v>
      </c>
      <c r="L8370" t="s">
        <v>244</v>
      </c>
      <c r="M8370">
        <v>0</v>
      </c>
      <c r="N8370">
        <v>411768</v>
      </c>
      <c r="O8370" t="s">
        <v>546</v>
      </c>
      <c r="P8370" t="s">
        <v>15646</v>
      </c>
      <c r="Q8370" t="s">
        <v>1092</v>
      </c>
      <c r="R8370" t="s">
        <v>15649</v>
      </c>
      <c r="S8370" t="s">
        <v>1094</v>
      </c>
      <c r="T8370" t="b">
        <v>1</v>
      </c>
    </row>
    <row r="8371" spans="1:20" x14ac:dyDescent="0.25">
      <c r="A8371" t="s">
        <v>259</v>
      </c>
      <c r="B8371" t="s">
        <v>260</v>
      </c>
      <c r="C8371" t="s">
        <v>237</v>
      </c>
      <c r="D8371" t="s">
        <v>677</v>
      </c>
      <c r="E8371" t="s">
        <v>5787</v>
      </c>
      <c r="F8371" t="s">
        <v>9284</v>
      </c>
      <c r="G8371" t="s">
        <v>9284</v>
      </c>
      <c r="H8371">
        <v>0.3488</v>
      </c>
      <c r="I8371" t="s">
        <v>265</v>
      </c>
      <c r="J8371" t="s">
        <v>242</v>
      </c>
      <c r="K8371" t="s">
        <v>243</v>
      </c>
      <c r="L8371" t="s">
        <v>244</v>
      </c>
      <c r="M8371">
        <v>0</v>
      </c>
      <c r="N8371">
        <v>0.3488</v>
      </c>
      <c r="O8371" t="s">
        <v>446</v>
      </c>
      <c r="P8371" t="s">
        <v>15650</v>
      </c>
      <c r="Q8371" t="s">
        <v>681</v>
      </c>
      <c r="R8371" t="s">
        <v>15651</v>
      </c>
      <c r="S8371" t="s">
        <v>270</v>
      </c>
      <c r="T8371" t="b">
        <v>1</v>
      </c>
    </row>
    <row r="8372" spans="1:20" x14ac:dyDescent="0.25">
      <c r="A8372" t="s">
        <v>259</v>
      </c>
      <c r="B8372" t="s">
        <v>260</v>
      </c>
      <c r="C8372" t="s">
        <v>294</v>
      </c>
      <c r="D8372" t="s">
        <v>677</v>
      </c>
      <c r="E8372" t="s">
        <v>5787</v>
      </c>
      <c r="F8372" t="s">
        <v>9284</v>
      </c>
      <c r="G8372" t="s">
        <v>9284</v>
      </c>
      <c r="H8372">
        <v>0.2016</v>
      </c>
      <c r="I8372" t="s">
        <v>265</v>
      </c>
      <c r="J8372" t="s">
        <v>242</v>
      </c>
      <c r="K8372" t="s">
        <v>243</v>
      </c>
      <c r="L8372" t="s">
        <v>244</v>
      </c>
      <c r="M8372">
        <v>0</v>
      </c>
      <c r="N8372">
        <v>0.2016</v>
      </c>
      <c r="O8372" t="s">
        <v>310</v>
      </c>
      <c r="P8372" t="s">
        <v>15650</v>
      </c>
      <c r="Q8372" t="s">
        <v>681</v>
      </c>
      <c r="R8372" t="s">
        <v>15651</v>
      </c>
      <c r="S8372" t="s">
        <v>270</v>
      </c>
      <c r="T8372" t="b">
        <v>1</v>
      </c>
    </row>
    <row r="8373" spans="1:20" x14ac:dyDescent="0.25">
      <c r="A8373" t="s">
        <v>259</v>
      </c>
      <c r="B8373" t="s">
        <v>260</v>
      </c>
      <c r="C8373" t="s">
        <v>237</v>
      </c>
      <c r="D8373" t="s">
        <v>4798</v>
      </c>
      <c r="E8373" t="s">
        <v>4757</v>
      </c>
      <c r="F8373" t="s">
        <v>15652</v>
      </c>
      <c r="G8373" t="s">
        <v>15652</v>
      </c>
      <c r="H8373">
        <v>7.6799999999999993E-2</v>
      </c>
      <c r="I8373" t="s">
        <v>265</v>
      </c>
      <c r="J8373" t="s">
        <v>242</v>
      </c>
      <c r="K8373" t="s">
        <v>243</v>
      </c>
      <c r="L8373" t="s">
        <v>244</v>
      </c>
      <c r="M8373">
        <v>0</v>
      </c>
      <c r="N8373">
        <v>7.6799999999999993E-2</v>
      </c>
      <c r="O8373" t="s">
        <v>569</v>
      </c>
      <c r="P8373" t="s">
        <v>15653</v>
      </c>
      <c r="Q8373" t="s">
        <v>4800</v>
      </c>
      <c r="R8373" t="s">
        <v>15654</v>
      </c>
      <c r="S8373" t="s">
        <v>270</v>
      </c>
      <c r="T8373" t="b">
        <v>0</v>
      </c>
    </row>
    <row r="8374" spans="1:20" x14ac:dyDescent="0.25">
      <c r="A8374" t="s">
        <v>236</v>
      </c>
      <c r="B8374" t="s">
        <v>236</v>
      </c>
      <c r="C8374" t="s">
        <v>237</v>
      </c>
      <c r="D8374" t="s">
        <v>4909</v>
      </c>
      <c r="F8374" t="s">
        <v>356</v>
      </c>
      <c r="G8374" t="s">
        <v>15655</v>
      </c>
      <c r="H8374">
        <v>0</v>
      </c>
      <c r="I8374" t="s">
        <v>254</v>
      </c>
      <c r="J8374" t="s">
        <v>242</v>
      </c>
      <c r="K8374" t="s">
        <v>243</v>
      </c>
      <c r="L8374" t="s">
        <v>244</v>
      </c>
      <c r="M8374">
        <v>0</v>
      </c>
      <c r="N8374">
        <v>0</v>
      </c>
      <c r="O8374" t="s">
        <v>365</v>
      </c>
      <c r="P8374" t="s">
        <v>14782</v>
      </c>
      <c r="Q8374" t="s">
        <v>4912</v>
      </c>
      <c r="R8374" t="s">
        <v>4913</v>
      </c>
      <c r="S8374" t="s">
        <v>249</v>
      </c>
      <c r="T8374" t="b">
        <v>0</v>
      </c>
    </row>
    <row r="8375" spans="1:20" x14ac:dyDescent="0.25">
      <c r="A8375" t="s">
        <v>259</v>
      </c>
      <c r="B8375" t="s">
        <v>260</v>
      </c>
      <c r="C8375" t="s">
        <v>237</v>
      </c>
      <c r="D8375" t="s">
        <v>1236</v>
      </c>
      <c r="E8375" t="s">
        <v>6437</v>
      </c>
      <c r="F8375" t="s">
        <v>9545</v>
      </c>
      <c r="G8375" t="s">
        <v>9545</v>
      </c>
      <c r="H8375">
        <v>2.8400000000000002E-2</v>
      </c>
      <c r="I8375" t="s">
        <v>265</v>
      </c>
      <c r="J8375" t="s">
        <v>242</v>
      </c>
      <c r="K8375" t="s">
        <v>243</v>
      </c>
      <c r="L8375" t="s">
        <v>244</v>
      </c>
      <c r="M8375">
        <v>0</v>
      </c>
      <c r="N8375">
        <v>2.8400000000000002E-2</v>
      </c>
      <c r="O8375" t="s">
        <v>446</v>
      </c>
      <c r="P8375" t="s">
        <v>15656</v>
      </c>
      <c r="Q8375" t="s">
        <v>1240</v>
      </c>
      <c r="R8375" t="s">
        <v>15657</v>
      </c>
      <c r="S8375" t="s">
        <v>270</v>
      </c>
      <c r="T8375" t="b">
        <v>1</v>
      </c>
    </row>
    <row r="8376" spans="1:20" x14ac:dyDescent="0.25">
      <c r="A8376" t="s">
        <v>259</v>
      </c>
      <c r="B8376" t="s">
        <v>260</v>
      </c>
      <c r="C8376" t="s">
        <v>294</v>
      </c>
      <c r="D8376" t="s">
        <v>1236</v>
      </c>
      <c r="E8376" t="s">
        <v>6437</v>
      </c>
      <c r="F8376" t="s">
        <v>9545</v>
      </c>
      <c r="G8376" t="s">
        <v>9545</v>
      </c>
      <c r="H8376">
        <v>1.9199999999999998E-2</v>
      </c>
      <c r="I8376" t="s">
        <v>265</v>
      </c>
      <c r="J8376" t="s">
        <v>242</v>
      </c>
      <c r="K8376" t="s">
        <v>243</v>
      </c>
      <c r="L8376" t="s">
        <v>244</v>
      </c>
      <c r="M8376">
        <v>0</v>
      </c>
      <c r="N8376">
        <v>1.9199999999999998E-2</v>
      </c>
      <c r="O8376" t="s">
        <v>1122</v>
      </c>
      <c r="P8376" t="s">
        <v>15656</v>
      </c>
      <c r="Q8376" t="s">
        <v>1240</v>
      </c>
      <c r="R8376" t="s">
        <v>15657</v>
      </c>
      <c r="S8376" t="s">
        <v>270</v>
      </c>
      <c r="T8376" t="b">
        <v>1</v>
      </c>
    </row>
    <row r="8377" spans="1:20" x14ac:dyDescent="0.25">
      <c r="A8377" t="s">
        <v>259</v>
      </c>
      <c r="B8377" t="s">
        <v>260</v>
      </c>
      <c r="C8377" t="s">
        <v>237</v>
      </c>
      <c r="D8377" t="s">
        <v>1495</v>
      </c>
      <c r="E8377" t="s">
        <v>1627</v>
      </c>
      <c r="F8377" t="s">
        <v>4773</v>
      </c>
      <c r="G8377" t="s">
        <v>4773</v>
      </c>
      <c r="H8377">
        <v>1.8</v>
      </c>
      <c r="I8377" t="s">
        <v>265</v>
      </c>
      <c r="J8377" t="s">
        <v>242</v>
      </c>
      <c r="K8377" t="s">
        <v>243</v>
      </c>
      <c r="L8377" t="s">
        <v>244</v>
      </c>
      <c r="M8377">
        <v>0</v>
      </c>
      <c r="N8377">
        <v>1.8</v>
      </c>
      <c r="O8377" t="s">
        <v>446</v>
      </c>
      <c r="P8377" t="s">
        <v>15658</v>
      </c>
      <c r="Q8377" t="s">
        <v>1499</v>
      </c>
      <c r="R8377" t="s">
        <v>15659</v>
      </c>
      <c r="S8377" t="s">
        <v>270</v>
      </c>
      <c r="T8377" t="b">
        <v>1</v>
      </c>
    </row>
    <row r="8378" spans="1:20" x14ac:dyDescent="0.25">
      <c r="A8378" t="s">
        <v>236</v>
      </c>
      <c r="B8378" t="s">
        <v>236</v>
      </c>
      <c r="C8378" t="s">
        <v>237</v>
      </c>
      <c r="D8378" t="s">
        <v>566</v>
      </c>
      <c r="F8378" t="s">
        <v>791</v>
      </c>
      <c r="G8378" t="s">
        <v>545</v>
      </c>
      <c r="H8378">
        <v>0.13</v>
      </c>
      <c r="I8378">
        <v>100</v>
      </c>
      <c r="J8378" t="s">
        <v>242</v>
      </c>
      <c r="K8378" t="s">
        <v>243</v>
      </c>
      <c r="L8378" t="s">
        <v>244</v>
      </c>
      <c r="M8378">
        <v>0</v>
      </c>
      <c r="N8378">
        <v>0.13</v>
      </c>
      <c r="O8378" t="s">
        <v>569</v>
      </c>
      <c r="P8378" t="s">
        <v>15660</v>
      </c>
      <c r="Q8378" t="s">
        <v>571</v>
      </c>
      <c r="R8378" t="s">
        <v>908</v>
      </c>
      <c r="S8378" t="s">
        <v>249</v>
      </c>
      <c r="T8378" t="b">
        <v>0</v>
      </c>
    </row>
    <row r="8379" spans="1:20" x14ac:dyDescent="0.25">
      <c r="A8379" t="s">
        <v>259</v>
      </c>
      <c r="B8379" t="s">
        <v>260</v>
      </c>
      <c r="C8379" t="s">
        <v>237</v>
      </c>
      <c r="D8379" t="s">
        <v>2524</v>
      </c>
      <c r="E8379" t="s">
        <v>2622</v>
      </c>
      <c r="F8379" t="s">
        <v>2623</v>
      </c>
      <c r="G8379" t="s">
        <v>2623</v>
      </c>
      <c r="H8379">
        <v>0.50304700000000002</v>
      </c>
      <c r="I8379" t="s">
        <v>265</v>
      </c>
      <c r="J8379" t="s">
        <v>242</v>
      </c>
      <c r="K8379" t="s">
        <v>243</v>
      </c>
      <c r="L8379" t="s">
        <v>244</v>
      </c>
      <c r="M8379">
        <v>0</v>
      </c>
      <c r="N8379">
        <v>0.50304700000000002</v>
      </c>
      <c r="O8379" t="s">
        <v>266</v>
      </c>
      <c r="P8379" t="s">
        <v>15661</v>
      </c>
      <c r="Q8379" t="s">
        <v>2528</v>
      </c>
      <c r="R8379" t="s">
        <v>15662</v>
      </c>
      <c r="S8379" t="s">
        <v>270</v>
      </c>
      <c r="T8379" t="b">
        <v>1</v>
      </c>
    </row>
    <row r="8380" spans="1:20" x14ac:dyDescent="0.25">
      <c r="A8380" t="s">
        <v>259</v>
      </c>
      <c r="B8380" t="s">
        <v>260</v>
      </c>
      <c r="C8380" t="s">
        <v>294</v>
      </c>
      <c r="D8380" t="s">
        <v>2524</v>
      </c>
      <c r="E8380" t="s">
        <v>2622</v>
      </c>
      <c r="F8380" t="s">
        <v>2623</v>
      </c>
      <c r="G8380" t="s">
        <v>2623</v>
      </c>
      <c r="H8380">
        <v>0.1807</v>
      </c>
      <c r="I8380" t="s">
        <v>265</v>
      </c>
      <c r="J8380" t="s">
        <v>242</v>
      </c>
      <c r="K8380" t="s">
        <v>243</v>
      </c>
      <c r="L8380" t="s">
        <v>244</v>
      </c>
      <c r="M8380">
        <v>0</v>
      </c>
      <c r="N8380">
        <v>0.1807</v>
      </c>
      <c r="O8380" t="s">
        <v>1122</v>
      </c>
      <c r="P8380" t="s">
        <v>15661</v>
      </c>
      <c r="Q8380" t="s">
        <v>2528</v>
      </c>
      <c r="R8380" t="s">
        <v>15662</v>
      </c>
      <c r="S8380" t="s">
        <v>270</v>
      </c>
      <c r="T8380" t="b">
        <v>1</v>
      </c>
    </row>
    <row r="8381" spans="1:20" x14ac:dyDescent="0.25">
      <c r="A8381" t="s">
        <v>259</v>
      </c>
      <c r="B8381" t="s">
        <v>260</v>
      </c>
      <c r="C8381" t="s">
        <v>237</v>
      </c>
      <c r="D8381" t="s">
        <v>470</v>
      </c>
      <c r="E8381" t="s">
        <v>8659</v>
      </c>
      <c r="F8381" t="s">
        <v>8659</v>
      </c>
      <c r="G8381" t="s">
        <v>8659</v>
      </c>
      <c r="H8381">
        <v>66.11</v>
      </c>
      <c r="I8381" t="s">
        <v>265</v>
      </c>
      <c r="J8381" t="s">
        <v>242</v>
      </c>
      <c r="K8381" t="s">
        <v>243</v>
      </c>
      <c r="L8381" t="s">
        <v>244</v>
      </c>
      <c r="M8381">
        <v>0</v>
      </c>
      <c r="N8381">
        <v>66.11</v>
      </c>
      <c r="O8381" t="s">
        <v>255</v>
      </c>
      <c r="P8381" t="s">
        <v>15663</v>
      </c>
      <c r="Q8381" t="s">
        <v>474</v>
      </c>
      <c r="R8381" t="s">
        <v>15664</v>
      </c>
      <c r="S8381" t="s">
        <v>270</v>
      </c>
      <c r="T8381" t="b">
        <v>1</v>
      </c>
    </row>
    <row r="8382" spans="1:20" x14ac:dyDescent="0.25">
      <c r="A8382" t="s">
        <v>259</v>
      </c>
      <c r="B8382" t="s">
        <v>260</v>
      </c>
      <c r="C8382" t="s">
        <v>336</v>
      </c>
      <c r="D8382" t="s">
        <v>470</v>
      </c>
      <c r="E8382" t="s">
        <v>8659</v>
      </c>
      <c r="F8382" t="s">
        <v>8659</v>
      </c>
      <c r="G8382" t="s">
        <v>8659</v>
      </c>
      <c r="H8382">
        <v>336822</v>
      </c>
      <c r="I8382" t="s">
        <v>265</v>
      </c>
      <c r="J8382" t="s">
        <v>242</v>
      </c>
      <c r="K8382" t="s">
        <v>243</v>
      </c>
      <c r="L8382" t="s">
        <v>244</v>
      </c>
      <c r="M8382">
        <v>0</v>
      </c>
      <c r="N8382">
        <v>336822</v>
      </c>
      <c r="O8382" t="s">
        <v>255</v>
      </c>
      <c r="P8382" t="s">
        <v>15663</v>
      </c>
      <c r="Q8382" t="s">
        <v>474</v>
      </c>
      <c r="R8382" t="s">
        <v>15665</v>
      </c>
      <c r="S8382" t="s">
        <v>270</v>
      </c>
      <c r="T8382" t="b">
        <v>1</v>
      </c>
    </row>
    <row r="8383" spans="1:20" x14ac:dyDescent="0.25">
      <c r="A8383" t="s">
        <v>259</v>
      </c>
      <c r="B8383" t="s">
        <v>260</v>
      </c>
      <c r="C8383" t="s">
        <v>336</v>
      </c>
      <c r="D8383" t="s">
        <v>470</v>
      </c>
      <c r="E8383" t="s">
        <v>8659</v>
      </c>
      <c r="F8383" t="s">
        <v>8659</v>
      </c>
      <c r="G8383" t="s">
        <v>8659</v>
      </c>
      <c r="H8383">
        <v>487757</v>
      </c>
      <c r="I8383" t="s">
        <v>265</v>
      </c>
      <c r="J8383" t="s">
        <v>242</v>
      </c>
      <c r="K8383" t="s">
        <v>243</v>
      </c>
      <c r="L8383" t="s">
        <v>244</v>
      </c>
      <c r="M8383">
        <v>0</v>
      </c>
      <c r="N8383">
        <v>487757</v>
      </c>
      <c r="O8383" t="s">
        <v>255</v>
      </c>
      <c r="P8383" t="s">
        <v>15663</v>
      </c>
      <c r="Q8383" t="s">
        <v>474</v>
      </c>
      <c r="R8383" t="s">
        <v>15666</v>
      </c>
      <c r="S8383" t="s">
        <v>270</v>
      </c>
      <c r="T8383" t="b">
        <v>1</v>
      </c>
    </row>
    <row r="8384" spans="1:20" x14ac:dyDescent="0.25">
      <c r="A8384" t="s">
        <v>259</v>
      </c>
      <c r="B8384" t="s">
        <v>260</v>
      </c>
      <c r="C8384" t="s">
        <v>237</v>
      </c>
      <c r="D8384" t="s">
        <v>580</v>
      </c>
      <c r="E8384" t="s">
        <v>2964</v>
      </c>
      <c r="F8384" t="s">
        <v>5483</v>
      </c>
      <c r="G8384" t="s">
        <v>5483</v>
      </c>
      <c r="H8384">
        <v>9.6000000000000002E-2</v>
      </c>
      <c r="I8384" t="s">
        <v>265</v>
      </c>
      <c r="J8384" t="s">
        <v>242</v>
      </c>
      <c r="K8384" t="s">
        <v>243</v>
      </c>
      <c r="L8384" t="s">
        <v>244</v>
      </c>
      <c r="M8384">
        <v>0</v>
      </c>
      <c r="N8384">
        <v>9.6000000000000002E-2</v>
      </c>
      <c r="O8384" t="s">
        <v>324</v>
      </c>
      <c r="P8384" t="s">
        <v>15667</v>
      </c>
      <c r="Q8384" t="s">
        <v>584</v>
      </c>
      <c r="R8384" t="s">
        <v>15668</v>
      </c>
      <c r="S8384" t="s">
        <v>270</v>
      </c>
      <c r="T8384" t="b">
        <v>1</v>
      </c>
    </row>
    <row r="8385" spans="1:20" x14ac:dyDescent="0.25">
      <c r="A8385" t="s">
        <v>259</v>
      </c>
      <c r="B8385" t="s">
        <v>260</v>
      </c>
      <c r="C8385" t="s">
        <v>336</v>
      </c>
      <c r="D8385" t="s">
        <v>580</v>
      </c>
      <c r="E8385" t="s">
        <v>2964</v>
      </c>
      <c r="F8385" t="s">
        <v>5483</v>
      </c>
      <c r="G8385" t="s">
        <v>5483</v>
      </c>
      <c r="H8385">
        <v>494</v>
      </c>
      <c r="I8385" t="s">
        <v>265</v>
      </c>
      <c r="J8385" t="s">
        <v>242</v>
      </c>
      <c r="K8385" t="s">
        <v>243</v>
      </c>
      <c r="L8385" t="s">
        <v>244</v>
      </c>
      <c r="M8385">
        <v>0</v>
      </c>
      <c r="N8385">
        <v>494</v>
      </c>
      <c r="O8385" t="s">
        <v>324</v>
      </c>
      <c r="P8385" t="s">
        <v>15667</v>
      </c>
      <c r="Q8385" t="s">
        <v>584</v>
      </c>
      <c r="R8385" t="s">
        <v>15669</v>
      </c>
      <c r="S8385" t="s">
        <v>270</v>
      </c>
      <c r="T8385" t="b">
        <v>1</v>
      </c>
    </row>
    <row r="8386" spans="1:20" x14ac:dyDescent="0.25">
      <c r="A8386" t="s">
        <v>259</v>
      </c>
      <c r="B8386" t="s">
        <v>260</v>
      </c>
      <c r="C8386" t="s">
        <v>336</v>
      </c>
      <c r="D8386" t="s">
        <v>580</v>
      </c>
      <c r="E8386" t="s">
        <v>2964</v>
      </c>
      <c r="F8386" t="s">
        <v>5483</v>
      </c>
      <c r="G8386" t="s">
        <v>5483</v>
      </c>
      <c r="H8386">
        <v>949</v>
      </c>
      <c r="I8386" t="s">
        <v>265</v>
      </c>
      <c r="J8386" t="s">
        <v>242</v>
      </c>
      <c r="K8386" t="s">
        <v>243</v>
      </c>
      <c r="L8386" t="s">
        <v>244</v>
      </c>
      <c r="M8386">
        <v>0</v>
      </c>
      <c r="N8386">
        <v>949</v>
      </c>
      <c r="O8386" t="s">
        <v>324</v>
      </c>
      <c r="P8386" t="s">
        <v>15667</v>
      </c>
      <c r="Q8386" t="s">
        <v>584</v>
      </c>
      <c r="R8386" t="s">
        <v>15670</v>
      </c>
      <c r="S8386" t="s">
        <v>270</v>
      </c>
      <c r="T8386" t="b">
        <v>1</v>
      </c>
    </row>
    <row r="8387" spans="1:20" x14ac:dyDescent="0.25">
      <c r="A8387" t="s">
        <v>259</v>
      </c>
      <c r="B8387" t="s">
        <v>260</v>
      </c>
      <c r="C8387" t="s">
        <v>237</v>
      </c>
      <c r="D8387" t="s">
        <v>701</v>
      </c>
      <c r="E8387" t="s">
        <v>1269</v>
      </c>
      <c r="F8387" t="s">
        <v>1270</v>
      </c>
      <c r="G8387" t="s">
        <v>1271</v>
      </c>
      <c r="H8387">
        <v>0.27500000000000002</v>
      </c>
      <c r="I8387" t="s">
        <v>265</v>
      </c>
      <c r="J8387" t="s">
        <v>242</v>
      </c>
      <c r="K8387" t="s">
        <v>243</v>
      </c>
      <c r="L8387" t="s">
        <v>244</v>
      </c>
      <c r="M8387">
        <v>0</v>
      </c>
      <c r="N8387">
        <v>0.27500000000000002</v>
      </c>
      <c r="O8387" t="s">
        <v>266</v>
      </c>
      <c r="P8387" t="s">
        <v>15671</v>
      </c>
      <c r="Q8387" t="s">
        <v>705</v>
      </c>
      <c r="R8387" t="s">
        <v>15672</v>
      </c>
      <c r="S8387" t="s">
        <v>270</v>
      </c>
      <c r="T8387" t="b">
        <v>1</v>
      </c>
    </row>
    <row r="8388" spans="1:20" x14ac:dyDescent="0.25">
      <c r="A8388" t="s">
        <v>259</v>
      </c>
      <c r="B8388" t="s">
        <v>260</v>
      </c>
      <c r="C8388" t="s">
        <v>237</v>
      </c>
      <c r="D8388" t="s">
        <v>2258</v>
      </c>
      <c r="E8388" t="s">
        <v>6666</v>
      </c>
      <c r="F8388" t="s">
        <v>7372</v>
      </c>
      <c r="G8388" t="s">
        <v>15673</v>
      </c>
      <c r="H8388">
        <v>0.21099999999999999</v>
      </c>
      <c r="I8388" t="s">
        <v>265</v>
      </c>
      <c r="J8388" t="s">
        <v>242</v>
      </c>
      <c r="K8388" t="s">
        <v>243</v>
      </c>
      <c r="L8388" t="s">
        <v>244</v>
      </c>
      <c r="M8388">
        <v>0</v>
      </c>
      <c r="N8388">
        <v>0.21099999999999999</v>
      </c>
      <c r="O8388" t="s">
        <v>952</v>
      </c>
      <c r="P8388" t="s">
        <v>3064</v>
      </c>
      <c r="Q8388" t="s">
        <v>2263</v>
      </c>
      <c r="R8388" t="s">
        <v>15674</v>
      </c>
      <c r="S8388" t="s">
        <v>270</v>
      </c>
      <c r="T8388" t="b">
        <v>1</v>
      </c>
    </row>
    <row r="8389" spans="1:20" x14ac:dyDescent="0.25">
      <c r="A8389" t="s">
        <v>259</v>
      </c>
      <c r="B8389" t="s">
        <v>260</v>
      </c>
      <c r="C8389" t="s">
        <v>294</v>
      </c>
      <c r="D8389" t="s">
        <v>2258</v>
      </c>
      <c r="E8389" t="s">
        <v>6666</v>
      </c>
      <c r="F8389" t="s">
        <v>7372</v>
      </c>
      <c r="G8389" t="s">
        <v>15673</v>
      </c>
      <c r="H8389">
        <v>7.3999999999999996E-2</v>
      </c>
      <c r="I8389" t="s">
        <v>265</v>
      </c>
      <c r="J8389" t="s">
        <v>242</v>
      </c>
      <c r="K8389" t="s">
        <v>243</v>
      </c>
      <c r="L8389" t="s">
        <v>244</v>
      </c>
      <c r="M8389">
        <v>0</v>
      </c>
      <c r="N8389">
        <v>7.3999999999999996E-2</v>
      </c>
      <c r="O8389" t="s">
        <v>952</v>
      </c>
      <c r="P8389" t="s">
        <v>3064</v>
      </c>
      <c r="Q8389" t="s">
        <v>2263</v>
      </c>
      <c r="R8389" t="s">
        <v>15674</v>
      </c>
      <c r="S8389" t="s">
        <v>270</v>
      </c>
      <c r="T8389" t="b">
        <v>1</v>
      </c>
    </row>
    <row r="8390" spans="1:20" x14ac:dyDescent="0.25">
      <c r="A8390" t="s">
        <v>236</v>
      </c>
      <c r="B8390" t="s">
        <v>236</v>
      </c>
      <c r="C8390" t="s">
        <v>237</v>
      </c>
      <c r="D8390" t="s">
        <v>566</v>
      </c>
      <c r="F8390" t="s">
        <v>1596</v>
      </c>
      <c r="G8390" t="s">
        <v>2725</v>
      </c>
      <c r="H8390">
        <v>2.99E-3</v>
      </c>
      <c r="I8390" t="s">
        <v>341</v>
      </c>
      <c r="J8390" t="s">
        <v>242</v>
      </c>
      <c r="K8390" t="s">
        <v>243</v>
      </c>
      <c r="L8390" t="s">
        <v>244</v>
      </c>
      <c r="M8390">
        <v>0</v>
      </c>
      <c r="N8390">
        <v>2.99E-3</v>
      </c>
      <c r="O8390" t="s">
        <v>2934</v>
      </c>
      <c r="P8390" t="s">
        <v>15675</v>
      </c>
      <c r="Q8390" t="s">
        <v>571</v>
      </c>
      <c r="R8390" t="s">
        <v>3289</v>
      </c>
      <c r="S8390" t="s">
        <v>249</v>
      </c>
      <c r="T8390" t="b">
        <v>1</v>
      </c>
    </row>
    <row r="8391" spans="1:20" x14ac:dyDescent="0.25">
      <c r="A8391" t="s">
        <v>259</v>
      </c>
      <c r="B8391" t="s">
        <v>260</v>
      </c>
      <c r="C8391" t="s">
        <v>237</v>
      </c>
      <c r="D8391" t="s">
        <v>1501</v>
      </c>
      <c r="E8391" t="s">
        <v>4321</v>
      </c>
      <c r="F8391" t="s">
        <v>12676</v>
      </c>
      <c r="G8391" t="s">
        <v>12676</v>
      </c>
      <c r="H8391">
        <v>0.20200000000000001</v>
      </c>
      <c r="I8391" t="s">
        <v>265</v>
      </c>
      <c r="J8391" t="s">
        <v>242</v>
      </c>
      <c r="K8391" t="s">
        <v>243</v>
      </c>
      <c r="L8391" t="s">
        <v>244</v>
      </c>
      <c r="M8391">
        <v>0</v>
      </c>
      <c r="N8391">
        <v>0.20200000000000001</v>
      </c>
      <c r="O8391" t="s">
        <v>1309</v>
      </c>
      <c r="P8391" t="s">
        <v>3204</v>
      </c>
      <c r="Q8391" t="s">
        <v>1505</v>
      </c>
      <c r="R8391" t="s">
        <v>15676</v>
      </c>
      <c r="S8391" t="s">
        <v>270</v>
      </c>
      <c r="T8391" t="b">
        <v>0</v>
      </c>
    </row>
    <row r="8392" spans="1:20" x14ac:dyDescent="0.25">
      <c r="A8392" t="s">
        <v>259</v>
      </c>
      <c r="B8392" t="s">
        <v>260</v>
      </c>
      <c r="C8392" t="s">
        <v>237</v>
      </c>
      <c r="D8392" t="s">
        <v>635</v>
      </c>
      <c r="E8392" t="s">
        <v>4178</v>
      </c>
      <c r="F8392" t="s">
        <v>4179</v>
      </c>
      <c r="G8392" t="s">
        <v>4179</v>
      </c>
      <c r="H8392">
        <v>0.28799999999999998</v>
      </c>
      <c r="I8392" t="s">
        <v>265</v>
      </c>
      <c r="J8392" t="s">
        <v>242</v>
      </c>
      <c r="K8392" t="s">
        <v>243</v>
      </c>
      <c r="L8392" t="s">
        <v>244</v>
      </c>
      <c r="M8392">
        <v>0</v>
      </c>
      <c r="N8392">
        <v>0.28799999999999998</v>
      </c>
      <c r="O8392" t="s">
        <v>324</v>
      </c>
      <c r="P8392" t="s">
        <v>15677</v>
      </c>
      <c r="Q8392" t="s">
        <v>639</v>
      </c>
      <c r="R8392" t="s">
        <v>15678</v>
      </c>
      <c r="S8392" t="s">
        <v>270</v>
      </c>
      <c r="T8392" t="b">
        <v>1</v>
      </c>
    </row>
    <row r="8393" spans="1:20" x14ac:dyDescent="0.25">
      <c r="A8393" t="s">
        <v>259</v>
      </c>
      <c r="B8393" t="s">
        <v>260</v>
      </c>
      <c r="C8393" t="s">
        <v>336</v>
      </c>
      <c r="D8393" t="s">
        <v>635</v>
      </c>
      <c r="E8393" t="s">
        <v>4178</v>
      </c>
      <c r="F8393" t="s">
        <v>4179</v>
      </c>
      <c r="G8393" t="s">
        <v>4179</v>
      </c>
      <c r="H8393">
        <v>1483</v>
      </c>
      <c r="I8393" t="s">
        <v>265</v>
      </c>
      <c r="J8393" t="s">
        <v>242</v>
      </c>
      <c r="K8393" t="s">
        <v>243</v>
      </c>
      <c r="L8393" t="s">
        <v>244</v>
      </c>
      <c r="M8393">
        <v>0</v>
      </c>
      <c r="N8393">
        <v>1483</v>
      </c>
      <c r="O8393" t="s">
        <v>324</v>
      </c>
      <c r="P8393" t="s">
        <v>15677</v>
      </c>
      <c r="Q8393" t="s">
        <v>639</v>
      </c>
      <c r="R8393" t="s">
        <v>15679</v>
      </c>
      <c r="S8393" t="s">
        <v>270</v>
      </c>
      <c r="T8393" t="b">
        <v>1</v>
      </c>
    </row>
    <row r="8394" spans="1:20" x14ac:dyDescent="0.25">
      <c r="A8394" t="s">
        <v>259</v>
      </c>
      <c r="B8394" t="s">
        <v>260</v>
      </c>
      <c r="C8394" t="s">
        <v>336</v>
      </c>
      <c r="D8394" t="s">
        <v>635</v>
      </c>
      <c r="E8394" t="s">
        <v>4178</v>
      </c>
      <c r="F8394" t="s">
        <v>4179</v>
      </c>
      <c r="G8394" t="s">
        <v>4179</v>
      </c>
      <c r="H8394">
        <v>2846</v>
      </c>
      <c r="I8394" t="s">
        <v>265</v>
      </c>
      <c r="J8394" t="s">
        <v>242</v>
      </c>
      <c r="K8394" t="s">
        <v>243</v>
      </c>
      <c r="L8394" t="s">
        <v>244</v>
      </c>
      <c r="M8394">
        <v>0</v>
      </c>
      <c r="N8394">
        <v>2846</v>
      </c>
      <c r="O8394" t="s">
        <v>324</v>
      </c>
      <c r="P8394" t="s">
        <v>15677</v>
      </c>
      <c r="Q8394" t="s">
        <v>639</v>
      </c>
      <c r="R8394" t="s">
        <v>15680</v>
      </c>
      <c r="S8394" t="s">
        <v>270</v>
      </c>
      <c r="T8394" t="b">
        <v>1</v>
      </c>
    </row>
    <row r="8395" spans="1:20" x14ac:dyDescent="0.25">
      <c r="A8395" t="s">
        <v>259</v>
      </c>
      <c r="B8395" t="s">
        <v>260</v>
      </c>
      <c r="C8395" t="s">
        <v>237</v>
      </c>
      <c r="D8395" t="s">
        <v>5303</v>
      </c>
      <c r="E8395" t="s">
        <v>5564</v>
      </c>
      <c r="F8395" t="s">
        <v>5565</v>
      </c>
      <c r="G8395" t="s">
        <v>5566</v>
      </c>
      <c r="H8395">
        <v>1.9E-2</v>
      </c>
      <c r="I8395" t="s">
        <v>265</v>
      </c>
      <c r="J8395" t="s">
        <v>242</v>
      </c>
      <c r="K8395" t="s">
        <v>243</v>
      </c>
      <c r="L8395" t="s">
        <v>244</v>
      </c>
      <c r="M8395">
        <v>0</v>
      </c>
      <c r="N8395">
        <v>1.9E-2</v>
      </c>
      <c r="O8395" t="s">
        <v>952</v>
      </c>
      <c r="P8395" t="s">
        <v>5076</v>
      </c>
      <c r="Q8395" t="s">
        <v>5307</v>
      </c>
      <c r="R8395" t="s">
        <v>15681</v>
      </c>
      <c r="S8395" t="s">
        <v>270</v>
      </c>
      <c r="T8395" t="b">
        <v>1</v>
      </c>
    </row>
    <row r="8396" spans="1:20" x14ac:dyDescent="0.25">
      <c r="A8396" t="s">
        <v>259</v>
      </c>
      <c r="B8396" t="s">
        <v>1086</v>
      </c>
      <c r="C8396" t="s">
        <v>237</v>
      </c>
      <c r="D8396" t="s">
        <v>1087</v>
      </c>
      <c r="E8396" t="s">
        <v>15682</v>
      </c>
      <c r="F8396" t="s">
        <v>15683</v>
      </c>
      <c r="G8396" t="s">
        <v>15684</v>
      </c>
      <c r="H8396">
        <v>437.01</v>
      </c>
      <c r="I8396" t="s">
        <v>265</v>
      </c>
      <c r="J8396" t="s">
        <v>242</v>
      </c>
      <c r="K8396" t="s">
        <v>243</v>
      </c>
      <c r="L8396" t="s">
        <v>244</v>
      </c>
      <c r="M8396">
        <v>0</v>
      </c>
      <c r="N8396">
        <v>437.01</v>
      </c>
      <c r="O8396" t="s">
        <v>690</v>
      </c>
      <c r="P8396" t="s">
        <v>15685</v>
      </c>
      <c r="Q8396" t="s">
        <v>1092</v>
      </c>
      <c r="R8396" t="s">
        <v>15686</v>
      </c>
      <c r="S8396" t="s">
        <v>1094</v>
      </c>
      <c r="T8396" t="b">
        <v>1</v>
      </c>
    </row>
    <row r="8397" spans="1:20" x14ac:dyDescent="0.25">
      <c r="A8397" t="s">
        <v>259</v>
      </c>
      <c r="B8397" t="s">
        <v>1086</v>
      </c>
      <c r="C8397" t="s">
        <v>336</v>
      </c>
      <c r="D8397" t="s">
        <v>1087</v>
      </c>
      <c r="E8397" t="s">
        <v>15682</v>
      </c>
      <c r="F8397" t="s">
        <v>15683</v>
      </c>
      <c r="G8397" t="s">
        <v>15684</v>
      </c>
      <c r="H8397">
        <v>1531291</v>
      </c>
      <c r="I8397" t="s">
        <v>265</v>
      </c>
      <c r="J8397" t="s">
        <v>242</v>
      </c>
      <c r="K8397" t="s">
        <v>243</v>
      </c>
      <c r="L8397" t="s">
        <v>244</v>
      </c>
      <c r="M8397">
        <v>0</v>
      </c>
      <c r="N8397">
        <v>1531291</v>
      </c>
      <c r="O8397" t="s">
        <v>690</v>
      </c>
      <c r="P8397" t="s">
        <v>15685</v>
      </c>
      <c r="Q8397" t="s">
        <v>1092</v>
      </c>
      <c r="R8397" t="s">
        <v>15687</v>
      </c>
      <c r="S8397" t="s">
        <v>1094</v>
      </c>
      <c r="T8397" t="b">
        <v>1</v>
      </c>
    </row>
    <row r="8398" spans="1:20" x14ac:dyDescent="0.25">
      <c r="A8398" t="s">
        <v>259</v>
      </c>
      <c r="B8398" t="s">
        <v>1086</v>
      </c>
      <c r="C8398" t="s">
        <v>336</v>
      </c>
      <c r="D8398" t="s">
        <v>1087</v>
      </c>
      <c r="E8398" t="s">
        <v>15682</v>
      </c>
      <c r="F8398" t="s">
        <v>15683</v>
      </c>
      <c r="G8398" t="s">
        <v>15684</v>
      </c>
      <c r="H8398">
        <v>2296936</v>
      </c>
      <c r="I8398" t="s">
        <v>265</v>
      </c>
      <c r="J8398" t="s">
        <v>242</v>
      </c>
      <c r="K8398" t="s">
        <v>243</v>
      </c>
      <c r="L8398" t="s">
        <v>244</v>
      </c>
      <c r="M8398">
        <v>0</v>
      </c>
      <c r="N8398">
        <v>2296936</v>
      </c>
      <c r="O8398" t="s">
        <v>690</v>
      </c>
      <c r="P8398" t="s">
        <v>15685</v>
      </c>
      <c r="Q8398" t="s">
        <v>1092</v>
      </c>
      <c r="R8398" t="s">
        <v>15688</v>
      </c>
      <c r="S8398" t="s">
        <v>1094</v>
      </c>
      <c r="T8398" t="b">
        <v>1</v>
      </c>
    </row>
    <row r="8399" spans="1:20" x14ac:dyDescent="0.25">
      <c r="A8399" t="s">
        <v>259</v>
      </c>
      <c r="B8399" t="s">
        <v>260</v>
      </c>
      <c r="C8399" t="s">
        <v>237</v>
      </c>
      <c r="D8399" t="s">
        <v>2258</v>
      </c>
      <c r="E8399" t="s">
        <v>4557</v>
      </c>
      <c r="F8399" t="s">
        <v>9419</v>
      </c>
      <c r="G8399" t="s">
        <v>15689</v>
      </c>
      <c r="H8399">
        <v>0.106</v>
      </c>
      <c r="I8399" t="s">
        <v>265</v>
      </c>
      <c r="J8399" t="s">
        <v>242</v>
      </c>
      <c r="K8399" t="s">
        <v>243</v>
      </c>
      <c r="L8399" t="s">
        <v>244</v>
      </c>
      <c r="M8399">
        <v>0</v>
      </c>
      <c r="N8399">
        <v>0.106</v>
      </c>
      <c r="O8399" t="s">
        <v>952</v>
      </c>
      <c r="P8399" t="s">
        <v>3190</v>
      </c>
      <c r="Q8399" t="s">
        <v>2263</v>
      </c>
      <c r="R8399" t="s">
        <v>15690</v>
      </c>
      <c r="S8399" t="s">
        <v>270</v>
      </c>
      <c r="T8399" t="b">
        <v>1</v>
      </c>
    </row>
    <row r="8400" spans="1:20" x14ac:dyDescent="0.25">
      <c r="A8400" t="s">
        <v>259</v>
      </c>
      <c r="B8400" t="s">
        <v>260</v>
      </c>
      <c r="C8400" t="s">
        <v>294</v>
      </c>
      <c r="D8400" t="s">
        <v>2258</v>
      </c>
      <c r="E8400" t="s">
        <v>4557</v>
      </c>
      <c r="F8400" t="s">
        <v>9419</v>
      </c>
      <c r="G8400" t="s">
        <v>15689</v>
      </c>
      <c r="H8400">
        <v>3.6999999999999998E-2</v>
      </c>
      <c r="I8400" t="s">
        <v>265</v>
      </c>
      <c r="J8400" t="s">
        <v>242</v>
      </c>
      <c r="K8400" t="s">
        <v>243</v>
      </c>
      <c r="L8400" t="s">
        <v>244</v>
      </c>
      <c r="M8400">
        <v>0</v>
      </c>
      <c r="N8400">
        <v>3.6999999999999998E-2</v>
      </c>
      <c r="O8400" t="s">
        <v>952</v>
      </c>
      <c r="P8400" t="s">
        <v>3190</v>
      </c>
      <c r="Q8400" t="s">
        <v>2263</v>
      </c>
      <c r="R8400" t="s">
        <v>15690</v>
      </c>
      <c r="S8400" t="s">
        <v>270</v>
      </c>
      <c r="T8400" t="b">
        <v>1</v>
      </c>
    </row>
    <row r="8401" spans="1:20" x14ac:dyDescent="0.25">
      <c r="A8401" t="s">
        <v>259</v>
      </c>
      <c r="B8401" t="s">
        <v>260</v>
      </c>
      <c r="C8401" t="s">
        <v>237</v>
      </c>
      <c r="D8401" t="s">
        <v>369</v>
      </c>
      <c r="E8401" t="s">
        <v>2576</v>
      </c>
      <c r="F8401" t="s">
        <v>4127</v>
      </c>
      <c r="G8401" t="s">
        <v>4127</v>
      </c>
      <c r="H8401">
        <v>2.016</v>
      </c>
      <c r="I8401" t="s">
        <v>265</v>
      </c>
      <c r="J8401" t="s">
        <v>242</v>
      </c>
      <c r="K8401" t="s">
        <v>243</v>
      </c>
      <c r="L8401" t="s">
        <v>244</v>
      </c>
      <c r="M8401">
        <v>0</v>
      </c>
      <c r="N8401">
        <v>2.016</v>
      </c>
      <c r="O8401" t="s">
        <v>324</v>
      </c>
      <c r="P8401" t="s">
        <v>15691</v>
      </c>
      <c r="Q8401" t="s">
        <v>374</v>
      </c>
      <c r="R8401" t="s">
        <v>15692</v>
      </c>
      <c r="S8401" t="s">
        <v>270</v>
      </c>
      <c r="T8401" t="b">
        <v>1</v>
      </c>
    </row>
    <row r="8402" spans="1:20" x14ac:dyDescent="0.25">
      <c r="A8402" t="s">
        <v>259</v>
      </c>
      <c r="B8402" t="s">
        <v>260</v>
      </c>
      <c r="C8402" t="s">
        <v>336</v>
      </c>
      <c r="D8402" t="s">
        <v>369</v>
      </c>
      <c r="E8402" t="s">
        <v>2576</v>
      </c>
      <c r="F8402" t="s">
        <v>4127</v>
      </c>
      <c r="G8402" t="s">
        <v>4127</v>
      </c>
      <c r="H8402">
        <v>10384</v>
      </c>
      <c r="I8402" t="s">
        <v>265</v>
      </c>
      <c r="J8402" t="s">
        <v>242</v>
      </c>
      <c r="K8402" t="s">
        <v>243</v>
      </c>
      <c r="L8402" t="s">
        <v>244</v>
      </c>
      <c r="M8402">
        <v>0</v>
      </c>
      <c r="N8402">
        <v>10384</v>
      </c>
      <c r="O8402" t="s">
        <v>324</v>
      </c>
      <c r="P8402" t="s">
        <v>15691</v>
      </c>
      <c r="Q8402" t="s">
        <v>374</v>
      </c>
      <c r="R8402" t="s">
        <v>15693</v>
      </c>
      <c r="S8402" t="s">
        <v>270</v>
      </c>
      <c r="T8402" t="b">
        <v>1</v>
      </c>
    </row>
    <row r="8403" spans="1:20" x14ac:dyDescent="0.25">
      <c r="A8403" t="s">
        <v>259</v>
      </c>
      <c r="B8403" t="s">
        <v>260</v>
      </c>
      <c r="C8403" t="s">
        <v>336</v>
      </c>
      <c r="D8403" t="s">
        <v>369</v>
      </c>
      <c r="E8403" t="s">
        <v>2576</v>
      </c>
      <c r="F8403" t="s">
        <v>4127</v>
      </c>
      <c r="G8403" t="s">
        <v>4127</v>
      </c>
      <c r="H8403">
        <v>19921</v>
      </c>
      <c r="I8403" t="s">
        <v>265</v>
      </c>
      <c r="J8403" t="s">
        <v>242</v>
      </c>
      <c r="K8403" t="s">
        <v>243</v>
      </c>
      <c r="L8403" t="s">
        <v>244</v>
      </c>
      <c r="M8403">
        <v>0</v>
      </c>
      <c r="N8403">
        <v>19921</v>
      </c>
      <c r="O8403" t="s">
        <v>324</v>
      </c>
      <c r="P8403" t="s">
        <v>15691</v>
      </c>
      <c r="Q8403" t="s">
        <v>374</v>
      </c>
      <c r="R8403" t="s">
        <v>15694</v>
      </c>
      <c r="S8403" t="s">
        <v>270</v>
      </c>
      <c r="T8403" t="b">
        <v>1</v>
      </c>
    </row>
    <row r="8404" spans="1:20" x14ac:dyDescent="0.25">
      <c r="A8404" t="s">
        <v>259</v>
      </c>
      <c r="B8404" t="s">
        <v>260</v>
      </c>
      <c r="C8404" t="s">
        <v>237</v>
      </c>
      <c r="D8404" t="s">
        <v>701</v>
      </c>
      <c r="E8404" t="s">
        <v>6806</v>
      </c>
      <c r="F8404" t="s">
        <v>15695</v>
      </c>
      <c r="G8404" t="s">
        <v>15696</v>
      </c>
      <c r="H8404">
        <v>0.82599999999999996</v>
      </c>
      <c r="I8404" t="s">
        <v>265</v>
      </c>
      <c r="J8404" t="s">
        <v>242</v>
      </c>
      <c r="K8404" t="s">
        <v>243</v>
      </c>
      <c r="L8404" t="s">
        <v>244</v>
      </c>
      <c r="M8404">
        <v>0</v>
      </c>
      <c r="N8404">
        <v>0.82599999999999996</v>
      </c>
      <c r="O8404" t="s">
        <v>266</v>
      </c>
      <c r="P8404" t="s">
        <v>15697</v>
      </c>
      <c r="Q8404" t="s">
        <v>705</v>
      </c>
      <c r="R8404" t="s">
        <v>15698</v>
      </c>
      <c r="S8404" t="s">
        <v>270</v>
      </c>
      <c r="T8404" t="b">
        <v>1</v>
      </c>
    </row>
    <row r="8405" spans="1:20" x14ac:dyDescent="0.25">
      <c r="A8405" t="s">
        <v>259</v>
      </c>
      <c r="B8405" t="s">
        <v>260</v>
      </c>
      <c r="C8405" t="s">
        <v>237</v>
      </c>
      <c r="D8405" t="s">
        <v>1025</v>
      </c>
      <c r="E8405" t="s">
        <v>1473</v>
      </c>
      <c r="F8405" t="s">
        <v>15699</v>
      </c>
      <c r="G8405" t="s">
        <v>15700</v>
      </c>
      <c r="H8405">
        <v>1.304</v>
      </c>
      <c r="I8405" t="s">
        <v>265</v>
      </c>
      <c r="J8405" t="s">
        <v>242</v>
      </c>
      <c r="K8405" t="s">
        <v>243</v>
      </c>
      <c r="L8405" t="s">
        <v>244</v>
      </c>
      <c r="M8405">
        <v>0</v>
      </c>
      <c r="N8405">
        <v>1.304</v>
      </c>
      <c r="O8405" t="s">
        <v>660</v>
      </c>
      <c r="P8405" t="s">
        <v>15701</v>
      </c>
      <c r="Q8405" t="s">
        <v>1029</v>
      </c>
      <c r="R8405" t="s">
        <v>15702</v>
      </c>
      <c r="S8405" t="s">
        <v>270</v>
      </c>
      <c r="T8405" t="b">
        <v>1</v>
      </c>
    </row>
    <row r="8406" spans="1:20" x14ac:dyDescent="0.25">
      <c r="A8406" t="s">
        <v>236</v>
      </c>
      <c r="B8406" t="s">
        <v>236</v>
      </c>
      <c r="C8406" t="s">
        <v>237</v>
      </c>
      <c r="D8406" t="s">
        <v>4909</v>
      </c>
      <c r="F8406" t="s">
        <v>1819</v>
      </c>
      <c r="G8406" t="s">
        <v>1053</v>
      </c>
      <c r="H8406">
        <v>3.6000000000000002E-4</v>
      </c>
      <c r="I8406" t="s">
        <v>254</v>
      </c>
      <c r="J8406" t="s">
        <v>242</v>
      </c>
      <c r="K8406" t="s">
        <v>243</v>
      </c>
      <c r="L8406" t="s">
        <v>244</v>
      </c>
      <c r="M8406">
        <v>0</v>
      </c>
      <c r="N8406">
        <v>3.6000000000000002E-4</v>
      </c>
      <c r="O8406" t="s">
        <v>365</v>
      </c>
      <c r="P8406" t="s">
        <v>9121</v>
      </c>
      <c r="Q8406" t="s">
        <v>4912</v>
      </c>
      <c r="R8406" t="s">
        <v>8157</v>
      </c>
      <c r="S8406" t="s">
        <v>249</v>
      </c>
      <c r="T8406" t="b">
        <v>0</v>
      </c>
    </row>
    <row r="8407" spans="1:20" x14ac:dyDescent="0.25">
      <c r="A8407" t="s">
        <v>259</v>
      </c>
      <c r="B8407" t="s">
        <v>382</v>
      </c>
      <c r="C8407" t="s">
        <v>237</v>
      </c>
      <c r="D8407" t="s">
        <v>2597</v>
      </c>
      <c r="E8407" t="s">
        <v>1332</v>
      </c>
      <c r="F8407" t="s">
        <v>9360</v>
      </c>
      <c r="G8407" t="s">
        <v>9360</v>
      </c>
      <c r="H8407">
        <v>6.5000000000000002E-2</v>
      </c>
      <c r="I8407" t="s">
        <v>265</v>
      </c>
      <c r="J8407" t="s">
        <v>242</v>
      </c>
      <c r="K8407" t="s">
        <v>243</v>
      </c>
      <c r="L8407" t="s">
        <v>244</v>
      </c>
      <c r="M8407">
        <v>0</v>
      </c>
      <c r="N8407">
        <v>6.5000000000000002E-2</v>
      </c>
      <c r="O8407" t="s">
        <v>2600</v>
      </c>
      <c r="P8407" t="s">
        <v>15703</v>
      </c>
      <c r="Q8407" t="s">
        <v>2602</v>
      </c>
      <c r="R8407" t="s">
        <v>15704</v>
      </c>
      <c r="S8407" t="s">
        <v>390</v>
      </c>
      <c r="T8407" t="b">
        <v>1</v>
      </c>
    </row>
    <row r="8408" spans="1:20" x14ac:dyDescent="0.25">
      <c r="A8408" t="s">
        <v>259</v>
      </c>
      <c r="B8408" t="s">
        <v>382</v>
      </c>
      <c r="C8408" t="s">
        <v>294</v>
      </c>
      <c r="D8408" t="s">
        <v>2597</v>
      </c>
      <c r="E8408" t="s">
        <v>1332</v>
      </c>
      <c r="F8408" t="s">
        <v>9360</v>
      </c>
      <c r="G8408" t="s">
        <v>9360</v>
      </c>
      <c r="H8408">
        <v>4.2999999999999997E-2</v>
      </c>
      <c r="I8408" t="s">
        <v>265</v>
      </c>
      <c r="J8408" t="s">
        <v>242</v>
      </c>
      <c r="K8408" t="s">
        <v>243</v>
      </c>
      <c r="L8408" t="s">
        <v>244</v>
      </c>
      <c r="M8408">
        <v>0</v>
      </c>
      <c r="N8408">
        <v>4.2999999999999997E-2</v>
      </c>
      <c r="O8408" t="s">
        <v>2600</v>
      </c>
      <c r="P8408" t="s">
        <v>15703</v>
      </c>
      <c r="Q8408" t="s">
        <v>2602</v>
      </c>
      <c r="R8408" t="s">
        <v>15704</v>
      </c>
      <c r="S8408" t="s">
        <v>390</v>
      </c>
      <c r="T8408" t="b">
        <v>1</v>
      </c>
    </row>
    <row r="8409" spans="1:20" x14ac:dyDescent="0.25">
      <c r="A8409" t="s">
        <v>259</v>
      </c>
      <c r="B8409" t="s">
        <v>260</v>
      </c>
      <c r="C8409" t="s">
        <v>237</v>
      </c>
      <c r="D8409" t="s">
        <v>1740</v>
      </c>
      <c r="E8409" t="s">
        <v>12347</v>
      </c>
      <c r="F8409" t="s">
        <v>15705</v>
      </c>
      <c r="G8409" t="s">
        <v>15705</v>
      </c>
      <c r="H8409">
        <v>0.22800000000000001</v>
      </c>
      <c r="I8409" t="s">
        <v>265</v>
      </c>
      <c r="J8409" t="s">
        <v>242</v>
      </c>
      <c r="K8409" t="s">
        <v>243</v>
      </c>
      <c r="L8409" t="s">
        <v>244</v>
      </c>
      <c r="M8409">
        <v>0</v>
      </c>
      <c r="N8409">
        <v>0.22800000000000001</v>
      </c>
      <c r="O8409" t="s">
        <v>255</v>
      </c>
      <c r="P8409" t="s">
        <v>15706</v>
      </c>
      <c r="Q8409" t="s">
        <v>1744</v>
      </c>
      <c r="R8409" t="s">
        <v>15707</v>
      </c>
      <c r="S8409" t="s">
        <v>270</v>
      </c>
      <c r="T8409" t="b">
        <v>1</v>
      </c>
    </row>
    <row r="8410" spans="1:20" x14ac:dyDescent="0.25">
      <c r="A8410" t="s">
        <v>259</v>
      </c>
      <c r="B8410" t="s">
        <v>260</v>
      </c>
      <c r="C8410" t="s">
        <v>237</v>
      </c>
      <c r="D8410" t="s">
        <v>261</v>
      </c>
      <c r="E8410" t="s">
        <v>5473</v>
      </c>
      <c r="F8410" t="s">
        <v>5474</v>
      </c>
      <c r="G8410" t="s">
        <v>5475</v>
      </c>
      <c r="H8410">
        <v>4.4324000000000002E-2</v>
      </c>
      <c r="I8410" t="s">
        <v>265</v>
      </c>
      <c r="J8410" t="s">
        <v>242</v>
      </c>
      <c r="K8410" t="s">
        <v>243</v>
      </c>
      <c r="L8410" t="s">
        <v>244</v>
      </c>
      <c r="M8410">
        <v>0</v>
      </c>
      <c r="N8410">
        <v>4.4324000000000002E-2</v>
      </c>
      <c r="O8410" t="s">
        <v>372</v>
      </c>
      <c r="P8410" t="s">
        <v>15708</v>
      </c>
      <c r="Q8410" t="s">
        <v>268</v>
      </c>
      <c r="R8410" t="s">
        <v>15709</v>
      </c>
      <c r="S8410" t="s">
        <v>270</v>
      </c>
      <c r="T8410" t="b">
        <v>1</v>
      </c>
    </row>
    <row r="8411" spans="1:20" x14ac:dyDescent="0.25">
      <c r="A8411" t="s">
        <v>236</v>
      </c>
      <c r="B8411" t="s">
        <v>236</v>
      </c>
      <c r="C8411" t="s">
        <v>237</v>
      </c>
      <c r="D8411" t="s">
        <v>392</v>
      </c>
      <c r="F8411" t="s">
        <v>925</v>
      </c>
      <c r="G8411" t="s">
        <v>5596</v>
      </c>
      <c r="H8411">
        <v>9.8999999999999999E-4</v>
      </c>
      <c r="I8411" t="s">
        <v>241</v>
      </c>
      <c r="J8411" t="s">
        <v>242</v>
      </c>
      <c r="K8411" t="s">
        <v>243</v>
      </c>
      <c r="L8411" t="s">
        <v>244</v>
      </c>
      <c r="M8411">
        <v>0</v>
      </c>
      <c r="N8411">
        <v>9.8999999999999999E-4</v>
      </c>
      <c r="O8411" t="s">
        <v>486</v>
      </c>
      <c r="P8411" t="s">
        <v>15710</v>
      </c>
      <c r="Q8411" t="s">
        <v>397</v>
      </c>
      <c r="R8411" t="s">
        <v>2867</v>
      </c>
      <c r="S8411" t="s">
        <v>249</v>
      </c>
      <c r="T8411" t="b">
        <v>0</v>
      </c>
    </row>
    <row r="8412" spans="1:20" x14ac:dyDescent="0.25">
      <c r="A8412" t="s">
        <v>259</v>
      </c>
      <c r="B8412" t="s">
        <v>260</v>
      </c>
      <c r="C8412" t="s">
        <v>237</v>
      </c>
      <c r="D8412" t="s">
        <v>328</v>
      </c>
      <c r="E8412" t="s">
        <v>1062</v>
      </c>
      <c r="F8412" t="s">
        <v>14068</v>
      </c>
      <c r="G8412" t="s">
        <v>14068</v>
      </c>
      <c r="H8412">
        <v>9.0399999999999994E-2</v>
      </c>
      <c r="I8412" t="s">
        <v>265</v>
      </c>
      <c r="J8412" t="s">
        <v>242</v>
      </c>
      <c r="K8412" t="s">
        <v>243</v>
      </c>
      <c r="L8412" t="s">
        <v>244</v>
      </c>
      <c r="M8412">
        <v>0</v>
      </c>
      <c r="N8412">
        <v>9.0399999999999994E-2</v>
      </c>
      <c r="O8412" t="s">
        <v>1258</v>
      </c>
      <c r="P8412" t="s">
        <v>15711</v>
      </c>
      <c r="Q8412" t="s">
        <v>333</v>
      </c>
      <c r="R8412" t="s">
        <v>15712</v>
      </c>
      <c r="S8412" t="s">
        <v>270</v>
      </c>
      <c r="T8412" t="b">
        <v>1</v>
      </c>
    </row>
    <row r="8413" spans="1:20" x14ac:dyDescent="0.25">
      <c r="A8413" t="s">
        <v>259</v>
      </c>
      <c r="B8413" t="s">
        <v>260</v>
      </c>
      <c r="C8413" t="s">
        <v>237</v>
      </c>
      <c r="D8413" t="s">
        <v>1352</v>
      </c>
      <c r="E8413" t="s">
        <v>8414</v>
      </c>
      <c r="F8413" t="s">
        <v>15713</v>
      </c>
      <c r="G8413" t="s">
        <v>15713</v>
      </c>
      <c r="H8413">
        <v>5.9499999999999997E-2</v>
      </c>
      <c r="I8413" t="s">
        <v>265</v>
      </c>
      <c r="J8413" t="s">
        <v>242</v>
      </c>
      <c r="K8413" t="s">
        <v>243</v>
      </c>
      <c r="L8413" t="s">
        <v>244</v>
      </c>
      <c r="M8413">
        <v>0</v>
      </c>
      <c r="N8413">
        <v>5.9499999999999997E-2</v>
      </c>
      <c r="O8413" t="s">
        <v>446</v>
      </c>
      <c r="P8413" t="s">
        <v>15714</v>
      </c>
      <c r="Q8413" t="s">
        <v>1356</v>
      </c>
      <c r="R8413" t="s">
        <v>15715</v>
      </c>
      <c r="S8413" t="s">
        <v>270</v>
      </c>
      <c r="T8413" t="b">
        <v>1</v>
      </c>
    </row>
    <row r="8414" spans="1:20" x14ac:dyDescent="0.25">
      <c r="A8414" t="s">
        <v>236</v>
      </c>
      <c r="B8414" t="s">
        <v>236</v>
      </c>
      <c r="C8414" t="s">
        <v>237</v>
      </c>
      <c r="D8414" t="s">
        <v>4909</v>
      </c>
      <c r="F8414" t="s">
        <v>1438</v>
      </c>
      <c r="G8414" t="s">
        <v>4211</v>
      </c>
      <c r="H8414">
        <v>0</v>
      </c>
      <c r="I8414" t="s">
        <v>254</v>
      </c>
      <c r="J8414" t="s">
        <v>242</v>
      </c>
      <c r="K8414" t="s">
        <v>243</v>
      </c>
      <c r="L8414" t="s">
        <v>244</v>
      </c>
      <c r="M8414">
        <v>0</v>
      </c>
      <c r="N8414">
        <v>0</v>
      </c>
      <c r="O8414" t="s">
        <v>365</v>
      </c>
      <c r="P8414" t="s">
        <v>15716</v>
      </c>
      <c r="Q8414" t="s">
        <v>4912</v>
      </c>
      <c r="R8414" t="s">
        <v>9379</v>
      </c>
      <c r="S8414" t="s">
        <v>249</v>
      </c>
      <c r="T8414" t="b">
        <v>0</v>
      </c>
    </row>
    <row r="8415" spans="1:20" x14ac:dyDescent="0.25">
      <c r="A8415" t="s">
        <v>259</v>
      </c>
      <c r="B8415" t="s">
        <v>260</v>
      </c>
      <c r="C8415" t="s">
        <v>237</v>
      </c>
      <c r="D8415" t="s">
        <v>2086</v>
      </c>
      <c r="E8415" t="s">
        <v>1992</v>
      </c>
      <c r="F8415" t="s">
        <v>11224</v>
      </c>
      <c r="G8415" t="s">
        <v>11225</v>
      </c>
      <c r="H8415">
        <v>4.5119999999999996</v>
      </c>
      <c r="I8415" t="s">
        <v>265</v>
      </c>
      <c r="J8415" t="s">
        <v>242</v>
      </c>
      <c r="K8415" t="s">
        <v>243</v>
      </c>
      <c r="L8415" t="s">
        <v>244</v>
      </c>
      <c r="M8415">
        <v>0</v>
      </c>
      <c r="N8415">
        <v>4.5119999999999996</v>
      </c>
      <c r="O8415" t="s">
        <v>324</v>
      </c>
      <c r="P8415" t="s">
        <v>15717</v>
      </c>
      <c r="Q8415" t="s">
        <v>2091</v>
      </c>
      <c r="R8415" t="s">
        <v>15718</v>
      </c>
      <c r="S8415" t="s">
        <v>270</v>
      </c>
      <c r="T8415" t="b">
        <v>1</v>
      </c>
    </row>
    <row r="8416" spans="1:20" x14ac:dyDescent="0.25">
      <c r="A8416" t="s">
        <v>259</v>
      </c>
      <c r="B8416" t="s">
        <v>260</v>
      </c>
      <c r="C8416" t="s">
        <v>294</v>
      </c>
      <c r="D8416" t="s">
        <v>2086</v>
      </c>
      <c r="E8416" t="s">
        <v>1992</v>
      </c>
      <c r="F8416" t="s">
        <v>11224</v>
      </c>
      <c r="G8416" t="s">
        <v>11225</v>
      </c>
      <c r="H8416">
        <v>2.3039999999999998</v>
      </c>
      <c r="I8416" t="s">
        <v>265</v>
      </c>
      <c r="J8416" t="s">
        <v>242</v>
      </c>
      <c r="K8416" t="s">
        <v>243</v>
      </c>
      <c r="L8416" t="s">
        <v>244</v>
      </c>
      <c r="M8416">
        <v>0</v>
      </c>
      <c r="N8416">
        <v>2.3039999999999998</v>
      </c>
      <c r="O8416" t="s">
        <v>324</v>
      </c>
      <c r="P8416" t="s">
        <v>15717</v>
      </c>
      <c r="Q8416" t="s">
        <v>2091</v>
      </c>
      <c r="R8416" t="s">
        <v>15718</v>
      </c>
      <c r="S8416" t="s">
        <v>270</v>
      </c>
      <c r="T8416" t="b">
        <v>1</v>
      </c>
    </row>
    <row r="8417" spans="1:20" x14ac:dyDescent="0.25">
      <c r="A8417" t="s">
        <v>259</v>
      </c>
      <c r="B8417" t="s">
        <v>260</v>
      </c>
      <c r="C8417" t="s">
        <v>237</v>
      </c>
      <c r="D8417" t="s">
        <v>1621</v>
      </c>
      <c r="E8417" t="s">
        <v>4309</v>
      </c>
      <c r="F8417" t="s">
        <v>4310</v>
      </c>
      <c r="G8417" t="s">
        <v>4310</v>
      </c>
      <c r="H8417">
        <v>3.6999999999999998E-2</v>
      </c>
      <c r="I8417" t="s">
        <v>265</v>
      </c>
      <c r="J8417" t="s">
        <v>242</v>
      </c>
      <c r="K8417" t="s">
        <v>243</v>
      </c>
      <c r="L8417" t="s">
        <v>244</v>
      </c>
      <c r="M8417">
        <v>0</v>
      </c>
      <c r="N8417">
        <v>3.6999999999999998E-2</v>
      </c>
      <c r="O8417" t="s">
        <v>446</v>
      </c>
      <c r="P8417" t="s">
        <v>15719</v>
      </c>
      <c r="Q8417" t="s">
        <v>1625</v>
      </c>
      <c r="R8417" t="s">
        <v>15720</v>
      </c>
      <c r="S8417" t="s">
        <v>270</v>
      </c>
      <c r="T8417" t="b">
        <v>1</v>
      </c>
    </row>
    <row r="8418" spans="1:20" x14ac:dyDescent="0.25">
      <c r="A8418" t="s">
        <v>259</v>
      </c>
      <c r="B8418" t="s">
        <v>260</v>
      </c>
      <c r="C8418" t="s">
        <v>294</v>
      </c>
      <c r="D8418" t="s">
        <v>1621</v>
      </c>
      <c r="E8418" t="s">
        <v>4309</v>
      </c>
      <c r="F8418" t="s">
        <v>4310</v>
      </c>
      <c r="G8418" t="s">
        <v>4310</v>
      </c>
      <c r="H8418">
        <v>1.66E-2</v>
      </c>
      <c r="I8418" t="s">
        <v>265</v>
      </c>
      <c r="J8418" t="s">
        <v>242</v>
      </c>
      <c r="K8418" t="s">
        <v>243</v>
      </c>
      <c r="L8418" t="s">
        <v>244</v>
      </c>
      <c r="M8418">
        <v>0</v>
      </c>
      <c r="N8418">
        <v>1.66E-2</v>
      </c>
      <c r="O8418" t="s">
        <v>446</v>
      </c>
      <c r="P8418" t="s">
        <v>15719</v>
      </c>
      <c r="Q8418" t="s">
        <v>1625</v>
      </c>
      <c r="R8418" t="s">
        <v>15720</v>
      </c>
      <c r="S8418" t="s">
        <v>270</v>
      </c>
      <c r="T8418" t="b">
        <v>1</v>
      </c>
    </row>
    <row r="8419" spans="1:20" x14ac:dyDescent="0.25">
      <c r="A8419" t="s">
        <v>236</v>
      </c>
      <c r="B8419" t="s">
        <v>335</v>
      </c>
      <c r="C8419" t="s">
        <v>237</v>
      </c>
      <c r="D8419" t="s">
        <v>335</v>
      </c>
      <c r="F8419" t="s">
        <v>1368</v>
      </c>
      <c r="G8419" t="s">
        <v>1439</v>
      </c>
      <c r="H8419">
        <v>2.8000000000000001E-2</v>
      </c>
      <c r="I8419" t="s">
        <v>341</v>
      </c>
      <c r="J8419" t="s">
        <v>242</v>
      </c>
      <c r="K8419" t="s">
        <v>243</v>
      </c>
      <c r="L8419" t="s">
        <v>244</v>
      </c>
      <c r="M8419">
        <v>0</v>
      </c>
      <c r="N8419">
        <v>2.8000000000000001E-2</v>
      </c>
      <c r="O8419" t="s">
        <v>562</v>
      </c>
      <c r="P8419" t="s">
        <v>15721</v>
      </c>
      <c r="Q8419" t="s">
        <v>494</v>
      </c>
      <c r="R8419" t="s">
        <v>2349</v>
      </c>
      <c r="S8419" t="s">
        <v>346</v>
      </c>
      <c r="T8419" t="b">
        <v>1</v>
      </c>
    </row>
    <row r="8420" spans="1:20" x14ac:dyDescent="0.25">
      <c r="A8420" t="s">
        <v>259</v>
      </c>
      <c r="B8420" t="s">
        <v>260</v>
      </c>
      <c r="C8420" t="s">
        <v>237</v>
      </c>
      <c r="D8420" t="s">
        <v>627</v>
      </c>
      <c r="E8420" t="s">
        <v>2064</v>
      </c>
      <c r="F8420" t="s">
        <v>11704</v>
      </c>
      <c r="G8420" t="s">
        <v>11704</v>
      </c>
      <c r="H8420">
        <v>4.6079999999999997</v>
      </c>
      <c r="I8420" t="s">
        <v>265</v>
      </c>
      <c r="J8420" t="s">
        <v>242</v>
      </c>
      <c r="K8420" t="s">
        <v>243</v>
      </c>
      <c r="L8420" t="s">
        <v>244</v>
      </c>
      <c r="M8420">
        <v>0</v>
      </c>
      <c r="N8420">
        <v>4.6079999999999997</v>
      </c>
      <c r="O8420" t="s">
        <v>324</v>
      </c>
      <c r="P8420" t="s">
        <v>12507</v>
      </c>
      <c r="Q8420" t="s">
        <v>631</v>
      </c>
      <c r="R8420" t="s">
        <v>15722</v>
      </c>
      <c r="S8420" t="s">
        <v>270</v>
      </c>
      <c r="T8420" t="b">
        <v>0</v>
      </c>
    </row>
    <row r="8421" spans="1:20" x14ac:dyDescent="0.25">
      <c r="A8421" t="s">
        <v>259</v>
      </c>
      <c r="B8421" t="s">
        <v>260</v>
      </c>
      <c r="C8421" t="s">
        <v>336</v>
      </c>
      <c r="D8421" t="s">
        <v>627</v>
      </c>
      <c r="E8421" t="s">
        <v>2064</v>
      </c>
      <c r="F8421" t="s">
        <v>11704</v>
      </c>
      <c r="G8421" t="s">
        <v>11704</v>
      </c>
      <c r="H8421">
        <v>23816</v>
      </c>
      <c r="I8421" t="s">
        <v>265</v>
      </c>
      <c r="J8421" t="s">
        <v>242</v>
      </c>
      <c r="K8421" t="s">
        <v>243</v>
      </c>
      <c r="L8421" t="s">
        <v>244</v>
      </c>
      <c r="M8421">
        <v>0</v>
      </c>
      <c r="N8421">
        <v>23816</v>
      </c>
      <c r="O8421" t="s">
        <v>324</v>
      </c>
      <c r="P8421" t="s">
        <v>12507</v>
      </c>
      <c r="Q8421" t="s">
        <v>631</v>
      </c>
      <c r="R8421" t="s">
        <v>15723</v>
      </c>
      <c r="S8421" t="s">
        <v>270</v>
      </c>
      <c r="T8421" t="b">
        <v>0</v>
      </c>
    </row>
    <row r="8422" spans="1:20" x14ac:dyDescent="0.25">
      <c r="A8422" t="s">
        <v>259</v>
      </c>
      <c r="B8422" t="s">
        <v>260</v>
      </c>
      <c r="C8422" t="s">
        <v>336</v>
      </c>
      <c r="D8422" t="s">
        <v>627</v>
      </c>
      <c r="E8422" t="s">
        <v>2064</v>
      </c>
      <c r="F8422" t="s">
        <v>11704</v>
      </c>
      <c r="G8422" t="s">
        <v>11704</v>
      </c>
      <c r="H8422">
        <v>46017</v>
      </c>
      <c r="I8422" t="s">
        <v>265</v>
      </c>
      <c r="J8422" t="s">
        <v>242</v>
      </c>
      <c r="K8422" t="s">
        <v>243</v>
      </c>
      <c r="L8422" t="s">
        <v>244</v>
      </c>
      <c r="M8422">
        <v>0</v>
      </c>
      <c r="N8422">
        <v>46017</v>
      </c>
      <c r="O8422" t="s">
        <v>324</v>
      </c>
      <c r="P8422" t="s">
        <v>12507</v>
      </c>
      <c r="Q8422" t="s">
        <v>631</v>
      </c>
      <c r="R8422" t="s">
        <v>15724</v>
      </c>
      <c r="S8422" t="s">
        <v>270</v>
      </c>
      <c r="T8422" t="b">
        <v>0</v>
      </c>
    </row>
    <row r="8423" spans="1:20" x14ac:dyDescent="0.25">
      <c r="A8423" t="s">
        <v>259</v>
      </c>
      <c r="B8423" t="s">
        <v>260</v>
      </c>
      <c r="C8423" t="s">
        <v>237</v>
      </c>
      <c r="D8423" t="s">
        <v>1033</v>
      </c>
      <c r="E8423" t="s">
        <v>4578</v>
      </c>
      <c r="F8423" t="s">
        <v>15725</v>
      </c>
      <c r="G8423" t="s">
        <v>15725</v>
      </c>
      <c r="H8423">
        <v>0.79310400000000003</v>
      </c>
      <c r="I8423" t="s">
        <v>265</v>
      </c>
      <c r="J8423" t="s">
        <v>242</v>
      </c>
      <c r="K8423" t="s">
        <v>243</v>
      </c>
      <c r="L8423" t="s">
        <v>244</v>
      </c>
      <c r="M8423">
        <v>0</v>
      </c>
      <c r="N8423">
        <v>0.79310400000000003</v>
      </c>
      <c r="O8423" t="s">
        <v>372</v>
      </c>
      <c r="P8423" t="s">
        <v>15726</v>
      </c>
      <c r="Q8423" t="s">
        <v>1037</v>
      </c>
      <c r="R8423" t="s">
        <v>15727</v>
      </c>
      <c r="S8423" t="s">
        <v>270</v>
      </c>
      <c r="T8423" t="b">
        <v>1</v>
      </c>
    </row>
    <row r="8424" spans="1:20" x14ac:dyDescent="0.25">
      <c r="A8424" t="s">
        <v>259</v>
      </c>
      <c r="B8424" t="s">
        <v>260</v>
      </c>
      <c r="C8424" t="s">
        <v>294</v>
      </c>
      <c r="D8424" t="s">
        <v>1033</v>
      </c>
      <c r="E8424" t="s">
        <v>4578</v>
      </c>
      <c r="F8424" t="s">
        <v>15725</v>
      </c>
      <c r="G8424" t="s">
        <v>15725</v>
      </c>
      <c r="H8424">
        <v>0.2712</v>
      </c>
      <c r="I8424" t="s">
        <v>265</v>
      </c>
      <c r="J8424" t="s">
        <v>242</v>
      </c>
      <c r="K8424" t="s">
        <v>243</v>
      </c>
      <c r="L8424" t="s">
        <v>244</v>
      </c>
      <c r="M8424">
        <v>0</v>
      </c>
      <c r="N8424">
        <v>0.2712</v>
      </c>
      <c r="O8424" t="s">
        <v>372</v>
      </c>
      <c r="P8424" t="s">
        <v>15726</v>
      </c>
      <c r="Q8424" t="s">
        <v>1037</v>
      </c>
      <c r="R8424" t="s">
        <v>15727</v>
      </c>
      <c r="S8424" t="s">
        <v>270</v>
      </c>
      <c r="T8424" t="b">
        <v>1</v>
      </c>
    </row>
    <row r="8425" spans="1:20" x14ac:dyDescent="0.25">
      <c r="A8425" t="s">
        <v>259</v>
      </c>
      <c r="B8425" t="s">
        <v>260</v>
      </c>
      <c r="C8425" t="s">
        <v>237</v>
      </c>
      <c r="D8425" t="s">
        <v>3619</v>
      </c>
      <c r="E8425" t="s">
        <v>4917</v>
      </c>
      <c r="F8425" t="s">
        <v>11599</v>
      </c>
      <c r="G8425" t="s">
        <v>11599</v>
      </c>
      <c r="H8425">
        <v>0.91200000000000003</v>
      </c>
      <c r="I8425" t="s">
        <v>265</v>
      </c>
      <c r="J8425" t="s">
        <v>242</v>
      </c>
      <c r="K8425" t="s">
        <v>243</v>
      </c>
      <c r="L8425" t="s">
        <v>244</v>
      </c>
      <c r="M8425">
        <v>0</v>
      </c>
      <c r="N8425">
        <v>0.91200000000000003</v>
      </c>
      <c r="O8425" t="s">
        <v>721</v>
      </c>
      <c r="P8425" t="s">
        <v>15728</v>
      </c>
      <c r="Q8425" t="s">
        <v>3623</v>
      </c>
      <c r="R8425" t="s">
        <v>15729</v>
      </c>
      <c r="S8425" t="s">
        <v>270</v>
      </c>
      <c r="T8425" t="b">
        <v>1</v>
      </c>
    </row>
    <row r="8426" spans="1:20" x14ac:dyDescent="0.25">
      <c r="A8426" t="s">
        <v>236</v>
      </c>
      <c r="B8426" t="s">
        <v>236</v>
      </c>
      <c r="C8426" t="s">
        <v>237</v>
      </c>
      <c r="D8426" t="s">
        <v>566</v>
      </c>
      <c r="F8426" t="s">
        <v>302</v>
      </c>
      <c r="G8426" t="s">
        <v>2432</v>
      </c>
      <c r="H8426">
        <v>0.13</v>
      </c>
      <c r="I8426">
        <v>100</v>
      </c>
      <c r="J8426" t="s">
        <v>242</v>
      </c>
      <c r="K8426" t="s">
        <v>243</v>
      </c>
      <c r="L8426" t="s">
        <v>244</v>
      </c>
      <c r="M8426">
        <v>0</v>
      </c>
      <c r="N8426">
        <v>0.13</v>
      </c>
      <c r="O8426" t="s">
        <v>569</v>
      </c>
      <c r="P8426" t="s">
        <v>2433</v>
      </c>
      <c r="Q8426" t="s">
        <v>571</v>
      </c>
      <c r="R8426" t="s">
        <v>3646</v>
      </c>
      <c r="S8426" t="s">
        <v>249</v>
      </c>
      <c r="T8426" t="b">
        <v>1</v>
      </c>
    </row>
    <row r="8427" spans="1:20" x14ac:dyDescent="0.25">
      <c r="A8427" t="s">
        <v>259</v>
      </c>
      <c r="B8427" t="s">
        <v>260</v>
      </c>
      <c r="C8427" t="s">
        <v>237</v>
      </c>
      <c r="D8427" t="s">
        <v>740</v>
      </c>
      <c r="E8427" t="s">
        <v>1026</v>
      </c>
      <c r="F8427" t="s">
        <v>15730</v>
      </c>
      <c r="G8427" t="s">
        <v>15731</v>
      </c>
      <c r="H8427">
        <v>0.1825</v>
      </c>
      <c r="I8427" t="s">
        <v>265</v>
      </c>
      <c r="J8427" t="s">
        <v>242</v>
      </c>
      <c r="K8427" t="s">
        <v>243</v>
      </c>
      <c r="L8427" t="s">
        <v>244</v>
      </c>
      <c r="M8427">
        <v>0</v>
      </c>
      <c r="N8427">
        <v>0.1825</v>
      </c>
      <c r="O8427" t="s">
        <v>446</v>
      </c>
      <c r="P8427" t="s">
        <v>15732</v>
      </c>
      <c r="Q8427" t="s">
        <v>744</v>
      </c>
      <c r="R8427" t="s">
        <v>15733</v>
      </c>
      <c r="S8427" t="s">
        <v>270</v>
      </c>
      <c r="T8427" t="b">
        <v>1</v>
      </c>
    </row>
    <row r="8428" spans="1:20" x14ac:dyDescent="0.25">
      <c r="A8428" t="s">
        <v>259</v>
      </c>
      <c r="B8428" t="s">
        <v>260</v>
      </c>
      <c r="C8428" t="s">
        <v>294</v>
      </c>
      <c r="D8428" t="s">
        <v>740</v>
      </c>
      <c r="E8428" t="s">
        <v>1026</v>
      </c>
      <c r="F8428" t="s">
        <v>15730</v>
      </c>
      <c r="G8428" t="s">
        <v>15731</v>
      </c>
      <c r="H8428">
        <v>0.1135</v>
      </c>
      <c r="I8428" t="s">
        <v>265</v>
      </c>
      <c r="J8428" t="s">
        <v>242</v>
      </c>
      <c r="K8428" t="s">
        <v>243</v>
      </c>
      <c r="L8428" t="s">
        <v>244</v>
      </c>
      <c r="M8428">
        <v>0</v>
      </c>
      <c r="N8428">
        <v>0.1135</v>
      </c>
      <c r="O8428" t="s">
        <v>446</v>
      </c>
      <c r="P8428" t="s">
        <v>15732</v>
      </c>
      <c r="Q8428" t="s">
        <v>744</v>
      </c>
      <c r="R8428" t="s">
        <v>15733</v>
      </c>
      <c r="S8428" t="s">
        <v>270</v>
      </c>
      <c r="T8428" t="b">
        <v>1</v>
      </c>
    </row>
    <row r="8429" spans="1:20" x14ac:dyDescent="0.25">
      <c r="A8429" t="s">
        <v>259</v>
      </c>
      <c r="B8429" t="s">
        <v>260</v>
      </c>
      <c r="C8429" t="s">
        <v>237</v>
      </c>
      <c r="D8429" t="s">
        <v>412</v>
      </c>
      <c r="E8429" t="s">
        <v>783</v>
      </c>
      <c r="F8429" t="s">
        <v>5336</v>
      </c>
      <c r="G8429" t="s">
        <v>5336</v>
      </c>
      <c r="H8429">
        <v>4.282</v>
      </c>
      <c r="I8429" t="s">
        <v>265</v>
      </c>
      <c r="J8429" t="s">
        <v>242</v>
      </c>
      <c r="K8429" t="s">
        <v>243</v>
      </c>
      <c r="L8429" t="s">
        <v>244</v>
      </c>
      <c r="M8429">
        <v>0</v>
      </c>
      <c r="N8429">
        <v>4.282</v>
      </c>
      <c r="O8429" t="s">
        <v>372</v>
      </c>
      <c r="P8429" t="s">
        <v>15734</v>
      </c>
      <c r="Q8429" t="s">
        <v>416</v>
      </c>
      <c r="R8429" t="s">
        <v>15735</v>
      </c>
      <c r="S8429" t="s">
        <v>270</v>
      </c>
      <c r="T8429" t="b">
        <v>1</v>
      </c>
    </row>
    <row r="8430" spans="1:20" x14ac:dyDescent="0.25">
      <c r="A8430" t="s">
        <v>259</v>
      </c>
      <c r="B8430" t="s">
        <v>260</v>
      </c>
      <c r="C8430" t="s">
        <v>237</v>
      </c>
      <c r="D8430" t="s">
        <v>1501</v>
      </c>
      <c r="E8430" t="s">
        <v>1965</v>
      </c>
      <c r="F8430" t="s">
        <v>15736</v>
      </c>
      <c r="G8430" t="s">
        <v>15736</v>
      </c>
      <c r="H8430">
        <v>1.008</v>
      </c>
      <c r="I8430" t="s">
        <v>265</v>
      </c>
      <c r="J8430" t="s">
        <v>242</v>
      </c>
      <c r="K8430" t="s">
        <v>243</v>
      </c>
      <c r="L8430" t="s">
        <v>244</v>
      </c>
      <c r="M8430">
        <v>0</v>
      </c>
      <c r="N8430">
        <v>1.008</v>
      </c>
      <c r="O8430" t="s">
        <v>1309</v>
      </c>
      <c r="P8430" t="s">
        <v>10837</v>
      </c>
      <c r="Q8430" t="s">
        <v>1505</v>
      </c>
      <c r="R8430" t="s">
        <v>15737</v>
      </c>
      <c r="S8430" t="s">
        <v>270</v>
      </c>
      <c r="T8430" t="b">
        <v>0</v>
      </c>
    </row>
    <row r="8431" spans="1:20" x14ac:dyDescent="0.25">
      <c r="A8431" t="s">
        <v>259</v>
      </c>
      <c r="B8431" t="s">
        <v>260</v>
      </c>
      <c r="C8431" t="s">
        <v>336</v>
      </c>
      <c r="D8431" t="s">
        <v>1501</v>
      </c>
      <c r="E8431" t="s">
        <v>1965</v>
      </c>
      <c r="F8431" t="s">
        <v>15736</v>
      </c>
      <c r="G8431" t="s">
        <v>15736</v>
      </c>
      <c r="H8431">
        <v>5481</v>
      </c>
      <c r="I8431" t="s">
        <v>265</v>
      </c>
      <c r="J8431" t="s">
        <v>242</v>
      </c>
      <c r="K8431" t="s">
        <v>243</v>
      </c>
      <c r="L8431" t="s">
        <v>244</v>
      </c>
      <c r="M8431">
        <v>0</v>
      </c>
      <c r="N8431">
        <v>5481</v>
      </c>
      <c r="O8431" t="s">
        <v>1212</v>
      </c>
      <c r="P8431" t="s">
        <v>10837</v>
      </c>
      <c r="Q8431" t="s">
        <v>1505</v>
      </c>
      <c r="R8431" t="s">
        <v>15738</v>
      </c>
      <c r="S8431" t="s">
        <v>270</v>
      </c>
      <c r="T8431" t="b">
        <v>0</v>
      </c>
    </row>
    <row r="8432" spans="1:20" x14ac:dyDescent="0.25">
      <c r="A8432" t="s">
        <v>259</v>
      </c>
      <c r="B8432" t="s">
        <v>260</v>
      </c>
      <c r="C8432" t="s">
        <v>336</v>
      </c>
      <c r="D8432" t="s">
        <v>1501</v>
      </c>
      <c r="E8432" t="s">
        <v>1965</v>
      </c>
      <c r="F8432" t="s">
        <v>15736</v>
      </c>
      <c r="G8432" t="s">
        <v>15736</v>
      </c>
      <c r="H8432">
        <v>10514</v>
      </c>
      <c r="I8432" t="s">
        <v>265</v>
      </c>
      <c r="J8432" t="s">
        <v>242</v>
      </c>
      <c r="K8432" t="s">
        <v>243</v>
      </c>
      <c r="L8432" t="s">
        <v>244</v>
      </c>
      <c r="M8432">
        <v>0</v>
      </c>
      <c r="N8432">
        <v>10514</v>
      </c>
      <c r="O8432" t="s">
        <v>1212</v>
      </c>
      <c r="P8432" t="s">
        <v>10837</v>
      </c>
      <c r="Q8432" t="s">
        <v>1505</v>
      </c>
      <c r="R8432" t="s">
        <v>15739</v>
      </c>
      <c r="S8432" t="s">
        <v>270</v>
      </c>
      <c r="T8432" t="b">
        <v>0</v>
      </c>
    </row>
    <row r="8433" spans="1:20" x14ac:dyDescent="0.25">
      <c r="A8433" t="s">
        <v>259</v>
      </c>
      <c r="B8433" t="s">
        <v>260</v>
      </c>
      <c r="C8433" t="s">
        <v>237</v>
      </c>
      <c r="D8433" t="s">
        <v>891</v>
      </c>
      <c r="E8433" t="s">
        <v>803</v>
      </c>
      <c r="F8433" t="s">
        <v>15740</v>
      </c>
      <c r="G8433" t="s">
        <v>15741</v>
      </c>
      <c r="H8433">
        <v>2.5514999999999999E-2</v>
      </c>
      <c r="I8433" t="s">
        <v>265</v>
      </c>
      <c r="J8433" t="s">
        <v>242</v>
      </c>
      <c r="K8433" t="s">
        <v>243</v>
      </c>
      <c r="L8433" t="s">
        <v>244</v>
      </c>
      <c r="M8433">
        <v>0</v>
      </c>
      <c r="N8433">
        <v>2.5514999999999999E-2</v>
      </c>
      <c r="O8433" t="s">
        <v>372</v>
      </c>
      <c r="P8433" t="s">
        <v>15742</v>
      </c>
      <c r="Q8433" t="s">
        <v>895</v>
      </c>
      <c r="R8433" t="s">
        <v>15743</v>
      </c>
      <c r="S8433" t="s">
        <v>270</v>
      </c>
      <c r="T8433" t="b">
        <v>1</v>
      </c>
    </row>
    <row r="8434" spans="1:20" x14ac:dyDescent="0.25">
      <c r="A8434" t="s">
        <v>236</v>
      </c>
      <c r="B8434" t="s">
        <v>236</v>
      </c>
      <c r="C8434" t="s">
        <v>237</v>
      </c>
      <c r="D8434" t="s">
        <v>566</v>
      </c>
      <c r="F8434" t="s">
        <v>484</v>
      </c>
      <c r="G8434" t="s">
        <v>1421</v>
      </c>
      <c r="H8434">
        <v>5.1999999999999998E-3</v>
      </c>
      <c r="I8434" t="s">
        <v>254</v>
      </c>
      <c r="J8434" t="s">
        <v>242</v>
      </c>
      <c r="K8434" t="s">
        <v>243</v>
      </c>
      <c r="L8434" t="s">
        <v>244</v>
      </c>
      <c r="M8434">
        <v>0</v>
      </c>
      <c r="N8434">
        <v>5.1999999999999998E-3</v>
      </c>
      <c r="O8434" t="s">
        <v>569</v>
      </c>
      <c r="P8434" t="s">
        <v>1422</v>
      </c>
      <c r="Q8434" t="s">
        <v>571</v>
      </c>
      <c r="R8434" t="s">
        <v>626</v>
      </c>
      <c r="S8434" t="s">
        <v>249</v>
      </c>
      <c r="T8434" t="b">
        <v>0</v>
      </c>
    </row>
    <row r="8435" spans="1:20" x14ac:dyDescent="0.25">
      <c r="A8435" t="s">
        <v>259</v>
      </c>
      <c r="B8435" t="s">
        <v>260</v>
      </c>
      <c r="C8435" t="s">
        <v>237</v>
      </c>
      <c r="D8435" t="s">
        <v>1343</v>
      </c>
      <c r="E8435" t="s">
        <v>497</v>
      </c>
      <c r="F8435" t="s">
        <v>12966</v>
      </c>
      <c r="G8435" t="s">
        <v>12966</v>
      </c>
      <c r="H8435">
        <v>0.24299999999999999</v>
      </c>
      <c r="I8435" t="s">
        <v>265</v>
      </c>
      <c r="J8435" t="s">
        <v>242</v>
      </c>
      <c r="K8435" t="s">
        <v>243</v>
      </c>
      <c r="L8435" t="s">
        <v>244</v>
      </c>
      <c r="M8435">
        <v>0</v>
      </c>
      <c r="N8435">
        <v>0.24299999999999999</v>
      </c>
      <c r="O8435" t="s">
        <v>446</v>
      </c>
      <c r="P8435" t="s">
        <v>15744</v>
      </c>
      <c r="Q8435" t="s">
        <v>1347</v>
      </c>
      <c r="R8435" t="s">
        <v>15745</v>
      </c>
      <c r="S8435" t="s">
        <v>270</v>
      </c>
      <c r="T8435" t="b">
        <v>1</v>
      </c>
    </row>
    <row r="8436" spans="1:20" x14ac:dyDescent="0.25">
      <c r="A8436" t="s">
        <v>259</v>
      </c>
      <c r="B8436" t="s">
        <v>260</v>
      </c>
      <c r="C8436" t="s">
        <v>294</v>
      </c>
      <c r="D8436" t="s">
        <v>1343</v>
      </c>
      <c r="E8436" t="s">
        <v>497</v>
      </c>
      <c r="F8436" t="s">
        <v>12966</v>
      </c>
      <c r="G8436" t="s">
        <v>12966</v>
      </c>
      <c r="H8436">
        <v>0.107</v>
      </c>
      <c r="I8436" t="s">
        <v>265</v>
      </c>
      <c r="J8436" t="s">
        <v>242</v>
      </c>
      <c r="K8436" t="s">
        <v>243</v>
      </c>
      <c r="L8436" t="s">
        <v>244</v>
      </c>
      <c r="M8436">
        <v>0</v>
      </c>
      <c r="N8436">
        <v>0.107</v>
      </c>
      <c r="O8436" t="s">
        <v>446</v>
      </c>
      <c r="P8436" t="s">
        <v>15744</v>
      </c>
      <c r="Q8436" t="s">
        <v>1347</v>
      </c>
      <c r="R8436" t="s">
        <v>15745</v>
      </c>
      <c r="S8436" t="s">
        <v>270</v>
      </c>
      <c r="T8436" t="b">
        <v>1</v>
      </c>
    </row>
    <row r="8437" spans="1:20" x14ac:dyDescent="0.25">
      <c r="A8437" t="s">
        <v>259</v>
      </c>
      <c r="B8437" t="s">
        <v>260</v>
      </c>
      <c r="C8437" t="s">
        <v>237</v>
      </c>
      <c r="D8437" t="s">
        <v>1424</v>
      </c>
      <c r="E8437" t="s">
        <v>607</v>
      </c>
      <c r="F8437" t="s">
        <v>12706</v>
      </c>
      <c r="G8437" t="s">
        <v>12707</v>
      </c>
      <c r="H8437">
        <v>2.4840399999999998</v>
      </c>
      <c r="I8437" t="s">
        <v>265</v>
      </c>
      <c r="J8437" t="s">
        <v>242</v>
      </c>
      <c r="K8437" t="s">
        <v>243</v>
      </c>
      <c r="L8437" t="s">
        <v>244</v>
      </c>
      <c r="M8437">
        <v>0</v>
      </c>
      <c r="N8437">
        <v>2.4840399999999998</v>
      </c>
      <c r="O8437" t="s">
        <v>372</v>
      </c>
      <c r="P8437" t="s">
        <v>15746</v>
      </c>
      <c r="Q8437" t="s">
        <v>1426</v>
      </c>
      <c r="R8437" t="s">
        <v>15747</v>
      </c>
      <c r="S8437" t="s">
        <v>270</v>
      </c>
      <c r="T8437" t="b">
        <v>1</v>
      </c>
    </row>
    <row r="8438" spans="1:20" x14ac:dyDescent="0.25">
      <c r="A8438" t="s">
        <v>259</v>
      </c>
      <c r="B8438" t="s">
        <v>260</v>
      </c>
      <c r="C8438" t="s">
        <v>294</v>
      </c>
      <c r="D8438" t="s">
        <v>1424</v>
      </c>
      <c r="E8438" t="s">
        <v>607</v>
      </c>
      <c r="F8438" t="s">
        <v>12706</v>
      </c>
      <c r="G8438" t="s">
        <v>12707</v>
      </c>
      <c r="H8438">
        <v>1.9092249999999999</v>
      </c>
      <c r="I8438" t="s">
        <v>265</v>
      </c>
      <c r="J8438" t="s">
        <v>242</v>
      </c>
      <c r="K8438" t="s">
        <v>243</v>
      </c>
      <c r="L8438" t="s">
        <v>244</v>
      </c>
      <c r="M8438">
        <v>0</v>
      </c>
      <c r="N8438">
        <v>1.9092249999999999</v>
      </c>
      <c r="O8438" t="s">
        <v>372</v>
      </c>
      <c r="P8438" t="s">
        <v>15746</v>
      </c>
      <c r="Q8438" t="s">
        <v>1426</v>
      </c>
      <c r="R8438" t="s">
        <v>15747</v>
      </c>
      <c r="S8438" t="s">
        <v>270</v>
      </c>
      <c r="T8438" t="b">
        <v>1</v>
      </c>
    </row>
    <row r="8439" spans="1:20" x14ac:dyDescent="0.25">
      <c r="A8439" t="s">
        <v>259</v>
      </c>
      <c r="B8439" t="s">
        <v>260</v>
      </c>
      <c r="C8439" t="s">
        <v>237</v>
      </c>
      <c r="D8439" t="s">
        <v>320</v>
      </c>
      <c r="E8439" t="s">
        <v>4207</v>
      </c>
      <c r="F8439" t="s">
        <v>15748</v>
      </c>
      <c r="G8439" t="s">
        <v>15749</v>
      </c>
      <c r="H8439">
        <v>0.45521299999999998</v>
      </c>
      <c r="I8439" t="s">
        <v>265</v>
      </c>
      <c r="J8439" t="s">
        <v>242</v>
      </c>
      <c r="K8439" t="s">
        <v>243</v>
      </c>
      <c r="L8439" t="s">
        <v>244</v>
      </c>
      <c r="M8439">
        <v>0</v>
      </c>
      <c r="N8439">
        <v>0.45521299999999998</v>
      </c>
      <c r="O8439" t="s">
        <v>372</v>
      </c>
      <c r="P8439" t="s">
        <v>15750</v>
      </c>
      <c r="Q8439" t="s">
        <v>326</v>
      </c>
      <c r="R8439" t="s">
        <v>15751</v>
      </c>
      <c r="S8439" t="s">
        <v>270</v>
      </c>
      <c r="T8439" t="b">
        <v>1</v>
      </c>
    </row>
    <row r="8440" spans="1:20" x14ac:dyDescent="0.25">
      <c r="A8440" t="s">
        <v>236</v>
      </c>
      <c r="B8440" t="s">
        <v>236</v>
      </c>
      <c r="C8440" t="s">
        <v>237</v>
      </c>
      <c r="D8440" t="s">
        <v>1198</v>
      </c>
      <c r="F8440" t="s">
        <v>2702</v>
      </c>
      <c r="G8440" t="s">
        <v>8062</v>
      </c>
      <c r="H8440">
        <v>1.5E-3</v>
      </c>
      <c r="I8440" t="s">
        <v>254</v>
      </c>
      <c r="J8440" t="s">
        <v>242</v>
      </c>
      <c r="K8440" t="s">
        <v>243</v>
      </c>
      <c r="L8440" t="s">
        <v>244</v>
      </c>
      <c r="M8440">
        <v>0</v>
      </c>
      <c r="N8440">
        <v>1.5E-3</v>
      </c>
      <c r="O8440" t="s">
        <v>395</v>
      </c>
      <c r="P8440" t="s">
        <v>8063</v>
      </c>
      <c r="Q8440" t="s">
        <v>1201</v>
      </c>
      <c r="R8440" t="s">
        <v>7620</v>
      </c>
      <c r="S8440" t="s">
        <v>249</v>
      </c>
      <c r="T8440" t="b">
        <v>0</v>
      </c>
    </row>
    <row r="8441" spans="1:20" x14ac:dyDescent="0.25">
      <c r="A8441" t="s">
        <v>236</v>
      </c>
      <c r="B8441" t="s">
        <v>236</v>
      </c>
      <c r="C8441" t="s">
        <v>237</v>
      </c>
      <c r="D8441" t="s">
        <v>483</v>
      </c>
      <c r="F8441" t="s">
        <v>1438</v>
      </c>
      <c r="G8441" t="s">
        <v>15752</v>
      </c>
      <c r="H8441">
        <v>1.4999999999999999E-2</v>
      </c>
      <c r="I8441" t="s">
        <v>254</v>
      </c>
      <c r="J8441" t="s">
        <v>242</v>
      </c>
      <c r="K8441" t="s">
        <v>243</v>
      </c>
      <c r="L8441" t="s">
        <v>244</v>
      </c>
      <c r="M8441">
        <v>0</v>
      </c>
      <c r="N8441">
        <v>1.4999999999999999E-2</v>
      </c>
      <c r="O8441" t="s">
        <v>395</v>
      </c>
      <c r="P8441" t="s">
        <v>15753</v>
      </c>
      <c r="Q8441" t="s">
        <v>488</v>
      </c>
      <c r="R8441" t="s">
        <v>1441</v>
      </c>
      <c r="S8441" t="s">
        <v>249</v>
      </c>
      <c r="T8441" t="b">
        <v>1</v>
      </c>
    </row>
    <row r="8442" spans="1:20" x14ac:dyDescent="0.25">
      <c r="A8442" t="s">
        <v>236</v>
      </c>
      <c r="B8442" t="s">
        <v>236</v>
      </c>
      <c r="C8442" t="s">
        <v>237</v>
      </c>
      <c r="D8442" t="s">
        <v>1198</v>
      </c>
      <c r="F8442" t="s">
        <v>356</v>
      </c>
      <c r="G8442" t="s">
        <v>1053</v>
      </c>
      <c r="H8442">
        <v>0</v>
      </c>
      <c r="I8442" t="s">
        <v>254</v>
      </c>
      <c r="J8442" t="s">
        <v>242</v>
      </c>
      <c r="K8442" t="s">
        <v>243</v>
      </c>
      <c r="L8442" t="s">
        <v>244</v>
      </c>
      <c r="M8442">
        <v>0</v>
      </c>
      <c r="N8442">
        <v>0</v>
      </c>
      <c r="O8442" t="s">
        <v>358</v>
      </c>
      <c r="P8442" t="s">
        <v>4670</v>
      </c>
      <c r="Q8442" t="s">
        <v>1201</v>
      </c>
      <c r="R8442" t="s">
        <v>1202</v>
      </c>
      <c r="S8442" t="s">
        <v>249</v>
      </c>
      <c r="T8442" t="b">
        <v>0</v>
      </c>
    </row>
    <row r="8443" spans="1:20" x14ac:dyDescent="0.25">
      <c r="A8443" t="s">
        <v>236</v>
      </c>
      <c r="B8443" t="s">
        <v>236</v>
      </c>
      <c r="C8443" t="s">
        <v>237</v>
      </c>
      <c r="D8443" t="s">
        <v>693</v>
      </c>
      <c r="E8443" t="s">
        <v>1135</v>
      </c>
      <c r="F8443" t="s">
        <v>15754</v>
      </c>
      <c r="G8443" t="s">
        <v>15755</v>
      </c>
      <c r="H8443">
        <v>5406.16</v>
      </c>
      <c r="I8443" t="s">
        <v>492</v>
      </c>
      <c r="J8443" t="s">
        <v>242</v>
      </c>
      <c r="K8443" t="s">
        <v>243</v>
      </c>
      <c r="L8443" t="s">
        <v>244</v>
      </c>
      <c r="M8443">
        <v>0</v>
      </c>
      <c r="N8443">
        <v>5406.16</v>
      </c>
      <c r="O8443" t="s">
        <v>298</v>
      </c>
      <c r="P8443" t="s">
        <v>15756</v>
      </c>
      <c r="Q8443" t="s">
        <v>699</v>
      </c>
      <c r="R8443" t="s">
        <v>15757</v>
      </c>
      <c r="S8443" t="s">
        <v>249</v>
      </c>
      <c r="T8443" t="b">
        <v>1</v>
      </c>
    </row>
    <row r="8444" spans="1:20" x14ac:dyDescent="0.25">
      <c r="A8444" t="s">
        <v>259</v>
      </c>
      <c r="B8444" t="s">
        <v>260</v>
      </c>
      <c r="C8444" t="s">
        <v>237</v>
      </c>
      <c r="D8444" t="s">
        <v>1343</v>
      </c>
      <c r="E8444" t="s">
        <v>7342</v>
      </c>
      <c r="F8444" t="s">
        <v>7343</v>
      </c>
      <c r="G8444" t="s">
        <v>7343</v>
      </c>
      <c r="H8444">
        <v>0.16875000000000001</v>
      </c>
      <c r="I8444" t="s">
        <v>265</v>
      </c>
      <c r="J8444" t="s">
        <v>242</v>
      </c>
      <c r="K8444" t="s">
        <v>243</v>
      </c>
      <c r="L8444" t="s">
        <v>244</v>
      </c>
      <c r="M8444">
        <v>0</v>
      </c>
      <c r="N8444">
        <v>0.16875000000000001</v>
      </c>
      <c r="O8444" t="s">
        <v>446</v>
      </c>
      <c r="P8444" t="s">
        <v>15758</v>
      </c>
      <c r="Q8444" t="s">
        <v>1347</v>
      </c>
      <c r="R8444" t="s">
        <v>15759</v>
      </c>
      <c r="S8444" t="s">
        <v>270</v>
      </c>
      <c r="T8444" t="b">
        <v>1</v>
      </c>
    </row>
    <row r="8445" spans="1:20" x14ac:dyDescent="0.25">
      <c r="A8445" t="s">
        <v>259</v>
      </c>
      <c r="B8445" t="s">
        <v>260</v>
      </c>
      <c r="C8445" t="s">
        <v>294</v>
      </c>
      <c r="D8445" t="s">
        <v>1343</v>
      </c>
      <c r="E8445" t="s">
        <v>7342</v>
      </c>
      <c r="F8445" t="s">
        <v>7343</v>
      </c>
      <c r="G8445" t="s">
        <v>7343</v>
      </c>
      <c r="H8445">
        <v>0.15049999999999999</v>
      </c>
      <c r="I8445" t="s">
        <v>265</v>
      </c>
      <c r="J8445" t="s">
        <v>242</v>
      </c>
      <c r="K8445" t="s">
        <v>243</v>
      </c>
      <c r="L8445" t="s">
        <v>244</v>
      </c>
      <c r="M8445">
        <v>0</v>
      </c>
      <c r="N8445">
        <v>0.15049999999999999</v>
      </c>
      <c r="O8445" t="s">
        <v>446</v>
      </c>
      <c r="P8445" t="s">
        <v>15758</v>
      </c>
      <c r="Q8445" t="s">
        <v>1347</v>
      </c>
      <c r="R8445" t="s">
        <v>15759</v>
      </c>
      <c r="S8445" t="s">
        <v>270</v>
      </c>
      <c r="T8445" t="b">
        <v>1</v>
      </c>
    </row>
    <row r="8446" spans="1:20" x14ac:dyDescent="0.25">
      <c r="A8446" t="s">
        <v>259</v>
      </c>
      <c r="B8446" t="s">
        <v>260</v>
      </c>
      <c r="C8446" t="s">
        <v>237</v>
      </c>
      <c r="D8446" t="s">
        <v>1489</v>
      </c>
      <c r="E8446" t="s">
        <v>8561</v>
      </c>
      <c r="F8446" t="s">
        <v>13686</v>
      </c>
      <c r="G8446" t="s">
        <v>13686</v>
      </c>
      <c r="H8446">
        <v>3.8399999999999997E-2</v>
      </c>
      <c r="I8446" t="s">
        <v>265</v>
      </c>
      <c r="J8446" t="s">
        <v>242</v>
      </c>
      <c r="K8446" t="s">
        <v>243</v>
      </c>
      <c r="L8446" t="s">
        <v>244</v>
      </c>
      <c r="M8446">
        <v>0</v>
      </c>
      <c r="N8446">
        <v>3.8399999999999997E-2</v>
      </c>
      <c r="O8446" t="s">
        <v>576</v>
      </c>
      <c r="P8446" t="s">
        <v>15760</v>
      </c>
      <c r="Q8446" t="s">
        <v>1493</v>
      </c>
      <c r="R8446" t="s">
        <v>15761</v>
      </c>
      <c r="S8446" t="s">
        <v>270</v>
      </c>
      <c r="T8446" t="b">
        <v>1</v>
      </c>
    </row>
    <row r="8447" spans="1:20" x14ac:dyDescent="0.25">
      <c r="A8447" t="s">
        <v>259</v>
      </c>
      <c r="B8447" t="s">
        <v>260</v>
      </c>
      <c r="C8447" t="s">
        <v>237</v>
      </c>
      <c r="D8447" t="s">
        <v>2258</v>
      </c>
      <c r="E8447" t="s">
        <v>4468</v>
      </c>
      <c r="F8447" t="s">
        <v>14256</v>
      </c>
      <c r="G8447" t="s">
        <v>14257</v>
      </c>
      <c r="H8447">
        <v>0.335808</v>
      </c>
      <c r="I8447" t="s">
        <v>265</v>
      </c>
      <c r="J8447" t="s">
        <v>242</v>
      </c>
      <c r="K8447" t="s">
        <v>243</v>
      </c>
      <c r="L8447" t="s">
        <v>244</v>
      </c>
      <c r="M8447">
        <v>0</v>
      </c>
      <c r="N8447">
        <v>0.335808</v>
      </c>
      <c r="O8447" t="s">
        <v>372</v>
      </c>
      <c r="P8447" t="s">
        <v>15762</v>
      </c>
      <c r="Q8447" t="s">
        <v>2263</v>
      </c>
      <c r="R8447" t="s">
        <v>15763</v>
      </c>
      <c r="S8447" t="s">
        <v>270</v>
      </c>
      <c r="T8447" t="b">
        <v>1</v>
      </c>
    </row>
    <row r="8448" spans="1:20" x14ac:dyDescent="0.25">
      <c r="A8448" t="s">
        <v>259</v>
      </c>
      <c r="B8448" t="s">
        <v>260</v>
      </c>
      <c r="C8448" t="s">
        <v>294</v>
      </c>
      <c r="D8448" t="s">
        <v>2258</v>
      </c>
      <c r="E8448" t="s">
        <v>4468</v>
      </c>
      <c r="F8448" t="s">
        <v>14256</v>
      </c>
      <c r="G8448" t="s">
        <v>14257</v>
      </c>
      <c r="H8448">
        <v>0.184361</v>
      </c>
      <c r="I8448" t="s">
        <v>265</v>
      </c>
      <c r="J8448" t="s">
        <v>242</v>
      </c>
      <c r="K8448" t="s">
        <v>243</v>
      </c>
      <c r="L8448" t="s">
        <v>244</v>
      </c>
      <c r="M8448">
        <v>0</v>
      </c>
      <c r="N8448">
        <v>0.184361</v>
      </c>
      <c r="O8448" t="s">
        <v>372</v>
      </c>
      <c r="P8448" t="s">
        <v>15762</v>
      </c>
      <c r="Q8448" t="s">
        <v>2263</v>
      </c>
      <c r="R8448" t="s">
        <v>15763</v>
      </c>
      <c r="S8448" t="s">
        <v>270</v>
      </c>
      <c r="T8448" t="b">
        <v>1</v>
      </c>
    </row>
    <row r="8449" spans="1:20" x14ac:dyDescent="0.25">
      <c r="A8449" t="s">
        <v>259</v>
      </c>
      <c r="B8449" t="s">
        <v>260</v>
      </c>
      <c r="C8449" t="s">
        <v>237</v>
      </c>
      <c r="D8449" t="s">
        <v>1148</v>
      </c>
      <c r="E8449" t="s">
        <v>7405</v>
      </c>
      <c r="F8449" t="s">
        <v>7406</v>
      </c>
      <c r="G8449" t="s">
        <v>7407</v>
      </c>
      <c r="H8449">
        <v>4.0529999999999997E-2</v>
      </c>
      <c r="I8449" t="s">
        <v>265</v>
      </c>
      <c r="J8449" t="s">
        <v>242</v>
      </c>
      <c r="K8449" t="s">
        <v>243</v>
      </c>
      <c r="L8449" t="s">
        <v>244</v>
      </c>
      <c r="M8449">
        <v>0</v>
      </c>
      <c r="N8449">
        <v>4.0529999999999997E-2</v>
      </c>
      <c r="O8449" t="s">
        <v>372</v>
      </c>
      <c r="P8449" t="s">
        <v>15764</v>
      </c>
      <c r="Q8449" t="s">
        <v>1153</v>
      </c>
      <c r="R8449" t="s">
        <v>15765</v>
      </c>
      <c r="S8449" t="s">
        <v>270</v>
      </c>
      <c r="T8449" t="b">
        <v>1</v>
      </c>
    </row>
    <row r="8450" spans="1:20" x14ac:dyDescent="0.25">
      <c r="A8450" t="s">
        <v>259</v>
      </c>
      <c r="B8450" t="s">
        <v>260</v>
      </c>
      <c r="C8450" t="s">
        <v>294</v>
      </c>
      <c r="D8450" t="s">
        <v>1148</v>
      </c>
      <c r="E8450" t="s">
        <v>7405</v>
      </c>
      <c r="F8450" t="s">
        <v>7406</v>
      </c>
      <c r="G8450" t="s">
        <v>7407</v>
      </c>
      <c r="H8450">
        <v>2.0199999999999999E-2</v>
      </c>
      <c r="I8450" t="s">
        <v>265</v>
      </c>
      <c r="J8450" t="s">
        <v>242</v>
      </c>
      <c r="K8450" t="s">
        <v>243</v>
      </c>
      <c r="L8450" t="s">
        <v>244</v>
      </c>
      <c r="M8450">
        <v>0</v>
      </c>
      <c r="N8450">
        <v>2.0199999999999999E-2</v>
      </c>
      <c r="O8450" t="s">
        <v>290</v>
      </c>
      <c r="P8450" t="s">
        <v>15764</v>
      </c>
      <c r="Q8450" t="s">
        <v>1153</v>
      </c>
      <c r="R8450" t="s">
        <v>15765</v>
      </c>
      <c r="S8450" t="s">
        <v>270</v>
      </c>
      <c r="T8450" t="b">
        <v>1</v>
      </c>
    </row>
    <row r="8451" spans="1:20" x14ac:dyDescent="0.25">
      <c r="A8451" t="s">
        <v>259</v>
      </c>
      <c r="B8451" t="s">
        <v>260</v>
      </c>
      <c r="C8451" t="s">
        <v>237</v>
      </c>
      <c r="D8451" t="s">
        <v>2640</v>
      </c>
      <c r="E8451" t="s">
        <v>1188</v>
      </c>
      <c r="F8451" t="s">
        <v>9824</v>
      </c>
      <c r="G8451" t="s">
        <v>9825</v>
      </c>
      <c r="H8451">
        <v>0.22600000000000001</v>
      </c>
      <c r="I8451" t="s">
        <v>265</v>
      </c>
      <c r="J8451" t="s">
        <v>242</v>
      </c>
      <c r="K8451" t="s">
        <v>243</v>
      </c>
      <c r="L8451" t="s">
        <v>244</v>
      </c>
      <c r="M8451">
        <v>0</v>
      </c>
      <c r="N8451">
        <v>0.22600000000000001</v>
      </c>
      <c r="O8451" t="s">
        <v>266</v>
      </c>
      <c r="P8451" t="s">
        <v>15766</v>
      </c>
      <c r="Q8451" t="s">
        <v>2644</v>
      </c>
      <c r="R8451" t="s">
        <v>15767</v>
      </c>
      <c r="S8451" t="s">
        <v>270</v>
      </c>
      <c r="T8451" t="b">
        <v>1</v>
      </c>
    </row>
    <row r="8452" spans="1:20" x14ac:dyDescent="0.25">
      <c r="A8452" t="s">
        <v>259</v>
      </c>
      <c r="B8452" t="s">
        <v>260</v>
      </c>
      <c r="C8452" t="s">
        <v>237</v>
      </c>
      <c r="D8452" t="s">
        <v>470</v>
      </c>
      <c r="E8452" t="s">
        <v>4397</v>
      </c>
      <c r="F8452" t="s">
        <v>11504</v>
      </c>
      <c r="G8452" t="s">
        <v>11504</v>
      </c>
      <c r="H8452">
        <v>19.829999999999998</v>
      </c>
      <c r="I8452" t="s">
        <v>265</v>
      </c>
      <c r="J8452" t="s">
        <v>242</v>
      </c>
      <c r="K8452" t="s">
        <v>243</v>
      </c>
      <c r="L8452" t="s">
        <v>244</v>
      </c>
      <c r="M8452">
        <v>0</v>
      </c>
      <c r="N8452">
        <v>19.829999999999998</v>
      </c>
      <c r="O8452" t="s">
        <v>283</v>
      </c>
      <c r="P8452" t="s">
        <v>5153</v>
      </c>
      <c r="Q8452" t="s">
        <v>474</v>
      </c>
      <c r="R8452" t="s">
        <v>15768</v>
      </c>
      <c r="S8452" t="s">
        <v>270</v>
      </c>
      <c r="T8452" t="b">
        <v>0</v>
      </c>
    </row>
    <row r="8453" spans="1:20" x14ac:dyDescent="0.25">
      <c r="A8453" t="s">
        <v>259</v>
      </c>
      <c r="B8453" t="s">
        <v>260</v>
      </c>
      <c r="C8453" t="s">
        <v>237</v>
      </c>
      <c r="D8453" t="s">
        <v>1173</v>
      </c>
      <c r="E8453" t="s">
        <v>4692</v>
      </c>
      <c r="F8453" t="s">
        <v>4692</v>
      </c>
      <c r="G8453" t="s">
        <v>14627</v>
      </c>
      <c r="H8453">
        <v>3.2959999999999998</v>
      </c>
      <c r="I8453" t="s">
        <v>265</v>
      </c>
      <c r="J8453" t="s">
        <v>242</v>
      </c>
      <c r="K8453" t="s">
        <v>243</v>
      </c>
      <c r="L8453" t="s">
        <v>244</v>
      </c>
      <c r="M8453">
        <v>0</v>
      </c>
      <c r="N8453">
        <v>3.2959999999999998</v>
      </c>
      <c r="O8453" t="s">
        <v>331</v>
      </c>
      <c r="P8453" t="s">
        <v>15769</v>
      </c>
      <c r="Q8453" t="s">
        <v>1177</v>
      </c>
      <c r="R8453" t="s">
        <v>15770</v>
      </c>
      <c r="S8453" t="s">
        <v>270</v>
      </c>
      <c r="T8453" t="b">
        <v>1</v>
      </c>
    </row>
    <row r="8454" spans="1:20" x14ac:dyDescent="0.25">
      <c r="A8454" t="s">
        <v>259</v>
      </c>
      <c r="B8454" t="s">
        <v>260</v>
      </c>
      <c r="C8454" t="s">
        <v>336</v>
      </c>
      <c r="D8454" t="s">
        <v>1173</v>
      </c>
      <c r="E8454" t="s">
        <v>4692</v>
      </c>
      <c r="F8454" t="s">
        <v>4692</v>
      </c>
      <c r="G8454" t="s">
        <v>14627</v>
      </c>
      <c r="H8454">
        <v>17035</v>
      </c>
      <c r="I8454" t="s">
        <v>265</v>
      </c>
      <c r="J8454" t="s">
        <v>242</v>
      </c>
      <c r="K8454" t="s">
        <v>243</v>
      </c>
      <c r="L8454" t="s">
        <v>244</v>
      </c>
      <c r="M8454">
        <v>0</v>
      </c>
      <c r="N8454">
        <v>17035</v>
      </c>
      <c r="O8454" t="s">
        <v>324</v>
      </c>
      <c r="P8454" t="s">
        <v>15769</v>
      </c>
      <c r="Q8454" t="s">
        <v>1177</v>
      </c>
      <c r="R8454" t="s">
        <v>15771</v>
      </c>
      <c r="S8454" t="s">
        <v>270</v>
      </c>
      <c r="T8454" t="b">
        <v>1</v>
      </c>
    </row>
    <row r="8455" spans="1:20" x14ac:dyDescent="0.25">
      <c r="A8455" t="s">
        <v>259</v>
      </c>
      <c r="B8455" t="s">
        <v>260</v>
      </c>
      <c r="C8455" t="s">
        <v>336</v>
      </c>
      <c r="D8455" t="s">
        <v>1173</v>
      </c>
      <c r="E8455" t="s">
        <v>4692</v>
      </c>
      <c r="F8455" t="s">
        <v>4692</v>
      </c>
      <c r="G8455" t="s">
        <v>14627</v>
      </c>
      <c r="H8455">
        <v>32915</v>
      </c>
      <c r="I8455" t="s">
        <v>265</v>
      </c>
      <c r="J8455" t="s">
        <v>242</v>
      </c>
      <c r="K8455" t="s">
        <v>243</v>
      </c>
      <c r="L8455" t="s">
        <v>244</v>
      </c>
      <c r="M8455">
        <v>0</v>
      </c>
      <c r="N8455">
        <v>32915</v>
      </c>
      <c r="O8455" t="s">
        <v>324</v>
      </c>
      <c r="P8455" t="s">
        <v>15769</v>
      </c>
      <c r="Q8455" t="s">
        <v>1177</v>
      </c>
      <c r="R8455" t="s">
        <v>15772</v>
      </c>
      <c r="S8455" t="s">
        <v>270</v>
      </c>
      <c r="T8455" t="b">
        <v>1</v>
      </c>
    </row>
    <row r="8456" spans="1:20" x14ac:dyDescent="0.25">
      <c r="A8456" t="s">
        <v>259</v>
      </c>
      <c r="B8456" t="s">
        <v>260</v>
      </c>
      <c r="C8456" t="s">
        <v>237</v>
      </c>
      <c r="D8456" t="s">
        <v>2468</v>
      </c>
      <c r="E8456" t="s">
        <v>2269</v>
      </c>
      <c r="F8456" t="s">
        <v>2270</v>
      </c>
      <c r="G8456" t="s">
        <v>2271</v>
      </c>
      <c r="H8456">
        <v>4.282</v>
      </c>
      <c r="I8456" t="s">
        <v>265</v>
      </c>
      <c r="J8456" t="s">
        <v>242</v>
      </c>
      <c r="K8456" t="s">
        <v>243</v>
      </c>
      <c r="L8456" t="s">
        <v>244</v>
      </c>
      <c r="M8456">
        <v>0</v>
      </c>
      <c r="N8456">
        <v>4.282</v>
      </c>
      <c r="O8456" t="s">
        <v>266</v>
      </c>
      <c r="P8456" t="s">
        <v>15773</v>
      </c>
      <c r="Q8456" t="s">
        <v>2473</v>
      </c>
      <c r="R8456" t="s">
        <v>15774</v>
      </c>
      <c r="S8456" t="s">
        <v>270</v>
      </c>
      <c r="T8456" t="b">
        <v>1</v>
      </c>
    </row>
    <row r="8457" spans="1:20" x14ac:dyDescent="0.25">
      <c r="A8457" t="s">
        <v>259</v>
      </c>
      <c r="B8457" t="s">
        <v>260</v>
      </c>
      <c r="C8457" t="s">
        <v>294</v>
      </c>
      <c r="D8457" t="s">
        <v>2468</v>
      </c>
      <c r="E8457" t="s">
        <v>2269</v>
      </c>
      <c r="F8457" t="s">
        <v>2270</v>
      </c>
      <c r="G8457" t="s">
        <v>2271</v>
      </c>
      <c r="H8457">
        <v>1.258</v>
      </c>
      <c r="I8457" t="s">
        <v>265</v>
      </c>
      <c r="J8457" t="s">
        <v>242</v>
      </c>
      <c r="K8457" t="s">
        <v>243</v>
      </c>
      <c r="L8457" t="s">
        <v>244</v>
      </c>
      <c r="M8457">
        <v>0</v>
      </c>
      <c r="N8457">
        <v>1.258</v>
      </c>
      <c r="O8457" t="s">
        <v>266</v>
      </c>
      <c r="P8457" t="s">
        <v>15773</v>
      </c>
      <c r="Q8457" t="s">
        <v>2473</v>
      </c>
      <c r="R8457" t="s">
        <v>15774</v>
      </c>
      <c r="S8457" t="s">
        <v>270</v>
      </c>
      <c r="T8457" t="b">
        <v>1</v>
      </c>
    </row>
    <row r="8458" spans="1:20" x14ac:dyDescent="0.25">
      <c r="A8458" t="s">
        <v>259</v>
      </c>
      <c r="B8458" t="s">
        <v>260</v>
      </c>
      <c r="C8458" t="s">
        <v>237</v>
      </c>
      <c r="D8458" t="s">
        <v>406</v>
      </c>
      <c r="E8458" t="s">
        <v>9066</v>
      </c>
      <c r="F8458" t="s">
        <v>15775</v>
      </c>
      <c r="G8458" t="s">
        <v>15775</v>
      </c>
      <c r="H8458">
        <v>14.326000000000001</v>
      </c>
      <c r="I8458" t="s">
        <v>265</v>
      </c>
      <c r="J8458" t="s">
        <v>242</v>
      </c>
      <c r="K8458" t="s">
        <v>243</v>
      </c>
      <c r="L8458" t="s">
        <v>244</v>
      </c>
      <c r="M8458">
        <v>0</v>
      </c>
      <c r="N8458">
        <v>14.326000000000001</v>
      </c>
      <c r="O8458" t="s">
        <v>619</v>
      </c>
      <c r="P8458" t="s">
        <v>15776</v>
      </c>
      <c r="Q8458" t="s">
        <v>410</v>
      </c>
      <c r="R8458" t="s">
        <v>15777</v>
      </c>
      <c r="S8458" t="s">
        <v>270</v>
      </c>
      <c r="T8458" t="b">
        <v>1</v>
      </c>
    </row>
    <row r="8459" spans="1:20" x14ac:dyDescent="0.25">
      <c r="A8459" t="s">
        <v>259</v>
      </c>
      <c r="B8459" t="s">
        <v>260</v>
      </c>
      <c r="C8459" t="s">
        <v>294</v>
      </c>
      <c r="D8459" t="s">
        <v>406</v>
      </c>
      <c r="E8459" t="s">
        <v>9066</v>
      </c>
      <c r="F8459" t="s">
        <v>15775</v>
      </c>
      <c r="G8459" t="s">
        <v>15775</v>
      </c>
      <c r="H8459">
        <v>5.3380000000000001</v>
      </c>
      <c r="I8459" t="s">
        <v>265</v>
      </c>
      <c r="J8459" t="s">
        <v>242</v>
      </c>
      <c r="K8459" t="s">
        <v>243</v>
      </c>
      <c r="L8459" t="s">
        <v>244</v>
      </c>
      <c r="M8459">
        <v>0</v>
      </c>
      <c r="N8459">
        <v>5.3380000000000001</v>
      </c>
      <c r="O8459" t="s">
        <v>619</v>
      </c>
      <c r="P8459" t="s">
        <v>15776</v>
      </c>
      <c r="Q8459" t="s">
        <v>410</v>
      </c>
      <c r="R8459" t="s">
        <v>15777</v>
      </c>
      <c r="S8459" t="s">
        <v>270</v>
      </c>
      <c r="T8459" t="b">
        <v>1</v>
      </c>
    </row>
    <row r="8460" spans="1:20" x14ac:dyDescent="0.25">
      <c r="A8460" t="s">
        <v>259</v>
      </c>
      <c r="B8460" t="s">
        <v>260</v>
      </c>
      <c r="C8460" t="s">
        <v>237</v>
      </c>
      <c r="D8460" t="s">
        <v>847</v>
      </c>
      <c r="E8460" t="s">
        <v>5290</v>
      </c>
      <c r="F8460" t="s">
        <v>6327</v>
      </c>
      <c r="G8460" t="s">
        <v>6327</v>
      </c>
      <c r="H8460">
        <v>0.55000000000000004</v>
      </c>
      <c r="I8460" t="s">
        <v>265</v>
      </c>
      <c r="J8460" t="s">
        <v>242</v>
      </c>
      <c r="K8460" t="s">
        <v>243</v>
      </c>
      <c r="L8460" t="s">
        <v>244</v>
      </c>
      <c r="M8460">
        <v>0</v>
      </c>
      <c r="N8460">
        <v>0.55000000000000004</v>
      </c>
      <c r="O8460" t="s">
        <v>446</v>
      </c>
      <c r="P8460" t="s">
        <v>15778</v>
      </c>
      <c r="Q8460" t="s">
        <v>851</v>
      </c>
      <c r="R8460" t="s">
        <v>15779</v>
      </c>
      <c r="S8460" t="s">
        <v>270</v>
      </c>
      <c r="T8460" t="b">
        <v>1</v>
      </c>
    </row>
    <row r="8461" spans="1:20" x14ac:dyDescent="0.25">
      <c r="A8461" t="s">
        <v>259</v>
      </c>
      <c r="B8461" t="s">
        <v>260</v>
      </c>
      <c r="C8461" t="s">
        <v>237</v>
      </c>
      <c r="D8461" t="s">
        <v>406</v>
      </c>
      <c r="E8461" t="s">
        <v>3145</v>
      </c>
      <c r="F8461" t="s">
        <v>14449</v>
      </c>
      <c r="G8461" t="s">
        <v>14449</v>
      </c>
      <c r="H8461">
        <v>1.6859999999999999</v>
      </c>
      <c r="I8461" t="s">
        <v>265</v>
      </c>
      <c r="J8461" t="s">
        <v>242</v>
      </c>
      <c r="K8461" t="s">
        <v>243</v>
      </c>
      <c r="L8461" t="s">
        <v>244</v>
      </c>
      <c r="M8461">
        <v>0</v>
      </c>
      <c r="N8461">
        <v>1.6859999999999999</v>
      </c>
      <c r="O8461" t="s">
        <v>428</v>
      </c>
      <c r="P8461" t="s">
        <v>3963</v>
      </c>
      <c r="Q8461" t="s">
        <v>410</v>
      </c>
      <c r="R8461" t="s">
        <v>15780</v>
      </c>
      <c r="S8461" t="s">
        <v>270</v>
      </c>
      <c r="T8461" t="b">
        <v>1</v>
      </c>
    </row>
    <row r="8462" spans="1:20" x14ac:dyDescent="0.25">
      <c r="A8462" t="s">
        <v>259</v>
      </c>
      <c r="B8462" t="s">
        <v>260</v>
      </c>
      <c r="C8462" t="s">
        <v>294</v>
      </c>
      <c r="D8462" t="s">
        <v>406</v>
      </c>
      <c r="E8462" t="s">
        <v>3145</v>
      </c>
      <c r="F8462" t="s">
        <v>14449</v>
      </c>
      <c r="G8462" t="s">
        <v>14449</v>
      </c>
      <c r="H8462">
        <v>0.61460000000000004</v>
      </c>
      <c r="I8462" t="s">
        <v>265</v>
      </c>
      <c r="J8462" t="s">
        <v>242</v>
      </c>
      <c r="K8462" t="s">
        <v>243</v>
      </c>
      <c r="L8462" t="s">
        <v>244</v>
      </c>
      <c r="M8462">
        <v>0</v>
      </c>
      <c r="N8462">
        <v>0.61460000000000004</v>
      </c>
      <c r="O8462" t="s">
        <v>1336</v>
      </c>
      <c r="P8462" t="s">
        <v>3963</v>
      </c>
      <c r="Q8462" t="s">
        <v>410</v>
      </c>
      <c r="R8462" t="s">
        <v>15780</v>
      </c>
      <c r="S8462" t="s">
        <v>270</v>
      </c>
      <c r="T8462" t="b">
        <v>1</v>
      </c>
    </row>
    <row r="8463" spans="1:20" x14ac:dyDescent="0.25">
      <c r="A8463" t="s">
        <v>259</v>
      </c>
      <c r="B8463" t="s">
        <v>260</v>
      </c>
      <c r="C8463" t="s">
        <v>237</v>
      </c>
      <c r="D8463" t="s">
        <v>683</v>
      </c>
      <c r="E8463" t="s">
        <v>684</v>
      </c>
      <c r="F8463" t="s">
        <v>15073</v>
      </c>
      <c r="G8463" t="s">
        <v>15073</v>
      </c>
      <c r="H8463">
        <v>0.96130000000000004</v>
      </c>
      <c r="I8463" t="s">
        <v>265</v>
      </c>
      <c r="J8463" t="s">
        <v>242</v>
      </c>
      <c r="K8463" t="s">
        <v>243</v>
      </c>
      <c r="L8463" t="s">
        <v>244</v>
      </c>
      <c r="M8463">
        <v>0</v>
      </c>
      <c r="N8463">
        <v>0.96130000000000004</v>
      </c>
      <c r="O8463" t="s">
        <v>298</v>
      </c>
      <c r="P8463" t="s">
        <v>15781</v>
      </c>
      <c r="Q8463" t="s">
        <v>687</v>
      </c>
      <c r="R8463" t="s">
        <v>15782</v>
      </c>
      <c r="S8463" t="s">
        <v>270</v>
      </c>
      <c r="T8463" t="b">
        <v>1</v>
      </c>
    </row>
    <row r="8464" spans="1:20" x14ac:dyDescent="0.25">
      <c r="A8464" t="s">
        <v>259</v>
      </c>
      <c r="B8464" t="s">
        <v>260</v>
      </c>
      <c r="C8464" t="s">
        <v>294</v>
      </c>
      <c r="D8464" t="s">
        <v>683</v>
      </c>
      <c r="E8464" t="s">
        <v>684</v>
      </c>
      <c r="F8464" t="s">
        <v>15073</v>
      </c>
      <c r="G8464" t="s">
        <v>15073</v>
      </c>
      <c r="H8464">
        <v>0.66690000000000005</v>
      </c>
      <c r="I8464" t="s">
        <v>265</v>
      </c>
      <c r="J8464" t="s">
        <v>242</v>
      </c>
      <c r="K8464" t="s">
        <v>243</v>
      </c>
      <c r="L8464" t="s">
        <v>244</v>
      </c>
      <c r="M8464">
        <v>0</v>
      </c>
      <c r="N8464">
        <v>0.66690000000000005</v>
      </c>
      <c r="O8464" t="s">
        <v>298</v>
      </c>
      <c r="P8464" t="s">
        <v>15781</v>
      </c>
      <c r="Q8464" t="s">
        <v>687</v>
      </c>
      <c r="R8464" t="s">
        <v>15782</v>
      </c>
      <c r="S8464" t="s">
        <v>270</v>
      </c>
      <c r="T8464" t="b">
        <v>1</v>
      </c>
    </row>
    <row r="8465" spans="1:20" x14ac:dyDescent="0.25">
      <c r="A8465" t="s">
        <v>259</v>
      </c>
      <c r="B8465" t="s">
        <v>260</v>
      </c>
      <c r="C8465" t="s">
        <v>237</v>
      </c>
      <c r="D8465" t="s">
        <v>306</v>
      </c>
      <c r="E8465" t="s">
        <v>6299</v>
      </c>
      <c r="F8465" t="s">
        <v>6300</v>
      </c>
      <c r="G8465" t="s">
        <v>6301</v>
      </c>
      <c r="H8465">
        <v>1.26</v>
      </c>
      <c r="I8465" t="s">
        <v>265</v>
      </c>
      <c r="J8465" t="s">
        <v>242</v>
      </c>
      <c r="K8465" t="s">
        <v>243</v>
      </c>
      <c r="L8465" t="s">
        <v>244</v>
      </c>
      <c r="M8465">
        <v>0</v>
      </c>
      <c r="N8465">
        <v>1.26</v>
      </c>
      <c r="O8465" t="s">
        <v>324</v>
      </c>
      <c r="P8465" t="s">
        <v>5531</v>
      </c>
      <c r="Q8465" t="s">
        <v>312</v>
      </c>
      <c r="R8465" t="s">
        <v>15783</v>
      </c>
      <c r="S8465" t="s">
        <v>270</v>
      </c>
      <c r="T8465" t="b">
        <v>1</v>
      </c>
    </row>
    <row r="8466" spans="1:20" x14ac:dyDescent="0.25">
      <c r="A8466" t="s">
        <v>259</v>
      </c>
      <c r="B8466" t="s">
        <v>260</v>
      </c>
      <c r="C8466" t="s">
        <v>336</v>
      </c>
      <c r="D8466" t="s">
        <v>306</v>
      </c>
      <c r="E8466" t="s">
        <v>6299</v>
      </c>
      <c r="F8466" t="s">
        <v>6300</v>
      </c>
      <c r="G8466" t="s">
        <v>6301</v>
      </c>
      <c r="H8466">
        <v>6490</v>
      </c>
      <c r="I8466" t="s">
        <v>265</v>
      </c>
      <c r="J8466" t="s">
        <v>242</v>
      </c>
      <c r="K8466" t="s">
        <v>243</v>
      </c>
      <c r="L8466" t="s">
        <v>244</v>
      </c>
      <c r="M8466">
        <v>0</v>
      </c>
      <c r="N8466">
        <v>6490</v>
      </c>
      <c r="O8466" t="s">
        <v>1866</v>
      </c>
      <c r="P8466" t="s">
        <v>5531</v>
      </c>
      <c r="Q8466" t="s">
        <v>312</v>
      </c>
      <c r="R8466" t="s">
        <v>15784</v>
      </c>
      <c r="S8466" t="s">
        <v>270</v>
      </c>
      <c r="T8466" t="b">
        <v>1</v>
      </c>
    </row>
    <row r="8467" spans="1:20" x14ac:dyDescent="0.25">
      <c r="A8467" t="s">
        <v>259</v>
      </c>
      <c r="B8467" t="s">
        <v>260</v>
      </c>
      <c r="C8467" t="s">
        <v>336</v>
      </c>
      <c r="D8467" t="s">
        <v>306</v>
      </c>
      <c r="E8467" t="s">
        <v>6299</v>
      </c>
      <c r="F8467" t="s">
        <v>6300</v>
      </c>
      <c r="G8467" t="s">
        <v>6301</v>
      </c>
      <c r="H8467">
        <v>12450</v>
      </c>
      <c r="I8467" t="s">
        <v>265</v>
      </c>
      <c r="J8467" t="s">
        <v>242</v>
      </c>
      <c r="K8467" t="s">
        <v>243</v>
      </c>
      <c r="L8467" t="s">
        <v>244</v>
      </c>
      <c r="M8467">
        <v>0</v>
      </c>
      <c r="N8467">
        <v>12450</v>
      </c>
      <c r="O8467" t="s">
        <v>324</v>
      </c>
      <c r="P8467" t="s">
        <v>5531</v>
      </c>
      <c r="Q8467" t="s">
        <v>312</v>
      </c>
      <c r="R8467" t="s">
        <v>15785</v>
      </c>
      <c r="S8467" t="s">
        <v>270</v>
      </c>
      <c r="T8467" t="b">
        <v>1</v>
      </c>
    </row>
    <row r="8468" spans="1:20" x14ac:dyDescent="0.25">
      <c r="A8468" t="s">
        <v>259</v>
      </c>
      <c r="B8468" t="s">
        <v>260</v>
      </c>
      <c r="C8468" t="s">
        <v>237</v>
      </c>
      <c r="D8468" t="s">
        <v>470</v>
      </c>
      <c r="E8468" t="s">
        <v>931</v>
      </c>
      <c r="F8468" t="s">
        <v>11244</v>
      </c>
      <c r="G8468" t="s">
        <v>11244</v>
      </c>
      <c r="H8468">
        <v>6.4589999999999996</v>
      </c>
      <c r="I8468" t="s">
        <v>265</v>
      </c>
      <c r="J8468" t="s">
        <v>242</v>
      </c>
      <c r="K8468" t="s">
        <v>243</v>
      </c>
      <c r="L8468" t="s">
        <v>244</v>
      </c>
      <c r="M8468">
        <v>0</v>
      </c>
      <c r="N8468">
        <v>6.4589999999999996</v>
      </c>
      <c r="O8468" t="s">
        <v>283</v>
      </c>
      <c r="P8468" t="s">
        <v>15786</v>
      </c>
      <c r="Q8468" t="s">
        <v>474</v>
      </c>
      <c r="R8468" t="s">
        <v>15787</v>
      </c>
      <c r="S8468" t="s">
        <v>270</v>
      </c>
      <c r="T8468" t="b">
        <v>1</v>
      </c>
    </row>
    <row r="8469" spans="1:20" x14ac:dyDescent="0.25">
      <c r="A8469" t="s">
        <v>259</v>
      </c>
      <c r="B8469" t="s">
        <v>260</v>
      </c>
      <c r="C8469" t="s">
        <v>336</v>
      </c>
      <c r="D8469" t="s">
        <v>470</v>
      </c>
      <c r="E8469" t="s">
        <v>931</v>
      </c>
      <c r="F8469" t="s">
        <v>11244</v>
      </c>
      <c r="G8469" t="s">
        <v>11244</v>
      </c>
      <c r="H8469">
        <v>32905</v>
      </c>
      <c r="I8469" t="s">
        <v>265</v>
      </c>
      <c r="J8469" t="s">
        <v>242</v>
      </c>
      <c r="K8469" t="s">
        <v>243</v>
      </c>
      <c r="L8469" t="s">
        <v>244</v>
      </c>
      <c r="M8469">
        <v>0</v>
      </c>
      <c r="N8469">
        <v>32905</v>
      </c>
      <c r="O8469" t="s">
        <v>476</v>
      </c>
      <c r="P8469" t="s">
        <v>15786</v>
      </c>
      <c r="Q8469" t="s">
        <v>474</v>
      </c>
      <c r="R8469" t="s">
        <v>15788</v>
      </c>
      <c r="S8469" t="s">
        <v>270</v>
      </c>
      <c r="T8469" t="b">
        <v>1</v>
      </c>
    </row>
    <row r="8470" spans="1:20" x14ac:dyDescent="0.25">
      <c r="A8470" t="s">
        <v>259</v>
      </c>
      <c r="B8470" t="s">
        <v>260</v>
      </c>
      <c r="C8470" t="s">
        <v>336</v>
      </c>
      <c r="D8470" t="s">
        <v>470</v>
      </c>
      <c r="E8470" t="s">
        <v>931</v>
      </c>
      <c r="F8470" t="s">
        <v>11244</v>
      </c>
      <c r="G8470" t="s">
        <v>11244</v>
      </c>
      <c r="H8470">
        <v>47660</v>
      </c>
      <c r="I8470" t="s">
        <v>265</v>
      </c>
      <c r="J8470" t="s">
        <v>242</v>
      </c>
      <c r="K8470" t="s">
        <v>243</v>
      </c>
      <c r="L8470" t="s">
        <v>244</v>
      </c>
      <c r="M8470">
        <v>0</v>
      </c>
      <c r="N8470">
        <v>47660</v>
      </c>
      <c r="O8470" t="s">
        <v>476</v>
      </c>
      <c r="P8470" t="s">
        <v>15786</v>
      </c>
      <c r="Q8470" t="s">
        <v>474</v>
      </c>
      <c r="R8470" t="s">
        <v>15789</v>
      </c>
      <c r="S8470" t="s">
        <v>270</v>
      </c>
      <c r="T8470" t="b">
        <v>1</v>
      </c>
    </row>
    <row r="8471" spans="1:20" x14ac:dyDescent="0.25">
      <c r="A8471" t="s">
        <v>259</v>
      </c>
      <c r="B8471" t="s">
        <v>260</v>
      </c>
      <c r="C8471" t="s">
        <v>237</v>
      </c>
      <c r="D8471" t="s">
        <v>3026</v>
      </c>
      <c r="E8471" t="s">
        <v>5763</v>
      </c>
      <c r="F8471" t="s">
        <v>9022</v>
      </c>
      <c r="G8471" t="s">
        <v>9022</v>
      </c>
      <c r="H8471">
        <v>0.16700000000000001</v>
      </c>
      <c r="I8471" t="s">
        <v>265</v>
      </c>
      <c r="J8471" t="s">
        <v>242</v>
      </c>
      <c r="K8471" t="s">
        <v>243</v>
      </c>
      <c r="L8471" t="s">
        <v>244</v>
      </c>
      <c r="M8471">
        <v>0</v>
      </c>
      <c r="N8471">
        <v>0.16700000000000001</v>
      </c>
      <c r="O8471" t="s">
        <v>927</v>
      </c>
      <c r="P8471" t="s">
        <v>15790</v>
      </c>
      <c r="Q8471" t="s">
        <v>3030</v>
      </c>
      <c r="R8471" t="s">
        <v>15791</v>
      </c>
      <c r="S8471" t="s">
        <v>270</v>
      </c>
      <c r="T8471" t="b">
        <v>1</v>
      </c>
    </row>
    <row r="8472" spans="1:20" x14ac:dyDescent="0.25">
      <c r="A8472" t="s">
        <v>259</v>
      </c>
      <c r="B8472" t="s">
        <v>260</v>
      </c>
      <c r="C8472" t="s">
        <v>294</v>
      </c>
      <c r="D8472" t="s">
        <v>3026</v>
      </c>
      <c r="E8472" t="s">
        <v>5763</v>
      </c>
      <c r="F8472" t="s">
        <v>9022</v>
      </c>
      <c r="G8472" t="s">
        <v>9022</v>
      </c>
      <c r="H8472">
        <v>4.6600000000000003E-2</v>
      </c>
      <c r="I8472" t="s">
        <v>265</v>
      </c>
      <c r="J8472" t="s">
        <v>242</v>
      </c>
      <c r="K8472" t="s">
        <v>243</v>
      </c>
      <c r="L8472" t="s">
        <v>244</v>
      </c>
      <c r="M8472">
        <v>0</v>
      </c>
      <c r="N8472">
        <v>4.6600000000000003E-2</v>
      </c>
      <c r="O8472" t="s">
        <v>927</v>
      </c>
      <c r="P8472" t="s">
        <v>15790</v>
      </c>
      <c r="Q8472" t="s">
        <v>3030</v>
      </c>
      <c r="R8472" t="s">
        <v>15791</v>
      </c>
      <c r="S8472" t="s">
        <v>270</v>
      </c>
      <c r="T8472" t="b">
        <v>1</v>
      </c>
    </row>
    <row r="8473" spans="1:20" x14ac:dyDescent="0.25">
      <c r="A8473" t="s">
        <v>259</v>
      </c>
      <c r="B8473" t="s">
        <v>260</v>
      </c>
      <c r="C8473" t="s">
        <v>237</v>
      </c>
      <c r="D8473" t="s">
        <v>1535</v>
      </c>
      <c r="E8473" t="s">
        <v>10098</v>
      </c>
      <c r="F8473" t="s">
        <v>15792</v>
      </c>
      <c r="G8473" t="s">
        <v>15792</v>
      </c>
      <c r="H8473">
        <v>3.7759999999999998</v>
      </c>
      <c r="I8473" t="s">
        <v>265</v>
      </c>
      <c r="J8473" t="s">
        <v>242</v>
      </c>
      <c r="K8473" t="s">
        <v>243</v>
      </c>
      <c r="L8473" t="s">
        <v>244</v>
      </c>
      <c r="M8473">
        <v>0</v>
      </c>
      <c r="N8473">
        <v>3.7759999999999998</v>
      </c>
      <c r="O8473" t="s">
        <v>324</v>
      </c>
      <c r="P8473" t="s">
        <v>4877</v>
      </c>
      <c r="Q8473" t="s">
        <v>1539</v>
      </c>
      <c r="R8473" t="s">
        <v>15793</v>
      </c>
      <c r="S8473" t="s">
        <v>270</v>
      </c>
      <c r="T8473" t="b">
        <v>1</v>
      </c>
    </row>
    <row r="8474" spans="1:20" x14ac:dyDescent="0.25">
      <c r="A8474" t="s">
        <v>259</v>
      </c>
      <c r="B8474" t="s">
        <v>260</v>
      </c>
      <c r="C8474" t="s">
        <v>294</v>
      </c>
      <c r="D8474" t="s">
        <v>1535</v>
      </c>
      <c r="E8474" t="s">
        <v>10098</v>
      </c>
      <c r="F8474" t="s">
        <v>15792</v>
      </c>
      <c r="G8474" t="s">
        <v>15792</v>
      </c>
      <c r="H8474">
        <v>2.3039999999999998</v>
      </c>
      <c r="I8474" t="s">
        <v>265</v>
      </c>
      <c r="J8474" t="s">
        <v>242</v>
      </c>
      <c r="K8474" t="s">
        <v>243</v>
      </c>
      <c r="L8474" t="s">
        <v>244</v>
      </c>
      <c r="M8474">
        <v>0</v>
      </c>
      <c r="N8474">
        <v>2.3039999999999998</v>
      </c>
      <c r="O8474" t="s">
        <v>324</v>
      </c>
      <c r="P8474" t="s">
        <v>4877</v>
      </c>
      <c r="Q8474" t="s">
        <v>1539</v>
      </c>
      <c r="R8474" t="s">
        <v>15793</v>
      </c>
      <c r="S8474" t="s">
        <v>270</v>
      </c>
      <c r="T8474" t="b">
        <v>1</v>
      </c>
    </row>
    <row r="8475" spans="1:20" x14ac:dyDescent="0.25">
      <c r="A8475" t="s">
        <v>259</v>
      </c>
      <c r="B8475" t="s">
        <v>260</v>
      </c>
      <c r="C8475" t="s">
        <v>237</v>
      </c>
      <c r="D8475" t="s">
        <v>1953</v>
      </c>
      <c r="E8475" t="s">
        <v>1954</v>
      </c>
      <c r="F8475" t="s">
        <v>15794</v>
      </c>
      <c r="G8475" t="s">
        <v>15794</v>
      </c>
      <c r="H8475">
        <v>0.16891999999999999</v>
      </c>
      <c r="I8475" t="s">
        <v>265</v>
      </c>
      <c r="J8475" t="s">
        <v>242</v>
      </c>
      <c r="K8475" t="s">
        <v>243</v>
      </c>
      <c r="L8475" t="s">
        <v>244</v>
      </c>
      <c r="M8475">
        <v>0</v>
      </c>
      <c r="N8475">
        <v>0.16891999999999999</v>
      </c>
      <c r="O8475" t="s">
        <v>372</v>
      </c>
      <c r="P8475" t="s">
        <v>15795</v>
      </c>
      <c r="Q8475" t="s">
        <v>1957</v>
      </c>
      <c r="R8475" t="s">
        <v>15796</v>
      </c>
      <c r="S8475" t="s">
        <v>270</v>
      </c>
      <c r="T8475" t="b">
        <v>1</v>
      </c>
    </row>
    <row r="8476" spans="1:20" x14ac:dyDescent="0.25">
      <c r="A8476" t="s">
        <v>259</v>
      </c>
      <c r="B8476" t="s">
        <v>260</v>
      </c>
      <c r="C8476" t="s">
        <v>294</v>
      </c>
      <c r="D8476" t="s">
        <v>1953</v>
      </c>
      <c r="E8476" t="s">
        <v>1954</v>
      </c>
      <c r="F8476" t="s">
        <v>15794</v>
      </c>
      <c r="G8476" t="s">
        <v>15794</v>
      </c>
      <c r="H8476">
        <v>9.0399999999999994E-2</v>
      </c>
      <c r="I8476" t="s">
        <v>265</v>
      </c>
      <c r="J8476" t="s">
        <v>242</v>
      </c>
      <c r="K8476" t="s">
        <v>243</v>
      </c>
      <c r="L8476" t="s">
        <v>244</v>
      </c>
      <c r="M8476">
        <v>0</v>
      </c>
      <c r="N8476">
        <v>9.0399999999999994E-2</v>
      </c>
      <c r="O8476" t="s">
        <v>1258</v>
      </c>
      <c r="P8476" t="s">
        <v>15795</v>
      </c>
      <c r="Q8476" t="s">
        <v>1957</v>
      </c>
      <c r="R8476" t="s">
        <v>15796</v>
      </c>
      <c r="S8476" t="s">
        <v>270</v>
      </c>
      <c r="T8476" t="b">
        <v>1</v>
      </c>
    </row>
    <row r="8477" spans="1:20" x14ac:dyDescent="0.25">
      <c r="A8477" t="s">
        <v>259</v>
      </c>
      <c r="B8477" t="s">
        <v>260</v>
      </c>
      <c r="C8477" t="s">
        <v>237</v>
      </c>
      <c r="D8477" t="s">
        <v>635</v>
      </c>
      <c r="E8477" t="s">
        <v>3226</v>
      </c>
      <c r="F8477" t="s">
        <v>3227</v>
      </c>
      <c r="G8477" t="s">
        <v>3227</v>
      </c>
      <c r="H8477">
        <v>1.1519999999999999</v>
      </c>
      <c r="I8477" t="s">
        <v>265</v>
      </c>
      <c r="J8477" t="s">
        <v>242</v>
      </c>
      <c r="K8477" t="s">
        <v>243</v>
      </c>
      <c r="L8477" t="s">
        <v>244</v>
      </c>
      <c r="M8477">
        <v>0</v>
      </c>
      <c r="N8477">
        <v>1.1519999999999999</v>
      </c>
      <c r="O8477" t="s">
        <v>324</v>
      </c>
      <c r="P8477" t="s">
        <v>15797</v>
      </c>
      <c r="Q8477" t="s">
        <v>639</v>
      </c>
      <c r="R8477" t="s">
        <v>15798</v>
      </c>
      <c r="S8477" t="s">
        <v>270</v>
      </c>
      <c r="T8477" t="b">
        <v>1</v>
      </c>
    </row>
    <row r="8478" spans="1:20" x14ac:dyDescent="0.25">
      <c r="A8478" t="s">
        <v>259</v>
      </c>
      <c r="B8478" t="s">
        <v>260</v>
      </c>
      <c r="C8478" t="s">
        <v>336</v>
      </c>
      <c r="D8478" t="s">
        <v>635</v>
      </c>
      <c r="E8478" t="s">
        <v>3226</v>
      </c>
      <c r="F8478" t="s">
        <v>3227</v>
      </c>
      <c r="G8478" t="s">
        <v>3227</v>
      </c>
      <c r="H8478">
        <v>5934</v>
      </c>
      <c r="I8478" t="s">
        <v>265</v>
      </c>
      <c r="J8478" t="s">
        <v>242</v>
      </c>
      <c r="K8478" t="s">
        <v>243</v>
      </c>
      <c r="L8478" t="s">
        <v>244</v>
      </c>
      <c r="M8478">
        <v>0</v>
      </c>
      <c r="N8478">
        <v>5934</v>
      </c>
      <c r="O8478" t="s">
        <v>324</v>
      </c>
      <c r="P8478" t="s">
        <v>15797</v>
      </c>
      <c r="Q8478" t="s">
        <v>639</v>
      </c>
      <c r="R8478" t="s">
        <v>15799</v>
      </c>
      <c r="S8478" t="s">
        <v>270</v>
      </c>
      <c r="T8478" t="b">
        <v>1</v>
      </c>
    </row>
    <row r="8479" spans="1:20" x14ac:dyDescent="0.25">
      <c r="A8479" t="s">
        <v>259</v>
      </c>
      <c r="B8479" t="s">
        <v>260</v>
      </c>
      <c r="C8479" t="s">
        <v>336</v>
      </c>
      <c r="D8479" t="s">
        <v>635</v>
      </c>
      <c r="E8479" t="s">
        <v>3226</v>
      </c>
      <c r="F8479" t="s">
        <v>3227</v>
      </c>
      <c r="G8479" t="s">
        <v>3227</v>
      </c>
      <c r="H8479">
        <v>11383</v>
      </c>
      <c r="I8479" t="s">
        <v>265</v>
      </c>
      <c r="J8479" t="s">
        <v>242</v>
      </c>
      <c r="K8479" t="s">
        <v>243</v>
      </c>
      <c r="L8479" t="s">
        <v>244</v>
      </c>
      <c r="M8479">
        <v>0</v>
      </c>
      <c r="N8479">
        <v>11383</v>
      </c>
      <c r="O8479" t="s">
        <v>324</v>
      </c>
      <c r="P8479" t="s">
        <v>15797</v>
      </c>
      <c r="Q8479" t="s">
        <v>639</v>
      </c>
      <c r="R8479" t="s">
        <v>15800</v>
      </c>
      <c r="S8479" t="s">
        <v>270</v>
      </c>
      <c r="T8479" t="b">
        <v>1</v>
      </c>
    </row>
    <row r="8480" spans="1:20" x14ac:dyDescent="0.25">
      <c r="A8480" t="s">
        <v>259</v>
      </c>
      <c r="B8480" t="s">
        <v>260</v>
      </c>
      <c r="C8480" t="s">
        <v>237</v>
      </c>
      <c r="D8480" t="s">
        <v>2311</v>
      </c>
      <c r="E8480" t="s">
        <v>3665</v>
      </c>
      <c r="F8480" t="s">
        <v>3665</v>
      </c>
      <c r="G8480" t="s">
        <v>14789</v>
      </c>
      <c r="H8480">
        <v>3.6160000000000001</v>
      </c>
      <c r="I8480" t="s">
        <v>265</v>
      </c>
      <c r="J8480" t="s">
        <v>242</v>
      </c>
      <c r="K8480" t="s">
        <v>243</v>
      </c>
      <c r="L8480" t="s">
        <v>244</v>
      </c>
      <c r="M8480">
        <v>0</v>
      </c>
      <c r="N8480">
        <v>3.6160000000000001</v>
      </c>
      <c r="O8480" t="s">
        <v>324</v>
      </c>
      <c r="P8480" t="s">
        <v>15801</v>
      </c>
      <c r="Q8480" t="s">
        <v>2316</v>
      </c>
      <c r="R8480" t="s">
        <v>15802</v>
      </c>
      <c r="S8480" t="s">
        <v>270</v>
      </c>
      <c r="T8480" t="b">
        <v>1</v>
      </c>
    </row>
    <row r="8481" spans="1:20" x14ac:dyDescent="0.25">
      <c r="A8481" t="s">
        <v>259</v>
      </c>
      <c r="B8481" t="s">
        <v>260</v>
      </c>
      <c r="C8481" t="s">
        <v>336</v>
      </c>
      <c r="D8481" t="s">
        <v>2311</v>
      </c>
      <c r="E8481" t="s">
        <v>3665</v>
      </c>
      <c r="F8481" t="s">
        <v>3665</v>
      </c>
      <c r="G8481" t="s">
        <v>14789</v>
      </c>
      <c r="H8481">
        <v>18689</v>
      </c>
      <c r="I8481" t="s">
        <v>265</v>
      </c>
      <c r="J8481" t="s">
        <v>242</v>
      </c>
      <c r="K8481" t="s">
        <v>243</v>
      </c>
      <c r="L8481" t="s">
        <v>244</v>
      </c>
      <c r="M8481">
        <v>0</v>
      </c>
      <c r="N8481">
        <v>18689</v>
      </c>
      <c r="O8481" t="s">
        <v>324</v>
      </c>
      <c r="P8481" t="s">
        <v>15801</v>
      </c>
      <c r="Q8481" t="s">
        <v>2316</v>
      </c>
      <c r="R8481" t="s">
        <v>15803</v>
      </c>
      <c r="S8481" t="s">
        <v>270</v>
      </c>
      <c r="T8481" t="b">
        <v>1</v>
      </c>
    </row>
    <row r="8482" spans="1:20" x14ac:dyDescent="0.25">
      <c r="A8482" t="s">
        <v>259</v>
      </c>
      <c r="B8482" t="s">
        <v>260</v>
      </c>
      <c r="C8482" t="s">
        <v>336</v>
      </c>
      <c r="D8482" t="s">
        <v>2311</v>
      </c>
      <c r="E8482" t="s">
        <v>3665</v>
      </c>
      <c r="F8482" t="s">
        <v>3665</v>
      </c>
      <c r="G8482" t="s">
        <v>14789</v>
      </c>
      <c r="H8482">
        <v>36111</v>
      </c>
      <c r="I8482" t="s">
        <v>265</v>
      </c>
      <c r="J8482" t="s">
        <v>242</v>
      </c>
      <c r="K8482" t="s">
        <v>243</v>
      </c>
      <c r="L8482" t="s">
        <v>244</v>
      </c>
      <c r="M8482">
        <v>0</v>
      </c>
      <c r="N8482">
        <v>36111</v>
      </c>
      <c r="O8482" t="s">
        <v>324</v>
      </c>
      <c r="P8482" t="s">
        <v>15801</v>
      </c>
      <c r="Q8482" t="s">
        <v>2316</v>
      </c>
      <c r="R8482" t="s">
        <v>15804</v>
      </c>
      <c r="S8482" t="s">
        <v>270</v>
      </c>
      <c r="T8482" t="b">
        <v>1</v>
      </c>
    </row>
    <row r="8483" spans="1:20" x14ac:dyDescent="0.25">
      <c r="A8483" t="s">
        <v>259</v>
      </c>
      <c r="B8483" t="s">
        <v>260</v>
      </c>
      <c r="C8483" t="s">
        <v>237</v>
      </c>
      <c r="D8483" t="s">
        <v>1268</v>
      </c>
      <c r="E8483" t="s">
        <v>8219</v>
      </c>
      <c r="F8483" t="s">
        <v>8219</v>
      </c>
      <c r="G8483" t="s">
        <v>9182</v>
      </c>
      <c r="H8483">
        <v>1.4239999999999999</v>
      </c>
      <c r="I8483" t="s">
        <v>265</v>
      </c>
      <c r="J8483" t="s">
        <v>242</v>
      </c>
      <c r="K8483" t="s">
        <v>243</v>
      </c>
      <c r="L8483" t="s">
        <v>244</v>
      </c>
      <c r="M8483">
        <v>0</v>
      </c>
      <c r="N8483">
        <v>1.4239999999999999</v>
      </c>
      <c r="O8483" t="s">
        <v>266</v>
      </c>
      <c r="P8483" t="s">
        <v>15805</v>
      </c>
      <c r="Q8483" t="s">
        <v>1273</v>
      </c>
      <c r="R8483" t="s">
        <v>15806</v>
      </c>
      <c r="S8483" t="s">
        <v>270</v>
      </c>
      <c r="T8483" t="b">
        <v>1</v>
      </c>
    </row>
    <row r="8484" spans="1:20" x14ac:dyDescent="0.25">
      <c r="A8484" t="s">
        <v>259</v>
      </c>
      <c r="B8484" t="s">
        <v>260</v>
      </c>
      <c r="C8484" t="s">
        <v>294</v>
      </c>
      <c r="D8484" t="s">
        <v>1268</v>
      </c>
      <c r="E8484" t="s">
        <v>8219</v>
      </c>
      <c r="F8484" t="s">
        <v>8219</v>
      </c>
      <c r="G8484" t="s">
        <v>9182</v>
      </c>
      <c r="H8484">
        <v>0.68799999999999994</v>
      </c>
      <c r="I8484" t="s">
        <v>265</v>
      </c>
      <c r="J8484" t="s">
        <v>242</v>
      </c>
      <c r="K8484" t="s">
        <v>243</v>
      </c>
      <c r="L8484" t="s">
        <v>244</v>
      </c>
      <c r="M8484">
        <v>0</v>
      </c>
      <c r="N8484">
        <v>0.68799999999999994</v>
      </c>
      <c r="O8484" t="s">
        <v>266</v>
      </c>
      <c r="P8484" t="s">
        <v>15805</v>
      </c>
      <c r="Q8484" t="s">
        <v>1273</v>
      </c>
      <c r="R8484" t="s">
        <v>15806</v>
      </c>
      <c r="S8484" t="s">
        <v>270</v>
      </c>
      <c r="T8484" t="b">
        <v>1</v>
      </c>
    </row>
    <row r="8485" spans="1:20" x14ac:dyDescent="0.25">
      <c r="A8485" t="s">
        <v>259</v>
      </c>
      <c r="B8485" t="s">
        <v>260</v>
      </c>
      <c r="C8485" t="s">
        <v>237</v>
      </c>
      <c r="D8485" t="s">
        <v>1711</v>
      </c>
      <c r="E8485" t="s">
        <v>2444</v>
      </c>
      <c r="F8485" t="s">
        <v>2445</v>
      </c>
      <c r="G8485" t="s">
        <v>2446</v>
      </c>
      <c r="H8485">
        <v>3.0287000000000001E-2</v>
      </c>
      <c r="I8485" t="s">
        <v>265</v>
      </c>
      <c r="J8485" t="s">
        <v>242</v>
      </c>
      <c r="K8485" t="s">
        <v>243</v>
      </c>
      <c r="L8485" t="s">
        <v>244</v>
      </c>
      <c r="M8485">
        <v>0</v>
      </c>
      <c r="N8485">
        <v>3.0287000000000001E-2</v>
      </c>
      <c r="O8485" t="s">
        <v>372</v>
      </c>
      <c r="P8485" t="s">
        <v>15807</v>
      </c>
      <c r="Q8485" t="s">
        <v>1716</v>
      </c>
      <c r="R8485" t="s">
        <v>15808</v>
      </c>
      <c r="S8485" t="s">
        <v>270</v>
      </c>
      <c r="T8485" t="b">
        <v>1</v>
      </c>
    </row>
    <row r="8486" spans="1:20" x14ac:dyDescent="0.25">
      <c r="A8486" t="s">
        <v>259</v>
      </c>
      <c r="B8486" t="s">
        <v>260</v>
      </c>
      <c r="C8486" t="s">
        <v>294</v>
      </c>
      <c r="D8486" t="s">
        <v>1711</v>
      </c>
      <c r="E8486" t="s">
        <v>2444</v>
      </c>
      <c r="F8486" t="s">
        <v>2445</v>
      </c>
      <c r="G8486" t="s">
        <v>2446</v>
      </c>
      <c r="H8486">
        <v>1.0838E-2</v>
      </c>
      <c r="I8486" t="s">
        <v>265</v>
      </c>
      <c r="J8486" t="s">
        <v>242</v>
      </c>
      <c r="K8486" t="s">
        <v>243</v>
      </c>
      <c r="L8486" t="s">
        <v>244</v>
      </c>
      <c r="M8486">
        <v>0</v>
      </c>
      <c r="N8486">
        <v>1.0838E-2</v>
      </c>
      <c r="O8486" t="s">
        <v>372</v>
      </c>
      <c r="P8486" t="s">
        <v>15807</v>
      </c>
      <c r="Q8486" t="s">
        <v>1716</v>
      </c>
      <c r="R8486" t="s">
        <v>15808</v>
      </c>
      <c r="S8486" t="s">
        <v>270</v>
      </c>
      <c r="T8486" t="b">
        <v>1</v>
      </c>
    </row>
    <row r="8487" spans="1:20" x14ac:dyDescent="0.25">
      <c r="A8487" t="s">
        <v>259</v>
      </c>
      <c r="B8487" t="s">
        <v>260</v>
      </c>
      <c r="C8487" t="s">
        <v>237</v>
      </c>
      <c r="D8487" t="s">
        <v>1047</v>
      </c>
      <c r="E8487" t="s">
        <v>1332</v>
      </c>
      <c r="F8487" t="s">
        <v>3078</v>
      </c>
      <c r="G8487" t="s">
        <v>3078</v>
      </c>
      <c r="H8487">
        <v>1.3845E-2</v>
      </c>
      <c r="I8487" t="s">
        <v>265</v>
      </c>
      <c r="J8487" t="s">
        <v>242</v>
      </c>
      <c r="K8487" t="s">
        <v>243</v>
      </c>
      <c r="L8487" t="s">
        <v>244</v>
      </c>
      <c r="M8487">
        <v>0</v>
      </c>
      <c r="N8487">
        <v>1.3845E-2</v>
      </c>
      <c r="O8487" t="s">
        <v>372</v>
      </c>
      <c r="P8487" t="s">
        <v>15809</v>
      </c>
      <c r="Q8487" t="s">
        <v>1051</v>
      </c>
      <c r="R8487" t="s">
        <v>15810</v>
      </c>
      <c r="S8487" t="s">
        <v>270</v>
      </c>
      <c r="T8487" t="b">
        <v>1</v>
      </c>
    </row>
    <row r="8488" spans="1:20" x14ac:dyDescent="0.25">
      <c r="A8488" t="s">
        <v>259</v>
      </c>
      <c r="B8488" t="s">
        <v>260</v>
      </c>
      <c r="C8488" t="s">
        <v>294</v>
      </c>
      <c r="D8488" t="s">
        <v>1047</v>
      </c>
      <c r="E8488" t="s">
        <v>1332</v>
      </c>
      <c r="F8488" t="s">
        <v>3078</v>
      </c>
      <c r="G8488" t="s">
        <v>3078</v>
      </c>
      <c r="H8488">
        <v>8.0409999999999995E-3</v>
      </c>
      <c r="I8488" t="s">
        <v>265</v>
      </c>
      <c r="J8488" t="s">
        <v>242</v>
      </c>
      <c r="K8488" t="s">
        <v>243</v>
      </c>
      <c r="L8488" t="s">
        <v>244</v>
      </c>
      <c r="M8488">
        <v>0</v>
      </c>
      <c r="N8488">
        <v>8.0409999999999995E-3</v>
      </c>
      <c r="O8488" t="s">
        <v>372</v>
      </c>
      <c r="P8488" t="s">
        <v>15809</v>
      </c>
      <c r="Q8488" t="s">
        <v>1051</v>
      </c>
      <c r="R8488" t="s">
        <v>15810</v>
      </c>
      <c r="S8488" t="s">
        <v>270</v>
      </c>
      <c r="T8488" t="b">
        <v>1</v>
      </c>
    </row>
    <row r="8489" spans="1:20" x14ac:dyDescent="0.25">
      <c r="A8489" t="s">
        <v>236</v>
      </c>
      <c r="B8489" t="s">
        <v>236</v>
      </c>
      <c r="C8489" t="s">
        <v>237</v>
      </c>
      <c r="D8489" t="s">
        <v>392</v>
      </c>
      <c r="F8489" t="s">
        <v>757</v>
      </c>
      <c r="G8489" t="s">
        <v>2864</v>
      </c>
      <c r="H8489">
        <v>50</v>
      </c>
      <c r="I8489" t="s">
        <v>254</v>
      </c>
      <c r="J8489" t="s">
        <v>242</v>
      </c>
      <c r="K8489" t="s">
        <v>243</v>
      </c>
      <c r="L8489" t="s">
        <v>244</v>
      </c>
      <c r="M8489">
        <v>0</v>
      </c>
      <c r="N8489">
        <v>50</v>
      </c>
      <c r="O8489" t="s">
        <v>2865</v>
      </c>
      <c r="P8489" t="s">
        <v>2866</v>
      </c>
      <c r="Q8489" t="s">
        <v>397</v>
      </c>
      <c r="R8489" t="s">
        <v>3976</v>
      </c>
      <c r="S8489" t="s">
        <v>249</v>
      </c>
      <c r="T8489" t="b">
        <v>0</v>
      </c>
    </row>
    <row r="8490" spans="1:20" x14ac:dyDescent="0.25">
      <c r="A8490" t="s">
        <v>259</v>
      </c>
      <c r="B8490" t="s">
        <v>260</v>
      </c>
      <c r="C8490" t="s">
        <v>237</v>
      </c>
      <c r="D8490" t="s">
        <v>1501</v>
      </c>
      <c r="E8490" t="s">
        <v>3356</v>
      </c>
      <c r="F8490" t="s">
        <v>6230</v>
      </c>
      <c r="G8490" t="s">
        <v>6230</v>
      </c>
      <c r="H8490">
        <v>0.40300000000000002</v>
      </c>
      <c r="I8490" t="s">
        <v>265</v>
      </c>
      <c r="J8490" t="s">
        <v>242</v>
      </c>
      <c r="K8490" t="s">
        <v>243</v>
      </c>
      <c r="L8490" t="s">
        <v>244</v>
      </c>
      <c r="M8490">
        <v>0</v>
      </c>
      <c r="N8490">
        <v>0.40300000000000002</v>
      </c>
      <c r="O8490" t="s">
        <v>1309</v>
      </c>
      <c r="P8490" t="s">
        <v>13970</v>
      </c>
      <c r="Q8490" t="s">
        <v>1505</v>
      </c>
      <c r="R8490" t="s">
        <v>15811</v>
      </c>
      <c r="S8490" t="s">
        <v>270</v>
      </c>
      <c r="T8490" t="b">
        <v>0</v>
      </c>
    </row>
    <row r="8491" spans="1:20" x14ac:dyDescent="0.25">
      <c r="A8491" t="s">
        <v>259</v>
      </c>
      <c r="B8491" t="s">
        <v>260</v>
      </c>
      <c r="C8491" t="s">
        <v>237</v>
      </c>
      <c r="D8491" t="s">
        <v>295</v>
      </c>
      <c r="E8491" t="s">
        <v>2033</v>
      </c>
      <c r="F8491" t="s">
        <v>15812</v>
      </c>
      <c r="G8491" t="s">
        <v>15812</v>
      </c>
      <c r="H8491">
        <v>2.8730000000000002</v>
      </c>
      <c r="I8491" t="s">
        <v>265</v>
      </c>
      <c r="J8491" t="s">
        <v>242</v>
      </c>
      <c r="K8491" t="s">
        <v>243</v>
      </c>
      <c r="L8491" t="s">
        <v>244</v>
      </c>
      <c r="M8491">
        <v>0</v>
      </c>
      <c r="N8491">
        <v>2.8730000000000002</v>
      </c>
      <c r="O8491" t="s">
        <v>952</v>
      </c>
      <c r="P8491" t="s">
        <v>15813</v>
      </c>
      <c r="Q8491" t="s">
        <v>300</v>
      </c>
      <c r="R8491" t="s">
        <v>15814</v>
      </c>
      <c r="S8491" t="s">
        <v>270</v>
      </c>
      <c r="T8491" t="b">
        <v>1</v>
      </c>
    </row>
    <row r="8492" spans="1:20" x14ac:dyDescent="0.25">
      <c r="A8492" t="s">
        <v>259</v>
      </c>
      <c r="B8492" t="s">
        <v>260</v>
      </c>
      <c r="C8492" t="s">
        <v>336</v>
      </c>
      <c r="D8492" t="s">
        <v>295</v>
      </c>
      <c r="E8492" t="s">
        <v>2033</v>
      </c>
      <c r="F8492" t="s">
        <v>15812</v>
      </c>
      <c r="G8492" t="s">
        <v>15812</v>
      </c>
      <c r="H8492">
        <v>14474</v>
      </c>
      <c r="I8492" t="s">
        <v>265</v>
      </c>
      <c r="J8492" t="s">
        <v>242</v>
      </c>
      <c r="K8492" t="s">
        <v>243</v>
      </c>
      <c r="L8492" t="s">
        <v>244</v>
      </c>
      <c r="M8492">
        <v>0</v>
      </c>
      <c r="N8492">
        <v>14474</v>
      </c>
      <c r="O8492" t="s">
        <v>952</v>
      </c>
      <c r="P8492" t="s">
        <v>15813</v>
      </c>
      <c r="Q8492" t="s">
        <v>300</v>
      </c>
      <c r="R8492" t="s">
        <v>15815</v>
      </c>
      <c r="S8492" t="s">
        <v>270</v>
      </c>
      <c r="T8492" t="b">
        <v>1</v>
      </c>
    </row>
    <row r="8493" spans="1:20" x14ac:dyDescent="0.25">
      <c r="A8493" t="s">
        <v>259</v>
      </c>
      <c r="B8493" t="s">
        <v>260</v>
      </c>
      <c r="C8493" t="s">
        <v>336</v>
      </c>
      <c r="D8493" t="s">
        <v>295</v>
      </c>
      <c r="E8493" t="s">
        <v>2033</v>
      </c>
      <c r="F8493" t="s">
        <v>15812</v>
      </c>
      <c r="G8493" t="s">
        <v>15812</v>
      </c>
      <c r="H8493">
        <v>21123</v>
      </c>
      <c r="I8493" t="s">
        <v>265</v>
      </c>
      <c r="J8493" t="s">
        <v>242</v>
      </c>
      <c r="K8493" t="s">
        <v>243</v>
      </c>
      <c r="L8493" t="s">
        <v>244</v>
      </c>
      <c r="M8493">
        <v>0</v>
      </c>
      <c r="N8493">
        <v>21123</v>
      </c>
      <c r="O8493" t="s">
        <v>952</v>
      </c>
      <c r="P8493" t="s">
        <v>15813</v>
      </c>
      <c r="Q8493" t="s">
        <v>300</v>
      </c>
      <c r="R8493" t="s">
        <v>15816</v>
      </c>
      <c r="S8493" t="s">
        <v>270</v>
      </c>
      <c r="T8493" t="b">
        <v>1</v>
      </c>
    </row>
    <row r="8494" spans="1:20" x14ac:dyDescent="0.25">
      <c r="A8494" t="s">
        <v>236</v>
      </c>
      <c r="B8494" t="s">
        <v>236</v>
      </c>
      <c r="C8494" t="s">
        <v>237</v>
      </c>
      <c r="D8494" t="s">
        <v>314</v>
      </c>
      <c r="F8494" t="s">
        <v>672</v>
      </c>
      <c r="G8494" t="s">
        <v>1406</v>
      </c>
      <c r="H8494">
        <v>1E-3</v>
      </c>
      <c r="I8494" t="s">
        <v>241</v>
      </c>
      <c r="J8494" t="s">
        <v>242</v>
      </c>
      <c r="K8494" t="s">
        <v>243</v>
      </c>
      <c r="L8494" t="s">
        <v>244</v>
      </c>
      <c r="M8494">
        <v>0</v>
      </c>
      <c r="N8494">
        <v>1E-3</v>
      </c>
      <c r="O8494" t="s">
        <v>1407</v>
      </c>
      <c r="P8494" t="s">
        <v>1408</v>
      </c>
      <c r="Q8494" t="s">
        <v>318</v>
      </c>
      <c r="R8494" t="s">
        <v>10776</v>
      </c>
      <c r="S8494" t="s">
        <v>249</v>
      </c>
      <c r="T8494" t="b">
        <v>0</v>
      </c>
    </row>
    <row r="8495" spans="1:20" x14ac:dyDescent="0.25">
      <c r="A8495" t="s">
        <v>259</v>
      </c>
      <c r="B8495" t="s">
        <v>260</v>
      </c>
      <c r="C8495" t="s">
        <v>237</v>
      </c>
      <c r="D8495" t="s">
        <v>1953</v>
      </c>
      <c r="E8495" t="s">
        <v>7070</v>
      </c>
      <c r="F8495" t="s">
        <v>8418</v>
      </c>
      <c r="G8495" t="s">
        <v>8418</v>
      </c>
      <c r="H8495">
        <v>0.82</v>
      </c>
      <c r="I8495" t="s">
        <v>265</v>
      </c>
      <c r="J8495" t="s">
        <v>242</v>
      </c>
      <c r="K8495" t="s">
        <v>243</v>
      </c>
      <c r="L8495" t="s">
        <v>244</v>
      </c>
      <c r="M8495">
        <v>0</v>
      </c>
      <c r="N8495">
        <v>0.82</v>
      </c>
      <c r="O8495" t="s">
        <v>331</v>
      </c>
      <c r="P8495" t="s">
        <v>15817</v>
      </c>
      <c r="Q8495" t="s">
        <v>1957</v>
      </c>
      <c r="R8495" t="s">
        <v>15818</v>
      </c>
      <c r="S8495" t="s">
        <v>270</v>
      </c>
      <c r="T8495" t="b">
        <v>1</v>
      </c>
    </row>
    <row r="8496" spans="1:20" x14ac:dyDescent="0.25">
      <c r="A8496" t="s">
        <v>259</v>
      </c>
      <c r="B8496" t="s">
        <v>260</v>
      </c>
      <c r="C8496" t="s">
        <v>294</v>
      </c>
      <c r="D8496" t="s">
        <v>1953</v>
      </c>
      <c r="E8496" t="s">
        <v>7070</v>
      </c>
      <c r="F8496" t="s">
        <v>8418</v>
      </c>
      <c r="G8496" t="s">
        <v>8418</v>
      </c>
      <c r="H8496">
        <v>0.45200000000000001</v>
      </c>
      <c r="I8496" t="s">
        <v>265</v>
      </c>
      <c r="J8496" t="s">
        <v>242</v>
      </c>
      <c r="K8496" t="s">
        <v>243</v>
      </c>
      <c r="L8496" t="s">
        <v>244</v>
      </c>
      <c r="M8496">
        <v>0</v>
      </c>
      <c r="N8496">
        <v>0.45200000000000001</v>
      </c>
      <c r="O8496" t="s">
        <v>331</v>
      </c>
      <c r="P8496" t="s">
        <v>15817</v>
      </c>
      <c r="Q8496" t="s">
        <v>1957</v>
      </c>
      <c r="R8496" t="s">
        <v>15818</v>
      </c>
      <c r="S8496" t="s">
        <v>270</v>
      </c>
      <c r="T8496" t="b">
        <v>1</v>
      </c>
    </row>
    <row r="8497" spans="1:20" x14ac:dyDescent="0.25">
      <c r="A8497" t="s">
        <v>259</v>
      </c>
      <c r="B8497" t="s">
        <v>260</v>
      </c>
      <c r="C8497" t="s">
        <v>237</v>
      </c>
      <c r="D8497" t="s">
        <v>1501</v>
      </c>
      <c r="E8497" t="s">
        <v>7210</v>
      </c>
      <c r="F8497" t="s">
        <v>8322</v>
      </c>
      <c r="G8497" t="s">
        <v>8322</v>
      </c>
      <c r="H8497">
        <v>1.008</v>
      </c>
      <c r="I8497" t="s">
        <v>265</v>
      </c>
      <c r="J8497" t="s">
        <v>242</v>
      </c>
      <c r="K8497" t="s">
        <v>243</v>
      </c>
      <c r="L8497" t="s">
        <v>244</v>
      </c>
      <c r="M8497">
        <v>0</v>
      </c>
      <c r="N8497">
        <v>1.008</v>
      </c>
      <c r="O8497" t="s">
        <v>1309</v>
      </c>
      <c r="P8497" t="s">
        <v>10837</v>
      </c>
      <c r="Q8497" t="s">
        <v>1505</v>
      </c>
      <c r="R8497" t="s">
        <v>15819</v>
      </c>
      <c r="S8497" t="s">
        <v>270</v>
      </c>
      <c r="T8497" t="b">
        <v>0</v>
      </c>
    </row>
    <row r="8498" spans="1:20" x14ac:dyDescent="0.25">
      <c r="A8498" t="s">
        <v>259</v>
      </c>
      <c r="B8498" t="s">
        <v>260</v>
      </c>
      <c r="C8498" t="s">
        <v>336</v>
      </c>
      <c r="D8498" t="s">
        <v>1501</v>
      </c>
      <c r="E8498" t="s">
        <v>7210</v>
      </c>
      <c r="F8498" t="s">
        <v>8322</v>
      </c>
      <c r="G8498" t="s">
        <v>8322</v>
      </c>
      <c r="H8498">
        <v>5481</v>
      </c>
      <c r="I8498" t="s">
        <v>265</v>
      </c>
      <c r="J8498" t="s">
        <v>242</v>
      </c>
      <c r="K8498" t="s">
        <v>243</v>
      </c>
      <c r="L8498" t="s">
        <v>244</v>
      </c>
      <c r="M8498">
        <v>0</v>
      </c>
      <c r="N8498">
        <v>5481</v>
      </c>
      <c r="O8498" t="s">
        <v>1212</v>
      </c>
      <c r="P8498" t="s">
        <v>10837</v>
      </c>
      <c r="Q8498" t="s">
        <v>1505</v>
      </c>
      <c r="R8498" t="s">
        <v>15820</v>
      </c>
      <c r="S8498" t="s">
        <v>270</v>
      </c>
      <c r="T8498" t="b">
        <v>0</v>
      </c>
    </row>
    <row r="8499" spans="1:20" x14ac:dyDescent="0.25">
      <c r="A8499" t="s">
        <v>259</v>
      </c>
      <c r="B8499" t="s">
        <v>260</v>
      </c>
      <c r="C8499" t="s">
        <v>336</v>
      </c>
      <c r="D8499" t="s">
        <v>1501</v>
      </c>
      <c r="E8499" t="s">
        <v>7210</v>
      </c>
      <c r="F8499" t="s">
        <v>8322</v>
      </c>
      <c r="G8499" t="s">
        <v>8322</v>
      </c>
      <c r="H8499">
        <v>10514</v>
      </c>
      <c r="I8499" t="s">
        <v>265</v>
      </c>
      <c r="J8499" t="s">
        <v>242</v>
      </c>
      <c r="K8499" t="s">
        <v>243</v>
      </c>
      <c r="L8499" t="s">
        <v>244</v>
      </c>
      <c r="M8499">
        <v>0</v>
      </c>
      <c r="N8499">
        <v>10514</v>
      </c>
      <c r="O8499" t="s">
        <v>1212</v>
      </c>
      <c r="P8499" t="s">
        <v>10837</v>
      </c>
      <c r="Q8499" t="s">
        <v>1505</v>
      </c>
      <c r="R8499" t="s">
        <v>15821</v>
      </c>
      <c r="S8499" t="s">
        <v>270</v>
      </c>
      <c r="T8499" t="b">
        <v>0</v>
      </c>
    </row>
    <row r="8500" spans="1:20" x14ac:dyDescent="0.25">
      <c r="A8500" t="s">
        <v>259</v>
      </c>
      <c r="B8500" t="s">
        <v>260</v>
      </c>
      <c r="C8500" t="s">
        <v>237</v>
      </c>
      <c r="D8500" t="s">
        <v>1535</v>
      </c>
      <c r="E8500" t="s">
        <v>14901</v>
      </c>
      <c r="F8500" t="s">
        <v>15822</v>
      </c>
      <c r="G8500" t="s">
        <v>15822</v>
      </c>
      <c r="H8500">
        <v>1.8879999999999999</v>
      </c>
      <c r="I8500" t="s">
        <v>265</v>
      </c>
      <c r="J8500" t="s">
        <v>242</v>
      </c>
      <c r="K8500" t="s">
        <v>243</v>
      </c>
      <c r="L8500" t="s">
        <v>244</v>
      </c>
      <c r="M8500">
        <v>0</v>
      </c>
      <c r="N8500">
        <v>1.8879999999999999</v>
      </c>
      <c r="O8500" t="s">
        <v>324</v>
      </c>
      <c r="P8500" t="s">
        <v>8948</v>
      </c>
      <c r="Q8500" t="s">
        <v>1539</v>
      </c>
      <c r="R8500" t="s">
        <v>15823</v>
      </c>
      <c r="S8500" t="s">
        <v>270</v>
      </c>
      <c r="T8500" t="b">
        <v>1</v>
      </c>
    </row>
    <row r="8501" spans="1:20" x14ac:dyDescent="0.25">
      <c r="A8501" t="s">
        <v>259</v>
      </c>
      <c r="B8501" t="s">
        <v>260</v>
      </c>
      <c r="C8501" t="s">
        <v>294</v>
      </c>
      <c r="D8501" t="s">
        <v>1535</v>
      </c>
      <c r="E8501" t="s">
        <v>14901</v>
      </c>
      <c r="F8501" t="s">
        <v>15822</v>
      </c>
      <c r="G8501" t="s">
        <v>15822</v>
      </c>
      <c r="H8501">
        <v>1.1519999999999999</v>
      </c>
      <c r="I8501" t="s">
        <v>265</v>
      </c>
      <c r="J8501" t="s">
        <v>242</v>
      </c>
      <c r="K8501" t="s">
        <v>243</v>
      </c>
      <c r="L8501" t="s">
        <v>244</v>
      </c>
      <c r="M8501">
        <v>0</v>
      </c>
      <c r="N8501">
        <v>1.1519999999999999</v>
      </c>
      <c r="O8501" t="s">
        <v>324</v>
      </c>
      <c r="P8501" t="s">
        <v>8948</v>
      </c>
      <c r="Q8501" t="s">
        <v>1539</v>
      </c>
      <c r="R8501" t="s">
        <v>15823</v>
      </c>
      <c r="S8501" t="s">
        <v>270</v>
      </c>
      <c r="T8501" t="b">
        <v>1</v>
      </c>
    </row>
    <row r="8502" spans="1:20" x14ac:dyDescent="0.25">
      <c r="A8502" t="s">
        <v>236</v>
      </c>
      <c r="B8502" t="s">
        <v>236</v>
      </c>
      <c r="C8502" t="s">
        <v>237</v>
      </c>
      <c r="D8502" t="s">
        <v>314</v>
      </c>
      <c r="E8502" t="s">
        <v>251</v>
      </c>
      <c r="F8502" t="s">
        <v>459</v>
      </c>
      <c r="G8502" t="s">
        <v>2740</v>
      </c>
      <c r="H8502">
        <v>0.36</v>
      </c>
      <c r="I8502">
        <v>100</v>
      </c>
      <c r="J8502" t="s">
        <v>242</v>
      </c>
      <c r="K8502" t="s">
        <v>243</v>
      </c>
      <c r="L8502" t="s">
        <v>244</v>
      </c>
      <c r="M8502">
        <v>0</v>
      </c>
      <c r="N8502">
        <v>0.36</v>
      </c>
      <c r="O8502" t="s">
        <v>255</v>
      </c>
      <c r="P8502" t="s">
        <v>15824</v>
      </c>
      <c r="Q8502" t="s">
        <v>318</v>
      </c>
      <c r="R8502" t="s">
        <v>833</v>
      </c>
      <c r="S8502" t="s">
        <v>249</v>
      </c>
      <c r="T8502" t="b">
        <v>1</v>
      </c>
    </row>
    <row r="8503" spans="1:20" x14ac:dyDescent="0.25">
      <c r="A8503" t="s">
        <v>259</v>
      </c>
      <c r="B8503" t="s">
        <v>260</v>
      </c>
      <c r="C8503" t="s">
        <v>237</v>
      </c>
      <c r="D8503" t="s">
        <v>287</v>
      </c>
      <c r="E8503" t="s">
        <v>539</v>
      </c>
      <c r="F8503" t="s">
        <v>14268</v>
      </c>
      <c r="G8503" t="s">
        <v>14268</v>
      </c>
      <c r="H8503">
        <v>16.736000000000001</v>
      </c>
      <c r="I8503" t="s">
        <v>265</v>
      </c>
      <c r="J8503" t="s">
        <v>242</v>
      </c>
      <c r="K8503" t="s">
        <v>243</v>
      </c>
      <c r="L8503" t="s">
        <v>244</v>
      </c>
      <c r="M8503">
        <v>0</v>
      </c>
      <c r="N8503">
        <v>16.736000000000001</v>
      </c>
      <c r="O8503" t="s">
        <v>290</v>
      </c>
      <c r="P8503" t="s">
        <v>15825</v>
      </c>
      <c r="Q8503" t="s">
        <v>292</v>
      </c>
      <c r="R8503" t="s">
        <v>15826</v>
      </c>
      <c r="S8503" t="s">
        <v>270</v>
      </c>
      <c r="T8503" t="b">
        <v>1</v>
      </c>
    </row>
    <row r="8504" spans="1:20" x14ac:dyDescent="0.25">
      <c r="A8504" t="s">
        <v>259</v>
      </c>
      <c r="B8504" t="s">
        <v>260</v>
      </c>
      <c r="C8504" t="s">
        <v>294</v>
      </c>
      <c r="D8504" t="s">
        <v>287</v>
      </c>
      <c r="E8504" t="s">
        <v>539</v>
      </c>
      <c r="F8504" t="s">
        <v>14268</v>
      </c>
      <c r="G8504" t="s">
        <v>14268</v>
      </c>
      <c r="H8504">
        <v>8.64</v>
      </c>
      <c r="I8504" t="s">
        <v>265</v>
      </c>
      <c r="J8504" t="s">
        <v>242</v>
      </c>
      <c r="K8504" t="s">
        <v>243</v>
      </c>
      <c r="L8504" t="s">
        <v>244</v>
      </c>
      <c r="M8504">
        <v>0</v>
      </c>
      <c r="N8504">
        <v>8.64</v>
      </c>
      <c r="O8504" t="s">
        <v>290</v>
      </c>
      <c r="P8504" t="s">
        <v>15825</v>
      </c>
      <c r="Q8504" t="s">
        <v>292</v>
      </c>
      <c r="R8504" t="s">
        <v>15826</v>
      </c>
      <c r="S8504" t="s">
        <v>270</v>
      </c>
      <c r="T8504" t="b">
        <v>1</v>
      </c>
    </row>
    <row r="8505" spans="1:20" x14ac:dyDescent="0.25">
      <c r="A8505" t="s">
        <v>259</v>
      </c>
      <c r="B8505" t="s">
        <v>260</v>
      </c>
      <c r="C8505" t="s">
        <v>237</v>
      </c>
      <c r="D8505" t="s">
        <v>295</v>
      </c>
      <c r="E8505" t="s">
        <v>8389</v>
      </c>
      <c r="F8505" t="s">
        <v>10894</v>
      </c>
      <c r="G8505" t="s">
        <v>10894</v>
      </c>
      <c r="H8505">
        <v>6.6689999999999996</v>
      </c>
      <c r="I8505" t="s">
        <v>265</v>
      </c>
      <c r="J8505" t="s">
        <v>242</v>
      </c>
      <c r="K8505" t="s">
        <v>243</v>
      </c>
      <c r="L8505" t="s">
        <v>244</v>
      </c>
      <c r="M8505">
        <v>0</v>
      </c>
      <c r="N8505">
        <v>6.6689999999999996</v>
      </c>
      <c r="O8505" t="s">
        <v>721</v>
      </c>
      <c r="P8505" t="s">
        <v>12103</v>
      </c>
      <c r="Q8505" t="s">
        <v>300</v>
      </c>
      <c r="R8505" t="s">
        <v>15827</v>
      </c>
      <c r="S8505" t="s">
        <v>270</v>
      </c>
      <c r="T8505" t="b">
        <v>1</v>
      </c>
    </row>
    <row r="8506" spans="1:20" x14ac:dyDescent="0.25">
      <c r="A8506" t="s">
        <v>259</v>
      </c>
      <c r="B8506" t="s">
        <v>260</v>
      </c>
      <c r="C8506" t="s">
        <v>336</v>
      </c>
      <c r="D8506" t="s">
        <v>295</v>
      </c>
      <c r="E8506" t="s">
        <v>8389</v>
      </c>
      <c r="F8506" t="s">
        <v>10894</v>
      </c>
      <c r="G8506" t="s">
        <v>10894</v>
      </c>
      <c r="H8506">
        <v>33596</v>
      </c>
      <c r="I8506" t="s">
        <v>265</v>
      </c>
      <c r="J8506" t="s">
        <v>242</v>
      </c>
      <c r="K8506" t="s">
        <v>243</v>
      </c>
      <c r="L8506" t="s">
        <v>244</v>
      </c>
      <c r="M8506">
        <v>0</v>
      </c>
      <c r="N8506">
        <v>33596</v>
      </c>
      <c r="O8506" t="s">
        <v>6345</v>
      </c>
      <c r="P8506" t="s">
        <v>12103</v>
      </c>
      <c r="Q8506" t="s">
        <v>300</v>
      </c>
      <c r="R8506" t="s">
        <v>15828</v>
      </c>
      <c r="S8506" t="s">
        <v>270</v>
      </c>
      <c r="T8506" t="b">
        <v>1</v>
      </c>
    </row>
    <row r="8507" spans="1:20" x14ac:dyDescent="0.25">
      <c r="A8507" t="s">
        <v>259</v>
      </c>
      <c r="B8507" t="s">
        <v>260</v>
      </c>
      <c r="C8507" t="s">
        <v>336</v>
      </c>
      <c r="D8507" t="s">
        <v>295</v>
      </c>
      <c r="E8507" t="s">
        <v>8389</v>
      </c>
      <c r="F8507" t="s">
        <v>10894</v>
      </c>
      <c r="G8507" t="s">
        <v>10894</v>
      </c>
      <c r="H8507">
        <v>49032</v>
      </c>
      <c r="I8507" t="s">
        <v>265</v>
      </c>
      <c r="J8507" t="s">
        <v>242</v>
      </c>
      <c r="K8507" t="s">
        <v>243</v>
      </c>
      <c r="L8507" t="s">
        <v>244</v>
      </c>
      <c r="M8507">
        <v>0</v>
      </c>
      <c r="N8507">
        <v>49032</v>
      </c>
      <c r="O8507" t="s">
        <v>6345</v>
      </c>
      <c r="P8507" t="s">
        <v>12103</v>
      </c>
      <c r="Q8507" t="s">
        <v>300</v>
      </c>
      <c r="R8507" t="s">
        <v>15829</v>
      </c>
      <c r="S8507" t="s">
        <v>270</v>
      </c>
      <c r="T8507" t="b">
        <v>1</v>
      </c>
    </row>
    <row r="8508" spans="1:20" x14ac:dyDescent="0.25">
      <c r="A8508" t="s">
        <v>259</v>
      </c>
      <c r="B8508" t="s">
        <v>260</v>
      </c>
      <c r="C8508" t="s">
        <v>237</v>
      </c>
      <c r="D8508" t="s">
        <v>470</v>
      </c>
      <c r="E8508" t="s">
        <v>3121</v>
      </c>
      <c r="F8508" t="s">
        <v>15830</v>
      </c>
      <c r="G8508" t="s">
        <v>15830</v>
      </c>
      <c r="H8508">
        <v>4.4619999999999997</v>
      </c>
      <c r="I8508" t="s">
        <v>265</v>
      </c>
      <c r="J8508" t="s">
        <v>242</v>
      </c>
      <c r="K8508" t="s">
        <v>243</v>
      </c>
      <c r="L8508" t="s">
        <v>244</v>
      </c>
      <c r="M8508">
        <v>0</v>
      </c>
      <c r="N8508">
        <v>4.4619999999999997</v>
      </c>
      <c r="O8508" t="s">
        <v>298</v>
      </c>
      <c r="P8508" t="s">
        <v>15831</v>
      </c>
      <c r="Q8508" t="s">
        <v>474</v>
      </c>
      <c r="R8508" t="s">
        <v>15832</v>
      </c>
      <c r="S8508" t="s">
        <v>270</v>
      </c>
      <c r="T8508" t="b">
        <v>1</v>
      </c>
    </row>
    <row r="8509" spans="1:20" x14ac:dyDescent="0.25">
      <c r="A8509" t="s">
        <v>259</v>
      </c>
      <c r="B8509" t="s">
        <v>260</v>
      </c>
      <c r="C8509" t="s">
        <v>237</v>
      </c>
      <c r="D8509" t="s">
        <v>2056</v>
      </c>
      <c r="E8509" t="s">
        <v>15833</v>
      </c>
      <c r="F8509" t="s">
        <v>15834</v>
      </c>
      <c r="G8509" t="s">
        <v>15834</v>
      </c>
      <c r="H8509">
        <v>6.6529999999999996</v>
      </c>
      <c r="I8509" t="s">
        <v>265</v>
      </c>
      <c r="J8509" t="s">
        <v>242</v>
      </c>
      <c r="K8509" t="s">
        <v>243</v>
      </c>
      <c r="L8509" t="s">
        <v>244</v>
      </c>
      <c r="M8509">
        <v>0</v>
      </c>
      <c r="N8509">
        <v>6.6529999999999996</v>
      </c>
      <c r="O8509" t="s">
        <v>324</v>
      </c>
      <c r="P8509" t="s">
        <v>15835</v>
      </c>
      <c r="Q8509" t="s">
        <v>2060</v>
      </c>
      <c r="R8509" t="s">
        <v>15836</v>
      </c>
      <c r="S8509" t="s">
        <v>270</v>
      </c>
      <c r="T8509" t="b">
        <v>1</v>
      </c>
    </row>
    <row r="8510" spans="1:20" x14ac:dyDescent="0.25">
      <c r="A8510" t="s">
        <v>259</v>
      </c>
      <c r="B8510" t="s">
        <v>260</v>
      </c>
      <c r="C8510" t="s">
        <v>336</v>
      </c>
      <c r="D8510" t="s">
        <v>2056</v>
      </c>
      <c r="E8510" t="s">
        <v>15833</v>
      </c>
      <c r="F8510" t="s">
        <v>15834</v>
      </c>
      <c r="G8510" t="s">
        <v>15834</v>
      </c>
      <c r="H8510">
        <v>34267</v>
      </c>
      <c r="I8510" t="s">
        <v>265</v>
      </c>
      <c r="J8510" t="s">
        <v>242</v>
      </c>
      <c r="K8510" t="s">
        <v>243</v>
      </c>
      <c r="L8510" t="s">
        <v>244</v>
      </c>
      <c r="M8510">
        <v>0</v>
      </c>
      <c r="N8510">
        <v>34267</v>
      </c>
      <c r="O8510" t="s">
        <v>324</v>
      </c>
      <c r="P8510" t="s">
        <v>15835</v>
      </c>
      <c r="Q8510" t="s">
        <v>2060</v>
      </c>
      <c r="R8510" t="s">
        <v>15837</v>
      </c>
      <c r="S8510" t="s">
        <v>270</v>
      </c>
      <c r="T8510" t="b">
        <v>1</v>
      </c>
    </row>
    <row r="8511" spans="1:20" x14ac:dyDescent="0.25">
      <c r="A8511" t="s">
        <v>259</v>
      </c>
      <c r="B8511" t="s">
        <v>260</v>
      </c>
      <c r="C8511" t="s">
        <v>336</v>
      </c>
      <c r="D8511" t="s">
        <v>2056</v>
      </c>
      <c r="E8511" t="s">
        <v>15833</v>
      </c>
      <c r="F8511" t="s">
        <v>15834</v>
      </c>
      <c r="G8511" t="s">
        <v>15834</v>
      </c>
      <c r="H8511">
        <v>65736</v>
      </c>
      <c r="I8511" t="s">
        <v>265</v>
      </c>
      <c r="J8511" t="s">
        <v>242</v>
      </c>
      <c r="K8511" t="s">
        <v>243</v>
      </c>
      <c r="L8511" t="s">
        <v>244</v>
      </c>
      <c r="M8511">
        <v>0</v>
      </c>
      <c r="N8511">
        <v>65736</v>
      </c>
      <c r="O8511" t="s">
        <v>324</v>
      </c>
      <c r="P8511" t="s">
        <v>15835</v>
      </c>
      <c r="Q8511" t="s">
        <v>2060</v>
      </c>
      <c r="R8511" t="s">
        <v>15838</v>
      </c>
      <c r="S8511" t="s">
        <v>270</v>
      </c>
      <c r="T8511" t="b">
        <v>1</v>
      </c>
    </row>
    <row r="8512" spans="1:20" x14ac:dyDescent="0.25">
      <c r="A8512" t="s">
        <v>259</v>
      </c>
      <c r="B8512" t="s">
        <v>260</v>
      </c>
      <c r="C8512" t="s">
        <v>237</v>
      </c>
      <c r="D8512" t="s">
        <v>15839</v>
      </c>
      <c r="E8512" t="s">
        <v>15840</v>
      </c>
      <c r="F8512" t="s">
        <v>15841</v>
      </c>
      <c r="G8512" t="s">
        <v>15841</v>
      </c>
      <c r="H8512">
        <v>4.2249999999999996</v>
      </c>
      <c r="I8512" t="s">
        <v>265</v>
      </c>
      <c r="J8512" t="s">
        <v>242</v>
      </c>
      <c r="K8512" t="s">
        <v>243</v>
      </c>
      <c r="L8512" t="s">
        <v>244</v>
      </c>
      <c r="M8512">
        <v>0</v>
      </c>
      <c r="N8512">
        <v>4.2249999999999996</v>
      </c>
      <c r="O8512" t="s">
        <v>674</v>
      </c>
      <c r="P8512" t="s">
        <v>15842</v>
      </c>
      <c r="Q8512" t="s">
        <v>15843</v>
      </c>
      <c r="R8512" t="s">
        <v>15844</v>
      </c>
      <c r="S8512" t="s">
        <v>270</v>
      </c>
      <c r="T8512" t="b">
        <v>1</v>
      </c>
    </row>
    <row r="8513" spans="1:20" x14ac:dyDescent="0.25">
      <c r="A8513" t="s">
        <v>259</v>
      </c>
      <c r="B8513" t="s">
        <v>260</v>
      </c>
      <c r="C8513" t="s">
        <v>336</v>
      </c>
      <c r="D8513" t="s">
        <v>15839</v>
      </c>
      <c r="E8513" t="s">
        <v>15840</v>
      </c>
      <c r="F8513" t="s">
        <v>15841</v>
      </c>
      <c r="G8513" t="s">
        <v>15841</v>
      </c>
      <c r="H8513">
        <v>21996</v>
      </c>
      <c r="I8513" t="s">
        <v>265</v>
      </c>
      <c r="J8513" t="s">
        <v>242</v>
      </c>
      <c r="K8513" t="s">
        <v>243</v>
      </c>
      <c r="L8513" t="s">
        <v>244</v>
      </c>
      <c r="M8513">
        <v>0</v>
      </c>
      <c r="N8513">
        <v>21996</v>
      </c>
      <c r="O8513" t="s">
        <v>674</v>
      </c>
      <c r="P8513" t="s">
        <v>15842</v>
      </c>
      <c r="Q8513" t="s">
        <v>15843</v>
      </c>
      <c r="R8513" t="s">
        <v>15845</v>
      </c>
      <c r="S8513" t="s">
        <v>270</v>
      </c>
      <c r="T8513" t="b">
        <v>1</v>
      </c>
    </row>
    <row r="8514" spans="1:20" x14ac:dyDescent="0.25">
      <c r="A8514" t="s">
        <v>259</v>
      </c>
      <c r="B8514" t="s">
        <v>260</v>
      </c>
      <c r="C8514" t="s">
        <v>336</v>
      </c>
      <c r="D8514" t="s">
        <v>15839</v>
      </c>
      <c r="E8514" t="s">
        <v>15840</v>
      </c>
      <c r="F8514" t="s">
        <v>15841</v>
      </c>
      <c r="G8514" t="s">
        <v>15841</v>
      </c>
      <c r="H8514">
        <v>42292</v>
      </c>
      <c r="I8514" t="s">
        <v>265</v>
      </c>
      <c r="J8514" t="s">
        <v>242</v>
      </c>
      <c r="K8514" t="s">
        <v>243</v>
      </c>
      <c r="L8514" t="s">
        <v>244</v>
      </c>
      <c r="M8514">
        <v>0</v>
      </c>
      <c r="N8514">
        <v>42292</v>
      </c>
      <c r="O8514" t="s">
        <v>674</v>
      </c>
      <c r="P8514" t="s">
        <v>15842</v>
      </c>
      <c r="Q8514" t="s">
        <v>15843</v>
      </c>
      <c r="R8514" t="s">
        <v>15846</v>
      </c>
      <c r="S8514" t="s">
        <v>270</v>
      </c>
      <c r="T8514" t="b">
        <v>1</v>
      </c>
    </row>
    <row r="8515" spans="1:20" x14ac:dyDescent="0.25">
      <c r="A8515" t="s">
        <v>259</v>
      </c>
      <c r="B8515" t="s">
        <v>260</v>
      </c>
      <c r="C8515" t="s">
        <v>237</v>
      </c>
      <c r="D8515" t="s">
        <v>1535</v>
      </c>
      <c r="E8515" t="s">
        <v>14901</v>
      </c>
      <c r="F8515" t="s">
        <v>15847</v>
      </c>
      <c r="G8515" t="s">
        <v>15847</v>
      </c>
      <c r="H8515">
        <v>0.30415700000000001</v>
      </c>
      <c r="I8515" t="s">
        <v>265</v>
      </c>
      <c r="J8515" t="s">
        <v>242</v>
      </c>
      <c r="K8515" t="s">
        <v>243</v>
      </c>
      <c r="L8515" t="s">
        <v>244</v>
      </c>
      <c r="M8515">
        <v>0</v>
      </c>
      <c r="N8515">
        <v>0.30415700000000001</v>
      </c>
      <c r="O8515" t="s">
        <v>372</v>
      </c>
      <c r="P8515" t="s">
        <v>15848</v>
      </c>
      <c r="Q8515" t="s">
        <v>1539</v>
      </c>
      <c r="R8515" t="s">
        <v>15849</v>
      </c>
      <c r="S8515" t="s">
        <v>270</v>
      </c>
      <c r="T8515" t="b">
        <v>1</v>
      </c>
    </row>
    <row r="8516" spans="1:20" x14ac:dyDescent="0.25">
      <c r="A8516" t="s">
        <v>259</v>
      </c>
      <c r="B8516" t="s">
        <v>260</v>
      </c>
      <c r="C8516" t="s">
        <v>294</v>
      </c>
      <c r="D8516" t="s">
        <v>1535</v>
      </c>
      <c r="E8516" t="s">
        <v>14901</v>
      </c>
      <c r="F8516" t="s">
        <v>15847</v>
      </c>
      <c r="G8516" t="s">
        <v>15847</v>
      </c>
      <c r="H8516">
        <v>0.13006100000000001</v>
      </c>
      <c r="I8516" t="s">
        <v>265</v>
      </c>
      <c r="J8516" t="s">
        <v>242</v>
      </c>
      <c r="K8516" t="s">
        <v>243</v>
      </c>
      <c r="L8516" t="s">
        <v>244</v>
      </c>
      <c r="M8516">
        <v>0</v>
      </c>
      <c r="N8516">
        <v>0.13006100000000001</v>
      </c>
      <c r="O8516" t="s">
        <v>372</v>
      </c>
      <c r="P8516" t="s">
        <v>15848</v>
      </c>
      <c r="Q8516" t="s">
        <v>1539</v>
      </c>
      <c r="R8516" t="s">
        <v>15849</v>
      </c>
      <c r="S8516" t="s">
        <v>270</v>
      </c>
      <c r="T8516" t="b">
        <v>1</v>
      </c>
    </row>
    <row r="8517" spans="1:20" x14ac:dyDescent="0.25">
      <c r="A8517" t="s">
        <v>259</v>
      </c>
      <c r="B8517" t="s">
        <v>260</v>
      </c>
      <c r="C8517" t="s">
        <v>237</v>
      </c>
      <c r="D8517" t="s">
        <v>707</v>
      </c>
      <c r="E8517" t="s">
        <v>3188</v>
      </c>
      <c r="F8517" t="s">
        <v>3189</v>
      </c>
      <c r="G8517" t="s">
        <v>3189</v>
      </c>
      <c r="H8517">
        <v>3.6999999999999998E-2</v>
      </c>
      <c r="I8517" t="s">
        <v>265</v>
      </c>
      <c r="J8517" t="s">
        <v>242</v>
      </c>
      <c r="K8517" t="s">
        <v>243</v>
      </c>
      <c r="L8517" t="s">
        <v>244</v>
      </c>
      <c r="M8517">
        <v>0</v>
      </c>
      <c r="N8517">
        <v>3.6999999999999998E-2</v>
      </c>
      <c r="O8517" t="s">
        <v>711</v>
      </c>
      <c r="P8517" t="s">
        <v>15850</v>
      </c>
      <c r="Q8517" t="s">
        <v>713</v>
      </c>
      <c r="R8517" t="s">
        <v>15851</v>
      </c>
      <c r="S8517" t="s">
        <v>270</v>
      </c>
      <c r="T8517" t="b">
        <v>0</v>
      </c>
    </row>
    <row r="8518" spans="1:20" x14ac:dyDescent="0.25">
      <c r="A8518" t="s">
        <v>259</v>
      </c>
      <c r="B8518" t="s">
        <v>260</v>
      </c>
      <c r="C8518" t="s">
        <v>237</v>
      </c>
      <c r="D8518" t="s">
        <v>891</v>
      </c>
      <c r="E8518" t="s">
        <v>1057</v>
      </c>
      <c r="F8518" t="s">
        <v>11806</v>
      </c>
      <c r="G8518" t="s">
        <v>11807</v>
      </c>
      <c r="H8518">
        <v>0.54200000000000004</v>
      </c>
      <c r="I8518" t="s">
        <v>265</v>
      </c>
      <c r="J8518" t="s">
        <v>242</v>
      </c>
      <c r="K8518" t="s">
        <v>243</v>
      </c>
      <c r="L8518" t="s">
        <v>244</v>
      </c>
      <c r="M8518">
        <v>0</v>
      </c>
      <c r="N8518">
        <v>0.54200000000000004</v>
      </c>
      <c r="O8518" t="s">
        <v>324</v>
      </c>
      <c r="P8518" t="s">
        <v>15852</v>
      </c>
      <c r="Q8518" t="s">
        <v>895</v>
      </c>
      <c r="R8518" t="s">
        <v>15853</v>
      </c>
      <c r="S8518" t="s">
        <v>270</v>
      </c>
      <c r="T8518" t="b">
        <v>1</v>
      </c>
    </row>
    <row r="8519" spans="1:20" x14ac:dyDescent="0.25">
      <c r="A8519" t="s">
        <v>259</v>
      </c>
      <c r="B8519" t="s">
        <v>260</v>
      </c>
      <c r="C8519" t="s">
        <v>237</v>
      </c>
      <c r="D8519" t="s">
        <v>1711</v>
      </c>
      <c r="E8519" t="s">
        <v>2778</v>
      </c>
      <c r="F8519" t="s">
        <v>14995</v>
      </c>
      <c r="G8519" t="s">
        <v>14996</v>
      </c>
      <c r="H8519">
        <v>0.96917799999999998</v>
      </c>
      <c r="I8519" t="s">
        <v>265</v>
      </c>
      <c r="J8519" t="s">
        <v>242</v>
      </c>
      <c r="K8519" t="s">
        <v>243</v>
      </c>
      <c r="L8519" t="s">
        <v>244</v>
      </c>
      <c r="M8519">
        <v>0</v>
      </c>
      <c r="N8519">
        <v>0.96917799999999998</v>
      </c>
      <c r="O8519" t="s">
        <v>372</v>
      </c>
      <c r="P8519" t="s">
        <v>15854</v>
      </c>
      <c r="Q8519" t="s">
        <v>1716</v>
      </c>
      <c r="R8519" t="s">
        <v>15855</v>
      </c>
      <c r="S8519" t="s">
        <v>270</v>
      </c>
      <c r="T8519" t="b">
        <v>1</v>
      </c>
    </row>
    <row r="8520" spans="1:20" x14ac:dyDescent="0.25">
      <c r="A8520" t="s">
        <v>259</v>
      </c>
      <c r="B8520" t="s">
        <v>260</v>
      </c>
      <c r="C8520" t="s">
        <v>294</v>
      </c>
      <c r="D8520" t="s">
        <v>1711</v>
      </c>
      <c r="E8520" t="s">
        <v>2778</v>
      </c>
      <c r="F8520" t="s">
        <v>14995</v>
      </c>
      <c r="G8520" t="s">
        <v>14996</v>
      </c>
      <c r="H8520">
        <v>0.346829</v>
      </c>
      <c r="I8520" t="s">
        <v>265</v>
      </c>
      <c r="J8520" t="s">
        <v>242</v>
      </c>
      <c r="K8520" t="s">
        <v>243</v>
      </c>
      <c r="L8520" t="s">
        <v>244</v>
      </c>
      <c r="M8520">
        <v>0</v>
      </c>
      <c r="N8520">
        <v>0.346829</v>
      </c>
      <c r="O8520" t="s">
        <v>372</v>
      </c>
      <c r="P8520" t="s">
        <v>15854</v>
      </c>
      <c r="Q8520" t="s">
        <v>1716</v>
      </c>
      <c r="R8520" t="s">
        <v>15855</v>
      </c>
      <c r="S8520" t="s">
        <v>270</v>
      </c>
      <c r="T8520" t="b">
        <v>1</v>
      </c>
    </row>
    <row r="8521" spans="1:20" x14ac:dyDescent="0.25">
      <c r="A8521" t="s">
        <v>259</v>
      </c>
      <c r="B8521" t="s">
        <v>260</v>
      </c>
      <c r="C8521" t="s">
        <v>237</v>
      </c>
      <c r="D8521" t="s">
        <v>2110</v>
      </c>
      <c r="E8521" t="s">
        <v>4768</v>
      </c>
      <c r="F8521" t="s">
        <v>4769</v>
      </c>
      <c r="G8521" t="s">
        <v>4769</v>
      </c>
      <c r="H8521">
        <v>4.9700000000000001E-2</v>
      </c>
      <c r="I8521" t="s">
        <v>265</v>
      </c>
      <c r="J8521" t="s">
        <v>242</v>
      </c>
      <c r="K8521" t="s">
        <v>243</v>
      </c>
      <c r="L8521" t="s">
        <v>244</v>
      </c>
      <c r="M8521">
        <v>0</v>
      </c>
      <c r="N8521">
        <v>4.9700000000000001E-2</v>
      </c>
      <c r="O8521" t="s">
        <v>391</v>
      </c>
      <c r="P8521" t="s">
        <v>1327</v>
      </c>
      <c r="Q8521" t="s">
        <v>2114</v>
      </c>
      <c r="R8521" t="s">
        <v>15856</v>
      </c>
      <c r="S8521" t="s">
        <v>270</v>
      </c>
      <c r="T8521" t="b">
        <v>0</v>
      </c>
    </row>
    <row r="8522" spans="1:20" x14ac:dyDescent="0.25">
      <c r="A8522" t="s">
        <v>259</v>
      </c>
      <c r="B8522" t="s">
        <v>260</v>
      </c>
      <c r="C8522" t="s">
        <v>336</v>
      </c>
      <c r="D8522" t="s">
        <v>2110</v>
      </c>
      <c r="E8522" t="s">
        <v>4768</v>
      </c>
      <c r="F8522" t="s">
        <v>4769</v>
      </c>
      <c r="G8522" t="s">
        <v>4769</v>
      </c>
      <c r="H8522">
        <v>271</v>
      </c>
      <c r="I8522" t="s">
        <v>265</v>
      </c>
      <c r="J8522" t="s">
        <v>242</v>
      </c>
      <c r="K8522" t="s">
        <v>243</v>
      </c>
      <c r="L8522" t="s">
        <v>244</v>
      </c>
      <c r="M8522">
        <v>0</v>
      </c>
      <c r="N8522">
        <v>271</v>
      </c>
      <c r="O8522" t="s">
        <v>1212</v>
      </c>
      <c r="P8522" t="s">
        <v>1327</v>
      </c>
      <c r="Q8522" t="s">
        <v>2114</v>
      </c>
      <c r="R8522" t="s">
        <v>15857</v>
      </c>
      <c r="S8522" t="s">
        <v>270</v>
      </c>
      <c r="T8522" t="b">
        <v>0</v>
      </c>
    </row>
    <row r="8523" spans="1:20" x14ac:dyDescent="0.25">
      <c r="A8523" t="s">
        <v>259</v>
      </c>
      <c r="B8523" t="s">
        <v>260</v>
      </c>
      <c r="C8523" t="s">
        <v>336</v>
      </c>
      <c r="D8523" t="s">
        <v>2110</v>
      </c>
      <c r="E8523" t="s">
        <v>4768</v>
      </c>
      <c r="F8523" t="s">
        <v>4769</v>
      </c>
      <c r="G8523" t="s">
        <v>4769</v>
      </c>
      <c r="H8523">
        <v>510</v>
      </c>
      <c r="I8523" t="s">
        <v>265</v>
      </c>
      <c r="J8523" t="s">
        <v>242</v>
      </c>
      <c r="K8523" t="s">
        <v>243</v>
      </c>
      <c r="L8523" t="s">
        <v>244</v>
      </c>
      <c r="M8523">
        <v>0</v>
      </c>
      <c r="N8523">
        <v>510</v>
      </c>
      <c r="O8523" t="s">
        <v>1212</v>
      </c>
      <c r="P8523" t="s">
        <v>1327</v>
      </c>
      <c r="Q8523" t="s">
        <v>2114</v>
      </c>
      <c r="R8523" t="s">
        <v>15858</v>
      </c>
      <c r="S8523" t="s">
        <v>270</v>
      </c>
      <c r="T8523" t="b">
        <v>0</v>
      </c>
    </row>
    <row r="8524" spans="1:20" x14ac:dyDescent="0.25">
      <c r="A8524" t="s">
        <v>259</v>
      </c>
      <c r="B8524" t="s">
        <v>260</v>
      </c>
      <c r="C8524" t="s">
        <v>237</v>
      </c>
      <c r="D8524" t="s">
        <v>627</v>
      </c>
      <c r="E8524" t="s">
        <v>2714</v>
      </c>
      <c r="F8524" t="s">
        <v>8297</v>
      </c>
      <c r="G8524" t="s">
        <v>8297</v>
      </c>
      <c r="H8524">
        <v>0.78036499999999998</v>
      </c>
      <c r="I8524" t="s">
        <v>265</v>
      </c>
      <c r="J8524" t="s">
        <v>242</v>
      </c>
      <c r="K8524" t="s">
        <v>243</v>
      </c>
      <c r="L8524" t="s">
        <v>244</v>
      </c>
      <c r="M8524">
        <v>0</v>
      </c>
      <c r="N8524">
        <v>0.78036499999999998</v>
      </c>
      <c r="O8524" t="s">
        <v>372</v>
      </c>
      <c r="P8524" t="s">
        <v>15859</v>
      </c>
      <c r="Q8524" t="s">
        <v>631</v>
      </c>
      <c r="R8524" t="s">
        <v>15860</v>
      </c>
      <c r="S8524" t="s">
        <v>270</v>
      </c>
      <c r="T8524" t="b">
        <v>1</v>
      </c>
    </row>
    <row r="8525" spans="1:20" x14ac:dyDescent="0.25">
      <c r="A8525" t="s">
        <v>259</v>
      </c>
      <c r="B8525" t="s">
        <v>260</v>
      </c>
      <c r="C8525" t="s">
        <v>237</v>
      </c>
      <c r="D8525" t="s">
        <v>369</v>
      </c>
      <c r="E8525" t="s">
        <v>7456</v>
      </c>
      <c r="F8525" t="s">
        <v>9742</v>
      </c>
      <c r="G8525" t="s">
        <v>9742</v>
      </c>
      <c r="H8525">
        <v>1.008</v>
      </c>
      <c r="I8525" t="s">
        <v>265</v>
      </c>
      <c r="J8525" t="s">
        <v>242</v>
      </c>
      <c r="K8525" t="s">
        <v>243</v>
      </c>
      <c r="L8525" t="s">
        <v>244</v>
      </c>
      <c r="M8525">
        <v>0</v>
      </c>
      <c r="N8525">
        <v>1.008</v>
      </c>
      <c r="O8525" t="s">
        <v>324</v>
      </c>
      <c r="P8525" t="s">
        <v>15861</v>
      </c>
      <c r="Q8525" t="s">
        <v>374</v>
      </c>
      <c r="R8525" t="s">
        <v>15862</v>
      </c>
      <c r="S8525" t="s">
        <v>270</v>
      </c>
      <c r="T8525" t="b">
        <v>1</v>
      </c>
    </row>
    <row r="8526" spans="1:20" x14ac:dyDescent="0.25">
      <c r="A8526" t="s">
        <v>259</v>
      </c>
      <c r="B8526" t="s">
        <v>260</v>
      </c>
      <c r="C8526" t="s">
        <v>336</v>
      </c>
      <c r="D8526" t="s">
        <v>369</v>
      </c>
      <c r="E8526" t="s">
        <v>7456</v>
      </c>
      <c r="F8526" t="s">
        <v>9742</v>
      </c>
      <c r="G8526" t="s">
        <v>9742</v>
      </c>
      <c r="H8526">
        <v>5192</v>
      </c>
      <c r="I8526" t="s">
        <v>265</v>
      </c>
      <c r="J8526" t="s">
        <v>242</v>
      </c>
      <c r="K8526" t="s">
        <v>243</v>
      </c>
      <c r="L8526" t="s">
        <v>244</v>
      </c>
      <c r="M8526">
        <v>0</v>
      </c>
      <c r="N8526">
        <v>5192</v>
      </c>
      <c r="O8526" t="s">
        <v>324</v>
      </c>
      <c r="P8526" t="s">
        <v>15861</v>
      </c>
      <c r="Q8526" t="s">
        <v>374</v>
      </c>
      <c r="R8526" t="s">
        <v>15863</v>
      </c>
      <c r="S8526" t="s">
        <v>270</v>
      </c>
      <c r="T8526" t="b">
        <v>1</v>
      </c>
    </row>
    <row r="8527" spans="1:20" x14ac:dyDescent="0.25">
      <c r="A8527" t="s">
        <v>259</v>
      </c>
      <c r="B8527" t="s">
        <v>260</v>
      </c>
      <c r="C8527" t="s">
        <v>336</v>
      </c>
      <c r="D8527" t="s">
        <v>369</v>
      </c>
      <c r="E8527" t="s">
        <v>7456</v>
      </c>
      <c r="F8527" t="s">
        <v>9742</v>
      </c>
      <c r="G8527" t="s">
        <v>9742</v>
      </c>
      <c r="H8527">
        <v>9960</v>
      </c>
      <c r="I8527" t="s">
        <v>265</v>
      </c>
      <c r="J8527" t="s">
        <v>242</v>
      </c>
      <c r="K8527" t="s">
        <v>243</v>
      </c>
      <c r="L8527" t="s">
        <v>244</v>
      </c>
      <c r="M8527">
        <v>0</v>
      </c>
      <c r="N8527">
        <v>9960</v>
      </c>
      <c r="O8527" t="s">
        <v>324</v>
      </c>
      <c r="P8527" t="s">
        <v>15861</v>
      </c>
      <c r="Q8527" t="s">
        <v>374</v>
      </c>
      <c r="R8527" t="s">
        <v>15864</v>
      </c>
      <c r="S8527" t="s">
        <v>270</v>
      </c>
      <c r="T8527" t="b">
        <v>1</v>
      </c>
    </row>
    <row r="8528" spans="1:20" x14ac:dyDescent="0.25">
      <c r="A8528" t="s">
        <v>259</v>
      </c>
      <c r="B8528" t="s">
        <v>260</v>
      </c>
      <c r="C8528" t="s">
        <v>237</v>
      </c>
      <c r="D8528" t="s">
        <v>369</v>
      </c>
      <c r="E8528" t="s">
        <v>4162</v>
      </c>
      <c r="F8528" t="s">
        <v>4163</v>
      </c>
      <c r="G8528" t="s">
        <v>4163</v>
      </c>
      <c r="H8528">
        <v>1.26</v>
      </c>
      <c r="I8528" t="s">
        <v>265</v>
      </c>
      <c r="J8528" t="s">
        <v>242</v>
      </c>
      <c r="K8528" t="s">
        <v>243</v>
      </c>
      <c r="L8528" t="s">
        <v>244</v>
      </c>
      <c r="M8528">
        <v>0</v>
      </c>
      <c r="N8528">
        <v>1.26</v>
      </c>
      <c r="O8528" t="s">
        <v>324</v>
      </c>
      <c r="P8528" t="s">
        <v>15865</v>
      </c>
      <c r="Q8528" t="s">
        <v>374</v>
      </c>
      <c r="R8528" t="s">
        <v>15866</v>
      </c>
      <c r="S8528" t="s">
        <v>270</v>
      </c>
      <c r="T8528" t="b">
        <v>1</v>
      </c>
    </row>
    <row r="8529" spans="1:20" x14ac:dyDescent="0.25">
      <c r="A8529" t="s">
        <v>259</v>
      </c>
      <c r="B8529" t="s">
        <v>260</v>
      </c>
      <c r="C8529" t="s">
        <v>336</v>
      </c>
      <c r="D8529" t="s">
        <v>369</v>
      </c>
      <c r="E8529" t="s">
        <v>4162</v>
      </c>
      <c r="F8529" t="s">
        <v>4163</v>
      </c>
      <c r="G8529" t="s">
        <v>4163</v>
      </c>
      <c r="H8529">
        <v>6490</v>
      </c>
      <c r="I8529" t="s">
        <v>265</v>
      </c>
      <c r="J8529" t="s">
        <v>242</v>
      </c>
      <c r="K8529" t="s">
        <v>243</v>
      </c>
      <c r="L8529" t="s">
        <v>244</v>
      </c>
      <c r="M8529">
        <v>0</v>
      </c>
      <c r="N8529">
        <v>6490</v>
      </c>
      <c r="O8529" t="s">
        <v>324</v>
      </c>
      <c r="P8529" t="s">
        <v>15865</v>
      </c>
      <c r="Q8529" t="s">
        <v>374</v>
      </c>
      <c r="R8529" t="s">
        <v>15867</v>
      </c>
      <c r="S8529" t="s">
        <v>270</v>
      </c>
      <c r="T8529" t="b">
        <v>1</v>
      </c>
    </row>
    <row r="8530" spans="1:20" x14ac:dyDescent="0.25">
      <c r="A8530" t="s">
        <v>259</v>
      </c>
      <c r="B8530" t="s">
        <v>260</v>
      </c>
      <c r="C8530" t="s">
        <v>336</v>
      </c>
      <c r="D8530" t="s">
        <v>369</v>
      </c>
      <c r="E8530" t="s">
        <v>4162</v>
      </c>
      <c r="F8530" t="s">
        <v>4163</v>
      </c>
      <c r="G8530" t="s">
        <v>4163</v>
      </c>
      <c r="H8530">
        <v>12450</v>
      </c>
      <c r="I8530" t="s">
        <v>265</v>
      </c>
      <c r="J8530" t="s">
        <v>242</v>
      </c>
      <c r="K8530" t="s">
        <v>243</v>
      </c>
      <c r="L8530" t="s">
        <v>244</v>
      </c>
      <c r="M8530">
        <v>0</v>
      </c>
      <c r="N8530">
        <v>12450</v>
      </c>
      <c r="O8530" t="s">
        <v>324</v>
      </c>
      <c r="P8530" t="s">
        <v>15865</v>
      </c>
      <c r="Q8530" t="s">
        <v>374</v>
      </c>
      <c r="R8530" t="s">
        <v>15868</v>
      </c>
      <c r="S8530" t="s">
        <v>270</v>
      </c>
      <c r="T8530" t="b">
        <v>1</v>
      </c>
    </row>
    <row r="8531" spans="1:20" x14ac:dyDescent="0.25">
      <c r="A8531" t="s">
        <v>259</v>
      </c>
      <c r="B8531" t="s">
        <v>260</v>
      </c>
      <c r="C8531" t="s">
        <v>237</v>
      </c>
      <c r="D8531" t="s">
        <v>664</v>
      </c>
      <c r="E8531" t="s">
        <v>2572</v>
      </c>
      <c r="F8531" t="s">
        <v>6340</v>
      </c>
      <c r="G8531" t="s">
        <v>6340</v>
      </c>
      <c r="H8531">
        <v>0.624</v>
      </c>
      <c r="I8531" t="s">
        <v>265</v>
      </c>
      <c r="J8531" t="s">
        <v>242</v>
      </c>
      <c r="K8531" t="s">
        <v>243</v>
      </c>
      <c r="L8531" t="s">
        <v>244</v>
      </c>
      <c r="M8531">
        <v>0</v>
      </c>
      <c r="N8531">
        <v>0.624</v>
      </c>
      <c r="O8531" t="s">
        <v>324</v>
      </c>
      <c r="P8531" t="s">
        <v>15869</v>
      </c>
      <c r="Q8531" t="s">
        <v>668</v>
      </c>
      <c r="R8531" t="s">
        <v>15870</v>
      </c>
      <c r="S8531" t="s">
        <v>270</v>
      </c>
      <c r="T8531" t="b">
        <v>1</v>
      </c>
    </row>
    <row r="8532" spans="1:20" x14ac:dyDescent="0.25">
      <c r="A8532" t="s">
        <v>259</v>
      </c>
      <c r="B8532" t="s">
        <v>260</v>
      </c>
      <c r="C8532" t="s">
        <v>336</v>
      </c>
      <c r="D8532" t="s">
        <v>664</v>
      </c>
      <c r="E8532" t="s">
        <v>2572</v>
      </c>
      <c r="F8532" t="s">
        <v>6340</v>
      </c>
      <c r="G8532" t="s">
        <v>6340</v>
      </c>
      <c r="H8532">
        <v>3482</v>
      </c>
      <c r="I8532" t="s">
        <v>265</v>
      </c>
      <c r="J8532" t="s">
        <v>242</v>
      </c>
      <c r="K8532" t="s">
        <v>243</v>
      </c>
      <c r="L8532" t="s">
        <v>244</v>
      </c>
      <c r="M8532">
        <v>0</v>
      </c>
      <c r="N8532">
        <v>3482</v>
      </c>
      <c r="O8532" t="s">
        <v>10672</v>
      </c>
      <c r="P8532" t="s">
        <v>15869</v>
      </c>
      <c r="Q8532" t="s">
        <v>668</v>
      </c>
      <c r="R8532" t="s">
        <v>15871</v>
      </c>
      <c r="S8532" t="s">
        <v>270</v>
      </c>
      <c r="T8532" t="b">
        <v>1</v>
      </c>
    </row>
    <row r="8533" spans="1:20" x14ac:dyDescent="0.25">
      <c r="A8533" t="s">
        <v>259</v>
      </c>
      <c r="B8533" t="s">
        <v>260</v>
      </c>
      <c r="C8533" t="s">
        <v>336</v>
      </c>
      <c r="D8533" t="s">
        <v>664</v>
      </c>
      <c r="E8533" t="s">
        <v>2572</v>
      </c>
      <c r="F8533" t="s">
        <v>6340</v>
      </c>
      <c r="G8533" t="s">
        <v>6340</v>
      </c>
      <c r="H8533">
        <v>6937</v>
      </c>
      <c r="I8533" t="s">
        <v>265</v>
      </c>
      <c r="J8533" t="s">
        <v>242</v>
      </c>
      <c r="K8533" t="s">
        <v>243</v>
      </c>
      <c r="L8533" t="s">
        <v>244</v>
      </c>
      <c r="M8533">
        <v>0</v>
      </c>
      <c r="N8533">
        <v>6937</v>
      </c>
      <c r="O8533" t="s">
        <v>10672</v>
      </c>
      <c r="P8533" t="s">
        <v>15869</v>
      </c>
      <c r="Q8533" t="s">
        <v>668</v>
      </c>
      <c r="R8533" t="s">
        <v>15872</v>
      </c>
      <c r="S8533" t="s">
        <v>270</v>
      </c>
      <c r="T8533" t="b">
        <v>1</v>
      </c>
    </row>
    <row r="8534" spans="1:20" x14ac:dyDescent="0.25">
      <c r="A8534" t="s">
        <v>259</v>
      </c>
      <c r="B8534" t="s">
        <v>260</v>
      </c>
      <c r="C8534" t="s">
        <v>237</v>
      </c>
      <c r="D8534" t="s">
        <v>1703</v>
      </c>
      <c r="E8534" t="s">
        <v>6858</v>
      </c>
      <c r="F8534" t="s">
        <v>6859</v>
      </c>
      <c r="G8534" t="s">
        <v>6859</v>
      </c>
      <c r="H8534">
        <v>3.7759999999999998</v>
      </c>
      <c r="I8534" t="s">
        <v>265</v>
      </c>
      <c r="J8534" t="s">
        <v>242</v>
      </c>
      <c r="K8534" t="s">
        <v>243</v>
      </c>
      <c r="L8534" t="s">
        <v>244</v>
      </c>
      <c r="M8534">
        <v>0</v>
      </c>
      <c r="N8534">
        <v>3.7759999999999998</v>
      </c>
      <c r="O8534" t="s">
        <v>324</v>
      </c>
      <c r="P8534" t="s">
        <v>15873</v>
      </c>
      <c r="Q8534" t="s">
        <v>1707</v>
      </c>
      <c r="R8534" t="s">
        <v>15874</v>
      </c>
      <c r="S8534" t="s">
        <v>270</v>
      </c>
      <c r="T8534" t="b">
        <v>1</v>
      </c>
    </row>
    <row r="8535" spans="1:20" x14ac:dyDescent="0.25">
      <c r="A8535" t="s">
        <v>259</v>
      </c>
      <c r="B8535" t="s">
        <v>260</v>
      </c>
      <c r="C8535" t="s">
        <v>294</v>
      </c>
      <c r="D8535" t="s">
        <v>1703</v>
      </c>
      <c r="E8535" t="s">
        <v>6858</v>
      </c>
      <c r="F8535" t="s">
        <v>6859</v>
      </c>
      <c r="G8535" t="s">
        <v>6859</v>
      </c>
      <c r="H8535">
        <v>2.3039999999999998</v>
      </c>
      <c r="I8535" t="s">
        <v>265</v>
      </c>
      <c r="J8535" t="s">
        <v>242</v>
      </c>
      <c r="K8535" t="s">
        <v>243</v>
      </c>
      <c r="L8535" t="s">
        <v>244</v>
      </c>
      <c r="M8535">
        <v>0</v>
      </c>
      <c r="N8535">
        <v>2.3039999999999998</v>
      </c>
      <c r="O8535" t="s">
        <v>324</v>
      </c>
      <c r="P8535" t="s">
        <v>15873</v>
      </c>
      <c r="Q8535" t="s">
        <v>1707</v>
      </c>
      <c r="R8535" t="s">
        <v>15874</v>
      </c>
      <c r="S8535" t="s">
        <v>270</v>
      </c>
      <c r="T8535" t="b">
        <v>1</v>
      </c>
    </row>
    <row r="8536" spans="1:20" x14ac:dyDescent="0.25">
      <c r="A8536" t="s">
        <v>259</v>
      </c>
      <c r="B8536" t="s">
        <v>260</v>
      </c>
      <c r="C8536" t="s">
        <v>237</v>
      </c>
      <c r="D8536" t="s">
        <v>2434</v>
      </c>
      <c r="E8536" t="s">
        <v>4492</v>
      </c>
      <c r="F8536" t="s">
        <v>10090</v>
      </c>
      <c r="G8536" t="s">
        <v>10091</v>
      </c>
      <c r="H8536">
        <v>0.16500000000000001</v>
      </c>
      <c r="I8536" t="s">
        <v>265</v>
      </c>
      <c r="J8536" t="s">
        <v>242</v>
      </c>
      <c r="K8536" t="s">
        <v>243</v>
      </c>
      <c r="L8536" t="s">
        <v>244</v>
      </c>
      <c r="M8536">
        <v>0</v>
      </c>
      <c r="N8536">
        <v>0.16500000000000001</v>
      </c>
      <c r="O8536" t="s">
        <v>266</v>
      </c>
      <c r="P8536" t="s">
        <v>15875</v>
      </c>
      <c r="Q8536" t="s">
        <v>2438</v>
      </c>
      <c r="R8536" t="s">
        <v>15876</v>
      </c>
      <c r="S8536" t="s">
        <v>270</v>
      </c>
      <c r="T8536" t="b">
        <v>1</v>
      </c>
    </row>
    <row r="8537" spans="1:20" x14ac:dyDescent="0.25">
      <c r="A8537" t="s">
        <v>259</v>
      </c>
      <c r="B8537" t="s">
        <v>382</v>
      </c>
      <c r="C8537" t="s">
        <v>237</v>
      </c>
      <c r="D8537" t="s">
        <v>1634</v>
      </c>
      <c r="E8537" t="s">
        <v>8689</v>
      </c>
      <c r="F8537" t="s">
        <v>15877</v>
      </c>
      <c r="G8537" t="s">
        <v>15877</v>
      </c>
      <c r="H8537">
        <v>5.2320000000000002</v>
      </c>
      <c r="I8537" t="s">
        <v>265</v>
      </c>
      <c r="J8537" t="s">
        <v>242</v>
      </c>
      <c r="K8537" t="s">
        <v>243</v>
      </c>
      <c r="L8537" t="s">
        <v>244</v>
      </c>
      <c r="M8537">
        <v>0</v>
      </c>
      <c r="N8537">
        <v>5.2320000000000002</v>
      </c>
      <c r="O8537" t="s">
        <v>486</v>
      </c>
      <c r="P8537" t="s">
        <v>15878</v>
      </c>
      <c r="Q8537" t="s">
        <v>1638</v>
      </c>
      <c r="R8537" t="s">
        <v>15879</v>
      </c>
      <c r="S8537" t="s">
        <v>390</v>
      </c>
      <c r="T8537" t="b">
        <v>1</v>
      </c>
    </row>
    <row r="8538" spans="1:20" x14ac:dyDescent="0.25">
      <c r="A8538" t="s">
        <v>259</v>
      </c>
      <c r="B8538" t="s">
        <v>382</v>
      </c>
      <c r="C8538" t="s">
        <v>294</v>
      </c>
      <c r="D8538" t="s">
        <v>1634</v>
      </c>
      <c r="E8538" t="s">
        <v>8689</v>
      </c>
      <c r="F8538" t="s">
        <v>15877</v>
      </c>
      <c r="G8538" t="s">
        <v>15877</v>
      </c>
      <c r="H8538">
        <v>3.024</v>
      </c>
      <c r="I8538" t="s">
        <v>265</v>
      </c>
      <c r="J8538" t="s">
        <v>242</v>
      </c>
      <c r="K8538" t="s">
        <v>243</v>
      </c>
      <c r="L8538" t="s">
        <v>244</v>
      </c>
      <c r="M8538">
        <v>0</v>
      </c>
      <c r="N8538">
        <v>3.024</v>
      </c>
      <c r="O8538" t="s">
        <v>486</v>
      </c>
      <c r="P8538" t="s">
        <v>15878</v>
      </c>
      <c r="Q8538" t="s">
        <v>1638</v>
      </c>
      <c r="R8538" t="s">
        <v>15879</v>
      </c>
      <c r="S8538" t="s">
        <v>390</v>
      </c>
      <c r="T8538" t="b">
        <v>1</v>
      </c>
    </row>
    <row r="8539" spans="1:20" x14ac:dyDescent="0.25">
      <c r="A8539" t="s">
        <v>236</v>
      </c>
      <c r="B8539" t="s">
        <v>236</v>
      </c>
      <c r="C8539" t="s">
        <v>237</v>
      </c>
      <c r="D8539" t="s">
        <v>238</v>
      </c>
      <c r="F8539" t="s">
        <v>302</v>
      </c>
      <c r="G8539" t="s">
        <v>3612</v>
      </c>
      <c r="H8539">
        <v>0.05</v>
      </c>
      <c r="I8539" t="s">
        <v>254</v>
      </c>
      <c r="J8539" t="s">
        <v>242</v>
      </c>
      <c r="K8539" t="s">
        <v>243</v>
      </c>
      <c r="L8539" t="s">
        <v>244</v>
      </c>
      <c r="M8539">
        <v>0</v>
      </c>
      <c r="N8539">
        <v>0.05</v>
      </c>
      <c r="O8539" t="s">
        <v>1313</v>
      </c>
      <c r="P8539" t="s">
        <v>4796</v>
      </c>
      <c r="Q8539" t="s">
        <v>247</v>
      </c>
      <c r="R8539" t="s">
        <v>305</v>
      </c>
      <c r="S8539" t="s">
        <v>249</v>
      </c>
      <c r="T8539" t="b">
        <v>0</v>
      </c>
    </row>
    <row r="8540" spans="1:20" x14ac:dyDescent="0.25">
      <c r="A8540" t="s">
        <v>259</v>
      </c>
      <c r="B8540" t="s">
        <v>260</v>
      </c>
      <c r="C8540" t="s">
        <v>237</v>
      </c>
      <c r="D8540" t="s">
        <v>1832</v>
      </c>
      <c r="E8540" t="s">
        <v>768</v>
      </c>
      <c r="F8540" t="s">
        <v>5874</v>
      </c>
      <c r="G8540" t="s">
        <v>5875</v>
      </c>
      <c r="H8540">
        <v>0.12720000000000001</v>
      </c>
      <c r="I8540" t="s">
        <v>265</v>
      </c>
      <c r="J8540" t="s">
        <v>242</v>
      </c>
      <c r="K8540" t="s">
        <v>243</v>
      </c>
      <c r="L8540" t="s">
        <v>244</v>
      </c>
      <c r="M8540">
        <v>0</v>
      </c>
      <c r="N8540">
        <v>0.12720000000000001</v>
      </c>
      <c r="O8540" t="s">
        <v>446</v>
      </c>
      <c r="P8540" t="s">
        <v>15880</v>
      </c>
      <c r="Q8540" t="s">
        <v>1836</v>
      </c>
      <c r="R8540" t="s">
        <v>15881</v>
      </c>
      <c r="S8540" t="s">
        <v>270</v>
      </c>
      <c r="T8540" t="b">
        <v>1</v>
      </c>
    </row>
    <row r="8541" spans="1:20" x14ac:dyDescent="0.25">
      <c r="A8541" t="s">
        <v>259</v>
      </c>
      <c r="B8541" t="s">
        <v>260</v>
      </c>
      <c r="C8541" t="s">
        <v>294</v>
      </c>
      <c r="D8541" t="s">
        <v>1832</v>
      </c>
      <c r="E8541" t="s">
        <v>768</v>
      </c>
      <c r="F8541" t="s">
        <v>5874</v>
      </c>
      <c r="G8541" t="s">
        <v>5875</v>
      </c>
      <c r="H8541">
        <v>9.0399999999999994E-2</v>
      </c>
      <c r="I8541" t="s">
        <v>265</v>
      </c>
      <c r="J8541" t="s">
        <v>242</v>
      </c>
      <c r="K8541" t="s">
        <v>243</v>
      </c>
      <c r="L8541" t="s">
        <v>244</v>
      </c>
      <c r="M8541">
        <v>0</v>
      </c>
      <c r="N8541">
        <v>9.0399999999999994E-2</v>
      </c>
      <c r="O8541" t="s">
        <v>446</v>
      </c>
      <c r="P8541" t="s">
        <v>15880</v>
      </c>
      <c r="Q8541" t="s">
        <v>1836</v>
      </c>
      <c r="R8541" t="s">
        <v>15881</v>
      </c>
      <c r="S8541" t="s">
        <v>270</v>
      </c>
      <c r="T8541" t="b">
        <v>1</v>
      </c>
    </row>
    <row r="8542" spans="1:20" x14ac:dyDescent="0.25">
      <c r="A8542" t="s">
        <v>259</v>
      </c>
      <c r="B8542" t="s">
        <v>271</v>
      </c>
      <c r="C8542" t="s">
        <v>237</v>
      </c>
      <c r="D8542" t="s">
        <v>2282</v>
      </c>
      <c r="E8542" t="s">
        <v>15882</v>
      </c>
      <c r="F8542" t="s">
        <v>15883</v>
      </c>
      <c r="G8542" t="s">
        <v>15884</v>
      </c>
      <c r="H8542">
        <v>1.3839999999999999</v>
      </c>
      <c r="I8542" t="s">
        <v>265</v>
      </c>
      <c r="J8542" t="s">
        <v>242</v>
      </c>
      <c r="K8542" t="s">
        <v>243</v>
      </c>
      <c r="L8542" t="s">
        <v>244</v>
      </c>
      <c r="M8542">
        <v>0</v>
      </c>
      <c r="N8542">
        <v>1.3839999999999999</v>
      </c>
      <c r="O8542" t="s">
        <v>562</v>
      </c>
      <c r="P8542" t="s">
        <v>15885</v>
      </c>
      <c r="Q8542" t="s">
        <v>2288</v>
      </c>
      <c r="R8542" t="s">
        <v>15886</v>
      </c>
      <c r="S8542" t="s">
        <v>279</v>
      </c>
      <c r="T8542" t="b">
        <v>1</v>
      </c>
    </row>
    <row r="8543" spans="1:20" x14ac:dyDescent="0.25">
      <c r="A8543" t="s">
        <v>259</v>
      </c>
      <c r="B8543" t="s">
        <v>271</v>
      </c>
      <c r="C8543" t="s">
        <v>294</v>
      </c>
      <c r="D8543" t="s">
        <v>2282</v>
      </c>
      <c r="E8543" t="s">
        <v>15882</v>
      </c>
      <c r="F8543" t="s">
        <v>15883</v>
      </c>
      <c r="G8543" t="s">
        <v>15884</v>
      </c>
      <c r="H8543">
        <v>0.4965</v>
      </c>
      <c r="I8543" t="s">
        <v>265</v>
      </c>
      <c r="J8543" t="s">
        <v>242</v>
      </c>
      <c r="K8543" t="s">
        <v>243</v>
      </c>
      <c r="L8543" t="s">
        <v>244</v>
      </c>
      <c r="M8543">
        <v>0</v>
      </c>
      <c r="N8543">
        <v>0.4965</v>
      </c>
      <c r="O8543" t="s">
        <v>562</v>
      </c>
      <c r="P8543" t="s">
        <v>15885</v>
      </c>
      <c r="Q8543" t="s">
        <v>2288</v>
      </c>
      <c r="R8543" t="s">
        <v>15886</v>
      </c>
      <c r="S8543" t="s">
        <v>279</v>
      </c>
      <c r="T8543" t="b">
        <v>1</v>
      </c>
    </row>
    <row r="8544" spans="1:20" x14ac:dyDescent="0.25">
      <c r="A8544" t="s">
        <v>259</v>
      </c>
      <c r="B8544" t="s">
        <v>271</v>
      </c>
      <c r="C8544" t="s">
        <v>336</v>
      </c>
      <c r="D8544" t="s">
        <v>2282</v>
      </c>
      <c r="E8544" t="s">
        <v>15882</v>
      </c>
      <c r="F8544" t="s">
        <v>15883</v>
      </c>
      <c r="G8544" t="s">
        <v>15884</v>
      </c>
      <c r="H8544">
        <v>9009</v>
      </c>
      <c r="I8544" t="s">
        <v>265</v>
      </c>
      <c r="J8544" t="s">
        <v>242</v>
      </c>
      <c r="K8544" t="s">
        <v>243</v>
      </c>
      <c r="L8544" t="s">
        <v>244</v>
      </c>
      <c r="M8544">
        <v>0</v>
      </c>
      <c r="N8544">
        <v>9009</v>
      </c>
      <c r="O8544" t="s">
        <v>562</v>
      </c>
      <c r="P8544" t="s">
        <v>15885</v>
      </c>
      <c r="Q8544" t="s">
        <v>2288</v>
      </c>
      <c r="R8544" t="s">
        <v>15887</v>
      </c>
      <c r="S8544" t="s">
        <v>279</v>
      </c>
      <c r="T8544" t="b">
        <v>1</v>
      </c>
    </row>
    <row r="8545" spans="1:20" x14ac:dyDescent="0.25">
      <c r="A8545" t="s">
        <v>259</v>
      </c>
      <c r="B8545" t="s">
        <v>271</v>
      </c>
      <c r="C8545" t="s">
        <v>336</v>
      </c>
      <c r="D8545" t="s">
        <v>2282</v>
      </c>
      <c r="E8545" t="s">
        <v>15882</v>
      </c>
      <c r="F8545" t="s">
        <v>15883</v>
      </c>
      <c r="G8545" t="s">
        <v>15884</v>
      </c>
      <c r="H8545">
        <v>21686</v>
      </c>
      <c r="I8545" t="s">
        <v>265</v>
      </c>
      <c r="J8545" t="s">
        <v>242</v>
      </c>
      <c r="K8545" t="s">
        <v>243</v>
      </c>
      <c r="L8545" t="s">
        <v>244</v>
      </c>
      <c r="M8545">
        <v>0</v>
      </c>
      <c r="N8545">
        <v>21686</v>
      </c>
      <c r="O8545" t="s">
        <v>562</v>
      </c>
      <c r="P8545" t="s">
        <v>15885</v>
      </c>
      <c r="Q8545" t="s">
        <v>2288</v>
      </c>
      <c r="R8545" t="s">
        <v>15888</v>
      </c>
      <c r="S8545" t="s">
        <v>279</v>
      </c>
      <c r="T8545" t="b">
        <v>1</v>
      </c>
    </row>
    <row r="8546" spans="1:20" x14ac:dyDescent="0.25">
      <c r="A8546" t="s">
        <v>236</v>
      </c>
      <c r="B8546" t="s">
        <v>236</v>
      </c>
      <c r="C8546" t="s">
        <v>237</v>
      </c>
      <c r="D8546" t="s">
        <v>250</v>
      </c>
      <c r="E8546" t="s">
        <v>251</v>
      </c>
      <c r="F8546" t="s">
        <v>455</v>
      </c>
      <c r="G8546" t="s">
        <v>456</v>
      </c>
      <c r="H8546">
        <v>5.1999999999999998E-3</v>
      </c>
      <c r="I8546" t="s">
        <v>254</v>
      </c>
      <c r="J8546" t="s">
        <v>242</v>
      </c>
      <c r="K8546" t="s">
        <v>243</v>
      </c>
      <c r="L8546" t="s">
        <v>244</v>
      </c>
      <c r="M8546">
        <v>0</v>
      </c>
      <c r="N8546">
        <v>5.1999999999999998E-3</v>
      </c>
      <c r="O8546" t="s">
        <v>255</v>
      </c>
      <c r="P8546" t="s">
        <v>15889</v>
      </c>
      <c r="Q8546" t="s">
        <v>257</v>
      </c>
      <c r="R8546" t="s">
        <v>1828</v>
      </c>
      <c r="S8546" t="s">
        <v>249</v>
      </c>
      <c r="T8546" t="b">
        <v>1</v>
      </c>
    </row>
    <row r="8547" spans="1:20" x14ac:dyDescent="0.25">
      <c r="A8547" t="s">
        <v>259</v>
      </c>
      <c r="B8547" t="s">
        <v>260</v>
      </c>
      <c r="C8547" t="s">
        <v>237</v>
      </c>
      <c r="D8547" t="s">
        <v>295</v>
      </c>
      <c r="E8547" t="s">
        <v>939</v>
      </c>
      <c r="F8547" t="s">
        <v>5580</v>
      </c>
      <c r="G8547" t="s">
        <v>5580</v>
      </c>
      <c r="H8547">
        <v>2.6688000000000001</v>
      </c>
      <c r="I8547" t="s">
        <v>265</v>
      </c>
      <c r="J8547" t="s">
        <v>242</v>
      </c>
      <c r="K8547" t="s">
        <v>243</v>
      </c>
      <c r="L8547" t="s">
        <v>244</v>
      </c>
      <c r="M8547">
        <v>0</v>
      </c>
      <c r="N8547">
        <v>2.6688000000000001</v>
      </c>
      <c r="O8547" t="s">
        <v>298</v>
      </c>
      <c r="P8547" t="s">
        <v>15890</v>
      </c>
      <c r="Q8547" t="s">
        <v>300</v>
      </c>
      <c r="R8547" t="s">
        <v>15891</v>
      </c>
      <c r="S8547" t="s">
        <v>270</v>
      </c>
      <c r="T8547" t="b">
        <v>1</v>
      </c>
    </row>
    <row r="8548" spans="1:20" x14ac:dyDescent="0.25">
      <c r="A8548" t="s">
        <v>259</v>
      </c>
      <c r="B8548" t="s">
        <v>260</v>
      </c>
      <c r="C8548" t="s">
        <v>237</v>
      </c>
      <c r="D8548" t="s">
        <v>1884</v>
      </c>
      <c r="E8548" t="s">
        <v>4012</v>
      </c>
      <c r="F8548" t="s">
        <v>4012</v>
      </c>
      <c r="G8548" t="s">
        <v>5380</v>
      </c>
      <c r="H8548">
        <v>0.32</v>
      </c>
      <c r="I8548" t="s">
        <v>265</v>
      </c>
      <c r="J8548" t="s">
        <v>242</v>
      </c>
      <c r="K8548" t="s">
        <v>243</v>
      </c>
      <c r="L8548" t="s">
        <v>244</v>
      </c>
      <c r="M8548">
        <v>0</v>
      </c>
      <c r="N8548">
        <v>0.32</v>
      </c>
      <c r="O8548" t="s">
        <v>310</v>
      </c>
      <c r="P8548" t="s">
        <v>15892</v>
      </c>
      <c r="Q8548" t="s">
        <v>1888</v>
      </c>
      <c r="R8548" t="s">
        <v>15893</v>
      </c>
      <c r="S8548" t="s">
        <v>270</v>
      </c>
      <c r="T8548" t="b">
        <v>1</v>
      </c>
    </row>
    <row r="8549" spans="1:20" x14ac:dyDescent="0.25">
      <c r="A8549" t="s">
        <v>259</v>
      </c>
      <c r="B8549" t="s">
        <v>260</v>
      </c>
      <c r="C8549" t="s">
        <v>294</v>
      </c>
      <c r="D8549" t="s">
        <v>1884</v>
      </c>
      <c r="E8549" t="s">
        <v>4012</v>
      </c>
      <c r="F8549" t="s">
        <v>4012</v>
      </c>
      <c r="G8549" t="s">
        <v>5380</v>
      </c>
      <c r="H8549">
        <v>0.13600000000000001</v>
      </c>
      <c r="I8549" t="s">
        <v>265</v>
      </c>
      <c r="J8549" t="s">
        <v>242</v>
      </c>
      <c r="K8549" t="s">
        <v>243</v>
      </c>
      <c r="L8549" t="s">
        <v>244</v>
      </c>
      <c r="M8549">
        <v>0</v>
      </c>
      <c r="N8549">
        <v>0.13600000000000001</v>
      </c>
      <c r="O8549" t="s">
        <v>310</v>
      </c>
      <c r="P8549" t="s">
        <v>15892</v>
      </c>
      <c r="Q8549" t="s">
        <v>1888</v>
      </c>
      <c r="R8549" t="s">
        <v>15893</v>
      </c>
      <c r="S8549" t="s">
        <v>270</v>
      </c>
      <c r="T8549" t="b">
        <v>1</v>
      </c>
    </row>
    <row r="8550" spans="1:20" x14ac:dyDescent="0.25">
      <c r="A8550" t="s">
        <v>259</v>
      </c>
      <c r="B8550" t="s">
        <v>260</v>
      </c>
      <c r="C8550" t="s">
        <v>237</v>
      </c>
      <c r="D8550" t="s">
        <v>4798</v>
      </c>
      <c r="E8550" t="s">
        <v>3573</v>
      </c>
      <c r="F8550" t="s">
        <v>3574</v>
      </c>
      <c r="G8550" t="s">
        <v>3574</v>
      </c>
      <c r="H8550">
        <v>0.192</v>
      </c>
      <c r="I8550" t="s">
        <v>265</v>
      </c>
      <c r="J8550" t="s">
        <v>242</v>
      </c>
      <c r="K8550" t="s">
        <v>243</v>
      </c>
      <c r="L8550" t="s">
        <v>244</v>
      </c>
      <c r="M8550">
        <v>0</v>
      </c>
      <c r="N8550">
        <v>0.192</v>
      </c>
      <c r="O8550" t="s">
        <v>652</v>
      </c>
      <c r="P8550" t="s">
        <v>6933</v>
      </c>
      <c r="Q8550" t="s">
        <v>4800</v>
      </c>
      <c r="R8550" t="s">
        <v>15894</v>
      </c>
      <c r="S8550" t="s">
        <v>270</v>
      </c>
      <c r="T8550" t="b">
        <v>0</v>
      </c>
    </row>
    <row r="8551" spans="1:20" x14ac:dyDescent="0.25">
      <c r="A8551" t="s">
        <v>259</v>
      </c>
      <c r="B8551" t="s">
        <v>260</v>
      </c>
      <c r="C8551" t="s">
        <v>336</v>
      </c>
      <c r="D8551" t="s">
        <v>4798</v>
      </c>
      <c r="E8551" t="s">
        <v>3573</v>
      </c>
      <c r="F8551" t="s">
        <v>3574</v>
      </c>
      <c r="G8551" t="s">
        <v>3574</v>
      </c>
      <c r="H8551">
        <v>1003</v>
      </c>
      <c r="I8551" t="s">
        <v>265</v>
      </c>
      <c r="J8551" t="s">
        <v>242</v>
      </c>
      <c r="K8551" t="s">
        <v>243</v>
      </c>
      <c r="L8551" t="s">
        <v>244</v>
      </c>
      <c r="M8551">
        <v>0</v>
      </c>
      <c r="N8551">
        <v>1003</v>
      </c>
      <c r="O8551" t="s">
        <v>652</v>
      </c>
      <c r="P8551" t="s">
        <v>6933</v>
      </c>
      <c r="Q8551" t="s">
        <v>4800</v>
      </c>
      <c r="R8551" t="s">
        <v>15895</v>
      </c>
      <c r="S8551" t="s">
        <v>270</v>
      </c>
      <c r="T8551" t="b">
        <v>0</v>
      </c>
    </row>
    <row r="8552" spans="1:20" x14ac:dyDescent="0.25">
      <c r="A8552" t="s">
        <v>259</v>
      </c>
      <c r="B8552" t="s">
        <v>260</v>
      </c>
      <c r="C8552" t="s">
        <v>336</v>
      </c>
      <c r="D8552" t="s">
        <v>4798</v>
      </c>
      <c r="E8552" t="s">
        <v>3573</v>
      </c>
      <c r="F8552" t="s">
        <v>3574</v>
      </c>
      <c r="G8552" t="s">
        <v>3574</v>
      </c>
      <c r="H8552">
        <v>1937</v>
      </c>
      <c r="I8552" t="s">
        <v>265</v>
      </c>
      <c r="J8552" t="s">
        <v>242</v>
      </c>
      <c r="K8552" t="s">
        <v>243</v>
      </c>
      <c r="L8552" t="s">
        <v>244</v>
      </c>
      <c r="M8552">
        <v>0</v>
      </c>
      <c r="N8552">
        <v>1937</v>
      </c>
      <c r="O8552" t="s">
        <v>652</v>
      </c>
      <c r="P8552" t="s">
        <v>6933</v>
      </c>
      <c r="Q8552" t="s">
        <v>4800</v>
      </c>
      <c r="R8552" t="s">
        <v>15896</v>
      </c>
      <c r="S8552" t="s">
        <v>270</v>
      </c>
      <c r="T8552" t="b">
        <v>0</v>
      </c>
    </row>
    <row r="8553" spans="1:20" x14ac:dyDescent="0.25">
      <c r="A8553" t="s">
        <v>259</v>
      </c>
      <c r="B8553" t="s">
        <v>260</v>
      </c>
      <c r="C8553" t="s">
        <v>237</v>
      </c>
      <c r="D8553" t="s">
        <v>2420</v>
      </c>
      <c r="E8553" t="s">
        <v>5644</v>
      </c>
      <c r="F8553" t="s">
        <v>15897</v>
      </c>
      <c r="G8553" t="s">
        <v>15897</v>
      </c>
      <c r="H8553">
        <v>4.4505999999999997E-2</v>
      </c>
      <c r="I8553" t="s">
        <v>265</v>
      </c>
      <c r="J8553" t="s">
        <v>242</v>
      </c>
      <c r="K8553" t="s">
        <v>243</v>
      </c>
      <c r="L8553" t="s">
        <v>244</v>
      </c>
      <c r="M8553">
        <v>0</v>
      </c>
      <c r="N8553">
        <v>4.4505999999999997E-2</v>
      </c>
      <c r="O8553" t="s">
        <v>372</v>
      </c>
      <c r="P8553" t="s">
        <v>15898</v>
      </c>
      <c r="Q8553" t="s">
        <v>2424</v>
      </c>
      <c r="R8553" t="s">
        <v>15899</v>
      </c>
      <c r="S8553" t="s">
        <v>270</v>
      </c>
      <c r="T8553" t="b">
        <v>1</v>
      </c>
    </row>
    <row r="8554" spans="1:20" x14ac:dyDescent="0.25">
      <c r="A8554" t="s">
        <v>259</v>
      </c>
      <c r="B8554" t="s">
        <v>260</v>
      </c>
      <c r="C8554" t="s">
        <v>237</v>
      </c>
      <c r="D8554" t="s">
        <v>295</v>
      </c>
      <c r="E8554" t="s">
        <v>296</v>
      </c>
      <c r="F8554" t="s">
        <v>15113</v>
      </c>
      <c r="G8554" t="s">
        <v>15113</v>
      </c>
      <c r="H8554">
        <v>0.54100000000000004</v>
      </c>
      <c r="I8554" t="s">
        <v>265</v>
      </c>
      <c r="J8554" t="s">
        <v>242</v>
      </c>
      <c r="K8554" t="s">
        <v>243</v>
      </c>
      <c r="L8554" t="s">
        <v>244</v>
      </c>
      <c r="M8554">
        <v>0</v>
      </c>
      <c r="N8554">
        <v>0.54100000000000004</v>
      </c>
      <c r="O8554" t="s">
        <v>569</v>
      </c>
      <c r="P8554" t="s">
        <v>15900</v>
      </c>
      <c r="Q8554" t="s">
        <v>300</v>
      </c>
      <c r="R8554" t="s">
        <v>15901</v>
      </c>
      <c r="S8554" t="s">
        <v>270</v>
      </c>
      <c r="T8554" t="b">
        <v>1</v>
      </c>
    </row>
    <row r="8555" spans="1:20" x14ac:dyDescent="0.25">
      <c r="A8555" t="s">
        <v>236</v>
      </c>
      <c r="B8555" t="s">
        <v>236</v>
      </c>
      <c r="C8555" t="s">
        <v>237</v>
      </c>
      <c r="D8555" t="s">
        <v>392</v>
      </c>
      <c r="F8555" t="s">
        <v>239</v>
      </c>
      <c r="G8555" t="s">
        <v>8093</v>
      </c>
      <c r="H8555">
        <v>4.2500000000000003E-2</v>
      </c>
      <c r="I8555" t="s">
        <v>241</v>
      </c>
      <c r="J8555" t="s">
        <v>242</v>
      </c>
      <c r="K8555" t="s">
        <v>243</v>
      </c>
      <c r="L8555" t="s">
        <v>244</v>
      </c>
      <c r="M8555">
        <v>0</v>
      </c>
      <c r="N8555">
        <v>4.2500000000000003E-2</v>
      </c>
      <c r="O8555" t="s">
        <v>793</v>
      </c>
      <c r="P8555" t="s">
        <v>15902</v>
      </c>
      <c r="Q8555" t="s">
        <v>397</v>
      </c>
      <c r="R8555" t="s">
        <v>1991</v>
      </c>
      <c r="S8555" t="s">
        <v>249</v>
      </c>
      <c r="T8555" t="b">
        <v>1</v>
      </c>
    </row>
    <row r="8556" spans="1:20" x14ac:dyDescent="0.25">
      <c r="A8556" t="s">
        <v>236</v>
      </c>
      <c r="B8556" t="s">
        <v>236</v>
      </c>
      <c r="C8556" t="s">
        <v>237</v>
      </c>
      <c r="D8556" t="s">
        <v>250</v>
      </c>
      <c r="F8556" t="s">
        <v>808</v>
      </c>
      <c r="G8556" t="s">
        <v>15903</v>
      </c>
      <c r="H8556">
        <v>0</v>
      </c>
      <c r="I8556" t="s">
        <v>561</v>
      </c>
      <c r="J8556" t="s">
        <v>242</v>
      </c>
      <c r="K8556" t="s">
        <v>243</v>
      </c>
      <c r="L8556" t="s">
        <v>244</v>
      </c>
      <c r="M8556">
        <v>0</v>
      </c>
      <c r="N8556">
        <v>0</v>
      </c>
      <c r="O8556" t="s">
        <v>881</v>
      </c>
      <c r="P8556" t="s">
        <v>15904</v>
      </c>
      <c r="Q8556" t="s">
        <v>257</v>
      </c>
      <c r="R8556" t="s">
        <v>6389</v>
      </c>
      <c r="S8556" t="s">
        <v>249</v>
      </c>
      <c r="T8556" t="b">
        <v>1</v>
      </c>
    </row>
    <row r="8557" spans="1:20" x14ac:dyDescent="0.25">
      <c r="A8557" t="s">
        <v>259</v>
      </c>
      <c r="B8557" t="s">
        <v>260</v>
      </c>
      <c r="C8557" t="s">
        <v>237</v>
      </c>
      <c r="D8557" t="s">
        <v>443</v>
      </c>
      <c r="E8557" t="s">
        <v>2860</v>
      </c>
      <c r="F8557" t="s">
        <v>2861</v>
      </c>
      <c r="G8557" t="s">
        <v>2861</v>
      </c>
      <c r="H8557">
        <v>0.376</v>
      </c>
      <c r="I8557" t="s">
        <v>265</v>
      </c>
      <c r="J8557" t="s">
        <v>242</v>
      </c>
      <c r="K8557" t="s">
        <v>243</v>
      </c>
      <c r="L8557" t="s">
        <v>244</v>
      </c>
      <c r="M8557">
        <v>0</v>
      </c>
      <c r="N8557">
        <v>0.376</v>
      </c>
      <c r="O8557" t="s">
        <v>446</v>
      </c>
      <c r="P8557" t="s">
        <v>15905</v>
      </c>
      <c r="Q8557" t="s">
        <v>448</v>
      </c>
      <c r="R8557" t="s">
        <v>15906</v>
      </c>
      <c r="S8557" t="s">
        <v>270</v>
      </c>
      <c r="T8557" t="b">
        <v>1</v>
      </c>
    </row>
    <row r="8558" spans="1:20" x14ac:dyDescent="0.25">
      <c r="A8558" t="s">
        <v>259</v>
      </c>
      <c r="B8558" t="s">
        <v>260</v>
      </c>
      <c r="C8558" t="s">
        <v>294</v>
      </c>
      <c r="D8558" t="s">
        <v>443</v>
      </c>
      <c r="E8558" t="s">
        <v>2860</v>
      </c>
      <c r="F8558" t="s">
        <v>2861</v>
      </c>
      <c r="G8558" t="s">
        <v>2861</v>
      </c>
      <c r="H8558">
        <v>0.192</v>
      </c>
      <c r="I8558" t="s">
        <v>265</v>
      </c>
      <c r="J8558" t="s">
        <v>242</v>
      </c>
      <c r="K8558" t="s">
        <v>243</v>
      </c>
      <c r="L8558" t="s">
        <v>244</v>
      </c>
      <c r="M8558">
        <v>0</v>
      </c>
      <c r="N8558">
        <v>0.192</v>
      </c>
      <c r="O8558" t="s">
        <v>446</v>
      </c>
      <c r="P8558" t="s">
        <v>15905</v>
      </c>
      <c r="Q8558" t="s">
        <v>448</v>
      </c>
      <c r="R8558" t="s">
        <v>15906</v>
      </c>
      <c r="S8558" t="s">
        <v>270</v>
      </c>
      <c r="T8558" t="b">
        <v>1</v>
      </c>
    </row>
    <row r="8559" spans="1:20" x14ac:dyDescent="0.25">
      <c r="A8559" t="s">
        <v>259</v>
      </c>
      <c r="B8559" t="s">
        <v>260</v>
      </c>
      <c r="C8559" t="s">
        <v>237</v>
      </c>
      <c r="D8559" t="s">
        <v>4076</v>
      </c>
      <c r="E8559" t="s">
        <v>2818</v>
      </c>
      <c r="F8559" t="s">
        <v>2819</v>
      </c>
      <c r="G8559" t="s">
        <v>2820</v>
      </c>
      <c r="H8559">
        <v>1.001398</v>
      </c>
      <c r="I8559" t="s">
        <v>265</v>
      </c>
      <c r="J8559" t="s">
        <v>242</v>
      </c>
      <c r="K8559" t="s">
        <v>243</v>
      </c>
      <c r="L8559" t="s">
        <v>244</v>
      </c>
      <c r="M8559">
        <v>0</v>
      </c>
      <c r="N8559">
        <v>1.001398</v>
      </c>
      <c r="O8559" t="s">
        <v>372</v>
      </c>
      <c r="P8559" t="s">
        <v>15907</v>
      </c>
      <c r="Q8559" t="s">
        <v>4081</v>
      </c>
      <c r="R8559" t="s">
        <v>15908</v>
      </c>
      <c r="S8559" t="s">
        <v>270</v>
      </c>
      <c r="T8559" t="b">
        <v>1</v>
      </c>
    </row>
    <row r="8560" spans="1:20" x14ac:dyDescent="0.25">
      <c r="A8560" t="s">
        <v>259</v>
      </c>
      <c r="B8560" t="s">
        <v>260</v>
      </c>
      <c r="C8560" t="s">
        <v>294</v>
      </c>
      <c r="D8560" t="s">
        <v>4076</v>
      </c>
      <c r="E8560" t="s">
        <v>2818</v>
      </c>
      <c r="F8560" t="s">
        <v>2819</v>
      </c>
      <c r="G8560" t="s">
        <v>2820</v>
      </c>
      <c r="H8560">
        <v>0.45250299999999999</v>
      </c>
      <c r="I8560" t="s">
        <v>265</v>
      </c>
      <c r="J8560" t="s">
        <v>242</v>
      </c>
      <c r="K8560" t="s">
        <v>243</v>
      </c>
      <c r="L8560" t="s">
        <v>244</v>
      </c>
      <c r="M8560">
        <v>0</v>
      </c>
      <c r="N8560">
        <v>0.45250299999999999</v>
      </c>
      <c r="O8560" t="s">
        <v>372</v>
      </c>
      <c r="P8560" t="s">
        <v>15907</v>
      </c>
      <c r="Q8560" t="s">
        <v>4081</v>
      </c>
      <c r="R8560" t="s">
        <v>15908</v>
      </c>
      <c r="S8560" t="s">
        <v>270</v>
      </c>
      <c r="T8560" t="b">
        <v>1</v>
      </c>
    </row>
    <row r="8561" spans="1:20" x14ac:dyDescent="0.25">
      <c r="A8561" t="s">
        <v>259</v>
      </c>
      <c r="B8561" t="s">
        <v>260</v>
      </c>
      <c r="C8561" t="s">
        <v>237</v>
      </c>
      <c r="D8561" t="s">
        <v>406</v>
      </c>
      <c r="E8561" t="s">
        <v>8727</v>
      </c>
      <c r="F8561" t="s">
        <v>11896</v>
      </c>
      <c r="G8561" t="s">
        <v>11896</v>
      </c>
      <c r="H8561">
        <v>1.2490000000000001</v>
      </c>
      <c r="I8561" t="s">
        <v>265</v>
      </c>
      <c r="J8561" t="s">
        <v>242</v>
      </c>
      <c r="K8561" t="s">
        <v>243</v>
      </c>
      <c r="L8561" t="s">
        <v>244</v>
      </c>
      <c r="M8561">
        <v>0</v>
      </c>
      <c r="N8561">
        <v>1.2490000000000001</v>
      </c>
      <c r="O8561" t="s">
        <v>569</v>
      </c>
      <c r="P8561" t="s">
        <v>15909</v>
      </c>
      <c r="Q8561" t="s">
        <v>410</v>
      </c>
      <c r="R8561" t="s">
        <v>15910</v>
      </c>
      <c r="S8561" t="s">
        <v>270</v>
      </c>
      <c r="T8561" t="b">
        <v>1</v>
      </c>
    </row>
    <row r="8562" spans="1:20" x14ac:dyDescent="0.25">
      <c r="A8562" t="s">
        <v>259</v>
      </c>
      <c r="B8562" t="s">
        <v>260</v>
      </c>
      <c r="C8562" t="s">
        <v>294</v>
      </c>
      <c r="D8562" t="s">
        <v>406</v>
      </c>
      <c r="E8562" t="s">
        <v>8727</v>
      </c>
      <c r="F8562" t="s">
        <v>11896</v>
      </c>
      <c r="G8562" t="s">
        <v>11896</v>
      </c>
      <c r="H8562">
        <v>0.47699999999999998</v>
      </c>
      <c r="I8562" t="s">
        <v>265</v>
      </c>
      <c r="J8562" t="s">
        <v>242</v>
      </c>
      <c r="K8562" t="s">
        <v>243</v>
      </c>
      <c r="L8562" t="s">
        <v>244</v>
      </c>
      <c r="M8562">
        <v>0</v>
      </c>
      <c r="N8562">
        <v>0.47699999999999998</v>
      </c>
      <c r="O8562" t="s">
        <v>569</v>
      </c>
      <c r="P8562" t="s">
        <v>15909</v>
      </c>
      <c r="Q8562" t="s">
        <v>410</v>
      </c>
      <c r="R8562" t="s">
        <v>15910</v>
      </c>
      <c r="S8562" t="s">
        <v>270</v>
      </c>
      <c r="T8562" t="b">
        <v>1</v>
      </c>
    </row>
    <row r="8563" spans="1:20" x14ac:dyDescent="0.25">
      <c r="A8563" t="s">
        <v>259</v>
      </c>
      <c r="B8563" t="s">
        <v>260</v>
      </c>
      <c r="C8563" t="s">
        <v>237</v>
      </c>
      <c r="D8563" t="s">
        <v>328</v>
      </c>
      <c r="E8563" t="s">
        <v>5724</v>
      </c>
      <c r="F8563" t="s">
        <v>8862</v>
      </c>
      <c r="G8563" t="s">
        <v>8862</v>
      </c>
      <c r="H8563">
        <v>0.113</v>
      </c>
      <c r="I8563" t="s">
        <v>265</v>
      </c>
      <c r="J8563" t="s">
        <v>242</v>
      </c>
      <c r="K8563" t="s">
        <v>243</v>
      </c>
      <c r="L8563" t="s">
        <v>244</v>
      </c>
      <c r="M8563">
        <v>0</v>
      </c>
      <c r="N8563">
        <v>0.113</v>
      </c>
      <c r="O8563" t="s">
        <v>331</v>
      </c>
      <c r="P8563" t="s">
        <v>15911</v>
      </c>
      <c r="Q8563" t="s">
        <v>333</v>
      </c>
      <c r="R8563" t="s">
        <v>15912</v>
      </c>
      <c r="S8563" t="s">
        <v>270</v>
      </c>
      <c r="T8563" t="b">
        <v>1</v>
      </c>
    </row>
    <row r="8564" spans="1:20" x14ac:dyDescent="0.25">
      <c r="A8564" t="s">
        <v>259</v>
      </c>
      <c r="B8564" t="s">
        <v>260</v>
      </c>
      <c r="C8564" t="s">
        <v>336</v>
      </c>
      <c r="D8564" t="s">
        <v>328</v>
      </c>
      <c r="E8564" t="s">
        <v>5724</v>
      </c>
      <c r="F8564" t="s">
        <v>8862</v>
      </c>
      <c r="G8564" t="s">
        <v>8862</v>
      </c>
      <c r="H8564">
        <v>584</v>
      </c>
      <c r="I8564" t="s">
        <v>265</v>
      </c>
      <c r="J8564" t="s">
        <v>242</v>
      </c>
      <c r="K8564" t="s">
        <v>243</v>
      </c>
      <c r="L8564" t="s">
        <v>244</v>
      </c>
      <c r="M8564">
        <v>0</v>
      </c>
      <c r="N8564">
        <v>584</v>
      </c>
      <c r="O8564" t="s">
        <v>324</v>
      </c>
      <c r="P8564" t="s">
        <v>15911</v>
      </c>
      <c r="Q8564" t="s">
        <v>333</v>
      </c>
      <c r="R8564" t="s">
        <v>15913</v>
      </c>
      <c r="S8564" t="s">
        <v>270</v>
      </c>
      <c r="T8564" t="b">
        <v>1</v>
      </c>
    </row>
    <row r="8565" spans="1:20" x14ac:dyDescent="0.25">
      <c r="A8565" t="s">
        <v>259</v>
      </c>
      <c r="B8565" t="s">
        <v>260</v>
      </c>
      <c r="C8565" t="s">
        <v>336</v>
      </c>
      <c r="D8565" t="s">
        <v>328</v>
      </c>
      <c r="E8565" t="s">
        <v>5724</v>
      </c>
      <c r="F8565" t="s">
        <v>8862</v>
      </c>
      <c r="G8565" t="s">
        <v>8862</v>
      </c>
      <c r="H8565">
        <v>1128</v>
      </c>
      <c r="I8565" t="s">
        <v>265</v>
      </c>
      <c r="J8565" t="s">
        <v>242</v>
      </c>
      <c r="K8565" t="s">
        <v>243</v>
      </c>
      <c r="L8565" t="s">
        <v>244</v>
      </c>
      <c r="M8565">
        <v>0</v>
      </c>
      <c r="N8565">
        <v>1128</v>
      </c>
      <c r="O8565" t="s">
        <v>324</v>
      </c>
      <c r="P8565" t="s">
        <v>15911</v>
      </c>
      <c r="Q8565" t="s">
        <v>333</v>
      </c>
      <c r="R8565" t="s">
        <v>15914</v>
      </c>
      <c r="S8565" t="s">
        <v>270</v>
      </c>
      <c r="T8565" t="b">
        <v>1</v>
      </c>
    </row>
    <row r="8566" spans="1:20" x14ac:dyDescent="0.25">
      <c r="A8566" t="s">
        <v>259</v>
      </c>
      <c r="B8566" t="s">
        <v>260</v>
      </c>
      <c r="C8566" t="s">
        <v>237</v>
      </c>
      <c r="D8566" t="s">
        <v>1352</v>
      </c>
      <c r="E8566" t="s">
        <v>1922</v>
      </c>
      <c r="F8566" t="s">
        <v>10119</v>
      </c>
      <c r="G8566" t="s">
        <v>10119</v>
      </c>
      <c r="H8566">
        <v>0.53800000000000003</v>
      </c>
      <c r="I8566" t="s">
        <v>265</v>
      </c>
      <c r="J8566" t="s">
        <v>242</v>
      </c>
      <c r="K8566" t="s">
        <v>243</v>
      </c>
      <c r="L8566" t="s">
        <v>244</v>
      </c>
      <c r="M8566">
        <v>0</v>
      </c>
      <c r="N8566">
        <v>0.53800000000000003</v>
      </c>
      <c r="O8566" t="s">
        <v>446</v>
      </c>
      <c r="P8566" t="s">
        <v>15915</v>
      </c>
      <c r="Q8566" t="s">
        <v>1356</v>
      </c>
      <c r="R8566" t="s">
        <v>15916</v>
      </c>
      <c r="S8566" t="s">
        <v>270</v>
      </c>
      <c r="T8566" t="b">
        <v>1</v>
      </c>
    </row>
    <row r="8567" spans="1:20" x14ac:dyDescent="0.25">
      <c r="A8567" t="s">
        <v>259</v>
      </c>
      <c r="B8567" t="s">
        <v>260</v>
      </c>
      <c r="C8567" t="s">
        <v>336</v>
      </c>
      <c r="D8567" t="s">
        <v>1352</v>
      </c>
      <c r="E8567" t="s">
        <v>1922</v>
      </c>
      <c r="F8567" t="s">
        <v>10119</v>
      </c>
      <c r="G8567" t="s">
        <v>10119</v>
      </c>
      <c r="H8567">
        <v>2779</v>
      </c>
      <c r="I8567" t="s">
        <v>265</v>
      </c>
      <c r="J8567" t="s">
        <v>242</v>
      </c>
      <c r="K8567" t="s">
        <v>243</v>
      </c>
      <c r="L8567" t="s">
        <v>244</v>
      </c>
      <c r="M8567">
        <v>0</v>
      </c>
      <c r="N8567">
        <v>2779</v>
      </c>
      <c r="O8567" t="s">
        <v>446</v>
      </c>
      <c r="P8567" t="s">
        <v>15915</v>
      </c>
      <c r="Q8567" t="s">
        <v>1356</v>
      </c>
      <c r="R8567" t="s">
        <v>15917</v>
      </c>
      <c r="S8567" t="s">
        <v>270</v>
      </c>
      <c r="T8567" t="b">
        <v>1</v>
      </c>
    </row>
    <row r="8568" spans="1:20" x14ac:dyDescent="0.25">
      <c r="A8568" t="s">
        <v>259</v>
      </c>
      <c r="B8568" t="s">
        <v>260</v>
      </c>
      <c r="C8568" t="s">
        <v>336</v>
      </c>
      <c r="D8568" t="s">
        <v>1352</v>
      </c>
      <c r="E8568" t="s">
        <v>1922</v>
      </c>
      <c r="F8568" t="s">
        <v>10119</v>
      </c>
      <c r="G8568" t="s">
        <v>10119</v>
      </c>
      <c r="H8568">
        <v>5369</v>
      </c>
      <c r="I8568" t="s">
        <v>265</v>
      </c>
      <c r="J8568" t="s">
        <v>242</v>
      </c>
      <c r="K8568" t="s">
        <v>243</v>
      </c>
      <c r="L8568" t="s">
        <v>244</v>
      </c>
      <c r="M8568">
        <v>0</v>
      </c>
      <c r="N8568">
        <v>5369</v>
      </c>
      <c r="O8568" t="s">
        <v>446</v>
      </c>
      <c r="P8568" t="s">
        <v>15915</v>
      </c>
      <c r="Q8568" t="s">
        <v>1356</v>
      </c>
      <c r="R8568" t="s">
        <v>15918</v>
      </c>
      <c r="S8568" t="s">
        <v>270</v>
      </c>
      <c r="T8568" t="b">
        <v>1</v>
      </c>
    </row>
    <row r="8569" spans="1:20" x14ac:dyDescent="0.25">
      <c r="A8569" t="s">
        <v>236</v>
      </c>
      <c r="B8569" t="s">
        <v>236</v>
      </c>
      <c r="C8569" t="s">
        <v>237</v>
      </c>
      <c r="D8569" t="s">
        <v>552</v>
      </c>
      <c r="F8569" t="s">
        <v>1417</v>
      </c>
      <c r="G8569" t="s">
        <v>1082</v>
      </c>
      <c r="H8569">
        <v>2E-3</v>
      </c>
      <c r="I8569" t="s">
        <v>254</v>
      </c>
      <c r="J8569" t="s">
        <v>242</v>
      </c>
      <c r="K8569" t="s">
        <v>243</v>
      </c>
      <c r="L8569" t="s">
        <v>244</v>
      </c>
      <c r="M8569">
        <v>0</v>
      </c>
      <c r="N8569">
        <v>2E-3</v>
      </c>
      <c r="O8569" t="s">
        <v>619</v>
      </c>
      <c r="P8569" t="s">
        <v>2799</v>
      </c>
      <c r="Q8569" t="s">
        <v>556</v>
      </c>
      <c r="R8569" t="s">
        <v>1420</v>
      </c>
      <c r="S8569" t="s">
        <v>249</v>
      </c>
      <c r="T8569" t="b">
        <v>0</v>
      </c>
    </row>
    <row r="8570" spans="1:20" x14ac:dyDescent="0.25">
      <c r="A8570" t="s">
        <v>259</v>
      </c>
      <c r="B8570" t="s">
        <v>260</v>
      </c>
      <c r="C8570" t="s">
        <v>237</v>
      </c>
      <c r="D8570" t="s">
        <v>1549</v>
      </c>
      <c r="E8570" t="s">
        <v>2075</v>
      </c>
      <c r="F8570" t="s">
        <v>15919</v>
      </c>
      <c r="G8570" t="s">
        <v>15920</v>
      </c>
      <c r="H8570">
        <v>4.1859999999999999</v>
      </c>
      <c r="I8570" t="s">
        <v>265</v>
      </c>
      <c r="J8570" t="s">
        <v>242</v>
      </c>
      <c r="K8570" t="s">
        <v>243</v>
      </c>
      <c r="L8570" t="s">
        <v>244</v>
      </c>
      <c r="M8570">
        <v>0</v>
      </c>
      <c r="N8570">
        <v>4.1859999999999999</v>
      </c>
      <c r="O8570" t="s">
        <v>324</v>
      </c>
      <c r="P8570" t="s">
        <v>12521</v>
      </c>
      <c r="Q8570" t="s">
        <v>1553</v>
      </c>
      <c r="R8570" t="s">
        <v>15921</v>
      </c>
      <c r="S8570" t="s">
        <v>270</v>
      </c>
      <c r="T8570" t="b">
        <v>1</v>
      </c>
    </row>
    <row r="8571" spans="1:20" x14ac:dyDescent="0.25">
      <c r="A8571" t="s">
        <v>259</v>
      </c>
      <c r="B8571" t="s">
        <v>260</v>
      </c>
      <c r="C8571" t="s">
        <v>294</v>
      </c>
      <c r="D8571" t="s">
        <v>1549</v>
      </c>
      <c r="E8571" t="s">
        <v>2075</v>
      </c>
      <c r="F8571" t="s">
        <v>15919</v>
      </c>
      <c r="G8571" t="s">
        <v>15920</v>
      </c>
      <c r="H8571">
        <v>1.21</v>
      </c>
      <c r="I8571" t="s">
        <v>265</v>
      </c>
      <c r="J8571" t="s">
        <v>242</v>
      </c>
      <c r="K8571" t="s">
        <v>243</v>
      </c>
      <c r="L8571" t="s">
        <v>244</v>
      </c>
      <c r="M8571">
        <v>0</v>
      </c>
      <c r="N8571">
        <v>1.21</v>
      </c>
      <c r="O8571" t="s">
        <v>324</v>
      </c>
      <c r="P8571" t="s">
        <v>12521</v>
      </c>
      <c r="Q8571" t="s">
        <v>1553</v>
      </c>
      <c r="R8571" t="s">
        <v>15921</v>
      </c>
      <c r="S8571" t="s">
        <v>270</v>
      </c>
      <c r="T8571" t="b">
        <v>1</v>
      </c>
    </row>
    <row r="8572" spans="1:20" x14ac:dyDescent="0.25">
      <c r="A8572" t="s">
        <v>259</v>
      </c>
      <c r="B8572" t="s">
        <v>260</v>
      </c>
      <c r="C8572" t="s">
        <v>237</v>
      </c>
      <c r="D8572" t="s">
        <v>1549</v>
      </c>
      <c r="E8572" t="s">
        <v>9006</v>
      </c>
      <c r="F8572" t="s">
        <v>11296</v>
      </c>
      <c r="G8572" t="s">
        <v>11297</v>
      </c>
      <c r="H8572">
        <v>0.6976</v>
      </c>
      <c r="I8572" t="s">
        <v>265</v>
      </c>
      <c r="J8572" t="s">
        <v>242</v>
      </c>
      <c r="K8572" t="s">
        <v>243</v>
      </c>
      <c r="L8572" t="s">
        <v>244</v>
      </c>
      <c r="M8572">
        <v>0</v>
      </c>
      <c r="N8572">
        <v>0.6976</v>
      </c>
      <c r="O8572" t="s">
        <v>446</v>
      </c>
      <c r="P8572" t="s">
        <v>15922</v>
      </c>
      <c r="Q8572" t="s">
        <v>1553</v>
      </c>
      <c r="R8572" t="s">
        <v>15923</v>
      </c>
      <c r="S8572" t="s">
        <v>270</v>
      </c>
      <c r="T8572" t="b">
        <v>1</v>
      </c>
    </row>
    <row r="8573" spans="1:20" x14ac:dyDescent="0.25">
      <c r="A8573" t="s">
        <v>259</v>
      </c>
      <c r="B8573" t="s">
        <v>260</v>
      </c>
      <c r="C8573" t="s">
        <v>294</v>
      </c>
      <c r="D8573" t="s">
        <v>1549</v>
      </c>
      <c r="E8573" t="s">
        <v>9006</v>
      </c>
      <c r="F8573" t="s">
        <v>11296</v>
      </c>
      <c r="G8573" t="s">
        <v>11297</v>
      </c>
      <c r="H8573">
        <v>0.4032</v>
      </c>
      <c r="I8573" t="s">
        <v>265</v>
      </c>
      <c r="J8573" t="s">
        <v>242</v>
      </c>
      <c r="K8573" t="s">
        <v>243</v>
      </c>
      <c r="L8573" t="s">
        <v>244</v>
      </c>
      <c r="M8573">
        <v>0</v>
      </c>
      <c r="N8573">
        <v>0.4032</v>
      </c>
      <c r="O8573" t="s">
        <v>310</v>
      </c>
      <c r="P8573" t="s">
        <v>15922</v>
      </c>
      <c r="Q8573" t="s">
        <v>1553</v>
      </c>
      <c r="R8573" t="s">
        <v>15923</v>
      </c>
      <c r="S8573" t="s">
        <v>270</v>
      </c>
      <c r="T8573" t="b">
        <v>1</v>
      </c>
    </row>
    <row r="8574" spans="1:20" x14ac:dyDescent="0.25">
      <c r="A8574" t="s">
        <v>236</v>
      </c>
      <c r="B8574" t="s">
        <v>236</v>
      </c>
      <c r="C8574" t="s">
        <v>237</v>
      </c>
      <c r="D8574" t="s">
        <v>362</v>
      </c>
      <c r="F8574" t="s">
        <v>1021</v>
      </c>
      <c r="G8574" t="s">
        <v>5038</v>
      </c>
      <c r="H8574">
        <v>5.0000000000000001E-3</v>
      </c>
      <c r="I8574" t="s">
        <v>254</v>
      </c>
      <c r="J8574" t="s">
        <v>242</v>
      </c>
      <c r="K8574" t="s">
        <v>243</v>
      </c>
      <c r="L8574" t="s">
        <v>244</v>
      </c>
      <c r="M8574">
        <v>0</v>
      </c>
      <c r="N8574">
        <v>5.0000000000000001E-3</v>
      </c>
      <c r="O8574" t="s">
        <v>927</v>
      </c>
      <c r="P8574" t="s">
        <v>5039</v>
      </c>
      <c r="Q8574" t="s">
        <v>367</v>
      </c>
      <c r="R8574" t="s">
        <v>1024</v>
      </c>
      <c r="S8574" t="s">
        <v>249</v>
      </c>
      <c r="T8574" t="b">
        <v>0</v>
      </c>
    </row>
    <row r="8575" spans="1:20" x14ac:dyDescent="0.25">
      <c r="A8575" t="s">
        <v>259</v>
      </c>
      <c r="B8575" t="s">
        <v>260</v>
      </c>
      <c r="C8575" t="s">
        <v>237</v>
      </c>
      <c r="D8575" t="s">
        <v>838</v>
      </c>
      <c r="E8575" t="s">
        <v>7143</v>
      </c>
      <c r="F8575" t="s">
        <v>11082</v>
      </c>
      <c r="G8575" t="s">
        <v>11082</v>
      </c>
      <c r="H8575">
        <v>0.79400000000000004</v>
      </c>
      <c r="I8575" t="s">
        <v>265</v>
      </c>
      <c r="J8575" t="s">
        <v>242</v>
      </c>
      <c r="K8575" t="s">
        <v>243</v>
      </c>
      <c r="L8575" t="s">
        <v>244</v>
      </c>
      <c r="M8575">
        <v>0</v>
      </c>
      <c r="N8575">
        <v>0.79400000000000004</v>
      </c>
      <c r="O8575" t="s">
        <v>324</v>
      </c>
      <c r="P8575" t="s">
        <v>15924</v>
      </c>
      <c r="Q8575" t="s">
        <v>840</v>
      </c>
      <c r="R8575" t="s">
        <v>15925</v>
      </c>
      <c r="S8575" t="s">
        <v>270</v>
      </c>
      <c r="T8575" t="b">
        <v>1</v>
      </c>
    </row>
    <row r="8576" spans="1:20" x14ac:dyDescent="0.25">
      <c r="A8576" t="s">
        <v>259</v>
      </c>
      <c r="B8576" t="s">
        <v>260</v>
      </c>
      <c r="C8576" t="s">
        <v>294</v>
      </c>
      <c r="D8576" t="s">
        <v>838</v>
      </c>
      <c r="E8576" t="s">
        <v>7143</v>
      </c>
      <c r="F8576" t="s">
        <v>11082</v>
      </c>
      <c r="G8576" t="s">
        <v>11082</v>
      </c>
      <c r="H8576">
        <v>0.25</v>
      </c>
      <c r="I8576" t="s">
        <v>265</v>
      </c>
      <c r="J8576" t="s">
        <v>242</v>
      </c>
      <c r="K8576" t="s">
        <v>243</v>
      </c>
      <c r="L8576" t="s">
        <v>244</v>
      </c>
      <c r="M8576">
        <v>0</v>
      </c>
      <c r="N8576">
        <v>0.25</v>
      </c>
      <c r="O8576" t="s">
        <v>324</v>
      </c>
      <c r="P8576" t="s">
        <v>15924</v>
      </c>
      <c r="Q8576" t="s">
        <v>840</v>
      </c>
      <c r="R8576" t="s">
        <v>15925</v>
      </c>
      <c r="S8576" t="s">
        <v>270</v>
      </c>
      <c r="T8576" t="b">
        <v>1</v>
      </c>
    </row>
    <row r="8577" spans="1:20" x14ac:dyDescent="0.25">
      <c r="A8577" t="s">
        <v>259</v>
      </c>
      <c r="B8577" t="s">
        <v>260</v>
      </c>
      <c r="C8577" t="s">
        <v>237</v>
      </c>
      <c r="D8577" t="s">
        <v>1786</v>
      </c>
      <c r="E8577" t="s">
        <v>3689</v>
      </c>
      <c r="F8577" t="s">
        <v>3690</v>
      </c>
      <c r="G8577" t="s">
        <v>3690</v>
      </c>
      <c r="H8577">
        <v>0.872</v>
      </c>
      <c r="I8577" t="s">
        <v>265</v>
      </c>
      <c r="J8577" t="s">
        <v>242</v>
      </c>
      <c r="K8577" t="s">
        <v>243</v>
      </c>
      <c r="L8577" t="s">
        <v>244</v>
      </c>
      <c r="M8577">
        <v>0</v>
      </c>
      <c r="N8577">
        <v>0.872</v>
      </c>
      <c r="O8577" t="s">
        <v>324</v>
      </c>
      <c r="P8577" t="s">
        <v>15926</v>
      </c>
      <c r="Q8577" t="s">
        <v>1790</v>
      </c>
      <c r="R8577" t="s">
        <v>15927</v>
      </c>
      <c r="S8577" t="s">
        <v>270</v>
      </c>
      <c r="T8577" t="b">
        <v>1</v>
      </c>
    </row>
    <row r="8578" spans="1:20" x14ac:dyDescent="0.25">
      <c r="A8578" t="s">
        <v>259</v>
      </c>
      <c r="B8578" t="s">
        <v>260</v>
      </c>
      <c r="C8578" t="s">
        <v>294</v>
      </c>
      <c r="D8578" t="s">
        <v>1786</v>
      </c>
      <c r="E8578" t="s">
        <v>3689</v>
      </c>
      <c r="F8578" t="s">
        <v>3690</v>
      </c>
      <c r="G8578" t="s">
        <v>3690</v>
      </c>
      <c r="H8578">
        <v>0.504</v>
      </c>
      <c r="I8578" t="s">
        <v>265</v>
      </c>
      <c r="J8578" t="s">
        <v>242</v>
      </c>
      <c r="K8578" t="s">
        <v>243</v>
      </c>
      <c r="L8578" t="s">
        <v>244</v>
      </c>
      <c r="M8578">
        <v>0</v>
      </c>
      <c r="N8578">
        <v>0.504</v>
      </c>
      <c r="O8578" t="s">
        <v>324</v>
      </c>
      <c r="P8578" t="s">
        <v>15926</v>
      </c>
      <c r="Q8578" t="s">
        <v>1790</v>
      </c>
      <c r="R8578" t="s">
        <v>15927</v>
      </c>
      <c r="S8578" t="s">
        <v>270</v>
      </c>
      <c r="T8578" t="b">
        <v>1</v>
      </c>
    </row>
    <row r="8579" spans="1:20" x14ac:dyDescent="0.25">
      <c r="A8579" t="s">
        <v>259</v>
      </c>
      <c r="B8579" t="s">
        <v>260</v>
      </c>
      <c r="C8579" t="s">
        <v>237</v>
      </c>
      <c r="D8579" t="s">
        <v>1442</v>
      </c>
      <c r="E8579" t="s">
        <v>497</v>
      </c>
      <c r="F8579" t="s">
        <v>498</v>
      </c>
      <c r="G8579" t="s">
        <v>498</v>
      </c>
      <c r="H8579">
        <v>0.53300000000000003</v>
      </c>
      <c r="I8579" t="s">
        <v>265</v>
      </c>
      <c r="J8579" t="s">
        <v>242</v>
      </c>
      <c r="K8579" t="s">
        <v>243</v>
      </c>
      <c r="L8579" t="s">
        <v>244</v>
      </c>
      <c r="M8579">
        <v>0</v>
      </c>
      <c r="N8579">
        <v>0.53300000000000003</v>
      </c>
      <c r="O8579" t="s">
        <v>446</v>
      </c>
      <c r="P8579" t="s">
        <v>15928</v>
      </c>
      <c r="Q8579" t="s">
        <v>1446</v>
      </c>
      <c r="R8579" t="s">
        <v>15929</v>
      </c>
      <c r="S8579" t="s">
        <v>270</v>
      </c>
      <c r="T8579" t="b">
        <v>1</v>
      </c>
    </row>
    <row r="8580" spans="1:20" x14ac:dyDescent="0.25">
      <c r="A8580" t="s">
        <v>259</v>
      </c>
      <c r="B8580" t="s">
        <v>260</v>
      </c>
      <c r="C8580" t="s">
        <v>336</v>
      </c>
      <c r="D8580" t="s">
        <v>1442</v>
      </c>
      <c r="E8580" t="s">
        <v>497</v>
      </c>
      <c r="F8580" t="s">
        <v>498</v>
      </c>
      <c r="G8580" t="s">
        <v>498</v>
      </c>
      <c r="H8580">
        <v>2753</v>
      </c>
      <c r="I8580" t="s">
        <v>265</v>
      </c>
      <c r="J8580" t="s">
        <v>242</v>
      </c>
      <c r="K8580" t="s">
        <v>243</v>
      </c>
      <c r="L8580" t="s">
        <v>244</v>
      </c>
      <c r="M8580">
        <v>0</v>
      </c>
      <c r="N8580">
        <v>2753</v>
      </c>
      <c r="O8580" t="s">
        <v>446</v>
      </c>
      <c r="P8580" t="s">
        <v>15928</v>
      </c>
      <c r="Q8580" t="s">
        <v>1446</v>
      </c>
      <c r="R8580" t="s">
        <v>15930</v>
      </c>
      <c r="S8580" t="s">
        <v>270</v>
      </c>
      <c r="T8580" t="b">
        <v>1</v>
      </c>
    </row>
    <row r="8581" spans="1:20" x14ac:dyDescent="0.25">
      <c r="A8581" t="s">
        <v>259</v>
      </c>
      <c r="B8581" t="s">
        <v>260</v>
      </c>
      <c r="C8581" t="s">
        <v>336</v>
      </c>
      <c r="D8581" t="s">
        <v>1442</v>
      </c>
      <c r="E8581" t="s">
        <v>497</v>
      </c>
      <c r="F8581" t="s">
        <v>498</v>
      </c>
      <c r="G8581" t="s">
        <v>498</v>
      </c>
      <c r="H8581">
        <v>5320</v>
      </c>
      <c r="I8581" t="s">
        <v>265</v>
      </c>
      <c r="J8581" t="s">
        <v>242</v>
      </c>
      <c r="K8581" t="s">
        <v>243</v>
      </c>
      <c r="L8581" t="s">
        <v>244</v>
      </c>
      <c r="M8581">
        <v>0</v>
      </c>
      <c r="N8581">
        <v>5320</v>
      </c>
      <c r="O8581" t="s">
        <v>446</v>
      </c>
      <c r="P8581" t="s">
        <v>15928</v>
      </c>
      <c r="Q8581" t="s">
        <v>1446</v>
      </c>
      <c r="R8581" t="s">
        <v>15931</v>
      </c>
      <c r="S8581" t="s">
        <v>270</v>
      </c>
      <c r="T8581" t="b">
        <v>1</v>
      </c>
    </row>
    <row r="8582" spans="1:20" x14ac:dyDescent="0.25">
      <c r="A8582" t="s">
        <v>259</v>
      </c>
      <c r="B8582" t="s">
        <v>260</v>
      </c>
      <c r="C8582" t="s">
        <v>237</v>
      </c>
      <c r="D8582" t="s">
        <v>1640</v>
      </c>
      <c r="E8582" t="s">
        <v>15932</v>
      </c>
      <c r="F8582" t="s">
        <v>15933</v>
      </c>
      <c r="G8582" t="s">
        <v>15933</v>
      </c>
      <c r="H8582">
        <v>5.069</v>
      </c>
      <c r="I8582" t="s">
        <v>265</v>
      </c>
      <c r="J8582" t="s">
        <v>242</v>
      </c>
      <c r="K8582" t="s">
        <v>243</v>
      </c>
      <c r="L8582" t="s">
        <v>244</v>
      </c>
      <c r="M8582">
        <v>0</v>
      </c>
      <c r="N8582">
        <v>5.069</v>
      </c>
      <c r="O8582" t="s">
        <v>1122</v>
      </c>
      <c r="P8582" t="s">
        <v>15934</v>
      </c>
      <c r="Q8582" t="s">
        <v>1644</v>
      </c>
      <c r="R8582" t="s">
        <v>15935</v>
      </c>
      <c r="S8582" t="s">
        <v>270</v>
      </c>
      <c r="T8582" t="b">
        <v>1</v>
      </c>
    </row>
    <row r="8583" spans="1:20" x14ac:dyDescent="0.25">
      <c r="A8583" t="s">
        <v>259</v>
      </c>
      <c r="B8583" t="s">
        <v>260</v>
      </c>
      <c r="C8583" t="s">
        <v>336</v>
      </c>
      <c r="D8583" t="s">
        <v>1640</v>
      </c>
      <c r="E8583" t="s">
        <v>15932</v>
      </c>
      <c r="F8583" t="s">
        <v>15933</v>
      </c>
      <c r="G8583" t="s">
        <v>15933</v>
      </c>
      <c r="H8583">
        <v>26198</v>
      </c>
      <c r="I8583" t="s">
        <v>265</v>
      </c>
      <c r="J8583" t="s">
        <v>242</v>
      </c>
      <c r="K8583" t="s">
        <v>243</v>
      </c>
      <c r="L8583" t="s">
        <v>244</v>
      </c>
      <c r="M8583">
        <v>0</v>
      </c>
      <c r="N8583">
        <v>26198</v>
      </c>
      <c r="O8583" t="s">
        <v>1122</v>
      </c>
      <c r="P8583" t="s">
        <v>15934</v>
      </c>
      <c r="Q8583" t="s">
        <v>1644</v>
      </c>
      <c r="R8583" t="s">
        <v>15936</v>
      </c>
      <c r="S8583" t="s">
        <v>270</v>
      </c>
      <c r="T8583" t="b">
        <v>1</v>
      </c>
    </row>
    <row r="8584" spans="1:20" x14ac:dyDescent="0.25">
      <c r="A8584" t="s">
        <v>259</v>
      </c>
      <c r="B8584" t="s">
        <v>260</v>
      </c>
      <c r="C8584" t="s">
        <v>336</v>
      </c>
      <c r="D8584" t="s">
        <v>1640</v>
      </c>
      <c r="E8584" t="s">
        <v>15932</v>
      </c>
      <c r="F8584" t="s">
        <v>15933</v>
      </c>
      <c r="G8584" t="s">
        <v>15933</v>
      </c>
      <c r="H8584">
        <v>50619</v>
      </c>
      <c r="I8584" t="s">
        <v>265</v>
      </c>
      <c r="J8584" t="s">
        <v>242</v>
      </c>
      <c r="K8584" t="s">
        <v>243</v>
      </c>
      <c r="L8584" t="s">
        <v>244</v>
      </c>
      <c r="M8584">
        <v>0</v>
      </c>
      <c r="N8584">
        <v>50619</v>
      </c>
      <c r="O8584" t="s">
        <v>1122</v>
      </c>
      <c r="P8584" t="s">
        <v>15934</v>
      </c>
      <c r="Q8584" t="s">
        <v>1644</v>
      </c>
      <c r="R8584" t="s">
        <v>15937</v>
      </c>
      <c r="S8584" t="s">
        <v>270</v>
      </c>
      <c r="T8584" t="b">
        <v>1</v>
      </c>
    </row>
    <row r="8585" spans="1:20" x14ac:dyDescent="0.25">
      <c r="A8585" t="s">
        <v>236</v>
      </c>
      <c r="B8585" t="s">
        <v>3272</v>
      </c>
      <c r="C8585" t="s">
        <v>237</v>
      </c>
      <c r="D8585" t="s">
        <v>7969</v>
      </c>
      <c r="F8585" t="s">
        <v>1368</v>
      </c>
      <c r="G8585" t="s">
        <v>15938</v>
      </c>
      <c r="H8585">
        <v>4000</v>
      </c>
      <c r="I8585">
        <v>1</v>
      </c>
      <c r="J8585" t="s">
        <v>242</v>
      </c>
      <c r="K8585" t="s">
        <v>243</v>
      </c>
      <c r="L8585" t="s">
        <v>244</v>
      </c>
      <c r="M8585">
        <v>0</v>
      </c>
      <c r="N8585">
        <v>4000</v>
      </c>
      <c r="O8585" t="s">
        <v>2934</v>
      </c>
      <c r="P8585" t="s">
        <v>15939</v>
      </c>
      <c r="Q8585" t="s">
        <v>7973</v>
      </c>
      <c r="R8585" t="s">
        <v>7974</v>
      </c>
      <c r="S8585" t="s">
        <v>3278</v>
      </c>
      <c r="T8585" t="b">
        <v>0</v>
      </c>
    </row>
    <row r="8586" spans="1:20" x14ac:dyDescent="0.25">
      <c r="A8586" t="s">
        <v>259</v>
      </c>
      <c r="B8586" t="s">
        <v>260</v>
      </c>
      <c r="C8586" t="s">
        <v>237</v>
      </c>
      <c r="D8586" t="s">
        <v>1535</v>
      </c>
      <c r="E8586" t="s">
        <v>1103</v>
      </c>
      <c r="F8586" t="s">
        <v>10266</v>
      </c>
      <c r="G8586" t="s">
        <v>10266</v>
      </c>
      <c r="H8586">
        <v>3.8019999999999998E-2</v>
      </c>
      <c r="I8586" t="s">
        <v>265</v>
      </c>
      <c r="J8586" t="s">
        <v>242</v>
      </c>
      <c r="K8586" t="s">
        <v>243</v>
      </c>
      <c r="L8586" t="s">
        <v>244</v>
      </c>
      <c r="M8586">
        <v>0</v>
      </c>
      <c r="N8586">
        <v>3.8019999999999998E-2</v>
      </c>
      <c r="O8586" t="s">
        <v>372</v>
      </c>
      <c r="P8586" t="s">
        <v>15940</v>
      </c>
      <c r="Q8586" t="s">
        <v>1539</v>
      </c>
      <c r="R8586" t="s">
        <v>15941</v>
      </c>
      <c r="S8586" t="s">
        <v>270</v>
      </c>
      <c r="T8586" t="b">
        <v>1</v>
      </c>
    </row>
    <row r="8587" spans="1:20" x14ac:dyDescent="0.25">
      <c r="A8587" t="s">
        <v>259</v>
      </c>
      <c r="B8587" t="s">
        <v>260</v>
      </c>
      <c r="C8587" t="s">
        <v>294</v>
      </c>
      <c r="D8587" t="s">
        <v>1535</v>
      </c>
      <c r="E8587" t="s">
        <v>1103</v>
      </c>
      <c r="F8587" t="s">
        <v>10266</v>
      </c>
      <c r="G8587" t="s">
        <v>10266</v>
      </c>
      <c r="H8587">
        <v>1.6258000000000002E-2</v>
      </c>
      <c r="I8587" t="s">
        <v>265</v>
      </c>
      <c r="J8587" t="s">
        <v>242</v>
      </c>
      <c r="K8587" t="s">
        <v>243</v>
      </c>
      <c r="L8587" t="s">
        <v>244</v>
      </c>
      <c r="M8587">
        <v>0</v>
      </c>
      <c r="N8587">
        <v>1.6258000000000002E-2</v>
      </c>
      <c r="O8587" t="s">
        <v>372</v>
      </c>
      <c r="P8587" t="s">
        <v>15940</v>
      </c>
      <c r="Q8587" t="s">
        <v>1539</v>
      </c>
      <c r="R8587" t="s">
        <v>15941</v>
      </c>
      <c r="S8587" t="s">
        <v>270</v>
      </c>
      <c r="T8587" t="b">
        <v>1</v>
      </c>
    </row>
    <row r="8588" spans="1:20" x14ac:dyDescent="0.25">
      <c r="A8588" t="s">
        <v>259</v>
      </c>
      <c r="B8588" t="s">
        <v>260</v>
      </c>
      <c r="C8588" t="s">
        <v>237</v>
      </c>
      <c r="D8588" t="s">
        <v>2524</v>
      </c>
      <c r="E8588" t="s">
        <v>8899</v>
      </c>
      <c r="F8588" t="s">
        <v>9999</v>
      </c>
      <c r="G8588" t="s">
        <v>9999</v>
      </c>
      <c r="H8588">
        <v>2.0680000000000001</v>
      </c>
      <c r="I8588" t="s">
        <v>265</v>
      </c>
      <c r="J8588" t="s">
        <v>242</v>
      </c>
      <c r="K8588" t="s">
        <v>243</v>
      </c>
      <c r="L8588" t="s">
        <v>244</v>
      </c>
      <c r="M8588">
        <v>0</v>
      </c>
      <c r="N8588">
        <v>2.0680000000000001</v>
      </c>
      <c r="O8588" t="s">
        <v>386</v>
      </c>
      <c r="P8588" t="s">
        <v>15942</v>
      </c>
      <c r="Q8588" t="s">
        <v>2528</v>
      </c>
      <c r="R8588" t="s">
        <v>15943</v>
      </c>
      <c r="S8588" t="s">
        <v>270</v>
      </c>
      <c r="T8588" t="b">
        <v>1</v>
      </c>
    </row>
    <row r="8589" spans="1:20" x14ac:dyDescent="0.25">
      <c r="A8589" t="s">
        <v>259</v>
      </c>
      <c r="B8589" t="s">
        <v>260</v>
      </c>
      <c r="C8589" t="s">
        <v>294</v>
      </c>
      <c r="D8589" t="s">
        <v>2524</v>
      </c>
      <c r="E8589" t="s">
        <v>8899</v>
      </c>
      <c r="F8589" t="s">
        <v>9999</v>
      </c>
      <c r="G8589" t="s">
        <v>9999</v>
      </c>
      <c r="H8589">
        <v>0.53300000000000003</v>
      </c>
      <c r="I8589" t="s">
        <v>265</v>
      </c>
      <c r="J8589" t="s">
        <v>242</v>
      </c>
      <c r="K8589" t="s">
        <v>243</v>
      </c>
      <c r="L8589" t="s">
        <v>244</v>
      </c>
      <c r="M8589">
        <v>0</v>
      </c>
      <c r="N8589">
        <v>0.53300000000000003</v>
      </c>
      <c r="O8589" t="s">
        <v>1336</v>
      </c>
      <c r="P8589" t="s">
        <v>15942</v>
      </c>
      <c r="Q8589" t="s">
        <v>2528</v>
      </c>
      <c r="R8589" t="s">
        <v>15943</v>
      </c>
      <c r="S8589" t="s">
        <v>270</v>
      </c>
      <c r="T8589" t="b">
        <v>1</v>
      </c>
    </row>
    <row r="8590" spans="1:20" x14ac:dyDescent="0.25">
      <c r="A8590" t="s">
        <v>259</v>
      </c>
      <c r="B8590" t="s">
        <v>260</v>
      </c>
      <c r="C8590" t="s">
        <v>237</v>
      </c>
      <c r="D8590" t="s">
        <v>1142</v>
      </c>
      <c r="E8590" t="s">
        <v>2854</v>
      </c>
      <c r="F8590" t="s">
        <v>13872</v>
      </c>
      <c r="G8590" t="s">
        <v>13872</v>
      </c>
      <c r="H8590">
        <v>0.154</v>
      </c>
      <c r="I8590" t="s">
        <v>265</v>
      </c>
      <c r="J8590" t="s">
        <v>242</v>
      </c>
      <c r="K8590" t="s">
        <v>243</v>
      </c>
      <c r="L8590" t="s">
        <v>244</v>
      </c>
      <c r="M8590">
        <v>0</v>
      </c>
      <c r="N8590">
        <v>0.154</v>
      </c>
      <c r="O8590" t="s">
        <v>324</v>
      </c>
      <c r="P8590" t="s">
        <v>15944</v>
      </c>
      <c r="Q8590" t="s">
        <v>1146</v>
      </c>
      <c r="R8590" t="s">
        <v>15945</v>
      </c>
      <c r="S8590" t="s">
        <v>270</v>
      </c>
      <c r="T8590" t="b">
        <v>1</v>
      </c>
    </row>
    <row r="8591" spans="1:20" x14ac:dyDescent="0.25">
      <c r="A8591" t="s">
        <v>259</v>
      </c>
      <c r="B8591" t="s">
        <v>260</v>
      </c>
      <c r="C8591" t="s">
        <v>237</v>
      </c>
      <c r="D8591" t="s">
        <v>1652</v>
      </c>
      <c r="E8591" t="s">
        <v>1653</v>
      </c>
      <c r="F8591" t="s">
        <v>9230</v>
      </c>
      <c r="G8591" t="s">
        <v>9230</v>
      </c>
      <c r="H8591">
        <v>0.36199999999999999</v>
      </c>
      <c r="I8591" t="s">
        <v>265</v>
      </c>
      <c r="J8591" t="s">
        <v>242</v>
      </c>
      <c r="K8591" t="s">
        <v>243</v>
      </c>
      <c r="L8591" t="s">
        <v>244</v>
      </c>
      <c r="M8591">
        <v>0</v>
      </c>
      <c r="N8591">
        <v>0.36199999999999999</v>
      </c>
      <c r="O8591" t="s">
        <v>324</v>
      </c>
      <c r="P8591" t="s">
        <v>15946</v>
      </c>
      <c r="Q8591" t="s">
        <v>1656</v>
      </c>
      <c r="R8591" t="s">
        <v>15947</v>
      </c>
      <c r="S8591" t="s">
        <v>270</v>
      </c>
      <c r="T8591" t="b">
        <v>1</v>
      </c>
    </row>
    <row r="8592" spans="1:20" x14ac:dyDescent="0.25">
      <c r="A8592" t="s">
        <v>236</v>
      </c>
      <c r="B8592" t="s">
        <v>236</v>
      </c>
      <c r="C8592" t="s">
        <v>237</v>
      </c>
      <c r="D8592" t="s">
        <v>566</v>
      </c>
      <c r="E8592" t="s">
        <v>251</v>
      </c>
      <c r="F8592" t="s">
        <v>252</v>
      </c>
      <c r="G8592" t="s">
        <v>4486</v>
      </c>
      <c r="H8592">
        <v>3.5000000000000003E-2</v>
      </c>
      <c r="I8592" t="s">
        <v>561</v>
      </c>
      <c r="J8592" t="s">
        <v>242</v>
      </c>
      <c r="K8592" t="s">
        <v>243</v>
      </c>
      <c r="L8592" t="s">
        <v>244</v>
      </c>
      <c r="M8592">
        <v>0</v>
      </c>
      <c r="N8592">
        <v>3.5000000000000003E-2</v>
      </c>
      <c r="O8592" t="s">
        <v>255</v>
      </c>
      <c r="P8592" t="s">
        <v>15948</v>
      </c>
      <c r="Q8592" t="s">
        <v>571</v>
      </c>
      <c r="R8592" t="s">
        <v>3339</v>
      </c>
      <c r="S8592" t="s">
        <v>249</v>
      </c>
      <c r="T8592" t="b">
        <v>1</v>
      </c>
    </row>
    <row r="8593" spans="1:20" x14ac:dyDescent="0.25">
      <c r="A8593" t="s">
        <v>259</v>
      </c>
      <c r="B8593" t="s">
        <v>260</v>
      </c>
      <c r="C8593" t="s">
        <v>237</v>
      </c>
      <c r="D8593" t="s">
        <v>2110</v>
      </c>
      <c r="E8593" t="s">
        <v>4156</v>
      </c>
      <c r="F8593" t="s">
        <v>15949</v>
      </c>
      <c r="G8593" t="s">
        <v>15949</v>
      </c>
      <c r="H8593">
        <v>1.9900000000000001E-2</v>
      </c>
      <c r="I8593" t="s">
        <v>265</v>
      </c>
      <c r="J8593" t="s">
        <v>242</v>
      </c>
      <c r="K8593" t="s">
        <v>243</v>
      </c>
      <c r="L8593" t="s">
        <v>244</v>
      </c>
      <c r="M8593">
        <v>0</v>
      </c>
      <c r="N8593">
        <v>1.9900000000000001E-2</v>
      </c>
      <c r="O8593" t="s">
        <v>391</v>
      </c>
      <c r="P8593" t="s">
        <v>7068</v>
      </c>
      <c r="Q8593" t="s">
        <v>2114</v>
      </c>
      <c r="R8593" t="s">
        <v>15950</v>
      </c>
      <c r="S8593" t="s">
        <v>270</v>
      </c>
      <c r="T8593" t="b">
        <v>0</v>
      </c>
    </row>
    <row r="8594" spans="1:20" x14ac:dyDescent="0.25">
      <c r="A8594" t="s">
        <v>259</v>
      </c>
      <c r="B8594" t="s">
        <v>260</v>
      </c>
      <c r="C8594" t="s">
        <v>237</v>
      </c>
      <c r="D8594" t="s">
        <v>884</v>
      </c>
      <c r="E8594" t="s">
        <v>4432</v>
      </c>
      <c r="F8594" t="s">
        <v>4432</v>
      </c>
      <c r="G8594" t="s">
        <v>12057</v>
      </c>
      <c r="H8594">
        <v>4.2720000000000002</v>
      </c>
      <c r="I8594" t="s">
        <v>265</v>
      </c>
      <c r="J8594" t="s">
        <v>242</v>
      </c>
      <c r="K8594" t="s">
        <v>243</v>
      </c>
      <c r="L8594" t="s">
        <v>244</v>
      </c>
      <c r="M8594">
        <v>0</v>
      </c>
      <c r="N8594">
        <v>4.2720000000000002</v>
      </c>
      <c r="O8594" t="s">
        <v>372</v>
      </c>
      <c r="P8594" t="s">
        <v>15951</v>
      </c>
      <c r="Q8594" t="s">
        <v>889</v>
      </c>
      <c r="R8594" t="s">
        <v>15952</v>
      </c>
      <c r="S8594" t="s">
        <v>270</v>
      </c>
      <c r="T8594" t="b">
        <v>1</v>
      </c>
    </row>
    <row r="8595" spans="1:20" x14ac:dyDescent="0.25">
      <c r="A8595" t="s">
        <v>236</v>
      </c>
      <c r="B8595" t="s">
        <v>236</v>
      </c>
      <c r="C8595" t="s">
        <v>237</v>
      </c>
      <c r="D8595" t="s">
        <v>314</v>
      </c>
      <c r="E8595" t="s">
        <v>251</v>
      </c>
      <c r="F8595" t="s">
        <v>459</v>
      </c>
      <c r="G8595" t="s">
        <v>2037</v>
      </c>
      <c r="H8595">
        <v>4.0000000000000001E-3</v>
      </c>
      <c r="I8595" t="s">
        <v>254</v>
      </c>
      <c r="J8595" t="s">
        <v>242</v>
      </c>
      <c r="K8595" t="s">
        <v>243</v>
      </c>
      <c r="L8595" t="s">
        <v>244</v>
      </c>
      <c r="M8595">
        <v>0</v>
      </c>
      <c r="N8595">
        <v>4.0000000000000001E-3</v>
      </c>
      <c r="O8595" t="s">
        <v>255</v>
      </c>
      <c r="P8595" t="s">
        <v>15953</v>
      </c>
      <c r="Q8595" t="s">
        <v>318</v>
      </c>
      <c r="R8595" t="s">
        <v>833</v>
      </c>
      <c r="S8595" t="s">
        <v>249</v>
      </c>
      <c r="T8595" t="b">
        <v>1</v>
      </c>
    </row>
    <row r="8596" spans="1:20" x14ac:dyDescent="0.25">
      <c r="A8596" t="s">
        <v>259</v>
      </c>
      <c r="B8596" t="s">
        <v>260</v>
      </c>
      <c r="C8596" t="s">
        <v>237</v>
      </c>
      <c r="D8596" t="s">
        <v>1236</v>
      </c>
      <c r="E8596" t="s">
        <v>6437</v>
      </c>
      <c r="F8596" t="s">
        <v>14379</v>
      </c>
      <c r="G8596" t="s">
        <v>14379</v>
      </c>
      <c r="H8596">
        <v>0.114</v>
      </c>
      <c r="I8596" t="s">
        <v>265</v>
      </c>
      <c r="J8596" t="s">
        <v>242</v>
      </c>
      <c r="K8596" t="s">
        <v>243</v>
      </c>
      <c r="L8596" t="s">
        <v>244</v>
      </c>
      <c r="M8596">
        <v>0</v>
      </c>
      <c r="N8596">
        <v>0.114</v>
      </c>
      <c r="O8596" t="s">
        <v>283</v>
      </c>
      <c r="P8596" t="s">
        <v>15954</v>
      </c>
      <c r="Q8596" t="s">
        <v>1240</v>
      </c>
      <c r="R8596" t="s">
        <v>15955</v>
      </c>
      <c r="S8596" t="s">
        <v>270</v>
      </c>
      <c r="T8596" t="b">
        <v>1</v>
      </c>
    </row>
    <row r="8597" spans="1:20" x14ac:dyDescent="0.25">
      <c r="A8597" t="s">
        <v>259</v>
      </c>
      <c r="B8597" t="s">
        <v>260</v>
      </c>
      <c r="C8597" t="s">
        <v>294</v>
      </c>
      <c r="D8597" t="s">
        <v>1236</v>
      </c>
      <c r="E8597" t="s">
        <v>6437</v>
      </c>
      <c r="F8597" t="s">
        <v>14379</v>
      </c>
      <c r="G8597" t="s">
        <v>14379</v>
      </c>
      <c r="H8597">
        <v>3.8399999999999997E-2</v>
      </c>
      <c r="I8597" t="s">
        <v>265</v>
      </c>
      <c r="J8597" t="s">
        <v>242</v>
      </c>
      <c r="K8597" t="s">
        <v>243</v>
      </c>
      <c r="L8597" t="s">
        <v>244</v>
      </c>
      <c r="M8597">
        <v>0</v>
      </c>
      <c r="N8597">
        <v>3.8399999999999997E-2</v>
      </c>
      <c r="O8597" t="s">
        <v>283</v>
      </c>
      <c r="P8597" t="s">
        <v>15954</v>
      </c>
      <c r="Q8597" t="s">
        <v>1240</v>
      </c>
      <c r="R8597" t="s">
        <v>15955</v>
      </c>
      <c r="S8597" t="s">
        <v>270</v>
      </c>
      <c r="T8597" t="b">
        <v>1</v>
      </c>
    </row>
    <row r="8598" spans="1:20" x14ac:dyDescent="0.25">
      <c r="A8598" t="s">
        <v>236</v>
      </c>
      <c r="B8598" t="s">
        <v>236</v>
      </c>
      <c r="C8598" t="s">
        <v>237</v>
      </c>
      <c r="D8598" t="s">
        <v>1246</v>
      </c>
      <c r="F8598" t="s">
        <v>559</v>
      </c>
      <c r="G8598" t="s">
        <v>1909</v>
      </c>
      <c r="H8598">
        <v>1.8600000000000001E-3</v>
      </c>
      <c r="I8598" t="s">
        <v>254</v>
      </c>
      <c r="J8598" t="s">
        <v>242</v>
      </c>
      <c r="K8598" t="s">
        <v>243</v>
      </c>
      <c r="L8598" t="s">
        <v>244</v>
      </c>
      <c r="M8598">
        <v>0</v>
      </c>
      <c r="N8598">
        <v>1.8600000000000001E-3</v>
      </c>
      <c r="O8598" t="s">
        <v>1248</v>
      </c>
      <c r="P8598" t="s">
        <v>15956</v>
      </c>
      <c r="Q8598" t="s">
        <v>1250</v>
      </c>
      <c r="R8598" t="s">
        <v>1251</v>
      </c>
      <c r="S8598" t="s">
        <v>249</v>
      </c>
      <c r="T8598" t="b">
        <v>1</v>
      </c>
    </row>
    <row r="8599" spans="1:20" x14ac:dyDescent="0.25">
      <c r="A8599" t="s">
        <v>259</v>
      </c>
      <c r="B8599" t="s">
        <v>260</v>
      </c>
      <c r="C8599" t="s">
        <v>237</v>
      </c>
      <c r="D8599" t="s">
        <v>280</v>
      </c>
      <c r="E8599" t="s">
        <v>413</v>
      </c>
      <c r="F8599" t="s">
        <v>7047</v>
      </c>
      <c r="G8599" t="s">
        <v>7047</v>
      </c>
      <c r="H8599">
        <v>0.20960000000000001</v>
      </c>
      <c r="I8599" t="s">
        <v>265</v>
      </c>
      <c r="J8599" t="s">
        <v>242</v>
      </c>
      <c r="K8599" t="s">
        <v>243</v>
      </c>
      <c r="L8599" t="s">
        <v>244</v>
      </c>
      <c r="M8599">
        <v>0</v>
      </c>
      <c r="N8599">
        <v>0.20960000000000001</v>
      </c>
      <c r="O8599" t="s">
        <v>1258</v>
      </c>
      <c r="P8599" t="s">
        <v>15957</v>
      </c>
      <c r="Q8599" t="s">
        <v>285</v>
      </c>
      <c r="R8599" t="s">
        <v>15958</v>
      </c>
      <c r="S8599" t="s">
        <v>270</v>
      </c>
      <c r="T8599" t="b">
        <v>1</v>
      </c>
    </row>
    <row r="8600" spans="1:20" x14ac:dyDescent="0.25">
      <c r="A8600" t="s">
        <v>259</v>
      </c>
      <c r="B8600" t="s">
        <v>260</v>
      </c>
      <c r="C8600" t="s">
        <v>237</v>
      </c>
      <c r="D8600" t="s">
        <v>514</v>
      </c>
      <c r="E8600" t="s">
        <v>2823</v>
      </c>
      <c r="F8600" t="s">
        <v>2824</v>
      </c>
      <c r="G8600" t="s">
        <v>2825</v>
      </c>
      <c r="H8600">
        <v>0.22600000000000001</v>
      </c>
      <c r="I8600" t="s">
        <v>265</v>
      </c>
      <c r="J8600" t="s">
        <v>242</v>
      </c>
      <c r="K8600" t="s">
        <v>243</v>
      </c>
      <c r="L8600" t="s">
        <v>244</v>
      </c>
      <c r="M8600">
        <v>0</v>
      </c>
      <c r="N8600">
        <v>0.22600000000000001</v>
      </c>
      <c r="O8600" t="s">
        <v>518</v>
      </c>
      <c r="P8600" t="s">
        <v>15959</v>
      </c>
      <c r="Q8600" t="s">
        <v>520</v>
      </c>
      <c r="R8600" t="s">
        <v>15960</v>
      </c>
      <c r="S8600" t="s">
        <v>270</v>
      </c>
      <c r="T8600" t="b">
        <v>1</v>
      </c>
    </row>
    <row r="8601" spans="1:20" x14ac:dyDescent="0.25">
      <c r="A8601" t="s">
        <v>259</v>
      </c>
      <c r="B8601" t="s">
        <v>260</v>
      </c>
      <c r="C8601" t="s">
        <v>336</v>
      </c>
      <c r="D8601" t="s">
        <v>514</v>
      </c>
      <c r="E8601" t="s">
        <v>2823</v>
      </c>
      <c r="F8601" t="s">
        <v>2824</v>
      </c>
      <c r="G8601" t="s">
        <v>2825</v>
      </c>
      <c r="H8601">
        <v>1584</v>
      </c>
      <c r="I8601" t="s">
        <v>265</v>
      </c>
      <c r="J8601" t="s">
        <v>242</v>
      </c>
      <c r="K8601" t="s">
        <v>243</v>
      </c>
      <c r="L8601" t="s">
        <v>244</v>
      </c>
      <c r="M8601">
        <v>0</v>
      </c>
      <c r="N8601">
        <v>1584</v>
      </c>
      <c r="O8601" t="s">
        <v>518</v>
      </c>
      <c r="P8601" t="s">
        <v>15959</v>
      </c>
      <c r="Q8601" t="s">
        <v>520</v>
      </c>
      <c r="R8601" t="s">
        <v>15961</v>
      </c>
      <c r="S8601" t="s">
        <v>270</v>
      </c>
      <c r="T8601" t="b">
        <v>1</v>
      </c>
    </row>
    <row r="8602" spans="1:20" x14ac:dyDescent="0.25">
      <c r="A8602" t="s">
        <v>259</v>
      </c>
      <c r="B8602" t="s">
        <v>260</v>
      </c>
      <c r="C8602" t="s">
        <v>336</v>
      </c>
      <c r="D8602" t="s">
        <v>514</v>
      </c>
      <c r="E8602" t="s">
        <v>2823</v>
      </c>
      <c r="F8602" t="s">
        <v>2824</v>
      </c>
      <c r="G8602" t="s">
        <v>2825</v>
      </c>
      <c r="H8602">
        <v>3564</v>
      </c>
      <c r="I8602" t="s">
        <v>265</v>
      </c>
      <c r="J8602" t="s">
        <v>242</v>
      </c>
      <c r="K8602" t="s">
        <v>243</v>
      </c>
      <c r="L8602" t="s">
        <v>244</v>
      </c>
      <c r="M8602">
        <v>0</v>
      </c>
      <c r="N8602">
        <v>3564</v>
      </c>
      <c r="O8602" t="s">
        <v>518</v>
      </c>
      <c r="P8602" t="s">
        <v>15959</v>
      </c>
      <c r="Q8602" t="s">
        <v>520</v>
      </c>
      <c r="R8602" t="s">
        <v>15962</v>
      </c>
      <c r="S8602" t="s">
        <v>270</v>
      </c>
      <c r="T8602" t="b">
        <v>1</v>
      </c>
    </row>
    <row r="8603" spans="1:20" x14ac:dyDescent="0.25">
      <c r="A8603" t="s">
        <v>259</v>
      </c>
      <c r="B8603" t="s">
        <v>260</v>
      </c>
      <c r="C8603" t="s">
        <v>237</v>
      </c>
      <c r="D8603" t="s">
        <v>450</v>
      </c>
      <c r="E8603" t="s">
        <v>1844</v>
      </c>
      <c r="F8603" t="s">
        <v>8196</v>
      </c>
      <c r="G8603" t="s">
        <v>8196</v>
      </c>
      <c r="H8603">
        <v>0.89200000000000002</v>
      </c>
      <c r="I8603" t="s">
        <v>265</v>
      </c>
      <c r="J8603" t="s">
        <v>242</v>
      </c>
      <c r="K8603" t="s">
        <v>243</v>
      </c>
      <c r="L8603" t="s">
        <v>244</v>
      </c>
      <c r="M8603">
        <v>0</v>
      </c>
      <c r="N8603">
        <v>0.89200000000000002</v>
      </c>
      <c r="O8603" t="s">
        <v>331</v>
      </c>
      <c r="P8603" t="s">
        <v>15963</v>
      </c>
      <c r="Q8603" t="s">
        <v>453</v>
      </c>
      <c r="R8603" t="s">
        <v>15964</v>
      </c>
      <c r="S8603" t="s">
        <v>270</v>
      </c>
      <c r="T8603" t="b">
        <v>1</v>
      </c>
    </row>
    <row r="8604" spans="1:20" x14ac:dyDescent="0.25">
      <c r="A8604" t="s">
        <v>259</v>
      </c>
      <c r="B8604" t="s">
        <v>260</v>
      </c>
      <c r="C8604" t="s">
        <v>294</v>
      </c>
      <c r="D8604" t="s">
        <v>450</v>
      </c>
      <c r="E8604" t="s">
        <v>1844</v>
      </c>
      <c r="F8604" t="s">
        <v>8196</v>
      </c>
      <c r="G8604" t="s">
        <v>8196</v>
      </c>
      <c r="H8604">
        <v>0.52400000000000002</v>
      </c>
      <c r="I8604" t="s">
        <v>265</v>
      </c>
      <c r="J8604" t="s">
        <v>242</v>
      </c>
      <c r="K8604" t="s">
        <v>243</v>
      </c>
      <c r="L8604" t="s">
        <v>244</v>
      </c>
      <c r="M8604">
        <v>0</v>
      </c>
      <c r="N8604">
        <v>0.52400000000000002</v>
      </c>
      <c r="O8604" t="s">
        <v>331</v>
      </c>
      <c r="P8604" t="s">
        <v>15963</v>
      </c>
      <c r="Q8604" t="s">
        <v>453</v>
      </c>
      <c r="R8604" t="s">
        <v>15964</v>
      </c>
      <c r="S8604" t="s">
        <v>270</v>
      </c>
      <c r="T8604" t="b">
        <v>1</v>
      </c>
    </row>
    <row r="8605" spans="1:20" x14ac:dyDescent="0.25">
      <c r="A8605" t="s">
        <v>259</v>
      </c>
      <c r="B8605" t="s">
        <v>260</v>
      </c>
      <c r="C8605" t="s">
        <v>237</v>
      </c>
      <c r="D8605" t="s">
        <v>4798</v>
      </c>
      <c r="E8605" t="s">
        <v>10757</v>
      </c>
      <c r="F8605" t="s">
        <v>14744</v>
      </c>
      <c r="G8605" t="s">
        <v>14744</v>
      </c>
      <c r="H8605">
        <v>0.154</v>
      </c>
      <c r="I8605" t="s">
        <v>265</v>
      </c>
      <c r="J8605" t="s">
        <v>242</v>
      </c>
      <c r="K8605" t="s">
        <v>243</v>
      </c>
      <c r="L8605" t="s">
        <v>244</v>
      </c>
      <c r="M8605">
        <v>0</v>
      </c>
      <c r="N8605">
        <v>0.154</v>
      </c>
      <c r="O8605" t="s">
        <v>952</v>
      </c>
      <c r="P8605" t="s">
        <v>15965</v>
      </c>
      <c r="Q8605" t="s">
        <v>4800</v>
      </c>
      <c r="R8605" t="s">
        <v>15966</v>
      </c>
      <c r="S8605" t="s">
        <v>270</v>
      </c>
      <c r="T8605" t="b">
        <v>0</v>
      </c>
    </row>
    <row r="8606" spans="1:20" x14ac:dyDescent="0.25">
      <c r="A8606" t="s">
        <v>236</v>
      </c>
      <c r="B8606" t="s">
        <v>236</v>
      </c>
      <c r="C8606" t="s">
        <v>237</v>
      </c>
      <c r="D8606" t="s">
        <v>392</v>
      </c>
      <c r="E8606" t="s">
        <v>251</v>
      </c>
      <c r="F8606" t="s">
        <v>455</v>
      </c>
      <c r="G8606" t="s">
        <v>549</v>
      </c>
      <c r="H8606">
        <v>4.0000000000000001E-3</v>
      </c>
      <c r="I8606" t="s">
        <v>241</v>
      </c>
      <c r="J8606" t="s">
        <v>242</v>
      </c>
      <c r="K8606" t="s">
        <v>243</v>
      </c>
      <c r="L8606" t="s">
        <v>244</v>
      </c>
      <c r="M8606">
        <v>0</v>
      </c>
      <c r="N8606">
        <v>4.0000000000000001E-3</v>
      </c>
      <c r="O8606" t="s">
        <v>255</v>
      </c>
      <c r="P8606" t="s">
        <v>15967</v>
      </c>
      <c r="Q8606" t="s">
        <v>397</v>
      </c>
      <c r="R8606" t="s">
        <v>458</v>
      </c>
      <c r="S8606" t="s">
        <v>249</v>
      </c>
      <c r="T8606" t="b">
        <v>1</v>
      </c>
    </row>
    <row r="8607" spans="1:20" x14ac:dyDescent="0.25">
      <c r="A8607" t="s">
        <v>259</v>
      </c>
      <c r="B8607" t="s">
        <v>260</v>
      </c>
      <c r="C8607" t="s">
        <v>237</v>
      </c>
      <c r="D8607" t="s">
        <v>627</v>
      </c>
      <c r="E8607" t="s">
        <v>4875</v>
      </c>
      <c r="F8607" t="s">
        <v>9572</v>
      </c>
      <c r="G8607" t="s">
        <v>9572</v>
      </c>
      <c r="H8607">
        <v>0.26012200000000002</v>
      </c>
      <c r="I8607" t="s">
        <v>265</v>
      </c>
      <c r="J8607" t="s">
        <v>242</v>
      </c>
      <c r="K8607" t="s">
        <v>243</v>
      </c>
      <c r="L8607" t="s">
        <v>244</v>
      </c>
      <c r="M8607">
        <v>0</v>
      </c>
      <c r="N8607">
        <v>0.26012200000000002</v>
      </c>
      <c r="O8607" t="s">
        <v>372</v>
      </c>
      <c r="P8607" t="s">
        <v>15968</v>
      </c>
      <c r="Q8607" t="s">
        <v>631</v>
      </c>
      <c r="R8607" t="s">
        <v>15969</v>
      </c>
      <c r="S8607" t="s">
        <v>270</v>
      </c>
      <c r="T8607" t="b">
        <v>1</v>
      </c>
    </row>
    <row r="8608" spans="1:20" x14ac:dyDescent="0.25">
      <c r="A8608" t="s">
        <v>236</v>
      </c>
      <c r="B8608" t="s">
        <v>236</v>
      </c>
      <c r="C8608" t="s">
        <v>336</v>
      </c>
      <c r="D8608" t="s">
        <v>1295</v>
      </c>
      <c r="E8608" t="s">
        <v>15970</v>
      </c>
      <c r="F8608" t="s">
        <v>15971</v>
      </c>
      <c r="G8608" t="s">
        <v>15972</v>
      </c>
      <c r="H8608">
        <v>3627</v>
      </c>
      <c r="I8608" t="s">
        <v>341</v>
      </c>
      <c r="J8608" t="s">
        <v>242</v>
      </c>
      <c r="K8608" t="s">
        <v>243</v>
      </c>
      <c r="L8608" t="s">
        <v>244</v>
      </c>
      <c r="M8608">
        <v>0</v>
      </c>
      <c r="N8608">
        <v>3627</v>
      </c>
      <c r="O8608" t="s">
        <v>476</v>
      </c>
      <c r="P8608" t="s">
        <v>5406</v>
      </c>
      <c r="Q8608" t="s">
        <v>1300</v>
      </c>
      <c r="R8608" t="s">
        <v>15973</v>
      </c>
      <c r="S8608" t="s">
        <v>249</v>
      </c>
      <c r="T8608" t="b">
        <v>0</v>
      </c>
    </row>
    <row r="8609" spans="1:20" x14ac:dyDescent="0.25">
      <c r="A8609" t="s">
        <v>236</v>
      </c>
      <c r="B8609" t="s">
        <v>236</v>
      </c>
      <c r="C8609" t="s">
        <v>336</v>
      </c>
      <c r="D8609" t="s">
        <v>1295</v>
      </c>
      <c r="E8609" t="s">
        <v>15970</v>
      </c>
      <c r="F8609" t="s">
        <v>15971</v>
      </c>
      <c r="G8609" t="s">
        <v>15972</v>
      </c>
      <c r="H8609">
        <v>8759</v>
      </c>
      <c r="I8609" t="s">
        <v>341</v>
      </c>
      <c r="J8609" t="s">
        <v>242</v>
      </c>
      <c r="K8609" t="s">
        <v>243</v>
      </c>
      <c r="L8609" t="s">
        <v>244</v>
      </c>
      <c r="M8609">
        <v>0</v>
      </c>
      <c r="N8609">
        <v>8759</v>
      </c>
      <c r="O8609" t="s">
        <v>476</v>
      </c>
      <c r="P8609" t="s">
        <v>5406</v>
      </c>
      <c r="Q8609" t="s">
        <v>1300</v>
      </c>
      <c r="R8609" t="s">
        <v>15974</v>
      </c>
      <c r="S8609" t="s">
        <v>249</v>
      </c>
      <c r="T8609" t="b">
        <v>0</v>
      </c>
    </row>
    <row r="8610" spans="1:20" x14ac:dyDescent="0.25">
      <c r="A8610" t="s">
        <v>259</v>
      </c>
      <c r="B8610" t="s">
        <v>260</v>
      </c>
      <c r="C8610" t="s">
        <v>237</v>
      </c>
      <c r="D8610" t="s">
        <v>261</v>
      </c>
      <c r="E8610" t="s">
        <v>262</v>
      </c>
      <c r="F8610" t="s">
        <v>3257</v>
      </c>
      <c r="G8610" t="s">
        <v>3258</v>
      </c>
      <c r="H8610">
        <v>0.17729800000000001</v>
      </c>
      <c r="I8610" t="s">
        <v>265</v>
      </c>
      <c r="J8610" t="s">
        <v>242</v>
      </c>
      <c r="K8610" t="s">
        <v>243</v>
      </c>
      <c r="L8610" t="s">
        <v>244</v>
      </c>
      <c r="M8610">
        <v>0</v>
      </c>
      <c r="N8610">
        <v>0.17729800000000001</v>
      </c>
      <c r="O8610" t="s">
        <v>372</v>
      </c>
      <c r="P8610" t="s">
        <v>15975</v>
      </c>
      <c r="Q8610" t="s">
        <v>268</v>
      </c>
      <c r="R8610" t="s">
        <v>15976</v>
      </c>
      <c r="S8610" t="s">
        <v>270</v>
      </c>
      <c r="T8610" t="b">
        <v>1</v>
      </c>
    </row>
    <row r="8611" spans="1:20" x14ac:dyDescent="0.25">
      <c r="A8611" t="s">
        <v>259</v>
      </c>
      <c r="B8611" t="s">
        <v>260</v>
      </c>
      <c r="C8611" t="s">
        <v>237</v>
      </c>
      <c r="D8611" t="s">
        <v>707</v>
      </c>
      <c r="E8611" t="s">
        <v>6261</v>
      </c>
      <c r="F8611" t="s">
        <v>6262</v>
      </c>
      <c r="G8611" t="s">
        <v>5706</v>
      </c>
      <c r="H8611">
        <v>0.184361</v>
      </c>
      <c r="I8611" t="s">
        <v>265</v>
      </c>
      <c r="J8611" t="s">
        <v>242</v>
      </c>
      <c r="K8611" t="s">
        <v>243</v>
      </c>
      <c r="L8611" t="s">
        <v>244</v>
      </c>
      <c r="M8611">
        <v>0</v>
      </c>
      <c r="N8611">
        <v>0.184361</v>
      </c>
      <c r="O8611" t="s">
        <v>372</v>
      </c>
      <c r="P8611" t="s">
        <v>15977</v>
      </c>
      <c r="Q8611" t="s">
        <v>713</v>
      </c>
      <c r="R8611" t="s">
        <v>15978</v>
      </c>
      <c r="S8611" t="s">
        <v>270</v>
      </c>
      <c r="T8611" t="b">
        <v>1</v>
      </c>
    </row>
    <row r="8612" spans="1:20" x14ac:dyDescent="0.25">
      <c r="A8612" t="s">
        <v>259</v>
      </c>
      <c r="B8612" t="s">
        <v>260</v>
      </c>
      <c r="C8612" t="s">
        <v>237</v>
      </c>
      <c r="D8612" t="s">
        <v>2897</v>
      </c>
      <c r="E8612" t="s">
        <v>7405</v>
      </c>
      <c r="F8612" t="s">
        <v>7405</v>
      </c>
      <c r="G8612" t="s">
        <v>9034</v>
      </c>
      <c r="H8612">
        <v>0.20200000000000001</v>
      </c>
      <c r="I8612" t="s">
        <v>265</v>
      </c>
      <c r="J8612" t="s">
        <v>242</v>
      </c>
      <c r="K8612" t="s">
        <v>243</v>
      </c>
      <c r="L8612" t="s">
        <v>244</v>
      </c>
      <c r="M8612">
        <v>0</v>
      </c>
      <c r="N8612">
        <v>0.20200000000000001</v>
      </c>
      <c r="O8612" t="s">
        <v>2901</v>
      </c>
      <c r="P8612" t="s">
        <v>15979</v>
      </c>
      <c r="Q8612" t="s">
        <v>2903</v>
      </c>
      <c r="R8612" t="s">
        <v>15980</v>
      </c>
      <c r="S8612" t="s">
        <v>270</v>
      </c>
      <c r="T8612" t="b">
        <v>1</v>
      </c>
    </row>
    <row r="8613" spans="1:20" x14ac:dyDescent="0.25">
      <c r="A8613" t="s">
        <v>259</v>
      </c>
      <c r="B8613" t="s">
        <v>260</v>
      </c>
      <c r="C8613" t="s">
        <v>336</v>
      </c>
      <c r="D8613" t="s">
        <v>2897</v>
      </c>
      <c r="E8613" t="s">
        <v>7405</v>
      </c>
      <c r="F8613" t="s">
        <v>7405</v>
      </c>
      <c r="G8613" t="s">
        <v>9034</v>
      </c>
      <c r="H8613">
        <v>1042</v>
      </c>
      <c r="I8613" t="s">
        <v>265</v>
      </c>
      <c r="J8613" t="s">
        <v>242</v>
      </c>
      <c r="K8613" t="s">
        <v>243</v>
      </c>
      <c r="L8613" t="s">
        <v>244</v>
      </c>
      <c r="M8613">
        <v>0</v>
      </c>
      <c r="N8613">
        <v>1042</v>
      </c>
      <c r="O8613" t="s">
        <v>2901</v>
      </c>
      <c r="P8613" t="s">
        <v>15979</v>
      </c>
      <c r="Q8613" t="s">
        <v>2903</v>
      </c>
      <c r="R8613" t="s">
        <v>15981</v>
      </c>
      <c r="S8613" t="s">
        <v>270</v>
      </c>
      <c r="T8613" t="b">
        <v>1</v>
      </c>
    </row>
    <row r="8614" spans="1:20" x14ac:dyDescent="0.25">
      <c r="A8614" t="s">
        <v>259</v>
      </c>
      <c r="B8614" t="s">
        <v>260</v>
      </c>
      <c r="C8614" t="s">
        <v>336</v>
      </c>
      <c r="D8614" t="s">
        <v>2897</v>
      </c>
      <c r="E8614" t="s">
        <v>7405</v>
      </c>
      <c r="F8614" t="s">
        <v>7405</v>
      </c>
      <c r="G8614" t="s">
        <v>9034</v>
      </c>
      <c r="H8614">
        <v>2013</v>
      </c>
      <c r="I8614" t="s">
        <v>265</v>
      </c>
      <c r="J8614" t="s">
        <v>242</v>
      </c>
      <c r="K8614" t="s">
        <v>243</v>
      </c>
      <c r="L8614" t="s">
        <v>244</v>
      </c>
      <c r="M8614">
        <v>0</v>
      </c>
      <c r="N8614">
        <v>2013</v>
      </c>
      <c r="O8614" t="s">
        <v>2901</v>
      </c>
      <c r="P8614" t="s">
        <v>15979</v>
      </c>
      <c r="Q8614" t="s">
        <v>2903</v>
      </c>
      <c r="R8614" t="s">
        <v>15982</v>
      </c>
      <c r="S8614" t="s">
        <v>270</v>
      </c>
      <c r="T8614" t="b">
        <v>1</v>
      </c>
    </row>
    <row r="8615" spans="1:20" x14ac:dyDescent="0.25">
      <c r="A8615" t="s">
        <v>259</v>
      </c>
      <c r="B8615" t="s">
        <v>260</v>
      </c>
      <c r="C8615" t="s">
        <v>237</v>
      </c>
      <c r="D8615" t="s">
        <v>5949</v>
      </c>
      <c r="E8615" t="s">
        <v>8987</v>
      </c>
      <c r="F8615" t="s">
        <v>8987</v>
      </c>
      <c r="G8615" t="s">
        <v>15983</v>
      </c>
      <c r="H8615">
        <v>0.73</v>
      </c>
      <c r="I8615" t="s">
        <v>265</v>
      </c>
      <c r="J8615" t="s">
        <v>242</v>
      </c>
      <c r="K8615" t="s">
        <v>243</v>
      </c>
      <c r="L8615" t="s">
        <v>244</v>
      </c>
      <c r="M8615">
        <v>0</v>
      </c>
      <c r="N8615">
        <v>0.73</v>
      </c>
      <c r="O8615" t="s">
        <v>310</v>
      </c>
      <c r="P8615" t="s">
        <v>15984</v>
      </c>
      <c r="Q8615" t="s">
        <v>5953</v>
      </c>
      <c r="R8615" t="s">
        <v>15985</v>
      </c>
      <c r="S8615" t="s">
        <v>270</v>
      </c>
      <c r="T8615" t="b">
        <v>1</v>
      </c>
    </row>
    <row r="8616" spans="1:20" x14ac:dyDescent="0.25">
      <c r="A8616" t="s">
        <v>259</v>
      </c>
      <c r="B8616" t="s">
        <v>260</v>
      </c>
      <c r="C8616" t="s">
        <v>294</v>
      </c>
      <c r="D8616" t="s">
        <v>5949</v>
      </c>
      <c r="E8616" t="s">
        <v>8987</v>
      </c>
      <c r="F8616" t="s">
        <v>8987</v>
      </c>
      <c r="G8616" t="s">
        <v>15983</v>
      </c>
      <c r="H8616">
        <v>0.36199999999999999</v>
      </c>
      <c r="I8616" t="s">
        <v>265</v>
      </c>
      <c r="J8616" t="s">
        <v>242</v>
      </c>
      <c r="K8616" t="s">
        <v>243</v>
      </c>
      <c r="L8616" t="s">
        <v>244</v>
      </c>
      <c r="M8616">
        <v>0</v>
      </c>
      <c r="N8616">
        <v>0.36199999999999999</v>
      </c>
      <c r="O8616" t="s">
        <v>310</v>
      </c>
      <c r="P8616" t="s">
        <v>15984</v>
      </c>
      <c r="Q8616" t="s">
        <v>5953</v>
      </c>
      <c r="R8616" t="s">
        <v>15985</v>
      </c>
      <c r="S8616" t="s">
        <v>270</v>
      </c>
      <c r="T8616" t="b">
        <v>1</v>
      </c>
    </row>
    <row r="8617" spans="1:20" x14ac:dyDescent="0.25">
      <c r="A8617" t="s">
        <v>259</v>
      </c>
      <c r="B8617" t="s">
        <v>260</v>
      </c>
      <c r="C8617" t="s">
        <v>237</v>
      </c>
      <c r="D8617" t="s">
        <v>869</v>
      </c>
      <c r="E8617" t="s">
        <v>870</v>
      </c>
      <c r="F8617" t="s">
        <v>11119</v>
      </c>
      <c r="G8617" t="s">
        <v>11119</v>
      </c>
      <c r="H8617">
        <v>3.9359999999999999</v>
      </c>
      <c r="I8617" t="s">
        <v>265</v>
      </c>
      <c r="J8617" t="s">
        <v>242</v>
      </c>
      <c r="K8617" t="s">
        <v>243</v>
      </c>
      <c r="L8617" t="s">
        <v>244</v>
      </c>
      <c r="M8617">
        <v>0</v>
      </c>
      <c r="N8617">
        <v>3.9359999999999999</v>
      </c>
      <c r="O8617" t="s">
        <v>372</v>
      </c>
      <c r="P8617" t="s">
        <v>15986</v>
      </c>
      <c r="Q8617" t="s">
        <v>873</v>
      </c>
      <c r="R8617" t="s">
        <v>15987</v>
      </c>
      <c r="S8617" t="s">
        <v>270</v>
      </c>
      <c r="T8617" t="b">
        <v>1</v>
      </c>
    </row>
    <row r="8618" spans="1:20" x14ac:dyDescent="0.25">
      <c r="A8618" t="s">
        <v>259</v>
      </c>
      <c r="B8618" t="s">
        <v>260</v>
      </c>
      <c r="C8618" t="s">
        <v>237</v>
      </c>
      <c r="D8618" t="s">
        <v>943</v>
      </c>
      <c r="E8618" t="s">
        <v>4712</v>
      </c>
      <c r="F8618" t="s">
        <v>10163</v>
      </c>
      <c r="G8618" t="s">
        <v>10163</v>
      </c>
      <c r="H8618">
        <v>2.1800000000000002</v>
      </c>
      <c r="I8618" t="s">
        <v>265</v>
      </c>
      <c r="J8618" t="s">
        <v>242</v>
      </c>
      <c r="K8618" t="s">
        <v>243</v>
      </c>
      <c r="L8618" t="s">
        <v>244</v>
      </c>
      <c r="M8618">
        <v>0</v>
      </c>
      <c r="N8618">
        <v>2.1800000000000002</v>
      </c>
      <c r="O8618" t="s">
        <v>324</v>
      </c>
      <c r="P8618" t="s">
        <v>15988</v>
      </c>
      <c r="Q8618" t="s">
        <v>947</v>
      </c>
      <c r="R8618" t="s">
        <v>15989</v>
      </c>
      <c r="S8618" t="s">
        <v>270</v>
      </c>
      <c r="T8618" t="b">
        <v>1</v>
      </c>
    </row>
    <row r="8619" spans="1:20" x14ac:dyDescent="0.25">
      <c r="A8619" t="s">
        <v>259</v>
      </c>
      <c r="B8619" t="s">
        <v>260</v>
      </c>
      <c r="C8619" t="s">
        <v>294</v>
      </c>
      <c r="D8619" t="s">
        <v>943</v>
      </c>
      <c r="E8619" t="s">
        <v>4712</v>
      </c>
      <c r="F8619" t="s">
        <v>10163</v>
      </c>
      <c r="G8619" t="s">
        <v>10163</v>
      </c>
      <c r="H8619">
        <v>1.26</v>
      </c>
      <c r="I8619" t="s">
        <v>265</v>
      </c>
      <c r="J8619" t="s">
        <v>242</v>
      </c>
      <c r="K8619" t="s">
        <v>243</v>
      </c>
      <c r="L8619" t="s">
        <v>244</v>
      </c>
      <c r="M8619">
        <v>0</v>
      </c>
      <c r="N8619">
        <v>1.26</v>
      </c>
      <c r="O8619" t="s">
        <v>324</v>
      </c>
      <c r="P8619" t="s">
        <v>15988</v>
      </c>
      <c r="Q8619" t="s">
        <v>947</v>
      </c>
      <c r="R8619" t="s">
        <v>15989</v>
      </c>
      <c r="S8619" t="s">
        <v>270</v>
      </c>
      <c r="T8619" t="b">
        <v>1</v>
      </c>
    </row>
    <row r="8620" spans="1:20" x14ac:dyDescent="0.25">
      <c r="A8620" t="s">
        <v>259</v>
      </c>
      <c r="B8620" t="s">
        <v>260</v>
      </c>
      <c r="C8620" t="s">
        <v>237</v>
      </c>
      <c r="D8620" t="s">
        <v>1187</v>
      </c>
      <c r="E8620" t="s">
        <v>3426</v>
      </c>
      <c r="F8620" t="s">
        <v>3427</v>
      </c>
      <c r="G8620" t="s">
        <v>3428</v>
      </c>
      <c r="H8620">
        <v>1.23</v>
      </c>
      <c r="I8620" t="s">
        <v>265</v>
      </c>
      <c r="J8620" t="s">
        <v>242</v>
      </c>
      <c r="K8620" t="s">
        <v>243</v>
      </c>
      <c r="L8620" t="s">
        <v>244</v>
      </c>
      <c r="M8620">
        <v>0</v>
      </c>
      <c r="N8620">
        <v>1.23</v>
      </c>
      <c r="O8620" t="s">
        <v>446</v>
      </c>
      <c r="P8620" t="s">
        <v>15990</v>
      </c>
      <c r="Q8620" t="s">
        <v>1192</v>
      </c>
      <c r="R8620" t="s">
        <v>15991</v>
      </c>
      <c r="S8620" t="s">
        <v>270</v>
      </c>
      <c r="T8620" t="b">
        <v>1</v>
      </c>
    </row>
    <row r="8621" spans="1:20" x14ac:dyDescent="0.25">
      <c r="A8621" t="s">
        <v>259</v>
      </c>
      <c r="B8621" t="s">
        <v>260</v>
      </c>
      <c r="C8621" t="s">
        <v>294</v>
      </c>
      <c r="D8621" t="s">
        <v>1187</v>
      </c>
      <c r="E8621" t="s">
        <v>3426</v>
      </c>
      <c r="F8621" t="s">
        <v>3427</v>
      </c>
      <c r="G8621" t="s">
        <v>3428</v>
      </c>
      <c r="H8621">
        <v>0.67800000000000005</v>
      </c>
      <c r="I8621" t="s">
        <v>265</v>
      </c>
      <c r="J8621" t="s">
        <v>242</v>
      </c>
      <c r="K8621" t="s">
        <v>243</v>
      </c>
      <c r="L8621" t="s">
        <v>244</v>
      </c>
      <c r="M8621">
        <v>0</v>
      </c>
      <c r="N8621">
        <v>0.67800000000000005</v>
      </c>
      <c r="O8621" t="s">
        <v>446</v>
      </c>
      <c r="P8621" t="s">
        <v>15990</v>
      </c>
      <c r="Q8621" t="s">
        <v>1192</v>
      </c>
      <c r="R8621" t="s">
        <v>15991</v>
      </c>
      <c r="S8621" t="s">
        <v>270</v>
      </c>
      <c r="T8621" t="b">
        <v>1</v>
      </c>
    </row>
    <row r="8622" spans="1:20" x14ac:dyDescent="0.25">
      <c r="A8622" t="s">
        <v>259</v>
      </c>
      <c r="B8622" t="s">
        <v>260</v>
      </c>
      <c r="C8622" t="s">
        <v>237</v>
      </c>
      <c r="D8622" t="s">
        <v>677</v>
      </c>
      <c r="E8622" t="s">
        <v>2168</v>
      </c>
      <c r="F8622" t="s">
        <v>10959</v>
      </c>
      <c r="G8622" t="s">
        <v>10959</v>
      </c>
      <c r="H8622">
        <v>0.872</v>
      </c>
      <c r="I8622" t="s">
        <v>265</v>
      </c>
      <c r="J8622" t="s">
        <v>242</v>
      </c>
      <c r="K8622" t="s">
        <v>243</v>
      </c>
      <c r="L8622" t="s">
        <v>244</v>
      </c>
      <c r="M8622">
        <v>0</v>
      </c>
      <c r="N8622">
        <v>0.872</v>
      </c>
      <c r="O8622" t="s">
        <v>324</v>
      </c>
      <c r="P8622" t="s">
        <v>13580</v>
      </c>
      <c r="Q8622" t="s">
        <v>681</v>
      </c>
      <c r="R8622" t="s">
        <v>15992</v>
      </c>
      <c r="S8622" t="s">
        <v>270</v>
      </c>
      <c r="T8622" t="b">
        <v>0</v>
      </c>
    </row>
    <row r="8623" spans="1:20" x14ac:dyDescent="0.25">
      <c r="A8623" t="s">
        <v>259</v>
      </c>
      <c r="B8623" t="s">
        <v>260</v>
      </c>
      <c r="C8623" t="s">
        <v>294</v>
      </c>
      <c r="D8623" t="s">
        <v>677</v>
      </c>
      <c r="E8623" t="s">
        <v>2168</v>
      </c>
      <c r="F8623" t="s">
        <v>10959</v>
      </c>
      <c r="G8623" t="s">
        <v>10959</v>
      </c>
      <c r="H8623">
        <v>0.252</v>
      </c>
      <c r="I8623" t="s">
        <v>265</v>
      </c>
      <c r="J8623" t="s">
        <v>242</v>
      </c>
      <c r="K8623" t="s">
        <v>243</v>
      </c>
      <c r="L8623" t="s">
        <v>244</v>
      </c>
      <c r="M8623">
        <v>0</v>
      </c>
      <c r="N8623">
        <v>0.252</v>
      </c>
      <c r="O8623" t="s">
        <v>324</v>
      </c>
      <c r="P8623" t="s">
        <v>13580</v>
      </c>
      <c r="Q8623" t="s">
        <v>681</v>
      </c>
      <c r="R8623" t="s">
        <v>15992</v>
      </c>
      <c r="S8623" t="s">
        <v>270</v>
      </c>
      <c r="T8623" t="b">
        <v>0</v>
      </c>
    </row>
    <row r="8624" spans="1:20" x14ac:dyDescent="0.25">
      <c r="A8624" t="s">
        <v>259</v>
      </c>
      <c r="B8624" t="s">
        <v>260</v>
      </c>
      <c r="C8624" t="s">
        <v>237</v>
      </c>
      <c r="D8624" t="s">
        <v>1884</v>
      </c>
      <c r="E8624" t="s">
        <v>6007</v>
      </c>
      <c r="F8624" t="s">
        <v>6994</v>
      </c>
      <c r="G8624" t="s">
        <v>6995</v>
      </c>
      <c r="H8624">
        <v>6.4000000000000001E-2</v>
      </c>
      <c r="I8624" t="s">
        <v>265</v>
      </c>
      <c r="J8624" t="s">
        <v>242</v>
      </c>
      <c r="K8624" t="s">
        <v>243</v>
      </c>
      <c r="L8624" t="s">
        <v>244</v>
      </c>
      <c r="M8624">
        <v>0</v>
      </c>
      <c r="N8624">
        <v>6.4000000000000001E-2</v>
      </c>
      <c r="O8624" t="s">
        <v>310</v>
      </c>
      <c r="P8624" t="s">
        <v>15993</v>
      </c>
      <c r="Q8624" t="s">
        <v>1888</v>
      </c>
      <c r="R8624" t="s">
        <v>15994</v>
      </c>
      <c r="S8624" t="s">
        <v>270</v>
      </c>
      <c r="T8624" t="b">
        <v>1</v>
      </c>
    </row>
    <row r="8625" spans="1:20" x14ac:dyDescent="0.25">
      <c r="A8625" t="s">
        <v>259</v>
      </c>
      <c r="B8625" t="s">
        <v>260</v>
      </c>
      <c r="C8625" t="s">
        <v>294</v>
      </c>
      <c r="D8625" t="s">
        <v>1884</v>
      </c>
      <c r="E8625" t="s">
        <v>6007</v>
      </c>
      <c r="F8625" t="s">
        <v>6994</v>
      </c>
      <c r="G8625" t="s">
        <v>6995</v>
      </c>
      <c r="H8625">
        <v>1.3599999999999999E-2</v>
      </c>
      <c r="I8625" t="s">
        <v>265</v>
      </c>
      <c r="J8625" t="s">
        <v>242</v>
      </c>
      <c r="K8625" t="s">
        <v>243</v>
      </c>
      <c r="L8625" t="s">
        <v>244</v>
      </c>
      <c r="M8625">
        <v>0</v>
      </c>
      <c r="N8625">
        <v>1.3599999999999999E-2</v>
      </c>
      <c r="O8625" t="s">
        <v>310</v>
      </c>
      <c r="P8625" t="s">
        <v>15993</v>
      </c>
      <c r="Q8625" t="s">
        <v>1888</v>
      </c>
      <c r="R8625" t="s">
        <v>15994</v>
      </c>
      <c r="S8625" t="s">
        <v>270</v>
      </c>
      <c r="T8625" t="b">
        <v>1</v>
      </c>
    </row>
    <row r="8626" spans="1:20" x14ac:dyDescent="0.25">
      <c r="A8626" t="s">
        <v>259</v>
      </c>
      <c r="B8626" t="s">
        <v>260</v>
      </c>
      <c r="C8626" t="s">
        <v>237</v>
      </c>
      <c r="D8626" t="s">
        <v>862</v>
      </c>
      <c r="E8626" t="s">
        <v>3125</v>
      </c>
      <c r="F8626" t="s">
        <v>5332</v>
      </c>
      <c r="G8626" t="s">
        <v>5333</v>
      </c>
      <c r="H8626">
        <v>0.23</v>
      </c>
      <c r="I8626" t="s">
        <v>265</v>
      </c>
      <c r="J8626" t="s">
        <v>242</v>
      </c>
      <c r="K8626" t="s">
        <v>243</v>
      </c>
      <c r="L8626" t="s">
        <v>244</v>
      </c>
      <c r="M8626">
        <v>0</v>
      </c>
      <c r="N8626">
        <v>0.23</v>
      </c>
      <c r="O8626" t="s">
        <v>2901</v>
      </c>
      <c r="P8626" t="s">
        <v>15995</v>
      </c>
      <c r="Q8626" t="s">
        <v>867</v>
      </c>
      <c r="R8626" t="s">
        <v>15996</v>
      </c>
      <c r="S8626" t="s">
        <v>270</v>
      </c>
      <c r="T8626" t="b">
        <v>1</v>
      </c>
    </row>
    <row r="8627" spans="1:20" x14ac:dyDescent="0.25">
      <c r="A8627" t="s">
        <v>236</v>
      </c>
      <c r="B8627" t="s">
        <v>236</v>
      </c>
      <c r="C8627" t="s">
        <v>237</v>
      </c>
      <c r="D8627" t="s">
        <v>392</v>
      </c>
      <c r="F8627" t="s">
        <v>925</v>
      </c>
      <c r="G8627" t="s">
        <v>2156</v>
      </c>
      <c r="H8627">
        <v>0.03</v>
      </c>
      <c r="I8627" t="s">
        <v>759</v>
      </c>
      <c r="J8627" t="s">
        <v>242</v>
      </c>
      <c r="K8627" t="s">
        <v>243</v>
      </c>
      <c r="L8627" t="s">
        <v>244</v>
      </c>
      <c r="M8627">
        <v>0</v>
      </c>
      <c r="N8627">
        <v>0.03</v>
      </c>
      <c r="O8627" t="s">
        <v>619</v>
      </c>
      <c r="P8627" t="s">
        <v>2157</v>
      </c>
      <c r="Q8627" t="s">
        <v>397</v>
      </c>
      <c r="R8627" t="s">
        <v>2867</v>
      </c>
      <c r="S8627" t="s">
        <v>249</v>
      </c>
      <c r="T8627" t="b">
        <v>0</v>
      </c>
    </row>
    <row r="8628" spans="1:20" x14ac:dyDescent="0.25">
      <c r="A8628" t="s">
        <v>259</v>
      </c>
      <c r="B8628" t="s">
        <v>260</v>
      </c>
      <c r="C8628" t="s">
        <v>237</v>
      </c>
      <c r="D8628" t="s">
        <v>320</v>
      </c>
      <c r="E8628" t="s">
        <v>5391</v>
      </c>
      <c r="F8628" t="s">
        <v>5391</v>
      </c>
      <c r="G8628" t="s">
        <v>7318</v>
      </c>
      <c r="H8628">
        <v>0.252</v>
      </c>
      <c r="I8628" t="s">
        <v>265</v>
      </c>
      <c r="J8628" t="s">
        <v>242</v>
      </c>
      <c r="K8628" t="s">
        <v>243</v>
      </c>
      <c r="L8628" t="s">
        <v>244</v>
      </c>
      <c r="M8628">
        <v>0</v>
      </c>
      <c r="N8628">
        <v>0.252</v>
      </c>
      <c r="O8628" t="s">
        <v>324</v>
      </c>
      <c r="P8628" t="s">
        <v>15997</v>
      </c>
      <c r="Q8628" t="s">
        <v>326</v>
      </c>
      <c r="R8628" t="s">
        <v>15998</v>
      </c>
      <c r="S8628" t="s">
        <v>270</v>
      </c>
      <c r="T8628" t="b">
        <v>1</v>
      </c>
    </row>
    <row r="8629" spans="1:20" x14ac:dyDescent="0.25">
      <c r="A8629" t="s">
        <v>259</v>
      </c>
      <c r="B8629" t="s">
        <v>260</v>
      </c>
      <c r="C8629" t="s">
        <v>336</v>
      </c>
      <c r="D8629" t="s">
        <v>320</v>
      </c>
      <c r="E8629" t="s">
        <v>5391</v>
      </c>
      <c r="F8629" t="s">
        <v>5391</v>
      </c>
      <c r="G8629" t="s">
        <v>7318</v>
      </c>
      <c r="H8629">
        <v>1302</v>
      </c>
      <c r="I8629" t="s">
        <v>265</v>
      </c>
      <c r="J8629" t="s">
        <v>242</v>
      </c>
      <c r="K8629" t="s">
        <v>243</v>
      </c>
      <c r="L8629" t="s">
        <v>244</v>
      </c>
      <c r="M8629">
        <v>0</v>
      </c>
      <c r="N8629">
        <v>1302</v>
      </c>
      <c r="O8629" t="s">
        <v>324</v>
      </c>
      <c r="P8629" t="s">
        <v>15997</v>
      </c>
      <c r="Q8629" t="s">
        <v>326</v>
      </c>
      <c r="R8629" t="s">
        <v>15999</v>
      </c>
      <c r="S8629" t="s">
        <v>270</v>
      </c>
      <c r="T8629" t="b">
        <v>1</v>
      </c>
    </row>
    <row r="8630" spans="1:20" x14ac:dyDescent="0.25">
      <c r="A8630" t="s">
        <v>259</v>
      </c>
      <c r="B8630" t="s">
        <v>260</v>
      </c>
      <c r="C8630" t="s">
        <v>336</v>
      </c>
      <c r="D8630" t="s">
        <v>320</v>
      </c>
      <c r="E8630" t="s">
        <v>5391</v>
      </c>
      <c r="F8630" t="s">
        <v>5391</v>
      </c>
      <c r="G8630" t="s">
        <v>7318</v>
      </c>
      <c r="H8630">
        <v>2517</v>
      </c>
      <c r="I8630" t="s">
        <v>265</v>
      </c>
      <c r="J8630" t="s">
        <v>242</v>
      </c>
      <c r="K8630" t="s">
        <v>243</v>
      </c>
      <c r="L8630" t="s">
        <v>244</v>
      </c>
      <c r="M8630">
        <v>0</v>
      </c>
      <c r="N8630">
        <v>2517</v>
      </c>
      <c r="O8630" t="s">
        <v>324</v>
      </c>
      <c r="P8630" t="s">
        <v>15997</v>
      </c>
      <c r="Q8630" t="s">
        <v>326</v>
      </c>
      <c r="R8630" t="s">
        <v>16000</v>
      </c>
      <c r="S8630" t="s">
        <v>270</v>
      </c>
      <c r="T8630" t="b">
        <v>1</v>
      </c>
    </row>
    <row r="8631" spans="1:20" x14ac:dyDescent="0.25">
      <c r="A8631" t="s">
        <v>259</v>
      </c>
      <c r="B8631" t="s">
        <v>260</v>
      </c>
      <c r="C8631" t="s">
        <v>237</v>
      </c>
      <c r="D8631" t="s">
        <v>1982</v>
      </c>
      <c r="E8631" t="s">
        <v>2818</v>
      </c>
      <c r="F8631" t="s">
        <v>2818</v>
      </c>
      <c r="G8631" t="s">
        <v>10322</v>
      </c>
      <c r="H8631">
        <v>4.008</v>
      </c>
      <c r="I8631" t="s">
        <v>265</v>
      </c>
      <c r="J8631" t="s">
        <v>242</v>
      </c>
      <c r="K8631" t="s">
        <v>243</v>
      </c>
      <c r="L8631" t="s">
        <v>244</v>
      </c>
      <c r="M8631">
        <v>0</v>
      </c>
      <c r="N8631">
        <v>4.008</v>
      </c>
      <c r="O8631" t="s">
        <v>660</v>
      </c>
      <c r="P8631" t="s">
        <v>16001</v>
      </c>
      <c r="Q8631" t="s">
        <v>1987</v>
      </c>
      <c r="R8631" t="s">
        <v>16002</v>
      </c>
      <c r="S8631" t="s">
        <v>270</v>
      </c>
      <c r="T8631" t="b">
        <v>1</v>
      </c>
    </row>
    <row r="8632" spans="1:20" x14ac:dyDescent="0.25">
      <c r="A8632" t="s">
        <v>259</v>
      </c>
      <c r="B8632" t="s">
        <v>260</v>
      </c>
      <c r="C8632" t="s">
        <v>336</v>
      </c>
      <c r="D8632" t="s">
        <v>1982</v>
      </c>
      <c r="E8632" t="s">
        <v>2818</v>
      </c>
      <c r="F8632" t="s">
        <v>2818</v>
      </c>
      <c r="G8632" t="s">
        <v>10322</v>
      </c>
      <c r="H8632">
        <v>20715</v>
      </c>
      <c r="I8632" t="s">
        <v>265</v>
      </c>
      <c r="J8632" t="s">
        <v>242</v>
      </c>
      <c r="K8632" t="s">
        <v>243</v>
      </c>
      <c r="L8632" t="s">
        <v>244</v>
      </c>
      <c r="M8632">
        <v>0</v>
      </c>
      <c r="N8632">
        <v>20715</v>
      </c>
      <c r="O8632" t="s">
        <v>2415</v>
      </c>
      <c r="P8632" t="s">
        <v>16001</v>
      </c>
      <c r="Q8632" t="s">
        <v>1987</v>
      </c>
      <c r="R8632" t="s">
        <v>16003</v>
      </c>
      <c r="S8632" t="s">
        <v>270</v>
      </c>
      <c r="T8632" t="b">
        <v>1</v>
      </c>
    </row>
    <row r="8633" spans="1:20" x14ac:dyDescent="0.25">
      <c r="A8633" t="s">
        <v>259</v>
      </c>
      <c r="B8633" t="s">
        <v>260</v>
      </c>
      <c r="C8633" t="s">
        <v>336</v>
      </c>
      <c r="D8633" t="s">
        <v>1982</v>
      </c>
      <c r="E8633" t="s">
        <v>2818</v>
      </c>
      <c r="F8633" t="s">
        <v>2818</v>
      </c>
      <c r="G8633" t="s">
        <v>10322</v>
      </c>
      <c r="H8633">
        <v>40025</v>
      </c>
      <c r="I8633" t="s">
        <v>265</v>
      </c>
      <c r="J8633" t="s">
        <v>242</v>
      </c>
      <c r="K8633" t="s">
        <v>243</v>
      </c>
      <c r="L8633" t="s">
        <v>244</v>
      </c>
      <c r="M8633">
        <v>0</v>
      </c>
      <c r="N8633">
        <v>40025</v>
      </c>
      <c r="O8633" t="s">
        <v>2415</v>
      </c>
      <c r="P8633" t="s">
        <v>16001</v>
      </c>
      <c r="Q8633" t="s">
        <v>1987</v>
      </c>
      <c r="R8633" t="s">
        <v>16004</v>
      </c>
      <c r="S8633" t="s">
        <v>270</v>
      </c>
      <c r="T8633" t="b">
        <v>1</v>
      </c>
    </row>
    <row r="8634" spans="1:20" x14ac:dyDescent="0.25">
      <c r="A8634" t="s">
        <v>259</v>
      </c>
      <c r="B8634" t="s">
        <v>260</v>
      </c>
      <c r="C8634" t="s">
        <v>237</v>
      </c>
      <c r="D8634" t="s">
        <v>891</v>
      </c>
      <c r="E8634" t="s">
        <v>5441</v>
      </c>
      <c r="F8634" t="s">
        <v>10207</v>
      </c>
      <c r="G8634" t="s">
        <v>10208</v>
      </c>
      <c r="H8634">
        <v>5.1031E-2</v>
      </c>
      <c r="I8634" t="s">
        <v>265</v>
      </c>
      <c r="J8634" t="s">
        <v>242</v>
      </c>
      <c r="K8634" t="s">
        <v>243</v>
      </c>
      <c r="L8634" t="s">
        <v>244</v>
      </c>
      <c r="M8634">
        <v>0</v>
      </c>
      <c r="N8634">
        <v>5.1031E-2</v>
      </c>
      <c r="O8634" t="s">
        <v>372</v>
      </c>
      <c r="P8634" t="s">
        <v>16005</v>
      </c>
      <c r="Q8634" t="s">
        <v>895</v>
      </c>
      <c r="R8634" t="s">
        <v>16006</v>
      </c>
      <c r="S8634" t="s">
        <v>270</v>
      </c>
      <c r="T8634" t="b">
        <v>1</v>
      </c>
    </row>
    <row r="8635" spans="1:20" x14ac:dyDescent="0.25">
      <c r="A8635" t="s">
        <v>236</v>
      </c>
      <c r="B8635" t="s">
        <v>236</v>
      </c>
      <c r="C8635" t="s">
        <v>237</v>
      </c>
      <c r="D8635" t="s">
        <v>238</v>
      </c>
      <c r="F8635" t="s">
        <v>567</v>
      </c>
      <c r="G8635" t="s">
        <v>3752</v>
      </c>
      <c r="H8635">
        <v>4.0000000000000001E-3</v>
      </c>
      <c r="I8635" t="s">
        <v>254</v>
      </c>
      <c r="J8635" t="s">
        <v>242</v>
      </c>
      <c r="K8635" t="s">
        <v>243</v>
      </c>
      <c r="L8635" t="s">
        <v>244</v>
      </c>
      <c r="M8635">
        <v>0</v>
      </c>
      <c r="N8635">
        <v>4.0000000000000001E-3</v>
      </c>
      <c r="O8635" t="s">
        <v>245</v>
      </c>
      <c r="P8635" t="s">
        <v>6021</v>
      </c>
      <c r="Q8635" t="s">
        <v>247</v>
      </c>
      <c r="R8635" t="s">
        <v>1392</v>
      </c>
      <c r="S8635" t="s">
        <v>249</v>
      </c>
      <c r="T8635" t="b">
        <v>1</v>
      </c>
    </row>
    <row r="8636" spans="1:20" x14ac:dyDescent="0.25">
      <c r="A8636" t="s">
        <v>236</v>
      </c>
      <c r="B8636" t="s">
        <v>236</v>
      </c>
      <c r="C8636" t="s">
        <v>237</v>
      </c>
      <c r="D8636" t="s">
        <v>483</v>
      </c>
      <c r="F8636" t="s">
        <v>363</v>
      </c>
      <c r="G8636" t="s">
        <v>16007</v>
      </c>
      <c r="H8636">
        <v>3.0000000000000001E-3</v>
      </c>
      <c r="I8636" t="s">
        <v>254</v>
      </c>
      <c r="J8636" t="s">
        <v>242</v>
      </c>
      <c r="K8636" t="s">
        <v>243</v>
      </c>
      <c r="L8636" t="s">
        <v>244</v>
      </c>
      <c r="M8636">
        <v>0</v>
      </c>
      <c r="N8636">
        <v>3.0000000000000001E-3</v>
      </c>
      <c r="O8636" t="s">
        <v>690</v>
      </c>
      <c r="P8636" t="s">
        <v>16008</v>
      </c>
      <c r="Q8636" t="s">
        <v>488</v>
      </c>
      <c r="R8636" t="s">
        <v>1056</v>
      </c>
      <c r="S8636" t="s">
        <v>249</v>
      </c>
      <c r="T8636" t="b">
        <v>1</v>
      </c>
    </row>
    <row r="8637" spans="1:20" x14ac:dyDescent="0.25">
      <c r="A8637" t="s">
        <v>259</v>
      </c>
      <c r="B8637" t="s">
        <v>260</v>
      </c>
      <c r="C8637" t="s">
        <v>237</v>
      </c>
      <c r="D8637" t="s">
        <v>664</v>
      </c>
      <c r="E8637" t="s">
        <v>2572</v>
      </c>
      <c r="F8637" t="s">
        <v>2573</v>
      </c>
      <c r="G8637" t="s">
        <v>2573</v>
      </c>
      <c r="H8637">
        <v>6.2399999999999997E-2</v>
      </c>
      <c r="I8637" t="s">
        <v>265</v>
      </c>
      <c r="J8637" t="s">
        <v>242</v>
      </c>
      <c r="K8637" t="s">
        <v>243</v>
      </c>
      <c r="L8637" t="s">
        <v>244</v>
      </c>
      <c r="M8637">
        <v>0</v>
      </c>
      <c r="N8637">
        <v>6.2399999999999997E-2</v>
      </c>
      <c r="O8637" t="s">
        <v>298</v>
      </c>
      <c r="P8637" t="s">
        <v>16009</v>
      </c>
      <c r="Q8637" t="s">
        <v>668</v>
      </c>
      <c r="R8637" t="s">
        <v>16010</v>
      </c>
      <c r="S8637" t="s">
        <v>270</v>
      </c>
      <c r="T8637" t="b">
        <v>1</v>
      </c>
    </row>
    <row r="8638" spans="1:20" x14ac:dyDescent="0.25">
      <c r="A8638" t="s">
        <v>259</v>
      </c>
      <c r="B8638" t="s">
        <v>260</v>
      </c>
      <c r="C8638" t="s">
        <v>237</v>
      </c>
      <c r="D8638" t="s">
        <v>1155</v>
      </c>
      <c r="E8638" t="s">
        <v>1362</v>
      </c>
      <c r="F8638" t="s">
        <v>9408</v>
      </c>
      <c r="G8638" t="s">
        <v>9408</v>
      </c>
      <c r="H8638">
        <v>0.67129799999999995</v>
      </c>
      <c r="I8638" t="s">
        <v>265</v>
      </c>
      <c r="J8638" t="s">
        <v>242</v>
      </c>
      <c r="K8638" t="s">
        <v>243</v>
      </c>
      <c r="L8638" t="s">
        <v>244</v>
      </c>
      <c r="M8638">
        <v>0</v>
      </c>
      <c r="N8638">
        <v>0.67129799999999995</v>
      </c>
      <c r="O8638" t="s">
        <v>372</v>
      </c>
      <c r="P8638" t="s">
        <v>16011</v>
      </c>
      <c r="Q8638" t="s">
        <v>1159</v>
      </c>
      <c r="R8638" t="s">
        <v>16012</v>
      </c>
      <c r="S8638" t="s">
        <v>270</v>
      </c>
      <c r="T8638" t="b">
        <v>1</v>
      </c>
    </row>
    <row r="8639" spans="1:20" x14ac:dyDescent="0.25">
      <c r="A8639" t="s">
        <v>259</v>
      </c>
      <c r="B8639" t="s">
        <v>260</v>
      </c>
      <c r="C8639" t="s">
        <v>294</v>
      </c>
      <c r="D8639" t="s">
        <v>1155</v>
      </c>
      <c r="E8639" t="s">
        <v>1362</v>
      </c>
      <c r="F8639" t="s">
        <v>9408</v>
      </c>
      <c r="G8639" t="s">
        <v>9408</v>
      </c>
      <c r="H8639">
        <v>0.36872199999999999</v>
      </c>
      <c r="I8639" t="s">
        <v>265</v>
      </c>
      <c r="J8639" t="s">
        <v>242</v>
      </c>
      <c r="K8639" t="s">
        <v>243</v>
      </c>
      <c r="L8639" t="s">
        <v>244</v>
      </c>
      <c r="M8639">
        <v>0</v>
      </c>
      <c r="N8639">
        <v>0.36872199999999999</v>
      </c>
      <c r="O8639" t="s">
        <v>372</v>
      </c>
      <c r="P8639" t="s">
        <v>16011</v>
      </c>
      <c r="Q8639" t="s">
        <v>1159</v>
      </c>
      <c r="R8639" t="s">
        <v>16012</v>
      </c>
      <c r="S8639" t="s">
        <v>270</v>
      </c>
      <c r="T8639" t="b">
        <v>1</v>
      </c>
    </row>
    <row r="8640" spans="1:20" x14ac:dyDescent="0.25">
      <c r="A8640" t="s">
        <v>236</v>
      </c>
      <c r="B8640" t="s">
        <v>236</v>
      </c>
      <c r="C8640" t="s">
        <v>237</v>
      </c>
      <c r="D8640" t="s">
        <v>314</v>
      </c>
      <c r="F8640" t="s">
        <v>925</v>
      </c>
      <c r="G8640" t="s">
        <v>1053</v>
      </c>
      <c r="H8640">
        <v>0</v>
      </c>
      <c r="I8640" t="s">
        <v>254</v>
      </c>
      <c r="J8640" t="s">
        <v>242</v>
      </c>
      <c r="K8640" t="s">
        <v>243</v>
      </c>
      <c r="L8640" t="s">
        <v>244</v>
      </c>
      <c r="M8640">
        <v>0</v>
      </c>
      <c r="N8640">
        <v>0</v>
      </c>
      <c r="O8640" t="s">
        <v>4331</v>
      </c>
      <c r="P8640" t="s">
        <v>7839</v>
      </c>
      <c r="Q8640" t="s">
        <v>318</v>
      </c>
      <c r="R8640" t="s">
        <v>1046</v>
      </c>
      <c r="S8640" t="s">
        <v>249</v>
      </c>
      <c r="T8640" t="b">
        <v>0</v>
      </c>
    </row>
    <row r="8641" spans="1:20" x14ac:dyDescent="0.25">
      <c r="A8641" t="s">
        <v>259</v>
      </c>
      <c r="B8641" t="s">
        <v>260</v>
      </c>
      <c r="C8641" t="s">
        <v>237</v>
      </c>
      <c r="D8641" t="s">
        <v>2468</v>
      </c>
      <c r="E8641" t="s">
        <v>2469</v>
      </c>
      <c r="F8641" t="s">
        <v>13985</v>
      </c>
      <c r="G8641" t="s">
        <v>13986</v>
      </c>
      <c r="H8641">
        <v>8.9200000000000002E-2</v>
      </c>
      <c r="I8641" t="s">
        <v>265</v>
      </c>
      <c r="J8641" t="s">
        <v>242</v>
      </c>
      <c r="K8641" t="s">
        <v>243</v>
      </c>
      <c r="L8641" t="s">
        <v>244</v>
      </c>
      <c r="M8641">
        <v>0</v>
      </c>
      <c r="N8641">
        <v>8.9200000000000002E-2</v>
      </c>
      <c r="O8641" t="s">
        <v>266</v>
      </c>
      <c r="P8641" t="s">
        <v>16013</v>
      </c>
      <c r="Q8641" t="s">
        <v>2473</v>
      </c>
      <c r="R8641" t="s">
        <v>16014</v>
      </c>
      <c r="S8641" t="s">
        <v>270</v>
      </c>
      <c r="T8641" t="b">
        <v>1</v>
      </c>
    </row>
    <row r="8642" spans="1:20" x14ac:dyDescent="0.25">
      <c r="A8642" t="s">
        <v>259</v>
      </c>
      <c r="B8642" t="s">
        <v>260</v>
      </c>
      <c r="C8642" t="s">
        <v>294</v>
      </c>
      <c r="D8642" t="s">
        <v>2468</v>
      </c>
      <c r="E8642" t="s">
        <v>2469</v>
      </c>
      <c r="F8642" t="s">
        <v>13985</v>
      </c>
      <c r="G8642" t="s">
        <v>13986</v>
      </c>
      <c r="H8642">
        <v>2.6200000000000001E-2</v>
      </c>
      <c r="I8642" t="s">
        <v>265</v>
      </c>
      <c r="J8642" t="s">
        <v>242</v>
      </c>
      <c r="K8642" t="s">
        <v>243</v>
      </c>
      <c r="L8642" t="s">
        <v>244</v>
      </c>
      <c r="M8642">
        <v>0</v>
      </c>
      <c r="N8642">
        <v>2.6200000000000001E-2</v>
      </c>
      <c r="O8642" t="s">
        <v>266</v>
      </c>
      <c r="P8642" t="s">
        <v>16013</v>
      </c>
      <c r="Q8642" t="s">
        <v>2473</v>
      </c>
      <c r="R8642" t="s">
        <v>16014</v>
      </c>
      <c r="S8642" t="s">
        <v>270</v>
      </c>
      <c r="T8642" t="b">
        <v>1</v>
      </c>
    </row>
    <row r="8643" spans="1:20" x14ac:dyDescent="0.25">
      <c r="A8643" t="s">
        <v>259</v>
      </c>
      <c r="B8643" t="s">
        <v>260</v>
      </c>
      <c r="C8643" t="s">
        <v>237</v>
      </c>
      <c r="D8643" t="s">
        <v>2640</v>
      </c>
      <c r="E8643" t="s">
        <v>10700</v>
      </c>
      <c r="F8643" t="s">
        <v>10701</v>
      </c>
      <c r="G8643" t="s">
        <v>10702</v>
      </c>
      <c r="H8643">
        <v>0.36199999999999999</v>
      </c>
      <c r="I8643" t="s">
        <v>265</v>
      </c>
      <c r="J8643" t="s">
        <v>242</v>
      </c>
      <c r="K8643" t="s">
        <v>243</v>
      </c>
      <c r="L8643" t="s">
        <v>244</v>
      </c>
      <c r="M8643">
        <v>0</v>
      </c>
      <c r="N8643">
        <v>0.36199999999999999</v>
      </c>
      <c r="O8643" t="s">
        <v>266</v>
      </c>
      <c r="P8643" t="s">
        <v>16015</v>
      </c>
      <c r="Q8643" t="s">
        <v>2644</v>
      </c>
      <c r="R8643" t="s">
        <v>16016</v>
      </c>
      <c r="S8643" t="s">
        <v>270</v>
      </c>
      <c r="T8643" t="b">
        <v>1</v>
      </c>
    </row>
    <row r="8644" spans="1:20" x14ac:dyDescent="0.25">
      <c r="A8644" t="s">
        <v>259</v>
      </c>
      <c r="B8644" t="s">
        <v>260</v>
      </c>
      <c r="C8644" t="s">
        <v>237</v>
      </c>
      <c r="D8644" t="s">
        <v>1323</v>
      </c>
      <c r="E8644" t="s">
        <v>6834</v>
      </c>
      <c r="F8644" t="s">
        <v>16017</v>
      </c>
      <c r="G8644" t="s">
        <v>16018</v>
      </c>
      <c r="H8644">
        <v>3.9800000000000002E-2</v>
      </c>
      <c r="I8644" t="s">
        <v>265</v>
      </c>
      <c r="J8644" t="s">
        <v>242</v>
      </c>
      <c r="K8644" t="s">
        <v>243</v>
      </c>
      <c r="L8644" t="s">
        <v>244</v>
      </c>
      <c r="M8644">
        <v>0</v>
      </c>
      <c r="N8644">
        <v>3.9800000000000002E-2</v>
      </c>
      <c r="O8644" t="s">
        <v>391</v>
      </c>
      <c r="P8644" t="s">
        <v>2113</v>
      </c>
      <c r="Q8644" t="s">
        <v>1328</v>
      </c>
      <c r="R8644" t="s">
        <v>16019</v>
      </c>
      <c r="S8644" t="s">
        <v>270</v>
      </c>
      <c r="T8644" t="b">
        <v>1</v>
      </c>
    </row>
    <row r="8645" spans="1:20" x14ac:dyDescent="0.25">
      <c r="A8645" t="s">
        <v>259</v>
      </c>
      <c r="B8645" t="s">
        <v>260</v>
      </c>
      <c r="C8645" t="s">
        <v>237</v>
      </c>
      <c r="D8645" t="s">
        <v>2534</v>
      </c>
      <c r="E8645" t="s">
        <v>8058</v>
      </c>
      <c r="F8645" t="s">
        <v>12666</v>
      </c>
      <c r="G8645" t="s">
        <v>12666</v>
      </c>
      <c r="H8645">
        <v>0.14199999999999999</v>
      </c>
      <c r="I8645" t="s">
        <v>265</v>
      </c>
      <c r="J8645" t="s">
        <v>242</v>
      </c>
      <c r="K8645" t="s">
        <v>243</v>
      </c>
      <c r="L8645" t="s">
        <v>244</v>
      </c>
      <c r="M8645">
        <v>0</v>
      </c>
      <c r="N8645">
        <v>0.14199999999999999</v>
      </c>
      <c r="O8645" t="s">
        <v>576</v>
      </c>
      <c r="P8645" t="s">
        <v>16020</v>
      </c>
      <c r="Q8645" t="s">
        <v>2538</v>
      </c>
      <c r="R8645" t="s">
        <v>16021</v>
      </c>
      <c r="S8645" t="s">
        <v>270</v>
      </c>
      <c r="T8645" t="b">
        <v>1</v>
      </c>
    </row>
    <row r="8646" spans="1:20" x14ac:dyDescent="0.25">
      <c r="A8646" t="s">
        <v>259</v>
      </c>
      <c r="B8646" t="s">
        <v>260</v>
      </c>
      <c r="C8646" t="s">
        <v>294</v>
      </c>
      <c r="D8646" t="s">
        <v>2534</v>
      </c>
      <c r="E8646" t="s">
        <v>8058</v>
      </c>
      <c r="F8646" t="s">
        <v>12666</v>
      </c>
      <c r="G8646" t="s">
        <v>12666</v>
      </c>
      <c r="H8646">
        <v>3.4000000000000002E-2</v>
      </c>
      <c r="I8646" t="s">
        <v>265</v>
      </c>
      <c r="J8646" t="s">
        <v>242</v>
      </c>
      <c r="K8646" t="s">
        <v>243</v>
      </c>
      <c r="L8646" t="s">
        <v>244</v>
      </c>
      <c r="M8646">
        <v>0</v>
      </c>
      <c r="N8646">
        <v>3.4000000000000002E-2</v>
      </c>
      <c r="O8646" t="s">
        <v>576</v>
      </c>
      <c r="P8646" t="s">
        <v>16020</v>
      </c>
      <c r="Q8646" t="s">
        <v>2538</v>
      </c>
      <c r="R8646" t="s">
        <v>16021</v>
      </c>
      <c r="S8646" t="s">
        <v>270</v>
      </c>
      <c r="T8646" t="b">
        <v>1</v>
      </c>
    </row>
    <row r="8647" spans="1:20" x14ac:dyDescent="0.25">
      <c r="A8647" t="s">
        <v>259</v>
      </c>
      <c r="B8647" t="s">
        <v>260</v>
      </c>
      <c r="C8647" t="s">
        <v>237</v>
      </c>
      <c r="D8647" t="s">
        <v>1155</v>
      </c>
      <c r="E8647" t="s">
        <v>6894</v>
      </c>
      <c r="F8647" t="s">
        <v>6895</v>
      </c>
      <c r="G8647" t="s">
        <v>6895</v>
      </c>
      <c r="H8647">
        <v>2.1110000000000002</v>
      </c>
      <c r="I8647" t="s">
        <v>265</v>
      </c>
      <c r="J8647" t="s">
        <v>242</v>
      </c>
      <c r="K8647" t="s">
        <v>243</v>
      </c>
      <c r="L8647" t="s">
        <v>244</v>
      </c>
      <c r="M8647">
        <v>0</v>
      </c>
      <c r="N8647">
        <v>2.1110000000000002</v>
      </c>
      <c r="O8647" t="s">
        <v>1364</v>
      </c>
      <c r="P8647" t="s">
        <v>1365</v>
      </c>
      <c r="Q8647" t="s">
        <v>1159</v>
      </c>
      <c r="R8647" t="s">
        <v>16022</v>
      </c>
      <c r="S8647" t="s">
        <v>270</v>
      </c>
      <c r="T8647" t="b">
        <v>0</v>
      </c>
    </row>
    <row r="8648" spans="1:20" x14ac:dyDescent="0.25">
      <c r="A8648" t="s">
        <v>259</v>
      </c>
      <c r="B8648" t="s">
        <v>260</v>
      </c>
      <c r="C8648" t="s">
        <v>294</v>
      </c>
      <c r="D8648" t="s">
        <v>1155</v>
      </c>
      <c r="E8648" t="s">
        <v>6894</v>
      </c>
      <c r="F8648" t="s">
        <v>6895</v>
      </c>
      <c r="G8648" t="s">
        <v>6895</v>
      </c>
      <c r="H8648">
        <v>1.482</v>
      </c>
      <c r="I8648" t="s">
        <v>265</v>
      </c>
      <c r="J8648" t="s">
        <v>242</v>
      </c>
      <c r="K8648" t="s">
        <v>243</v>
      </c>
      <c r="L8648" t="s">
        <v>244</v>
      </c>
      <c r="M8648">
        <v>0</v>
      </c>
      <c r="N8648">
        <v>1.482</v>
      </c>
      <c r="O8648" t="s">
        <v>1364</v>
      </c>
      <c r="P8648" t="s">
        <v>1365</v>
      </c>
      <c r="Q8648" t="s">
        <v>1159</v>
      </c>
      <c r="R8648" t="s">
        <v>16022</v>
      </c>
      <c r="S8648" t="s">
        <v>270</v>
      </c>
      <c r="T8648" t="b">
        <v>0</v>
      </c>
    </row>
    <row r="8649" spans="1:20" x14ac:dyDescent="0.25">
      <c r="A8649" t="s">
        <v>259</v>
      </c>
      <c r="B8649" t="s">
        <v>260</v>
      </c>
      <c r="C8649" t="s">
        <v>237</v>
      </c>
      <c r="D8649" t="s">
        <v>4772</v>
      </c>
      <c r="E8649" t="s">
        <v>6793</v>
      </c>
      <c r="F8649" t="s">
        <v>11602</v>
      </c>
      <c r="G8649" t="s">
        <v>11602</v>
      </c>
      <c r="H8649">
        <v>15.295999999999999</v>
      </c>
      <c r="I8649" t="s">
        <v>265</v>
      </c>
      <c r="J8649" t="s">
        <v>242</v>
      </c>
      <c r="K8649" t="s">
        <v>243</v>
      </c>
      <c r="L8649" t="s">
        <v>244</v>
      </c>
      <c r="M8649">
        <v>0</v>
      </c>
      <c r="N8649">
        <v>15.295999999999999</v>
      </c>
      <c r="O8649" t="s">
        <v>290</v>
      </c>
      <c r="P8649" t="s">
        <v>16023</v>
      </c>
      <c r="Q8649" t="s">
        <v>4775</v>
      </c>
      <c r="R8649" t="s">
        <v>16024</v>
      </c>
      <c r="S8649" t="s">
        <v>270</v>
      </c>
      <c r="T8649" t="b">
        <v>1</v>
      </c>
    </row>
    <row r="8650" spans="1:20" x14ac:dyDescent="0.25">
      <c r="A8650" t="s">
        <v>259</v>
      </c>
      <c r="B8650" t="s">
        <v>260</v>
      </c>
      <c r="C8650" t="s">
        <v>294</v>
      </c>
      <c r="D8650" t="s">
        <v>4772</v>
      </c>
      <c r="E8650" t="s">
        <v>6793</v>
      </c>
      <c r="F8650" t="s">
        <v>11602</v>
      </c>
      <c r="G8650" t="s">
        <v>11602</v>
      </c>
      <c r="H8650">
        <v>7.2</v>
      </c>
      <c r="I8650" t="s">
        <v>265</v>
      </c>
      <c r="J8650" t="s">
        <v>242</v>
      </c>
      <c r="K8650" t="s">
        <v>243</v>
      </c>
      <c r="L8650" t="s">
        <v>244</v>
      </c>
      <c r="M8650">
        <v>0</v>
      </c>
      <c r="N8650">
        <v>7.2</v>
      </c>
      <c r="O8650" t="s">
        <v>290</v>
      </c>
      <c r="P8650" t="s">
        <v>16023</v>
      </c>
      <c r="Q8650" t="s">
        <v>4775</v>
      </c>
      <c r="R8650" t="s">
        <v>16024</v>
      </c>
      <c r="S8650" t="s">
        <v>270</v>
      </c>
      <c r="T8650" t="b">
        <v>1</v>
      </c>
    </row>
    <row r="8651" spans="1:20" x14ac:dyDescent="0.25">
      <c r="A8651" t="s">
        <v>259</v>
      </c>
      <c r="B8651" t="s">
        <v>260</v>
      </c>
      <c r="C8651" t="s">
        <v>237</v>
      </c>
      <c r="D8651" t="s">
        <v>524</v>
      </c>
      <c r="E8651" t="s">
        <v>3523</v>
      </c>
      <c r="F8651" t="s">
        <v>10392</v>
      </c>
      <c r="G8651" t="s">
        <v>10393</v>
      </c>
      <c r="H8651">
        <v>1.258</v>
      </c>
      <c r="I8651" t="s">
        <v>265</v>
      </c>
      <c r="J8651" t="s">
        <v>242</v>
      </c>
      <c r="K8651" t="s">
        <v>243</v>
      </c>
      <c r="L8651" t="s">
        <v>244</v>
      </c>
      <c r="M8651">
        <v>0</v>
      </c>
      <c r="N8651">
        <v>1.258</v>
      </c>
      <c r="O8651" t="s">
        <v>266</v>
      </c>
      <c r="P8651" t="s">
        <v>16025</v>
      </c>
      <c r="Q8651" t="s">
        <v>528</v>
      </c>
      <c r="R8651" t="s">
        <v>16026</v>
      </c>
      <c r="S8651" t="s">
        <v>270</v>
      </c>
      <c r="T8651" t="b">
        <v>1</v>
      </c>
    </row>
    <row r="8652" spans="1:20" x14ac:dyDescent="0.25">
      <c r="A8652" t="s">
        <v>259</v>
      </c>
      <c r="B8652" t="s">
        <v>260</v>
      </c>
      <c r="C8652" t="s">
        <v>237</v>
      </c>
      <c r="D8652" t="s">
        <v>2311</v>
      </c>
      <c r="E8652" t="s">
        <v>2132</v>
      </c>
      <c r="F8652" t="s">
        <v>2786</v>
      </c>
      <c r="G8652" t="s">
        <v>2787</v>
      </c>
      <c r="H8652">
        <v>4.5199999999999997E-2</v>
      </c>
      <c r="I8652" t="s">
        <v>265</v>
      </c>
      <c r="J8652" t="s">
        <v>242</v>
      </c>
      <c r="K8652" t="s">
        <v>243</v>
      </c>
      <c r="L8652" t="s">
        <v>244</v>
      </c>
      <c r="M8652">
        <v>0</v>
      </c>
      <c r="N8652">
        <v>4.5199999999999997E-2</v>
      </c>
      <c r="O8652" t="s">
        <v>324</v>
      </c>
      <c r="P8652" t="s">
        <v>16027</v>
      </c>
      <c r="Q8652" t="s">
        <v>2316</v>
      </c>
      <c r="R8652" t="s">
        <v>16028</v>
      </c>
      <c r="S8652" t="s">
        <v>270</v>
      </c>
      <c r="T8652" t="b">
        <v>1</v>
      </c>
    </row>
    <row r="8653" spans="1:20" x14ac:dyDescent="0.25">
      <c r="A8653" t="s">
        <v>259</v>
      </c>
      <c r="B8653" t="s">
        <v>260</v>
      </c>
      <c r="C8653" t="s">
        <v>237</v>
      </c>
      <c r="D8653" t="s">
        <v>3581</v>
      </c>
      <c r="E8653" t="s">
        <v>4207</v>
      </c>
      <c r="F8653" t="s">
        <v>15748</v>
      </c>
      <c r="G8653" t="s">
        <v>15749</v>
      </c>
      <c r="H8653">
        <v>1.123834</v>
      </c>
      <c r="I8653" t="s">
        <v>265</v>
      </c>
      <c r="J8653" t="s">
        <v>242</v>
      </c>
      <c r="K8653" t="s">
        <v>243</v>
      </c>
      <c r="L8653" t="s">
        <v>244</v>
      </c>
      <c r="M8653">
        <v>0</v>
      </c>
      <c r="N8653">
        <v>1.123834</v>
      </c>
      <c r="O8653" t="s">
        <v>372</v>
      </c>
      <c r="P8653" t="s">
        <v>16029</v>
      </c>
      <c r="Q8653" t="s">
        <v>3586</v>
      </c>
      <c r="R8653" t="s">
        <v>16030</v>
      </c>
      <c r="S8653" t="s">
        <v>270</v>
      </c>
      <c r="T8653" t="b">
        <v>1</v>
      </c>
    </row>
    <row r="8654" spans="1:20" x14ac:dyDescent="0.25">
      <c r="A8654" t="s">
        <v>259</v>
      </c>
      <c r="B8654" t="s">
        <v>260</v>
      </c>
      <c r="C8654" t="s">
        <v>294</v>
      </c>
      <c r="D8654" t="s">
        <v>3581</v>
      </c>
      <c r="E8654" t="s">
        <v>4207</v>
      </c>
      <c r="F8654" t="s">
        <v>15748</v>
      </c>
      <c r="G8654" t="s">
        <v>15749</v>
      </c>
      <c r="H8654">
        <v>0.45521299999999998</v>
      </c>
      <c r="I8654" t="s">
        <v>265</v>
      </c>
      <c r="J8654" t="s">
        <v>242</v>
      </c>
      <c r="K8654" t="s">
        <v>243</v>
      </c>
      <c r="L8654" t="s">
        <v>244</v>
      </c>
      <c r="M8654">
        <v>0</v>
      </c>
      <c r="N8654">
        <v>0.45521299999999998</v>
      </c>
      <c r="O8654" t="s">
        <v>372</v>
      </c>
      <c r="P8654" t="s">
        <v>16029</v>
      </c>
      <c r="Q8654" t="s">
        <v>3586</v>
      </c>
      <c r="R8654" t="s">
        <v>16030</v>
      </c>
      <c r="S8654" t="s">
        <v>270</v>
      </c>
      <c r="T8654" t="b">
        <v>1</v>
      </c>
    </row>
    <row r="8655" spans="1:20" x14ac:dyDescent="0.25">
      <c r="A8655" t="s">
        <v>259</v>
      </c>
      <c r="B8655" t="s">
        <v>260</v>
      </c>
      <c r="C8655" t="s">
        <v>237</v>
      </c>
      <c r="D8655" t="s">
        <v>3279</v>
      </c>
      <c r="E8655" t="s">
        <v>6774</v>
      </c>
      <c r="F8655" t="s">
        <v>6775</v>
      </c>
      <c r="G8655" t="s">
        <v>6775</v>
      </c>
      <c r="H8655">
        <v>2.2120000000000002</v>
      </c>
      <c r="I8655" t="s">
        <v>265</v>
      </c>
      <c r="J8655" t="s">
        <v>242</v>
      </c>
      <c r="K8655" t="s">
        <v>243</v>
      </c>
      <c r="L8655" t="s">
        <v>244</v>
      </c>
      <c r="M8655">
        <v>0</v>
      </c>
      <c r="N8655">
        <v>2.2120000000000002</v>
      </c>
      <c r="O8655" t="s">
        <v>2746</v>
      </c>
      <c r="P8655" t="s">
        <v>16031</v>
      </c>
      <c r="Q8655" t="s">
        <v>3283</v>
      </c>
      <c r="R8655" t="s">
        <v>16032</v>
      </c>
      <c r="S8655" t="s">
        <v>270</v>
      </c>
      <c r="T8655" t="b">
        <v>1</v>
      </c>
    </row>
    <row r="8656" spans="1:20" x14ac:dyDescent="0.25">
      <c r="A8656" t="s">
        <v>259</v>
      </c>
      <c r="B8656" t="s">
        <v>260</v>
      </c>
      <c r="C8656" t="s">
        <v>294</v>
      </c>
      <c r="D8656" t="s">
        <v>3279</v>
      </c>
      <c r="E8656" t="s">
        <v>6774</v>
      </c>
      <c r="F8656" t="s">
        <v>6775</v>
      </c>
      <c r="G8656" t="s">
        <v>6775</v>
      </c>
      <c r="H8656">
        <v>1.66</v>
      </c>
      <c r="I8656" t="s">
        <v>265</v>
      </c>
      <c r="J8656" t="s">
        <v>242</v>
      </c>
      <c r="K8656" t="s">
        <v>243</v>
      </c>
      <c r="L8656" t="s">
        <v>244</v>
      </c>
      <c r="M8656">
        <v>0</v>
      </c>
      <c r="N8656">
        <v>1.66</v>
      </c>
      <c r="O8656" t="s">
        <v>2746</v>
      </c>
      <c r="P8656" t="s">
        <v>16031</v>
      </c>
      <c r="Q8656" t="s">
        <v>3283</v>
      </c>
      <c r="R8656" t="s">
        <v>16032</v>
      </c>
      <c r="S8656" t="s">
        <v>270</v>
      </c>
      <c r="T8656" t="b">
        <v>1</v>
      </c>
    </row>
    <row r="8657" spans="1:20" x14ac:dyDescent="0.25">
      <c r="A8657" t="s">
        <v>259</v>
      </c>
      <c r="B8657" t="s">
        <v>260</v>
      </c>
      <c r="C8657" t="s">
        <v>237</v>
      </c>
      <c r="D8657" t="s">
        <v>1305</v>
      </c>
      <c r="E8657" t="s">
        <v>2094</v>
      </c>
      <c r="F8657" t="s">
        <v>16033</v>
      </c>
      <c r="G8657" t="s">
        <v>16034</v>
      </c>
      <c r="H8657">
        <v>0.37699199999999999</v>
      </c>
      <c r="I8657" t="s">
        <v>265</v>
      </c>
      <c r="J8657" t="s">
        <v>242</v>
      </c>
      <c r="K8657" t="s">
        <v>243</v>
      </c>
      <c r="L8657" t="s">
        <v>244</v>
      </c>
      <c r="M8657">
        <v>0</v>
      </c>
      <c r="N8657">
        <v>0.37699199999999999</v>
      </c>
      <c r="O8657" t="s">
        <v>372</v>
      </c>
      <c r="P8657" t="s">
        <v>16035</v>
      </c>
      <c r="Q8657" t="s">
        <v>1311</v>
      </c>
      <c r="R8657" t="s">
        <v>16036</v>
      </c>
      <c r="S8657" t="s">
        <v>270</v>
      </c>
      <c r="T8657" t="b">
        <v>1</v>
      </c>
    </row>
    <row r="8658" spans="1:20" x14ac:dyDescent="0.25">
      <c r="A8658" t="s">
        <v>236</v>
      </c>
      <c r="B8658" t="s">
        <v>236</v>
      </c>
      <c r="C8658" t="s">
        <v>237</v>
      </c>
      <c r="D8658" t="s">
        <v>238</v>
      </c>
      <c r="F8658" t="s">
        <v>925</v>
      </c>
      <c r="G8658" t="s">
        <v>843</v>
      </c>
      <c r="H8658">
        <v>9.8999999999999999E-4</v>
      </c>
      <c r="I8658" t="s">
        <v>341</v>
      </c>
      <c r="J8658" t="s">
        <v>242</v>
      </c>
      <c r="K8658" t="s">
        <v>243</v>
      </c>
      <c r="L8658" t="s">
        <v>244</v>
      </c>
      <c r="M8658">
        <v>0</v>
      </c>
      <c r="N8658">
        <v>9.8999999999999999E-4</v>
      </c>
      <c r="O8658" t="s">
        <v>486</v>
      </c>
      <c r="P8658" t="s">
        <v>4967</v>
      </c>
      <c r="Q8658" t="s">
        <v>247</v>
      </c>
      <c r="R8658" t="s">
        <v>4797</v>
      </c>
      <c r="S8658" t="s">
        <v>249</v>
      </c>
      <c r="T8658" t="b">
        <v>1</v>
      </c>
    </row>
    <row r="8659" spans="1:20" x14ac:dyDescent="0.25">
      <c r="A8659" t="s">
        <v>259</v>
      </c>
      <c r="B8659" t="s">
        <v>260</v>
      </c>
      <c r="C8659" t="s">
        <v>237</v>
      </c>
      <c r="D8659" t="s">
        <v>3256</v>
      </c>
      <c r="E8659" t="s">
        <v>262</v>
      </c>
      <c r="F8659" t="s">
        <v>262</v>
      </c>
      <c r="G8659" t="s">
        <v>16037</v>
      </c>
      <c r="H8659">
        <v>0.71199999999999997</v>
      </c>
      <c r="I8659" t="s">
        <v>265</v>
      </c>
      <c r="J8659" t="s">
        <v>242</v>
      </c>
      <c r="K8659" t="s">
        <v>243</v>
      </c>
      <c r="L8659" t="s">
        <v>244</v>
      </c>
      <c r="M8659">
        <v>0</v>
      </c>
      <c r="N8659">
        <v>0.71199999999999997</v>
      </c>
      <c r="O8659" t="s">
        <v>266</v>
      </c>
      <c r="P8659" t="s">
        <v>16038</v>
      </c>
      <c r="Q8659" t="s">
        <v>3260</v>
      </c>
      <c r="R8659" t="s">
        <v>16039</v>
      </c>
      <c r="S8659" t="s">
        <v>270</v>
      </c>
      <c r="T8659" t="b">
        <v>1</v>
      </c>
    </row>
    <row r="8660" spans="1:20" x14ac:dyDescent="0.25">
      <c r="A8660" t="s">
        <v>259</v>
      </c>
      <c r="B8660" t="s">
        <v>260</v>
      </c>
      <c r="C8660" t="s">
        <v>294</v>
      </c>
      <c r="D8660" t="s">
        <v>3256</v>
      </c>
      <c r="E8660" t="s">
        <v>262</v>
      </c>
      <c r="F8660" t="s">
        <v>262</v>
      </c>
      <c r="G8660" t="s">
        <v>16037</v>
      </c>
      <c r="H8660">
        <v>0.34399999999999997</v>
      </c>
      <c r="I8660" t="s">
        <v>265</v>
      </c>
      <c r="J8660" t="s">
        <v>242</v>
      </c>
      <c r="K8660" t="s">
        <v>243</v>
      </c>
      <c r="L8660" t="s">
        <v>244</v>
      </c>
      <c r="M8660">
        <v>0</v>
      </c>
      <c r="N8660">
        <v>0.34399999999999997</v>
      </c>
      <c r="O8660" t="s">
        <v>266</v>
      </c>
      <c r="P8660" t="s">
        <v>16038</v>
      </c>
      <c r="Q8660" t="s">
        <v>3260</v>
      </c>
      <c r="R8660" t="s">
        <v>16039</v>
      </c>
      <c r="S8660" t="s">
        <v>270</v>
      </c>
      <c r="T8660" t="b">
        <v>1</v>
      </c>
    </row>
    <row r="8661" spans="1:20" x14ac:dyDescent="0.25">
      <c r="A8661" t="s">
        <v>259</v>
      </c>
      <c r="B8661" t="s">
        <v>260</v>
      </c>
      <c r="C8661" t="s">
        <v>237</v>
      </c>
      <c r="D8661" t="s">
        <v>443</v>
      </c>
      <c r="E8661" t="s">
        <v>9925</v>
      </c>
      <c r="F8661" t="s">
        <v>9976</v>
      </c>
      <c r="G8661" t="s">
        <v>9976</v>
      </c>
      <c r="H8661">
        <v>1.8049999999999999</v>
      </c>
      <c r="I8661" t="s">
        <v>265</v>
      </c>
      <c r="J8661" t="s">
        <v>242</v>
      </c>
      <c r="K8661" t="s">
        <v>243</v>
      </c>
      <c r="L8661" t="s">
        <v>244</v>
      </c>
      <c r="M8661">
        <v>0</v>
      </c>
      <c r="N8661">
        <v>1.8049999999999999</v>
      </c>
      <c r="O8661" t="s">
        <v>576</v>
      </c>
      <c r="P8661" t="s">
        <v>16040</v>
      </c>
      <c r="Q8661" t="s">
        <v>448</v>
      </c>
      <c r="R8661" t="s">
        <v>16041</v>
      </c>
      <c r="S8661" t="s">
        <v>270</v>
      </c>
      <c r="T8661" t="b">
        <v>1</v>
      </c>
    </row>
    <row r="8662" spans="1:20" x14ac:dyDescent="0.25">
      <c r="A8662" t="s">
        <v>259</v>
      </c>
      <c r="B8662" t="s">
        <v>260</v>
      </c>
      <c r="C8662" t="s">
        <v>294</v>
      </c>
      <c r="D8662" t="s">
        <v>443</v>
      </c>
      <c r="E8662" t="s">
        <v>9925</v>
      </c>
      <c r="F8662" t="s">
        <v>9976</v>
      </c>
      <c r="G8662" t="s">
        <v>9976</v>
      </c>
      <c r="H8662">
        <v>0.46100000000000002</v>
      </c>
      <c r="I8662" t="s">
        <v>265</v>
      </c>
      <c r="J8662" t="s">
        <v>242</v>
      </c>
      <c r="K8662" t="s">
        <v>243</v>
      </c>
      <c r="L8662" t="s">
        <v>244</v>
      </c>
      <c r="M8662">
        <v>0</v>
      </c>
      <c r="N8662">
        <v>0.46100000000000002</v>
      </c>
      <c r="O8662" t="s">
        <v>576</v>
      </c>
      <c r="P8662" t="s">
        <v>16040</v>
      </c>
      <c r="Q8662" t="s">
        <v>448</v>
      </c>
      <c r="R8662" t="s">
        <v>16041</v>
      </c>
      <c r="S8662" t="s">
        <v>270</v>
      </c>
      <c r="T8662" t="b">
        <v>1</v>
      </c>
    </row>
    <row r="8663" spans="1:20" x14ac:dyDescent="0.25">
      <c r="A8663" t="s">
        <v>259</v>
      </c>
      <c r="B8663" t="s">
        <v>260</v>
      </c>
      <c r="C8663" t="s">
        <v>237</v>
      </c>
      <c r="D8663" t="s">
        <v>891</v>
      </c>
      <c r="E8663" t="s">
        <v>3398</v>
      </c>
      <c r="F8663" t="s">
        <v>3398</v>
      </c>
      <c r="G8663" t="s">
        <v>8319</v>
      </c>
      <c r="H8663">
        <v>5.4240000000000004</v>
      </c>
      <c r="I8663" t="s">
        <v>265</v>
      </c>
      <c r="J8663" t="s">
        <v>242</v>
      </c>
      <c r="K8663" t="s">
        <v>243</v>
      </c>
      <c r="L8663" t="s">
        <v>244</v>
      </c>
      <c r="M8663">
        <v>0</v>
      </c>
      <c r="N8663">
        <v>5.4240000000000004</v>
      </c>
      <c r="O8663" t="s">
        <v>324</v>
      </c>
      <c r="P8663" t="s">
        <v>16042</v>
      </c>
      <c r="Q8663" t="s">
        <v>895</v>
      </c>
      <c r="R8663" t="s">
        <v>16043</v>
      </c>
      <c r="S8663" t="s">
        <v>270</v>
      </c>
      <c r="T8663" t="b">
        <v>1</v>
      </c>
    </row>
    <row r="8664" spans="1:20" x14ac:dyDescent="0.25">
      <c r="A8664" t="s">
        <v>259</v>
      </c>
      <c r="B8664" t="s">
        <v>260</v>
      </c>
      <c r="C8664" t="s">
        <v>336</v>
      </c>
      <c r="D8664" t="s">
        <v>891</v>
      </c>
      <c r="E8664" t="s">
        <v>3398</v>
      </c>
      <c r="F8664" t="s">
        <v>3398</v>
      </c>
      <c r="G8664" t="s">
        <v>8319</v>
      </c>
      <c r="H8664">
        <v>28033</v>
      </c>
      <c r="I8664" t="s">
        <v>265</v>
      </c>
      <c r="J8664" t="s">
        <v>242</v>
      </c>
      <c r="K8664" t="s">
        <v>243</v>
      </c>
      <c r="L8664" t="s">
        <v>244</v>
      </c>
      <c r="M8664">
        <v>0</v>
      </c>
      <c r="N8664">
        <v>28033</v>
      </c>
      <c r="O8664" t="s">
        <v>324</v>
      </c>
      <c r="P8664" t="s">
        <v>16042</v>
      </c>
      <c r="Q8664" t="s">
        <v>895</v>
      </c>
      <c r="R8664" t="s">
        <v>16044</v>
      </c>
      <c r="S8664" t="s">
        <v>270</v>
      </c>
      <c r="T8664" t="b">
        <v>1</v>
      </c>
    </row>
    <row r="8665" spans="1:20" x14ac:dyDescent="0.25">
      <c r="A8665" t="s">
        <v>259</v>
      </c>
      <c r="B8665" t="s">
        <v>260</v>
      </c>
      <c r="C8665" t="s">
        <v>336</v>
      </c>
      <c r="D8665" t="s">
        <v>891</v>
      </c>
      <c r="E8665" t="s">
        <v>3398</v>
      </c>
      <c r="F8665" t="s">
        <v>3398</v>
      </c>
      <c r="G8665" t="s">
        <v>8319</v>
      </c>
      <c r="H8665">
        <v>54166</v>
      </c>
      <c r="I8665" t="s">
        <v>265</v>
      </c>
      <c r="J8665" t="s">
        <v>242</v>
      </c>
      <c r="K8665" t="s">
        <v>243</v>
      </c>
      <c r="L8665" t="s">
        <v>244</v>
      </c>
      <c r="M8665">
        <v>0</v>
      </c>
      <c r="N8665">
        <v>54166</v>
      </c>
      <c r="O8665" t="s">
        <v>324</v>
      </c>
      <c r="P8665" t="s">
        <v>16042</v>
      </c>
      <c r="Q8665" t="s">
        <v>895</v>
      </c>
      <c r="R8665" t="s">
        <v>16045</v>
      </c>
      <c r="S8665" t="s">
        <v>270</v>
      </c>
      <c r="T8665" t="b">
        <v>1</v>
      </c>
    </row>
    <row r="8666" spans="1:20" x14ac:dyDescent="0.25">
      <c r="A8666" t="s">
        <v>236</v>
      </c>
      <c r="B8666" t="s">
        <v>236</v>
      </c>
      <c r="C8666" t="s">
        <v>237</v>
      </c>
      <c r="D8666" t="s">
        <v>1198</v>
      </c>
      <c r="F8666" t="s">
        <v>1819</v>
      </c>
      <c r="G8666" t="s">
        <v>1199</v>
      </c>
      <c r="H8666">
        <v>1.7000000000000001E-4</v>
      </c>
      <c r="I8666" t="s">
        <v>254</v>
      </c>
      <c r="J8666" t="s">
        <v>242</v>
      </c>
      <c r="K8666" t="s">
        <v>243</v>
      </c>
      <c r="L8666" t="s">
        <v>244</v>
      </c>
      <c r="M8666">
        <v>0</v>
      </c>
      <c r="N8666">
        <v>1.7000000000000001E-4</v>
      </c>
      <c r="O8666" t="s">
        <v>358</v>
      </c>
      <c r="P8666" t="s">
        <v>1200</v>
      </c>
      <c r="Q8666" t="s">
        <v>1201</v>
      </c>
      <c r="R8666" t="s">
        <v>4446</v>
      </c>
      <c r="S8666" t="s">
        <v>249</v>
      </c>
      <c r="T8666" t="b">
        <v>0</v>
      </c>
    </row>
    <row r="8667" spans="1:20" x14ac:dyDescent="0.25">
      <c r="A8667" t="s">
        <v>259</v>
      </c>
      <c r="B8667" t="s">
        <v>260</v>
      </c>
      <c r="C8667" t="s">
        <v>237</v>
      </c>
      <c r="D8667" t="s">
        <v>1703</v>
      </c>
      <c r="E8667" t="s">
        <v>6195</v>
      </c>
      <c r="F8667" t="s">
        <v>7193</v>
      </c>
      <c r="G8667" t="s">
        <v>7193</v>
      </c>
      <c r="H8667">
        <v>7.5519999999999996</v>
      </c>
      <c r="I8667" t="s">
        <v>265</v>
      </c>
      <c r="J8667" t="s">
        <v>242</v>
      </c>
      <c r="K8667" t="s">
        <v>243</v>
      </c>
      <c r="L8667" t="s">
        <v>244</v>
      </c>
      <c r="M8667">
        <v>0</v>
      </c>
      <c r="N8667">
        <v>7.5519999999999996</v>
      </c>
      <c r="O8667" t="s">
        <v>324</v>
      </c>
      <c r="P8667" t="s">
        <v>16046</v>
      </c>
      <c r="Q8667" t="s">
        <v>1707</v>
      </c>
      <c r="R8667" t="s">
        <v>16047</v>
      </c>
      <c r="S8667" t="s">
        <v>270</v>
      </c>
      <c r="T8667" t="b">
        <v>1</v>
      </c>
    </row>
    <row r="8668" spans="1:20" x14ac:dyDescent="0.25">
      <c r="A8668" t="s">
        <v>259</v>
      </c>
      <c r="B8668" t="s">
        <v>260</v>
      </c>
      <c r="C8668" t="s">
        <v>294</v>
      </c>
      <c r="D8668" t="s">
        <v>1703</v>
      </c>
      <c r="E8668" t="s">
        <v>6195</v>
      </c>
      <c r="F8668" t="s">
        <v>7193</v>
      </c>
      <c r="G8668" t="s">
        <v>7193</v>
      </c>
      <c r="H8668">
        <v>4.6079999999999997</v>
      </c>
      <c r="I8668" t="s">
        <v>265</v>
      </c>
      <c r="J8668" t="s">
        <v>242</v>
      </c>
      <c r="K8668" t="s">
        <v>243</v>
      </c>
      <c r="L8668" t="s">
        <v>244</v>
      </c>
      <c r="M8668">
        <v>0</v>
      </c>
      <c r="N8668">
        <v>4.6079999999999997</v>
      </c>
      <c r="O8668" t="s">
        <v>324</v>
      </c>
      <c r="P8668" t="s">
        <v>16046</v>
      </c>
      <c r="Q8668" t="s">
        <v>1707</v>
      </c>
      <c r="R8668" t="s">
        <v>16047</v>
      </c>
      <c r="S8668" t="s">
        <v>270</v>
      </c>
      <c r="T8668" t="b">
        <v>1</v>
      </c>
    </row>
    <row r="8669" spans="1:20" x14ac:dyDescent="0.25">
      <c r="A8669" t="s">
        <v>259</v>
      </c>
      <c r="B8669" t="s">
        <v>260</v>
      </c>
      <c r="C8669" t="s">
        <v>237</v>
      </c>
      <c r="D8669" t="s">
        <v>2468</v>
      </c>
      <c r="E8669" t="s">
        <v>4596</v>
      </c>
      <c r="F8669" t="s">
        <v>4596</v>
      </c>
      <c r="G8669" t="s">
        <v>4597</v>
      </c>
      <c r="H8669">
        <v>0.44600000000000001</v>
      </c>
      <c r="I8669" t="s">
        <v>265</v>
      </c>
      <c r="J8669" t="s">
        <v>242</v>
      </c>
      <c r="K8669" t="s">
        <v>243</v>
      </c>
      <c r="L8669" t="s">
        <v>244</v>
      </c>
      <c r="M8669">
        <v>0</v>
      </c>
      <c r="N8669">
        <v>0.44600000000000001</v>
      </c>
      <c r="O8669" t="s">
        <v>266</v>
      </c>
      <c r="P8669" t="s">
        <v>16048</v>
      </c>
      <c r="Q8669" t="s">
        <v>2473</v>
      </c>
      <c r="R8669" t="s">
        <v>16049</v>
      </c>
      <c r="S8669" t="s">
        <v>270</v>
      </c>
      <c r="T8669" t="b">
        <v>1</v>
      </c>
    </row>
    <row r="8670" spans="1:20" x14ac:dyDescent="0.25">
      <c r="A8670" t="s">
        <v>259</v>
      </c>
      <c r="B8670" t="s">
        <v>260</v>
      </c>
      <c r="C8670" t="s">
        <v>294</v>
      </c>
      <c r="D8670" t="s">
        <v>2468</v>
      </c>
      <c r="E8670" t="s">
        <v>4596</v>
      </c>
      <c r="F8670" t="s">
        <v>4596</v>
      </c>
      <c r="G8670" t="s">
        <v>4597</v>
      </c>
      <c r="H8670">
        <v>0.26200000000000001</v>
      </c>
      <c r="I8670" t="s">
        <v>265</v>
      </c>
      <c r="J8670" t="s">
        <v>242</v>
      </c>
      <c r="K8670" t="s">
        <v>243</v>
      </c>
      <c r="L8670" t="s">
        <v>244</v>
      </c>
      <c r="M8670">
        <v>0</v>
      </c>
      <c r="N8670">
        <v>0.26200000000000001</v>
      </c>
      <c r="O8670" t="s">
        <v>266</v>
      </c>
      <c r="P8670" t="s">
        <v>16048</v>
      </c>
      <c r="Q8670" t="s">
        <v>2473</v>
      </c>
      <c r="R8670" t="s">
        <v>16049</v>
      </c>
      <c r="S8670" t="s">
        <v>270</v>
      </c>
      <c r="T8670" t="b">
        <v>1</v>
      </c>
    </row>
    <row r="8671" spans="1:20" x14ac:dyDescent="0.25">
      <c r="A8671" t="s">
        <v>259</v>
      </c>
      <c r="B8671" t="s">
        <v>382</v>
      </c>
      <c r="C8671" t="s">
        <v>237</v>
      </c>
      <c r="D8671" t="s">
        <v>2188</v>
      </c>
      <c r="F8671" t="s">
        <v>4325</v>
      </c>
      <c r="G8671" t="s">
        <v>4325</v>
      </c>
      <c r="H8671">
        <v>2.3439999999999999</v>
      </c>
      <c r="I8671" t="s">
        <v>265</v>
      </c>
      <c r="J8671" t="s">
        <v>242</v>
      </c>
      <c r="K8671" t="s">
        <v>243</v>
      </c>
      <c r="L8671" t="s">
        <v>244</v>
      </c>
      <c r="M8671">
        <v>0</v>
      </c>
      <c r="N8671">
        <v>2.3439999999999999</v>
      </c>
      <c r="O8671" t="s">
        <v>324</v>
      </c>
      <c r="P8671" t="s">
        <v>16050</v>
      </c>
      <c r="Q8671" t="s">
        <v>2191</v>
      </c>
      <c r="R8671" t="s">
        <v>16051</v>
      </c>
      <c r="S8671" t="s">
        <v>390</v>
      </c>
      <c r="T8671" t="b">
        <v>1</v>
      </c>
    </row>
    <row r="8672" spans="1:20" x14ac:dyDescent="0.25">
      <c r="A8672" t="s">
        <v>259</v>
      </c>
      <c r="B8672" t="s">
        <v>382</v>
      </c>
      <c r="C8672" t="s">
        <v>294</v>
      </c>
      <c r="D8672" t="s">
        <v>2188</v>
      </c>
      <c r="F8672" t="s">
        <v>4325</v>
      </c>
      <c r="G8672" t="s">
        <v>4325</v>
      </c>
      <c r="H8672">
        <v>0.60899999999999999</v>
      </c>
      <c r="I8672" t="s">
        <v>265</v>
      </c>
      <c r="J8672" t="s">
        <v>242</v>
      </c>
      <c r="K8672" t="s">
        <v>243</v>
      </c>
      <c r="L8672" t="s">
        <v>244</v>
      </c>
      <c r="M8672">
        <v>0</v>
      </c>
      <c r="N8672">
        <v>0.60899999999999999</v>
      </c>
      <c r="O8672" t="s">
        <v>324</v>
      </c>
      <c r="P8672" t="s">
        <v>16050</v>
      </c>
      <c r="Q8672" t="s">
        <v>2191</v>
      </c>
      <c r="R8672" t="s">
        <v>16051</v>
      </c>
      <c r="S8672" t="s">
        <v>390</v>
      </c>
      <c r="T8672" t="b">
        <v>1</v>
      </c>
    </row>
    <row r="8673" spans="1:20" x14ac:dyDescent="0.25">
      <c r="A8673" t="s">
        <v>259</v>
      </c>
      <c r="B8673" t="s">
        <v>260</v>
      </c>
      <c r="C8673" t="s">
        <v>237</v>
      </c>
      <c r="D8673" t="s">
        <v>470</v>
      </c>
      <c r="E8673" t="s">
        <v>2003</v>
      </c>
      <c r="F8673" t="s">
        <v>8838</v>
      </c>
      <c r="G8673" t="s">
        <v>8838</v>
      </c>
      <c r="H8673">
        <v>9.9160000000000004</v>
      </c>
      <c r="I8673" t="s">
        <v>265</v>
      </c>
      <c r="J8673" t="s">
        <v>242</v>
      </c>
      <c r="K8673" t="s">
        <v>243</v>
      </c>
      <c r="L8673" t="s">
        <v>244</v>
      </c>
      <c r="M8673">
        <v>0</v>
      </c>
      <c r="N8673">
        <v>9.9160000000000004</v>
      </c>
      <c r="O8673" t="s">
        <v>283</v>
      </c>
      <c r="P8673" t="s">
        <v>3740</v>
      </c>
      <c r="Q8673" t="s">
        <v>474</v>
      </c>
      <c r="R8673" t="s">
        <v>16052</v>
      </c>
      <c r="S8673" t="s">
        <v>270</v>
      </c>
      <c r="T8673" t="b">
        <v>0</v>
      </c>
    </row>
    <row r="8674" spans="1:20" x14ac:dyDescent="0.25">
      <c r="A8674" t="s">
        <v>236</v>
      </c>
      <c r="B8674" t="s">
        <v>236</v>
      </c>
      <c r="C8674" t="s">
        <v>237</v>
      </c>
      <c r="D8674" t="s">
        <v>4909</v>
      </c>
      <c r="F8674" t="s">
        <v>356</v>
      </c>
      <c r="G8674" t="s">
        <v>4211</v>
      </c>
      <c r="H8674">
        <v>0</v>
      </c>
      <c r="I8674" t="s">
        <v>254</v>
      </c>
      <c r="J8674" t="s">
        <v>242</v>
      </c>
      <c r="K8674" t="s">
        <v>243</v>
      </c>
      <c r="L8674" t="s">
        <v>244</v>
      </c>
      <c r="M8674">
        <v>0</v>
      </c>
      <c r="N8674">
        <v>0</v>
      </c>
      <c r="O8674" t="s">
        <v>365</v>
      </c>
      <c r="P8674" t="s">
        <v>15716</v>
      </c>
      <c r="Q8674" t="s">
        <v>4912</v>
      </c>
      <c r="R8674" t="s">
        <v>4913</v>
      </c>
      <c r="S8674" t="s">
        <v>249</v>
      </c>
      <c r="T8674" t="b">
        <v>0</v>
      </c>
    </row>
    <row r="8675" spans="1:20" x14ac:dyDescent="0.25">
      <c r="A8675" t="s">
        <v>259</v>
      </c>
      <c r="B8675" t="s">
        <v>260</v>
      </c>
      <c r="C8675" t="s">
        <v>237</v>
      </c>
      <c r="D8675" t="s">
        <v>450</v>
      </c>
      <c r="E8675" t="s">
        <v>5490</v>
      </c>
      <c r="F8675" t="s">
        <v>7382</v>
      </c>
      <c r="G8675" t="s">
        <v>7382</v>
      </c>
      <c r="H8675">
        <v>0.17799999999999999</v>
      </c>
      <c r="I8675" t="s">
        <v>265</v>
      </c>
      <c r="J8675" t="s">
        <v>242</v>
      </c>
      <c r="K8675" t="s">
        <v>243</v>
      </c>
      <c r="L8675" t="s">
        <v>244</v>
      </c>
      <c r="M8675">
        <v>0</v>
      </c>
      <c r="N8675">
        <v>0.17799999999999999</v>
      </c>
      <c r="O8675" t="s">
        <v>331</v>
      </c>
      <c r="P8675" t="s">
        <v>16053</v>
      </c>
      <c r="Q8675" t="s">
        <v>453</v>
      </c>
      <c r="R8675" t="s">
        <v>16054</v>
      </c>
      <c r="S8675" t="s">
        <v>270</v>
      </c>
      <c r="T8675" t="b">
        <v>1</v>
      </c>
    </row>
    <row r="8676" spans="1:20" x14ac:dyDescent="0.25">
      <c r="A8676" t="s">
        <v>259</v>
      </c>
      <c r="B8676" t="s">
        <v>260</v>
      </c>
      <c r="C8676" t="s">
        <v>294</v>
      </c>
      <c r="D8676" t="s">
        <v>450</v>
      </c>
      <c r="E8676" t="s">
        <v>5490</v>
      </c>
      <c r="F8676" t="s">
        <v>7382</v>
      </c>
      <c r="G8676" t="s">
        <v>7382</v>
      </c>
      <c r="H8676">
        <v>5.2400000000000002E-2</v>
      </c>
      <c r="I8676" t="s">
        <v>265</v>
      </c>
      <c r="J8676" t="s">
        <v>242</v>
      </c>
      <c r="K8676" t="s">
        <v>243</v>
      </c>
      <c r="L8676" t="s">
        <v>244</v>
      </c>
      <c r="M8676">
        <v>0</v>
      </c>
      <c r="N8676">
        <v>5.2400000000000002E-2</v>
      </c>
      <c r="O8676" t="s">
        <v>324</v>
      </c>
      <c r="P8676" t="s">
        <v>16053</v>
      </c>
      <c r="Q8676" t="s">
        <v>453</v>
      </c>
      <c r="R8676" t="s">
        <v>16054</v>
      </c>
      <c r="S8676" t="s">
        <v>270</v>
      </c>
      <c r="T8676" t="b">
        <v>1</v>
      </c>
    </row>
    <row r="8677" spans="1:20" x14ac:dyDescent="0.25">
      <c r="A8677" t="s">
        <v>236</v>
      </c>
      <c r="B8677" t="s">
        <v>615</v>
      </c>
      <c r="C8677" t="s">
        <v>237</v>
      </c>
      <c r="D8677" t="s">
        <v>615</v>
      </c>
      <c r="F8677" t="s">
        <v>2398</v>
      </c>
      <c r="G8677" t="s">
        <v>16055</v>
      </c>
      <c r="H8677">
        <v>0.14000000000000001</v>
      </c>
      <c r="I8677" t="s">
        <v>618</v>
      </c>
      <c r="J8677" t="s">
        <v>242</v>
      </c>
      <c r="K8677" t="s">
        <v>243</v>
      </c>
      <c r="L8677" t="s">
        <v>244</v>
      </c>
      <c r="M8677">
        <v>0</v>
      </c>
      <c r="N8677">
        <v>0.14000000000000001</v>
      </c>
      <c r="O8677" t="s">
        <v>2400</v>
      </c>
      <c r="P8677" t="s">
        <v>16056</v>
      </c>
      <c r="Q8677" t="s">
        <v>621</v>
      </c>
      <c r="R8677" t="s">
        <v>2402</v>
      </c>
      <c r="S8677" t="s">
        <v>623</v>
      </c>
      <c r="T8677" t="b">
        <v>1</v>
      </c>
    </row>
    <row r="8678" spans="1:20" x14ac:dyDescent="0.25">
      <c r="A8678" t="s">
        <v>236</v>
      </c>
      <c r="B8678" t="s">
        <v>236</v>
      </c>
      <c r="C8678" t="s">
        <v>237</v>
      </c>
      <c r="D8678" t="s">
        <v>1111</v>
      </c>
      <c r="F8678" t="s">
        <v>16057</v>
      </c>
      <c r="G8678" t="s">
        <v>16058</v>
      </c>
      <c r="H8678">
        <v>1419.12</v>
      </c>
      <c r="I8678" t="s">
        <v>492</v>
      </c>
      <c r="J8678" t="s">
        <v>242</v>
      </c>
      <c r="K8678" t="s">
        <v>243</v>
      </c>
      <c r="L8678" t="s">
        <v>244</v>
      </c>
      <c r="M8678">
        <v>0</v>
      </c>
      <c r="N8678">
        <v>1419.12</v>
      </c>
      <c r="O8678" t="s">
        <v>432</v>
      </c>
      <c r="P8678" t="s">
        <v>16059</v>
      </c>
      <c r="Q8678" t="s">
        <v>1116</v>
      </c>
      <c r="R8678" t="s">
        <v>16060</v>
      </c>
      <c r="S8678" t="s">
        <v>249</v>
      </c>
      <c r="T8678" t="b">
        <v>1</v>
      </c>
    </row>
    <row r="8679" spans="1:20" x14ac:dyDescent="0.25">
      <c r="A8679" t="s">
        <v>259</v>
      </c>
      <c r="B8679" t="s">
        <v>382</v>
      </c>
      <c r="C8679" t="s">
        <v>237</v>
      </c>
      <c r="D8679" t="s">
        <v>4224</v>
      </c>
      <c r="E8679" t="s">
        <v>2525</v>
      </c>
      <c r="F8679" t="s">
        <v>2526</v>
      </c>
      <c r="G8679" t="s">
        <v>2526</v>
      </c>
      <c r="H8679">
        <v>1.88</v>
      </c>
      <c r="I8679" t="s">
        <v>265</v>
      </c>
      <c r="J8679" t="s">
        <v>242</v>
      </c>
      <c r="K8679" t="s">
        <v>243</v>
      </c>
      <c r="L8679" t="s">
        <v>244</v>
      </c>
      <c r="M8679">
        <v>0</v>
      </c>
      <c r="N8679">
        <v>1.88</v>
      </c>
      <c r="O8679" t="s">
        <v>386</v>
      </c>
      <c r="P8679" t="s">
        <v>16061</v>
      </c>
      <c r="Q8679" t="s">
        <v>4227</v>
      </c>
      <c r="R8679" t="s">
        <v>16062</v>
      </c>
      <c r="S8679" t="s">
        <v>390</v>
      </c>
      <c r="T8679" t="b">
        <v>1</v>
      </c>
    </row>
    <row r="8680" spans="1:20" x14ac:dyDescent="0.25">
      <c r="A8680" t="s">
        <v>259</v>
      </c>
      <c r="B8680" t="s">
        <v>382</v>
      </c>
      <c r="C8680" t="s">
        <v>294</v>
      </c>
      <c r="D8680" t="s">
        <v>4224</v>
      </c>
      <c r="E8680" t="s">
        <v>2525</v>
      </c>
      <c r="F8680" t="s">
        <v>2526</v>
      </c>
      <c r="G8680" t="s">
        <v>2526</v>
      </c>
      <c r="H8680">
        <v>1.04</v>
      </c>
      <c r="I8680" t="s">
        <v>265</v>
      </c>
      <c r="J8680" t="s">
        <v>242</v>
      </c>
      <c r="K8680" t="s">
        <v>243</v>
      </c>
      <c r="L8680" t="s">
        <v>244</v>
      </c>
      <c r="M8680">
        <v>0</v>
      </c>
      <c r="N8680">
        <v>1.04</v>
      </c>
      <c r="O8680" t="s">
        <v>386</v>
      </c>
      <c r="P8680" t="s">
        <v>16061</v>
      </c>
      <c r="Q8680" t="s">
        <v>4227</v>
      </c>
      <c r="R8680" t="s">
        <v>16062</v>
      </c>
      <c r="S8680" t="s">
        <v>390</v>
      </c>
      <c r="T8680" t="b">
        <v>1</v>
      </c>
    </row>
    <row r="8681" spans="1:20" x14ac:dyDescent="0.25">
      <c r="A8681" t="s">
        <v>259</v>
      </c>
      <c r="B8681" t="s">
        <v>260</v>
      </c>
      <c r="C8681" t="s">
        <v>237</v>
      </c>
      <c r="D8681" t="s">
        <v>1535</v>
      </c>
      <c r="E8681" t="s">
        <v>1578</v>
      </c>
      <c r="F8681" t="s">
        <v>9873</v>
      </c>
      <c r="G8681" t="s">
        <v>9873</v>
      </c>
      <c r="H8681">
        <v>0.755</v>
      </c>
      <c r="I8681" t="s">
        <v>265</v>
      </c>
      <c r="J8681" t="s">
        <v>242</v>
      </c>
      <c r="K8681" t="s">
        <v>243</v>
      </c>
      <c r="L8681" t="s">
        <v>244</v>
      </c>
      <c r="M8681">
        <v>0</v>
      </c>
      <c r="N8681">
        <v>0.755</v>
      </c>
      <c r="O8681" t="s">
        <v>324</v>
      </c>
      <c r="P8681" t="s">
        <v>3798</v>
      </c>
      <c r="Q8681" t="s">
        <v>1539</v>
      </c>
      <c r="R8681" t="s">
        <v>16063</v>
      </c>
      <c r="S8681" t="s">
        <v>270</v>
      </c>
      <c r="T8681" t="b">
        <v>0</v>
      </c>
    </row>
    <row r="8682" spans="1:20" x14ac:dyDescent="0.25">
      <c r="A8682" t="s">
        <v>259</v>
      </c>
      <c r="B8682" t="s">
        <v>260</v>
      </c>
      <c r="C8682" t="s">
        <v>294</v>
      </c>
      <c r="D8682" t="s">
        <v>1535</v>
      </c>
      <c r="E8682" t="s">
        <v>1578</v>
      </c>
      <c r="F8682" t="s">
        <v>9873</v>
      </c>
      <c r="G8682" t="s">
        <v>9873</v>
      </c>
      <c r="H8682">
        <v>0.23</v>
      </c>
      <c r="I8682" t="s">
        <v>265</v>
      </c>
      <c r="J8682" t="s">
        <v>242</v>
      </c>
      <c r="K8682" t="s">
        <v>243</v>
      </c>
      <c r="L8682" t="s">
        <v>244</v>
      </c>
      <c r="M8682">
        <v>0</v>
      </c>
      <c r="N8682">
        <v>0.23</v>
      </c>
      <c r="O8682" t="s">
        <v>324</v>
      </c>
      <c r="P8682" t="s">
        <v>3798</v>
      </c>
      <c r="Q8682" t="s">
        <v>1539</v>
      </c>
      <c r="R8682" t="s">
        <v>16063</v>
      </c>
      <c r="S8682" t="s">
        <v>270</v>
      </c>
      <c r="T8682" t="b">
        <v>0</v>
      </c>
    </row>
    <row r="8683" spans="1:20" x14ac:dyDescent="0.25">
      <c r="A8683" t="s">
        <v>259</v>
      </c>
      <c r="B8683" t="s">
        <v>260</v>
      </c>
      <c r="C8683" t="s">
        <v>237</v>
      </c>
      <c r="D8683" t="s">
        <v>701</v>
      </c>
      <c r="E8683" t="s">
        <v>13499</v>
      </c>
      <c r="F8683" t="s">
        <v>13499</v>
      </c>
      <c r="G8683" t="s">
        <v>16064</v>
      </c>
      <c r="H8683">
        <v>2.7519999999999998</v>
      </c>
      <c r="I8683" t="s">
        <v>265</v>
      </c>
      <c r="J8683" t="s">
        <v>242</v>
      </c>
      <c r="K8683" t="s">
        <v>243</v>
      </c>
      <c r="L8683" t="s">
        <v>244</v>
      </c>
      <c r="M8683">
        <v>0</v>
      </c>
      <c r="N8683">
        <v>2.7519999999999998</v>
      </c>
      <c r="O8683" t="s">
        <v>266</v>
      </c>
      <c r="P8683" t="s">
        <v>16065</v>
      </c>
      <c r="Q8683" t="s">
        <v>705</v>
      </c>
      <c r="R8683" t="s">
        <v>16066</v>
      </c>
      <c r="S8683" t="s">
        <v>270</v>
      </c>
      <c r="T8683" t="b">
        <v>1</v>
      </c>
    </row>
    <row r="8684" spans="1:20" x14ac:dyDescent="0.25">
      <c r="A8684" t="s">
        <v>259</v>
      </c>
      <c r="B8684" t="s">
        <v>260</v>
      </c>
      <c r="C8684" t="s">
        <v>237</v>
      </c>
      <c r="D8684" t="s">
        <v>2292</v>
      </c>
      <c r="E8684" t="s">
        <v>2007</v>
      </c>
      <c r="F8684" t="s">
        <v>5016</v>
      </c>
      <c r="G8684" t="s">
        <v>5017</v>
      </c>
      <c r="H8684">
        <v>5.3086000000000001E-2</v>
      </c>
      <c r="I8684" t="s">
        <v>265</v>
      </c>
      <c r="J8684" t="s">
        <v>242</v>
      </c>
      <c r="K8684" t="s">
        <v>243</v>
      </c>
      <c r="L8684" t="s">
        <v>244</v>
      </c>
      <c r="M8684">
        <v>0</v>
      </c>
      <c r="N8684">
        <v>5.3086000000000001E-2</v>
      </c>
      <c r="O8684" t="s">
        <v>372</v>
      </c>
      <c r="P8684" t="s">
        <v>16067</v>
      </c>
      <c r="Q8684" t="s">
        <v>2297</v>
      </c>
      <c r="R8684" t="s">
        <v>16068</v>
      </c>
      <c r="S8684" t="s">
        <v>270</v>
      </c>
      <c r="T8684" t="b">
        <v>1</v>
      </c>
    </row>
    <row r="8685" spans="1:20" x14ac:dyDescent="0.25">
      <c r="A8685" t="s">
        <v>259</v>
      </c>
      <c r="B8685" t="s">
        <v>260</v>
      </c>
      <c r="C8685" t="s">
        <v>237</v>
      </c>
      <c r="D8685" t="s">
        <v>8364</v>
      </c>
      <c r="E8685" t="s">
        <v>1931</v>
      </c>
      <c r="F8685" t="s">
        <v>1932</v>
      </c>
      <c r="G8685" t="s">
        <v>1932</v>
      </c>
      <c r="H8685">
        <v>0.36499999999999999</v>
      </c>
      <c r="I8685" t="s">
        <v>265</v>
      </c>
      <c r="J8685" t="s">
        <v>242</v>
      </c>
      <c r="K8685" t="s">
        <v>243</v>
      </c>
      <c r="L8685" t="s">
        <v>244</v>
      </c>
      <c r="M8685">
        <v>0</v>
      </c>
      <c r="N8685">
        <v>0.36499999999999999</v>
      </c>
      <c r="O8685" t="s">
        <v>324</v>
      </c>
      <c r="P8685" t="s">
        <v>16069</v>
      </c>
      <c r="Q8685" t="s">
        <v>8366</v>
      </c>
      <c r="R8685" t="s">
        <v>16070</v>
      </c>
      <c r="S8685" t="s">
        <v>270</v>
      </c>
      <c r="T8685" t="b">
        <v>1</v>
      </c>
    </row>
    <row r="8686" spans="1:20" x14ac:dyDescent="0.25">
      <c r="A8686" t="s">
        <v>259</v>
      </c>
      <c r="B8686" t="s">
        <v>260</v>
      </c>
      <c r="C8686" t="s">
        <v>294</v>
      </c>
      <c r="D8686" t="s">
        <v>8364</v>
      </c>
      <c r="E8686" t="s">
        <v>1931</v>
      </c>
      <c r="F8686" t="s">
        <v>1932</v>
      </c>
      <c r="G8686" t="s">
        <v>1932</v>
      </c>
      <c r="H8686">
        <v>0.33300000000000002</v>
      </c>
      <c r="I8686" t="s">
        <v>265</v>
      </c>
      <c r="J8686" t="s">
        <v>242</v>
      </c>
      <c r="K8686" t="s">
        <v>243</v>
      </c>
      <c r="L8686" t="s">
        <v>244</v>
      </c>
      <c r="M8686">
        <v>0</v>
      </c>
      <c r="N8686">
        <v>0.33300000000000002</v>
      </c>
      <c r="O8686" t="s">
        <v>324</v>
      </c>
      <c r="P8686" t="s">
        <v>16069</v>
      </c>
      <c r="Q8686" t="s">
        <v>8366</v>
      </c>
      <c r="R8686" t="s">
        <v>16070</v>
      </c>
      <c r="S8686" t="s">
        <v>270</v>
      </c>
      <c r="T8686" t="b">
        <v>1</v>
      </c>
    </row>
    <row r="8687" spans="1:20" x14ac:dyDescent="0.25">
      <c r="A8687" t="s">
        <v>259</v>
      </c>
      <c r="B8687" t="s">
        <v>271</v>
      </c>
      <c r="C8687" t="s">
        <v>237</v>
      </c>
      <c r="D8687" t="s">
        <v>16071</v>
      </c>
      <c r="F8687" t="s">
        <v>1325</v>
      </c>
      <c r="G8687" t="s">
        <v>8025</v>
      </c>
      <c r="H8687">
        <v>0</v>
      </c>
      <c r="I8687" t="s">
        <v>265</v>
      </c>
      <c r="J8687" t="s">
        <v>242</v>
      </c>
      <c r="K8687" t="s">
        <v>243</v>
      </c>
      <c r="L8687" t="s">
        <v>244</v>
      </c>
      <c r="M8687">
        <v>0</v>
      </c>
      <c r="N8687">
        <v>0</v>
      </c>
      <c r="O8687" t="s">
        <v>428</v>
      </c>
      <c r="P8687" t="s">
        <v>16072</v>
      </c>
      <c r="Q8687" t="s">
        <v>16073</v>
      </c>
      <c r="R8687" t="s">
        <v>16074</v>
      </c>
      <c r="S8687" t="s">
        <v>279</v>
      </c>
      <c r="T8687" t="b">
        <v>0</v>
      </c>
    </row>
    <row r="8688" spans="1:20" x14ac:dyDescent="0.25">
      <c r="A8688" t="s">
        <v>259</v>
      </c>
      <c r="B8688" t="s">
        <v>260</v>
      </c>
      <c r="C8688" t="s">
        <v>237</v>
      </c>
      <c r="D8688" t="s">
        <v>746</v>
      </c>
      <c r="E8688" t="s">
        <v>384</v>
      </c>
      <c r="F8688" t="s">
        <v>4650</v>
      </c>
      <c r="G8688" t="s">
        <v>4651</v>
      </c>
      <c r="H8688">
        <v>1.54E-2</v>
      </c>
      <c r="I8688" t="s">
        <v>265</v>
      </c>
      <c r="J8688" t="s">
        <v>242</v>
      </c>
      <c r="K8688" t="s">
        <v>243</v>
      </c>
      <c r="L8688" t="s">
        <v>244</v>
      </c>
      <c r="M8688">
        <v>0</v>
      </c>
      <c r="N8688">
        <v>1.54E-2</v>
      </c>
      <c r="O8688" t="s">
        <v>446</v>
      </c>
      <c r="P8688" t="s">
        <v>16075</v>
      </c>
      <c r="Q8688" t="s">
        <v>751</v>
      </c>
      <c r="R8688" t="s">
        <v>16076</v>
      </c>
      <c r="S8688" t="s">
        <v>270</v>
      </c>
      <c r="T8688" t="b">
        <v>1</v>
      </c>
    </row>
    <row r="8689" spans="1:20" x14ac:dyDescent="0.25">
      <c r="A8689" t="s">
        <v>259</v>
      </c>
      <c r="B8689" t="s">
        <v>260</v>
      </c>
      <c r="C8689" t="s">
        <v>237</v>
      </c>
      <c r="D8689" t="s">
        <v>1884</v>
      </c>
      <c r="E8689" t="s">
        <v>1885</v>
      </c>
      <c r="F8689" t="s">
        <v>7634</v>
      </c>
      <c r="G8689" t="s">
        <v>7635</v>
      </c>
      <c r="H8689">
        <v>0.13439999999999999</v>
      </c>
      <c r="I8689" t="s">
        <v>265</v>
      </c>
      <c r="J8689" t="s">
        <v>242</v>
      </c>
      <c r="K8689" t="s">
        <v>243</v>
      </c>
      <c r="L8689" t="s">
        <v>244</v>
      </c>
      <c r="M8689">
        <v>0</v>
      </c>
      <c r="N8689">
        <v>0.13439999999999999</v>
      </c>
      <c r="O8689" t="s">
        <v>372</v>
      </c>
      <c r="P8689" t="s">
        <v>16077</v>
      </c>
      <c r="Q8689" t="s">
        <v>1888</v>
      </c>
      <c r="R8689" t="s">
        <v>16078</v>
      </c>
      <c r="S8689" t="s">
        <v>270</v>
      </c>
      <c r="T8689" t="b">
        <v>1</v>
      </c>
    </row>
    <row r="8690" spans="1:20" x14ac:dyDescent="0.25">
      <c r="A8690" t="s">
        <v>259</v>
      </c>
      <c r="B8690" t="s">
        <v>260</v>
      </c>
      <c r="C8690" t="s">
        <v>294</v>
      </c>
      <c r="D8690" t="s">
        <v>1884</v>
      </c>
      <c r="E8690" t="s">
        <v>1885</v>
      </c>
      <c r="F8690" t="s">
        <v>7634</v>
      </c>
      <c r="G8690" t="s">
        <v>7635</v>
      </c>
      <c r="H8690">
        <v>5.4399999999999997E-2</v>
      </c>
      <c r="I8690" t="s">
        <v>265</v>
      </c>
      <c r="J8690" t="s">
        <v>242</v>
      </c>
      <c r="K8690" t="s">
        <v>243</v>
      </c>
      <c r="L8690" t="s">
        <v>244</v>
      </c>
      <c r="M8690">
        <v>0</v>
      </c>
      <c r="N8690">
        <v>5.4399999999999997E-2</v>
      </c>
      <c r="O8690" t="s">
        <v>290</v>
      </c>
      <c r="P8690" t="s">
        <v>16077</v>
      </c>
      <c r="Q8690" t="s">
        <v>1888</v>
      </c>
      <c r="R8690" t="s">
        <v>16078</v>
      </c>
      <c r="S8690" t="s">
        <v>270</v>
      </c>
      <c r="T8690" t="b">
        <v>1</v>
      </c>
    </row>
    <row r="8691" spans="1:20" x14ac:dyDescent="0.25">
      <c r="A8691" t="s">
        <v>259</v>
      </c>
      <c r="B8691" t="s">
        <v>260</v>
      </c>
      <c r="C8691" t="s">
        <v>237</v>
      </c>
      <c r="D8691" t="s">
        <v>1652</v>
      </c>
      <c r="E8691" t="s">
        <v>3301</v>
      </c>
      <c r="F8691" t="s">
        <v>16079</v>
      </c>
      <c r="G8691" t="s">
        <v>16079</v>
      </c>
      <c r="H8691">
        <v>0.90400000000000003</v>
      </c>
      <c r="I8691" t="s">
        <v>265</v>
      </c>
      <c r="J8691" t="s">
        <v>242</v>
      </c>
      <c r="K8691" t="s">
        <v>243</v>
      </c>
      <c r="L8691" t="s">
        <v>244</v>
      </c>
      <c r="M8691">
        <v>0</v>
      </c>
      <c r="N8691">
        <v>0.90400000000000003</v>
      </c>
      <c r="O8691" t="s">
        <v>324</v>
      </c>
      <c r="P8691" t="s">
        <v>16080</v>
      </c>
      <c r="Q8691" t="s">
        <v>1656</v>
      </c>
      <c r="R8691" t="s">
        <v>16081</v>
      </c>
      <c r="S8691" t="s">
        <v>270</v>
      </c>
      <c r="T8691" t="b">
        <v>1</v>
      </c>
    </row>
    <row r="8692" spans="1:20" x14ac:dyDescent="0.25">
      <c r="A8692" t="s">
        <v>259</v>
      </c>
      <c r="B8692" t="s">
        <v>260</v>
      </c>
      <c r="C8692" t="s">
        <v>336</v>
      </c>
      <c r="D8692" t="s">
        <v>1652</v>
      </c>
      <c r="E8692" t="s">
        <v>3301</v>
      </c>
      <c r="F8692" t="s">
        <v>16079</v>
      </c>
      <c r="G8692" t="s">
        <v>16079</v>
      </c>
      <c r="H8692">
        <v>4656</v>
      </c>
      <c r="I8692" t="s">
        <v>265</v>
      </c>
      <c r="J8692" t="s">
        <v>242</v>
      </c>
      <c r="K8692" t="s">
        <v>243</v>
      </c>
      <c r="L8692" t="s">
        <v>244</v>
      </c>
      <c r="M8692">
        <v>0</v>
      </c>
      <c r="N8692">
        <v>4656</v>
      </c>
      <c r="O8692" t="s">
        <v>324</v>
      </c>
      <c r="P8692" t="s">
        <v>16080</v>
      </c>
      <c r="Q8692" t="s">
        <v>1656</v>
      </c>
      <c r="R8692" t="s">
        <v>16082</v>
      </c>
      <c r="S8692" t="s">
        <v>270</v>
      </c>
      <c r="T8692" t="b">
        <v>1</v>
      </c>
    </row>
    <row r="8693" spans="1:20" x14ac:dyDescent="0.25">
      <c r="A8693" t="s">
        <v>259</v>
      </c>
      <c r="B8693" t="s">
        <v>260</v>
      </c>
      <c r="C8693" t="s">
        <v>336</v>
      </c>
      <c r="D8693" t="s">
        <v>1652</v>
      </c>
      <c r="E8693" t="s">
        <v>3301</v>
      </c>
      <c r="F8693" t="s">
        <v>16079</v>
      </c>
      <c r="G8693" t="s">
        <v>16079</v>
      </c>
      <c r="H8693">
        <v>8933</v>
      </c>
      <c r="I8693" t="s">
        <v>265</v>
      </c>
      <c r="J8693" t="s">
        <v>242</v>
      </c>
      <c r="K8693" t="s">
        <v>243</v>
      </c>
      <c r="L8693" t="s">
        <v>244</v>
      </c>
      <c r="M8693">
        <v>0</v>
      </c>
      <c r="N8693">
        <v>8933</v>
      </c>
      <c r="O8693" t="s">
        <v>324</v>
      </c>
      <c r="P8693" t="s">
        <v>16080</v>
      </c>
      <c r="Q8693" t="s">
        <v>1656</v>
      </c>
      <c r="R8693" t="s">
        <v>16083</v>
      </c>
      <c r="S8693" t="s">
        <v>270</v>
      </c>
      <c r="T8693" t="b">
        <v>1</v>
      </c>
    </row>
    <row r="8694" spans="1:20" x14ac:dyDescent="0.25">
      <c r="A8694" t="s">
        <v>259</v>
      </c>
      <c r="B8694" t="s">
        <v>260</v>
      </c>
      <c r="C8694" t="s">
        <v>237</v>
      </c>
      <c r="D8694" t="s">
        <v>869</v>
      </c>
      <c r="E8694" t="s">
        <v>2556</v>
      </c>
      <c r="F8694" t="s">
        <v>8704</v>
      </c>
      <c r="G8694" t="s">
        <v>8704</v>
      </c>
      <c r="H8694">
        <v>0.41</v>
      </c>
      <c r="I8694" t="s">
        <v>265</v>
      </c>
      <c r="J8694" t="s">
        <v>242</v>
      </c>
      <c r="K8694" t="s">
        <v>243</v>
      </c>
      <c r="L8694" t="s">
        <v>244</v>
      </c>
      <c r="M8694">
        <v>0</v>
      </c>
      <c r="N8694">
        <v>0.41</v>
      </c>
      <c r="O8694" t="s">
        <v>372</v>
      </c>
      <c r="P8694" t="s">
        <v>16084</v>
      </c>
      <c r="Q8694" t="s">
        <v>873</v>
      </c>
      <c r="R8694" t="s">
        <v>16085</v>
      </c>
      <c r="S8694" t="s">
        <v>270</v>
      </c>
      <c r="T8694" t="b">
        <v>1</v>
      </c>
    </row>
    <row r="8695" spans="1:20" x14ac:dyDescent="0.25">
      <c r="A8695" t="s">
        <v>259</v>
      </c>
      <c r="B8695" t="s">
        <v>260</v>
      </c>
      <c r="C8695" t="s">
        <v>237</v>
      </c>
      <c r="D8695" t="s">
        <v>635</v>
      </c>
      <c r="E8695" t="s">
        <v>1203</v>
      </c>
      <c r="F8695" t="s">
        <v>1204</v>
      </c>
      <c r="G8695" t="s">
        <v>1204</v>
      </c>
      <c r="H8695">
        <v>0.28799999999999998</v>
      </c>
      <c r="I8695" t="s">
        <v>265</v>
      </c>
      <c r="J8695" t="s">
        <v>242</v>
      </c>
      <c r="K8695" t="s">
        <v>243</v>
      </c>
      <c r="L8695" t="s">
        <v>244</v>
      </c>
      <c r="M8695">
        <v>0</v>
      </c>
      <c r="N8695">
        <v>0.28799999999999998</v>
      </c>
      <c r="O8695" t="s">
        <v>324</v>
      </c>
      <c r="P8695" t="s">
        <v>16086</v>
      </c>
      <c r="Q8695" t="s">
        <v>639</v>
      </c>
      <c r="R8695" t="s">
        <v>16087</v>
      </c>
      <c r="S8695" t="s">
        <v>270</v>
      </c>
      <c r="T8695" t="b">
        <v>1</v>
      </c>
    </row>
    <row r="8696" spans="1:20" x14ac:dyDescent="0.25">
      <c r="A8696" t="s">
        <v>259</v>
      </c>
      <c r="B8696" t="s">
        <v>260</v>
      </c>
      <c r="C8696" t="s">
        <v>237</v>
      </c>
      <c r="D8696" t="s">
        <v>412</v>
      </c>
      <c r="E8696" t="s">
        <v>1448</v>
      </c>
      <c r="F8696" t="s">
        <v>1449</v>
      </c>
      <c r="G8696" t="s">
        <v>1449</v>
      </c>
      <c r="H8696">
        <v>0.17699999999999999</v>
      </c>
      <c r="I8696" t="s">
        <v>265</v>
      </c>
      <c r="J8696" t="s">
        <v>242</v>
      </c>
      <c r="K8696" t="s">
        <v>243</v>
      </c>
      <c r="L8696" t="s">
        <v>244</v>
      </c>
      <c r="M8696">
        <v>0</v>
      </c>
      <c r="N8696">
        <v>0.17699999999999999</v>
      </c>
      <c r="O8696" t="s">
        <v>372</v>
      </c>
      <c r="P8696" t="s">
        <v>16088</v>
      </c>
      <c r="Q8696" t="s">
        <v>416</v>
      </c>
      <c r="R8696" t="s">
        <v>16089</v>
      </c>
      <c r="S8696" t="s">
        <v>270</v>
      </c>
      <c r="T8696" t="b">
        <v>1</v>
      </c>
    </row>
    <row r="8697" spans="1:20" x14ac:dyDescent="0.25">
      <c r="A8697" t="s">
        <v>259</v>
      </c>
      <c r="B8697" t="s">
        <v>260</v>
      </c>
      <c r="C8697" t="s">
        <v>237</v>
      </c>
      <c r="D8697" t="s">
        <v>1155</v>
      </c>
      <c r="E8697" t="s">
        <v>1829</v>
      </c>
      <c r="F8697" t="s">
        <v>1767</v>
      </c>
      <c r="G8697" t="s">
        <v>1767</v>
      </c>
      <c r="H8697">
        <v>1.056</v>
      </c>
      <c r="I8697" t="s">
        <v>265</v>
      </c>
      <c r="J8697" t="s">
        <v>242</v>
      </c>
      <c r="K8697" t="s">
        <v>243</v>
      </c>
      <c r="L8697" t="s">
        <v>244</v>
      </c>
      <c r="M8697">
        <v>0</v>
      </c>
      <c r="N8697">
        <v>1.056</v>
      </c>
      <c r="O8697" t="s">
        <v>952</v>
      </c>
      <c r="P8697" t="s">
        <v>7709</v>
      </c>
      <c r="Q8697" t="s">
        <v>1159</v>
      </c>
      <c r="R8697" t="s">
        <v>16090</v>
      </c>
      <c r="S8697" t="s">
        <v>270</v>
      </c>
      <c r="T8697" t="b">
        <v>0</v>
      </c>
    </row>
    <row r="8698" spans="1:20" x14ac:dyDescent="0.25">
      <c r="A8698" t="s">
        <v>259</v>
      </c>
      <c r="B8698" t="s">
        <v>260</v>
      </c>
      <c r="C8698" t="s">
        <v>294</v>
      </c>
      <c r="D8698" t="s">
        <v>1155</v>
      </c>
      <c r="E8698" t="s">
        <v>1829</v>
      </c>
      <c r="F8698" t="s">
        <v>1767</v>
      </c>
      <c r="G8698" t="s">
        <v>1767</v>
      </c>
      <c r="H8698">
        <v>0.74099999999999999</v>
      </c>
      <c r="I8698" t="s">
        <v>265</v>
      </c>
      <c r="J8698" t="s">
        <v>242</v>
      </c>
      <c r="K8698" t="s">
        <v>243</v>
      </c>
      <c r="L8698" t="s">
        <v>244</v>
      </c>
      <c r="M8698">
        <v>0</v>
      </c>
      <c r="N8698">
        <v>0.74099999999999999</v>
      </c>
      <c r="O8698" t="s">
        <v>1364</v>
      </c>
      <c r="P8698" t="s">
        <v>7709</v>
      </c>
      <c r="Q8698" t="s">
        <v>1159</v>
      </c>
      <c r="R8698" t="s">
        <v>16090</v>
      </c>
      <c r="S8698" t="s">
        <v>270</v>
      </c>
      <c r="T8698" t="b">
        <v>0</v>
      </c>
    </row>
    <row r="8699" spans="1:20" x14ac:dyDescent="0.25">
      <c r="A8699" t="s">
        <v>259</v>
      </c>
      <c r="B8699" t="s">
        <v>260</v>
      </c>
      <c r="C8699" t="s">
        <v>237</v>
      </c>
      <c r="D8699" t="s">
        <v>1155</v>
      </c>
      <c r="E8699" t="s">
        <v>3188</v>
      </c>
      <c r="F8699" t="s">
        <v>10577</v>
      </c>
      <c r="G8699" t="s">
        <v>10577</v>
      </c>
      <c r="H8699">
        <v>8.3951999999999999E-2</v>
      </c>
      <c r="I8699" t="s">
        <v>265</v>
      </c>
      <c r="J8699" t="s">
        <v>242</v>
      </c>
      <c r="K8699" t="s">
        <v>243</v>
      </c>
      <c r="L8699" t="s">
        <v>244</v>
      </c>
      <c r="M8699">
        <v>0</v>
      </c>
      <c r="N8699">
        <v>8.3951999999999999E-2</v>
      </c>
      <c r="O8699" t="s">
        <v>372</v>
      </c>
      <c r="P8699" t="s">
        <v>16091</v>
      </c>
      <c r="Q8699" t="s">
        <v>1159</v>
      </c>
      <c r="R8699" t="s">
        <v>16092</v>
      </c>
      <c r="S8699" t="s">
        <v>270</v>
      </c>
      <c r="T8699" t="b">
        <v>1</v>
      </c>
    </row>
    <row r="8700" spans="1:20" x14ac:dyDescent="0.25">
      <c r="A8700" t="s">
        <v>259</v>
      </c>
      <c r="B8700" t="s">
        <v>260</v>
      </c>
      <c r="C8700" t="s">
        <v>294</v>
      </c>
      <c r="D8700" t="s">
        <v>1155</v>
      </c>
      <c r="E8700" t="s">
        <v>3188</v>
      </c>
      <c r="F8700" t="s">
        <v>10577</v>
      </c>
      <c r="G8700" t="s">
        <v>10577</v>
      </c>
      <c r="H8700">
        <v>4.6027999999999999E-2</v>
      </c>
      <c r="I8700" t="s">
        <v>265</v>
      </c>
      <c r="J8700" t="s">
        <v>242</v>
      </c>
      <c r="K8700" t="s">
        <v>243</v>
      </c>
      <c r="L8700" t="s">
        <v>244</v>
      </c>
      <c r="M8700">
        <v>0</v>
      </c>
      <c r="N8700">
        <v>4.6027999999999999E-2</v>
      </c>
      <c r="O8700" t="s">
        <v>372</v>
      </c>
      <c r="P8700" t="s">
        <v>16091</v>
      </c>
      <c r="Q8700" t="s">
        <v>1159</v>
      </c>
      <c r="R8700" t="s">
        <v>16092</v>
      </c>
      <c r="S8700" t="s">
        <v>270</v>
      </c>
      <c r="T8700" t="b">
        <v>1</v>
      </c>
    </row>
    <row r="8701" spans="1:20" x14ac:dyDescent="0.25">
      <c r="A8701" t="s">
        <v>259</v>
      </c>
      <c r="B8701" t="s">
        <v>260</v>
      </c>
      <c r="C8701" t="s">
        <v>237</v>
      </c>
      <c r="D8701" t="s">
        <v>1025</v>
      </c>
      <c r="E8701" t="s">
        <v>753</v>
      </c>
      <c r="F8701" t="s">
        <v>9298</v>
      </c>
      <c r="G8701" t="s">
        <v>9299</v>
      </c>
      <c r="H8701">
        <v>0.90400000000000003</v>
      </c>
      <c r="I8701" t="s">
        <v>265</v>
      </c>
      <c r="J8701" t="s">
        <v>242</v>
      </c>
      <c r="K8701" t="s">
        <v>243</v>
      </c>
      <c r="L8701" t="s">
        <v>244</v>
      </c>
      <c r="M8701">
        <v>0</v>
      </c>
      <c r="N8701">
        <v>0.90400000000000003</v>
      </c>
      <c r="O8701" t="s">
        <v>660</v>
      </c>
      <c r="P8701" t="s">
        <v>16093</v>
      </c>
      <c r="Q8701" t="s">
        <v>1029</v>
      </c>
      <c r="R8701" t="s">
        <v>16094</v>
      </c>
      <c r="S8701" t="s">
        <v>270</v>
      </c>
      <c r="T8701" t="b">
        <v>1</v>
      </c>
    </row>
    <row r="8702" spans="1:20" x14ac:dyDescent="0.25">
      <c r="A8702" t="s">
        <v>259</v>
      </c>
      <c r="B8702" t="s">
        <v>260</v>
      </c>
      <c r="C8702" t="s">
        <v>237</v>
      </c>
      <c r="D8702" t="s">
        <v>1652</v>
      </c>
      <c r="E8702" t="s">
        <v>6059</v>
      </c>
      <c r="F8702" t="s">
        <v>10196</v>
      </c>
      <c r="G8702" t="s">
        <v>10196</v>
      </c>
      <c r="H8702">
        <v>0.36159999999999998</v>
      </c>
      <c r="I8702" t="s">
        <v>265</v>
      </c>
      <c r="J8702" t="s">
        <v>242</v>
      </c>
      <c r="K8702" t="s">
        <v>243</v>
      </c>
      <c r="L8702" t="s">
        <v>244</v>
      </c>
      <c r="M8702">
        <v>0</v>
      </c>
      <c r="N8702">
        <v>0.36159999999999998</v>
      </c>
      <c r="O8702" t="s">
        <v>372</v>
      </c>
      <c r="P8702" t="s">
        <v>16095</v>
      </c>
      <c r="Q8702" t="s">
        <v>1656</v>
      </c>
      <c r="R8702" t="s">
        <v>16096</v>
      </c>
      <c r="S8702" t="s">
        <v>270</v>
      </c>
      <c r="T8702" t="b">
        <v>1</v>
      </c>
    </row>
    <row r="8703" spans="1:20" x14ac:dyDescent="0.25">
      <c r="A8703" t="s">
        <v>236</v>
      </c>
      <c r="B8703" t="s">
        <v>236</v>
      </c>
      <c r="C8703" t="s">
        <v>336</v>
      </c>
      <c r="D8703" t="s">
        <v>3096</v>
      </c>
      <c r="E8703" t="s">
        <v>16097</v>
      </c>
      <c r="F8703" t="s">
        <v>16098</v>
      </c>
      <c r="G8703" t="s">
        <v>16099</v>
      </c>
      <c r="H8703">
        <v>31979</v>
      </c>
      <c r="I8703" t="s">
        <v>341</v>
      </c>
      <c r="J8703" t="s">
        <v>242</v>
      </c>
      <c r="K8703" t="s">
        <v>243</v>
      </c>
      <c r="L8703" t="s">
        <v>244</v>
      </c>
      <c r="M8703">
        <v>0</v>
      </c>
      <c r="N8703">
        <v>31979</v>
      </c>
      <c r="O8703" t="s">
        <v>316</v>
      </c>
      <c r="P8703" t="s">
        <v>2726</v>
      </c>
      <c r="Q8703" t="s">
        <v>3101</v>
      </c>
      <c r="R8703" t="s">
        <v>16100</v>
      </c>
      <c r="S8703" t="s">
        <v>249</v>
      </c>
      <c r="T8703" t="b">
        <v>0</v>
      </c>
    </row>
    <row r="8704" spans="1:20" x14ac:dyDescent="0.25">
      <c r="A8704" t="s">
        <v>236</v>
      </c>
      <c r="B8704" t="s">
        <v>236</v>
      </c>
      <c r="C8704" t="s">
        <v>336</v>
      </c>
      <c r="D8704" t="s">
        <v>3096</v>
      </c>
      <c r="E8704" t="s">
        <v>16097</v>
      </c>
      <c r="F8704" t="s">
        <v>16098</v>
      </c>
      <c r="G8704" t="s">
        <v>16099</v>
      </c>
      <c r="H8704">
        <v>88038</v>
      </c>
      <c r="I8704" t="s">
        <v>341</v>
      </c>
      <c r="J8704" t="s">
        <v>242</v>
      </c>
      <c r="K8704" t="s">
        <v>243</v>
      </c>
      <c r="L8704" t="s">
        <v>244</v>
      </c>
      <c r="M8704">
        <v>0</v>
      </c>
      <c r="N8704">
        <v>88038</v>
      </c>
      <c r="O8704" t="s">
        <v>316</v>
      </c>
      <c r="P8704" t="s">
        <v>2726</v>
      </c>
      <c r="Q8704" t="s">
        <v>3101</v>
      </c>
      <c r="R8704" t="s">
        <v>16101</v>
      </c>
      <c r="S8704" t="s">
        <v>249</v>
      </c>
      <c r="T8704" t="b">
        <v>0</v>
      </c>
    </row>
    <row r="8705" spans="1:20" x14ac:dyDescent="0.25">
      <c r="A8705" t="s">
        <v>236</v>
      </c>
      <c r="B8705" t="s">
        <v>236</v>
      </c>
      <c r="C8705" t="s">
        <v>237</v>
      </c>
      <c r="D8705" t="s">
        <v>362</v>
      </c>
      <c r="F8705" t="s">
        <v>7657</v>
      </c>
      <c r="G8705" t="s">
        <v>1022</v>
      </c>
      <c r="H8705">
        <v>0</v>
      </c>
      <c r="I8705" t="s">
        <v>254</v>
      </c>
      <c r="J8705" t="s">
        <v>242</v>
      </c>
      <c r="K8705" t="s">
        <v>243</v>
      </c>
      <c r="L8705" t="s">
        <v>244</v>
      </c>
      <c r="M8705">
        <v>0</v>
      </c>
      <c r="N8705">
        <v>0</v>
      </c>
      <c r="O8705" t="s">
        <v>927</v>
      </c>
      <c r="P8705" t="s">
        <v>1023</v>
      </c>
      <c r="Q8705" t="s">
        <v>367</v>
      </c>
      <c r="R8705" t="s">
        <v>7660</v>
      </c>
      <c r="S8705" t="s">
        <v>249</v>
      </c>
      <c r="T8705" t="b">
        <v>0</v>
      </c>
    </row>
    <row r="8706" spans="1:20" x14ac:dyDescent="0.25">
      <c r="A8706" t="s">
        <v>259</v>
      </c>
      <c r="B8706" t="s">
        <v>260</v>
      </c>
      <c r="C8706" t="s">
        <v>237</v>
      </c>
      <c r="D8706" t="s">
        <v>956</v>
      </c>
      <c r="E8706" t="s">
        <v>3226</v>
      </c>
      <c r="F8706" t="s">
        <v>14295</v>
      </c>
      <c r="G8706" t="s">
        <v>14295</v>
      </c>
      <c r="H8706">
        <v>0.30434600000000001</v>
      </c>
      <c r="I8706" t="s">
        <v>265</v>
      </c>
      <c r="J8706" t="s">
        <v>242</v>
      </c>
      <c r="K8706" t="s">
        <v>243</v>
      </c>
      <c r="L8706" t="s">
        <v>244</v>
      </c>
      <c r="M8706">
        <v>0</v>
      </c>
      <c r="N8706">
        <v>0.30434600000000001</v>
      </c>
      <c r="O8706" t="s">
        <v>372</v>
      </c>
      <c r="P8706" t="s">
        <v>16102</v>
      </c>
      <c r="Q8706" t="s">
        <v>960</v>
      </c>
      <c r="R8706" t="s">
        <v>16103</v>
      </c>
      <c r="S8706" t="s">
        <v>270</v>
      </c>
      <c r="T8706" t="b">
        <v>1</v>
      </c>
    </row>
    <row r="8707" spans="1:20" x14ac:dyDescent="0.25">
      <c r="A8707" t="s">
        <v>259</v>
      </c>
      <c r="B8707" t="s">
        <v>260</v>
      </c>
      <c r="C8707" t="s">
        <v>294</v>
      </c>
      <c r="D8707" t="s">
        <v>956</v>
      </c>
      <c r="E8707" t="s">
        <v>3226</v>
      </c>
      <c r="F8707" t="s">
        <v>14295</v>
      </c>
      <c r="G8707" t="s">
        <v>14295</v>
      </c>
      <c r="H8707">
        <v>0.1152</v>
      </c>
      <c r="I8707" t="s">
        <v>265</v>
      </c>
      <c r="J8707" t="s">
        <v>242</v>
      </c>
      <c r="K8707" t="s">
        <v>243</v>
      </c>
      <c r="L8707" t="s">
        <v>244</v>
      </c>
      <c r="M8707">
        <v>0</v>
      </c>
      <c r="N8707">
        <v>0.1152</v>
      </c>
      <c r="O8707" t="s">
        <v>372</v>
      </c>
      <c r="P8707" t="s">
        <v>16102</v>
      </c>
      <c r="Q8707" t="s">
        <v>960</v>
      </c>
      <c r="R8707" t="s">
        <v>16103</v>
      </c>
      <c r="S8707" t="s">
        <v>270</v>
      </c>
      <c r="T8707" t="b">
        <v>1</v>
      </c>
    </row>
    <row r="8708" spans="1:20" x14ac:dyDescent="0.25">
      <c r="A8708" t="s">
        <v>259</v>
      </c>
      <c r="B8708" t="s">
        <v>260</v>
      </c>
      <c r="C8708" t="s">
        <v>237</v>
      </c>
      <c r="D8708" t="s">
        <v>4111</v>
      </c>
      <c r="E8708" t="s">
        <v>9514</v>
      </c>
      <c r="F8708" t="s">
        <v>9515</v>
      </c>
      <c r="G8708" t="s">
        <v>9515</v>
      </c>
      <c r="H8708">
        <v>0.63400000000000001</v>
      </c>
      <c r="I8708" t="s">
        <v>265</v>
      </c>
      <c r="J8708" t="s">
        <v>242</v>
      </c>
      <c r="K8708" t="s">
        <v>243</v>
      </c>
      <c r="L8708" t="s">
        <v>244</v>
      </c>
      <c r="M8708">
        <v>0</v>
      </c>
      <c r="N8708">
        <v>0.63400000000000001</v>
      </c>
      <c r="O8708" t="s">
        <v>927</v>
      </c>
      <c r="P8708" t="s">
        <v>16104</v>
      </c>
      <c r="Q8708" t="s">
        <v>4114</v>
      </c>
      <c r="R8708" t="s">
        <v>16105</v>
      </c>
      <c r="S8708" t="s">
        <v>270</v>
      </c>
      <c r="T8708" t="b">
        <v>1</v>
      </c>
    </row>
    <row r="8709" spans="1:20" x14ac:dyDescent="0.25">
      <c r="A8709" t="s">
        <v>259</v>
      </c>
      <c r="B8709" t="s">
        <v>260</v>
      </c>
      <c r="C8709" t="s">
        <v>237</v>
      </c>
      <c r="D8709" t="s">
        <v>406</v>
      </c>
      <c r="E8709" t="s">
        <v>2329</v>
      </c>
      <c r="F8709" t="s">
        <v>2330</v>
      </c>
      <c r="G8709" t="s">
        <v>2330</v>
      </c>
      <c r="H8709">
        <v>1.4641</v>
      </c>
      <c r="I8709" t="s">
        <v>265</v>
      </c>
      <c r="J8709" t="s">
        <v>242</v>
      </c>
      <c r="K8709" t="s">
        <v>243</v>
      </c>
      <c r="L8709" t="s">
        <v>244</v>
      </c>
      <c r="M8709">
        <v>0</v>
      </c>
      <c r="N8709">
        <v>1.4641</v>
      </c>
      <c r="O8709" t="s">
        <v>298</v>
      </c>
      <c r="P8709" t="s">
        <v>16106</v>
      </c>
      <c r="Q8709" t="s">
        <v>410</v>
      </c>
      <c r="R8709" t="s">
        <v>16107</v>
      </c>
      <c r="S8709" t="s">
        <v>270</v>
      </c>
      <c r="T8709" t="b">
        <v>1</v>
      </c>
    </row>
    <row r="8710" spans="1:20" x14ac:dyDescent="0.25">
      <c r="A8710" t="s">
        <v>259</v>
      </c>
      <c r="B8710" t="s">
        <v>260</v>
      </c>
      <c r="C8710" t="s">
        <v>294</v>
      </c>
      <c r="D8710" t="s">
        <v>406</v>
      </c>
      <c r="E8710" t="s">
        <v>2329</v>
      </c>
      <c r="F8710" t="s">
        <v>2330</v>
      </c>
      <c r="G8710" t="s">
        <v>2330</v>
      </c>
      <c r="H8710">
        <v>1.0337000000000001</v>
      </c>
      <c r="I8710" t="s">
        <v>265</v>
      </c>
      <c r="J8710" t="s">
        <v>242</v>
      </c>
      <c r="K8710" t="s">
        <v>243</v>
      </c>
      <c r="L8710" t="s">
        <v>244</v>
      </c>
      <c r="M8710">
        <v>0</v>
      </c>
      <c r="N8710">
        <v>1.0337000000000001</v>
      </c>
      <c r="O8710" t="s">
        <v>298</v>
      </c>
      <c r="P8710" t="s">
        <v>16106</v>
      </c>
      <c r="Q8710" t="s">
        <v>410</v>
      </c>
      <c r="R8710" t="s">
        <v>16107</v>
      </c>
      <c r="S8710" t="s">
        <v>270</v>
      </c>
      <c r="T8710" t="b">
        <v>1</v>
      </c>
    </row>
    <row r="8711" spans="1:20" x14ac:dyDescent="0.25">
      <c r="A8711" t="s">
        <v>259</v>
      </c>
      <c r="B8711" t="s">
        <v>260</v>
      </c>
      <c r="C8711" t="s">
        <v>237</v>
      </c>
      <c r="D8711" t="s">
        <v>470</v>
      </c>
      <c r="E8711" t="s">
        <v>12136</v>
      </c>
      <c r="F8711" t="s">
        <v>16108</v>
      </c>
      <c r="G8711" t="s">
        <v>16108</v>
      </c>
      <c r="H8711">
        <v>22.31</v>
      </c>
      <c r="I8711" t="s">
        <v>265</v>
      </c>
      <c r="J8711" t="s">
        <v>242</v>
      </c>
      <c r="K8711" t="s">
        <v>243</v>
      </c>
      <c r="L8711" t="s">
        <v>244</v>
      </c>
      <c r="M8711">
        <v>0</v>
      </c>
      <c r="N8711">
        <v>22.31</v>
      </c>
      <c r="O8711" t="s">
        <v>283</v>
      </c>
      <c r="P8711" t="s">
        <v>1286</v>
      </c>
      <c r="Q8711" t="s">
        <v>474</v>
      </c>
      <c r="R8711" t="s">
        <v>16109</v>
      </c>
      <c r="S8711" t="s">
        <v>270</v>
      </c>
      <c r="T8711" t="b">
        <v>0</v>
      </c>
    </row>
    <row r="8712" spans="1:20" x14ac:dyDescent="0.25">
      <c r="A8712" t="s">
        <v>259</v>
      </c>
      <c r="B8712" t="s">
        <v>260</v>
      </c>
      <c r="C8712" t="s">
        <v>336</v>
      </c>
      <c r="D8712" t="s">
        <v>470</v>
      </c>
      <c r="E8712" t="s">
        <v>12136</v>
      </c>
      <c r="F8712" t="s">
        <v>16108</v>
      </c>
      <c r="G8712" t="s">
        <v>16108</v>
      </c>
      <c r="H8712">
        <v>113663</v>
      </c>
      <c r="I8712" t="s">
        <v>265</v>
      </c>
      <c r="J8712" t="s">
        <v>242</v>
      </c>
      <c r="K8712" t="s">
        <v>243</v>
      </c>
      <c r="L8712" t="s">
        <v>244</v>
      </c>
      <c r="M8712">
        <v>0</v>
      </c>
      <c r="N8712">
        <v>113663</v>
      </c>
      <c r="O8712" t="s">
        <v>881</v>
      </c>
      <c r="P8712" t="s">
        <v>1286</v>
      </c>
      <c r="Q8712" t="s">
        <v>474</v>
      </c>
      <c r="R8712" t="s">
        <v>16110</v>
      </c>
      <c r="S8712" t="s">
        <v>270</v>
      </c>
      <c r="T8712" t="b">
        <v>0</v>
      </c>
    </row>
    <row r="8713" spans="1:20" x14ac:dyDescent="0.25">
      <c r="A8713" t="s">
        <v>259</v>
      </c>
      <c r="B8713" t="s">
        <v>260</v>
      </c>
      <c r="C8713" t="s">
        <v>336</v>
      </c>
      <c r="D8713" t="s">
        <v>470</v>
      </c>
      <c r="E8713" t="s">
        <v>12136</v>
      </c>
      <c r="F8713" t="s">
        <v>16108</v>
      </c>
      <c r="G8713" t="s">
        <v>16108</v>
      </c>
      <c r="H8713">
        <v>164616</v>
      </c>
      <c r="I8713" t="s">
        <v>265</v>
      </c>
      <c r="J8713" t="s">
        <v>242</v>
      </c>
      <c r="K8713" t="s">
        <v>243</v>
      </c>
      <c r="L8713" t="s">
        <v>244</v>
      </c>
      <c r="M8713">
        <v>0</v>
      </c>
      <c r="N8713">
        <v>164616</v>
      </c>
      <c r="O8713" t="s">
        <v>881</v>
      </c>
      <c r="P8713" t="s">
        <v>1286</v>
      </c>
      <c r="Q8713" t="s">
        <v>474</v>
      </c>
      <c r="R8713" t="s">
        <v>16111</v>
      </c>
      <c r="S8713" t="s">
        <v>270</v>
      </c>
      <c r="T8713" t="b">
        <v>0</v>
      </c>
    </row>
    <row r="8714" spans="1:20" x14ac:dyDescent="0.25">
      <c r="A8714" t="s">
        <v>236</v>
      </c>
      <c r="B8714" t="s">
        <v>236</v>
      </c>
      <c r="C8714" t="s">
        <v>237</v>
      </c>
      <c r="D8714" t="s">
        <v>4909</v>
      </c>
      <c r="F8714" t="s">
        <v>600</v>
      </c>
      <c r="G8714" t="s">
        <v>4211</v>
      </c>
      <c r="H8714">
        <v>0</v>
      </c>
      <c r="I8714" t="s">
        <v>254</v>
      </c>
      <c r="J8714" t="s">
        <v>242</v>
      </c>
      <c r="K8714" t="s">
        <v>243</v>
      </c>
      <c r="L8714" t="s">
        <v>244</v>
      </c>
      <c r="M8714">
        <v>0</v>
      </c>
      <c r="N8714">
        <v>0</v>
      </c>
      <c r="O8714" t="s">
        <v>365</v>
      </c>
      <c r="P8714" t="s">
        <v>15716</v>
      </c>
      <c r="Q8714" t="s">
        <v>4912</v>
      </c>
      <c r="R8714" t="s">
        <v>6127</v>
      </c>
      <c r="S8714" t="s">
        <v>249</v>
      </c>
      <c r="T8714" t="b">
        <v>0</v>
      </c>
    </row>
    <row r="8715" spans="1:20" x14ac:dyDescent="0.25">
      <c r="A8715" t="s">
        <v>236</v>
      </c>
      <c r="B8715" t="s">
        <v>236</v>
      </c>
      <c r="C8715" t="s">
        <v>237</v>
      </c>
      <c r="D8715" t="s">
        <v>483</v>
      </c>
      <c r="F8715" t="s">
        <v>544</v>
      </c>
      <c r="G8715" t="s">
        <v>906</v>
      </c>
      <c r="H8715">
        <v>5.1999999999999998E-3</v>
      </c>
      <c r="I8715" t="s">
        <v>254</v>
      </c>
      <c r="J8715" t="s">
        <v>242</v>
      </c>
      <c r="K8715" t="s">
        <v>243</v>
      </c>
      <c r="L8715" t="s">
        <v>244</v>
      </c>
      <c r="M8715">
        <v>0</v>
      </c>
      <c r="N8715">
        <v>5.1999999999999998E-3</v>
      </c>
      <c r="O8715" t="s">
        <v>486</v>
      </c>
      <c r="P8715" t="s">
        <v>9098</v>
      </c>
      <c r="Q8715" t="s">
        <v>488</v>
      </c>
      <c r="R8715" t="s">
        <v>1916</v>
      </c>
      <c r="S8715" t="s">
        <v>249</v>
      </c>
      <c r="T8715" t="b">
        <v>0</v>
      </c>
    </row>
    <row r="8716" spans="1:20" x14ac:dyDescent="0.25">
      <c r="A8716" t="s">
        <v>236</v>
      </c>
      <c r="B8716" t="s">
        <v>236</v>
      </c>
      <c r="C8716" t="s">
        <v>237</v>
      </c>
      <c r="D8716" t="s">
        <v>392</v>
      </c>
      <c r="E8716" t="s">
        <v>251</v>
      </c>
      <c r="F8716" t="s">
        <v>252</v>
      </c>
      <c r="G8716" t="s">
        <v>2456</v>
      </c>
      <c r="H8716">
        <v>0</v>
      </c>
      <c r="I8716" t="s">
        <v>241</v>
      </c>
      <c r="J8716" t="s">
        <v>242</v>
      </c>
      <c r="K8716" t="s">
        <v>243</v>
      </c>
      <c r="L8716" t="s">
        <v>244</v>
      </c>
      <c r="M8716">
        <v>0</v>
      </c>
      <c r="N8716">
        <v>0</v>
      </c>
      <c r="O8716" t="s">
        <v>255</v>
      </c>
      <c r="P8716" t="s">
        <v>16112</v>
      </c>
      <c r="Q8716" t="s">
        <v>397</v>
      </c>
      <c r="R8716" t="s">
        <v>4396</v>
      </c>
      <c r="S8716" t="s">
        <v>249</v>
      </c>
      <c r="T8716" t="b">
        <v>1</v>
      </c>
    </row>
    <row r="8717" spans="1:20" x14ac:dyDescent="0.25">
      <c r="A8717" t="s">
        <v>259</v>
      </c>
      <c r="B8717" t="s">
        <v>260</v>
      </c>
      <c r="C8717" t="s">
        <v>237</v>
      </c>
      <c r="D8717" t="s">
        <v>1953</v>
      </c>
      <c r="E8717" t="s">
        <v>3410</v>
      </c>
      <c r="F8717" t="s">
        <v>3578</v>
      </c>
      <c r="G8717" t="s">
        <v>3578</v>
      </c>
      <c r="H8717">
        <v>0.33783999999999997</v>
      </c>
      <c r="I8717" t="s">
        <v>265</v>
      </c>
      <c r="J8717" t="s">
        <v>242</v>
      </c>
      <c r="K8717" t="s">
        <v>243</v>
      </c>
      <c r="L8717" t="s">
        <v>244</v>
      </c>
      <c r="M8717">
        <v>0</v>
      </c>
      <c r="N8717">
        <v>0.33783999999999997</v>
      </c>
      <c r="O8717" t="s">
        <v>372</v>
      </c>
      <c r="P8717" t="s">
        <v>16113</v>
      </c>
      <c r="Q8717" t="s">
        <v>1957</v>
      </c>
      <c r="R8717" t="s">
        <v>16114</v>
      </c>
      <c r="S8717" t="s">
        <v>270</v>
      </c>
      <c r="T8717" t="b">
        <v>1</v>
      </c>
    </row>
    <row r="8718" spans="1:20" x14ac:dyDescent="0.25">
      <c r="A8718" t="s">
        <v>259</v>
      </c>
      <c r="B8718" t="s">
        <v>260</v>
      </c>
      <c r="C8718" t="s">
        <v>294</v>
      </c>
      <c r="D8718" t="s">
        <v>1953</v>
      </c>
      <c r="E8718" t="s">
        <v>3410</v>
      </c>
      <c r="F8718" t="s">
        <v>3578</v>
      </c>
      <c r="G8718" t="s">
        <v>3578</v>
      </c>
      <c r="H8718">
        <v>0.18079999999999999</v>
      </c>
      <c r="I8718" t="s">
        <v>265</v>
      </c>
      <c r="J8718" t="s">
        <v>242</v>
      </c>
      <c r="K8718" t="s">
        <v>243</v>
      </c>
      <c r="L8718" t="s">
        <v>244</v>
      </c>
      <c r="M8718">
        <v>0</v>
      </c>
      <c r="N8718">
        <v>0.18079999999999999</v>
      </c>
      <c r="O8718" t="s">
        <v>1258</v>
      </c>
      <c r="P8718" t="s">
        <v>16113</v>
      </c>
      <c r="Q8718" t="s">
        <v>1957</v>
      </c>
      <c r="R8718" t="s">
        <v>16114</v>
      </c>
      <c r="S8718" t="s">
        <v>270</v>
      </c>
      <c r="T8718" t="b">
        <v>1</v>
      </c>
    </row>
    <row r="8719" spans="1:20" x14ac:dyDescent="0.25">
      <c r="A8719" t="s">
        <v>259</v>
      </c>
      <c r="B8719" t="s">
        <v>260</v>
      </c>
      <c r="C8719" t="s">
        <v>237</v>
      </c>
      <c r="D8719" t="s">
        <v>1953</v>
      </c>
      <c r="E8719" t="s">
        <v>4190</v>
      </c>
      <c r="F8719" t="s">
        <v>6441</v>
      </c>
      <c r="G8719" t="s">
        <v>6441</v>
      </c>
      <c r="H8719">
        <v>9.84</v>
      </c>
      <c r="I8719" t="s">
        <v>265</v>
      </c>
      <c r="J8719" t="s">
        <v>242</v>
      </c>
      <c r="K8719" t="s">
        <v>243</v>
      </c>
      <c r="L8719" t="s">
        <v>244</v>
      </c>
      <c r="M8719">
        <v>0</v>
      </c>
      <c r="N8719">
        <v>9.84</v>
      </c>
      <c r="O8719" t="s">
        <v>331</v>
      </c>
      <c r="P8719" t="s">
        <v>16115</v>
      </c>
      <c r="Q8719" t="s">
        <v>1957</v>
      </c>
      <c r="R8719" t="s">
        <v>16116</v>
      </c>
      <c r="S8719" t="s">
        <v>270</v>
      </c>
      <c r="T8719" t="b">
        <v>1</v>
      </c>
    </row>
    <row r="8720" spans="1:20" x14ac:dyDescent="0.25">
      <c r="A8720" t="s">
        <v>259</v>
      </c>
      <c r="B8720" t="s">
        <v>260</v>
      </c>
      <c r="C8720" t="s">
        <v>294</v>
      </c>
      <c r="D8720" t="s">
        <v>1953</v>
      </c>
      <c r="E8720" t="s">
        <v>4190</v>
      </c>
      <c r="F8720" t="s">
        <v>6441</v>
      </c>
      <c r="G8720" t="s">
        <v>6441</v>
      </c>
      <c r="H8720">
        <v>5.4240000000000004</v>
      </c>
      <c r="I8720" t="s">
        <v>265</v>
      </c>
      <c r="J8720" t="s">
        <v>242</v>
      </c>
      <c r="K8720" t="s">
        <v>243</v>
      </c>
      <c r="L8720" t="s">
        <v>244</v>
      </c>
      <c r="M8720">
        <v>0</v>
      </c>
      <c r="N8720">
        <v>5.4240000000000004</v>
      </c>
      <c r="O8720" t="s">
        <v>331</v>
      </c>
      <c r="P8720" t="s">
        <v>16115</v>
      </c>
      <c r="Q8720" t="s">
        <v>1957</v>
      </c>
      <c r="R8720" t="s">
        <v>16116</v>
      </c>
      <c r="S8720" t="s">
        <v>270</v>
      </c>
      <c r="T8720" t="b">
        <v>1</v>
      </c>
    </row>
    <row r="8721" spans="1:20" x14ac:dyDescent="0.25">
      <c r="A8721" t="s">
        <v>236</v>
      </c>
      <c r="B8721" t="s">
        <v>236</v>
      </c>
      <c r="C8721" t="s">
        <v>237</v>
      </c>
      <c r="D8721" t="s">
        <v>566</v>
      </c>
      <c r="E8721" t="s">
        <v>251</v>
      </c>
      <c r="F8721" t="s">
        <v>773</v>
      </c>
      <c r="G8721" t="s">
        <v>1486</v>
      </c>
      <c r="H8721">
        <v>0.13</v>
      </c>
      <c r="I8721" t="s">
        <v>254</v>
      </c>
      <c r="J8721" t="s">
        <v>242</v>
      </c>
      <c r="K8721" t="s">
        <v>243</v>
      </c>
      <c r="L8721" t="s">
        <v>244</v>
      </c>
      <c r="M8721">
        <v>0</v>
      </c>
      <c r="N8721">
        <v>0.13</v>
      </c>
      <c r="O8721" t="s">
        <v>255</v>
      </c>
      <c r="P8721" t="s">
        <v>16117</v>
      </c>
      <c r="Q8721" t="s">
        <v>571</v>
      </c>
      <c r="R8721" t="s">
        <v>776</v>
      </c>
      <c r="S8721" t="s">
        <v>249</v>
      </c>
      <c r="T8721" t="b">
        <v>1</v>
      </c>
    </row>
    <row r="8722" spans="1:20" x14ac:dyDescent="0.25">
      <c r="A8722" t="s">
        <v>259</v>
      </c>
      <c r="B8722" t="s">
        <v>260</v>
      </c>
      <c r="C8722" t="s">
        <v>237</v>
      </c>
      <c r="D8722" t="s">
        <v>2468</v>
      </c>
      <c r="E8722" t="s">
        <v>3818</v>
      </c>
      <c r="F8722" t="s">
        <v>9773</v>
      </c>
      <c r="G8722" t="s">
        <v>9774</v>
      </c>
      <c r="H8722">
        <v>2.8540000000000001</v>
      </c>
      <c r="I8722" t="s">
        <v>265</v>
      </c>
      <c r="J8722" t="s">
        <v>242</v>
      </c>
      <c r="K8722" t="s">
        <v>243</v>
      </c>
      <c r="L8722" t="s">
        <v>244</v>
      </c>
      <c r="M8722">
        <v>0</v>
      </c>
      <c r="N8722">
        <v>2.8540000000000001</v>
      </c>
      <c r="O8722" t="s">
        <v>266</v>
      </c>
      <c r="P8722" t="s">
        <v>16118</v>
      </c>
      <c r="Q8722" t="s">
        <v>2473</v>
      </c>
      <c r="R8722" t="s">
        <v>16119</v>
      </c>
      <c r="S8722" t="s">
        <v>270</v>
      </c>
      <c r="T8722" t="b">
        <v>1</v>
      </c>
    </row>
    <row r="8723" spans="1:20" x14ac:dyDescent="0.25">
      <c r="A8723" t="s">
        <v>259</v>
      </c>
      <c r="B8723" t="s">
        <v>260</v>
      </c>
      <c r="C8723" t="s">
        <v>294</v>
      </c>
      <c r="D8723" t="s">
        <v>2468</v>
      </c>
      <c r="E8723" t="s">
        <v>3818</v>
      </c>
      <c r="F8723" t="s">
        <v>9773</v>
      </c>
      <c r="G8723" t="s">
        <v>9774</v>
      </c>
      <c r="H8723">
        <v>0.83799999999999997</v>
      </c>
      <c r="I8723" t="s">
        <v>265</v>
      </c>
      <c r="J8723" t="s">
        <v>242</v>
      </c>
      <c r="K8723" t="s">
        <v>243</v>
      </c>
      <c r="L8723" t="s">
        <v>244</v>
      </c>
      <c r="M8723">
        <v>0</v>
      </c>
      <c r="N8723">
        <v>0.83799999999999997</v>
      </c>
      <c r="O8723" t="s">
        <v>266</v>
      </c>
      <c r="P8723" t="s">
        <v>16118</v>
      </c>
      <c r="Q8723" t="s">
        <v>2473</v>
      </c>
      <c r="R8723" t="s">
        <v>16119</v>
      </c>
      <c r="S8723" t="s">
        <v>270</v>
      </c>
      <c r="T8723" t="b">
        <v>1</v>
      </c>
    </row>
    <row r="8724" spans="1:20" x14ac:dyDescent="0.25">
      <c r="A8724" t="s">
        <v>259</v>
      </c>
      <c r="B8724" t="s">
        <v>260</v>
      </c>
      <c r="C8724" t="s">
        <v>237</v>
      </c>
      <c r="D8724" t="s">
        <v>2640</v>
      </c>
      <c r="E8724" t="s">
        <v>6090</v>
      </c>
      <c r="F8724" t="s">
        <v>16120</v>
      </c>
      <c r="G8724" t="s">
        <v>16121</v>
      </c>
      <c r="H8724">
        <v>5.6500000000000002E-2</v>
      </c>
      <c r="I8724" t="s">
        <v>265</v>
      </c>
      <c r="J8724" t="s">
        <v>242</v>
      </c>
      <c r="K8724" t="s">
        <v>243</v>
      </c>
      <c r="L8724" t="s">
        <v>244</v>
      </c>
      <c r="M8724">
        <v>0</v>
      </c>
      <c r="N8724">
        <v>5.6500000000000002E-2</v>
      </c>
      <c r="O8724" t="s">
        <v>446</v>
      </c>
      <c r="P8724" t="s">
        <v>16122</v>
      </c>
      <c r="Q8724" t="s">
        <v>2644</v>
      </c>
      <c r="R8724" t="s">
        <v>16123</v>
      </c>
      <c r="S8724" t="s">
        <v>270</v>
      </c>
      <c r="T8724" t="b">
        <v>1</v>
      </c>
    </row>
    <row r="8725" spans="1:20" x14ac:dyDescent="0.25">
      <c r="A8725" t="s">
        <v>236</v>
      </c>
      <c r="B8725" t="s">
        <v>236</v>
      </c>
      <c r="C8725" t="s">
        <v>237</v>
      </c>
      <c r="D8725" t="s">
        <v>250</v>
      </c>
      <c r="F8725" t="s">
        <v>791</v>
      </c>
      <c r="G8725" t="s">
        <v>1053</v>
      </c>
      <c r="H8725">
        <v>0</v>
      </c>
      <c r="I8725" t="s">
        <v>254</v>
      </c>
      <c r="J8725" t="s">
        <v>242</v>
      </c>
      <c r="K8725" t="s">
        <v>243</v>
      </c>
      <c r="L8725" t="s">
        <v>244</v>
      </c>
      <c r="M8725">
        <v>0</v>
      </c>
      <c r="N8725">
        <v>0</v>
      </c>
      <c r="O8725" t="s">
        <v>432</v>
      </c>
      <c r="P8725" t="s">
        <v>3991</v>
      </c>
      <c r="Q8725" t="s">
        <v>257</v>
      </c>
      <c r="R8725" t="s">
        <v>3156</v>
      </c>
      <c r="S8725" t="s">
        <v>249</v>
      </c>
      <c r="T8725" t="b">
        <v>0</v>
      </c>
    </row>
    <row r="8726" spans="1:20" x14ac:dyDescent="0.25">
      <c r="A8726" t="s">
        <v>259</v>
      </c>
      <c r="B8726" t="s">
        <v>260</v>
      </c>
      <c r="C8726" t="s">
        <v>237</v>
      </c>
      <c r="D8726" t="s">
        <v>2380</v>
      </c>
      <c r="E8726" t="s">
        <v>885</v>
      </c>
      <c r="F8726" t="s">
        <v>886</v>
      </c>
      <c r="G8726" t="s">
        <v>887</v>
      </c>
      <c r="H8726">
        <v>3.44E-2</v>
      </c>
      <c r="I8726" t="s">
        <v>265</v>
      </c>
      <c r="J8726" t="s">
        <v>242</v>
      </c>
      <c r="K8726" t="s">
        <v>243</v>
      </c>
      <c r="L8726" t="s">
        <v>244</v>
      </c>
      <c r="M8726">
        <v>0</v>
      </c>
      <c r="N8726">
        <v>3.44E-2</v>
      </c>
      <c r="O8726" t="s">
        <v>331</v>
      </c>
      <c r="P8726" t="s">
        <v>16124</v>
      </c>
      <c r="Q8726" t="s">
        <v>2384</v>
      </c>
      <c r="R8726" t="s">
        <v>16125</v>
      </c>
      <c r="S8726" t="s">
        <v>270</v>
      </c>
      <c r="T8726" t="b">
        <v>1</v>
      </c>
    </row>
    <row r="8727" spans="1:20" x14ac:dyDescent="0.25">
      <c r="A8727" t="s">
        <v>259</v>
      </c>
      <c r="B8727" t="s">
        <v>260</v>
      </c>
      <c r="C8727" t="s">
        <v>237</v>
      </c>
      <c r="D8727" t="s">
        <v>891</v>
      </c>
      <c r="E8727" t="s">
        <v>1601</v>
      </c>
      <c r="F8727" t="s">
        <v>12034</v>
      </c>
      <c r="G8727" t="s">
        <v>12035</v>
      </c>
      <c r="H8727">
        <v>2.2599999999999999E-2</v>
      </c>
      <c r="I8727" t="s">
        <v>265</v>
      </c>
      <c r="J8727" t="s">
        <v>242</v>
      </c>
      <c r="K8727" t="s">
        <v>243</v>
      </c>
      <c r="L8727" t="s">
        <v>244</v>
      </c>
      <c r="M8727">
        <v>0</v>
      </c>
      <c r="N8727">
        <v>2.2599999999999999E-2</v>
      </c>
      <c r="O8727" t="s">
        <v>324</v>
      </c>
      <c r="P8727" t="s">
        <v>16126</v>
      </c>
      <c r="Q8727" t="s">
        <v>895</v>
      </c>
      <c r="R8727" t="s">
        <v>16127</v>
      </c>
      <c r="S8727" t="s">
        <v>270</v>
      </c>
      <c r="T8727" t="b">
        <v>1</v>
      </c>
    </row>
    <row r="8728" spans="1:20" x14ac:dyDescent="0.25">
      <c r="A8728" t="s">
        <v>259</v>
      </c>
      <c r="B8728" t="s">
        <v>260</v>
      </c>
      <c r="C8728" t="s">
        <v>237</v>
      </c>
      <c r="D8728" t="s">
        <v>1305</v>
      </c>
      <c r="E8728" t="s">
        <v>4403</v>
      </c>
      <c r="F8728" t="s">
        <v>13480</v>
      </c>
      <c r="G8728" t="s">
        <v>13481</v>
      </c>
      <c r="H8728">
        <v>0.67862299999999998</v>
      </c>
      <c r="I8728" t="s">
        <v>265</v>
      </c>
      <c r="J8728" t="s">
        <v>242</v>
      </c>
      <c r="K8728" t="s">
        <v>243</v>
      </c>
      <c r="L8728" t="s">
        <v>244</v>
      </c>
      <c r="M8728">
        <v>0</v>
      </c>
      <c r="N8728">
        <v>0.67862299999999998</v>
      </c>
      <c r="O8728" t="s">
        <v>372</v>
      </c>
      <c r="P8728" t="s">
        <v>16128</v>
      </c>
      <c r="Q8728" t="s">
        <v>1311</v>
      </c>
      <c r="R8728" t="s">
        <v>16129</v>
      </c>
      <c r="S8728" t="s">
        <v>270</v>
      </c>
      <c r="T8728" t="b">
        <v>1</v>
      </c>
    </row>
    <row r="8729" spans="1:20" x14ac:dyDescent="0.25">
      <c r="A8729" t="s">
        <v>259</v>
      </c>
      <c r="B8729" t="s">
        <v>260</v>
      </c>
      <c r="C8729" t="s">
        <v>237</v>
      </c>
      <c r="D8729" t="s">
        <v>956</v>
      </c>
      <c r="E8729" t="s">
        <v>1181</v>
      </c>
      <c r="F8729" t="s">
        <v>1182</v>
      </c>
      <c r="G8729" t="s">
        <v>1182</v>
      </c>
      <c r="H8729">
        <v>1.8879999999999999</v>
      </c>
      <c r="I8729" t="s">
        <v>265</v>
      </c>
      <c r="J8729" t="s">
        <v>242</v>
      </c>
      <c r="K8729" t="s">
        <v>243</v>
      </c>
      <c r="L8729" t="s">
        <v>244</v>
      </c>
      <c r="M8729">
        <v>0</v>
      </c>
      <c r="N8729">
        <v>1.8879999999999999</v>
      </c>
      <c r="O8729" t="s">
        <v>324</v>
      </c>
      <c r="P8729" t="s">
        <v>16130</v>
      </c>
      <c r="Q8729" t="s">
        <v>960</v>
      </c>
      <c r="R8729" t="s">
        <v>16131</v>
      </c>
      <c r="S8729" t="s">
        <v>270</v>
      </c>
      <c r="T8729" t="b">
        <v>1</v>
      </c>
    </row>
    <row r="8730" spans="1:20" x14ac:dyDescent="0.25">
      <c r="A8730" t="s">
        <v>259</v>
      </c>
      <c r="B8730" t="s">
        <v>260</v>
      </c>
      <c r="C8730" t="s">
        <v>294</v>
      </c>
      <c r="D8730" t="s">
        <v>956</v>
      </c>
      <c r="E8730" t="s">
        <v>1181</v>
      </c>
      <c r="F8730" t="s">
        <v>1182</v>
      </c>
      <c r="G8730" t="s">
        <v>1182</v>
      </c>
      <c r="H8730">
        <v>1.1519999999999999</v>
      </c>
      <c r="I8730" t="s">
        <v>265</v>
      </c>
      <c r="J8730" t="s">
        <v>242</v>
      </c>
      <c r="K8730" t="s">
        <v>243</v>
      </c>
      <c r="L8730" t="s">
        <v>244</v>
      </c>
      <c r="M8730">
        <v>0</v>
      </c>
      <c r="N8730">
        <v>1.1519999999999999</v>
      </c>
      <c r="O8730" t="s">
        <v>324</v>
      </c>
      <c r="P8730" t="s">
        <v>16130</v>
      </c>
      <c r="Q8730" t="s">
        <v>960</v>
      </c>
      <c r="R8730" t="s">
        <v>16131</v>
      </c>
      <c r="S8730" t="s">
        <v>270</v>
      </c>
      <c r="T8730" t="b">
        <v>1</v>
      </c>
    </row>
    <row r="8731" spans="1:20" x14ac:dyDescent="0.25">
      <c r="A8731" t="s">
        <v>259</v>
      </c>
      <c r="B8731" t="s">
        <v>260</v>
      </c>
      <c r="C8731" t="s">
        <v>237</v>
      </c>
      <c r="D8731" t="s">
        <v>875</v>
      </c>
      <c r="E8731" t="s">
        <v>3738</v>
      </c>
      <c r="F8731" t="s">
        <v>16132</v>
      </c>
      <c r="G8731" t="s">
        <v>16132</v>
      </c>
      <c r="H8731">
        <v>6.8715999999999999</v>
      </c>
      <c r="I8731" t="s">
        <v>265</v>
      </c>
      <c r="J8731" t="s">
        <v>242</v>
      </c>
      <c r="K8731" t="s">
        <v>243</v>
      </c>
      <c r="L8731" t="s">
        <v>244</v>
      </c>
      <c r="M8731">
        <v>0</v>
      </c>
      <c r="N8731">
        <v>6.8715999999999999</v>
      </c>
      <c r="O8731" t="s">
        <v>298</v>
      </c>
      <c r="P8731" t="s">
        <v>16133</v>
      </c>
      <c r="Q8731" t="s">
        <v>879</v>
      </c>
      <c r="R8731" t="s">
        <v>16134</v>
      </c>
      <c r="S8731" t="s">
        <v>270</v>
      </c>
      <c r="T8731" t="b">
        <v>1</v>
      </c>
    </row>
    <row r="8732" spans="1:20" x14ac:dyDescent="0.25">
      <c r="A8732" t="s">
        <v>259</v>
      </c>
      <c r="B8732" t="s">
        <v>260</v>
      </c>
      <c r="C8732" t="s">
        <v>294</v>
      </c>
      <c r="D8732" t="s">
        <v>875</v>
      </c>
      <c r="E8732" t="s">
        <v>3738</v>
      </c>
      <c r="F8732" t="s">
        <v>16132</v>
      </c>
      <c r="G8732" t="s">
        <v>16132</v>
      </c>
      <c r="H8732">
        <v>4.9580000000000002</v>
      </c>
      <c r="I8732" t="s">
        <v>265</v>
      </c>
      <c r="J8732" t="s">
        <v>242</v>
      </c>
      <c r="K8732" t="s">
        <v>243</v>
      </c>
      <c r="L8732" t="s">
        <v>244</v>
      </c>
      <c r="M8732">
        <v>0</v>
      </c>
      <c r="N8732">
        <v>4.9580000000000002</v>
      </c>
      <c r="O8732" t="s">
        <v>298</v>
      </c>
      <c r="P8732" t="s">
        <v>16133</v>
      </c>
      <c r="Q8732" t="s">
        <v>879</v>
      </c>
      <c r="R8732" t="s">
        <v>16134</v>
      </c>
      <c r="S8732" t="s">
        <v>270</v>
      </c>
      <c r="T8732" t="b">
        <v>1</v>
      </c>
    </row>
    <row r="8733" spans="1:20" x14ac:dyDescent="0.25">
      <c r="A8733" t="s">
        <v>259</v>
      </c>
      <c r="B8733" t="s">
        <v>260</v>
      </c>
      <c r="C8733" t="s">
        <v>237</v>
      </c>
      <c r="D8733" t="s">
        <v>943</v>
      </c>
      <c r="E8733" t="s">
        <v>3364</v>
      </c>
      <c r="F8733" t="s">
        <v>8368</v>
      </c>
      <c r="G8733" t="s">
        <v>8368</v>
      </c>
      <c r="H8733">
        <v>3.488</v>
      </c>
      <c r="I8733" t="s">
        <v>265</v>
      </c>
      <c r="J8733" t="s">
        <v>242</v>
      </c>
      <c r="K8733" t="s">
        <v>243</v>
      </c>
      <c r="L8733" t="s">
        <v>244</v>
      </c>
      <c r="M8733">
        <v>0</v>
      </c>
      <c r="N8733">
        <v>3.488</v>
      </c>
      <c r="O8733" t="s">
        <v>324</v>
      </c>
      <c r="P8733" t="s">
        <v>12466</v>
      </c>
      <c r="Q8733" t="s">
        <v>947</v>
      </c>
      <c r="R8733" t="s">
        <v>16135</v>
      </c>
      <c r="S8733" t="s">
        <v>270</v>
      </c>
      <c r="T8733" t="b">
        <v>0</v>
      </c>
    </row>
    <row r="8734" spans="1:20" x14ac:dyDescent="0.25">
      <c r="A8734" t="s">
        <v>259</v>
      </c>
      <c r="B8734" t="s">
        <v>260</v>
      </c>
      <c r="C8734" t="s">
        <v>294</v>
      </c>
      <c r="D8734" t="s">
        <v>943</v>
      </c>
      <c r="E8734" t="s">
        <v>3364</v>
      </c>
      <c r="F8734" t="s">
        <v>8368</v>
      </c>
      <c r="G8734" t="s">
        <v>8368</v>
      </c>
      <c r="H8734">
        <v>2.016</v>
      </c>
      <c r="I8734" t="s">
        <v>265</v>
      </c>
      <c r="J8734" t="s">
        <v>242</v>
      </c>
      <c r="K8734" t="s">
        <v>243</v>
      </c>
      <c r="L8734" t="s">
        <v>244</v>
      </c>
      <c r="M8734">
        <v>0</v>
      </c>
      <c r="N8734">
        <v>2.016</v>
      </c>
      <c r="O8734" t="s">
        <v>324</v>
      </c>
      <c r="P8734" t="s">
        <v>12466</v>
      </c>
      <c r="Q8734" t="s">
        <v>947</v>
      </c>
      <c r="R8734" t="s">
        <v>16135</v>
      </c>
      <c r="S8734" t="s">
        <v>270</v>
      </c>
      <c r="T8734" t="b">
        <v>0</v>
      </c>
    </row>
    <row r="8735" spans="1:20" x14ac:dyDescent="0.25">
      <c r="A8735" t="s">
        <v>259</v>
      </c>
      <c r="B8735" t="s">
        <v>260</v>
      </c>
      <c r="C8735" t="s">
        <v>237</v>
      </c>
      <c r="D8735" t="s">
        <v>530</v>
      </c>
      <c r="E8735" t="s">
        <v>8544</v>
      </c>
      <c r="F8735" t="s">
        <v>9967</v>
      </c>
      <c r="G8735" t="s">
        <v>9968</v>
      </c>
      <c r="H8735">
        <v>1.1140000000000001</v>
      </c>
      <c r="I8735" t="s">
        <v>265</v>
      </c>
      <c r="J8735" t="s">
        <v>242</v>
      </c>
      <c r="K8735" t="s">
        <v>243</v>
      </c>
      <c r="L8735" t="s">
        <v>244</v>
      </c>
      <c r="M8735">
        <v>0</v>
      </c>
      <c r="N8735">
        <v>1.1140000000000001</v>
      </c>
      <c r="O8735" t="s">
        <v>518</v>
      </c>
      <c r="P8735" t="s">
        <v>16136</v>
      </c>
      <c r="Q8735" t="s">
        <v>534</v>
      </c>
      <c r="R8735" t="s">
        <v>16137</v>
      </c>
      <c r="S8735" t="s">
        <v>270</v>
      </c>
      <c r="T8735" t="b">
        <v>1</v>
      </c>
    </row>
    <row r="8736" spans="1:20" x14ac:dyDescent="0.25">
      <c r="A8736" t="s">
        <v>259</v>
      </c>
      <c r="B8736" t="s">
        <v>260</v>
      </c>
      <c r="C8736" t="s">
        <v>237</v>
      </c>
      <c r="D8736" t="s">
        <v>643</v>
      </c>
      <c r="E8736" t="s">
        <v>5714</v>
      </c>
      <c r="F8736" t="s">
        <v>5715</v>
      </c>
      <c r="G8736" t="s">
        <v>5715</v>
      </c>
      <c r="H8736">
        <v>1.008</v>
      </c>
      <c r="I8736" t="s">
        <v>265</v>
      </c>
      <c r="J8736" t="s">
        <v>242</v>
      </c>
      <c r="K8736" t="s">
        <v>243</v>
      </c>
      <c r="L8736" t="s">
        <v>244</v>
      </c>
      <c r="M8736">
        <v>0</v>
      </c>
      <c r="N8736">
        <v>1.008</v>
      </c>
      <c r="O8736" t="s">
        <v>324</v>
      </c>
      <c r="P8736" t="s">
        <v>12970</v>
      </c>
      <c r="Q8736" t="s">
        <v>647</v>
      </c>
      <c r="R8736" t="s">
        <v>16138</v>
      </c>
      <c r="S8736" t="s">
        <v>270</v>
      </c>
      <c r="T8736" t="b">
        <v>0</v>
      </c>
    </row>
    <row r="8737" spans="1:20" x14ac:dyDescent="0.25">
      <c r="A8737" t="s">
        <v>259</v>
      </c>
      <c r="B8737" t="s">
        <v>260</v>
      </c>
      <c r="C8737" t="s">
        <v>336</v>
      </c>
      <c r="D8737" t="s">
        <v>643</v>
      </c>
      <c r="E8737" t="s">
        <v>5714</v>
      </c>
      <c r="F8737" t="s">
        <v>5715</v>
      </c>
      <c r="G8737" t="s">
        <v>5715</v>
      </c>
      <c r="H8737">
        <v>5210</v>
      </c>
      <c r="I8737" t="s">
        <v>265</v>
      </c>
      <c r="J8737" t="s">
        <v>242</v>
      </c>
      <c r="K8737" t="s">
        <v>243</v>
      </c>
      <c r="L8737" t="s">
        <v>244</v>
      </c>
      <c r="M8737">
        <v>0</v>
      </c>
      <c r="N8737">
        <v>5210</v>
      </c>
      <c r="O8737" t="s">
        <v>324</v>
      </c>
      <c r="P8737" t="s">
        <v>12970</v>
      </c>
      <c r="Q8737" t="s">
        <v>647</v>
      </c>
      <c r="R8737" t="s">
        <v>16139</v>
      </c>
      <c r="S8737" t="s">
        <v>270</v>
      </c>
      <c r="T8737" t="b">
        <v>0</v>
      </c>
    </row>
    <row r="8738" spans="1:20" x14ac:dyDescent="0.25">
      <c r="A8738" t="s">
        <v>259</v>
      </c>
      <c r="B8738" t="s">
        <v>260</v>
      </c>
      <c r="C8738" t="s">
        <v>336</v>
      </c>
      <c r="D8738" t="s">
        <v>643</v>
      </c>
      <c r="E8738" t="s">
        <v>5714</v>
      </c>
      <c r="F8738" t="s">
        <v>5715</v>
      </c>
      <c r="G8738" t="s">
        <v>5715</v>
      </c>
      <c r="H8738">
        <v>10066</v>
      </c>
      <c r="I8738" t="s">
        <v>265</v>
      </c>
      <c r="J8738" t="s">
        <v>242</v>
      </c>
      <c r="K8738" t="s">
        <v>243</v>
      </c>
      <c r="L8738" t="s">
        <v>244</v>
      </c>
      <c r="M8738">
        <v>0</v>
      </c>
      <c r="N8738">
        <v>10066</v>
      </c>
      <c r="O8738" t="s">
        <v>324</v>
      </c>
      <c r="P8738" t="s">
        <v>12970</v>
      </c>
      <c r="Q8738" t="s">
        <v>647</v>
      </c>
      <c r="R8738" t="s">
        <v>16140</v>
      </c>
      <c r="S8738" t="s">
        <v>270</v>
      </c>
      <c r="T8738" t="b">
        <v>0</v>
      </c>
    </row>
    <row r="8739" spans="1:20" x14ac:dyDescent="0.25">
      <c r="A8739" t="s">
        <v>259</v>
      </c>
      <c r="B8739" t="s">
        <v>260</v>
      </c>
      <c r="C8739" t="s">
        <v>237</v>
      </c>
      <c r="D8739" t="s">
        <v>1352</v>
      </c>
      <c r="E8739" t="s">
        <v>848</v>
      </c>
      <c r="F8739" t="s">
        <v>849</v>
      </c>
      <c r="G8739" t="s">
        <v>849</v>
      </c>
      <c r="H8739">
        <v>6.7199999999999996E-2</v>
      </c>
      <c r="I8739" t="s">
        <v>265</v>
      </c>
      <c r="J8739" t="s">
        <v>242</v>
      </c>
      <c r="K8739" t="s">
        <v>243</v>
      </c>
      <c r="L8739" t="s">
        <v>244</v>
      </c>
      <c r="M8739">
        <v>0</v>
      </c>
      <c r="N8739">
        <v>6.7199999999999996E-2</v>
      </c>
      <c r="O8739" t="s">
        <v>446</v>
      </c>
      <c r="P8739" t="s">
        <v>16141</v>
      </c>
      <c r="Q8739" t="s">
        <v>1356</v>
      </c>
      <c r="R8739" t="s">
        <v>16142</v>
      </c>
      <c r="S8739" t="s">
        <v>270</v>
      </c>
      <c r="T8739" t="b">
        <v>1</v>
      </c>
    </row>
    <row r="8740" spans="1:20" x14ac:dyDescent="0.25">
      <c r="A8740" t="s">
        <v>259</v>
      </c>
      <c r="B8740" t="s">
        <v>260</v>
      </c>
      <c r="C8740" t="s">
        <v>336</v>
      </c>
      <c r="D8740" t="s">
        <v>1352</v>
      </c>
      <c r="E8740" t="s">
        <v>848</v>
      </c>
      <c r="F8740" t="s">
        <v>849</v>
      </c>
      <c r="G8740" t="s">
        <v>849</v>
      </c>
      <c r="H8740">
        <v>347</v>
      </c>
      <c r="I8740" t="s">
        <v>265</v>
      </c>
      <c r="J8740" t="s">
        <v>242</v>
      </c>
      <c r="K8740" t="s">
        <v>243</v>
      </c>
      <c r="L8740" t="s">
        <v>244</v>
      </c>
      <c r="M8740">
        <v>0</v>
      </c>
      <c r="N8740">
        <v>347</v>
      </c>
      <c r="O8740" t="s">
        <v>446</v>
      </c>
      <c r="P8740" t="s">
        <v>16141</v>
      </c>
      <c r="Q8740" t="s">
        <v>1356</v>
      </c>
      <c r="R8740" t="s">
        <v>16143</v>
      </c>
      <c r="S8740" t="s">
        <v>270</v>
      </c>
      <c r="T8740" t="b">
        <v>1</v>
      </c>
    </row>
    <row r="8741" spans="1:20" x14ac:dyDescent="0.25">
      <c r="A8741" t="s">
        <v>259</v>
      </c>
      <c r="B8741" t="s">
        <v>260</v>
      </c>
      <c r="C8741" t="s">
        <v>336</v>
      </c>
      <c r="D8741" t="s">
        <v>1352</v>
      </c>
      <c r="E8741" t="s">
        <v>848</v>
      </c>
      <c r="F8741" t="s">
        <v>849</v>
      </c>
      <c r="G8741" t="s">
        <v>849</v>
      </c>
      <c r="H8741">
        <v>671</v>
      </c>
      <c r="I8741" t="s">
        <v>265</v>
      </c>
      <c r="J8741" t="s">
        <v>242</v>
      </c>
      <c r="K8741" t="s">
        <v>243</v>
      </c>
      <c r="L8741" t="s">
        <v>244</v>
      </c>
      <c r="M8741">
        <v>0</v>
      </c>
      <c r="N8741">
        <v>671</v>
      </c>
      <c r="O8741" t="s">
        <v>446</v>
      </c>
      <c r="P8741" t="s">
        <v>16141</v>
      </c>
      <c r="Q8741" t="s">
        <v>1356</v>
      </c>
      <c r="R8741" t="s">
        <v>16144</v>
      </c>
      <c r="S8741" t="s">
        <v>270</v>
      </c>
      <c r="T8741" t="b">
        <v>1</v>
      </c>
    </row>
    <row r="8742" spans="1:20" x14ac:dyDescent="0.25">
      <c r="A8742" t="s">
        <v>259</v>
      </c>
      <c r="B8742" t="s">
        <v>260</v>
      </c>
      <c r="C8742" t="s">
        <v>237</v>
      </c>
      <c r="D8742" t="s">
        <v>2727</v>
      </c>
      <c r="E8742" t="s">
        <v>15440</v>
      </c>
      <c r="F8742" t="s">
        <v>15441</v>
      </c>
      <c r="G8742" t="s">
        <v>15441</v>
      </c>
      <c r="H8742">
        <v>0.27200000000000002</v>
      </c>
      <c r="I8742" t="s">
        <v>265</v>
      </c>
      <c r="J8742" t="s">
        <v>242</v>
      </c>
      <c r="K8742" t="s">
        <v>243</v>
      </c>
      <c r="L8742" t="s">
        <v>244</v>
      </c>
      <c r="M8742">
        <v>0</v>
      </c>
      <c r="N8742">
        <v>0.27200000000000002</v>
      </c>
      <c r="O8742" t="s">
        <v>576</v>
      </c>
      <c r="P8742" t="s">
        <v>16145</v>
      </c>
      <c r="Q8742" t="s">
        <v>2731</v>
      </c>
      <c r="R8742" t="s">
        <v>16146</v>
      </c>
      <c r="S8742" t="s">
        <v>270</v>
      </c>
      <c r="T8742" t="b">
        <v>1</v>
      </c>
    </row>
    <row r="8743" spans="1:20" x14ac:dyDescent="0.25">
      <c r="A8743" t="s">
        <v>236</v>
      </c>
      <c r="B8743" t="s">
        <v>236</v>
      </c>
      <c r="C8743" t="s">
        <v>237</v>
      </c>
      <c r="D8743" t="s">
        <v>314</v>
      </c>
      <c r="F8743" t="s">
        <v>484</v>
      </c>
      <c r="G8743" t="s">
        <v>5620</v>
      </c>
      <c r="H8743">
        <v>0.2</v>
      </c>
      <c r="I8743">
        <v>100</v>
      </c>
      <c r="J8743" t="s">
        <v>242</v>
      </c>
      <c r="K8743" t="s">
        <v>243</v>
      </c>
      <c r="L8743" t="s">
        <v>244</v>
      </c>
      <c r="M8743">
        <v>0</v>
      </c>
      <c r="N8743">
        <v>0.2</v>
      </c>
      <c r="O8743" t="s">
        <v>569</v>
      </c>
      <c r="P8743" t="s">
        <v>16147</v>
      </c>
      <c r="Q8743" t="s">
        <v>318</v>
      </c>
      <c r="R8743" t="s">
        <v>1479</v>
      </c>
      <c r="S8743" t="s">
        <v>249</v>
      </c>
      <c r="T8743" t="b">
        <v>1</v>
      </c>
    </row>
    <row r="8744" spans="1:20" x14ac:dyDescent="0.25">
      <c r="A8744" t="s">
        <v>259</v>
      </c>
      <c r="B8744" t="s">
        <v>6601</v>
      </c>
      <c r="C8744" t="s">
        <v>237</v>
      </c>
      <c r="D8744" t="s">
        <v>16148</v>
      </c>
      <c r="E8744" t="s">
        <v>16149</v>
      </c>
      <c r="F8744" t="s">
        <v>16150</v>
      </c>
      <c r="G8744" t="s">
        <v>16150</v>
      </c>
      <c r="H8744">
        <v>247.25</v>
      </c>
      <c r="I8744" t="s">
        <v>6605</v>
      </c>
      <c r="J8744" t="s">
        <v>242</v>
      </c>
      <c r="K8744" t="s">
        <v>243</v>
      </c>
      <c r="L8744" t="s">
        <v>244</v>
      </c>
      <c r="M8744">
        <v>0</v>
      </c>
      <c r="N8744">
        <v>247.25</v>
      </c>
      <c r="O8744" t="s">
        <v>446</v>
      </c>
      <c r="P8744" t="s">
        <v>16151</v>
      </c>
      <c r="Q8744" t="s">
        <v>16152</v>
      </c>
      <c r="R8744" t="s">
        <v>16153</v>
      </c>
      <c r="S8744" t="s">
        <v>6609</v>
      </c>
      <c r="T8744" t="b">
        <v>1</v>
      </c>
    </row>
    <row r="8745" spans="1:20" x14ac:dyDescent="0.25">
      <c r="A8745" t="s">
        <v>259</v>
      </c>
      <c r="B8745" t="s">
        <v>260</v>
      </c>
      <c r="C8745" t="s">
        <v>237</v>
      </c>
      <c r="D8745" t="s">
        <v>3572</v>
      </c>
      <c r="E8745" t="s">
        <v>4757</v>
      </c>
      <c r="F8745" t="s">
        <v>15652</v>
      </c>
      <c r="G8745" t="s">
        <v>15652</v>
      </c>
      <c r="H8745">
        <v>0.30099999999999999</v>
      </c>
      <c r="I8745" t="s">
        <v>265</v>
      </c>
      <c r="J8745" t="s">
        <v>242</v>
      </c>
      <c r="K8745" t="s">
        <v>243</v>
      </c>
      <c r="L8745" t="s">
        <v>244</v>
      </c>
      <c r="M8745">
        <v>0</v>
      </c>
      <c r="N8745">
        <v>0.30099999999999999</v>
      </c>
      <c r="O8745" t="s">
        <v>952</v>
      </c>
      <c r="P8745" t="s">
        <v>14302</v>
      </c>
      <c r="Q8745" t="s">
        <v>3576</v>
      </c>
      <c r="R8745" t="s">
        <v>16154</v>
      </c>
      <c r="S8745" t="s">
        <v>270</v>
      </c>
      <c r="T8745" t="b">
        <v>0</v>
      </c>
    </row>
    <row r="8746" spans="1:20" x14ac:dyDescent="0.25">
      <c r="A8746" t="s">
        <v>259</v>
      </c>
      <c r="B8746" t="s">
        <v>260</v>
      </c>
      <c r="C8746" t="s">
        <v>294</v>
      </c>
      <c r="D8746" t="s">
        <v>3572</v>
      </c>
      <c r="E8746" t="s">
        <v>4757</v>
      </c>
      <c r="F8746" t="s">
        <v>15652</v>
      </c>
      <c r="G8746" t="s">
        <v>15652</v>
      </c>
      <c r="H8746">
        <v>7.6999999999999999E-2</v>
      </c>
      <c r="I8746" t="s">
        <v>265</v>
      </c>
      <c r="J8746" t="s">
        <v>242</v>
      </c>
      <c r="K8746" t="s">
        <v>243</v>
      </c>
      <c r="L8746" t="s">
        <v>244</v>
      </c>
      <c r="M8746">
        <v>0</v>
      </c>
      <c r="N8746">
        <v>7.6999999999999999E-2</v>
      </c>
      <c r="O8746" t="s">
        <v>952</v>
      </c>
      <c r="P8746" t="s">
        <v>14302</v>
      </c>
      <c r="Q8746" t="s">
        <v>3576</v>
      </c>
      <c r="R8746" t="s">
        <v>16154</v>
      </c>
      <c r="S8746" t="s">
        <v>270</v>
      </c>
      <c r="T8746" t="b">
        <v>0</v>
      </c>
    </row>
    <row r="8747" spans="1:20" x14ac:dyDescent="0.25">
      <c r="A8747" t="s">
        <v>259</v>
      </c>
      <c r="B8747" t="s">
        <v>260</v>
      </c>
      <c r="C8747" t="s">
        <v>237</v>
      </c>
      <c r="D8747" t="s">
        <v>1382</v>
      </c>
      <c r="E8747" t="s">
        <v>2550</v>
      </c>
      <c r="F8747" t="s">
        <v>4031</v>
      </c>
      <c r="G8747" t="s">
        <v>4032</v>
      </c>
      <c r="H8747">
        <v>1.4537659999999999</v>
      </c>
      <c r="I8747" t="s">
        <v>265</v>
      </c>
      <c r="J8747" t="s">
        <v>242</v>
      </c>
      <c r="K8747" t="s">
        <v>243</v>
      </c>
      <c r="L8747" t="s">
        <v>244</v>
      </c>
      <c r="M8747">
        <v>0</v>
      </c>
      <c r="N8747">
        <v>1.4537659999999999</v>
      </c>
      <c r="O8747" t="s">
        <v>372</v>
      </c>
      <c r="P8747" t="s">
        <v>16155</v>
      </c>
      <c r="Q8747" t="s">
        <v>1387</v>
      </c>
      <c r="R8747" t="s">
        <v>16156</v>
      </c>
      <c r="S8747" t="s">
        <v>270</v>
      </c>
      <c r="T8747" t="b">
        <v>1</v>
      </c>
    </row>
    <row r="8748" spans="1:20" x14ac:dyDescent="0.25">
      <c r="A8748" t="s">
        <v>259</v>
      </c>
      <c r="B8748" t="s">
        <v>260</v>
      </c>
      <c r="C8748" t="s">
        <v>294</v>
      </c>
      <c r="D8748" t="s">
        <v>1382</v>
      </c>
      <c r="E8748" t="s">
        <v>2550</v>
      </c>
      <c r="F8748" t="s">
        <v>4031</v>
      </c>
      <c r="G8748" t="s">
        <v>4032</v>
      </c>
      <c r="H8748">
        <v>0.52024300000000001</v>
      </c>
      <c r="I8748" t="s">
        <v>265</v>
      </c>
      <c r="J8748" t="s">
        <v>242</v>
      </c>
      <c r="K8748" t="s">
        <v>243</v>
      </c>
      <c r="L8748" t="s">
        <v>244</v>
      </c>
      <c r="M8748">
        <v>0</v>
      </c>
      <c r="N8748">
        <v>0.52024300000000001</v>
      </c>
      <c r="O8748" t="s">
        <v>372</v>
      </c>
      <c r="P8748" t="s">
        <v>16155</v>
      </c>
      <c r="Q8748" t="s">
        <v>1387</v>
      </c>
      <c r="R8748" t="s">
        <v>16156</v>
      </c>
      <c r="S8748" t="s">
        <v>270</v>
      </c>
      <c r="T8748" t="b">
        <v>1</v>
      </c>
    </row>
    <row r="8749" spans="1:20" x14ac:dyDescent="0.25">
      <c r="A8749" t="s">
        <v>259</v>
      </c>
      <c r="B8749" t="s">
        <v>260</v>
      </c>
      <c r="C8749" t="s">
        <v>237</v>
      </c>
      <c r="D8749" t="s">
        <v>2690</v>
      </c>
      <c r="E8749" t="s">
        <v>5709</v>
      </c>
      <c r="F8749" t="s">
        <v>16157</v>
      </c>
      <c r="G8749" t="s">
        <v>16158</v>
      </c>
      <c r="H8749">
        <v>7.0980000000000001E-2</v>
      </c>
      <c r="I8749" t="s">
        <v>265</v>
      </c>
      <c r="J8749" t="s">
        <v>242</v>
      </c>
      <c r="K8749" t="s">
        <v>243</v>
      </c>
      <c r="L8749" t="s">
        <v>244</v>
      </c>
      <c r="M8749">
        <v>0</v>
      </c>
      <c r="N8749">
        <v>7.0980000000000001E-2</v>
      </c>
      <c r="O8749" t="s">
        <v>372</v>
      </c>
      <c r="P8749" t="s">
        <v>16159</v>
      </c>
      <c r="Q8749" t="s">
        <v>2694</v>
      </c>
      <c r="R8749" t="s">
        <v>16160</v>
      </c>
      <c r="S8749" t="s">
        <v>270</v>
      </c>
      <c r="T8749" t="b">
        <v>1</v>
      </c>
    </row>
    <row r="8750" spans="1:20" x14ac:dyDescent="0.25">
      <c r="A8750" t="s">
        <v>259</v>
      </c>
      <c r="B8750" t="s">
        <v>260</v>
      </c>
      <c r="C8750" t="s">
        <v>294</v>
      </c>
      <c r="D8750" t="s">
        <v>2690</v>
      </c>
      <c r="E8750" t="s">
        <v>5709</v>
      </c>
      <c r="F8750" t="s">
        <v>16157</v>
      </c>
      <c r="G8750" t="s">
        <v>16158</v>
      </c>
      <c r="H8750">
        <v>3.0800000000000001E-2</v>
      </c>
      <c r="I8750" t="s">
        <v>265</v>
      </c>
      <c r="J8750" t="s">
        <v>242</v>
      </c>
      <c r="K8750" t="s">
        <v>243</v>
      </c>
      <c r="L8750" t="s">
        <v>244</v>
      </c>
      <c r="M8750">
        <v>0</v>
      </c>
      <c r="N8750">
        <v>3.0800000000000001E-2</v>
      </c>
      <c r="O8750" t="s">
        <v>290</v>
      </c>
      <c r="P8750" t="s">
        <v>16159</v>
      </c>
      <c r="Q8750" t="s">
        <v>2694</v>
      </c>
      <c r="R8750" t="s">
        <v>16160</v>
      </c>
      <c r="S8750" t="s">
        <v>270</v>
      </c>
      <c r="T8750" t="b">
        <v>1</v>
      </c>
    </row>
    <row r="8751" spans="1:20" x14ac:dyDescent="0.25">
      <c r="A8751" t="s">
        <v>259</v>
      </c>
      <c r="B8751" t="s">
        <v>260</v>
      </c>
      <c r="C8751" t="s">
        <v>237</v>
      </c>
      <c r="D8751" t="s">
        <v>306</v>
      </c>
      <c r="E8751" t="s">
        <v>5193</v>
      </c>
      <c r="F8751" t="s">
        <v>12375</v>
      </c>
      <c r="G8751" t="s">
        <v>12376</v>
      </c>
      <c r="H8751">
        <v>0.126</v>
      </c>
      <c r="I8751" t="s">
        <v>265</v>
      </c>
      <c r="J8751" t="s">
        <v>242</v>
      </c>
      <c r="K8751" t="s">
        <v>243</v>
      </c>
      <c r="L8751" t="s">
        <v>244</v>
      </c>
      <c r="M8751">
        <v>0</v>
      </c>
      <c r="N8751">
        <v>0.126</v>
      </c>
      <c r="O8751" t="s">
        <v>324</v>
      </c>
      <c r="P8751" t="s">
        <v>14417</v>
      </c>
      <c r="Q8751" t="s">
        <v>312</v>
      </c>
      <c r="R8751" t="s">
        <v>16161</v>
      </c>
      <c r="S8751" t="s">
        <v>270</v>
      </c>
      <c r="T8751" t="b">
        <v>1</v>
      </c>
    </row>
    <row r="8752" spans="1:20" x14ac:dyDescent="0.25">
      <c r="A8752" t="s">
        <v>259</v>
      </c>
      <c r="B8752" t="s">
        <v>260</v>
      </c>
      <c r="C8752" t="s">
        <v>336</v>
      </c>
      <c r="D8752" t="s">
        <v>306</v>
      </c>
      <c r="E8752" t="s">
        <v>5193</v>
      </c>
      <c r="F8752" t="s">
        <v>12375</v>
      </c>
      <c r="G8752" t="s">
        <v>12376</v>
      </c>
      <c r="H8752">
        <v>649</v>
      </c>
      <c r="I8752" t="s">
        <v>265</v>
      </c>
      <c r="J8752" t="s">
        <v>242</v>
      </c>
      <c r="K8752" t="s">
        <v>243</v>
      </c>
      <c r="L8752" t="s">
        <v>244</v>
      </c>
      <c r="M8752">
        <v>0</v>
      </c>
      <c r="N8752">
        <v>649</v>
      </c>
      <c r="O8752" t="s">
        <v>1866</v>
      </c>
      <c r="P8752" t="s">
        <v>14417</v>
      </c>
      <c r="Q8752" t="s">
        <v>312</v>
      </c>
      <c r="R8752" t="s">
        <v>16162</v>
      </c>
      <c r="S8752" t="s">
        <v>270</v>
      </c>
      <c r="T8752" t="b">
        <v>1</v>
      </c>
    </row>
    <row r="8753" spans="1:20" x14ac:dyDescent="0.25">
      <c r="A8753" t="s">
        <v>259</v>
      </c>
      <c r="B8753" t="s">
        <v>260</v>
      </c>
      <c r="C8753" t="s">
        <v>336</v>
      </c>
      <c r="D8753" t="s">
        <v>306</v>
      </c>
      <c r="E8753" t="s">
        <v>5193</v>
      </c>
      <c r="F8753" t="s">
        <v>12375</v>
      </c>
      <c r="G8753" t="s">
        <v>12376</v>
      </c>
      <c r="H8753">
        <v>1245</v>
      </c>
      <c r="I8753" t="s">
        <v>265</v>
      </c>
      <c r="J8753" t="s">
        <v>242</v>
      </c>
      <c r="K8753" t="s">
        <v>243</v>
      </c>
      <c r="L8753" t="s">
        <v>244</v>
      </c>
      <c r="M8753">
        <v>0</v>
      </c>
      <c r="N8753">
        <v>1245</v>
      </c>
      <c r="O8753" t="s">
        <v>324</v>
      </c>
      <c r="P8753" t="s">
        <v>14417</v>
      </c>
      <c r="Q8753" t="s">
        <v>312</v>
      </c>
      <c r="R8753" t="s">
        <v>16163</v>
      </c>
      <c r="S8753" t="s">
        <v>270</v>
      </c>
      <c r="T8753" t="b">
        <v>1</v>
      </c>
    </row>
    <row r="8754" spans="1:20" x14ac:dyDescent="0.25">
      <c r="A8754" t="s">
        <v>259</v>
      </c>
      <c r="B8754" t="s">
        <v>260</v>
      </c>
      <c r="C8754" t="s">
        <v>237</v>
      </c>
      <c r="D8754" t="s">
        <v>635</v>
      </c>
      <c r="E8754" t="s">
        <v>4488</v>
      </c>
      <c r="F8754" t="s">
        <v>9604</v>
      </c>
      <c r="G8754" t="s">
        <v>9604</v>
      </c>
      <c r="H8754">
        <v>0.46079999999999999</v>
      </c>
      <c r="I8754" t="s">
        <v>265</v>
      </c>
      <c r="J8754" t="s">
        <v>242</v>
      </c>
      <c r="K8754" t="s">
        <v>243</v>
      </c>
      <c r="L8754" t="s">
        <v>244</v>
      </c>
      <c r="M8754">
        <v>0</v>
      </c>
      <c r="N8754">
        <v>0.46079999999999999</v>
      </c>
      <c r="O8754" t="s">
        <v>372</v>
      </c>
      <c r="P8754" t="s">
        <v>16164</v>
      </c>
      <c r="Q8754" t="s">
        <v>639</v>
      </c>
      <c r="R8754" t="s">
        <v>16165</v>
      </c>
      <c r="S8754" t="s">
        <v>270</v>
      </c>
      <c r="T8754" t="b">
        <v>1</v>
      </c>
    </row>
    <row r="8755" spans="1:20" x14ac:dyDescent="0.25">
      <c r="A8755" t="s">
        <v>259</v>
      </c>
      <c r="B8755" t="s">
        <v>260</v>
      </c>
      <c r="C8755" t="s">
        <v>237</v>
      </c>
      <c r="D8755" t="s">
        <v>2420</v>
      </c>
      <c r="E8755" t="s">
        <v>6610</v>
      </c>
      <c r="F8755" t="s">
        <v>6611</v>
      </c>
      <c r="G8755" t="s">
        <v>6611</v>
      </c>
      <c r="H8755">
        <v>1.7999999999999999E-2</v>
      </c>
      <c r="I8755" t="s">
        <v>265</v>
      </c>
      <c r="J8755" t="s">
        <v>242</v>
      </c>
      <c r="K8755" t="s">
        <v>243</v>
      </c>
      <c r="L8755" t="s">
        <v>244</v>
      </c>
      <c r="M8755">
        <v>0</v>
      </c>
      <c r="N8755">
        <v>1.7999999999999999E-2</v>
      </c>
      <c r="O8755" t="s">
        <v>386</v>
      </c>
      <c r="P8755" t="s">
        <v>16166</v>
      </c>
      <c r="Q8755" t="s">
        <v>2424</v>
      </c>
      <c r="R8755" t="s">
        <v>16167</v>
      </c>
      <c r="S8755" t="s">
        <v>270</v>
      </c>
      <c r="T8755" t="b">
        <v>1</v>
      </c>
    </row>
    <row r="8756" spans="1:20" x14ac:dyDescent="0.25">
      <c r="A8756" t="s">
        <v>259</v>
      </c>
      <c r="B8756" t="s">
        <v>260</v>
      </c>
      <c r="C8756" t="s">
        <v>237</v>
      </c>
      <c r="D8756" t="s">
        <v>762</v>
      </c>
      <c r="E8756" t="s">
        <v>7590</v>
      </c>
      <c r="F8756" t="s">
        <v>14408</v>
      </c>
      <c r="G8756" t="s">
        <v>14409</v>
      </c>
      <c r="H8756">
        <v>0.10563599999999999</v>
      </c>
      <c r="I8756" t="s">
        <v>265</v>
      </c>
      <c r="J8756" t="s">
        <v>242</v>
      </c>
      <c r="K8756" t="s">
        <v>243</v>
      </c>
      <c r="L8756" t="s">
        <v>244</v>
      </c>
      <c r="M8756">
        <v>0</v>
      </c>
      <c r="N8756">
        <v>0.10563599999999999</v>
      </c>
      <c r="O8756" t="s">
        <v>372</v>
      </c>
      <c r="P8756" t="s">
        <v>16168</v>
      </c>
      <c r="Q8756" t="s">
        <v>766</v>
      </c>
      <c r="R8756" t="s">
        <v>16169</v>
      </c>
      <c r="S8756" t="s">
        <v>270</v>
      </c>
      <c r="T8756" t="b">
        <v>1</v>
      </c>
    </row>
    <row r="8757" spans="1:20" x14ac:dyDescent="0.25">
      <c r="A8757" t="s">
        <v>259</v>
      </c>
      <c r="B8757" t="s">
        <v>260</v>
      </c>
      <c r="C8757" t="s">
        <v>294</v>
      </c>
      <c r="D8757" t="s">
        <v>762</v>
      </c>
      <c r="E8757" t="s">
        <v>7590</v>
      </c>
      <c r="F8757" t="s">
        <v>14408</v>
      </c>
      <c r="G8757" t="s">
        <v>14409</v>
      </c>
      <c r="H8757">
        <v>5.8229000000000003E-2</v>
      </c>
      <c r="I8757" t="s">
        <v>265</v>
      </c>
      <c r="J8757" t="s">
        <v>242</v>
      </c>
      <c r="K8757" t="s">
        <v>243</v>
      </c>
      <c r="L8757" t="s">
        <v>244</v>
      </c>
      <c r="M8757">
        <v>0</v>
      </c>
      <c r="N8757">
        <v>5.8229000000000003E-2</v>
      </c>
      <c r="O8757" t="s">
        <v>372</v>
      </c>
      <c r="P8757" t="s">
        <v>16168</v>
      </c>
      <c r="Q8757" t="s">
        <v>766</v>
      </c>
      <c r="R8757" t="s">
        <v>16169</v>
      </c>
      <c r="S8757" t="s">
        <v>270</v>
      </c>
      <c r="T8757" t="b">
        <v>1</v>
      </c>
    </row>
    <row r="8758" spans="1:20" x14ac:dyDescent="0.25">
      <c r="A8758" t="s">
        <v>259</v>
      </c>
      <c r="B8758" t="s">
        <v>260</v>
      </c>
      <c r="C8758" t="s">
        <v>237</v>
      </c>
      <c r="D8758" t="s">
        <v>838</v>
      </c>
      <c r="E8758" t="s">
        <v>2794</v>
      </c>
      <c r="F8758" t="s">
        <v>13455</v>
      </c>
      <c r="G8758" t="s">
        <v>13455</v>
      </c>
      <c r="H8758">
        <v>10.912000000000001</v>
      </c>
      <c r="I8758" t="s">
        <v>265</v>
      </c>
      <c r="J8758" t="s">
        <v>242</v>
      </c>
      <c r="K8758" t="s">
        <v>243</v>
      </c>
      <c r="L8758" t="s">
        <v>244</v>
      </c>
      <c r="M8758">
        <v>0</v>
      </c>
      <c r="N8758">
        <v>10.912000000000001</v>
      </c>
      <c r="O8758" t="s">
        <v>324</v>
      </c>
      <c r="P8758" t="s">
        <v>16170</v>
      </c>
      <c r="Q8758" t="s">
        <v>840</v>
      </c>
      <c r="R8758" t="s">
        <v>16171</v>
      </c>
      <c r="S8758" t="s">
        <v>270</v>
      </c>
      <c r="T8758" t="b">
        <v>1</v>
      </c>
    </row>
    <row r="8759" spans="1:20" x14ac:dyDescent="0.25">
      <c r="A8759" t="s">
        <v>259</v>
      </c>
      <c r="B8759" t="s">
        <v>260</v>
      </c>
      <c r="C8759" t="s">
        <v>294</v>
      </c>
      <c r="D8759" t="s">
        <v>838</v>
      </c>
      <c r="E8759" t="s">
        <v>2794</v>
      </c>
      <c r="F8759" t="s">
        <v>13455</v>
      </c>
      <c r="G8759" t="s">
        <v>13455</v>
      </c>
      <c r="H8759">
        <v>6.8639999999999999</v>
      </c>
      <c r="I8759" t="s">
        <v>265</v>
      </c>
      <c r="J8759" t="s">
        <v>242</v>
      </c>
      <c r="K8759" t="s">
        <v>243</v>
      </c>
      <c r="L8759" t="s">
        <v>244</v>
      </c>
      <c r="M8759">
        <v>0</v>
      </c>
      <c r="N8759">
        <v>6.8639999999999999</v>
      </c>
      <c r="O8759" t="s">
        <v>324</v>
      </c>
      <c r="P8759" t="s">
        <v>16170</v>
      </c>
      <c r="Q8759" t="s">
        <v>840</v>
      </c>
      <c r="R8759" t="s">
        <v>16171</v>
      </c>
      <c r="S8759" t="s">
        <v>270</v>
      </c>
      <c r="T8759" t="b">
        <v>1</v>
      </c>
    </row>
    <row r="8760" spans="1:20" x14ac:dyDescent="0.25">
      <c r="A8760" t="s">
        <v>259</v>
      </c>
      <c r="B8760" t="s">
        <v>260</v>
      </c>
      <c r="C8760" t="s">
        <v>237</v>
      </c>
      <c r="D8760" t="s">
        <v>1155</v>
      </c>
      <c r="E8760" t="s">
        <v>5278</v>
      </c>
      <c r="F8760" t="s">
        <v>15451</v>
      </c>
      <c r="G8760" t="s">
        <v>15451</v>
      </c>
      <c r="H8760">
        <v>0.64108799999999999</v>
      </c>
      <c r="I8760" t="s">
        <v>265</v>
      </c>
      <c r="J8760" t="s">
        <v>242</v>
      </c>
      <c r="K8760" t="s">
        <v>243</v>
      </c>
      <c r="L8760" t="s">
        <v>244</v>
      </c>
      <c r="M8760">
        <v>0</v>
      </c>
      <c r="N8760">
        <v>0.64108799999999999</v>
      </c>
      <c r="O8760" t="s">
        <v>372</v>
      </c>
      <c r="P8760" t="s">
        <v>16172</v>
      </c>
      <c r="Q8760" t="s">
        <v>1159</v>
      </c>
      <c r="R8760" t="s">
        <v>16173</v>
      </c>
      <c r="S8760" t="s">
        <v>270</v>
      </c>
      <c r="T8760" t="b">
        <v>1</v>
      </c>
    </row>
    <row r="8761" spans="1:20" x14ac:dyDescent="0.25">
      <c r="A8761" t="s">
        <v>259</v>
      </c>
      <c r="B8761" t="s">
        <v>260</v>
      </c>
      <c r="C8761" t="s">
        <v>294</v>
      </c>
      <c r="D8761" t="s">
        <v>1155</v>
      </c>
      <c r="E8761" t="s">
        <v>5278</v>
      </c>
      <c r="F8761" t="s">
        <v>15451</v>
      </c>
      <c r="G8761" t="s">
        <v>15451</v>
      </c>
      <c r="H8761">
        <v>0.29109600000000002</v>
      </c>
      <c r="I8761" t="s">
        <v>265</v>
      </c>
      <c r="J8761" t="s">
        <v>242</v>
      </c>
      <c r="K8761" t="s">
        <v>243</v>
      </c>
      <c r="L8761" t="s">
        <v>244</v>
      </c>
      <c r="M8761">
        <v>0</v>
      </c>
      <c r="N8761">
        <v>0.29109600000000002</v>
      </c>
      <c r="O8761" t="s">
        <v>372</v>
      </c>
      <c r="P8761" t="s">
        <v>16172</v>
      </c>
      <c r="Q8761" t="s">
        <v>1159</v>
      </c>
      <c r="R8761" t="s">
        <v>16173</v>
      </c>
      <c r="S8761" t="s">
        <v>270</v>
      </c>
      <c r="T8761" t="b">
        <v>1</v>
      </c>
    </row>
    <row r="8762" spans="1:20" x14ac:dyDescent="0.25">
      <c r="A8762" t="s">
        <v>259</v>
      </c>
      <c r="B8762" t="s">
        <v>260</v>
      </c>
      <c r="C8762" t="s">
        <v>237</v>
      </c>
      <c r="D8762" t="s">
        <v>3163</v>
      </c>
      <c r="E8762" t="s">
        <v>11689</v>
      </c>
      <c r="F8762" t="s">
        <v>12659</v>
      </c>
      <c r="G8762" t="s">
        <v>12659</v>
      </c>
      <c r="H8762">
        <v>1.302</v>
      </c>
      <c r="I8762" t="s">
        <v>265</v>
      </c>
      <c r="J8762" t="s">
        <v>242</v>
      </c>
      <c r="K8762" t="s">
        <v>243</v>
      </c>
      <c r="L8762" t="s">
        <v>244</v>
      </c>
      <c r="M8762">
        <v>0</v>
      </c>
      <c r="N8762">
        <v>1.302</v>
      </c>
      <c r="O8762" t="s">
        <v>324</v>
      </c>
      <c r="P8762" t="s">
        <v>16174</v>
      </c>
      <c r="Q8762" t="s">
        <v>3167</v>
      </c>
      <c r="R8762" t="s">
        <v>16175</v>
      </c>
      <c r="S8762" t="s">
        <v>270</v>
      </c>
      <c r="T8762" t="b">
        <v>1</v>
      </c>
    </row>
    <row r="8763" spans="1:20" x14ac:dyDescent="0.25">
      <c r="A8763" t="s">
        <v>259</v>
      </c>
      <c r="B8763" t="s">
        <v>260</v>
      </c>
      <c r="C8763" t="s">
        <v>294</v>
      </c>
      <c r="D8763" t="s">
        <v>3163</v>
      </c>
      <c r="E8763" t="s">
        <v>11689</v>
      </c>
      <c r="F8763" t="s">
        <v>12659</v>
      </c>
      <c r="G8763" t="s">
        <v>12659</v>
      </c>
      <c r="H8763">
        <v>0.67700000000000005</v>
      </c>
      <c r="I8763" t="s">
        <v>265</v>
      </c>
      <c r="J8763" t="s">
        <v>242</v>
      </c>
      <c r="K8763" t="s">
        <v>243</v>
      </c>
      <c r="L8763" t="s">
        <v>244</v>
      </c>
      <c r="M8763">
        <v>0</v>
      </c>
      <c r="N8763">
        <v>0.67700000000000005</v>
      </c>
      <c r="O8763" t="s">
        <v>324</v>
      </c>
      <c r="P8763" t="s">
        <v>16174</v>
      </c>
      <c r="Q8763" t="s">
        <v>3167</v>
      </c>
      <c r="R8763" t="s">
        <v>16175</v>
      </c>
      <c r="S8763" t="s">
        <v>270</v>
      </c>
      <c r="T8763" t="b">
        <v>1</v>
      </c>
    </row>
    <row r="8764" spans="1:20" x14ac:dyDescent="0.25">
      <c r="A8764" t="s">
        <v>259</v>
      </c>
      <c r="B8764" t="s">
        <v>260</v>
      </c>
      <c r="C8764" t="s">
        <v>237</v>
      </c>
      <c r="D8764" t="s">
        <v>1501</v>
      </c>
      <c r="E8764" t="s">
        <v>8153</v>
      </c>
      <c r="F8764" t="s">
        <v>9275</v>
      </c>
      <c r="G8764" t="s">
        <v>9275</v>
      </c>
      <c r="H8764">
        <v>9.4247999999999998E-2</v>
      </c>
      <c r="I8764" t="s">
        <v>265</v>
      </c>
      <c r="J8764" t="s">
        <v>242</v>
      </c>
      <c r="K8764" t="s">
        <v>243</v>
      </c>
      <c r="L8764" t="s">
        <v>244</v>
      </c>
      <c r="M8764">
        <v>0</v>
      </c>
      <c r="N8764">
        <v>9.4247999999999998E-2</v>
      </c>
      <c r="O8764" t="s">
        <v>372</v>
      </c>
      <c r="P8764" t="s">
        <v>16176</v>
      </c>
      <c r="Q8764" t="s">
        <v>1505</v>
      </c>
      <c r="R8764" t="s">
        <v>16177</v>
      </c>
      <c r="S8764" t="s">
        <v>270</v>
      </c>
      <c r="T8764" t="b">
        <v>1</v>
      </c>
    </row>
    <row r="8765" spans="1:20" x14ac:dyDescent="0.25">
      <c r="A8765" t="s">
        <v>259</v>
      </c>
      <c r="B8765" t="s">
        <v>260</v>
      </c>
      <c r="C8765" t="s">
        <v>237</v>
      </c>
      <c r="D8765" t="s">
        <v>8144</v>
      </c>
      <c r="E8765" t="s">
        <v>10650</v>
      </c>
      <c r="F8765" t="s">
        <v>10651</v>
      </c>
      <c r="G8765" t="s">
        <v>10651</v>
      </c>
      <c r="H8765">
        <v>0.16919999999999999</v>
      </c>
      <c r="I8765" t="s">
        <v>265</v>
      </c>
      <c r="J8765" t="s">
        <v>242</v>
      </c>
      <c r="K8765" t="s">
        <v>243</v>
      </c>
      <c r="L8765" t="s">
        <v>244</v>
      </c>
      <c r="M8765">
        <v>0</v>
      </c>
      <c r="N8765">
        <v>0.16919999999999999</v>
      </c>
      <c r="O8765" t="s">
        <v>298</v>
      </c>
      <c r="P8765" t="s">
        <v>16178</v>
      </c>
      <c r="Q8765" t="s">
        <v>8146</v>
      </c>
      <c r="R8765" t="s">
        <v>16179</v>
      </c>
      <c r="S8765" t="s">
        <v>270</v>
      </c>
      <c r="T8765" t="b">
        <v>1</v>
      </c>
    </row>
    <row r="8766" spans="1:20" x14ac:dyDescent="0.25">
      <c r="A8766" t="s">
        <v>259</v>
      </c>
      <c r="B8766" t="s">
        <v>260</v>
      </c>
      <c r="C8766" t="s">
        <v>294</v>
      </c>
      <c r="D8766" t="s">
        <v>8144</v>
      </c>
      <c r="E8766" t="s">
        <v>10650</v>
      </c>
      <c r="F8766" t="s">
        <v>10651</v>
      </c>
      <c r="G8766" t="s">
        <v>10651</v>
      </c>
      <c r="H8766">
        <v>0.114</v>
      </c>
      <c r="I8766" t="s">
        <v>265</v>
      </c>
      <c r="J8766" t="s">
        <v>242</v>
      </c>
      <c r="K8766" t="s">
        <v>243</v>
      </c>
      <c r="L8766" t="s">
        <v>244</v>
      </c>
      <c r="M8766">
        <v>0</v>
      </c>
      <c r="N8766">
        <v>0.114</v>
      </c>
      <c r="O8766" t="s">
        <v>298</v>
      </c>
      <c r="P8766" t="s">
        <v>16178</v>
      </c>
      <c r="Q8766" t="s">
        <v>8146</v>
      </c>
      <c r="R8766" t="s">
        <v>16179</v>
      </c>
      <c r="S8766" t="s">
        <v>270</v>
      </c>
      <c r="T8766" t="b">
        <v>1</v>
      </c>
    </row>
    <row r="8767" spans="1:20" x14ac:dyDescent="0.25">
      <c r="A8767" t="s">
        <v>259</v>
      </c>
      <c r="B8767" t="s">
        <v>260</v>
      </c>
      <c r="C8767" t="s">
        <v>237</v>
      </c>
      <c r="D8767" t="s">
        <v>943</v>
      </c>
      <c r="E8767" t="s">
        <v>4712</v>
      </c>
      <c r="F8767" t="s">
        <v>10705</v>
      </c>
      <c r="G8767" t="s">
        <v>10705</v>
      </c>
      <c r="H8767">
        <v>0.35119800000000001</v>
      </c>
      <c r="I8767" t="s">
        <v>265</v>
      </c>
      <c r="J8767" t="s">
        <v>242</v>
      </c>
      <c r="K8767" t="s">
        <v>243</v>
      </c>
      <c r="L8767" t="s">
        <v>244</v>
      </c>
      <c r="M8767">
        <v>0</v>
      </c>
      <c r="N8767">
        <v>0.35119800000000001</v>
      </c>
      <c r="O8767" t="s">
        <v>372</v>
      </c>
      <c r="P8767" t="s">
        <v>16180</v>
      </c>
      <c r="Q8767" t="s">
        <v>947</v>
      </c>
      <c r="R8767" t="s">
        <v>16181</v>
      </c>
      <c r="S8767" t="s">
        <v>270</v>
      </c>
      <c r="T8767" t="b">
        <v>1</v>
      </c>
    </row>
    <row r="8768" spans="1:20" x14ac:dyDescent="0.25">
      <c r="A8768" t="s">
        <v>259</v>
      </c>
      <c r="B8768" t="s">
        <v>260</v>
      </c>
      <c r="C8768" t="s">
        <v>294</v>
      </c>
      <c r="D8768" t="s">
        <v>943</v>
      </c>
      <c r="E8768" t="s">
        <v>4712</v>
      </c>
      <c r="F8768" t="s">
        <v>10705</v>
      </c>
      <c r="G8768" t="s">
        <v>10705</v>
      </c>
      <c r="H8768">
        <v>0.14225399999999999</v>
      </c>
      <c r="I8768" t="s">
        <v>265</v>
      </c>
      <c r="J8768" t="s">
        <v>242</v>
      </c>
      <c r="K8768" t="s">
        <v>243</v>
      </c>
      <c r="L8768" t="s">
        <v>244</v>
      </c>
      <c r="M8768">
        <v>0</v>
      </c>
      <c r="N8768">
        <v>0.14225399999999999</v>
      </c>
      <c r="O8768" t="s">
        <v>372</v>
      </c>
      <c r="P8768" t="s">
        <v>16180</v>
      </c>
      <c r="Q8768" t="s">
        <v>947</v>
      </c>
      <c r="R8768" t="s">
        <v>16181</v>
      </c>
      <c r="S8768" t="s">
        <v>270</v>
      </c>
      <c r="T8768" t="b">
        <v>1</v>
      </c>
    </row>
    <row r="8769" spans="1:20" x14ac:dyDescent="0.25">
      <c r="A8769" t="s">
        <v>236</v>
      </c>
      <c r="B8769" t="s">
        <v>335</v>
      </c>
      <c r="C8769" t="s">
        <v>336</v>
      </c>
      <c r="D8769" t="s">
        <v>337</v>
      </c>
      <c r="E8769" t="s">
        <v>16182</v>
      </c>
      <c r="F8769" t="s">
        <v>16183</v>
      </c>
      <c r="G8769" t="s">
        <v>2347</v>
      </c>
      <c r="H8769">
        <v>48444</v>
      </c>
      <c r="I8769" t="s">
        <v>341</v>
      </c>
      <c r="J8769" t="s">
        <v>242</v>
      </c>
      <c r="K8769" t="s">
        <v>243</v>
      </c>
      <c r="L8769" t="s">
        <v>244</v>
      </c>
      <c r="M8769">
        <v>0</v>
      </c>
      <c r="N8769">
        <v>48444</v>
      </c>
      <c r="O8769" t="s">
        <v>342</v>
      </c>
      <c r="P8769" t="s">
        <v>2348</v>
      </c>
      <c r="Q8769" t="s">
        <v>344</v>
      </c>
      <c r="R8769" t="s">
        <v>16184</v>
      </c>
      <c r="S8769" t="s">
        <v>346</v>
      </c>
      <c r="T8769" t="b">
        <v>0</v>
      </c>
    </row>
    <row r="8770" spans="1:20" x14ac:dyDescent="0.25">
      <c r="A8770" t="s">
        <v>236</v>
      </c>
      <c r="B8770" t="s">
        <v>335</v>
      </c>
      <c r="C8770" t="s">
        <v>336</v>
      </c>
      <c r="D8770" t="s">
        <v>337</v>
      </c>
      <c r="E8770" t="s">
        <v>16182</v>
      </c>
      <c r="F8770" t="s">
        <v>16183</v>
      </c>
      <c r="G8770" t="s">
        <v>2347</v>
      </c>
      <c r="H8770">
        <v>132121</v>
      </c>
      <c r="I8770" t="s">
        <v>341</v>
      </c>
      <c r="J8770" t="s">
        <v>242</v>
      </c>
      <c r="K8770" t="s">
        <v>243</v>
      </c>
      <c r="L8770" t="s">
        <v>244</v>
      </c>
      <c r="M8770">
        <v>0</v>
      </c>
      <c r="N8770">
        <v>132121</v>
      </c>
      <c r="O8770" t="s">
        <v>342</v>
      </c>
      <c r="P8770" t="s">
        <v>2348</v>
      </c>
      <c r="Q8770" t="s">
        <v>344</v>
      </c>
      <c r="R8770" t="s">
        <v>16185</v>
      </c>
      <c r="S8770" t="s">
        <v>346</v>
      </c>
      <c r="T8770" t="b">
        <v>0</v>
      </c>
    </row>
    <row r="8771" spans="1:20" x14ac:dyDescent="0.25">
      <c r="A8771" t="s">
        <v>259</v>
      </c>
      <c r="B8771" t="s">
        <v>260</v>
      </c>
      <c r="C8771" t="s">
        <v>237</v>
      </c>
      <c r="D8771" t="s">
        <v>470</v>
      </c>
      <c r="E8771" t="s">
        <v>5245</v>
      </c>
      <c r="F8771" t="s">
        <v>11010</v>
      </c>
      <c r="G8771" t="s">
        <v>11010</v>
      </c>
      <c r="H8771">
        <v>31.643000000000001</v>
      </c>
      <c r="I8771" t="s">
        <v>265</v>
      </c>
      <c r="J8771" t="s">
        <v>242</v>
      </c>
      <c r="K8771" t="s">
        <v>243</v>
      </c>
      <c r="L8771" t="s">
        <v>244</v>
      </c>
      <c r="M8771">
        <v>0</v>
      </c>
      <c r="N8771">
        <v>31.643000000000001</v>
      </c>
      <c r="O8771" t="s">
        <v>283</v>
      </c>
      <c r="P8771" t="s">
        <v>16186</v>
      </c>
      <c r="Q8771" t="s">
        <v>474</v>
      </c>
      <c r="R8771" t="s">
        <v>16187</v>
      </c>
      <c r="S8771" t="s">
        <v>270</v>
      </c>
      <c r="T8771" t="b">
        <v>1</v>
      </c>
    </row>
    <row r="8772" spans="1:20" x14ac:dyDescent="0.25">
      <c r="A8772" t="s">
        <v>259</v>
      </c>
      <c r="B8772" t="s">
        <v>260</v>
      </c>
      <c r="C8772" t="s">
        <v>336</v>
      </c>
      <c r="D8772" t="s">
        <v>470</v>
      </c>
      <c r="E8772" t="s">
        <v>5245</v>
      </c>
      <c r="F8772" t="s">
        <v>11010</v>
      </c>
      <c r="G8772" t="s">
        <v>11010</v>
      </c>
      <c r="H8772">
        <v>161215</v>
      </c>
      <c r="I8772" t="s">
        <v>265</v>
      </c>
      <c r="J8772" t="s">
        <v>242</v>
      </c>
      <c r="K8772" t="s">
        <v>243</v>
      </c>
      <c r="L8772" t="s">
        <v>244</v>
      </c>
      <c r="M8772">
        <v>0</v>
      </c>
      <c r="N8772">
        <v>161215</v>
      </c>
      <c r="O8772" t="s">
        <v>476</v>
      </c>
      <c r="P8772" t="s">
        <v>16186</v>
      </c>
      <c r="Q8772" t="s">
        <v>474</v>
      </c>
      <c r="R8772" t="s">
        <v>16188</v>
      </c>
      <c r="S8772" t="s">
        <v>270</v>
      </c>
      <c r="T8772" t="b">
        <v>1</v>
      </c>
    </row>
    <row r="8773" spans="1:20" x14ac:dyDescent="0.25">
      <c r="A8773" t="s">
        <v>259</v>
      </c>
      <c r="B8773" t="s">
        <v>260</v>
      </c>
      <c r="C8773" t="s">
        <v>336</v>
      </c>
      <c r="D8773" t="s">
        <v>470</v>
      </c>
      <c r="E8773" t="s">
        <v>5245</v>
      </c>
      <c r="F8773" t="s">
        <v>11010</v>
      </c>
      <c r="G8773" t="s">
        <v>11010</v>
      </c>
      <c r="H8773">
        <v>233507</v>
      </c>
      <c r="I8773" t="s">
        <v>265</v>
      </c>
      <c r="J8773" t="s">
        <v>242</v>
      </c>
      <c r="K8773" t="s">
        <v>243</v>
      </c>
      <c r="L8773" t="s">
        <v>244</v>
      </c>
      <c r="M8773">
        <v>0</v>
      </c>
      <c r="N8773">
        <v>233507</v>
      </c>
      <c r="O8773" t="s">
        <v>476</v>
      </c>
      <c r="P8773" t="s">
        <v>16186</v>
      </c>
      <c r="Q8773" t="s">
        <v>474</v>
      </c>
      <c r="R8773" t="s">
        <v>16189</v>
      </c>
      <c r="S8773" t="s">
        <v>270</v>
      </c>
      <c r="T8773" t="b">
        <v>1</v>
      </c>
    </row>
    <row r="8774" spans="1:20" x14ac:dyDescent="0.25">
      <c r="A8774" t="s">
        <v>259</v>
      </c>
      <c r="B8774" t="s">
        <v>260</v>
      </c>
      <c r="C8774" t="s">
        <v>237</v>
      </c>
      <c r="D8774" t="s">
        <v>4772</v>
      </c>
      <c r="E8774" t="s">
        <v>6793</v>
      </c>
      <c r="F8774" t="s">
        <v>16190</v>
      </c>
      <c r="G8774" t="s">
        <v>16190</v>
      </c>
      <c r="H8774">
        <v>6.1180000000000003</v>
      </c>
      <c r="I8774" t="s">
        <v>265</v>
      </c>
      <c r="J8774" t="s">
        <v>242</v>
      </c>
      <c r="K8774" t="s">
        <v>243</v>
      </c>
      <c r="L8774" t="s">
        <v>244</v>
      </c>
      <c r="M8774">
        <v>0</v>
      </c>
      <c r="N8774">
        <v>6.1180000000000003</v>
      </c>
      <c r="O8774" t="s">
        <v>290</v>
      </c>
      <c r="P8774" t="s">
        <v>16191</v>
      </c>
      <c r="Q8774" t="s">
        <v>4775</v>
      </c>
      <c r="R8774" t="s">
        <v>16192</v>
      </c>
      <c r="S8774" t="s">
        <v>270</v>
      </c>
      <c r="T8774" t="b">
        <v>1</v>
      </c>
    </row>
    <row r="8775" spans="1:20" x14ac:dyDescent="0.25">
      <c r="A8775" t="s">
        <v>259</v>
      </c>
      <c r="B8775" t="s">
        <v>260</v>
      </c>
      <c r="C8775" t="s">
        <v>294</v>
      </c>
      <c r="D8775" t="s">
        <v>4772</v>
      </c>
      <c r="E8775" t="s">
        <v>6793</v>
      </c>
      <c r="F8775" t="s">
        <v>16190</v>
      </c>
      <c r="G8775" t="s">
        <v>16190</v>
      </c>
      <c r="H8775">
        <v>1.44</v>
      </c>
      <c r="I8775" t="s">
        <v>265</v>
      </c>
      <c r="J8775" t="s">
        <v>242</v>
      </c>
      <c r="K8775" t="s">
        <v>243</v>
      </c>
      <c r="L8775" t="s">
        <v>244</v>
      </c>
      <c r="M8775">
        <v>0</v>
      </c>
      <c r="N8775">
        <v>1.44</v>
      </c>
      <c r="O8775" t="s">
        <v>290</v>
      </c>
      <c r="P8775" t="s">
        <v>16191</v>
      </c>
      <c r="Q8775" t="s">
        <v>4775</v>
      </c>
      <c r="R8775" t="s">
        <v>16192</v>
      </c>
      <c r="S8775" t="s">
        <v>270</v>
      </c>
      <c r="T8775" t="b">
        <v>1</v>
      </c>
    </row>
    <row r="8776" spans="1:20" x14ac:dyDescent="0.25">
      <c r="A8776" t="s">
        <v>259</v>
      </c>
      <c r="B8776" t="s">
        <v>260</v>
      </c>
      <c r="C8776" t="s">
        <v>237</v>
      </c>
      <c r="D8776" t="s">
        <v>1953</v>
      </c>
      <c r="E8776" t="s">
        <v>2407</v>
      </c>
      <c r="F8776" t="s">
        <v>11085</v>
      </c>
      <c r="G8776" t="s">
        <v>11085</v>
      </c>
      <c r="H8776">
        <v>4.8449999999999998</v>
      </c>
      <c r="I8776" t="s">
        <v>265</v>
      </c>
      <c r="J8776" t="s">
        <v>242</v>
      </c>
      <c r="K8776" t="s">
        <v>243</v>
      </c>
      <c r="L8776" t="s">
        <v>244</v>
      </c>
      <c r="M8776">
        <v>0</v>
      </c>
      <c r="N8776">
        <v>4.8449999999999998</v>
      </c>
      <c r="O8776" t="s">
        <v>283</v>
      </c>
      <c r="P8776" t="s">
        <v>16193</v>
      </c>
      <c r="Q8776" t="s">
        <v>1957</v>
      </c>
      <c r="R8776" t="s">
        <v>16194</v>
      </c>
      <c r="S8776" t="s">
        <v>270</v>
      </c>
      <c r="T8776" t="b">
        <v>1</v>
      </c>
    </row>
    <row r="8777" spans="1:20" x14ac:dyDescent="0.25">
      <c r="A8777" t="s">
        <v>259</v>
      </c>
      <c r="B8777" t="s">
        <v>260</v>
      </c>
      <c r="C8777" t="s">
        <v>294</v>
      </c>
      <c r="D8777" t="s">
        <v>1953</v>
      </c>
      <c r="E8777" t="s">
        <v>2407</v>
      </c>
      <c r="F8777" t="s">
        <v>11085</v>
      </c>
      <c r="G8777" t="s">
        <v>11085</v>
      </c>
      <c r="H8777">
        <v>1.3919999999999999</v>
      </c>
      <c r="I8777" t="s">
        <v>265</v>
      </c>
      <c r="J8777" t="s">
        <v>242</v>
      </c>
      <c r="K8777" t="s">
        <v>243</v>
      </c>
      <c r="L8777" t="s">
        <v>244</v>
      </c>
      <c r="M8777">
        <v>0</v>
      </c>
      <c r="N8777">
        <v>1.3919999999999999</v>
      </c>
      <c r="O8777" t="s">
        <v>283</v>
      </c>
      <c r="P8777" t="s">
        <v>16193</v>
      </c>
      <c r="Q8777" t="s">
        <v>1957</v>
      </c>
      <c r="R8777" t="s">
        <v>16194</v>
      </c>
      <c r="S8777" t="s">
        <v>270</v>
      </c>
      <c r="T8777" t="b">
        <v>1</v>
      </c>
    </row>
    <row r="8778" spans="1:20" x14ac:dyDescent="0.25">
      <c r="A8778" t="s">
        <v>236</v>
      </c>
      <c r="B8778" t="s">
        <v>236</v>
      </c>
      <c r="C8778" t="s">
        <v>237</v>
      </c>
      <c r="D8778" t="s">
        <v>483</v>
      </c>
      <c r="F8778" t="s">
        <v>1438</v>
      </c>
      <c r="G8778" t="s">
        <v>8062</v>
      </c>
      <c r="H8778">
        <v>1.5E-3</v>
      </c>
      <c r="I8778" t="s">
        <v>254</v>
      </c>
      <c r="J8778" t="s">
        <v>242</v>
      </c>
      <c r="K8778" t="s">
        <v>243</v>
      </c>
      <c r="L8778" t="s">
        <v>244</v>
      </c>
      <c r="M8778">
        <v>0</v>
      </c>
      <c r="N8778">
        <v>1.5E-3</v>
      </c>
      <c r="O8778" t="s">
        <v>395</v>
      </c>
      <c r="P8778" t="s">
        <v>16195</v>
      </c>
      <c r="Q8778" t="s">
        <v>488</v>
      </c>
      <c r="R8778" t="s">
        <v>1441</v>
      </c>
      <c r="S8778" t="s">
        <v>249</v>
      </c>
      <c r="T8778" t="b">
        <v>1</v>
      </c>
    </row>
    <row r="8779" spans="1:20" x14ac:dyDescent="0.25">
      <c r="A8779" t="s">
        <v>259</v>
      </c>
      <c r="B8779" t="s">
        <v>260</v>
      </c>
      <c r="C8779" t="s">
        <v>237</v>
      </c>
      <c r="D8779" t="s">
        <v>295</v>
      </c>
      <c r="E8779" t="s">
        <v>348</v>
      </c>
      <c r="F8779" t="s">
        <v>2453</v>
      </c>
      <c r="G8779" t="s">
        <v>2453</v>
      </c>
      <c r="H8779">
        <v>0.30730000000000002</v>
      </c>
      <c r="I8779" t="s">
        <v>265</v>
      </c>
      <c r="J8779" t="s">
        <v>242</v>
      </c>
      <c r="K8779" t="s">
        <v>243</v>
      </c>
      <c r="L8779" t="s">
        <v>244</v>
      </c>
      <c r="M8779">
        <v>0</v>
      </c>
      <c r="N8779">
        <v>0.30730000000000002</v>
      </c>
      <c r="O8779" t="s">
        <v>350</v>
      </c>
      <c r="P8779" t="s">
        <v>13032</v>
      </c>
      <c r="Q8779" t="s">
        <v>300</v>
      </c>
      <c r="R8779" t="s">
        <v>16196</v>
      </c>
      <c r="S8779" t="s">
        <v>270</v>
      </c>
      <c r="T8779" t="b">
        <v>1</v>
      </c>
    </row>
    <row r="8780" spans="1:20" x14ac:dyDescent="0.25">
      <c r="A8780" t="s">
        <v>236</v>
      </c>
      <c r="B8780" t="s">
        <v>236</v>
      </c>
      <c r="C8780" t="s">
        <v>237</v>
      </c>
      <c r="D8780" t="s">
        <v>392</v>
      </c>
      <c r="F8780" t="s">
        <v>1562</v>
      </c>
      <c r="G8780" t="s">
        <v>16197</v>
      </c>
      <c r="H8780">
        <v>4.0000000000000001E-3</v>
      </c>
      <c r="I8780" t="s">
        <v>254</v>
      </c>
      <c r="J8780" t="s">
        <v>242</v>
      </c>
      <c r="K8780" t="s">
        <v>243</v>
      </c>
      <c r="L8780" t="s">
        <v>244</v>
      </c>
      <c r="M8780">
        <v>0</v>
      </c>
      <c r="N8780">
        <v>4.0000000000000001E-3</v>
      </c>
      <c r="O8780" t="s">
        <v>395</v>
      </c>
      <c r="P8780" t="s">
        <v>16198</v>
      </c>
      <c r="Q8780" t="s">
        <v>397</v>
      </c>
      <c r="R8780" t="s">
        <v>1565</v>
      </c>
      <c r="S8780" t="s">
        <v>249</v>
      </c>
      <c r="T8780" t="b">
        <v>0</v>
      </c>
    </row>
    <row r="8781" spans="1:20" x14ac:dyDescent="0.25">
      <c r="A8781" t="s">
        <v>259</v>
      </c>
      <c r="B8781" t="s">
        <v>260</v>
      </c>
      <c r="C8781" t="s">
        <v>237</v>
      </c>
      <c r="D8781" t="s">
        <v>16199</v>
      </c>
      <c r="E8781" t="s">
        <v>16200</v>
      </c>
      <c r="F8781" t="s">
        <v>16201</v>
      </c>
      <c r="G8781" t="s">
        <v>16201</v>
      </c>
      <c r="H8781">
        <v>5.9660000000000002</v>
      </c>
      <c r="I8781" t="s">
        <v>265</v>
      </c>
      <c r="J8781" t="s">
        <v>242</v>
      </c>
      <c r="K8781" t="s">
        <v>243</v>
      </c>
      <c r="L8781" t="s">
        <v>244</v>
      </c>
      <c r="M8781">
        <v>0</v>
      </c>
      <c r="N8781">
        <v>5.9660000000000002</v>
      </c>
      <c r="O8781" t="s">
        <v>283</v>
      </c>
      <c r="P8781" t="s">
        <v>16202</v>
      </c>
      <c r="Q8781" t="s">
        <v>16203</v>
      </c>
      <c r="R8781" t="s">
        <v>16204</v>
      </c>
      <c r="S8781" t="s">
        <v>270</v>
      </c>
      <c r="T8781" t="b">
        <v>1</v>
      </c>
    </row>
    <row r="8782" spans="1:20" x14ac:dyDescent="0.25">
      <c r="A8782" t="s">
        <v>259</v>
      </c>
      <c r="B8782" t="s">
        <v>260</v>
      </c>
      <c r="C8782" t="s">
        <v>336</v>
      </c>
      <c r="D8782" t="s">
        <v>16199</v>
      </c>
      <c r="E8782" t="s">
        <v>16200</v>
      </c>
      <c r="F8782" t="s">
        <v>16201</v>
      </c>
      <c r="G8782" t="s">
        <v>16201</v>
      </c>
      <c r="H8782">
        <v>30837</v>
      </c>
      <c r="I8782" t="s">
        <v>265</v>
      </c>
      <c r="J8782" t="s">
        <v>242</v>
      </c>
      <c r="K8782" t="s">
        <v>243</v>
      </c>
      <c r="L8782" t="s">
        <v>244</v>
      </c>
      <c r="M8782">
        <v>0</v>
      </c>
      <c r="N8782">
        <v>30837</v>
      </c>
      <c r="O8782" t="s">
        <v>283</v>
      </c>
      <c r="P8782" t="s">
        <v>16202</v>
      </c>
      <c r="Q8782" t="s">
        <v>16203</v>
      </c>
      <c r="R8782" t="s">
        <v>16205</v>
      </c>
      <c r="S8782" t="s">
        <v>270</v>
      </c>
      <c r="T8782" t="b">
        <v>1</v>
      </c>
    </row>
    <row r="8783" spans="1:20" x14ac:dyDescent="0.25">
      <c r="A8783" t="s">
        <v>259</v>
      </c>
      <c r="B8783" t="s">
        <v>260</v>
      </c>
      <c r="C8783" t="s">
        <v>336</v>
      </c>
      <c r="D8783" t="s">
        <v>16199</v>
      </c>
      <c r="E8783" t="s">
        <v>16200</v>
      </c>
      <c r="F8783" t="s">
        <v>16201</v>
      </c>
      <c r="G8783" t="s">
        <v>16201</v>
      </c>
      <c r="H8783">
        <v>59583</v>
      </c>
      <c r="I8783" t="s">
        <v>265</v>
      </c>
      <c r="J8783" t="s">
        <v>242</v>
      </c>
      <c r="K8783" t="s">
        <v>243</v>
      </c>
      <c r="L8783" t="s">
        <v>244</v>
      </c>
      <c r="M8783">
        <v>0</v>
      </c>
      <c r="N8783">
        <v>59583</v>
      </c>
      <c r="O8783" t="s">
        <v>283</v>
      </c>
      <c r="P8783" t="s">
        <v>16202</v>
      </c>
      <c r="Q8783" t="s">
        <v>16203</v>
      </c>
      <c r="R8783" t="s">
        <v>16206</v>
      </c>
      <c r="S8783" t="s">
        <v>270</v>
      </c>
      <c r="T8783" t="b">
        <v>1</v>
      </c>
    </row>
    <row r="8784" spans="1:20" x14ac:dyDescent="0.25">
      <c r="A8784" t="s">
        <v>236</v>
      </c>
      <c r="B8784" t="s">
        <v>236</v>
      </c>
      <c r="C8784" t="s">
        <v>237</v>
      </c>
      <c r="D8784" t="s">
        <v>1198</v>
      </c>
      <c r="F8784" t="s">
        <v>2702</v>
      </c>
      <c r="G8784" t="s">
        <v>16207</v>
      </c>
      <c r="H8784">
        <v>1.7000000000000001E-4</v>
      </c>
      <c r="I8784" t="s">
        <v>254</v>
      </c>
      <c r="J8784" t="s">
        <v>242</v>
      </c>
      <c r="K8784" t="s">
        <v>243</v>
      </c>
      <c r="L8784" t="s">
        <v>244</v>
      </c>
      <c r="M8784">
        <v>0</v>
      </c>
      <c r="N8784">
        <v>1.7000000000000001E-4</v>
      </c>
      <c r="O8784" t="s">
        <v>395</v>
      </c>
      <c r="P8784" t="s">
        <v>16208</v>
      </c>
      <c r="Q8784" t="s">
        <v>1201</v>
      </c>
      <c r="R8784" t="s">
        <v>7620</v>
      </c>
      <c r="S8784" t="s">
        <v>249</v>
      </c>
      <c r="T8784" t="b">
        <v>0</v>
      </c>
    </row>
    <row r="8785" spans="1:20" x14ac:dyDescent="0.25">
      <c r="A8785" t="s">
        <v>259</v>
      </c>
      <c r="B8785" t="s">
        <v>260</v>
      </c>
      <c r="C8785" t="s">
        <v>237</v>
      </c>
      <c r="D8785" t="s">
        <v>627</v>
      </c>
      <c r="E8785" t="s">
        <v>8925</v>
      </c>
      <c r="F8785" t="s">
        <v>16209</v>
      </c>
      <c r="G8785" t="s">
        <v>16209</v>
      </c>
      <c r="H8785">
        <v>0.52024300000000001</v>
      </c>
      <c r="I8785" t="s">
        <v>265</v>
      </c>
      <c r="J8785" t="s">
        <v>242</v>
      </c>
      <c r="K8785" t="s">
        <v>243</v>
      </c>
      <c r="L8785" t="s">
        <v>244</v>
      </c>
      <c r="M8785">
        <v>0</v>
      </c>
      <c r="N8785">
        <v>0.52024300000000001</v>
      </c>
      <c r="O8785" t="s">
        <v>372</v>
      </c>
      <c r="P8785" t="s">
        <v>16210</v>
      </c>
      <c r="Q8785" t="s">
        <v>631</v>
      </c>
      <c r="R8785" t="s">
        <v>16211</v>
      </c>
      <c r="S8785" t="s">
        <v>270</v>
      </c>
      <c r="T8785" t="b">
        <v>1</v>
      </c>
    </row>
    <row r="8786" spans="1:20" x14ac:dyDescent="0.25">
      <c r="A8786" t="s">
        <v>259</v>
      </c>
      <c r="B8786" t="s">
        <v>260</v>
      </c>
      <c r="C8786" t="s">
        <v>237</v>
      </c>
      <c r="D8786" t="s">
        <v>2696</v>
      </c>
      <c r="E8786" t="s">
        <v>2512</v>
      </c>
      <c r="F8786" t="s">
        <v>14842</v>
      </c>
      <c r="G8786" t="s">
        <v>14842</v>
      </c>
      <c r="H8786">
        <v>2.52E-2</v>
      </c>
      <c r="I8786" t="s">
        <v>265</v>
      </c>
      <c r="J8786" t="s">
        <v>242</v>
      </c>
      <c r="K8786" t="s">
        <v>243</v>
      </c>
      <c r="L8786" t="s">
        <v>244</v>
      </c>
      <c r="M8786">
        <v>0</v>
      </c>
      <c r="N8786">
        <v>2.52E-2</v>
      </c>
      <c r="O8786" t="s">
        <v>372</v>
      </c>
      <c r="P8786" t="s">
        <v>16212</v>
      </c>
      <c r="Q8786" t="s">
        <v>2700</v>
      </c>
      <c r="R8786" t="s">
        <v>16213</v>
      </c>
      <c r="S8786" t="s">
        <v>270</v>
      </c>
      <c r="T8786" t="b">
        <v>1</v>
      </c>
    </row>
    <row r="8787" spans="1:20" x14ac:dyDescent="0.25">
      <c r="A8787" t="s">
        <v>259</v>
      </c>
      <c r="B8787" t="s">
        <v>260</v>
      </c>
      <c r="C8787" t="s">
        <v>237</v>
      </c>
      <c r="D8787" t="s">
        <v>1428</v>
      </c>
      <c r="E8787" t="s">
        <v>10806</v>
      </c>
      <c r="F8787" t="s">
        <v>16214</v>
      </c>
      <c r="G8787" t="s">
        <v>16214</v>
      </c>
      <c r="H8787">
        <v>0.34899999999999998</v>
      </c>
      <c r="I8787" t="s">
        <v>265</v>
      </c>
      <c r="J8787" t="s">
        <v>242</v>
      </c>
      <c r="K8787" t="s">
        <v>243</v>
      </c>
      <c r="L8787" t="s">
        <v>244</v>
      </c>
      <c r="M8787">
        <v>0</v>
      </c>
      <c r="N8787">
        <v>0.34899999999999998</v>
      </c>
      <c r="O8787" t="s">
        <v>1309</v>
      </c>
      <c r="P8787" t="s">
        <v>6970</v>
      </c>
      <c r="Q8787" t="s">
        <v>1432</v>
      </c>
      <c r="R8787" t="s">
        <v>16215</v>
      </c>
      <c r="S8787" t="s">
        <v>270</v>
      </c>
      <c r="T8787" t="b">
        <v>0</v>
      </c>
    </row>
    <row r="8788" spans="1:20" x14ac:dyDescent="0.25">
      <c r="A8788" t="s">
        <v>259</v>
      </c>
      <c r="B8788" t="s">
        <v>260</v>
      </c>
      <c r="C8788" t="s">
        <v>294</v>
      </c>
      <c r="D8788" t="s">
        <v>1428</v>
      </c>
      <c r="E8788" t="s">
        <v>10806</v>
      </c>
      <c r="F8788" t="s">
        <v>16214</v>
      </c>
      <c r="G8788" t="s">
        <v>16214</v>
      </c>
      <c r="H8788">
        <v>0.10100000000000001</v>
      </c>
      <c r="I8788" t="s">
        <v>265</v>
      </c>
      <c r="J8788" t="s">
        <v>242</v>
      </c>
      <c r="K8788" t="s">
        <v>243</v>
      </c>
      <c r="L8788" t="s">
        <v>244</v>
      </c>
      <c r="M8788">
        <v>0</v>
      </c>
      <c r="N8788">
        <v>0.10100000000000001</v>
      </c>
      <c r="O8788" t="s">
        <v>1309</v>
      </c>
      <c r="P8788" t="s">
        <v>6970</v>
      </c>
      <c r="Q8788" t="s">
        <v>1432</v>
      </c>
      <c r="R8788" t="s">
        <v>16215</v>
      </c>
      <c r="S8788" t="s">
        <v>270</v>
      </c>
      <c r="T8788" t="b">
        <v>0</v>
      </c>
    </row>
    <row r="8789" spans="1:20" x14ac:dyDescent="0.25">
      <c r="A8789" t="s">
        <v>236</v>
      </c>
      <c r="B8789" t="s">
        <v>236</v>
      </c>
      <c r="C8789" t="s">
        <v>237</v>
      </c>
      <c r="D8789" t="s">
        <v>693</v>
      </c>
      <c r="E8789" t="s">
        <v>4573</v>
      </c>
      <c r="F8789" t="s">
        <v>7027</v>
      </c>
      <c r="G8789" t="s">
        <v>16216</v>
      </c>
      <c r="H8789">
        <v>1.825</v>
      </c>
      <c r="I8789" t="s">
        <v>492</v>
      </c>
      <c r="J8789" t="s">
        <v>242</v>
      </c>
      <c r="K8789" t="s">
        <v>243</v>
      </c>
      <c r="L8789" t="s">
        <v>244</v>
      </c>
      <c r="M8789">
        <v>0</v>
      </c>
      <c r="N8789">
        <v>1.825</v>
      </c>
      <c r="O8789" t="s">
        <v>697</v>
      </c>
      <c r="P8789" t="s">
        <v>16217</v>
      </c>
      <c r="Q8789" t="s">
        <v>699</v>
      </c>
      <c r="R8789" t="s">
        <v>7030</v>
      </c>
      <c r="S8789" t="s">
        <v>249</v>
      </c>
      <c r="T8789" t="b">
        <v>1</v>
      </c>
    </row>
    <row r="8790" spans="1:20" x14ac:dyDescent="0.25">
      <c r="A8790" t="s">
        <v>259</v>
      </c>
      <c r="B8790" t="s">
        <v>260</v>
      </c>
      <c r="C8790" t="s">
        <v>237</v>
      </c>
      <c r="D8790" t="s">
        <v>1316</v>
      </c>
      <c r="E8790" t="s">
        <v>3262</v>
      </c>
      <c r="F8790" t="s">
        <v>5920</v>
      </c>
      <c r="G8790" t="s">
        <v>10751</v>
      </c>
      <c r="H8790">
        <v>7.2999999999999995E-2</v>
      </c>
      <c r="I8790" t="s">
        <v>265</v>
      </c>
      <c r="J8790" t="s">
        <v>242</v>
      </c>
      <c r="K8790" t="s">
        <v>243</v>
      </c>
      <c r="L8790" t="s">
        <v>244</v>
      </c>
      <c r="M8790">
        <v>0</v>
      </c>
      <c r="N8790">
        <v>7.2999999999999995E-2</v>
      </c>
      <c r="O8790" t="s">
        <v>1364</v>
      </c>
      <c r="P8790" t="s">
        <v>4701</v>
      </c>
      <c r="Q8790" t="s">
        <v>1321</v>
      </c>
      <c r="R8790" t="s">
        <v>16218</v>
      </c>
      <c r="S8790" t="s">
        <v>270</v>
      </c>
      <c r="T8790" t="b">
        <v>1</v>
      </c>
    </row>
    <row r="8791" spans="1:20" x14ac:dyDescent="0.25">
      <c r="A8791" t="s">
        <v>259</v>
      </c>
      <c r="B8791" t="s">
        <v>260</v>
      </c>
      <c r="C8791" t="s">
        <v>336</v>
      </c>
      <c r="D8791" t="s">
        <v>1316</v>
      </c>
      <c r="E8791" t="s">
        <v>3262</v>
      </c>
      <c r="F8791" t="s">
        <v>5920</v>
      </c>
      <c r="G8791" t="s">
        <v>10751</v>
      </c>
      <c r="H8791">
        <v>270</v>
      </c>
      <c r="I8791" t="s">
        <v>265</v>
      </c>
      <c r="J8791" t="s">
        <v>242</v>
      </c>
      <c r="K8791" t="s">
        <v>243</v>
      </c>
      <c r="L8791" t="s">
        <v>244</v>
      </c>
      <c r="M8791">
        <v>0</v>
      </c>
      <c r="N8791">
        <v>270</v>
      </c>
      <c r="O8791" t="s">
        <v>1212</v>
      </c>
      <c r="P8791" t="s">
        <v>4701</v>
      </c>
      <c r="Q8791" t="s">
        <v>1321</v>
      </c>
      <c r="R8791" t="s">
        <v>16219</v>
      </c>
      <c r="S8791" t="s">
        <v>270</v>
      </c>
      <c r="T8791" t="b">
        <v>1</v>
      </c>
    </row>
    <row r="8792" spans="1:20" x14ac:dyDescent="0.25">
      <c r="A8792" t="s">
        <v>259</v>
      </c>
      <c r="B8792" t="s">
        <v>260</v>
      </c>
      <c r="C8792" t="s">
        <v>336</v>
      </c>
      <c r="D8792" t="s">
        <v>1316</v>
      </c>
      <c r="E8792" t="s">
        <v>3262</v>
      </c>
      <c r="F8792" t="s">
        <v>5920</v>
      </c>
      <c r="G8792" t="s">
        <v>10751</v>
      </c>
      <c r="H8792">
        <v>531</v>
      </c>
      <c r="I8792" t="s">
        <v>265</v>
      </c>
      <c r="J8792" t="s">
        <v>242</v>
      </c>
      <c r="K8792" t="s">
        <v>243</v>
      </c>
      <c r="L8792" t="s">
        <v>244</v>
      </c>
      <c r="M8792">
        <v>0</v>
      </c>
      <c r="N8792">
        <v>531</v>
      </c>
      <c r="O8792" t="s">
        <v>1212</v>
      </c>
      <c r="P8792" t="s">
        <v>4701</v>
      </c>
      <c r="Q8792" t="s">
        <v>1321</v>
      </c>
      <c r="R8792" t="s">
        <v>16220</v>
      </c>
      <c r="S8792" t="s">
        <v>270</v>
      </c>
      <c r="T8792" t="b">
        <v>1</v>
      </c>
    </row>
    <row r="8793" spans="1:20" x14ac:dyDescent="0.25">
      <c r="A8793" t="s">
        <v>259</v>
      </c>
      <c r="B8793" t="s">
        <v>260</v>
      </c>
      <c r="C8793" t="s">
        <v>237</v>
      </c>
      <c r="D8793" t="s">
        <v>580</v>
      </c>
      <c r="E8793" t="s">
        <v>3565</v>
      </c>
      <c r="F8793" t="s">
        <v>3566</v>
      </c>
      <c r="G8793" t="s">
        <v>3566</v>
      </c>
      <c r="H8793">
        <v>3.0720000000000001</v>
      </c>
      <c r="I8793" t="s">
        <v>265</v>
      </c>
      <c r="J8793" t="s">
        <v>242</v>
      </c>
      <c r="K8793" t="s">
        <v>243</v>
      </c>
      <c r="L8793" t="s">
        <v>244</v>
      </c>
      <c r="M8793">
        <v>0</v>
      </c>
      <c r="N8793">
        <v>3.0720000000000001</v>
      </c>
      <c r="O8793" t="s">
        <v>324</v>
      </c>
      <c r="P8793" t="s">
        <v>16221</v>
      </c>
      <c r="Q8793" t="s">
        <v>584</v>
      </c>
      <c r="R8793" t="s">
        <v>16222</v>
      </c>
      <c r="S8793" t="s">
        <v>270</v>
      </c>
      <c r="T8793" t="b">
        <v>1</v>
      </c>
    </row>
    <row r="8794" spans="1:20" x14ac:dyDescent="0.25">
      <c r="A8794" t="s">
        <v>259</v>
      </c>
      <c r="B8794" t="s">
        <v>260</v>
      </c>
      <c r="C8794" t="s">
        <v>336</v>
      </c>
      <c r="D8794" t="s">
        <v>580</v>
      </c>
      <c r="E8794" t="s">
        <v>3565</v>
      </c>
      <c r="F8794" t="s">
        <v>3566</v>
      </c>
      <c r="G8794" t="s">
        <v>3566</v>
      </c>
      <c r="H8794">
        <v>15824</v>
      </c>
      <c r="I8794" t="s">
        <v>265</v>
      </c>
      <c r="J8794" t="s">
        <v>242</v>
      </c>
      <c r="K8794" t="s">
        <v>243</v>
      </c>
      <c r="L8794" t="s">
        <v>244</v>
      </c>
      <c r="M8794">
        <v>0</v>
      </c>
      <c r="N8794">
        <v>15824</v>
      </c>
      <c r="O8794" t="s">
        <v>324</v>
      </c>
      <c r="P8794" t="s">
        <v>16221</v>
      </c>
      <c r="Q8794" t="s">
        <v>584</v>
      </c>
      <c r="R8794" t="s">
        <v>16223</v>
      </c>
      <c r="S8794" t="s">
        <v>270</v>
      </c>
      <c r="T8794" t="b">
        <v>1</v>
      </c>
    </row>
    <row r="8795" spans="1:20" x14ac:dyDescent="0.25">
      <c r="A8795" t="s">
        <v>259</v>
      </c>
      <c r="B8795" t="s">
        <v>260</v>
      </c>
      <c r="C8795" t="s">
        <v>336</v>
      </c>
      <c r="D8795" t="s">
        <v>580</v>
      </c>
      <c r="E8795" t="s">
        <v>3565</v>
      </c>
      <c r="F8795" t="s">
        <v>3566</v>
      </c>
      <c r="G8795" t="s">
        <v>3566</v>
      </c>
      <c r="H8795">
        <v>30355</v>
      </c>
      <c r="I8795" t="s">
        <v>265</v>
      </c>
      <c r="J8795" t="s">
        <v>242</v>
      </c>
      <c r="K8795" t="s">
        <v>243</v>
      </c>
      <c r="L8795" t="s">
        <v>244</v>
      </c>
      <c r="M8795">
        <v>0</v>
      </c>
      <c r="N8795">
        <v>30355</v>
      </c>
      <c r="O8795" t="s">
        <v>324</v>
      </c>
      <c r="P8795" t="s">
        <v>16221</v>
      </c>
      <c r="Q8795" t="s">
        <v>584</v>
      </c>
      <c r="R8795" t="s">
        <v>16224</v>
      </c>
      <c r="S8795" t="s">
        <v>270</v>
      </c>
      <c r="T8795" t="b">
        <v>1</v>
      </c>
    </row>
    <row r="8796" spans="1:20" x14ac:dyDescent="0.25">
      <c r="A8796" t="s">
        <v>259</v>
      </c>
      <c r="B8796" t="s">
        <v>260</v>
      </c>
      <c r="C8796" t="s">
        <v>237</v>
      </c>
      <c r="D8796" t="s">
        <v>1953</v>
      </c>
      <c r="E8796" t="s">
        <v>13214</v>
      </c>
      <c r="F8796" t="s">
        <v>13683</v>
      </c>
      <c r="G8796" t="s">
        <v>13683</v>
      </c>
      <c r="H8796">
        <v>2.6240000000000001</v>
      </c>
      <c r="I8796" t="s">
        <v>265</v>
      </c>
      <c r="J8796" t="s">
        <v>242</v>
      </c>
      <c r="K8796" t="s">
        <v>243</v>
      </c>
      <c r="L8796" t="s">
        <v>244</v>
      </c>
      <c r="M8796">
        <v>0</v>
      </c>
      <c r="N8796">
        <v>2.6240000000000001</v>
      </c>
      <c r="O8796" t="s">
        <v>331</v>
      </c>
      <c r="P8796" t="s">
        <v>16225</v>
      </c>
      <c r="Q8796" t="s">
        <v>1957</v>
      </c>
      <c r="R8796" t="s">
        <v>16226</v>
      </c>
      <c r="S8796" t="s">
        <v>270</v>
      </c>
      <c r="T8796" t="b">
        <v>1</v>
      </c>
    </row>
    <row r="8797" spans="1:20" x14ac:dyDescent="0.25">
      <c r="A8797" t="s">
        <v>259</v>
      </c>
      <c r="B8797" t="s">
        <v>260</v>
      </c>
      <c r="C8797" t="s">
        <v>294</v>
      </c>
      <c r="D8797" t="s">
        <v>1953</v>
      </c>
      <c r="E8797" t="s">
        <v>13214</v>
      </c>
      <c r="F8797" t="s">
        <v>13683</v>
      </c>
      <c r="G8797" t="s">
        <v>13683</v>
      </c>
      <c r="H8797">
        <v>0.72299999999999998</v>
      </c>
      <c r="I8797" t="s">
        <v>265</v>
      </c>
      <c r="J8797" t="s">
        <v>242</v>
      </c>
      <c r="K8797" t="s">
        <v>243</v>
      </c>
      <c r="L8797" t="s">
        <v>244</v>
      </c>
      <c r="M8797">
        <v>0</v>
      </c>
      <c r="N8797">
        <v>0.72299999999999998</v>
      </c>
      <c r="O8797" t="s">
        <v>324</v>
      </c>
      <c r="P8797" t="s">
        <v>16225</v>
      </c>
      <c r="Q8797" t="s">
        <v>1957</v>
      </c>
      <c r="R8797" t="s">
        <v>16226</v>
      </c>
      <c r="S8797" t="s">
        <v>270</v>
      </c>
      <c r="T8797" t="b">
        <v>1</v>
      </c>
    </row>
    <row r="8798" spans="1:20" x14ac:dyDescent="0.25">
      <c r="A8798" t="s">
        <v>259</v>
      </c>
      <c r="B8798" t="s">
        <v>260</v>
      </c>
      <c r="C8798" t="s">
        <v>237</v>
      </c>
      <c r="D8798" t="s">
        <v>5303</v>
      </c>
      <c r="E8798" t="s">
        <v>6722</v>
      </c>
      <c r="F8798" t="s">
        <v>10470</v>
      </c>
      <c r="G8798" t="s">
        <v>16227</v>
      </c>
      <c r="H8798">
        <v>2.3039999999999998</v>
      </c>
      <c r="I8798" t="s">
        <v>265</v>
      </c>
      <c r="J8798" t="s">
        <v>242</v>
      </c>
      <c r="K8798" t="s">
        <v>243</v>
      </c>
      <c r="L8798" t="s">
        <v>244</v>
      </c>
      <c r="M8798">
        <v>0</v>
      </c>
      <c r="N8798">
        <v>2.3039999999999998</v>
      </c>
      <c r="O8798" t="s">
        <v>486</v>
      </c>
      <c r="P8798" t="s">
        <v>16228</v>
      </c>
      <c r="Q8798" t="s">
        <v>5307</v>
      </c>
      <c r="R8798" t="s">
        <v>16229</v>
      </c>
      <c r="S8798" t="s">
        <v>270</v>
      </c>
      <c r="T8798" t="b">
        <v>1</v>
      </c>
    </row>
    <row r="8799" spans="1:20" x14ac:dyDescent="0.25">
      <c r="A8799" t="s">
        <v>259</v>
      </c>
      <c r="B8799" t="s">
        <v>260</v>
      </c>
      <c r="C8799" t="s">
        <v>336</v>
      </c>
      <c r="D8799" t="s">
        <v>5303</v>
      </c>
      <c r="E8799" t="s">
        <v>6722</v>
      </c>
      <c r="F8799" t="s">
        <v>10470</v>
      </c>
      <c r="G8799" t="s">
        <v>16227</v>
      </c>
      <c r="H8799">
        <v>11638</v>
      </c>
      <c r="I8799" t="s">
        <v>265</v>
      </c>
      <c r="J8799" t="s">
        <v>242</v>
      </c>
      <c r="K8799" t="s">
        <v>243</v>
      </c>
      <c r="L8799" t="s">
        <v>244</v>
      </c>
      <c r="M8799">
        <v>0</v>
      </c>
      <c r="N8799">
        <v>11638</v>
      </c>
      <c r="O8799" t="s">
        <v>4513</v>
      </c>
      <c r="P8799" t="s">
        <v>16228</v>
      </c>
      <c r="Q8799" t="s">
        <v>5307</v>
      </c>
      <c r="R8799" t="s">
        <v>16230</v>
      </c>
      <c r="S8799" t="s">
        <v>270</v>
      </c>
      <c r="T8799" t="b">
        <v>1</v>
      </c>
    </row>
    <row r="8800" spans="1:20" x14ac:dyDescent="0.25">
      <c r="A8800" t="s">
        <v>259</v>
      </c>
      <c r="B8800" t="s">
        <v>260</v>
      </c>
      <c r="C8800" t="s">
        <v>336</v>
      </c>
      <c r="D8800" t="s">
        <v>5303</v>
      </c>
      <c r="E8800" t="s">
        <v>6722</v>
      </c>
      <c r="F8800" t="s">
        <v>10470</v>
      </c>
      <c r="G8800" t="s">
        <v>16227</v>
      </c>
      <c r="H8800">
        <v>22706</v>
      </c>
      <c r="I8800" t="s">
        <v>265</v>
      </c>
      <c r="J8800" t="s">
        <v>242</v>
      </c>
      <c r="K8800" t="s">
        <v>243</v>
      </c>
      <c r="L8800" t="s">
        <v>244</v>
      </c>
      <c r="M8800">
        <v>0</v>
      </c>
      <c r="N8800">
        <v>22706</v>
      </c>
      <c r="O8800" t="s">
        <v>4513</v>
      </c>
      <c r="P8800" t="s">
        <v>16228</v>
      </c>
      <c r="Q8800" t="s">
        <v>5307</v>
      </c>
      <c r="R8800" t="s">
        <v>16231</v>
      </c>
      <c r="S8800" t="s">
        <v>270</v>
      </c>
      <c r="T8800" t="b">
        <v>1</v>
      </c>
    </row>
    <row r="8801" spans="1:20" x14ac:dyDescent="0.25">
      <c r="A8801" t="s">
        <v>259</v>
      </c>
      <c r="B8801" t="s">
        <v>260</v>
      </c>
      <c r="C8801" t="s">
        <v>237</v>
      </c>
      <c r="D8801" t="s">
        <v>3071</v>
      </c>
      <c r="E8801" t="s">
        <v>2111</v>
      </c>
      <c r="F8801" t="s">
        <v>15515</v>
      </c>
      <c r="G8801" t="s">
        <v>15515</v>
      </c>
      <c r="H8801">
        <v>0.121794</v>
      </c>
      <c r="I8801" t="s">
        <v>265</v>
      </c>
      <c r="J8801" t="s">
        <v>242</v>
      </c>
      <c r="K8801" t="s">
        <v>243</v>
      </c>
      <c r="L8801" t="s">
        <v>244</v>
      </c>
      <c r="M8801">
        <v>0</v>
      </c>
      <c r="N8801">
        <v>0.121794</v>
      </c>
      <c r="O8801" t="s">
        <v>372</v>
      </c>
      <c r="P8801" t="s">
        <v>16232</v>
      </c>
      <c r="Q8801" t="s">
        <v>3076</v>
      </c>
      <c r="R8801" t="s">
        <v>16233</v>
      </c>
      <c r="S8801" t="s">
        <v>270</v>
      </c>
      <c r="T8801" t="b">
        <v>1</v>
      </c>
    </row>
    <row r="8802" spans="1:20" x14ac:dyDescent="0.25">
      <c r="A8802" t="s">
        <v>259</v>
      </c>
      <c r="B8802" t="s">
        <v>260</v>
      </c>
      <c r="C8802" t="s">
        <v>294</v>
      </c>
      <c r="D8802" t="s">
        <v>3071</v>
      </c>
      <c r="E8802" t="s">
        <v>2111</v>
      </c>
      <c r="F8802" t="s">
        <v>15515</v>
      </c>
      <c r="G8802" t="s">
        <v>15515</v>
      </c>
      <c r="H8802">
        <v>4.9510999999999999E-2</v>
      </c>
      <c r="I8802" t="s">
        <v>265</v>
      </c>
      <c r="J8802" t="s">
        <v>242</v>
      </c>
      <c r="K8802" t="s">
        <v>243</v>
      </c>
      <c r="L8802" t="s">
        <v>244</v>
      </c>
      <c r="M8802">
        <v>0</v>
      </c>
      <c r="N8802">
        <v>4.9510999999999999E-2</v>
      </c>
      <c r="O8802" t="s">
        <v>372</v>
      </c>
      <c r="P8802" t="s">
        <v>16232</v>
      </c>
      <c r="Q8802" t="s">
        <v>3076</v>
      </c>
      <c r="R8802" t="s">
        <v>16233</v>
      </c>
      <c r="S8802" t="s">
        <v>270</v>
      </c>
      <c r="T8802" t="b">
        <v>1</v>
      </c>
    </row>
    <row r="8803" spans="1:20" x14ac:dyDescent="0.25">
      <c r="A8803" t="s">
        <v>236</v>
      </c>
      <c r="B8803" t="s">
        <v>236</v>
      </c>
      <c r="C8803" t="s">
        <v>237</v>
      </c>
      <c r="D8803" t="s">
        <v>566</v>
      </c>
      <c r="F8803" t="s">
        <v>791</v>
      </c>
      <c r="G8803" t="s">
        <v>3310</v>
      </c>
      <c r="H8803">
        <v>6.9999999999999999E-4</v>
      </c>
      <c r="I8803" t="s">
        <v>241</v>
      </c>
      <c r="J8803" t="s">
        <v>242</v>
      </c>
      <c r="K8803" t="s">
        <v>243</v>
      </c>
      <c r="L8803" t="s">
        <v>244</v>
      </c>
      <c r="M8803">
        <v>0</v>
      </c>
      <c r="N8803">
        <v>6.9999999999999999E-4</v>
      </c>
      <c r="O8803" t="s">
        <v>2720</v>
      </c>
      <c r="P8803" s="18" t="s">
        <v>4654</v>
      </c>
      <c r="Q8803" t="s">
        <v>571</v>
      </c>
      <c r="R8803" t="s">
        <v>908</v>
      </c>
      <c r="S8803" t="s">
        <v>249</v>
      </c>
      <c r="T8803" t="b">
        <v>0</v>
      </c>
    </row>
    <row r="8804" spans="1:20" x14ac:dyDescent="0.25">
      <c r="A8804" t="s">
        <v>259</v>
      </c>
      <c r="B8804" t="s">
        <v>260</v>
      </c>
      <c r="C8804" t="s">
        <v>237</v>
      </c>
      <c r="D8804" t="s">
        <v>3572</v>
      </c>
      <c r="E8804" t="s">
        <v>10757</v>
      </c>
      <c r="F8804" t="s">
        <v>16234</v>
      </c>
      <c r="G8804" t="s">
        <v>16234</v>
      </c>
      <c r="H8804">
        <v>0.32035200000000003</v>
      </c>
      <c r="I8804" t="s">
        <v>265</v>
      </c>
      <c r="J8804" t="s">
        <v>242</v>
      </c>
      <c r="K8804" t="s">
        <v>243</v>
      </c>
      <c r="L8804" t="s">
        <v>244</v>
      </c>
      <c r="M8804">
        <v>0</v>
      </c>
      <c r="N8804">
        <v>0.32035200000000003</v>
      </c>
      <c r="O8804" t="s">
        <v>372</v>
      </c>
      <c r="P8804" t="s">
        <v>16235</v>
      </c>
      <c r="Q8804" t="s">
        <v>3576</v>
      </c>
      <c r="R8804" t="s">
        <v>16236</v>
      </c>
      <c r="S8804" t="s">
        <v>270</v>
      </c>
      <c r="T8804" t="b">
        <v>1</v>
      </c>
    </row>
    <row r="8805" spans="1:20" x14ac:dyDescent="0.25">
      <c r="A8805" t="s">
        <v>259</v>
      </c>
      <c r="B8805" t="s">
        <v>260</v>
      </c>
      <c r="C8805" t="s">
        <v>294</v>
      </c>
      <c r="D8805" t="s">
        <v>3572</v>
      </c>
      <c r="E8805" t="s">
        <v>10757</v>
      </c>
      <c r="F8805" t="s">
        <v>16234</v>
      </c>
      <c r="G8805" t="s">
        <v>16234</v>
      </c>
      <c r="H8805">
        <v>0.14361599999999999</v>
      </c>
      <c r="I8805" t="s">
        <v>265</v>
      </c>
      <c r="J8805" t="s">
        <v>242</v>
      </c>
      <c r="K8805" t="s">
        <v>243</v>
      </c>
      <c r="L8805" t="s">
        <v>244</v>
      </c>
      <c r="M8805">
        <v>0</v>
      </c>
      <c r="N8805">
        <v>0.14361599999999999</v>
      </c>
      <c r="O8805" t="s">
        <v>372</v>
      </c>
      <c r="P8805" t="s">
        <v>16235</v>
      </c>
      <c r="Q8805" t="s">
        <v>3576</v>
      </c>
      <c r="R8805" t="s">
        <v>16236</v>
      </c>
      <c r="S8805" t="s">
        <v>270</v>
      </c>
      <c r="T8805" t="b">
        <v>1</v>
      </c>
    </row>
    <row r="8806" spans="1:20" x14ac:dyDescent="0.25">
      <c r="A8806" t="s">
        <v>259</v>
      </c>
      <c r="B8806" t="s">
        <v>260</v>
      </c>
      <c r="C8806" t="s">
        <v>237</v>
      </c>
      <c r="D8806" t="s">
        <v>899</v>
      </c>
      <c r="E8806" t="s">
        <v>384</v>
      </c>
      <c r="F8806" t="s">
        <v>6136</v>
      </c>
      <c r="G8806" t="s">
        <v>13777</v>
      </c>
      <c r="H8806">
        <v>0.28000000000000003</v>
      </c>
      <c r="I8806" t="s">
        <v>265</v>
      </c>
      <c r="J8806" t="s">
        <v>242</v>
      </c>
      <c r="K8806" t="s">
        <v>243</v>
      </c>
      <c r="L8806" t="s">
        <v>244</v>
      </c>
      <c r="M8806">
        <v>0</v>
      </c>
      <c r="N8806">
        <v>0.28000000000000003</v>
      </c>
      <c r="O8806" t="s">
        <v>2659</v>
      </c>
      <c r="P8806" t="s">
        <v>14329</v>
      </c>
      <c r="Q8806" t="s">
        <v>904</v>
      </c>
      <c r="R8806" t="s">
        <v>16237</v>
      </c>
      <c r="S8806" t="s">
        <v>270</v>
      </c>
      <c r="T8806" t="b">
        <v>1</v>
      </c>
    </row>
    <row r="8807" spans="1:20" x14ac:dyDescent="0.25">
      <c r="A8807" t="s">
        <v>259</v>
      </c>
      <c r="B8807" t="s">
        <v>260</v>
      </c>
      <c r="C8807" t="s">
        <v>294</v>
      </c>
      <c r="D8807" t="s">
        <v>899</v>
      </c>
      <c r="E8807" t="s">
        <v>384</v>
      </c>
      <c r="F8807" t="s">
        <v>6136</v>
      </c>
      <c r="G8807" t="s">
        <v>13777</v>
      </c>
      <c r="H8807">
        <v>0.154</v>
      </c>
      <c r="I8807" t="s">
        <v>265</v>
      </c>
      <c r="J8807" t="s">
        <v>242</v>
      </c>
      <c r="K8807" t="s">
        <v>243</v>
      </c>
      <c r="L8807" t="s">
        <v>244</v>
      </c>
      <c r="M8807">
        <v>0</v>
      </c>
      <c r="N8807">
        <v>0.154</v>
      </c>
      <c r="O8807" t="s">
        <v>2659</v>
      </c>
      <c r="P8807" t="s">
        <v>14329</v>
      </c>
      <c r="Q8807" t="s">
        <v>904</v>
      </c>
      <c r="R8807" t="s">
        <v>16237</v>
      </c>
      <c r="S8807" t="s">
        <v>270</v>
      </c>
      <c r="T8807" t="b">
        <v>1</v>
      </c>
    </row>
    <row r="8808" spans="1:20" x14ac:dyDescent="0.25">
      <c r="A8808" t="s">
        <v>259</v>
      </c>
      <c r="B8808" t="s">
        <v>260</v>
      </c>
      <c r="C8808" t="s">
        <v>237</v>
      </c>
      <c r="D8808" t="s">
        <v>627</v>
      </c>
      <c r="E8808" t="s">
        <v>1815</v>
      </c>
      <c r="F8808" t="s">
        <v>1816</v>
      </c>
      <c r="G8808" t="s">
        <v>1816</v>
      </c>
      <c r="H8808">
        <v>5.7599999999999998E-2</v>
      </c>
      <c r="I8808" t="s">
        <v>265</v>
      </c>
      <c r="J8808" t="s">
        <v>242</v>
      </c>
      <c r="K8808" t="s">
        <v>243</v>
      </c>
      <c r="L8808" t="s">
        <v>244</v>
      </c>
      <c r="M8808">
        <v>0</v>
      </c>
      <c r="N8808">
        <v>5.7599999999999998E-2</v>
      </c>
      <c r="O8808" t="s">
        <v>324</v>
      </c>
      <c r="P8808" t="s">
        <v>9901</v>
      </c>
      <c r="Q8808" t="s">
        <v>631</v>
      </c>
      <c r="R8808" t="s">
        <v>16238</v>
      </c>
      <c r="S8808" t="s">
        <v>270</v>
      </c>
      <c r="T8808" t="b">
        <v>0</v>
      </c>
    </row>
    <row r="8809" spans="1:20" x14ac:dyDescent="0.25">
      <c r="A8809" t="s">
        <v>259</v>
      </c>
      <c r="B8809" t="s">
        <v>260</v>
      </c>
      <c r="C8809" t="s">
        <v>237</v>
      </c>
      <c r="D8809" t="s">
        <v>1884</v>
      </c>
      <c r="E8809" t="s">
        <v>6007</v>
      </c>
      <c r="F8809" t="s">
        <v>6008</v>
      </c>
      <c r="G8809" t="s">
        <v>6009</v>
      </c>
      <c r="H8809">
        <v>1.6799999999999999E-2</v>
      </c>
      <c r="I8809" t="s">
        <v>265</v>
      </c>
      <c r="J8809" t="s">
        <v>242</v>
      </c>
      <c r="K8809" t="s">
        <v>243</v>
      </c>
      <c r="L8809" t="s">
        <v>244</v>
      </c>
      <c r="M8809">
        <v>0</v>
      </c>
      <c r="N8809">
        <v>1.6799999999999999E-2</v>
      </c>
      <c r="O8809" t="s">
        <v>372</v>
      </c>
      <c r="P8809" t="s">
        <v>16239</v>
      </c>
      <c r="Q8809" t="s">
        <v>1888</v>
      </c>
      <c r="R8809" t="s">
        <v>16240</v>
      </c>
      <c r="S8809" t="s">
        <v>270</v>
      </c>
      <c r="T8809" t="b">
        <v>1</v>
      </c>
    </row>
    <row r="8810" spans="1:20" x14ac:dyDescent="0.25">
      <c r="A8810" t="s">
        <v>259</v>
      </c>
      <c r="B8810" t="s">
        <v>260</v>
      </c>
      <c r="C8810" t="s">
        <v>294</v>
      </c>
      <c r="D8810" t="s">
        <v>1884</v>
      </c>
      <c r="E8810" t="s">
        <v>6007</v>
      </c>
      <c r="F8810" t="s">
        <v>6008</v>
      </c>
      <c r="G8810" t="s">
        <v>6009</v>
      </c>
      <c r="H8810">
        <v>6.7999999999999996E-3</v>
      </c>
      <c r="I8810" t="s">
        <v>265</v>
      </c>
      <c r="J8810" t="s">
        <v>242</v>
      </c>
      <c r="K8810" t="s">
        <v>243</v>
      </c>
      <c r="L8810" t="s">
        <v>244</v>
      </c>
      <c r="M8810">
        <v>0</v>
      </c>
      <c r="N8810">
        <v>6.7999999999999996E-3</v>
      </c>
      <c r="O8810" t="s">
        <v>290</v>
      </c>
      <c r="P8810" t="s">
        <v>16239</v>
      </c>
      <c r="Q8810" t="s">
        <v>1888</v>
      </c>
      <c r="R8810" t="s">
        <v>16240</v>
      </c>
      <c r="S8810" t="s">
        <v>270</v>
      </c>
      <c r="T8810" t="b">
        <v>1</v>
      </c>
    </row>
    <row r="8811" spans="1:20" x14ac:dyDescent="0.25">
      <c r="A8811" t="s">
        <v>259</v>
      </c>
      <c r="B8811" t="s">
        <v>260</v>
      </c>
      <c r="C8811" t="s">
        <v>237</v>
      </c>
      <c r="D8811" t="s">
        <v>5325</v>
      </c>
      <c r="E8811" t="s">
        <v>5326</v>
      </c>
      <c r="F8811" t="s">
        <v>5326</v>
      </c>
      <c r="G8811" t="s">
        <v>14858</v>
      </c>
      <c r="H8811">
        <v>3.3479999999999999</v>
      </c>
      <c r="I8811" t="s">
        <v>265</v>
      </c>
      <c r="J8811" t="s">
        <v>242</v>
      </c>
      <c r="K8811" t="s">
        <v>243</v>
      </c>
      <c r="L8811" t="s">
        <v>244</v>
      </c>
      <c r="M8811">
        <v>0</v>
      </c>
      <c r="N8811">
        <v>3.3479999999999999</v>
      </c>
      <c r="O8811" t="s">
        <v>590</v>
      </c>
      <c r="P8811" t="s">
        <v>16241</v>
      </c>
      <c r="Q8811" t="s">
        <v>5330</v>
      </c>
      <c r="R8811" t="s">
        <v>16242</v>
      </c>
      <c r="S8811" t="s">
        <v>270</v>
      </c>
      <c r="T8811" t="b">
        <v>1</v>
      </c>
    </row>
    <row r="8812" spans="1:20" x14ac:dyDescent="0.25">
      <c r="A8812" t="s">
        <v>259</v>
      </c>
      <c r="B8812" t="s">
        <v>260</v>
      </c>
      <c r="C8812" t="s">
        <v>336</v>
      </c>
      <c r="D8812" t="s">
        <v>5325</v>
      </c>
      <c r="E8812" t="s">
        <v>5326</v>
      </c>
      <c r="F8812" t="s">
        <v>5326</v>
      </c>
      <c r="G8812" t="s">
        <v>14858</v>
      </c>
      <c r="H8812">
        <v>17304</v>
      </c>
      <c r="I8812" t="s">
        <v>265</v>
      </c>
      <c r="J8812" t="s">
        <v>242</v>
      </c>
      <c r="K8812" t="s">
        <v>243</v>
      </c>
      <c r="L8812" t="s">
        <v>244</v>
      </c>
      <c r="M8812">
        <v>0</v>
      </c>
      <c r="N8812">
        <v>17304</v>
      </c>
      <c r="O8812" t="s">
        <v>590</v>
      </c>
      <c r="P8812" t="s">
        <v>16241</v>
      </c>
      <c r="Q8812" t="s">
        <v>5330</v>
      </c>
      <c r="R8812" t="s">
        <v>16243</v>
      </c>
      <c r="S8812" t="s">
        <v>270</v>
      </c>
      <c r="T8812" t="b">
        <v>1</v>
      </c>
    </row>
    <row r="8813" spans="1:20" x14ac:dyDescent="0.25">
      <c r="A8813" t="s">
        <v>259</v>
      </c>
      <c r="B8813" t="s">
        <v>260</v>
      </c>
      <c r="C8813" t="s">
        <v>336</v>
      </c>
      <c r="D8813" t="s">
        <v>5325</v>
      </c>
      <c r="E8813" t="s">
        <v>5326</v>
      </c>
      <c r="F8813" t="s">
        <v>5326</v>
      </c>
      <c r="G8813" t="s">
        <v>14858</v>
      </c>
      <c r="H8813">
        <v>31675</v>
      </c>
      <c r="I8813" t="s">
        <v>265</v>
      </c>
      <c r="J8813" t="s">
        <v>242</v>
      </c>
      <c r="K8813" t="s">
        <v>243</v>
      </c>
      <c r="L8813" t="s">
        <v>244</v>
      </c>
      <c r="M8813">
        <v>0</v>
      </c>
      <c r="N8813">
        <v>31675</v>
      </c>
      <c r="O8813" t="s">
        <v>590</v>
      </c>
      <c r="P8813" t="s">
        <v>16241</v>
      </c>
      <c r="Q8813" t="s">
        <v>5330</v>
      </c>
      <c r="R8813" t="s">
        <v>16244</v>
      </c>
      <c r="S8813" t="s">
        <v>270</v>
      </c>
      <c r="T8813" t="b">
        <v>1</v>
      </c>
    </row>
    <row r="8814" spans="1:20" x14ac:dyDescent="0.25">
      <c r="A8814" t="s">
        <v>259</v>
      </c>
      <c r="B8814" t="s">
        <v>260</v>
      </c>
      <c r="C8814" t="s">
        <v>237</v>
      </c>
      <c r="D8814" t="s">
        <v>2245</v>
      </c>
      <c r="E8814" t="s">
        <v>5500</v>
      </c>
      <c r="F8814" t="s">
        <v>13538</v>
      </c>
      <c r="G8814" t="s">
        <v>13538</v>
      </c>
      <c r="H8814">
        <v>0.13200000000000001</v>
      </c>
      <c r="I8814" t="s">
        <v>265</v>
      </c>
      <c r="J8814" t="s">
        <v>242</v>
      </c>
      <c r="K8814" t="s">
        <v>243</v>
      </c>
      <c r="L8814" t="s">
        <v>244</v>
      </c>
      <c r="M8814">
        <v>0</v>
      </c>
      <c r="N8814">
        <v>0.13200000000000001</v>
      </c>
      <c r="O8814" t="s">
        <v>386</v>
      </c>
      <c r="P8814" t="s">
        <v>16245</v>
      </c>
      <c r="Q8814" t="s">
        <v>2249</v>
      </c>
      <c r="R8814" t="s">
        <v>16246</v>
      </c>
      <c r="S8814" t="s">
        <v>270</v>
      </c>
      <c r="T8814" t="b">
        <v>1</v>
      </c>
    </row>
    <row r="8815" spans="1:20" x14ac:dyDescent="0.25">
      <c r="A8815" t="s">
        <v>259</v>
      </c>
      <c r="B8815" t="s">
        <v>260</v>
      </c>
      <c r="C8815" t="s">
        <v>294</v>
      </c>
      <c r="D8815" t="s">
        <v>2245</v>
      </c>
      <c r="E8815" t="s">
        <v>5500</v>
      </c>
      <c r="F8815" t="s">
        <v>13538</v>
      </c>
      <c r="G8815" t="s">
        <v>13538</v>
      </c>
      <c r="H8815">
        <v>0.05</v>
      </c>
      <c r="I8815" t="s">
        <v>265</v>
      </c>
      <c r="J8815" t="s">
        <v>242</v>
      </c>
      <c r="K8815" t="s">
        <v>243</v>
      </c>
      <c r="L8815" t="s">
        <v>244</v>
      </c>
      <c r="M8815">
        <v>0</v>
      </c>
      <c r="N8815">
        <v>0.05</v>
      </c>
      <c r="O8815" t="s">
        <v>486</v>
      </c>
      <c r="P8815" t="s">
        <v>16245</v>
      </c>
      <c r="Q8815" t="s">
        <v>2249</v>
      </c>
      <c r="R8815" t="s">
        <v>16246</v>
      </c>
      <c r="S8815" t="s">
        <v>270</v>
      </c>
      <c r="T8815" t="b">
        <v>1</v>
      </c>
    </row>
    <row r="8816" spans="1:20" x14ac:dyDescent="0.25">
      <c r="A8816" t="s">
        <v>259</v>
      </c>
      <c r="B8816" t="s">
        <v>260</v>
      </c>
      <c r="C8816" t="s">
        <v>237</v>
      </c>
      <c r="D8816" t="s">
        <v>1316</v>
      </c>
      <c r="E8816" t="s">
        <v>3957</v>
      </c>
      <c r="F8816" t="s">
        <v>3958</v>
      </c>
      <c r="G8816" t="s">
        <v>3959</v>
      </c>
      <c r="H8816">
        <v>5.8500000000000003E-2</v>
      </c>
      <c r="I8816" t="s">
        <v>265</v>
      </c>
      <c r="J8816" t="s">
        <v>242</v>
      </c>
      <c r="K8816" t="s">
        <v>243</v>
      </c>
      <c r="L8816" t="s">
        <v>244</v>
      </c>
      <c r="M8816">
        <v>0</v>
      </c>
      <c r="N8816">
        <v>5.8500000000000003E-2</v>
      </c>
      <c r="O8816" t="s">
        <v>569</v>
      </c>
      <c r="P8816" t="s">
        <v>7841</v>
      </c>
      <c r="Q8816" t="s">
        <v>1321</v>
      </c>
      <c r="R8816" t="s">
        <v>16247</v>
      </c>
      <c r="S8816" t="s">
        <v>270</v>
      </c>
      <c r="T8816" t="b">
        <v>1</v>
      </c>
    </row>
    <row r="8817" spans="1:20" x14ac:dyDescent="0.25">
      <c r="A8817" t="s">
        <v>259</v>
      </c>
      <c r="B8817" t="s">
        <v>382</v>
      </c>
      <c r="C8817" t="s">
        <v>237</v>
      </c>
      <c r="D8817" t="s">
        <v>3015</v>
      </c>
      <c r="E8817" t="s">
        <v>7755</v>
      </c>
      <c r="F8817" t="s">
        <v>12858</v>
      </c>
      <c r="G8817" t="s">
        <v>12858</v>
      </c>
      <c r="H8817">
        <v>3.968</v>
      </c>
      <c r="I8817" t="s">
        <v>265</v>
      </c>
      <c r="J8817" t="s">
        <v>242</v>
      </c>
      <c r="K8817" t="s">
        <v>243</v>
      </c>
      <c r="L8817" t="s">
        <v>244</v>
      </c>
      <c r="M8817">
        <v>0</v>
      </c>
      <c r="N8817">
        <v>3.968</v>
      </c>
      <c r="O8817" t="s">
        <v>324</v>
      </c>
      <c r="P8817" t="s">
        <v>16248</v>
      </c>
      <c r="Q8817" t="s">
        <v>3019</v>
      </c>
      <c r="R8817" t="s">
        <v>16249</v>
      </c>
      <c r="S8817" t="s">
        <v>390</v>
      </c>
      <c r="T8817" t="b">
        <v>1</v>
      </c>
    </row>
    <row r="8818" spans="1:20" x14ac:dyDescent="0.25">
      <c r="A8818" t="s">
        <v>259</v>
      </c>
      <c r="B8818" t="s">
        <v>382</v>
      </c>
      <c r="C8818" t="s">
        <v>294</v>
      </c>
      <c r="D8818" t="s">
        <v>3015</v>
      </c>
      <c r="E8818" t="s">
        <v>7755</v>
      </c>
      <c r="F8818" t="s">
        <v>12858</v>
      </c>
      <c r="G8818" t="s">
        <v>12858</v>
      </c>
      <c r="H8818">
        <v>2.496</v>
      </c>
      <c r="I8818" t="s">
        <v>265</v>
      </c>
      <c r="J8818" t="s">
        <v>242</v>
      </c>
      <c r="K8818" t="s">
        <v>243</v>
      </c>
      <c r="L8818" t="s">
        <v>244</v>
      </c>
      <c r="M8818">
        <v>0</v>
      </c>
      <c r="N8818">
        <v>2.496</v>
      </c>
      <c r="O8818" t="s">
        <v>324</v>
      </c>
      <c r="P8818" t="s">
        <v>16248</v>
      </c>
      <c r="Q8818" t="s">
        <v>3019</v>
      </c>
      <c r="R8818" t="s">
        <v>16249</v>
      </c>
      <c r="S8818" t="s">
        <v>390</v>
      </c>
      <c r="T8818" t="b">
        <v>1</v>
      </c>
    </row>
    <row r="8819" spans="1:20" x14ac:dyDescent="0.25">
      <c r="A8819" t="s">
        <v>259</v>
      </c>
      <c r="B8819" t="s">
        <v>260</v>
      </c>
      <c r="C8819" t="s">
        <v>237</v>
      </c>
      <c r="D8819" t="s">
        <v>3368</v>
      </c>
      <c r="E8819" t="s">
        <v>3416</v>
      </c>
      <c r="F8819" t="s">
        <v>15273</v>
      </c>
      <c r="G8819" t="s">
        <v>15274</v>
      </c>
      <c r="H8819">
        <v>0.37</v>
      </c>
      <c r="I8819" t="s">
        <v>265</v>
      </c>
      <c r="J8819" t="s">
        <v>242</v>
      </c>
      <c r="K8819" t="s">
        <v>243</v>
      </c>
      <c r="L8819" t="s">
        <v>244</v>
      </c>
      <c r="M8819">
        <v>0</v>
      </c>
      <c r="N8819">
        <v>0.37</v>
      </c>
      <c r="O8819" t="s">
        <v>2901</v>
      </c>
      <c r="P8819" t="s">
        <v>16250</v>
      </c>
      <c r="Q8819" t="s">
        <v>3373</v>
      </c>
      <c r="R8819" t="s">
        <v>16251</v>
      </c>
      <c r="S8819" t="s">
        <v>270</v>
      </c>
      <c r="T8819" t="b">
        <v>1</v>
      </c>
    </row>
    <row r="8820" spans="1:20" x14ac:dyDescent="0.25">
      <c r="A8820" t="s">
        <v>259</v>
      </c>
      <c r="B8820" t="s">
        <v>260</v>
      </c>
      <c r="C8820" t="s">
        <v>237</v>
      </c>
      <c r="D8820" t="s">
        <v>1148</v>
      </c>
      <c r="E8820" t="s">
        <v>5420</v>
      </c>
      <c r="F8820" t="s">
        <v>5420</v>
      </c>
      <c r="G8820" t="s">
        <v>16252</v>
      </c>
      <c r="H8820">
        <v>1.542</v>
      </c>
      <c r="I8820" t="s">
        <v>265</v>
      </c>
      <c r="J8820" t="s">
        <v>242</v>
      </c>
      <c r="K8820" t="s">
        <v>243</v>
      </c>
      <c r="L8820" t="s">
        <v>244</v>
      </c>
      <c r="M8820">
        <v>0</v>
      </c>
      <c r="N8820">
        <v>1.542</v>
      </c>
      <c r="O8820" t="s">
        <v>310</v>
      </c>
      <c r="P8820" t="s">
        <v>16253</v>
      </c>
      <c r="Q8820" t="s">
        <v>1153</v>
      </c>
      <c r="R8820" t="s">
        <v>16254</v>
      </c>
      <c r="S8820" t="s">
        <v>270</v>
      </c>
      <c r="T8820" t="b">
        <v>1</v>
      </c>
    </row>
    <row r="8821" spans="1:20" x14ac:dyDescent="0.25">
      <c r="A8821" t="s">
        <v>259</v>
      </c>
      <c r="B8821" t="s">
        <v>260</v>
      </c>
      <c r="C8821" t="s">
        <v>294</v>
      </c>
      <c r="D8821" t="s">
        <v>1148</v>
      </c>
      <c r="E8821" t="s">
        <v>5420</v>
      </c>
      <c r="F8821" t="s">
        <v>5420</v>
      </c>
      <c r="G8821" t="s">
        <v>16252</v>
      </c>
      <c r="H8821">
        <v>0.80600000000000005</v>
      </c>
      <c r="I8821" t="s">
        <v>265</v>
      </c>
      <c r="J8821" t="s">
        <v>242</v>
      </c>
      <c r="K8821" t="s">
        <v>243</v>
      </c>
      <c r="L8821" t="s">
        <v>244</v>
      </c>
      <c r="M8821">
        <v>0</v>
      </c>
      <c r="N8821">
        <v>0.80600000000000005</v>
      </c>
      <c r="O8821" t="s">
        <v>310</v>
      </c>
      <c r="P8821" t="s">
        <v>16253</v>
      </c>
      <c r="Q8821" t="s">
        <v>1153</v>
      </c>
      <c r="R8821" t="s">
        <v>16254</v>
      </c>
      <c r="S8821" t="s">
        <v>270</v>
      </c>
      <c r="T8821" t="b">
        <v>1</v>
      </c>
    </row>
    <row r="8822" spans="1:20" x14ac:dyDescent="0.25">
      <c r="A8822" t="s">
        <v>236</v>
      </c>
      <c r="B8822" t="s">
        <v>236</v>
      </c>
      <c r="C8822" t="s">
        <v>237</v>
      </c>
      <c r="D8822" t="s">
        <v>566</v>
      </c>
      <c r="F8822" t="s">
        <v>1562</v>
      </c>
      <c r="G8822" t="s">
        <v>906</v>
      </c>
      <c r="H8822">
        <v>5.1999999999999998E-3</v>
      </c>
      <c r="I8822" t="s">
        <v>254</v>
      </c>
      <c r="J8822" t="s">
        <v>242</v>
      </c>
      <c r="K8822" t="s">
        <v>243</v>
      </c>
      <c r="L8822" t="s">
        <v>244</v>
      </c>
      <c r="M8822">
        <v>0</v>
      </c>
      <c r="N8822">
        <v>5.1999999999999998E-3</v>
      </c>
      <c r="O8822" t="s">
        <v>569</v>
      </c>
      <c r="P8822" t="s">
        <v>907</v>
      </c>
      <c r="Q8822" t="s">
        <v>571</v>
      </c>
      <c r="R8822" t="s">
        <v>7544</v>
      </c>
      <c r="S8822" t="s">
        <v>249</v>
      </c>
      <c r="T8822" t="b">
        <v>0</v>
      </c>
    </row>
    <row r="8823" spans="1:20" x14ac:dyDescent="0.25">
      <c r="A8823" t="s">
        <v>259</v>
      </c>
      <c r="B8823" t="s">
        <v>260</v>
      </c>
      <c r="C8823" t="s">
        <v>237</v>
      </c>
      <c r="D8823" t="s">
        <v>1621</v>
      </c>
      <c r="E8823" t="s">
        <v>1622</v>
      </c>
      <c r="F8823" t="s">
        <v>16255</v>
      </c>
      <c r="G8823" t="s">
        <v>16255</v>
      </c>
      <c r="H8823">
        <v>4.6249999999999999E-2</v>
      </c>
      <c r="I8823" t="s">
        <v>265</v>
      </c>
      <c r="J8823" t="s">
        <v>242</v>
      </c>
      <c r="K8823" t="s">
        <v>243</v>
      </c>
      <c r="L8823" t="s">
        <v>244</v>
      </c>
      <c r="M8823">
        <v>0</v>
      </c>
      <c r="N8823">
        <v>4.6249999999999999E-2</v>
      </c>
      <c r="O8823" t="s">
        <v>446</v>
      </c>
      <c r="P8823" t="s">
        <v>16256</v>
      </c>
      <c r="Q8823" t="s">
        <v>1625</v>
      </c>
      <c r="R8823" t="s">
        <v>16257</v>
      </c>
      <c r="S8823" t="s">
        <v>270</v>
      </c>
      <c r="T8823" t="b">
        <v>1</v>
      </c>
    </row>
    <row r="8824" spans="1:20" x14ac:dyDescent="0.25">
      <c r="A8824" t="s">
        <v>259</v>
      </c>
      <c r="B8824" t="s">
        <v>260</v>
      </c>
      <c r="C8824" t="s">
        <v>294</v>
      </c>
      <c r="D8824" t="s">
        <v>1621</v>
      </c>
      <c r="E8824" t="s">
        <v>1622</v>
      </c>
      <c r="F8824" t="s">
        <v>16255</v>
      </c>
      <c r="G8824" t="s">
        <v>16255</v>
      </c>
      <c r="H8824">
        <v>4.1500000000000002E-2</v>
      </c>
      <c r="I8824" t="s">
        <v>265</v>
      </c>
      <c r="J8824" t="s">
        <v>242</v>
      </c>
      <c r="K8824" t="s">
        <v>243</v>
      </c>
      <c r="L8824" t="s">
        <v>244</v>
      </c>
      <c r="M8824">
        <v>0</v>
      </c>
      <c r="N8824">
        <v>4.1500000000000002E-2</v>
      </c>
      <c r="O8824" t="s">
        <v>446</v>
      </c>
      <c r="P8824" t="s">
        <v>16256</v>
      </c>
      <c r="Q8824" t="s">
        <v>1625</v>
      </c>
      <c r="R8824" t="s">
        <v>16257</v>
      </c>
      <c r="S8824" t="s">
        <v>270</v>
      </c>
      <c r="T8824" t="b">
        <v>1</v>
      </c>
    </row>
    <row r="8825" spans="1:20" x14ac:dyDescent="0.25">
      <c r="A8825" t="s">
        <v>259</v>
      </c>
      <c r="B8825" t="s">
        <v>260</v>
      </c>
      <c r="C8825" t="s">
        <v>237</v>
      </c>
      <c r="D8825" t="s">
        <v>450</v>
      </c>
      <c r="E8825" t="s">
        <v>8849</v>
      </c>
      <c r="F8825" t="s">
        <v>10044</v>
      </c>
      <c r="G8825" t="s">
        <v>10044</v>
      </c>
      <c r="H8825">
        <v>0.89200000000000002</v>
      </c>
      <c r="I8825" t="s">
        <v>265</v>
      </c>
      <c r="J8825" t="s">
        <v>242</v>
      </c>
      <c r="K8825" t="s">
        <v>243</v>
      </c>
      <c r="L8825" t="s">
        <v>244</v>
      </c>
      <c r="M8825">
        <v>0</v>
      </c>
      <c r="N8825">
        <v>0.89200000000000002</v>
      </c>
      <c r="O8825" t="s">
        <v>331</v>
      </c>
      <c r="P8825" t="s">
        <v>16258</v>
      </c>
      <c r="Q8825" t="s">
        <v>453</v>
      </c>
      <c r="R8825" t="s">
        <v>16259</v>
      </c>
      <c r="S8825" t="s">
        <v>270</v>
      </c>
      <c r="T8825" t="b">
        <v>1</v>
      </c>
    </row>
    <row r="8826" spans="1:20" x14ac:dyDescent="0.25">
      <c r="A8826" t="s">
        <v>259</v>
      </c>
      <c r="B8826" t="s">
        <v>260</v>
      </c>
      <c r="C8826" t="s">
        <v>294</v>
      </c>
      <c r="D8826" t="s">
        <v>450</v>
      </c>
      <c r="E8826" t="s">
        <v>8849</v>
      </c>
      <c r="F8826" t="s">
        <v>10044</v>
      </c>
      <c r="G8826" t="s">
        <v>10044</v>
      </c>
      <c r="H8826">
        <v>0.26200000000000001</v>
      </c>
      <c r="I8826" t="s">
        <v>265</v>
      </c>
      <c r="J8826" t="s">
        <v>242</v>
      </c>
      <c r="K8826" t="s">
        <v>243</v>
      </c>
      <c r="L8826" t="s">
        <v>244</v>
      </c>
      <c r="M8826">
        <v>0</v>
      </c>
      <c r="N8826">
        <v>0.26200000000000001</v>
      </c>
      <c r="O8826" t="s">
        <v>324</v>
      </c>
      <c r="P8826" t="s">
        <v>16258</v>
      </c>
      <c r="Q8826" t="s">
        <v>453</v>
      </c>
      <c r="R8826" t="s">
        <v>16259</v>
      </c>
      <c r="S8826" t="s">
        <v>270</v>
      </c>
      <c r="T8826" t="b">
        <v>1</v>
      </c>
    </row>
    <row r="8827" spans="1:20" x14ac:dyDescent="0.25">
      <c r="A8827" t="s">
        <v>259</v>
      </c>
      <c r="B8827" t="s">
        <v>260</v>
      </c>
      <c r="C8827" t="s">
        <v>237</v>
      </c>
      <c r="D8827" t="s">
        <v>3088</v>
      </c>
      <c r="E8827" t="s">
        <v>1583</v>
      </c>
      <c r="F8827" t="s">
        <v>5506</v>
      </c>
      <c r="G8827" t="s">
        <v>5507</v>
      </c>
      <c r="H8827">
        <v>0.28799999999999998</v>
      </c>
      <c r="I8827" t="s">
        <v>265</v>
      </c>
      <c r="J8827" t="s">
        <v>242</v>
      </c>
      <c r="K8827" t="s">
        <v>243</v>
      </c>
      <c r="L8827" t="s">
        <v>244</v>
      </c>
      <c r="M8827">
        <v>0</v>
      </c>
      <c r="N8827">
        <v>0.28799999999999998</v>
      </c>
      <c r="O8827" t="s">
        <v>324</v>
      </c>
      <c r="P8827" t="s">
        <v>16260</v>
      </c>
      <c r="Q8827" t="s">
        <v>3092</v>
      </c>
      <c r="R8827" t="s">
        <v>16261</v>
      </c>
      <c r="S8827" t="s">
        <v>270</v>
      </c>
      <c r="T8827" t="b">
        <v>1</v>
      </c>
    </row>
    <row r="8828" spans="1:20" x14ac:dyDescent="0.25">
      <c r="A8828" t="s">
        <v>259</v>
      </c>
      <c r="B8828" t="s">
        <v>260</v>
      </c>
      <c r="C8828" t="s">
        <v>237</v>
      </c>
      <c r="D8828" t="s">
        <v>2239</v>
      </c>
      <c r="E8828" t="s">
        <v>16262</v>
      </c>
      <c r="F8828" t="s">
        <v>3173</v>
      </c>
      <c r="G8828" t="s">
        <v>16263</v>
      </c>
      <c r="H8828">
        <v>0.14599999999999999</v>
      </c>
      <c r="I8828" t="s">
        <v>265</v>
      </c>
      <c r="J8828" t="s">
        <v>242</v>
      </c>
      <c r="K8828" t="s">
        <v>243</v>
      </c>
      <c r="L8828" t="s">
        <v>244</v>
      </c>
      <c r="M8828">
        <v>0</v>
      </c>
      <c r="N8828">
        <v>0.14599999999999999</v>
      </c>
      <c r="O8828" t="s">
        <v>1769</v>
      </c>
      <c r="P8828" t="s">
        <v>7704</v>
      </c>
      <c r="Q8828" t="s">
        <v>2243</v>
      </c>
      <c r="R8828" t="s">
        <v>16264</v>
      </c>
      <c r="S8828" t="s">
        <v>270</v>
      </c>
      <c r="T8828" t="b">
        <v>1</v>
      </c>
    </row>
    <row r="8829" spans="1:20" x14ac:dyDescent="0.25">
      <c r="A8829" t="s">
        <v>259</v>
      </c>
      <c r="B8829" t="s">
        <v>260</v>
      </c>
      <c r="C8829" t="s">
        <v>237</v>
      </c>
      <c r="D8829" t="s">
        <v>1382</v>
      </c>
      <c r="E8829" t="s">
        <v>2550</v>
      </c>
      <c r="F8829" t="s">
        <v>2551</v>
      </c>
      <c r="G8829" t="s">
        <v>2552</v>
      </c>
      <c r="H8829">
        <v>3.61</v>
      </c>
      <c r="I8829" t="s">
        <v>265</v>
      </c>
      <c r="J8829" t="s">
        <v>242</v>
      </c>
      <c r="K8829" t="s">
        <v>243</v>
      </c>
      <c r="L8829" t="s">
        <v>244</v>
      </c>
      <c r="M8829">
        <v>0</v>
      </c>
      <c r="N8829">
        <v>3.61</v>
      </c>
      <c r="O8829" t="s">
        <v>324</v>
      </c>
      <c r="P8829" t="s">
        <v>16265</v>
      </c>
      <c r="Q8829" t="s">
        <v>1387</v>
      </c>
      <c r="R8829" t="s">
        <v>16266</v>
      </c>
      <c r="S8829" t="s">
        <v>270</v>
      </c>
      <c r="T8829" t="b">
        <v>1</v>
      </c>
    </row>
    <row r="8830" spans="1:20" x14ac:dyDescent="0.25">
      <c r="A8830" t="s">
        <v>259</v>
      </c>
      <c r="B8830" t="s">
        <v>260</v>
      </c>
      <c r="C8830" t="s">
        <v>294</v>
      </c>
      <c r="D8830" t="s">
        <v>1382</v>
      </c>
      <c r="E8830" t="s">
        <v>2550</v>
      </c>
      <c r="F8830" t="s">
        <v>2551</v>
      </c>
      <c r="G8830" t="s">
        <v>2552</v>
      </c>
      <c r="H8830">
        <v>0.92200000000000004</v>
      </c>
      <c r="I8830" t="s">
        <v>265</v>
      </c>
      <c r="J8830" t="s">
        <v>242</v>
      </c>
      <c r="K8830" t="s">
        <v>243</v>
      </c>
      <c r="L8830" t="s">
        <v>244</v>
      </c>
      <c r="M8830">
        <v>0</v>
      </c>
      <c r="N8830">
        <v>0.92200000000000004</v>
      </c>
      <c r="O8830" t="s">
        <v>324</v>
      </c>
      <c r="P8830" t="s">
        <v>16265</v>
      </c>
      <c r="Q8830" t="s">
        <v>1387</v>
      </c>
      <c r="R8830" t="s">
        <v>16266</v>
      </c>
      <c r="S8830" t="s">
        <v>270</v>
      </c>
      <c r="T8830" t="b">
        <v>1</v>
      </c>
    </row>
    <row r="8831" spans="1:20" x14ac:dyDescent="0.25">
      <c r="A8831" t="s">
        <v>259</v>
      </c>
      <c r="B8831" t="s">
        <v>260</v>
      </c>
      <c r="C8831" t="s">
        <v>237</v>
      </c>
      <c r="D8831" t="s">
        <v>1220</v>
      </c>
      <c r="E8831" t="s">
        <v>1221</v>
      </c>
      <c r="F8831" t="s">
        <v>3348</v>
      </c>
      <c r="G8831" t="s">
        <v>3348</v>
      </c>
      <c r="H8831">
        <v>7.6187329999999998</v>
      </c>
      <c r="I8831" t="s">
        <v>265</v>
      </c>
      <c r="J8831" t="s">
        <v>242</v>
      </c>
      <c r="K8831" t="s">
        <v>243</v>
      </c>
      <c r="L8831" t="s">
        <v>244</v>
      </c>
      <c r="M8831">
        <v>0</v>
      </c>
      <c r="N8831">
        <v>7.6187329999999998</v>
      </c>
      <c r="O8831" t="s">
        <v>372</v>
      </c>
      <c r="P8831" t="s">
        <v>16267</v>
      </c>
      <c r="Q8831" t="s">
        <v>1224</v>
      </c>
      <c r="R8831" t="s">
        <v>16268</v>
      </c>
      <c r="S8831" t="s">
        <v>270</v>
      </c>
      <c r="T8831" t="b">
        <v>1</v>
      </c>
    </row>
    <row r="8832" spans="1:20" x14ac:dyDescent="0.25">
      <c r="A8832" t="s">
        <v>259</v>
      </c>
      <c r="B8832" t="s">
        <v>260</v>
      </c>
      <c r="C8832" t="s">
        <v>294</v>
      </c>
      <c r="D8832" t="s">
        <v>1220</v>
      </c>
      <c r="E8832" t="s">
        <v>1221</v>
      </c>
      <c r="F8832" t="s">
        <v>3348</v>
      </c>
      <c r="G8832" t="s">
        <v>3348</v>
      </c>
      <c r="H8832">
        <v>6.5544770000000003</v>
      </c>
      <c r="I8832" t="s">
        <v>265</v>
      </c>
      <c r="J8832" t="s">
        <v>242</v>
      </c>
      <c r="K8832" t="s">
        <v>243</v>
      </c>
      <c r="L8832" t="s">
        <v>244</v>
      </c>
      <c r="M8832">
        <v>0</v>
      </c>
      <c r="N8832">
        <v>6.5544770000000003</v>
      </c>
      <c r="O8832" t="s">
        <v>372</v>
      </c>
      <c r="P8832" t="s">
        <v>16267</v>
      </c>
      <c r="Q8832" t="s">
        <v>1224</v>
      </c>
      <c r="R8832" t="s">
        <v>16268</v>
      </c>
      <c r="S8832" t="s">
        <v>270</v>
      </c>
      <c r="T8832" t="b">
        <v>1</v>
      </c>
    </row>
    <row r="8833" spans="1:20" x14ac:dyDescent="0.25">
      <c r="A8833" t="s">
        <v>259</v>
      </c>
      <c r="B8833" t="s">
        <v>260</v>
      </c>
      <c r="C8833" t="s">
        <v>237</v>
      </c>
      <c r="D8833" t="s">
        <v>5762</v>
      </c>
      <c r="E8833" t="s">
        <v>7035</v>
      </c>
      <c r="F8833" t="s">
        <v>7036</v>
      </c>
      <c r="G8833" t="s">
        <v>7036</v>
      </c>
      <c r="H8833">
        <v>0.46600000000000003</v>
      </c>
      <c r="I8833" t="s">
        <v>265</v>
      </c>
      <c r="J8833" t="s">
        <v>242</v>
      </c>
      <c r="K8833" t="s">
        <v>243</v>
      </c>
      <c r="L8833" t="s">
        <v>244</v>
      </c>
      <c r="M8833">
        <v>0</v>
      </c>
      <c r="N8833">
        <v>0.46600000000000003</v>
      </c>
      <c r="O8833" t="s">
        <v>927</v>
      </c>
      <c r="P8833" t="s">
        <v>16269</v>
      </c>
      <c r="Q8833" t="s">
        <v>5766</v>
      </c>
      <c r="R8833" t="s">
        <v>16270</v>
      </c>
      <c r="S8833" t="s">
        <v>270</v>
      </c>
      <c r="T8833" t="b">
        <v>1</v>
      </c>
    </row>
    <row r="8834" spans="1:20" x14ac:dyDescent="0.25">
      <c r="A8834" t="s">
        <v>259</v>
      </c>
      <c r="B8834" t="s">
        <v>260</v>
      </c>
      <c r="C8834" t="s">
        <v>336</v>
      </c>
      <c r="D8834" t="s">
        <v>5762</v>
      </c>
      <c r="E8834" t="s">
        <v>7035</v>
      </c>
      <c r="F8834" t="s">
        <v>7036</v>
      </c>
      <c r="G8834" t="s">
        <v>7036</v>
      </c>
      <c r="H8834">
        <v>2613</v>
      </c>
      <c r="I8834" t="s">
        <v>265</v>
      </c>
      <c r="J8834" t="s">
        <v>242</v>
      </c>
      <c r="K8834" t="s">
        <v>243</v>
      </c>
      <c r="L8834" t="s">
        <v>244</v>
      </c>
      <c r="M8834">
        <v>0</v>
      </c>
      <c r="N8834">
        <v>2613</v>
      </c>
      <c r="O8834" t="s">
        <v>6850</v>
      </c>
      <c r="P8834" t="s">
        <v>16269</v>
      </c>
      <c r="Q8834" t="s">
        <v>5766</v>
      </c>
      <c r="R8834" t="s">
        <v>16271</v>
      </c>
      <c r="S8834" t="s">
        <v>270</v>
      </c>
      <c r="T8834" t="b">
        <v>1</v>
      </c>
    </row>
    <row r="8835" spans="1:20" x14ac:dyDescent="0.25">
      <c r="A8835" t="s">
        <v>259</v>
      </c>
      <c r="B8835" t="s">
        <v>260</v>
      </c>
      <c r="C8835" t="s">
        <v>336</v>
      </c>
      <c r="D8835" t="s">
        <v>5762</v>
      </c>
      <c r="E8835" t="s">
        <v>7035</v>
      </c>
      <c r="F8835" t="s">
        <v>7036</v>
      </c>
      <c r="G8835" t="s">
        <v>7036</v>
      </c>
      <c r="H8835">
        <v>5388</v>
      </c>
      <c r="I8835" t="s">
        <v>265</v>
      </c>
      <c r="J8835" t="s">
        <v>242</v>
      </c>
      <c r="K8835" t="s">
        <v>243</v>
      </c>
      <c r="L8835" t="s">
        <v>244</v>
      </c>
      <c r="M8835">
        <v>0</v>
      </c>
      <c r="N8835">
        <v>5388</v>
      </c>
      <c r="O8835" t="s">
        <v>6850</v>
      </c>
      <c r="P8835" t="s">
        <v>16269</v>
      </c>
      <c r="Q8835" t="s">
        <v>5766</v>
      </c>
      <c r="R8835" t="s">
        <v>16272</v>
      </c>
      <c r="S8835" t="s">
        <v>270</v>
      </c>
      <c r="T8835" t="b">
        <v>1</v>
      </c>
    </row>
    <row r="8836" spans="1:20" x14ac:dyDescent="0.25">
      <c r="A8836" t="s">
        <v>259</v>
      </c>
      <c r="B8836" t="s">
        <v>260</v>
      </c>
      <c r="C8836" t="s">
        <v>237</v>
      </c>
      <c r="D8836" t="s">
        <v>5325</v>
      </c>
      <c r="E8836" t="s">
        <v>1688</v>
      </c>
      <c r="F8836" t="s">
        <v>1688</v>
      </c>
      <c r="G8836" t="s">
        <v>1689</v>
      </c>
      <c r="H8836">
        <v>2.2320000000000002</v>
      </c>
      <c r="I8836" t="s">
        <v>265</v>
      </c>
      <c r="J8836" t="s">
        <v>242</v>
      </c>
      <c r="K8836" t="s">
        <v>243</v>
      </c>
      <c r="L8836" t="s">
        <v>244</v>
      </c>
      <c r="M8836">
        <v>0</v>
      </c>
      <c r="N8836">
        <v>2.2320000000000002</v>
      </c>
      <c r="O8836" t="s">
        <v>1690</v>
      </c>
      <c r="P8836" t="s">
        <v>16273</v>
      </c>
      <c r="Q8836" t="s">
        <v>5330</v>
      </c>
      <c r="R8836" t="s">
        <v>16274</v>
      </c>
      <c r="S8836" t="s">
        <v>270</v>
      </c>
      <c r="T8836" t="b">
        <v>1</v>
      </c>
    </row>
    <row r="8837" spans="1:20" x14ac:dyDescent="0.25">
      <c r="A8837" t="s">
        <v>259</v>
      </c>
      <c r="B8837" t="s">
        <v>260</v>
      </c>
      <c r="C8837" t="s">
        <v>336</v>
      </c>
      <c r="D8837" t="s">
        <v>5325</v>
      </c>
      <c r="E8837" t="s">
        <v>1688</v>
      </c>
      <c r="F8837" t="s">
        <v>1688</v>
      </c>
      <c r="G8837" t="s">
        <v>1689</v>
      </c>
      <c r="H8837">
        <v>11536</v>
      </c>
      <c r="I8837" t="s">
        <v>265</v>
      </c>
      <c r="J8837" t="s">
        <v>242</v>
      </c>
      <c r="K8837" t="s">
        <v>243</v>
      </c>
      <c r="L8837" t="s">
        <v>244</v>
      </c>
      <c r="M8837">
        <v>0</v>
      </c>
      <c r="N8837">
        <v>11536</v>
      </c>
      <c r="O8837" t="s">
        <v>1690</v>
      </c>
      <c r="P8837" t="s">
        <v>16273</v>
      </c>
      <c r="Q8837" t="s">
        <v>5330</v>
      </c>
      <c r="R8837" t="s">
        <v>16275</v>
      </c>
      <c r="S8837" t="s">
        <v>270</v>
      </c>
      <c r="T8837" t="b">
        <v>1</v>
      </c>
    </row>
    <row r="8838" spans="1:20" x14ac:dyDescent="0.25">
      <c r="A8838" t="s">
        <v>259</v>
      </c>
      <c r="B8838" t="s">
        <v>260</v>
      </c>
      <c r="C8838" t="s">
        <v>336</v>
      </c>
      <c r="D8838" t="s">
        <v>5325</v>
      </c>
      <c r="E8838" t="s">
        <v>1688</v>
      </c>
      <c r="F8838" t="s">
        <v>1688</v>
      </c>
      <c r="G8838" t="s">
        <v>1689</v>
      </c>
      <c r="H8838">
        <v>21117</v>
      </c>
      <c r="I8838" t="s">
        <v>265</v>
      </c>
      <c r="J8838" t="s">
        <v>242</v>
      </c>
      <c r="K8838" t="s">
        <v>243</v>
      </c>
      <c r="L8838" t="s">
        <v>244</v>
      </c>
      <c r="M8838">
        <v>0</v>
      </c>
      <c r="N8838">
        <v>21117</v>
      </c>
      <c r="O8838" t="s">
        <v>1690</v>
      </c>
      <c r="P8838" t="s">
        <v>16273</v>
      </c>
      <c r="Q8838" t="s">
        <v>5330</v>
      </c>
      <c r="R8838" t="s">
        <v>16276</v>
      </c>
      <c r="S8838" t="s">
        <v>270</v>
      </c>
      <c r="T8838" t="b">
        <v>1</v>
      </c>
    </row>
    <row r="8839" spans="1:20" x14ac:dyDescent="0.25">
      <c r="A8839" t="s">
        <v>259</v>
      </c>
      <c r="B8839" t="s">
        <v>260</v>
      </c>
      <c r="C8839" t="s">
        <v>237</v>
      </c>
      <c r="D8839" t="s">
        <v>2420</v>
      </c>
      <c r="E8839" t="s">
        <v>2350</v>
      </c>
      <c r="F8839" t="s">
        <v>2351</v>
      </c>
      <c r="G8839" t="s">
        <v>2351</v>
      </c>
      <c r="H8839">
        <v>0.11899999999999999</v>
      </c>
      <c r="I8839" t="s">
        <v>265</v>
      </c>
      <c r="J8839" t="s">
        <v>242</v>
      </c>
      <c r="K8839" t="s">
        <v>243</v>
      </c>
      <c r="L8839" t="s">
        <v>244</v>
      </c>
      <c r="M8839">
        <v>0</v>
      </c>
      <c r="N8839">
        <v>0.11899999999999999</v>
      </c>
      <c r="O8839" t="s">
        <v>245</v>
      </c>
      <c r="P8839" t="s">
        <v>16277</v>
      </c>
      <c r="Q8839" t="s">
        <v>2424</v>
      </c>
      <c r="R8839" t="s">
        <v>16278</v>
      </c>
      <c r="S8839" t="s">
        <v>270</v>
      </c>
      <c r="T8839" t="b">
        <v>1</v>
      </c>
    </row>
    <row r="8840" spans="1:20" x14ac:dyDescent="0.25">
      <c r="A8840" t="s">
        <v>259</v>
      </c>
      <c r="B8840" t="s">
        <v>260</v>
      </c>
      <c r="C8840" t="s">
        <v>237</v>
      </c>
      <c r="D8840" t="s">
        <v>369</v>
      </c>
      <c r="E8840" t="s">
        <v>1787</v>
      </c>
      <c r="F8840" t="s">
        <v>1788</v>
      </c>
      <c r="G8840" t="s">
        <v>1788</v>
      </c>
      <c r="H8840">
        <v>0.1008</v>
      </c>
      <c r="I8840" t="s">
        <v>265</v>
      </c>
      <c r="J8840" t="s">
        <v>242</v>
      </c>
      <c r="K8840" t="s">
        <v>243</v>
      </c>
      <c r="L8840" t="s">
        <v>244</v>
      </c>
      <c r="M8840">
        <v>0</v>
      </c>
      <c r="N8840">
        <v>0.1008</v>
      </c>
      <c r="O8840" t="s">
        <v>372</v>
      </c>
      <c r="P8840" t="s">
        <v>16279</v>
      </c>
      <c r="Q8840" t="s">
        <v>374</v>
      </c>
      <c r="R8840" t="s">
        <v>16280</v>
      </c>
      <c r="S8840" t="s">
        <v>270</v>
      </c>
      <c r="T8840" t="b">
        <v>1</v>
      </c>
    </row>
    <row r="8841" spans="1:20" x14ac:dyDescent="0.25">
      <c r="A8841" t="s">
        <v>259</v>
      </c>
      <c r="B8841" t="s">
        <v>260</v>
      </c>
      <c r="C8841" t="s">
        <v>237</v>
      </c>
      <c r="D8841" t="s">
        <v>635</v>
      </c>
      <c r="E8841" t="s">
        <v>9335</v>
      </c>
      <c r="F8841" t="s">
        <v>9336</v>
      </c>
      <c r="G8841" t="s">
        <v>9336</v>
      </c>
      <c r="H8841">
        <v>0.69099999999999995</v>
      </c>
      <c r="I8841" t="s">
        <v>265</v>
      </c>
      <c r="J8841" t="s">
        <v>242</v>
      </c>
      <c r="K8841" t="s">
        <v>243</v>
      </c>
      <c r="L8841" t="s">
        <v>244</v>
      </c>
      <c r="M8841">
        <v>0</v>
      </c>
      <c r="N8841">
        <v>0.69099999999999995</v>
      </c>
      <c r="O8841" t="s">
        <v>324</v>
      </c>
      <c r="P8841" t="s">
        <v>16281</v>
      </c>
      <c r="Q8841" t="s">
        <v>639</v>
      </c>
      <c r="R8841" t="s">
        <v>16282</v>
      </c>
      <c r="S8841" t="s">
        <v>270</v>
      </c>
      <c r="T8841" t="b">
        <v>1</v>
      </c>
    </row>
    <row r="8842" spans="1:20" x14ac:dyDescent="0.25">
      <c r="A8842" t="s">
        <v>259</v>
      </c>
      <c r="B8842" t="s">
        <v>260</v>
      </c>
      <c r="C8842" t="s">
        <v>237</v>
      </c>
      <c r="D8842" t="s">
        <v>962</v>
      </c>
      <c r="E8842" t="s">
        <v>6202</v>
      </c>
      <c r="F8842" t="s">
        <v>16283</v>
      </c>
      <c r="G8842" t="s">
        <v>16284</v>
      </c>
      <c r="H8842">
        <v>1.383</v>
      </c>
      <c r="I8842" t="s">
        <v>265</v>
      </c>
      <c r="J8842" t="s">
        <v>242</v>
      </c>
      <c r="K8842" t="s">
        <v>243</v>
      </c>
      <c r="L8842" t="s">
        <v>244</v>
      </c>
      <c r="M8842">
        <v>0</v>
      </c>
      <c r="N8842">
        <v>1.383</v>
      </c>
      <c r="O8842" t="s">
        <v>266</v>
      </c>
      <c r="P8842" t="s">
        <v>16285</v>
      </c>
      <c r="Q8842" t="s">
        <v>967</v>
      </c>
      <c r="R8842" t="s">
        <v>16286</v>
      </c>
      <c r="S8842" t="s">
        <v>270</v>
      </c>
      <c r="T8842" t="b">
        <v>1</v>
      </c>
    </row>
    <row r="8843" spans="1:20" x14ac:dyDescent="0.25">
      <c r="A8843" t="s">
        <v>259</v>
      </c>
      <c r="B8843" t="s">
        <v>260</v>
      </c>
      <c r="C8843" t="s">
        <v>237</v>
      </c>
      <c r="D8843" t="s">
        <v>2443</v>
      </c>
      <c r="E8843" t="s">
        <v>2444</v>
      </c>
      <c r="F8843" t="s">
        <v>2444</v>
      </c>
      <c r="G8843" t="s">
        <v>10077</v>
      </c>
      <c r="H8843">
        <v>9.6000000000000002E-2</v>
      </c>
      <c r="I8843" t="s">
        <v>265</v>
      </c>
      <c r="J8843" t="s">
        <v>242</v>
      </c>
      <c r="K8843" t="s">
        <v>243</v>
      </c>
      <c r="L8843" t="s">
        <v>244</v>
      </c>
      <c r="M8843">
        <v>0</v>
      </c>
      <c r="N8843">
        <v>9.6000000000000002E-2</v>
      </c>
      <c r="O8843" t="s">
        <v>324</v>
      </c>
      <c r="P8843" t="s">
        <v>16287</v>
      </c>
      <c r="Q8843" t="s">
        <v>2448</v>
      </c>
      <c r="R8843" t="s">
        <v>16288</v>
      </c>
      <c r="S8843" t="s">
        <v>270</v>
      </c>
      <c r="T8843" t="b">
        <v>1</v>
      </c>
    </row>
    <row r="8844" spans="1:20" x14ac:dyDescent="0.25">
      <c r="A8844" t="s">
        <v>259</v>
      </c>
      <c r="B8844" t="s">
        <v>260</v>
      </c>
      <c r="C8844" t="s">
        <v>336</v>
      </c>
      <c r="D8844" t="s">
        <v>2443</v>
      </c>
      <c r="E8844" t="s">
        <v>2444</v>
      </c>
      <c r="F8844" t="s">
        <v>2444</v>
      </c>
      <c r="G8844" t="s">
        <v>10077</v>
      </c>
      <c r="H8844">
        <v>496</v>
      </c>
      <c r="I8844" t="s">
        <v>265</v>
      </c>
      <c r="J8844" t="s">
        <v>242</v>
      </c>
      <c r="K8844" t="s">
        <v>243</v>
      </c>
      <c r="L8844" t="s">
        <v>244</v>
      </c>
      <c r="M8844">
        <v>0</v>
      </c>
      <c r="N8844">
        <v>496</v>
      </c>
      <c r="O8844" t="s">
        <v>324</v>
      </c>
      <c r="P8844" t="s">
        <v>16287</v>
      </c>
      <c r="Q8844" t="s">
        <v>2448</v>
      </c>
      <c r="R8844" t="s">
        <v>16289</v>
      </c>
      <c r="S8844" t="s">
        <v>270</v>
      </c>
      <c r="T8844" t="b">
        <v>1</v>
      </c>
    </row>
    <row r="8845" spans="1:20" x14ac:dyDescent="0.25">
      <c r="A8845" t="s">
        <v>259</v>
      </c>
      <c r="B8845" t="s">
        <v>260</v>
      </c>
      <c r="C8845" t="s">
        <v>336</v>
      </c>
      <c r="D8845" t="s">
        <v>2443</v>
      </c>
      <c r="E8845" t="s">
        <v>2444</v>
      </c>
      <c r="F8845" t="s">
        <v>2444</v>
      </c>
      <c r="G8845" t="s">
        <v>10077</v>
      </c>
      <c r="H8845">
        <v>959</v>
      </c>
      <c r="I8845" t="s">
        <v>265</v>
      </c>
      <c r="J8845" t="s">
        <v>242</v>
      </c>
      <c r="K8845" t="s">
        <v>243</v>
      </c>
      <c r="L8845" t="s">
        <v>244</v>
      </c>
      <c r="M8845">
        <v>0</v>
      </c>
      <c r="N8845">
        <v>959</v>
      </c>
      <c r="O8845" t="s">
        <v>324</v>
      </c>
      <c r="P8845" t="s">
        <v>16287</v>
      </c>
      <c r="Q8845" t="s">
        <v>2448</v>
      </c>
      <c r="R8845" t="s">
        <v>16290</v>
      </c>
      <c r="S8845" t="s">
        <v>270</v>
      </c>
      <c r="T8845" t="b">
        <v>1</v>
      </c>
    </row>
    <row r="8846" spans="1:20" x14ac:dyDescent="0.25">
      <c r="A8846" t="s">
        <v>259</v>
      </c>
      <c r="B8846" t="s">
        <v>260</v>
      </c>
      <c r="C8846" t="s">
        <v>237</v>
      </c>
      <c r="D8846" t="s">
        <v>1679</v>
      </c>
      <c r="E8846" t="s">
        <v>5680</v>
      </c>
      <c r="F8846" t="s">
        <v>13111</v>
      </c>
      <c r="G8846" t="s">
        <v>13112</v>
      </c>
      <c r="H8846">
        <v>1.968</v>
      </c>
      <c r="I8846" t="s">
        <v>265</v>
      </c>
      <c r="J8846" t="s">
        <v>242</v>
      </c>
      <c r="K8846" t="s">
        <v>243</v>
      </c>
      <c r="L8846" t="s">
        <v>244</v>
      </c>
      <c r="M8846">
        <v>0</v>
      </c>
      <c r="N8846">
        <v>1.968</v>
      </c>
      <c r="O8846" t="s">
        <v>324</v>
      </c>
      <c r="P8846" t="s">
        <v>16291</v>
      </c>
      <c r="Q8846" t="s">
        <v>1683</v>
      </c>
      <c r="R8846" t="s">
        <v>16292</v>
      </c>
      <c r="S8846" t="s">
        <v>270</v>
      </c>
      <c r="T8846" t="b">
        <v>1</v>
      </c>
    </row>
    <row r="8847" spans="1:20" x14ac:dyDescent="0.25">
      <c r="A8847" t="s">
        <v>259</v>
      </c>
      <c r="B8847" t="s">
        <v>260</v>
      </c>
      <c r="C8847" t="s">
        <v>294</v>
      </c>
      <c r="D8847" t="s">
        <v>1679</v>
      </c>
      <c r="E8847" t="s">
        <v>5680</v>
      </c>
      <c r="F8847" t="s">
        <v>13111</v>
      </c>
      <c r="G8847" t="s">
        <v>13112</v>
      </c>
      <c r="H8847">
        <v>0.54200000000000004</v>
      </c>
      <c r="I8847" t="s">
        <v>265</v>
      </c>
      <c r="J8847" t="s">
        <v>242</v>
      </c>
      <c r="K8847" t="s">
        <v>243</v>
      </c>
      <c r="L8847" t="s">
        <v>244</v>
      </c>
      <c r="M8847">
        <v>0</v>
      </c>
      <c r="N8847">
        <v>0.54200000000000004</v>
      </c>
      <c r="O8847" t="s">
        <v>324</v>
      </c>
      <c r="P8847" t="s">
        <v>16291</v>
      </c>
      <c r="Q8847" t="s">
        <v>1683</v>
      </c>
      <c r="R8847" t="s">
        <v>16292</v>
      </c>
      <c r="S8847" t="s">
        <v>270</v>
      </c>
      <c r="T8847" t="b">
        <v>1</v>
      </c>
    </row>
    <row r="8848" spans="1:20" x14ac:dyDescent="0.25">
      <c r="A8848" t="s">
        <v>259</v>
      </c>
      <c r="B8848" t="s">
        <v>260</v>
      </c>
      <c r="C8848" t="s">
        <v>237</v>
      </c>
      <c r="D8848" t="s">
        <v>677</v>
      </c>
      <c r="E8848" t="s">
        <v>6797</v>
      </c>
      <c r="F8848" t="s">
        <v>16293</v>
      </c>
      <c r="G8848" t="s">
        <v>16293</v>
      </c>
      <c r="H8848">
        <v>6.976</v>
      </c>
      <c r="I8848" t="s">
        <v>265</v>
      </c>
      <c r="J8848" t="s">
        <v>242</v>
      </c>
      <c r="K8848" t="s">
        <v>243</v>
      </c>
      <c r="L8848" t="s">
        <v>244</v>
      </c>
      <c r="M8848">
        <v>0</v>
      </c>
      <c r="N8848">
        <v>6.976</v>
      </c>
      <c r="O8848" t="s">
        <v>324</v>
      </c>
      <c r="P8848" t="s">
        <v>16294</v>
      </c>
      <c r="Q8848" t="s">
        <v>681</v>
      </c>
      <c r="R8848" t="s">
        <v>16295</v>
      </c>
      <c r="S8848" t="s">
        <v>270</v>
      </c>
      <c r="T8848" t="b">
        <v>1</v>
      </c>
    </row>
    <row r="8849" spans="1:20" x14ac:dyDescent="0.25">
      <c r="A8849" t="s">
        <v>259</v>
      </c>
      <c r="B8849" t="s">
        <v>260</v>
      </c>
      <c r="C8849" t="s">
        <v>294</v>
      </c>
      <c r="D8849" t="s">
        <v>677</v>
      </c>
      <c r="E8849" t="s">
        <v>6797</v>
      </c>
      <c r="F8849" t="s">
        <v>16293</v>
      </c>
      <c r="G8849" t="s">
        <v>16293</v>
      </c>
      <c r="H8849">
        <v>4.032</v>
      </c>
      <c r="I8849" t="s">
        <v>265</v>
      </c>
      <c r="J8849" t="s">
        <v>242</v>
      </c>
      <c r="K8849" t="s">
        <v>243</v>
      </c>
      <c r="L8849" t="s">
        <v>244</v>
      </c>
      <c r="M8849">
        <v>0</v>
      </c>
      <c r="N8849">
        <v>4.032</v>
      </c>
      <c r="O8849" t="s">
        <v>324</v>
      </c>
      <c r="P8849" t="s">
        <v>16294</v>
      </c>
      <c r="Q8849" t="s">
        <v>681</v>
      </c>
      <c r="R8849" t="s">
        <v>16295</v>
      </c>
      <c r="S8849" t="s">
        <v>270</v>
      </c>
      <c r="T8849" t="b">
        <v>1</v>
      </c>
    </row>
    <row r="8850" spans="1:20" x14ac:dyDescent="0.25">
      <c r="A8850" t="s">
        <v>236</v>
      </c>
      <c r="B8850" t="s">
        <v>236</v>
      </c>
      <c r="C8850" t="s">
        <v>237</v>
      </c>
      <c r="D8850" t="s">
        <v>238</v>
      </c>
      <c r="F8850" t="s">
        <v>239</v>
      </c>
      <c r="G8850" t="s">
        <v>758</v>
      </c>
      <c r="H8850">
        <v>6.9000000000000006E-2</v>
      </c>
      <c r="I8850" t="s">
        <v>759</v>
      </c>
      <c r="J8850" t="s">
        <v>242</v>
      </c>
      <c r="K8850" t="s">
        <v>243</v>
      </c>
      <c r="L8850" t="s">
        <v>244</v>
      </c>
      <c r="M8850">
        <v>0</v>
      </c>
      <c r="N8850">
        <v>6.9000000000000006E-2</v>
      </c>
      <c r="O8850" t="s">
        <v>619</v>
      </c>
      <c r="P8850" t="s">
        <v>760</v>
      </c>
      <c r="Q8850" t="s">
        <v>247</v>
      </c>
      <c r="R8850" t="s">
        <v>248</v>
      </c>
      <c r="S8850" t="s">
        <v>249</v>
      </c>
      <c r="T8850" t="b">
        <v>0</v>
      </c>
    </row>
    <row r="8851" spans="1:20" x14ac:dyDescent="0.25">
      <c r="A8851" t="s">
        <v>259</v>
      </c>
      <c r="B8851" t="s">
        <v>260</v>
      </c>
      <c r="C8851" t="s">
        <v>237</v>
      </c>
      <c r="D8851" t="s">
        <v>2506</v>
      </c>
      <c r="E8851" t="s">
        <v>7744</v>
      </c>
      <c r="F8851" t="s">
        <v>5623</v>
      </c>
      <c r="G8851" t="s">
        <v>5623</v>
      </c>
      <c r="H8851">
        <v>0.23680000000000001</v>
      </c>
      <c r="I8851" t="s">
        <v>265</v>
      </c>
      <c r="J8851" t="s">
        <v>242</v>
      </c>
      <c r="K8851" t="s">
        <v>243</v>
      </c>
      <c r="L8851" t="s">
        <v>244</v>
      </c>
      <c r="M8851">
        <v>0</v>
      </c>
      <c r="N8851">
        <v>0.23680000000000001</v>
      </c>
      <c r="O8851" t="s">
        <v>721</v>
      </c>
      <c r="P8851" t="s">
        <v>16296</v>
      </c>
      <c r="Q8851" t="s">
        <v>2510</v>
      </c>
      <c r="R8851" t="s">
        <v>16297</v>
      </c>
      <c r="S8851" t="s">
        <v>270</v>
      </c>
      <c r="T8851" t="b">
        <v>1</v>
      </c>
    </row>
    <row r="8852" spans="1:20" x14ac:dyDescent="0.25">
      <c r="A8852" t="s">
        <v>259</v>
      </c>
      <c r="B8852" t="s">
        <v>260</v>
      </c>
      <c r="C8852" t="s">
        <v>294</v>
      </c>
      <c r="D8852" t="s">
        <v>2506</v>
      </c>
      <c r="E8852" t="s">
        <v>7744</v>
      </c>
      <c r="F8852" t="s">
        <v>5623</v>
      </c>
      <c r="G8852" t="s">
        <v>5623</v>
      </c>
      <c r="H8852">
        <v>7.0400000000000004E-2</v>
      </c>
      <c r="I8852" t="s">
        <v>265</v>
      </c>
      <c r="J8852" t="s">
        <v>242</v>
      </c>
      <c r="K8852" t="s">
        <v>243</v>
      </c>
      <c r="L8852" t="s">
        <v>244</v>
      </c>
      <c r="M8852">
        <v>0</v>
      </c>
      <c r="N8852">
        <v>7.0400000000000004E-2</v>
      </c>
      <c r="O8852" t="s">
        <v>721</v>
      </c>
      <c r="P8852" t="s">
        <v>16296</v>
      </c>
      <c r="Q8852" t="s">
        <v>2510</v>
      </c>
      <c r="R8852" t="s">
        <v>16297</v>
      </c>
      <c r="S8852" t="s">
        <v>270</v>
      </c>
      <c r="T8852" t="b">
        <v>1</v>
      </c>
    </row>
    <row r="8853" spans="1:20" x14ac:dyDescent="0.25">
      <c r="A8853" t="s">
        <v>259</v>
      </c>
      <c r="B8853" t="s">
        <v>260</v>
      </c>
      <c r="C8853" t="s">
        <v>237</v>
      </c>
      <c r="D8853" t="s">
        <v>1703</v>
      </c>
      <c r="E8853" t="s">
        <v>6858</v>
      </c>
      <c r="F8853" t="s">
        <v>9912</v>
      </c>
      <c r="G8853" t="s">
        <v>9912</v>
      </c>
      <c r="H8853">
        <v>1.51</v>
      </c>
      <c r="I8853" t="s">
        <v>265</v>
      </c>
      <c r="J8853" t="s">
        <v>242</v>
      </c>
      <c r="K8853" t="s">
        <v>243</v>
      </c>
      <c r="L8853" t="s">
        <v>244</v>
      </c>
      <c r="M8853">
        <v>0</v>
      </c>
      <c r="N8853">
        <v>1.51</v>
      </c>
      <c r="O8853" t="s">
        <v>324</v>
      </c>
      <c r="P8853" t="s">
        <v>16298</v>
      </c>
      <c r="Q8853" t="s">
        <v>1707</v>
      </c>
      <c r="R8853" t="s">
        <v>16299</v>
      </c>
      <c r="S8853" t="s">
        <v>270</v>
      </c>
      <c r="T8853" t="b">
        <v>1</v>
      </c>
    </row>
    <row r="8854" spans="1:20" x14ac:dyDescent="0.25">
      <c r="A8854" t="s">
        <v>259</v>
      </c>
      <c r="B8854" t="s">
        <v>260</v>
      </c>
      <c r="C8854" t="s">
        <v>294</v>
      </c>
      <c r="D8854" t="s">
        <v>1703</v>
      </c>
      <c r="E8854" t="s">
        <v>6858</v>
      </c>
      <c r="F8854" t="s">
        <v>9912</v>
      </c>
      <c r="G8854" t="s">
        <v>9912</v>
      </c>
      <c r="H8854">
        <v>0.46100000000000002</v>
      </c>
      <c r="I8854" t="s">
        <v>265</v>
      </c>
      <c r="J8854" t="s">
        <v>242</v>
      </c>
      <c r="K8854" t="s">
        <v>243</v>
      </c>
      <c r="L8854" t="s">
        <v>244</v>
      </c>
      <c r="M8854">
        <v>0</v>
      </c>
      <c r="N8854">
        <v>0.46100000000000002</v>
      </c>
      <c r="O8854" t="s">
        <v>324</v>
      </c>
      <c r="P8854" t="s">
        <v>16298</v>
      </c>
      <c r="Q8854" t="s">
        <v>1707</v>
      </c>
      <c r="R8854" t="s">
        <v>16299</v>
      </c>
      <c r="S8854" t="s">
        <v>270</v>
      </c>
      <c r="T8854" t="b">
        <v>1</v>
      </c>
    </row>
    <row r="8855" spans="1:20" x14ac:dyDescent="0.25">
      <c r="A8855" t="s">
        <v>259</v>
      </c>
      <c r="B8855" t="s">
        <v>260</v>
      </c>
      <c r="C8855" t="s">
        <v>237</v>
      </c>
      <c r="D8855" t="s">
        <v>2011</v>
      </c>
      <c r="E8855" t="s">
        <v>531</v>
      </c>
      <c r="F8855" t="s">
        <v>10783</v>
      </c>
      <c r="G8855" t="s">
        <v>10784</v>
      </c>
      <c r="H8855">
        <v>0.90333600000000003</v>
      </c>
      <c r="I8855" t="s">
        <v>265</v>
      </c>
      <c r="J8855" t="s">
        <v>242</v>
      </c>
      <c r="K8855" t="s">
        <v>243</v>
      </c>
      <c r="L8855" t="s">
        <v>244</v>
      </c>
      <c r="M8855">
        <v>0</v>
      </c>
      <c r="N8855">
        <v>0.90333600000000003</v>
      </c>
      <c r="O8855" t="s">
        <v>446</v>
      </c>
      <c r="P8855" t="s">
        <v>16300</v>
      </c>
      <c r="Q8855" t="s">
        <v>2016</v>
      </c>
      <c r="R8855" t="s">
        <v>16301</v>
      </c>
      <c r="S8855" t="s">
        <v>270</v>
      </c>
      <c r="T8855" t="b">
        <v>1</v>
      </c>
    </row>
    <row r="8856" spans="1:20" x14ac:dyDescent="0.25">
      <c r="A8856" t="s">
        <v>259</v>
      </c>
      <c r="B8856" t="s">
        <v>260</v>
      </c>
      <c r="C8856" t="s">
        <v>294</v>
      </c>
      <c r="D8856" t="s">
        <v>2011</v>
      </c>
      <c r="E8856" t="s">
        <v>531</v>
      </c>
      <c r="F8856" t="s">
        <v>10783</v>
      </c>
      <c r="G8856" t="s">
        <v>10784</v>
      </c>
      <c r="H8856">
        <v>0.43806200000000001</v>
      </c>
      <c r="I8856" t="s">
        <v>265</v>
      </c>
      <c r="J8856" t="s">
        <v>242</v>
      </c>
      <c r="K8856" t="s">
        <v>243</v>
      </c>
      <c r="L8856" t="s">
        <v>244</v>
      </c>
      <c r="M8856">
        <v>0</v>
      </c>
      <c r="N8856">
        <v>0.43806200000000001</v>
      </c>
      <c r="O8856" t="s">
        <v>372</v>
      </c>
      <c r="P8856" t="s">
        <v>16300</v>
      </c>
      <c r="Q8856" t="s">
        <v>2016</v>
      </c>
      <c r="R8856" t="s">
        <v>16301</v>
      </c>
      <c r="S8856" t="s">
        <v>270</v>
      </c>
      <c r="T8856" t="b">
        <v>1</v>
      </c>
    </row>
    <row r="8857" spans="1:20" x14ac:dyDescent="0.25">
      <c r="A8857" t="s">
        <v>236</v>
      </c>
      <c r="B8857" t="s">
        <v>236</v>
      </c>
      <c r="C8857" t="s">
        <v>237</v>
      </c>
      <c r="D8857" t="s">
        <v>362</v>
      </c>
      <c r="F8857" t="s">
        <v>3972</v>
      </c>
      <c r="G8857" t="s">
        <v>7658</v>
      </c>
      <c r="H8857">
        <v>0.15</v>
      </c>
      <c r="I8857" t="s">
        <v>254</v>
      </c>
      <c r="J8857" t="s">
        <v>242</v>
      </c>
      <c r="K8857" t="s">
        <v>243</v>
      </c>
      <c r="L8857" t="s">
        <v>244</v>
      </c>
      <c r="M8857">
        <v>0</v>
      </c>
      <c r="N8857">
        <v>0.15</v>
      </c>
      <c r="O8857" t="s">
        <v>927</v>
      </c>
      <c r="P8857" t="s">
        <v>16302</v>
      </c>
      <c r="Q8857" t="s">
        <v>367</v>
      </c>
      <c r="R8857" t="s">
        <v>3975</v>
      </c>
      <c r="S8857" t="s">
        <v>249</v>
      </c>
      <c r="T8857" t="b">
        <v>1</v>
      </c>
    </row>
    <row r="8858" spans="1:20" x14ac:dyDescent="0.25">
      <c r="A8858" t="s">
        <v>259</v>
      </c>
      <c r="B8858" t="s">
        <v>260</v>
      </c>
      <c r="C8858" t="s">
        <v>237</v>
      </c>
      <c r="D8858" t="s">
        <v>1155</v>
      </c>
      <c r="E8858" t="s">
        <v>1694</v>
      </c>
      <c r="F8858" t="s">
        <v>10441</v>
      </c>
      <c r="G8858" t="s">
        <v>10441</v>
      </c>
      <c r="H8858">
        <v>0.504</v>
      </c>
      <c r="I8858" t="s">
        <v>265</v>
      </c>
      <c r="J8858" t="s">
        <v>242</v>
      </c>
      <c r="K8858" t="s">
        <v>243</v>
      </c>
      <c r="L8858" t="s">
        <v>244</v>
      </c>
      <c r="M8858">
        <v>0</v>
      </c>
      <c r="N8858">
        <v>0.504</v>
      </c>
      <c r="O8858" t="s">
        <v>952</v>
      </c>
      <c r="P8858" t="s">
        <v>16303</v>
      </c>
      <c r="Q8858" t="s">
        <v>1159</v>
      </c>
      <c r="R8858" t="s">
        <v>16304</v>
      </c>
      <c r="S8858" t="s">
        <v>270</v>
      </c>
      <c r="T8858" t="b">
        <v>0</v>
      </c>
    </row>
    <row r="8859" spans="1:20" x14ac:dyDescent="0.25">
      <c r="A8859" t="s">
        <v>259</v>
      </c>
      <c r="B8859" t="s">
        <v>260</v>
      </c>
      <c r="C8859" t="s">
        <v>294</v>
      </c>
      <c r="D8859" t="s">
        <v>1155</v>
      </c>
      <c r="E8859" t="s">
        <v>1694</v>
      </c>
      <c r="F8859" t="s">
        <v>10441</v>
      </c>
      <c r="G8859" t="s">
        <v>10441</v>
      </c>
      <c r="H8859">
        <v>0.29299999999999998</v>
      </c>
      <c r="I8859" t="s">
        <v>265</v>
      </c>
      <c r="J8859" t="s">
        <v>242</v>
      </c>
      <c r="K8859" t="s">
        <v>243</v>
      </c>
      <c r="L8859" t="s">
        <v>244</v>
      </c>
      <c r="M8859">
        <v>0</v>
      </c>
      <c r="N8859">
        <v>0.29299999999999998</v>
      </c>
      <c r="O8859" t="s">
        <v>1364</v>
      </c>
      <c r="P8859" t="s">
        <v>16303</v>
      </c>
      <c r="Q8859" t="s">
        <v>1159</v>
      </c>
      <c r="R8859" t="s">
        <v>16304</v>
      </c>
      <c r="S8859" t="s">
        <v>270</v>
      </c>
      <c r="T8859" t="b">
        <v>0</v>
      </c>
    </row>
    <row r="8860" spans="1:20" x14ac:dyDescent="0.25">
      <c r="A8860" t="s">
        <v>259</v>
      </c>
      <c r="B8860" t="s">
        <v>260</v>
      </c>
      <c r="C8860" t="s">
        <v>237</v>
      </c>
      <c r="D8860" t="s">
        <v>943</v>
      </c>
      <c r="E8860" t="s">
        <v>7681</v>
      </c>
      <c r="F8860" t="s">
        <v>10131</v>
      </c>
      <c r="G8860" t="s">
        <v>10131</v>
      </c>
      <c r="H8860">
        <v>0.218</v>
      </c>
      <c r="I8860" t="s">
        <v>265</v>
      </c>
      <c r="J8860" t="s">
        <v>242</v>
      </c>
      <c r="K8860" t="s">
        <v>243</v>
      </c>
      <c r="L8860" t="s">
        <v>244</v>
      </c>
      <c r="M8860">
        <v>0</v>
      </c>
      <c r="N8860">
        <v>0.218</v>
      </c>
      <c r="O8860" t="s">
        <v>324</v>
      </c>
      <c r="P8860" t="s">
        <v>16305</v>
      </c>
      <c r="Q8860" t="s">
        <v>947</v>
      </c>
      <c r="R8860" t="s">
        <v>16306</v>
      </c>
      <c r="S8860" t="s">
        <v>270</v>
      </c>
      <c r="T8860" t="b">
        <v>1</v>
      </c>
    </row>
    <row r="8861" spans="1:20" x14ac:dyDescent="0.25">
      <c r="A8861" t="s">
        <v>259</v>
      </c>
      <c r="B8861" t="s">
        <v>260</v>
      </c>
      <c r="C8861" t="s">
        <v>294</v>
      </c>
      <c r="D8861" t="s">
        <v>943</v>
      </c>
      <c r="E8861" t="s">
        <v>7681</v>
      </c>
      <c r="F8861" t="s">
        <v>10131</v>
      </c>
      <c r="G8861" t="s">
        <v>10131</v>
      </c>
      <c r="H8861">
        <v>0.126</v>
      </c>
      <c r="I8861" t="s">
        <v>265</v>
      </c>
      <c r="J8861" t="s">
        <v>242</v>
      </c>
      <c r="K8861" t="s">
        <v>243</v>
      </c>
      <c r="L8861" t="s">
        <v>244</v>
      </c>
      <c r="M8861">
        <v>0</v>
      </c>
      <c r="N8861">
        <v>0.126</v>
      </c>
      <c r="O8861" t="s">
        <v>324</v>
      </c>
      <c r="P8861" t="s">
        <v>16305</v>
      </c>
      <c r="Q8861" t="s">
        <v>947</v>
      </c>
      <c r="R8861" t="s">
        <v>16306</v>
      </c>
      <c r="S8861" t="s">
        <v>270</v>
      </c>
      <c r="T8861" t="b">
        <v>1</v>
      </c>
    </row>
    <row r="8862" spans="1:20" x14ac:dyDescent="0.25">
      <c r="A8862" t="s">
        <v>259</v>
      </c>
      <c r="B8862" t="s">
        <v>260</v>
      </c>
      <c r="C8862" t="s">
        <v>237</v>
      </c>
      <c r="D8862" t="s">
        <v>2911</v>
      </c>
      <c r="E8862" t="s">
        <v>7249</v>
      </c>
      <c r="F8862" t="s">
        <v>9059</v>
      </c>
      <c r="G8862" t="s">
        <v>9060</v>
      </c>
      <c r="H8862">
        <v>9.7500000000000003E-2</v>
      </c>
      <c r="I8862" t="s">
        <v>265</v>
      </c>
      <c r="J8862" t="s">
        <v>242</v>
      </c>
      <c r="K8862" t="s">
        <v>243</v>
      </c>
      <c r="L8862" t="s">
        <v>244</v>
      </c>
      <c r="M8862">
        <v>0</v>
      </c>
      <c r="N8862">
        <v>9.7500000000000003E-2</v>
      </c>
      <c r="O8862" t="s">
        <v>446</v>
      </c>
      <c r="P8862" t="s">
        <v>16307</v>
      </c>
      <c r="Q8862" t="s">
        <v>2916</v>
      </c>
      <c r="R8862" t="s">
        <v>16308</v>
      </c>
      <c r="S8862" t="s">
        <v>270</v>
      </c>
      <c r="T8862" t="b">
        <v>1</v>
      </c>
    </row>
    <row r="8863" spans="1:20" x14ac:dyDescent="0.25">
      <c r="A8863" t="s">
        <v>259</v>
      </c>
      <c r="B8863" t="s">
        <v>260</v>
      </c>
      <c r="C8863" t="s">
        <v>294</v>
      </c>
      <c r="D8863" t="s">
        <v>2911</v>
      </c>
      <c r="E8863" t="s">
        <v>7249</v>
      </c>
      <c r="F8863" t="s">
        <v>9059</v>
      </c>
      <c r="G8863" t="s">
        <v>9060</v>
      </c>
      <c r="H8863">
        <v>5.1499999999999997E-2</v>
      </c>
      <c r="I8863" t="s">
        <v>265</v>
      </c>
      <c r="J8863" t="s">
        <v>242</v>
      </c>
      <c r="K8863" t="s">
        <v>243</v>
      </c>
      <c r="L8863" t="s">
        <v>244</v>
      </c>
      <c r="M8863">
        <v>0</v>
      </c>
      <c r="N8863">
        <v>5.1499999999999997E-2</v>
      </c>
      <c r="O8863" t="s">
        <v>446</v>
      </c>
      <c r="P8863" t="s">
        <v>16307</v>
      </c>
      <c r="Q8863" t="s">
        <v>2916</v>
      </c>
      <c r="R8863" t="s">
        <v>16308</v>
      </c>
      <c r="S8863" t="s">
        <v>270</v>
      </c>
      <c r="T8863" t="b">
        <v>1</v>
      </c>
    </row>
    <row r="8864" spans="1:20" x14ac:dyDescent="0.25">
      <c r="A8864" t="s">
        <v>236</v>
      </c>
      <c r="B8864" t="s">
        <v>236</v>
      </c>
      <c r="C8864" t="s">
        <v>237</v>
      </c>
      <c r="D8864" t="s">
        <v>392</v>
      </c>
      <c r="E8864" t="s">
        <v>251</v>
      </c>
      <c r="F8864" t="s">
        <v>252</v>
      </c>
      <c r="G8864" t="s">
        <v>4019</v>
      </c>
      <c r="H8864">
        <v>6.9000000000000006E-2</v>
      </c>
      <c r="I8864" t="s">
        <v>759</v>
      </c>
      <c r="J8864" t="s">
        <v>242</v>
      </c>
      <c r="K8864" t="s">
        <v>243</v>
      </c>
      <c r="L8864" t="s">
        <v>244</v>
      </c>
      <c r="M8864">
        <v>0</v>
      </c>
      <c r="N8864">
        <v>6.9000000000000006E-2</v>
      </c>
      <c r="O8864" t="s">
        <v>255</v>
      </c>
      <c r="P8864" t="s">
        <v>16309</v>
      </c>
      <c r="Q8864" t="s">
        <v>397</v>
      </c>
      <c r="R8864" t="s">
        <v>4396</v>
      </c>
      <c r="S8864" t="s">
        <v>249</v>
      </c>
      <c r="T8864" t="b">
        <v>1</v>
      </c>
    </row>
    <row r="8865" spans="1:20" x14ac:dyDescent="0.25">
      <c r="A8865" t="s">
        <v>259</v>
      </c>
      <c r="B8865" t="s">
        <v>260</v>
      </c>
      <c r="C8865" t="s">
        <v>237</v>
      </c>
      <c r="D8865" t="s">
        <v>1501</v>
      </c>
      <c r="E8865" t="s">
        <v>1429</v>
      </c>
      <c r="F8865" t="s">
        <v>1430</v>
      </c>
      <c r="G8865" t="s">
        <v>1430</v>
      </c>
      <c r="H8865">
        <v>0.72599999999999998</v>
      </c>
      <c r="I8865" t="s">
        <v>265</v>
      </c>
      <c r="J8865" t="s">
        <v>242</v>
      </c>
      <c r="K8865" t="s">
        <v>243</v>
      </c>
      <c r="L8865" t="s">
        <v>244</v>
      </c>
      <c r="M8865">
        <v>0</v>
      </c>
      <c r="N8865">
        <v>0.72599999999999998</v>
      </c>
      <c r="O8865" t="s">
        <v>1309</v>
      </c>
      <c r="P8865" t="s">
        <v>6024</v>
      </c>
      <c r="Q8865" t="s">
        <v>1505</v>
      </c>
      <c r="R8865" t="s">
        <v>16310</v>
      </c>
      <c r="S8865" t="s">
        <v>270</v>
      </c>
      <c r="T8865" t="b">
        <v>0</v>
      </c>
    </row>
    <row r="8866" spans="1:20" x14ac:dyDescent="0.25">
      <c r="A8866" t="s">
        <v>259</v>
      </c>
      <c r="B8866" t="s">
        <v>260</v>
      </c>
      <c r="C8866" t="s">
        <v>237</v>
      </c>
      <c r="D8866" t="s">
        <v>1489</v>
      </c>
      <c r="E8866" t="s">
        <v>3252</v>
      </c>
      <c r="F8866" t="s">
        <v>10381</v>
      </c>
      <c r="G8866" t="s">
        <v>10381</v>
      </c>
      <c r="H8866">
        <v>9.6000000000000002E-2</v>
      </c>
      <c r="I8866" t="s">
        <v>265</v>
      </c>
      <c r="J8866" t="s">
        <v>242</v>
      </c>
      <c r="K8866" t="s">
        <v>243</v>
      </c>
      <c r="L8866" t="s">
        <v>244</v>
      </c>
      <c r="M8866">
        <v>0</v>
      </c>
      <c r="N8866">
        <v>9.6000000000000002E-2</v>
      </c>
      <c r="O8866" t="s">
        <v>576</v>
      </c>
      <c r="P8866" t="s">
        <v>16311</v>
      </c>
      <c r="Q8866" t="s">
        <v>1493</v>
      </c>
      <c r="R8866" t="s">
        <v>16312</v>
      </c>
      <c r="S8866" t="s">
        <v>270</v>
      </c>
      <c r="T8866" t="b">
        <v>1</v>
      </c>
    </row>
    <row r="8867" spans="1:20" x14ac:dyDescent="0.25">
      <c r="A8867" t="s">
        <v>259</v>
      </c>
      <c r="B8867" t="s">
        <v>260</v>
      </c>
      <c r="C8867" t="s">
        <v>336</v>
      </c>
      <c r="D8867" t="s">
        <v>1489</v>
      </c>
      <c r="E8867" t="s">
        <v>3252</v>
      </c>
      <c r="F8867" t="s">
        <v>10381</v>
      </c>
      <c r="G8867" t="s">
        <v>10381</v>
      </c>
      <c r="H8867">
        <v>496</v>
      </c>
      <c r="I8867" t="s">
        <v>265</v>
      </c>
      <c r="J8867" t="s">
        <v>242</v>
      </c>
      <c r="K8867" t="s">
        <v>243</v>
      </c>
      <c r="L8867" t="s">
        <v>244</v>
      </c>
      <c r="M8867">
        <v>0</v>
      </c>
      <c r="N8867">
        <v>496</v>
      </c>
      <c r="O8867" t="s">
        <v>576</v>
      </c>
      <c r="P8867" t="s">
        <v>16311</v>
      </c>
      <c r="Q8867" t="s">
        <v>1493</v>
      </c>
      <c r="R8867" t="s">
        <v>16313</v>
      </c>
      <c r="S8867" t="s">
        <v>270</v>
      </c>
      <c r="T8867" t="b">
        <v>1</v>
      </c>
    </row>
    <row r="8868" spans="1:20" x14ac:dyDescent="0.25">
      <c r="A8868" t="s">
        <v>259</v>
      </c>
      <c r="B8868" t="s">
        <v>260</v>
      </c>
      <c r="C8868" t="s">
        <v>336</v>
      </c>
      <c r="D8868" t="s">
        <v>1489</v>
      </c>
      <c r="E8868" t="s">
        <v>3252</v>
      </c>
      <c r="F8868" t="s">
        <v>10381</v>
      </c>
      <c r="G8868" t="s">
        <v>10381</v>
      </c>
      <c r="H8868">
        <v>908</v>
      </c>
      <c r="I8868" t="s">
        <v>265</v>
      </c>
      <c r="J8868" t="s">
        <v>242</v>
      </c>
      <c r="K8868" t="s">
        <v>243</v>
      </c>
      <c r="L8868" t="s">
        <v>244</v>
      </c>
      <c r="M8868">
        <v>0</v>
      </c>
      <c r="N8868">
        <v>908</v>
      </c>
      <c r="O8868" t="s">
        <v>576</v>
      </c>
      <c r="P8868" t="s">
        <v>16311</v>
      </c>
      <c r="Q8868" t="s">
        <v>1493</v>
      </c>
      <c r="R8868" t="s">
        <v>16314</v>
      </c>
      <c r="S8868" t="s">
        <v>270</v>
      </c>
      <c r="T8868" t="b">
        <v>1</v>
      </c>
    </row>
    <row r="8869" spans="1:20" x14ac:dyDescent="0.25">
      <c r="A8869" t="s">
        <v>259</v>
      </c>
      <c r="B8869" t="s">
        <v>260</v>
      </c>
      <c r="C8869" t="s">
        <v>237</v>
      </c>
      <c r="D8869" t="s">
        <v>463</v>
      </c>
      <c r="E8869" t="s">
        <v>6294</v>
      </c>
      <c r="F8869" t="s">
        <v>15249</v>
      </c>
      <c r="G8869" t="s">
        <v>15250</v>
      </c>
      <c r="H8869">
        <v>0.76800000000000002</v>
      </c>
      <c r="I8869" t="s">
        <v>265</v>
      </c>
      <c r="J8869" t="s">
        <v>242</v>
      </c>
      <c r="K8869" t="s">
        <v>243</v>
      </c>
      <c r="L8869" t="s">
        <v>244</v>
      </c>
      <c r="M8869">
        <v>0</v>
      </c>
      <c r="N8869">
        <v>0.76800000000000002</v>
      </c>
      <c r="O8869" t="s">
        <v>324</v>
      </c>
      <c r="P8869" t="s">
        <v>2209</v>
      </c>
      <c r="Q8869" t="s">
        <v>468</v>
      </c>
      <c r="R8869" t="s">
        <v>16315</v>
      </c>
      <c r="S8869" t="s">
        <v>270</v>
      </c>
      <c r="T8869" t="b">
        <v>1</v>
      </c>
    </row>
    <row r="8870" spans="1:20" x14ac:dyDescent="0.25">
      <c r="A8870" t="s">
        <v>259</v>
      </c>
      <c r="B8870" t="s">
        <v>260</v>
      </c>
      <c r="C8870" t="s">
        <v>336</v>
      </c>
      <c r="D8870" t="s">
        <v>463</v>
      </c>
      <c r="E8870" t="s">
        <v>6294</v>
      </c>
      <c r="F8870" t="s">
        <v>15249</v>
      </c>
      <c r="G8870" t="s">
        <v>15250</v>
      </c>
      <c r="H8870">
        <v>3956</v>
      </c>
      <c r="I8870" t="s">
        <v>265</v>
      </c>
      <c r="J8870" t="s">
        <v>242</v>
      </c>
      <c r="K8870" t="s">
        <v>243</v>
      </c>
      <c r="L8870" t="s">
        <v>244</v>
      </c>
      <c r="M8870">
        <v>0</v>
      </c>
      <c r="N8870">
        <v>3956</v>
      </c>
      <c r="O8870" t="s">
        <v>324</v>
      </c>
      <c r="P8870" t="s">
        <v>2209</v>
      </c>
      <c r="Q8870" t="s">
        <v>468</v>
      </c>
      <c r="R8870" t="s">
        <v>16316</v>
      </c>
      <c r="S8870" t="s">
        <v>270</v>
      </c>
      <c r="T8870" t="b">
        <v>1</v>
      </c>
    </row>
    <row r="8871" spans="1:20" x14ac:dyDescent="0.25">
      <c r="A8871" t="s">
        <v>259</v>
      </c>
      <c r="B8871" t="s">
        <v>260</v>
      </c>
      <c r="C8871" t="s">
        <v>336</v>
      </c>
      <c r="D8871" t="s">
        <v>463</v>
      </c>
      <c r="E8871" t="s">
        <v>6294</v>
      </c>
      <c r="F8871" t="s">
        <v>15249</v>
      </c>
      <c r="G8871" t="s">
        <v>15250</v>
      </c>
      <c r="H8871">
        <v>7589</v>
      </c>
      <c r="I8871" t="s">
        <v>265</v>
      </c>
      <c r="J8871" t="s">
        <v>242</v>
      </c>
      <c r="K8871" t="s">
        <v>243</v>
      </c>
      <c r="L8871" t="s">
        <v>244</v>
      </c>
      <c r="M8871">
        <v>0</v>
      </c>
      <c r="N8871">
        <v>7589</v>
      </c>
      <c r="O8871" t="s">
        <v>324</v>
      </c>
      <c r="P8871" t="s">
        <v>2209</v>
      </c>
      <c r="Q8871" t="s">
        <v>468</v>
      </c>
      <c r="R8871" t="s">
        <v>16317</v>
      </c>
      <c r="S8871" t="s">
        <v>270</v>
      </c>
      <c r="T8871" t="b">
        <v>1</v>
      </c>
    </row>
    <row r="8872" spans="1:20" x14ac:dyDescent="0.25">
      <c r="A8872" t="s">
        <v>236</v>
      </c>
      <c r="B8872" t="s">
        <v>236</v>
      </c>
      <c r="C8872" t="s">
        <v>237</v>
      </c>
      <c r="D8872" t="s">
        <v>250</v>
      </c>
      <c r="F8872" t="s">
        <v>672</v>
      </c>
      <c r="G8872" t="s">
        <v>3752</v>
      </c>
      <c r="H8872">
        <v>5.0000000000000001E-3</v>
      </c>
      <c r="I8872" t="s">
        <v>254</v>
      </c>
      <c r="J8872" t="s">
        <v>242</v>
      </c>
      <c r="K8872" t="s">
        <v>243</v>
      </c>
      <c r="L8872" t="s">
        <v>244</v>
      </c>
      <c r="M8872">
        <v>0</v>
      </c>
      <c r="N8872">
        <v>5.0000000000000001E-3</v>
      </c>
      <c r="O8872" t="s">
        <v>546</v>
      </c>
      <c r="P8872" t="s">
        <v>3753</v>
      </c>
      <c r="Q8872" t="s">
        <v>257</v>
      </c>
      <c r="R8872" t="s">
        <v>2648</v>
      </c>
      <c r="S8872" t="s">
        <v>249</v>
      </c>
      <c r="T8872" t="b">
        <v>0</v>
      </c>
    </row>
    <row r="8873" spans="1:20" x14ac:dyDescent="0.25">
      <c r="A8873" t="s">
        <v>259</v>
      </c>
      <c r="B8873" t="s">
        <v>260</v>
      </c>
      <c r="C8873" t="s">
        <v>237</v>
      </c>
      <c r="D8873" t="s">
        <v>496</v>
      </c>
      <c r="E8873" t="s">
        <v>2042</v>
      </c>
      <c r="F8873" t="s">
        <v>3673</v>
      </c>
      <c r="G8873" t="s">
        <v>3673</v>
      </c>
      <c r="H8873">
        <v>1.2130000000000001</v>
      </c>
      <c r="I8873" t="s">
        <v>265</v>
      </c>
      <c r="J8873" t="s">
        <v>242</v>
      </c>
      <c r="K8873" t="s">
        <v>243</v>
      </c>
      <c r="L8873" t="s">
        <v>244</v>
      </c>
      <c r="M8873">
        <v>0</v>
      </c>
      <c r="N8873">
        <v>1.2130000000000001</v>
      </c>
      <c r="O8873" t="s">
        <v>446</v>
      </c>
      <c r="P8873" t="s">
        <v>16318</v>
      </c>
      <c r="Q8873" t="s">
        <v>500</v>
      </c>
      <c r="R8873" t="s">
        <v>16319</v>
      </c>
      <c r="S8873" t="s">
        <v>270</v>
      </c>
      <c r="T8873" t="b">
        <v>1</v>
      </c>
    </row>
    <row r="8874" spans="1:20" x14ac:dyDescent="0.25">
      <c r="A8874" t="s">
        <v>259</v>
      </c>
      <c r="B8874" t="s">
        <v>260</v>
      </c>
      <c r="C8874" t="s">
        <v>237</v>
      </c>
      <c r="D8874" t="s">
        <v>707</v>
      </c>
      <c r="E8874" t="s">
        <v>3561</v>
      </c>
      <c r="F8874" t="s">
        <v>13342</v>
      </c>
      <c r="G8874" t="s">
        <v>6095</v>
      </c>
      <c r="H8874">
        <v>0.185</v>
      </c>
      <c r="I8874" t="s">
        <v>265</v>
      </c>
      <c r="J8874" t="s">
        <v>242</v>
      </c>
      <c r="K8874" t="s">
        <v>243</v>
      </c>
      <c r="L8874" t="s">
        <v>244</v>
      </c>
      <c r="M8874">
        <v>0</v>
      </c>
      <c r="N8874">
        <v>0.185</v>
      </c>
      <c r="O8874" t="s">
        <v>1364</v>
      </c>
      <c r="P8874" s="18" t="s">
        <v>9959</v>
      </c>
      <c r="Q8874" t="s">
        <v>713</v>
      </c>
      <c r="R8874" t="s">
        <v>16320</v>
      </c>
      <c r="S8874" t="s">
        <v>270</v>
      </c>
      <c r="T8874" t="b">
        <v>0</v>
      </c>
    </row>
    <row r="8875" spans="1:20" x14ac:dyDescent="0.25">
      <c r="A8875" t="s">
        <v>259</v>
      </c>
      <c r="B8875" t="s">
        <v>260</v>
      </c>
      <c r="C8875" t="s">
        <v>336</v>
      </c>
      <c r="D8875" t="s">
        <v>707</v>
      </c>
      <c r="E8875" t="s">
        <v>3561</v>
      </c>
      <c r="F8875" t="s">
        <v>13342</v>
      </c>
      <c r="G8875" t="s">
        <v>6095</v>
      </c>
      <c r="H8875">
        <v>772</v>
      </c>
      <c r="I8875" t="s">
        <v>265</v>
      </c>
      <c r="J8875" t="s">
        <v>242</v>
      </c>
      <c r="K8875" t="s">
        <v>243</v>
      </c>
      <c r="L8875" t="s">
        <v>244</v>
      </c>
      <c r="M8875">
        <v>0</v>
      </c>
      <c r="N8875">
        <v>772</v>
      </c>
      <c r="O8875" t="s">
        <v>1212</v>
      </c>
      <c r="P8875" s="18" t="s">
        <v>9959</v>
      </c>
      <c r="Q8875" t="s">
        <v>713</v>
      </c>
      <c r="R8875" t="s">
        <v>16321</v>
      </c>
      <c r="S8875" t="s">
        <v>270</v>
      </c>
      <c r="T8875" t="b">
        <v>0</v>
      </c>
    </row>
    <row r="8876" spans="1:20" x14ac:dyDescent="0.25">
      <c r="A8876" t="s">
        <v>259</v>
      </c>
      <c r="B8876" t="s">
        <v>260</v>
      </c>
      <c r="C8876" t="s">
        <v>336</v>
      </c>
      <c r="D8876" t="s">
        <v>707</v>
      </c>
      <c r="E8876" t="s">
        <v>3561</v>
      </c>
      <c r="F8876" t="s">
        <v>13342</v>
      </c>
      <c r="G8876" t="s">
        <v>6095</v>
      </c>
      <c r="H8876">
        <v>1532</v>
      </c>
      <c r="I8876" t="s">
        <v>265</v>
      </c>
      <c r="J8876" t="s">
        <v>242</v>
      </c>
      <c r="K8876" t="s">
        <v>243</v>
      </c>
      <c r="L8876" t="s">
        <v>244</v>
      </c>
      <c r="M8876">
        <v>0</v>
      </c>
      <c r="N8876">
        <v>1532</v>
      </c>
      <c r="O8876" t="s">
        <v>1212</v>
      </c>
      <c r="P8876" s="18" t="s">
        <v>9959</v>
      </c>
      <c r="Q8876" t="s">
        <v>713</v>
      </c>
      <c r="R8876" t="s">
        <v>16322</v>
      </c>
      <c r="S8876" t="s">
        <v>270</v>
      </c>
      <c r="T8876" t="b">
        <v>0</v>
      </c>
    </row>
    <row r="8877" spans="1:20" x14ac:dyDescent="0.25">
      <c r="A8877" t="s">
        <v>259</v>
      </c>
      <c r="B8877" t="s">
        <v>260</v>
      </c>
      <c r="C8877" t="s">
        <v>237</v>
      </c>
      <c r="D8877" t="s">
        <v>5762</v>
      </c>
      <c r="E8877" t="s">
        <v>6074</v>
      </c>
      <c r="F8877" t="s">
        <v>6075</v>
      </c>
      <c r="G8877" t="s">
        <v>6075</v>
      </c>
      <c r="H8877">
        <v>9.3200000000000005E-2</v>
      </c>
      <c r="I8877" t="s">
        <v>265</v>
      </c>
      <c r="J8877" t="s">
        <v>242</v>
      </c>
      <c r="K8877" t="s">
        <v>243</v>
      </c>
      <c r="L8877" t="s">
        <v>244</v>
      </c>
      <c r="M8877">
        <v>0</v>
      </c>
      <c r="N8877">
        <v>9.3200000000000005E-2</v>
      </c>
      <c r="O8877" t="s">
        <v>562</v>
      </c>
      <c r="P8877" t="s">
        <v>16323</v>
      </c>
      <c r="Q8877" t="s">
        <v>5766</v>
      </c>
      <c r="R8877" t="s">
        <v>16324</v>
      </c>
      <c r="S8877" t="s">
        <v>270</v>
      </c>
      <c r="T8877" t="b">
        <v>1</v>
      </c>
    </row>
    <row r="8878" spans="1:20" x14ac:dyDescent="0.25">
      <c r="A8878" t="s">
        <v>259</v>
      </c>
      <c r="B8878" t="s">
        <v>260</v>
      </c>
      <c r="C8878" t="s">
        <v>237</v>
      </c>
      <c r="D8878" t="s">
        <v>980</v>
      </c>
      <c r="E8878" t="s">
        <v>719</v>
      </c>
      <c r="F8878" t="s">
        <v>720</v>
      </c>
      <c r="G8878" t="s">
        <v>8408</v>
      </c>
      <c r="H8878">
        <v>1.2030000000000001</v>
      </c>
      <c r="I8878" t="s">
        <v>265</v>
      </c>
      <c r="J8878" t="s">
        <v>242</v>
      </c>
      <c r="K8878" t="s">
        <v>243</v>
      </c>
      <c r="L8878" t="s">
        <v>244</v>
      </c>
      <c r="M8878">
        <v>0</v>
      </c>
      <c r="N8878">
        <v>1.2030000000000001</v>
      </c>
      <c r="O8878" t="s">
        <v>952</v>
      </c>
      <c r="P8878" t="s">
        <v>8531</v>
      </c>
      <c r="Q8878" t="s">
        <v>985</v>
      </c>
      <c r="R8878" t="s">
        <v>16325</v>
      </c>
      <c r="S8878" t="s">
        <v>270</v>
      </c>
      <c r="T8878" t="b">
        <v>1</v>
      </c>
    </row>
    <row r="8879" spans="1:20" x14ac:dyDescent="0.25">
      <c r="A8879" t="s">
        <v>259</v>
      </c>
      <c r="B8879" t="s">
        <v>260</v>
      </c>
      <c r="C8879" t="s">
        <v>294</v>
      </c>
      <c r="D8879" t="s">
        <v>980</v>
      </c>
      <c r="E8879" t="s">
        <v>719</v>
      </c>
      <c r="F8879" t="s">
        <v>720</v>
      </c>
      <c r="G8879" t="s">
        <v>8408</v>
      </c>
      <c r="H8879">
        <v>0.307</v>
      </c>
      <c r="I8879" t="s">
        <v>265</v>
      </c>
      <c r="J8879" t="s">
        <v>242</v>
      </c>
      <c r="K8879" t="s">
        <v>243</v>
      </c>
      <c r="L8879" t="s">
        <v>244</v>
      </c>
      <c r="M8879">
        <v>0</v>
      </c>
      <c r="N8879">
        <v>0.307</v>
      </c>
      <c r="O8879" t="s">
        <v>952</v>
      </c>
      <c r="P8879" t="s">
        <v>8531</v>
      </c>
      <c r="Q8879" t="s">
        <v>985</v>
      </c>
      <c r="R8879" t="s">
        <v>16325</v>
      </c>
      <c r="S8879" t="s">
        <v>270</v>
      </c>
      <c r="T8879" t="b">
        <v>1</v>
      </c>
    </row>
    <row r="8880" spans="1:20" x14ac:dyDescent="0.25">
      <c r="A8880" t="s">
        <v>236</v>
      </c>
      <c r="B8880" t="s">
        <v>236</v>
      </c>
      <c r="C8880" t="s">
        <v>237</v>
      </c>
      <c r="D8880" t="s">
        <v>362</v>
      </c>
      <c r="F8880" t="s">
        <v>4721</v>
      </c>
      <c r="G8880" t="s">
        <v>1022</v>
      </c>
      <c r="H8880">
        <v>0</v>
      </c>
      <c r="I8880" t="s">
        <v>254</v>
      </c>
      <c r="J8880" t="s">
        <v>242</v>
      </c>
      <c r="K8880" t="s">
        <v>243</v>
      </c>
      <c r="L8880" t="s">
        <v>244</v>
      </c>
      <c r="M8880">
        <v>0</v>
      </c>
      <c r="N8880">
        <v>0</v>
      </c>
      <c r="O8880" t="s">
        <v>927</v>
      </c>
      <c r="P8880" t="s">
        <v>1023</v>
      </c>
      <c r="Q8880" t="s">
        <v>367</v>
      </c>
      <c r="R8880" t="s">
        <v>4724</v>
      </c>
      <c r="S8880" t="s">
        <v>249</v>
      </c>
      <c r="T8880" t="b">
        <v>0</v>
      </c>
    </row>
    <row r="8881" spans="1:20" x14ac:dyDescent="0.25">
      <c r="A8881" t="s">
        <v>259</v>
      </c>
      <c r="B8881" t="s">
        <v>260</v>
      </c>
      <c r="C8881" t="s">
        <v>237</v>
      </c>
      <c r="D8881" t="s">
        <v>2696</v>
      </c>
      <c r="E8881" t="s">
        <v>2655</v>
      </c>
      <c r="F8881" t="s">
        <v>8701</v>
      </c>
      <c r="G8881" t="s">
        <v>8701</v>
      </c>
      <c r="H8881">
        <v>0.126</v>
      </c>
      <c r="I8881" t="s">
        <v>265</v>
      </c>
      <c r="J8881" t="s">
        <v>242</v>
      </c>
      <c r="K8881" t="s">
        <v>243</v>
      </c>
      <c r="L8881" t="s">
        <v>244</v>
      </c>
      <c r="M8881">
        <v>0</v>
      </c>
      <c r="N8881">
        <v>0.126</v>
      </c>
      <c r="O8881" t="s">
        <v>372</v>
      </c>
      <c r="P8881" t="s">
        <v>16326</v>
      </c>
      <c r="Q8881" t="s">
        <v>2700</v>
      </c>
      <c r="R8881" t="s">
        <v>16327</v>
      </c>
      <c r="S8881" t="s">
        <v>270</v>
      </c>
      <c r="T8881" t="b">
        <v>1</v>
      </c>
    </row>
    <row r="8882" spans="1:20" x14ac:dyDescent="0.25">
      <c r="A8882" t="s">
        <v>236</v>
      </c>
      <c r="B8882" t="s">
        <v>236</v>
      </c>
      <c r="C8882" t="s">
        <v>237</v>
      </c>
      <c r="D8882" t="s">
        <v>552</v>
      </c>
      <c r="F8882" t="s">
        <v>2907</v>
      </c>
      <c r="G8882" t="s">
        <v>1082</v>
      </c>
      <c r="H8882">
        <v>2E-3</v>
      </c>
      <c r="I8882" t="s">
        <v>254</v>
      </c>
      <c r="J8882" t="s">
        <v>242</v>
      </c>
      <c r="K8882" t="s">
        <v>243</v>
      </c>
      <c r="L8882" t="s">
        <v>244</v>
      </c>
      <c r="M8882">
        <v>0</v>
      </c>
      <c r="N8882">
        <v>2E-3</v>
      </c>
      <c r="O8882" t="s">
        <v>1083</v>
      </c>
      <c r="P8882" t="s">
        <v>1084</v>
      </c>
      <c r="Q8882" t="s">
        <v>556</v>
      </c>
      <c r="R8882" t="s">
        <v>2910</v>
      </c>
      <c r="S8882" t="s">
        <v>249</v>
      </c>
      <c r="T8882" t="b">
        <v>0</v>
      </c>
    </row>
    <row r="8883" spans="1:20" x14ac:dyDescent="0.25">
      <c r="A8883" t="s">
        <v>236</v>
      </c>
      <c r="B8883" t="s">
        <v>236</v>
      </c>
      <c r="C8883" t="s">
        <v>237</v>
      </c>
      <c r="D8883" t="s">
        <v>250</v>
      </c>
      <c r="F8883" t="s">
        <v>1596</v>
      </c>
      <c r="G8883" t="s">
        <v>1597</v>
      </c>
      <c r="H8883">
        <v>0.02</v>
      </c>
      <c r="I8883" t="s">
        <v>241</v>
      </c>
      <c r="J8883" t="s">
        <v>242</v>
      </c>
      <c r="K8883" t="s">
        <v>243</v>
      </c>
      <c r="L8883" t="s">
        <v>244</v>
      </c>
      <c r="M8883">
        <v>0</v>
      </c>
      <c r="N8883">
        <v>0.02</v>
      </c>
      <c r="O8883" t="s">
        <v>546</v>
      </c>
      <c r="P8883" t="s">
        <v>14212</v>
      </c>
      <c r="Q8883" t="s">
        <v>257</v>
      </c>
      <c r="R8883" t="s">
        <v>6509</v>
      </c>
      <c r="S8883" t="s">
        <v>249</v>
      </c>
      <c r="T8883" t="b">
        <v>0</v>
      </c>
    </row>
    <row r="8884" spans="1:20" x14ac:dyDescent="0.25">
      <c r="A8884" t="s">
        <v>259</v>
      </c>
      <c r="B8884" t="s">
        <v>260</v>
      </c>
      <c r="C8884" t="s">
        <v>237</v>
      </c>
      <c r="D8884" t="s">
        <v>1118</v>
      </c>
      <c r="E8884" t="s">
        <v>8115</v>
      </c>
      <c r="F8884" t="s">
        <v>12246</v>
      </c>
      <c r="G8884" t="s">
        <v>12246</v>
      </c>
      <c r="H8884">
        <v>3.6</v>
      </c>
      <c r="I8884" t="s">
        <v>265</v>
      </c>
      <c r="J8884" t="s">
        <v>242</v>
      </c>
      <c r="K8884" t="s">
        <v>243</v>
      </c>
      <c r="L8884" t="s">
        <v>244</v>
      </c>
      <c r="M8884">
        <v>0</v>
      </c>
      <c r="N8884">
        <v>3.6</v>
      </c>
      <c r="O8884" t="s">
        <v>1122</v>
      </c>
      <c r="P8884" t="s">
        <v>7664</v>
      </c>
      <c r="Q8884" t="s">
        <v>1124</v>
      </c>
      <c r="R8884" t="s">
        <v>16328</v>
      </c>
      <c r="S8884" t="s">
        <v>270</v>
      </c>
      <c r="T8884" t="b">
        <v>1</v>
      </c>
    </row>
    <row r="8885" spans="1:20" x14ac:dyDescent="0.25">
      <c r="A8885" t="s">
        <v>259</v>
      </c>
      <c r="B8885" t="s">
        <v>260</v>
      </c>
      <c r="C8885" t="s">
        <v>336</v>
      </c>
      <c r="D8885" t="s">
        <v>1118</v>
      </c>
      <c r="E8885" t="s">
        <v>8115</v>
      </c>
      <c r="F8885" t="s">
        <v>12246</v>
      </c>
      <c r="G8885" t="s">
        <v>12246</v>
      </c>
      <c r="H8885">
        <v>23652</v>
      </c>
      <c r="I8885" t="s">
        <v>265</v>
      </c>
      <c r="J8885" t="s">
        <v>242</v>
      </c>
      <c r="K8885" t="s">
        <v>243</v>
      </c>
      <c r="L8885" t="s">
        <v>244</v>
      </c>
      <c r="M8885">
        <v>0</v>
      </c>
      <c r="N8885">
        <v>23652</v>
      </c>
      <c r="O8885" t="s">
        <v>1762</v>
      </c>
      <c r="P8885" t="s">
        <v>7664</v>
      </c>
      <c r="Q8885" t="s">
        <v>1124</v>
      </c>
      <c r="R8885" t="s">
        <v>16329</v>
      </c>
      <c r="S8885" t="s">
        <v>270</v>
      </c>
      <c r="T8885" t="b">
        <v>1</v>
      </c>
    </row>
    <row r="8886" spans="1:20" x14ac:dyDescent="0.25">
      <c r="A8886" t="s">
        <v>259</v>
      </c>
      <c r="B8886" t="s">
        <v>260</v>
      </c>
      <c r="C8886" t="s">
        <v>336</v>
      </c>
      <c r="D8886" t="s">
        <v>1118</v>
      </c>
      <c r="E8886" t="s">
        <v>8115</v>
      </c>
      <c r="F8886" t="s">
        <v>12246</v>
      </c>
      <c r="G8886" t="s">
        <v>12246</v>
      </c>
      <c r="H8886">
        <v>47304</v>
      </c>
      <c r="I8886" t="s">
        <v>265</v>
      </c>
      <c r="J8886" t="s">
        <v>242</v>
      </c>
      <c r="K8886" t="s">
        <v>243</v>
      </c>
      <c r="L8886" t="s">
        <v>244</v>
      </c>
      <c r="M8886">
        <v>0</v>
      </c>
      <c r="N8886">
        <v>47304</v>
      </c>
      <c r="O8886" t="s">
        <v>1762</v>
      </c>
      <c r="P8886" t="s">
        <v>7664</v>
      </c>
      <c r="Q8886" t="s">
        <v>1124</v>
      </c>
      <c r="R8886" t="s">
        <v>16330</v>
      </c>
      <c r="S8886" t="s">
        <v>270</v>
      </c>
      <c r="T8886" t="b">
        <v>1</v>
      </c>
    </row>
    <row r="8887" spans="1:20" x14ac:dyDescent="0.25">
      <c r="A8887" t="s">
        <v>259</v>
      </c>
      <c r="B8887" t="s">
        <v>260</v>
      </c>
      <c r="C8887" t="s">
        <v>237</v>
      </c>
      <c r="D8887" t="s">
        <v>5189</v>
      </c>
      <c r="E8887" t="s">
        <v>5001</v>
      </c>
      <c r="F8887" t="s">
        <v>16331</v>
      </c>
      <c r="G8887" t="s">
        <v>16331</v>
      </c>
      <c r="H8887">
        <v>14.56</v>
      </c>
      <c r="I8887" t="s">
        <v>265</v>
      </c>
      <c r="J8887" t="s">
        <v>242</v>
      </c>
      <c r="K8887" t="s">
        <v>243</v>
      </c>
      <c r="L8887" t="s">
        <v>244</v>
      </c>
      <c r="M8887">
        <v>0</v>
      </c>
      <c r="N8887">
        <v>14.56</v>
      </c>
      <c r="O8887" t="s">
        <v>324</v>
      </c>
      <c r="P8887" t="s">
        <v>16332</v>
      </c>
      <c r="Q8887" t="s">
        <v>5191</v>
      </c>
      <c r="R8887" t="s">
        <v>16333</v>
      </c>
      <c r="S8887" t="s">
        <v>270</v>
      </c>
      <c r="T8887" t="b">
        <v>1</v>
      </c>
    </row>
    <row r="8888" spans="1:20" x14ac:dyDescent="0.25">
      <c r="A8888" t="s">
        <v>259</v>
      </c>
      <c r="B8888" t="s">
        <v>260</v>
      </c>
      <c r="C8888" t="s">
        <v>294</v>
      </c>
      <c r="D8888" t="s">
        <v>5189</v>
      </c>
      <c r="E8888" t="s">
        <v>5001</v>
      </c>
      <c r="F8888" t="s">
        <v>16331</v>
      </c>
      <c r="G8888" t="s">
        <v>16331</v>
      </c>
      <c r="H8888">
        <v>13.46</v>
      </c>
      <c r="I8888" t="s">
        <v>265</v>
      </c>
      <c r="J8888" t="s">
        <v>242</v>
      </c>
      <c r="K8888" t="s">
        <v>243</v>
      </c>
      <c r="L8888" t="s">
        <v>244</v>
      </c>
      <c r="M8888">
        <v>0</v>
      </c>
      <c r="N8888">
        <v>13.46</v>
      </c>
      <c r="O8888" t="s">
        <v>324</v>
      </c>
      <c r="P8888" t="s">
        <v>16332</v>
      </c>
      <c r="Q8888" t="s">
        <v>5191</v>
      </c>
      <c r="R8888" t="s">
        <v>16333</v>
      </c>
      <c r="S8888" t="s">
        <v>270</v>
      </c>
      <c r="T8888" t="b">
        <v>1</v>
      </c>
    </row>
    <row r="8889" spans="1:20" x14ac:dyDescent="0.25">
      <c r="A8889" t="s">
        <v>236</v>
      </c>
      <c r="B8889" t="s">
        <v>236</v>
      </c>
      <c r="C8889" t="s">
        <v>237</v>
      </c>
      <c r="D8889" t="s">
        <v>314</v>
      </c>
      <c r="F8889" t="s">
        <v>1596</v>
      </c>
      <c r="G8889" t="s">
        <v>1526</v>
      </c>
      <c r="H8889">
        <v>4.0000000000000001E-3</v>
      </c>
      <c r="I8889" t="s">
        <v>254</v>
      </c>
      <c r="J8889" t="s">
        <v>242</v>
      </c>
      <c r="K8889" t="s">
        <v>243</v>
      </c>
      <c r="L8889" t="s">
        <v>244</v>
      </c>
      <c r="M8889">
        <v>0</v>
      </c>
      <c r="N8889">
        <v>4.0000000000000001E-3</v>
      </c>
      <c r="O8889" t="s">
        <v>569</v>
      </c>
      <c r="P8889" t="s">
        <v>1890</v>
      </c>
      <c r="Q8889" t="s">
        <v>318</v>
      </c>
      <c r="R8889" t="s">
        <v>2310</v>
      </c>
      <c r="S8889" t="s">
        <v>249</v>
      </c>
      <c r="T8889" t="b">
        <v>0</v>
      </c>
    </row>
    <row r="8890" spans="1:20" x14ac:dyDescent="0.25">
      <c r="A8890" t="s">
        <v>236</v>
      </c>
      <c r="B8890" t="s">
        <v>236</v>
      </c>
      <c r="C8890" t="s">
        <v>237</v>
      </c>
      <c r="D8890" t="s">
        <v>238</v>
      </c>
      <c r="F8890" t="s">
        <v>925</v>
      </c>
      <c r="G8890" t="s">
        <v>2864</v>
      </c>
      <c r="H8890">
        <v>50</v>
      </c>
      <c r="I8890" t="s">
        <v>254</v>
      </c>
      <c r="J8890" t="s">
        <v>242</v>
      </c>
      <c r="K8890" t="s">
        <v>243</v>
      </c>
      <c r="L8890" t="s">
        <v>244</v>
      </c>
      <c r="M8890">
        <v>0</v>
      </c>
      <c r="N8890">
        <v>50</v>
      </c>
      <c r="O8890" t="s">
        <v>2865</v>
      </c>
      <c r="P8890" t="s">
        <v>2866</v>
      </c>
      <c r="Q8890" t="s">
        <v>247</v>
      </c>
      <c r="R8890" t="s">
        <v>4797</v>
      </c>
      <c r="S8890" t="s">
        <v>249</v>
      </c>
      <c r="T8890" t="b">
        <v>1</v>
      </c>
    </row>
    <row r="8891" spans="1:20" x14ac:dyDescent="0.25">
      <c r="A8891" t="s">
        <v>259</v>
      </c>
      <c r="B8891" t="s">
        <v>260</v>
      </c>
      <c r="C8891" t="s">
        <v>237</v>
      </c>
      <c r="D8891" t="s">
        <v>980</v>
      </c>
      <c r="E8891" t="s">
        <v>650</v>
      </c>
      <c r="F8891" t="s">
        <v>5304</v>
      </c>
      <c r="G8891" t="s">
        <v>5305</v>
      </c>
      <c r="H8891">
        <v>8.0088000000000006E-2</v>
      </c>
      <c r="I8891" t="s">
        <v>265</v>
      </c>
      <c r="J8891" t="s">
        <v>242</v>
      </c>
      <c r="K8891" t="s">
        <v>243</v>
      </c>
      <c r="L8891" t="s">
        <v>244</v>
      </c>
      <c r="M8891">
        <v>0</v>
      </c>
      <c r="N8891">
        <v>8.0088000000000006E-2</v>
      </c>
      <c r="O8891" t="s">
        <v>372</v>
      </c>
      <c r="P8891" t="s">
        <v>16334</v>
      </c>
      <c r="Q8891" t="s">
        <v>985</v>
      </c>
      <c r="R8891" t="s">
        <v>16335</v>
      </c>
      <c r="S8891" t="s">
        <v>270</v>
      </c>
      <c r="T8891" t="b">
        <v>1</v>
      </c>
    </row>
    <row r="8892" spans="1:20" x14ac:dyDescent="0.25">
      <c r="A8892" t="s">
        <v>259</v>
      </c>
      <c r="B8892" t="s">
        <v>260</v>
      </c>
      <c r="C8892" t="s">
        <v>294</v>
      </c>
      <c r="D8892" t="s">
        <v>980</v>
      </c>
      <c r="E8892" t="s">
        <v>650</v>
      </c>
      <c r="F8892" t="s">
        <v>5304</v>
      </c>
      <c r="G8892" t="s">
        <v>5305</v>
      </c>
      <c r="H8892">
        <v>3.5903999999999998E-2</v>
      </c>
      <c r="I8892" t="s">
        <v>265</v>
      </c>
      <c r="J8892" t="s">
        <v>242</v>
      </c>
      <c r="K8892" t="s">
        <v>243</v>
      </c>
      <c r="L8892" t="s">
        <v>244</v>
      </c>
      <c r="M8892">
        <v>0</v>
      </c>
      <c r="N8892">
        <v>3.5903999999999998E-2</v>
      </c>
      <c r="O8892" t="s">
        <v>372</v>
      </c>
      <c r="P8892" t="s">
        <v>16334</v>
      </c>
      <c r="Q8892" t="s">
        <v>985</v>
      </c>
      <c r="R8892" t="s">
        <v>16335</v>
      </c>
      <c r="S8892" t="s">
        <v>270</v>
      </c>
      <c r="T8892" t="b">
        <v>1</v>
      </c>
    </row>
    <row r="8893" spans="1:20" x14ac:dyDescent="0.25">
      <c r="A8893" t="s">
        <v>236</v>
      </c>
      <c r="B8893" t="s">
        <v>236</v>
      </c>
      <c r="C8893" t="s">
        <v>237</v>
      </c>
      <c r="D8893" t="s">
        <v>314</v>
      </c>
      <c r="F8893" t="s">
        <v>791</v>
      </c>
      <c r="G8893" t="s">
        <v>3310</v>
      </c>
      <c r="H8893">
        <v>3.5E-4</v>
      </c>
      <c r="I8893" t="s">
        <v>241</v>
      </c>
      <c r="J8893" t="s">
        <v>242</v>
      </c>
      <c r="K8893" t="s">
        <v>243</v>
      </c>
      <c r="L8893" t="s">
        <v>244</v>
      </c>
      <c r="M8893">
        <v>0</v>
      </c>
      <c r="N8893">
        <v>3.5E-4</v>
      </c>
      <c r="O8893" t="s">
        <v>1407</v>
      </c>
      <c r="P8893" t="s">
        <v>3311</v>
      </c>
      <c r="Q8893" t="s">
        <v>318</v>
      </c>
      <c r="R8893" t="s">
        <v>1217</v>
      </c>
      <c r="S8893" t="s">
        <v>249</v>
      </c>
      <c r="T8893" t="b">
        <v>0</v>
      </c>
    </row>
    <row r="8894" spans="1:20" x14ac:dyDescent="0.25">
      <c r="A8894" t="s">
        <v>236</v>
      </c>
      <c r="B8894" t="s">
        <v>236</v>
      </c>
      <c r="C8894" t="s">
        <v>237</v>
      </c>
      <c r="D8894" t="s">
        <v>392</v>
      </c>
      <c r="F8894" t="s">
        <v>544</v>
      </c>
      <c r="G8894" t="s">
        <v>3678</v>
      </c>
      <c r="H8894">
        <v>4.58E-2</v>
      </c>
      <c r="I8894" t="s">
        <v>341</v>
      </c>
      <c r="J8894" t="s">
        <v>242</v>
      </c>
      <c r="K8894" t="s">
        <v>243</v>
      </c>
      <c r="L8894" t="s">
        <v>244</v>
      </c>
      <c r="M8894">
        <v>0</v>
      </c>
      <c r="N8894">
        <v>4.58E-2</v>
      </c>
      <c r="O8894" t="s">
        <v>5074</v>
      </c>
      <c r="P8894" t="s">
        <v>3100</v>
      </c>
      <c r="Q8894" t="s">
        <v>397</v>
      </c>
      <c r="R8894" t="s">
        <v>7167</v>
      </c>
      <c r="S8894" t="s">
        <v>249</v>
      </c>
      <c r="T8894" t="b">
        <v>0</v>
      </c>
    </row>
    <row r="8895" spans="1:20" x14ac:dyDescent="0.25">
      <c r="A8895" t="s">
        <v>236</v>
      </c>
      <c r="B8895" t="s">
        <v>236</v>
      </c>
      <c r="C8895" t="s">
        <v>237</v>
      </c>
      <c r="D8895" t="s">
        <v>392</v>
      </c>
      <c r="F8895" t="s">
        <v>544</v>
      </c>
      <c r="G8895" t="s">
        <v>3678</v>
      </c>
      <c r="H8895">
        <v>4.3968E-2</v>
      </c>
      <c r="I8895" t="s">
        <v>341</v>
      </c>
      <c r="J8895" t="s">
        <v>242</v>
      </c>
      <c r="K8895" t="s">
        <v>243</v>
      </c>
      <c r="L8895" t="s">
        <v>244</v>
      </c>
      <c r="M8895">
        <v>51200</v>
      </c>
      <c r="N8895">
        <v>4.3968E-2</v>
      </c>
      <c r="O8895" t="s">
        <v>5074</v>
      </c>
      <c r="P8895" t="s">
        <v>3100</v>
      </c>
      <c r="Q8895" t="s">
        <v>397</v>
      </c>
      <c r="R8895" t="s">
        <v>7167</v>
      </c>
      <c r="S8895" t="s">
        <v>249</v>
      </c>
      <c r="T8895" t="b">
        <v>0</v>
      </c>
    </row>
    <row r="8896" spans="1:20" x14ac:dyDescent="0.25">
      <c r="A8896" t="s">
        <v>236</v>
      </c>
      <c r="B8896" t="s">
        <v>236</v>
      </c>
      <c r="C8896" t="s">
        <v>237</v>
      </c>
      <c r="D8896" t="s">
        <v>392</v>
      </c>
      <c r="F8896" t="s">
        <v>544</v>
      </c>
      <c r="G8896" t="s">
        <v>3678</v>
      </c>
      <c r="H8896">
        <v>4.2136E-2</v>
      </c>
      <c r="I8896" t="s">
        <v>341</v>
      </c>
      <c r="J8896" t="s">
        <v>242</v>
      </c>
      <c r="K8896" t="s">
        <v>243</v>
      </c>
      <c r="L8896" t="s">
        <v>244</v>
      </c>
      <c r="M8896">
        <v>512000</v>
      </c>
      <c r="N8896">
        <v>4.2136E-2</v>
      </c>
      <c r="O8896" t="s">
        <v>5074</v>
      </c>
      <c r="P8896" t="s">
        <v>3100</v>
      </c>
      <c r="Q8896" t="s">
        <v>397</v>
      </c>
      <c r="R8896" t="s">
        <v>7167</v>
      </c>
      <c r="S8896" t="s">
        <v>249</v>
      </c>
      <c r="T8896" t="b">
        <v>0</v>
      </c>
    </row>
    <row r="8897" spans="1:20" x14ac:dyDescent="0.25">
      <c r="A8897" t="s">
        <v>259</v>
      </c>
      <c r="B8897" t="s">
        <v>260</v>
      </c>
      <c r="C8897" t="s">
        <v>237</v>
      </c>
      <c r="D8897" t="s">
        <v>280</v>
      </c>
      <c r="E8897" t="s">
        <v>783</v>
      </c>
      <c r="F8897" t="s">
        <v>16336</v>
      </c>
      <c r="G8897" t="s">
        <v>16336</v>
      </c>
      <c r="H8897">
        <v>0.62880000000000003</v>
      </c>
      <c r="I8897" t="s">
        <v>265</v>
      </c>
      <c r="J8897" t="s">
        <v>242</v>
      </c>
      <c r="K8897" t="s">
        <v>243</v>
      </c>
      <c r="L8897" t="s">
        <v>244</v>
      </c>
      <c r="M8897">
        <v>0</v>
      </c>
      <c r="N8897">
        <v>0.62880000000000003</v>
      </c>
      <c r="O8897" t="s">
        <v>1258</v>
      </c>
      <c r="P8897" t="s">
        <v>16337</v>
      </c>
      <c r="Q8897" t="s">
        <v>285</v>
      </c>
      <c r="R8897" t="s">
        <v>16338</v>
      </c>
      <c r="S8897" t="s">
        <v>270</v>
      </c>
      <c r="T8897" t="b">
        <v>1</v>
      </c>
    </row>
    <row r="8898" spans="1:20" x14ac:dyDescent="0.25">
      <c r="A8898" t="s">
        <v>236</v>
      </c>
      <c r="B8898" t="s">
        <v>236</v>
      </c>
      <c r="C8898" t="s">
        <v>237</v>
      </c>
      <c r="D8898" t="s">
        <v>509</v>
      </c>
      <c r="F8898" t="s">
        <v>1819</v>
      </c>
      <c r="G8898" t="s">
        <v>1053</v>
      </c>
      <c r="H8898">
        <v>3.6000000000000002E-4</v>
      </c>
      <c r="I8898" t="s">
        <v>254</v>
      </c>
      <c r="J8898" t="s">
        <v>242</v>
      </c>
      <c r="K8898" t="s">
        <v>243</v>
      </c>
      <c r="L8898" t="s">
        <v>244</v>
      </c>
      <c r="M8898">
        <v>0</v>
      </c>
      <c r="N8898">
        <v>3.6000000000000002E-4</v>
      </c>
      <c r="O8898" t="s">
        <v>365</v>
      </c>
      <c r="P8898" t="s">
        <v>5943</v>
      </c>
      <c r="Q8898" t="s">
        <v>512</v>
      </c>
      <c r="R8898" t="s">
        <v>2565</v>
      </c>
      <c r="S8898" t="s">
        <v>249</v>
      </c>
      <c r="T8898" t="b">
        <v>0</v>
      </c>
    </row>
    <row r="8899" spans="1:20" x14ac:dyDescent="0.25">
      <c r="A8899" t="s">
        <v>259</v>
      </c>
      <c r="B8899" t="s">
        <v>260</v>
      </c>
      <c r="C8899" t="s">
        <v>237</v>
      </c>
      <c r="D8899" t="s">
        <v>470</v>
      </c>
      <c r="E8899" t="s">
        <v>4397</v>
      </c>
      <c r="F8899" t="s">
        <v>10128</v>
      </c>
      <c r="G8899" t="s">
        <v>10128</v>
      </c>
      <c r="H8899">
        <v>99.15</v>
      </c>
      <c r="I8899" t="s">
        <v>265</v>
      </c>
      <c r="J8899" t="s">
        <v>242</v>
      </c>
      <c r="K8899" t="s">
        <v>243</v>
      </c>
      <c r="L8899" t="s">
        <v>244</v>
      </c>
      <c r="M8899">
        <v>0</v>
      </c>
      <c r="N8899">
        <v>99.15</v>
      </c>
      <c r="O8899" t="s">
        <v>283</v>
      </c>
      <c r="P8899" t="s">
        <v>4042</v>
      </c>
      <c r="Q8899" t="s">
        <v>474</v>
      </c>
      <c r="R8899" t="s">
        <v>16339</v>
      </c>
      <c r="S8899" t="s">
        <v>270</v>
      </c>
      <c r="T8899" t="b">
        <v>0</v>
      </c>
    </row>
    <row r="8900" spans="1:20" x14ac:dyDescent="0.25">
      <c r="A8900" t="s">
        <v>259</v>
      </c>
      <c r="B8900" t="s">
        <v>260</v>
      </c>
      <c r="C8900" t="s">
        <v>336</v>
      </c>
      <c r="D8900" t="s">
        <v>470</v>
      </c>
      <c r="E8900" t="s">
        <v>4397</v>
      </c>
      <c r="F8900" t="s">
        <v>10128</v>
      </c>
      <c r="G8900" t="s">
        <v>10128</v>
      </c>
      <c r="H8900">
        <v>505141</v>
      </c>
      <c r="I8900" t="s">
        <v>265</v>
      </c>
      <c r="J8900" t="s">
        <v>242</v>
      </c>
      <c r="K8900" t="s">
        <v>243</v>
      </c>
      <c r="L8900" t="s">
        <v>244</v>
      </c>
      <c r="M8900">
        <v>0</v>
      </c>
      <c r="N8900">
        <v>505141</v>
      </c>
      <c r="O8900" t="s">
        <v>881</v>
      </c>
      <c r="P8900" t="s">
        <v>4042</v>
      </c>
      <c r="Q8900" t="s">
        <v>474</v>
      </c>
      <c r="R8900" t="s">
        <v>16340</v>
      </c>
      <c r="S8900" t="s">
        <v>270</v>
      </c>
      <c r="T8900" t="b">
        <v>0</v>
      </c>
    </row>
    <row r="8901" spans="1:20" x14ac:dyDescent="0.25">
      <c r="A8901" t="s">
        <v>259</v>
      </c>
      <c r="B8901" t="s">
        <v>260</v>
      </c>
      <c r="C8901" t="s">
        <v>336</v>
      </c>
      <c r="D8901" t="s">
        <v>470</v>
      </c>
      <c r="E8901" t="s">
        <v>4397</v>
      </c>
      <c r="F8901" t="s">
        <v>10128</v>
      </c>
      <c r="G8901" t="s">
        <v>10128</v>
      </c>
      <c r="H8901">
        <v>731584</v>
      </c>
      <c r="I8901" t="s">
        <v>265</v>
      </c>
      <c r="J8901" t="s">
        <v>242</v>
      </c>
      <c r="K8901" t="s">
        <v>243</v>
      </c>
      <c r="L8901" t="s">
        <v>244</v>
      </c>
      <c r="M8901">
        <v>0</v>
      </c>
      <c r="N8901">
        <v>731584</v>
      </c>
      <c r="O8901" t="s">
        <v>881</v>
      </c>
      <c r="P8901" t="s">
        <v>4042</v>
      </c>
      <c r="Q8901" t="s">
        <v>474</v>
      </c>
      <c r="R8901" t="s">
        <v>16341</v>
      </c>
      <c r="S8901" t="s">
        <v>270</v>
      </c>
      <c r="T8901" t="b">
        <v>0</v>
      </c>
    </row>
    <row r="8902" spans="1:20" x14ac:dyDescent="0.25">
      <c r="A8902" t="s">
        <v>259</v>
      </c>
      <c r="B8902" t="s">
        <v>260</v>
      </c>
      <c r="C8902" t="s">
        <v>237</v>
      </c>
      <c r="D8902" t="s">
        <v>4822</v>
      </c>
      <c r="E8902" t="s">
        <v>3703</v>
      </c>
      <c r="F8902" t="s">
        <v>3703</v>
      </c>
      <c r="G8902" t="s">
        <v>3886</v>
      </c>
      <c r="H8902">
        <v>0.17799999999999999</v>
      </c>
      <c r="I8902" t="s">
        <v>265</v>
      </c>
      <c r="J8902" t="s">
        <v>242</v>
      </c>
      <c r="K8902" t="s">
        <v>243</v>
      </c>
      <c r="L8902" t="s">
        <v>244</v>
      </c>
      <c r="M8902">
        <v>0</v>
      </c>
      <c r="N8902">
        <v>0.17799999999999999</v>
      </c>
      <c r="O8902" t="s">
        <v>331</v>
      </c>
      <c r="P8902" t="s">
        <v>16342</v>
      </c>
      <c r="Q8902" t="s">
        <v>4824</v>
      </c>
      <c r="R8902" t="s">
        <v>16343</v>
      </c>
      <c r="S8902" t="s">
        <v>270</v>
      </c>
      <c r="T8902" t="b">
        <v>1</v>
      </c>
    </row>
    <row r="8903" spans="1:20" x14ac:dyDescent="0.25">
      <c r="A8903" t="s">
        <v>259</v>
      </c>
      <c r="B8903" t="s">
        <v>260</v>
      </c>
      <c r="C8903" t="s">
        <v>294</v>
      </c>
      <c r="D8903" t="s">
        <v>4822</v>
      </c>
      <c r="E8903" t="s">
        <v>3703</v>
      </c>
      <c r="F8903" t="s">
        <v>3703</v>
      </c>
      <c r="G8903" t="s">
        <v>3886</v>
      </c>
      <c r="H8903">
        <v>8.5999999999999993E-2</v>
      </c>
      <c r="I8903" t="s">
        <v>265</v>
      </c>
      <c r="J8903" t="s">
        <v>242</v>
      </c>
      <c r="K8903" t="s">
        <v>243</v>
      </c>
      <c r="L8903" t="s">
        <v>244</v>
      </c>
      <c r="M8903">
        <v>0</v>
      </c>
      <c r="N8903">
        <v>8.5999999999999993E-2</v>
      </c>
      <c r="O8903" t="s">
        <v>331</v>
      </c>
      <c r="P8903" t="s">
        <v>16342</v>
      </c>
      <c r="Q8903" t="s">
        <v>4824</v>
      </c>
      <c r="R8903" t="s">
        <v>16343</v>
      </c>
      <c r="S8903" t="s">
        <v>270</v>
      </c>
      <c r="T8903" t="b">
        <v>1</v>
      </c>
    </row>
    <row r="8904" spans="1:20" x14ac:dyDescent="0.25">
      <c r="A8904" t="s">
        <v>259</v>
      </c>
      <c r="B8904" t="s">
        <v>260</v>
      </c>
      <c r="C8904" t="s">
        <v>237</v>
      </c>
      <c r="D8904" t="s">
        <v>4143</v>
      </c>
      <c r="E8904" t="s">
        <v>4144</v>
      </c>
      <c r="F8904" t="s">
        <v>16344</v>
      </c>
      <c r="G8904" t="s">
        <v>16344</v>
      </c>
      <c r="H8904">
        <v>1.0971</v>
      </c>
      <c r="I8904" t="s">
        <v>265</v>
      </c>
      <c r="J8904" t="s">
        <v>242</v>
      </c>
      <c r="K8904" t="s">
        <v>243</v>
      </c>
      <c r="L8904" t="s">
        <v>244</v>
      </c>
      <c r="M8904">
        <v>0</v>
      </c>
      <c r="N8904">
        <v>1.0971</v>
      </c>
      <c r="O8904" t="s">
        <v>372</v>
      </c>
      <c r="P8904" t="s">
        <v>16345</v>
      </c>
      <c r="Q8904" t="s">
        <v>4147</v>
      </c>
      <c r="R8904" t="s">
        <v>16346</v>
      </c>
      <c r="S8904" t="s">
        <v>270</v>
      </c>
      <c r="T8904" t="b">
        <v>1</v>
      </c>
    </row>
    <row r="8905" spans="1:20" x14ac:dyDescent="0.25">
      <c r="A8905" t="s">
        <v>259</v>
      </c>
      <c r="B8905" t="s">
        <v>260</v>
      </c>
      <c r="C8905" t="s">
        <v>294</v>
      </c>
      <c r="D8905" t="s">
        <v>4143</v>
      </c>
      <c r="E8905" t="s">
        <v>4144</v>
      </c>
      <c r="F8905" t="s">
        <v>16344</v>
      </c>
      <c r="G8905" t="s">
        <v>16344</v>
      </c>
      <c r="H8905">
        <v>0.91080000000000005</v>
      </c>
      <c r="I8905" t="s">
        <v>265</v>
      </c>
      <c r="J8905" t="s">
        <v>242</v>
      </c>
      <c r="K8905" t="s">
        <v>243</v>
      </c>
      <c r="L8905" t="s">
        <v>244</v>
      </c>
      <c r="M8905">
        <v>0</v>
      </c>
      <c r="N8905">
        <v>0.91080000000000005</v>
      </c>
      <c r="O8905" t="s">
        <v>3638</v>
      </c>
      <c r="P8905" t="s">
        <v>16345</v>
      </c>
      <c r="Q8905" t="s">
        <v>4147</v>
      </c>
      <c r="R8905" t="s">
        <v>16346</v>
      </c>
      <c r="S8905" t="s">
        <v>270</v>
      </c>
      <c r="T8905" t="b">
        <v>1</v>
      </c>
    </row>
    <row r="8906" spans="1:20" x14ac:dyDescent="0.25">
      <c r="A8906" t="s">
        <v>259</v>
      </c>
      <c r="B8906" t="s">
        <v>260</v>
      </c>
      <c r="C8906" t="s">
        <v>237</v>
      </c>
      <c r="D8906" t="s">
        <v>261</v>
      </c>
      <c r="E8906" t="s">
        <v>3599</v>
      </c>
      <c r="F8906" t="s">
        <v>13118</v>
      </c>
      <c r="G8906" t="s">
        <v>13119</v>
      </c>
      <c r="H8906">
        <v>0.70918999999999999</v>
      </c>
      <c r="I8906" t="s">
        <v>265</v>
      </c>
      <c r="J8906" t="s">
        <v>242</v>
      </c>
      <c r="K8906" t="s">
        <v>243</v>
      </c>
      <c r="L8906" t="s">
        <v>244</v>
      </c>
      <c r="M8906">
        <v>0</v>
      </c>
      <c r="N8906">
        <v>0.70918999999999999</v>
      </c>
      <c r="O8906" t="s">
        <v>372</v>
      </c>
      <c r="P8906" t="s">
        <v>16347</v>
      </c>
      <c r="Q8906" t="s">
        <v>268</v>
      </c>
      <c r="R8906" t="s">
        <v>16348</v>
      </c>
      <c r="S8906" t="s">
        <v>270</v>
      </c>
      <c r="T8906" t="b">
        <v>1</v>
      </c>
    </row>
    <row r="8907" spans="1:20" x14ac:dyDescent="0.25">
      <c r="A8907" t="s">
        <v>259</v>
      </c>
      <c r="B8907" t="s">
        <v>260</v>
      </c>
      <c r="C8907" t="s">
        <v>237</v>
      </c>
      <c r="D8907" t="s">
        <v>1047</v>
      </c>
      <c r="E8907" t="s">
        <v>5644</v>
      </c>
      <c r="F8907" t="s">
        <v>15897</v>
      </c>
      <c r="G8907" t="s">
        <v>15897</v>
      </c>
      <c r="H8907">
        <v>7.6679999999999998E-2</v>
      </c>
      <c r="I8907" t="s">
        <v>265</v>
      </c>
      <c r="J8907" t="s">
        <v>242</v>
      </c>
      <c r="K8907" t="s">
        <v>243</v>
      </c>
      <c r="L8907" t="s">
        <v>244</v>
      </c>
      <c r="M8907">
        <v>0</v>
      </c>
      <c r="N8907">
        <v>7.6679999999999998E-2</v>
      </c>
      <c r="O8907" t="s">
        <v>372</v>
      </c>
      <c r="P8907" t="s">
        <v>16349</v>
      </c>
      <c r="Q8907" t="s">
        <v>1051</v>
      </c>
      <c r="R8907" t="s">
        <v>16350</v>
      </c>
      <c r="S8907" t="s">
        <v>270</v>
      </c>
      <c r="T8907" t="b">
        <v>1</v>
      </c>
    </row>
    <row r="8908" spans="1:20" x14ac:dyDescent="0.25">
      <c r="A8908" t="s">
        <v>259</v>
      </c>
      <c r="B8908" t="s">
        <v>260</v>
      </c>
      <c r="C8908" t="s">
        <v>294</v>
      </c>
      <c r="D8908" t="s">
        <v>1047</v>
      </c>
      <c r="E8908" t="s">
        <v>5644</v>
      </c>
      <c r="F8908" t="s">
        <v>15897</v>
      </c>
      <c r="G8908" t="s">
        <v>15897</v>
      </c>
      <c r="H8908">
        <v>4.4505999999999997E-2</v>
      </c>
      <c r="I8908" t="s">
        <v>265</v>
      </c>
      <c r="J8908" t="s">
        <v>242</v>
      </c>
      <c r="K8908" t="s">
        <v>243</v>
      </c>
      <c r="L8908" t="s">
        <v>244</v>
      </c>
      <c r="M8908">
        <v>0</v>
      </c>
      <c r="N8908">
        <v>4.4505999999999997E-2</v>
      </c>
      <c r="O8908" t="s">
        <v>372</v>
      </c>
      <c r="P8908" t="s">
        <v>16349</v>
      </c>
      <c r="Q8908" t="s">
        <v>1051</v>
      </c>
      <c r="R8908" t="s">
        <v>16350</v>
      </c>
      <c r="S8908" t="s">
        <v>270</v>
      </c>
      <c r="T8908" t="b">
        <v>1</v>
      </c>
    </row>
    <row r="8909" spans="1:20" x14ac:dyDescent="0.25">
      <c r="A8909" t="s">
        <v>259</v>
      </c>
      <c r="B8909" t="s">
        <v>260</v>
      </c>
      <c r="C8909" t="s">
        <v>237</v>
      </c>
      <c r="D8909" t="s">
        <v>524</v>
      </c>
      <c r="E8909" t="s">
        <v>6513</v>
      </c>
      <c r="F8909" t="s">
        <v>6514</v>
      </c>
      <c r="G8909" t="s">
        <v>6515</v>
      </c>
      <c r="H8909">
        <v>0.105</v>
      </c>
      <c r="I8909" t="s">
        <v>265</v>
      </c>
      <c r="J8909" t="s">
        <v>242</v>
      </c>
      <c r="K8909" t="s">
        <v>243</v>
      </c>
      <c r="L8909" t="s">
        <v>244</v>
      </c>
      <c r="M8909">
        <v>0</v>
      </c>
      <c r="N8909">
        <v>0.105</v>
      </c>
      <c r="O8909" t="s">
        <v>266</v>
      </c>
      <c r="P8909" t="s">
        <v>16351</v>
      </c>
      <c r="Q8909" t="s">
        <v>528</v>
      </c>
      <c r="R8909" t="s">
        <v>16352</v>
      </c>
      <c r="S8909" t="s">
        <v>270</v>
      </c>
      <c r="T8909" t="b">
        <v>1</v>
      </c>
    </row>
    <row r="8910" spans="1:20" x14ac:dyDescent="0.25">
      <c r="A8910" t="s">
        <v>259</v>
      </c>
      <c r="B8910" t="s">
        <v>260</v>
      </c>
      <c r="C8910" t="s">
        <v>237</v>
      </c>
      <c r="D8910" t="s">
        <v>683</v>
      </c>
      <c r="E8910" t="s">
        <v>1589</v>
      </c>
      <c r="F8910" t="s">
        <v>16353</v>
      </c>
      <c r="G8910" t="s">
        <v>16353</v>
      </c>
      <c r="H8910">
        <v>0.76180000000000003</v>
      </c>
      <c r="I8910" t="s">
        <v>265</v>
      </c>
      <c r="J8910" t="s">
        <v>242</v>
      </c>
      <c r="K8910" t="s">
        <v>243</v>
      </c>
      <c r="L8910" t="s">
        <v>244</v>
      </c>
      <c r="M8910">
        <v>0</v>
      </c>
      <c r="N8910">
        <v>0.76180000000000003</v>
      </c>
      <c r="O8910" t="s">
        <v>298</v>
      </c>
      <c r="P8910" t="s">
        <v>16354</v>
      </c>
      <c r="Q8910" t="s">
        <v>687</v>
      </c>
      <c r="R8910" t="s">
        <v>16355</v>
      </c>
      <c r="S8910" t="s">
        <v>270</v>
      </c>
      <c r="T8910" t="b">
        <v>1</v>
      </c>
    </row>
    <row r="8911" spans="1:20" x14ac:dyDescent="0.25">
      <c r="A8911" t="s">
        <v>259</v>
      </c>
      <c r="B8911" t="s">
        <v>260</v>
      </c>
      <c r="C8911" t="s">
        <v>294</v>
      </c>
      <c r="D8911" t="s">
        <v>683</v>
      </c>
      <c r="E8911" t="s">
        <v>1589</v>
      </c>
      <c r="F8911" t="s">
        <v>16353</v>
      </c>
      <c r="G8911" t="s">
        <v>16353</v>
      </c>
      <c r="H8911">
        <v>0.61460000000000004</v>
      </c>
      <c r="I8911" t="s">
        <v>265</v>
      </c>
      <c r="J8911" t="s">
        <v>242</v>
      </c>
      <c r="K8911" t="s">
        <v>243</v>
      </c>
      <c r="L8911" t="s">
        <v>244</v>
      </c>
      <c r="M8911">
        <v>0</v>
      </c>
      <c r="N8911">
        <v>0.61460000000000004</v>
      </c>
      <c r="O8911" t="s">
        <v>298</v>
      </c>
      <c r="P8911" t="s">
        <v>16354</v>
      </c>
      <c r="Q8911" t="s">
        <v>687</v>
      </c>
      <c r="R8911" t="s">
        <v>16355</v>
      </c>
      <c r="S8911" t="s">
        <v>270</v>
      </c>
      <c r="T8911" t="b">
        <v>1</v>
      </c>
    </row>
    <row r="8912" spans="1:20" x14ac:dyDescent="0.25">
      <c r="A8912" t="s">
        <v>259</v>
      </c>
      <c r="B8912" t="s">
        <v>260</v>
      </c>
      <c r="C8912" t="s">
        <v>237</v>
      </c>
      <c r="D8912" t="s">
        <v>470</v>
      </c>
      <c r="E8912" t="s">
        <v>5245</v>
      </c>
      <c r="F8912" t="s">
        <v>6379</v>
      </c>
      <c r="G8912" t="s">
        <v>6379</v>
      </c>
      <c r="H8912">
        <v>6.3289999999999997</v>
      </c>
      <c r="I8912" t="s">
        <v>265</v>
      </c>
      <c r="J8912" t="s">
        <v>242</v>
      </c>
      <c r="K8912" t="s">
        <v>243</v>
      </c>
      <c r="L8912" t="s">
        <v>244</v>
      </c>
      <c r="M8912">
        <v>0</v>
      </c>
      <c r="N8912">
        <v>6.3289999999999997</v>
      </c>
      <c r="O8912" t="s">
        <v>283</v>
      </c>
      <c r="P8912" t="s">
        <v>16356</v>
      </c>
      <c r="Q8912" t="s">
        <v>474</v>
      </c>
      <c r="R8912" t="s">
        <v>16357</v>
      </c>
      <c r="S8912" t="s">
        <v>270</v>
      </c>
      <c r="T8912" t="b">
        <v>1</v>
      </c>
    </row>
    <row r="8913" spans="1:20" x14ac:dyDescent="0.25">
      <c r="A8913" t="s">
        <v>236</v>
      </c>
      <c r="B8913" t="s">
        <v>335</v>
      </c>
      <c r="C8913" t="s">
        <v>237</v>
      </c>
      <c r="D8913" t="s">
        <v>335</v>
      </c>
      <c r="E8913" t="s">
        <v>16358</v>
      </c>
      <c r="F8913" t="s">
        <v>16358</v>
      </c>
      <c r="G8913" t="s">
        <v>16359</v>
      </c>
      <c r="H8913">
        <v>10</v>
      </c>
      <c r="I8913" t="s">
        <v>492</v>
      </c>
      <c r="J8913" t="s">
        <v>242</v>
      </c>
      <c r="K8913" t="s">
        <v>243</v>
      </c>
      <c r="L8913" t="s">
        <v>244</v>
      </c>
      <c r="M8913">
        <v>0</v>
      </c>
      <c r="N8913">
        <v>10</v>
      </c>
      <c r="O8913" t="s">
        <v>14976</v>
      </c>
      <c r="P8913" t="s">
        <v>16360</v>
      </c>
      <c r="Q8913" t="s">
        <v>494</v>
      </c>
      <c r="R8913" t="s">
        <v>16361</v>
      </c>
      <c r="S8913" t="s">
        <v>346</v>
      </c>
      <c r="T8913" t="b">
        <v>1</v>
      </c>
    </row>
    <row r="8914" spans="1:20" x14ac:dyDescent="0.25">
      <c r="A8914" t="s">
        <v>259</v>
      </c>
      <c r="B8914" t="s">
        <v>260</v>
      </c>
      <c r="C8914" t="s">
        <v>237</v>
      </c>
      <c r="D8914" t="s">
        <v>853</v>
      </c>
      <c r="E8914" t="s">
        <v>1074</v>
      </c>
      <c r="F8914" t="s">
        <v>5216</v>
      </c>
      <c r="G8914" t="s">
        <v>5217</v>
      </c>
      <c r="H8914">
        <v>0.154</v>
      </c>
      <c r="I8914" t="s">
        <v>265</v>
      </c>
      <c r="J8914" t="s">
        <v>242</v>
      </c>
      <c r="K8914" t="s">
        <v>243</v>
      </c>
      <c r="L8914" t="s">
        <v>244</v>
      </c>
      <c r="M8914">
        <v>0</v>
      </c>
      <c r="N8914">
        <v>0.154</v>
      </c>
      <c r="O8914" t="s">
        <v>518</v>
      </c>
      <c r="P8914" t="s">
        <v>16362</v>
      </c>
      <c r="Q8914" t="s">
        <v>858</v>
      </c>
      <c r="R8914" t="s">
        <v>16363</v>
      </c>
      <c r="S8914" t="s">
        <v>270</v>
      </c>
      <c r="T8914" t="b">
        <v>1</v>
      </c>
    </row>
    <row r="8915" spans="1:20" x14ac:dyDescent="0.25">
      <c r="A8915" t="s">
        <v>259</v>
      </c>
      <c r="B8915" t="s">
        <v>260</v>
      </c>
      <c r="C8915" t="s">
        <v>237</v>
      </c>
      <c r="D8915" t="s">
        <v>2434</v>
      </c>
      <c r="E8915" t="s">
        <v>3859</v>
      </c>
      <c r="F8915" t="s">
        <v>6802</v>
      </c>
      <c r="G8915" t="s">
        <v>6803</v>
      </c>
      <c r="H8915">
        <v>0.41199999999999998</v>
      </c>
      <c r="I8915" t="s">
        <v>265</v>
      </c>
      <c r="J8915" t="s">
        <v>242</v>
      </c>
      <c r="K8915" t="s">
        <v>243</v>
      </c>
      <c r="L8915" t="s">
        <v>244</v>
      </c>
      <c r="M8915">
        <v>0</v>
      </c>
      <c r="N8915">
        <v>0.41199999999999998</v>
      </c>
      <c r="O8915" t="s">
        <v>446</v>
      </c>
      <c r="P8915" t="s">
        <v>16364</v>
      </c>
      <c r="Q8915" t="s">
        <v>2438</v>
      </c>
      <c r="R8915" t="s">
        <v>16365</v>
      </c>
      <c r="S8915" t="s">
        <v>270</v>
      </c>
      <c r="T8915" t="b">
        <v>1</v>
      </c>
    </row>
    <row r="8916" spans="1:20" x14ac:dyDescent="0.25">
      <c r="A8916" t="s">
        <v>236</v>
      </c>
      <c r="B8916" t="s">
        <v>236</v>
      </c>
      <c r="C8916" t="s">
        <v>237</v>
      </c>
      <c r="D8916" t="s">
        <v>483</v>
      </c>
      <c r="F8916" t="s">
        <v>1819</v>
      </c>
      <c r="G8916" t="s">
        <v>364</v>
      </c>
      <c r="H8916">
        <v>1.4999999999999999E-2</v>
      </c>
      <c r="I8916" t="s">
        <v>254</v>
      </c>
      <c r="J8916" t="s">
        <v>242</v>
      </c>
      <c r="K8916" t="s">
        <v>243</v>
      </c>
      <c r="L8916" t="s">
        <v>244</v>
      </c>
      <c r="M8916">
        <v>0</v>
      </c>
      <c r="N8916">
        <v>1.4999999999999999E-2</v>
      </c>
      <c r="O8916" t="s">
        <v>1054</v>
      </c>
      <c r="P8916" t="s">
        <v>5440</v>
      </c>
      <c r="Q8916" t="s">
        <v>488</v>
      </c>
      <c r="R8916" t="s">
        <v>6840</v>
      </c>
      <c r="S8916" t="s">
        <v>249</v>
      </c>
      <c r="T8916" t="b">
        <v>0</v>
      </c>
    </row>
    <row r="8917" spans="1:20" x14ac:dyDescent="0.25">
      <c r="A8917" t="s">
        <v>259</v>
      </c>
      <c r="B8917" t="s">
        <v>260</v>
      </c>
      <c r="C8917" t="s">
        <v>237</v>
      </c>
      <c r="D8917" t="s">
        <v>2897</v>
      </c>
      <c r="E8917" t="s">
        <v>1149</v>
      </c>
      <c r="F8917" t="s">
        <v>1149</v>
      </c>
      <c r="G8917" t="s">
        <v>8753</v>
      </c>
      <c r="H8917">
        <v>1.613</v>
      </c>
      <c r="I8917" t="s">
        <v>265</v>
      </c>
      <c r="J8917" t="s">
        <v>242</v>
      </c>
      <c r="K8917" t="s">
        <v>243</v>
      </c>
      <c r="L8917" t="s">
        <v>244</v>
      </c>
      <c r="M8917">
        <v>0</v>
      </c>
      <c r="N8917">
        <v>1.613</v>
      </c>
      <c r="O8917" t="s">
        <v>2901</v>
      </c>
      <c r="P8917" t="s">
        <v>16366</v>
      </c>
      <c r="Q8917" t="s">
        <v>2903</v>
      </c>
      <c r="R8917" t="s">
        <v>16367</v>
      </c>
      <c r="S8917" t="s">
        <v>270</v>
      </c>
      <c r="T8917" t="b">
        <v>1</v>
      </c>
    </row>
    <row r="8918" spans="1:20" x14ac:dyDescent="0.25">
      <c r="A8918" t="s">
        <v>259</v>
      </c>
      <c r="B8918" t="s">
        <v>260</v>
      </c>
      <c r="C8918" t="s">
        <v>336</v>
      </c>
      <c r="D8918" t="s">
        <v>2897</v>
      </c>
      <c r="E8918" t="s">
        <v>1149</v>
      </c>
      <c r="F8918" t="s">
        <v>1149</v>
      </c>
      <c r="G8918" t="s">
        <v>8753</v>
      </c>
      <c r="H8918">
        <v>8336</v>
      </c>
      <c r="I8918" t="s">
        <v>265</v>
      </c>
      <c r="J8918" t="s">
        <v>242</v>
      </c>
      <c r="K8918" t="s">
        <v>243</v>
      </c>
      <c r="L8918" t="s">
        <v>244</v>
      </c>
      <c r="M8918">
        <v>0</v>
      </c>
      <c r="N8918">
        <v>8336</v>
      </c>
      <c r="O8918" t="s">
        <v>2901</v>
      </c>
      <c r="P8918" t="s">
        <v>16366</v>
      </c>
      <c r="Q8918" t="s">
        <v>2903</v>
      </c>
      <c r="R8918" t="s">
        <v>16368</v>
      </c>
      <c r="S8918" t="s">
        <v>270</v>
      </c>
      <c r="T8918" t="b">
        <v>1</v>
      </c>
    </row>
    <row r="8919" spans="1:20" x14ac:dyDescent="0.25">
      <c r="A8919" t="s">
        <v>259</v>
      </c>
      <c r="B8919" t="s">
        <v>260</v>
      </c>
      <c r="C8919" t="s">
        <v>336</v>
      </c>
      <c r="D8919" t="s">
        <v>2897</v>
      </c>
      <c r="E8919" t="s">
        <v>1149</v>
      </c>
      <c r="F8919" t="s">
        <v>1149</v>
      </c>
      <c r="G8919" t="s">
        <v>8753</v>
      </c>
      <c r="H8919">
        <v>16106</v>
      </c>
      <c r="I8919" t="s">
        <v>265</v>
      </c>
      <c r="J8919" t="s">
        <v>242</v>
      </c>
      <c r="K8919" t="s">
        <v>243</v>
      </c>
      <c r="L8919" t="s">
        <v>244</v>
      </c>
      <c r="M8919">
        <v>0</v>
      </c>
      <c r="N8919">
        <v>16106</v>
      </c>
      <c r="O8919" t="s">
        <v>2901</v>
      </c>
      <c r="P8919" t="s">
        <v>16366</v>
      </c>
      <c r="Q8919" t="s">
        <v>2903</v>
      </c>
      <c r="R8919" t="s">
        <v>16369</v>
      </c>
      <c r="S8919" t="s">
        <v>270</v>
      </c>
      <c r="T8919" t="b">
        <v>1</v>
      </c>
    </row>
    <row r="8920" spans="1:20" x14ac:dyDescent="0.25">
      <c r="A8920" t="s">
        <v>236</v>
      </c>
      <c r="B8920" t="s">
        <v>236</v>
      </c>
      <c r="C8920" t="s">
        <v>237</v>
      </c>
      <c r="D8920" t="s">
        <v>566</v>
      </c>
      <c r="E8920" t="s">
        <v>251</v>
      </c>
      <c r="F8920" t="s">
        <v>479</v>
      </c>
      <c r="G8920" t="s">
        <v>8506</v>
      </c>
      <c r="H8920">
        <v>0</v>
      </c>
      <c r="I8920" t="s">
        <v>254</v>
      </c>
      <c r="J8920" t="s">
        <v>242</v>
      </c>
      <c r="K8920" t="s">
        <v>243</v>
      </c>
      <c r="L8920" t="s">
        <v>244</v>
      </c>
      <c r="M8920">
        <v>0</v>
      </c>
      <c r="N8920">
        <v>0</v>
      </c>
      <c r="O8920" t="s">
        <v>255</v>
      </c>
      <c r="P8920" t="s">
        <v>16370</v>
      </c>
      <c r="Q8920" t="s">
        <v>571</v>
      </c>
      <c r="R8920" t="s">
        <v>3571</v>
      </c>
      <c r="S8920" t="s">
        <v>249</v>
      </c>
      <c r="T8920" t="b">
        <v>1</v>
      </c>
    </row>
    <row r="8921" spans="1:20" x14ac:dyDescent="0.25">
      <c r="A8921" t="s">
        <v>259</v>
      </c>
      <c r="B8921" t="s">
        <v>260</v>
      </c>
      <c r="C8921" t="s">
        <v>237</v>
      </c>
      <c r="D8921" t="s">
        <v>5325</v>
      </c>
      <c r="E8921" t="s">
        <v>4271</v>
      </c>
      <c r="F8921" t="s">
        <v>16371</v>
      </c>
      <c r="G8921" t="s">
        <v>16372</v>
      </c>
      <c r="H8921">
        <v>0.89300000000000002</v>
      </c>
      <c r="I8921" t="s">
        <v>265</v>
      </c>
      <c r="J8921" t="s">
        <v>242</v>
      </c>
      <c r="K8921" t="s">
        <v>243</v>
      </c>
      <c r="L8921" t="s">
        <v>244</v>
      </c>
      <c r="M8921">
        <v>0</v>
      </c>
      <c r="N8921">
        <v>0.89300000000000002</v>
      </c>
      <c r="O8921" t="s">
        <v>1690</v>
      </c>
      <c r="P8921" t="s">
        <v>16373</v>
      </c>
      <c r="Q8921" t="s">
        <v>5330</v>
      </c>
      <c r="R8921" t="s">
        <v>16374</v>
      </c>
      <c r="S8921" t="s">
        <v>270</v>
      </c>
      <c r="T8921" t="b">
        <v>1</v>
      </c>
    </row>
    <row r="8922" spans="1:20" x14ac:dyDescent="0.25">
      <c r="A8922" t="s">
        <v>259</v>
      </c>
      <c r="B8922" t="s">
        <v>260</v>
      </c>
      <c r="C8922" t="s">
        <v>237</v>
      </c>
      <c r="D8922" t="s">
        <v>1155</v>
      </c>
      <c r="E8922" t="s">
        <v>2199</v>
      </c>
      <c r="F8922" t="s">
        <v>2200</v>
      </c>
      <c r="G8922" t="s">
        <v>2200</v>
      </c>
      <c r="H8922">
        <v>0.52800000000000002</v>
      </c>
      <c r="I8922" t="s">
        <v>265</v>
      </c>
      <c r="J8922" t="s">
        <v>242</v>
      </c>
      <c r="K8922" t="s">
        <v>243</v>
      </c>
      <c r="L8922" t="s">
        <v>244</v>
      </c>
      <c r="M8922">
        <v>0</v>
      </c>
      <c r="N8922">
        <v>0.52800000000000002</v>
      </c>
      <c r="O8922" t="s">
        <v>952</v>
      </c>
      <c r="P8922" t="s">
        <v>7699</v>
      </c>
      <c r="Q8922" t="s">
        <v>1159</v>
      </c>
      <c r="R8922" t="s">
        <v>16375</v>
      </c>
      <c r="S8922" t="s">
        <v>270</v>
      </c>
      <c r="T8922" t="b">
        <v>0</v>
      </c>
    </row>
    <row r="8923" spans="1:20" x14ac:dyDescent="0.25">
      <c r="A8923" t="s">
        <v>259</v>
      </c>
      <c r="B8923" t="s">
        <v>260</v>
      </c>
      <c r="C8923" t="s">
        <v>294</v>
      </c>
      <c r="D8923" t="s">
        <v>1155</v>
      </c>
      <c r="E8923" t="s">
        <v>2199</v>
      </c>
      <c r="F8923" t="s">
        <v>2200</v>
      </c>
      <c r="G8923" t="s">
        <v>2200</v>
      </c>
      <c r="H8923">
        <v>0.371</v>
      </c>
      <c r="I8923" t="s">
        <v>265</v>
      </c>
      <c r="J8923" t="s">
        <v>242</v>
      </c>
      <c r="K8923" t="s">
        <v>243</v>
      </c>
      <c r="L8923" t="s">
        <v>244</v>
      </c>
      <c r="M8923">
        <v>0</v>
      </c>
      <c r="N8923">
        <v>0.371</v>
      </c>
      <c r="O8923" t="s">
        <v>1364</v>
      </c>
      <c r="P8923" t="s">
        <v>7699</v>
      </c>
      <c r="Q8923" t="s">
        <v>1159</v>
      </c>
      <c r="R8923" t="s">
        <v>16375</v>
      </c>
      <c r="S8923" t="s">
        <v>270</v>
      </c>
      <c r="T8923" t="b">
        <v>0</v>
      </c>
    </row>
    <row r="8924" spans="1:20" x14ac:dyDescent="0.25">
      <c r="A8924" t="s">
        <v>236</v>
      </c>
      <c r="B8924" t="s">
        <v>236</v>
      </c>
      <c r="C8924" t="s">
        <v>237</v>
      </c>
      <c r="D8924" t="s">
        <v>314</v>
      </c>
      <c r="F8924" t="s">
        <v>1562</v>
      </c>
      <c r="G8924" t="s">
        <v>3752</v>
      </c>
      <c r="H8924">
        <v>4.0000000000000001E-3</v>
      </c>
      <c r="I8924" t="s">
        <v>254</v>
      </c>
      <c r="J8924" t="s">
        <v>242</v>
      </c>
      <c r="K8924" t="s">
        <v>243</v>
      </c>
      <c r="L8924" t="s">
        <v>244</v>
      </c>
      <c r="M8924">
        <v>0</v>
      </c>
      <c r="N8924">
        <v>4.0000000000000001E-3</v>
      </c>
      <c r="O8924" t="s">
        <v>569</v>
      </c>
      <c r="P8924" t="s">
        <v>6689</v>
      </c>
      <c r="Q8924" t="s">
        <v>318</v>
      </c>
      <c r="R8924" t="s">
        <v>1747</v>
      </c>
      <c r="S8924" t="s">
        <v>249</v>
      </c>
      <c r="T8924" t="b">
        <v>0</v>
      </c>
    </row>
    <row r="8925" spans="1:20" x14ac:dyDescent="0.25">
      <c r="A8925" t="s">
        <v>259</v>
      </c>
      <c r="B8925" t="s">
        <v>260</v>
      </c>
      <c r="C8925" t="s">
        <v>237</v>
      </c>
      <c r="D8925" t="s">
        <v>740</v>
      </c>
      <c r="E8925" t="s">
        <v>4426</v>
      </c>
      <c r="F8925" t="s">
        <v>10747</v>
      </c>
      <c r="G8925" t="s">
        <v>10748</v>
      </c>
      <c r="H8925">
        <v>0.58399999999999996</v>
      </c>
      <c r="I8925" t="s">
        <v>265</v>
      </c>
      <c r="J8925" t="s">
        <v>242</v>
      </c>
      <c r="K8925" t="s">
        <v>243</v>
      </c>
      <c r="L8925" t="s">
        <v>244</v>
      </c>
      <c r="M8925">
        <v>0</v>
      </c>
      <c r="N8925">
        <v>0.58399999999999996</v>
      </c>
      <c r="O8925" t="s">
        <v>660</v>
      </c>
      <c r="P8925" t="s">
        <v>16376</v>
      </c>
      <c r="Q8925" t="s">
        <v>744</v>
      </c>
      <c r="R8925" t="s">
        <v>16377</v>
      </c>
      <c r="S8925" t="s">
        <v>270</v>
      </c>
      <c r="T8925" t="b">
        <v>1</v>
      </c>
    </row>
    <row r="8926" spans="1:20" x14ac:dyDescent="0.25">
      <c r="A8926" t="s">
        <v>259</v>
      </c>
      <c r="B8926" t="s">
        <v>260</v>
      </c>
      <c r="C8926" t="s">
        <v>294</v>
      </c>
      <c r="D8926" t="s">
        <v>740</v>
      </c>
      <c r="E8926" t="s">
        <v>4426</v>
      </c>
      <c r="F8926" t="s">
        <v>10747</v>
      </c>
      <c r="G8926" t="s">
        <v>10748</v>
      </c>
      <c r="H8926">
        <v>0.182</v>
      </c>
      <c r="I8926" t="s">
        <v>265</v>
      </c>
      <c r="J8926" t="s">
        <v>242</v>
      </c>
      <c r="K8926" t="s">
        <v>243</v>
      </c>
      <c r="L8926" t="s">
        <v>244</v>
      </c>
      <c r="M8926">
        <v>0</v>
      </c>
      <c r="N8926">
        <v>0.182</v>
      </c>
      <c r="O8926" t="s">
        <v>660</v>
      </c>
      <c r="P8926" t="s">
        <v>16376</v>
      </c>
      <c r="Q8926" t="s">
        <v>744</v>
      </c>
      <c r="R8926" t="s">
        <v>16377</v>
      </c>
      <c r="S8926" t="s">
        <v>270</v>
      </c>
      <c r="T8926" t="b">
        <v>1</v>
      </c>
    </row>
    <row r="8927" spans="1:20" x14ac:dyDescent="0.25">
      <c r="A8927" t="s">
        <v>236</v>
      </c>
      <c r="B8927" t="s">
        <v>615</v>
      </c>
      <c r="C8927" t="s">
        <v>237</v>
      </c>
      <c r="D8927" t="s">
        <v>615</v>
      </c>
      <c r="F8927" t="s">
        <v>16378</v>
      </c>
      <c r="G8927" t="s">
        <v>16379</v>
      </c>
      <c r="H8927">
        <v>0.154</v>
      </c>
      <c r="I8927" t="s">
        <v>618</v>
      </c>
      <c r="J8927" t="s">
        <v>242</v>
      </c>
      <c r="K8927" t="s">
        <v>243</v>
      </c>
      <c r="L8927" t="s">
        <v>244</v>
      </c>
      <c r="M8927">
        <v>0</v>
      </c>
      <c r="N8927">
        <v>0.154</v>
      </c>
      <c r="O8927" t="s">
        <v>432</v>
      </c>
      <c r="P8927" t="s">
        <v>16380</v>
      </c>
      <c r="Q8927" t="s">
        <v>621</v>
      </c>
      <c r="R8927" t="s">
        <v>16381</v>
      </c>
      <c r="S8927" t="s">
        <v>623</v>
      </c>
      <c r="T8927" t="b">
        <v>1</v>
      </c>
    </row>
    <row r="8928" spans="1:20" x14ac:dyDescent="0.25">
      <c r="A8928" t="s">
        <v>259</v>
      </c>
      <c r="B8928" t="s">
        <v>271</v>
      </c>
      <c r="C8928" t="s">
        <v>237</v>
      </c>
      <c r="D8928" t="s">
        <v>11550</v>
      </c>
      <c r="E8928" t="s">
        <v>16382</v>
      </c>
      <c r="F8928" t="s">
        <v>4850</v>
      </c>
      <c r="G8928" t="s">
        <v>4851</v>
      </c>
      <c r="H8928">
        <v>0.155</v>
      </c>
      <c r="I8928" t="s">
        <v>265</v>
      </c>
      <c r="J8928" t="s">
        <v>242</v>
      </c>
      <c r="K8928" t="s">
        <v>243</v>
      </c>
      <c r="L8928" t="s">
        <v>244</v>
      </c>
      <c r="M8928">
        <v>0</v>
      </c>
      <c r="N8928">
        <v>0.155</v>
      </c>
      <c r="O8928" t="s">
        <v>2286</v>
      </c>
      <c r="P8928" t="s">
        <v>16383</v>
      </c>
      <c r="Q8928" t="s">
        <v>11555</v>
      </c>
      <c r="R8928" t="s">
        <v>16384</v>
      </c>
      <c r="S8928" t="s">
        <v>279</v>
      </c>
      <c r="T8928" t="b">
        <v>1</v>
      </c>
    </row>
    <row r="8929" spans="1:20" x14ac:dyDescent="0.25">
      <c r="A8929" t="s">
        <v>259</v>
      </c>
      <c r="B8929" t="s">
        <v>271</v>
      </c>
      <c r="C8929" t="s">
        <v>294</v>
      </c>
      <c r="D8929" t="s">
        <v>11550</v>
      </c>
      <c r="E8929" t="s">
        <v>16382</v>
      </c>
      <c r="F8929" t="s">
        <v>4850</v>
      </c>
      <c r="G8929" t="s">
        <v>4851</v>
      </c>
      <c r="H8929">
        <v>0.113</v>
      </c>
      <c r="I8929" t="s">
        <v>265</v>
      </c>
      <c r="J8929" t="s">
        <v>242</v>
      </c>
      <c r="K8929" t="s">
        <v>243</v>
      </c>
      <c r="L8929" t="s">
        <v>244</v>
      </c>
      <c r="M8929">
        <v>0</v>
      </c>
      <c r="N8929">
        <v>0.113</v>
      </c>
      <c r="O8929" t="s">
        <v>2286</v>
      </c>
      <c r="P8929" t="s">
        <v>16383</v>
      </c>
      <c r="Q8929" t="s">
        <v>11555</v>
      </c>
      <c r="R8929" t="s">
        <v>16384</v>
      </c>
      <c r="S8929" t="s">
        <v>279</v>
      </c>
      <c r="T8929" t="b">
        <v>1</v>
      </c>
    </row>
    <row r="8930" spans="1:20" x14ac:dyDescent="0.25">
      <c r="A8930" t="s">
        <v>259</v>
      </c>
      <c r="B8930" t="s">
        <v>271</v>
      </c>
      <c r="C8930" t="s">
        <v>336</v>
      </c>
      <c r="D8930" t="s">
        <v>11550</v>
      </c>
      <c r="E8930" t="s">
        <v>16382</v>
      </c>
      <c r="F8930" t="s">
        <v>4850</v>
      </c>
      <c r="G8930" t="s">
        <v>4851</v>
      </c>
      <c r="H8930">
        <v>885</v>
      </c>
      <c r="I8930" t="s">
        <v>265</v>
      </c>
      <c r="J8930" t="s">
        <v>242</v>
      </c>
      <c r="K8930" t="s">
        <v>243</v>
      </c>
      <c r="L8930" t="s">
        <v>244</v>
      </c>
      <c r="M8930">
        <v>0</v>
      </c>
      <c r="N8930">
        <v>885</v>
      </c>
      <c r="O8930" t="s">
        <v>881</v>
      </c>
      <c r="P8930" t="s">
        <v>16383</v>
      </c>
      <c r="Q8930" t="s">
        <v>11555</v>
      </c>
      <c r="R8930" t="s">
        <v>16385</v>
      </c>
      <c r="S8930" t="s">
        <v>279</v>
      </c>
      <c r="T8930" t="b">
        <v>1</v>
      </c>
    </row>
    <row r="8931" spans="1:20" x14ac:dyDescent="0.25">
      <c r="A8931" t="s">
        <v>259</v>
      </c>
      <c r="B8931" t="s">
        <v>271</v>
      </c>
      <c r="C8931" t="s">
        <v>336</v>
      </c>
      <c r="D8931" t="s">
        <v>11550</v>
      </c>
      <c r="E8931" t="s">
        <v>16382</v>
      </c>
      <c r="F8931" t="s">
        <v>4850</v>
      </c>
      <c r="G8931" t="s">
        <v>4851</v>
      </c>
      <c r="H8931">
        <v>1839</v>
      </c>
      <c r="I8931" t="s">
        <v>265</v>
      </c>
      <c r="J8931" t="s">
        <v>242</v>
      </c>
      <c r="K8931" t="s">
        <v>243</v>
      </c>
      <c r="L8931" t="s">
        <v>244</v>
      </c>
      <c r="M8931">
        <v>0</v>
      </c>
      <c r="N8931">
        <v>1839</v>
      </c>
      <c r="O8931" t="s">
        <v>881</v>
      </c>
      <c r="P8931" t="s">
        <v>16383</v>
      </c>
      <c r="Q8931" t="s">
        <v>11555</v>
      </c>
      <c r="R8931" t="s">
        <v>16386</v>
      </c>
      <c r="S8931" t="s">
        <v>279</v>
      </c>
      <c r="T8931" t="b">
        <v>1</v>
      </c>
    </row>
    <row r="8932" spans="1:20" x14ac:dyDescent="0.25">
      <c r="A8932" t="s">
        <v>259</v>
      </c>
      <c r="B8932" t="s">
        <v>260</v>
      </c>
      <c r="C8932" t="s">
        <v>237</v>
      </c>
      <c r="D8932" t="s">
        <v>728</v>
      </c>
      <c r="E8932" t="s">
        <v>4198</v>
      </c>
      <c r="F8932" t="s">
        <v>12558</v>
      </c>
      <c r="G8932" t="s">
        <v>12558</v>
      </c>
      <c r="H8932">
        <v>1.8800000000000001E-2</v>
      </c>
      <c r="I8932" t="s">
        <v>265</v>
      </c>
      <c r="J8932" t="s">
        <v>242</v>
      </c>
      <c r="K8932" t="s">
        <v>243</v>
      </c>
      <c r="L8932" t="s">
        <v>244</v>
      </c>
      <c r="M8932">
        <v>0</v>
      </c>
      <c r="N8932">
        <v>1.8800000000000001E-2</v>
      </c>
      <c r="O8932" t="s">
        <v>446</v>
      </c>
      <c r="P8932" t="s">
        <v>16387</v>
      </c>
      <c r="Q8932" t="s">
        <v>732</v>
      </c>
      <c r="R8932" t="s">
        <v>16388</v>
      </c>
      <c r="S8932" t="s">
        <v>270</v>
      </c>
      <c r="T8932" t="b">
        <v>1</v>
      </c>
    </row>
    <row r="8933" spans="1:20" x14ac:dyDescent="0.25">
      <c r="A8933" t="s">
        <v>259</v>
      </c>
      <c r="B8933" t="s">
        <v>260</v>
      </c>
      <c r="C8933" t="s">
        <v>294</v>
      </c>
      <c r="D8933" t="s">
        <v>728</v>
      </c>
      <c r="E8933" t="s">
        <v>4198</v>
      </c>
      <c r="F8933" t="s">
        <v>12558</v>
      </c>
      <c r="G8933" t="s">
        <v>12558</v>
      </c>
      <c r="H8933">
        <v>9.5999999999999992E-3</v>
      </c>
      <c r="I8933" t="s">
        <v>265</v>
      </c>
      <c r="J8933" t="s">
        <v>242</v>
      </c>
      <c r="K8933" t="s">
        <v>243</v>
      </c>
      <c r="L8933" t="s">
        <v>244</v>
      </c>
      <c r="M8933">
        <v>0</v>
      </c>
      <c r="N8933">
        <v>9.5999999999999992E-3</v>
      </c>
      <c r="O8933" t="s">
        <v>310</v>
      </c>
      <c r="P8933" t="s">
        <v>16387</v>
      </c>
      <c r="Q8933" t="s">
        <v>732</v>
      </c>
      <c r="R8933" t="s">
        <v>16388</v>
      </c>
      <c r="S8933" t="s">
        <v>270</v>
      </c>
      <c r="T8933" t="b">
        <v>1</v>
      </c>
    </row>
    <row r="8934" spans="1:20" x14ac:dyDescent="0.25">
      <c r="A8934" t="s">
        <v>259</v>
      </c>
      <c r="B8934" t="s">
        <v>260</v>
      </c>
      <c r="C8934" t="s">
        <v>237</v>
      </c>
      <c r="D8934" t="s">
        <v>2292</v>
      </c>
      <c r="E8934" t="s">
        <v>8397</v>
      </c>
      <c r="F8934" t="s">
        <v>15355</v>
      </c>
      <c r="G8934" t="s">
        <v>15356</v>
      </c>
      <c r="H8934">
        <v>2.5476429999999999</v>
      </c>
      <c r="I8934" t="s">
        <v>265</v>
      </c>
      <c r="J8934" t="s">
        <v>242</v>
      </c>
      <c r="K8934" t="s">
        <v>243</v>
      </c>
      <c r="L8934" t="s">
        <v>244</v>
      </c>
      <c r="M8934">
        <v>0</v>
      </c>
      <c r="N8934">
        <v>2.5476429999999999</v>
      </c>
      <c r="O8934" t="s">
        <v>372</v>
      </c>
      <c r="P8934" t="s">
        <v>16389</v>
      </c>
      <c r="Q8934" t="s">
        <v>2297</v>
      </c>
      <c r="R8934" t="s">
        <v>16390</v>
      </c>
      <c r="S8934" t="s">
        <v>270</v>
      </c>
      <c r="T8934" t="b">
        <v>1</v>
      </c>
    </row>
    <row r="8935" spans="1:20" x14ac:dyDescent="0.25">
      <c r="A8935" t="s">
        <v>259</v>
      </c>
      <c r="B8935" t="s">
        <v>260</v>
      </c>
      <c r="C8935" t="s">
        <v>237</v>
      </c>
      <c r="D8935" t="s">
        <v>802</v>
      </c>
      <c r="E8935" t="s">
        <v>803</v>
      </c>
      <c r="F8935" t="s">
        <v>10559</v>
      </c>
      <c r="G8935" t="s">
        <v>10560</v>
      </c>
      <c r="H8935">
        <v>0.16400000000000001</v>
      </c>
      <c r="I8935" t="s">
        <v>265</v>
      </c>
      <c r="J8935" t="s">
        <v>242</v>
      </c>
      <c r="K8935" t="s">
        <v>243</v>
      </c>
      <c r="L8935" t="s">
        <v>244</v>
      </c>
      <c r="M8935">
        <v>0</v>
      </c>
      <c r="N8935">
        <v>0.16400000000000001</v>
      </c>
      <c r="O8935" t="s">
        <v>324</v>
      </c>
      <c r="P8935" t="s">
        <v>16391</v>
      </c>
      <c r="Q8935" t="s">
        <v>806</v>
      </c>
      <c r="R8935" t="s">
        <v>16392</v>
      </c>
      <c r="S8935" t="s">
        <v>270</v>
      </c>
      <c r="T8935" t="b">
        <v>1</v>
      </c>
    </row>
    <row r="8936" spans="1:20" x14ac:dyDescent="0.25">
      <c r="A8936" t="s">
        <v>259</v>
      </c>
      <c r="B8936" t="s">
        <v>260</v>
      </c>
      <c r="C8936" t="s">
        <v>294</v>
      </c>
      <c r="D8936" t="s">
        <v>802</v>
      </c>
      <c r="E8936" t="s">
        <v>803</v>
      </c>
      <c r="F8936" t="s">
        <v>10559</v>
      </c>
      <c r="G8936" t="s">
        <v>10560</v>
      </c>
      <c r="H8936">
        <v>4.5199999999999997E-2</v>
      </c>
      <c r="I8936" t="s">
        <v>265</v>
      </c>
      <c r="J8936" t="s">
        <v>242</v>
      </c>
      <c r="K8936" t="s">
        <v>243</v>
      </c>
      <c r="L8936" t="s">
        <v>244</v>
      </c>
      <c r="M8936">
        <v>0</v>
      </c>
      <c r="N8936">
        <v>4.5199999999999997E-2</v>
      </c>
      <c r="O8936" t="s">
        <v>324</v>
      </c>
      <c r="P8936" t="s">
        <v>16391</v>
      </c>
      <c r="Q8936" t="s">
        <v>806</v>
      </c>
      <c r="R8936" t="s">
        <v>16392</v>
      </c>
      <c r="S8936" t="s">
        <v>270</v>
      </c>
      <c r="T8936" t="b">
        <v>1</v>
      </c>
    </row>
    <row r="8937" spans="1:20" x14ac:dyDescent="0.25">
      <c r="A8937" t="s">
        <v>236</v>
      </c>
      <c r="B8937" t="s">
        <v>236</v>
      </c>
      <c r="C8937" t="s">
        <v>237</v>
      </c>
      <c r="D8937" t="s">
        <v>566</v>
      </c>
      <c r="F8937" t="s">
        <v>925</v>
      </c>
      <c r="G8937" t="s">
        <v>1053</v>
      </c>
      <c r="H8937">
        <v>0</v>
      </c>
      <c r="I8937" t="s">
        <v>254</v>
      </c>
      <c r="J8937" t="s">
        <v>242</v>
      </c>
      <c r="K8937" t="s">
        <v>243</v>
      </c>
      <c r="L8937" t="s">
        <v>244</v>
      </c>
      <c r="M8937">
        <v>0</v>
      </c>
      <c r="N8937">
        <v>0</v>
      </c>
      <c r="O8937" t="s">
        <v>4331</v>
      </c>
      <c r="P8937" t="s">
        <v>4332</v>
      </c>
      <c r="Q8937" t="s">
        <v>571</v>
      </c>
      <c r="R8937" t="s">
        <v>2143</v>
      </c>
      <c r="S8937" t="s">
        <v>249</v>
      </c>
      <c r="T8937" t="b">
        <v>0</v>
      </c>
    </row>
    <row r="8938" spans="1:20" x14ac:dyDescent="0.25">
      <c r="A8938" t="s">
        <v>236</v>
      </c>
      <c r="B8938" t="s">
        <v>236</v>
      </c>
      <c r="C8938" t="s">
        <v>237</v>
      </c>
      <c r="D8938" t="s">
        <v>314</v>
      </c>
      <c r="F8938" t="s">
        <v>239</v>
      </c>
      <c r="G8938" t="s">
        <v>5620</v>
      </c>
      <c r="H8938">
        <v>0.2</v>
      </c>
      <c r="I8938">
        <v>100</v>
      </c>
      <c r="J8938" t="s">
        <v>242</v>
      </c>
      <c r="K8938" t="s">
        <v>243</v>
      </c>
      <c r="L8938" t="s">
        <v>244</v>
      </c>
      <c r="M8938">
        <v>0</v>
      </c>
      <c r="N8938">
        <v>0.2</v>
      </c>
      <c r="O8938" t="s">
        <v>569</v>
      </c>
      <c r="P8938" t="s">
        <v>16147</v>
      </c>
      <c r="Q8938" t="s">
        <v>318</v>
      </c>
      <c r="R8938" t="s">
        <v>2654</v>
      </c>
      <c r="S8938" t="s">
        <v>249</v>
      </c>
      <c r="T8938" t="b">
        <v>0</v>
      </c>
    </row>
    <row r="8939" spans="1:20" x14ac:dyDescent="0.25">
      <c r="A8939" t="s">
        <v>259</v>
      </c>
      <c r="B8939" t="s">
        <v>260</v>
      </c>
      <c r="C8939" t="s">
        <v>237</v>
      </c>
      <c r="D8939" t="s">
        <v>5949</v>
      </c>
      <c r="E8939" t="s">
        <v>9446</v>
      </c>
      <c r="F8939" t="s">
        <v>9890</v>
      </c>
      <c r="G8939" t="s">
        <v>9891</v>
      </c>
      <c r="H8939">
        <v>0.153195</v>
      </c>
      <c r="I8939" t="s">
        <v>265</v>
      </c>
      <c r="J8939" t="s">
        <v>242</v>
      </c>
      <c r="K8939" t="s">
        <v>243</v>
      </c>
      <c r="L8939" t="s">
        <v>244</v>
      </c>
      <c r="M8939">
        <v>0</v>
      </c>
      <c r="N8939">
        <v>0.153195</v>
      </c>
      <c r="O8939" t="s">
        <v>372</v>
      </c>
      <c r="P8939" t="s">
        <v>16393</v>
      </c>
      <c r="Q8939" t="s">
        <v>5953</v>
      </c>
      <c r="R8939" t="s">
        <v>16394</v>
      </c>
      <c r="S8939" t="s">
        <v>270</v>
      </c>
      <c r="T8939" t="b">
        <v>1</v>
      </c>
    </row>
    <row r="8940" spans="1:20" x14ac:dyDescent="0.25">
      <c r="A8940" t="s">
        <v>259</v>
      </c>
      <c r="B8940" t="s">
        <v>260</v>
      </c>
      <c r="C8940" t="s">
        <v>294</v>
      </c>
      <c r="D8940" t="s">
        <v>5949</v>
      </c>
      <c r="E8940" t="s">
        <v>9446</v>
      </c>
      <c r="F8940" t="s">
        <v>9890</v>
      </c>
      <c r="G8940" t="s">
        <v>9891</v>
      </c>
      <c r="H8940">
        <v>7.2300000000000003E-2</v>
      </c>
      <c r="I8940" t="s">
        <v>265</v>
      </c>
      <c r="J8940" t="s">
        <v>242</v>
      </c>
      <c r="K8940" t="s">
        <v>243</v>
      </c>
      <c r="L8940" t="s">
        <v>244</v>
      </c>
      <c r="M8940">
        <v>0</v>
      </c>
      <c r="N8940">
        <v>7.2300000000000003E-2</v>
      </c>
      <c r="O8940" t="s">
        <v>290</v>
      </c>
      <c r="P8940" t="s">
        <v>16393</v>
      </c>
      <c r="Q8940" t="s">
        <v>5953</v>
      </c>
      <c r="R8940" t="s">
        <v>16394</v>
      </c>
      <c r="S8940" t="s">
        <v>270</v>
      </c>
      <c r="T8940" t="b">
        <v>1</v>
      </c>
    </row>
    <row r="8941" spans="1:20" x14ac:dyDescent="0.25">
      <c r="A8941" t="s">
        <v>259</v>
      </c>
      <c r="B8941" t="s">
        <v>260</v>
      </c>
      <c r="C8941" t="s">
        <v>237</v>
      </c>
      <c r="D8941" t="s">
        <v>470</v>
      </c>
      <c r="E8941" t="s">
        <v>5104</v>
      </c>
      <c r="F8941" t="s">
        <v>6458</v>
      </c>
      <c r="G8941" t="s">
        <v>6458</v>
      </c>
      <c r="H8941">
        <v>1.208</v>
      </c>
      <c r="I8941" t="s">
        <v>265</v>
      </c>
      <c r="J8941" t="s">
        <v>242</v>
      </c>
      <c r="K8941" t="s">
        <v>243</v>
      </c>
      <c r="L8941" t="s">
        <v>244</v>
      </c>
      <c r="M8941">
        <v>0</v>
      </c>
      <c r="N8941">
        <v>1.208</v>
      </c>
      <c r="O8941" t="s">
        <v>283</v>
      </c>
      <c r="P8941" t="s">
        <v>16395</v>
      </c>
      <c r="Q8941" t="s">
        <v>474</v>
      </c>
      <c r="R8941" t="s">
        <v>16396</v>
      </c>
      <c r="S8941" t="s">
        <v>270</v>
      </c>
      <c r="T8941" t="b">
        <v>1</v>
      </c>
    </row>
    <row r="8942" spans="1:20" x14ac:dyDescent="0.25">
      <c r="A8942" t="s">
        <v>236</v>
      </c>
      <c r="B8942" t="s">
        <v>236</v>
      </c>
      <c r="C8942" t="s">
        <v>237</v>
      </c>
      <c r="D8942" t="s">
        <v>392</v>
      </c>
      <c r="F8942" t="s">
        <v>672</v>
      </c>
      <c r="G8942" t="s">
        <v>792</v>
      </c>
      <c r="H8942">
        <v>4.0000000000000001E-3</v>
      </c>
      <c r="I8942" t="s">
        <v>254</v>
      </c>
      <c r="J8942" t="s">
        <v>242</v>
      </c>
      <c r="K8942" t="s">
        <v>243</v>
      </c>
      <c r="L8942" t="s">
        <v>244</v>
      </c>
      <c r="M8942">
        <v>0</v>
      </c>
      <c r="N8942">
        <v>4.0000000000000001E-3</v>
      </c>
      <c r="O8942" t="s">
        <v>793</v>
      </c>
      <c r="P8942" t="s">
        <v>794</v>
      </c>
      <c r="Q8942" t="s">
        <v>397</v>
      </c>
      <c r="R8942" t="s">
        <v>5679</v>
      </c>
      <c r="S8942" t="s">
        <v>249</v>
      </c>
      <c r="T8942" t="b">
        <v>0</v>
      </c>
    </row>
    <row r="8943" spans="1:20" x14ac:dyDescent="0.25">
      <c r="A8943" t="s">
        <v>259</v>
      </c>
      <c r="B8943" t="s">
        <v>260</v>
      </c>
      <c r="C8943" t="s">
        <v>237</v>
      </c>
      <c r="D8943" t="s">
        <v>295</v>
      </c>
      <c r="E8943" t="s">
        <v>3343</v>
      </c>
      <c r="F8943" t="s">
        <v>3604</v>
      </c>
      <c r="G8943" t="s">
        <v>3604</v>
      </c>
      <c r="H8943">
        <v>1.5365</v>
      </c>
      <c r="I8943" t="s">
        <v>265</v>
      </c>
      <c r="J8943" t="s">
        <v>242</v>
      </c>
      <c r="K8943" t="s">
        <v>243</v>
      </c>
      <c r="L8943" t="s">
        <v>244</v>
      </c>
      <c r="M8943">
        <v>0</v>
      </c>
      <c r="N8943">
        <v>1.5365</v>
      </c>
      <c r="O8943" t="s">
        <v>350</v>
      </c>
      <c r="P8943" t="s">
        <v>351</v>
      </c>
      <c r="Q8943" t="s">
        <v>300</v>
      </c>
      <c r="R8943" t="s">
        <v>16397</v>
      </c>
      <c r="S8943" t="s">
        <v>270</v>
      </c>
      <c r="T8943" t="b">
        <v>0</v>
      </c>
    </row>
    <row r="8944" spans="1:20" x14ac:dyDescent="0.25">
      <c r="A8944" t="s">
        <v>259</v>
      </c>
      <c r="B8944" t="s">
        <v>260</v>
      </c>
      <c r="C8944" t="s">
        <v>336</v>
      </c>
      <c r="D8944" t="s">
        <v>295</v>
      </c>
      <c r="E8944" t="s">
        <v>3343</v>
      </c>
      <c r="F8944" t="s">
        <v>3604</v>
      </c>
      <c r="G8944" t="s">
        <v>3604</v>
      </c>
      <c r="H8944">
        <v>7740</v>
      </c>
      <c r="I8944" t="s">
        <v>265</v>
      </c>
      <c r="J8944" t="s">
        <v>242</v>
      </c>
      <c r="K8944" t="s">
        <v>243</v>
      </c>
      <c r="L8944" t="s">
        <v>244</v>
      </c>
      <c r="M8944">
        <v>0</v>
      </c>
      <c r="N8944">
        <v>7740</v>
      </c>
      <c r="O8944" t="s">
        <v>350</v>
      </c>
      <c r="P8944" t="s">
        <v>351</v>
      </c>
      <c r="Q8944" t="s">
        <v>300</v>
      </c>
      <c r="R8944" t="s">
        <v>16398</v>
      </c>
      <c r="S8944" t="s">
        <v>270</v>
      </c>
      <c r="T8944" t="b">
        <v>0</v>
      </c>
    </row>
    <row r="8945" spans="1:20" x14ac:dyDescent="0.25">
      <c r="A8945" t="s">
        <v>259</v>
      </c>
      <c r="B8945" t="s">
        <v>260</v>
      </c>
      <c r="C8945" t="s">
        <v>336</v>
      </c>
      <c r="D8945" t="s">
        <v>295</v>
      </c>
      <c r="E8945" t="s">
        <v>3343</v>
      </c>
      <c r="F8945" t="s">
        <v>3604</v>
      </c>
      <c r="G8945" t="s">
        <v>3604</v>
      </c>
      <c r="H8945">
        <v>11297</v>
      </c>
      <c r="I8945" t="s">
        <v>265</v>
      </c>
      <c r="J8945" t="s">
        <v>242</v>
      </c>
      <c r="K8945" t="s">
        <v>243</v>
      </c>
      <c r="L8945" t="s">
        <v>244</v>
      </c>
      <c r="M8945">
        <v>0</v>
      </c>
      <c r="N8945">
        <v>11297</v>
      </c>
      <c r="O8945" t="s">
        <v>350</v>
      </c>
      <c r="P8945" t="s">
        <v>351</v>
      </c>
      <c r="Q8945" t="s">
        <v>300</v>
      </c>
      <c r="R8945" t="s">
        <v>16399</v>
      </c>
      <c r="S8945" t="s">
        <v>270</v>
      </c>
      <c r="T8945" t="b">
        <v>0</v>
      </c>
    </row>
    <row r="8946" spans="1:20" x14ac:dyDescent="0.25">
      <c r="A8946" t="s">
        <v>259</v>
      </c>
      <c r="B8946" t="s">
        <v>271</v>
      </c>
      <c r="C8946" t="s">
        <v>237</v>
      </c>
      <c r="D8946" t="s">
        <v>4832</v>
      </c>
      <c r="F8946" t="s">
        <v>16400</v>
      </c>
      <c r="G8946" t="s">
        <v>16401</v>
      </c>
      <c r="H8946">
        <v>0.6</v>
      </c>
      <c r="I8946" t="s">
        <v>265</v>
      </c>
      <c r="J8946" t="s">
        <v>242</v>
      </c>
      <c r="K8946" t="s">
        <v>243</v>
      </c>
      <c r="L8946" t="s">
        <v>244</v>
      </c>
      <c r="M8946">
        <v>0</v>
      </c>
      <c r="N8946">
        <v>0.6</v>
      </c>
      <c r="O8946" t="s">
        <v>4835</v>
      </c>
      <c r="P8946" t="s">
        <v>16402</v>
      </c>
      <c r="Q8946" t="s">
        <v>4837</v>
      </c>
      <c r="R8946" t="s">
        <v>16403</v>
      </c>
      <c r="S8946" t="s">
        <v>279</v>
      </c>
      <c r="T8946" t="b">
        <v>0</v>
      </c>
    </row>
    <row r="8947" spans="1:20" x14ac:dyDescent="0.25">
      <c r="A8947" t="s">
        <v>259</v>
      </c>
      <c r="B8947" t="s">
        <v>260</v>
      </c>
      <c r="C8947" t="s">
        <v>237</v>
      </c>
      <c r="D8947" t="s">
        <v>796</v>
      </c>
      <c r="E8947" t="s">
        <v>6593</v>
      </c>
      <c r="F8947" t="s">
        <v>16404</v>
      </c>
      <c r="G8947" t="s">
        <v>16404</v>
      </c>
      <c r="H8947">
        <v>2.093</v>
      </c>
      <c r="I8947" t="s">
        <v>265</v>
      </c>
      <c r="J8947" t="s">
        <v>242</v>
      </c>
      <c r="K8947" t="s">
        <v>243</v>
      </c>
      <c r="L8947" t="s">
        <v>244</v>
      </c>
      <c r="M8947">
        <v>0</v>
      </c>
      <c r="N8947">
        <v>2.093</v>
      </c>
      <c r="O8947" t="s">
        <v>324</v>
      </c>
      <c r="P8947" t="s">
        <v>16405</v>
      </c>
      <c r="Q8947" t="s">
        <v>800</v>
      </c>
      <c r="R8947" t="s">
        <v>16406</v>
      </c>
      <c r="S8947" t="s">
        <v>270</v>
      </c>
      <c r="T8947" t="b">
        <v>1</v>
      </c>
    </row>
    <row r="8948" spans="1:20" x14ac:dyDescent="0.25">
      <c r="A8948" t="s">
        <v>259</v>
      </c>
      <c r="B8948" t="s">
        <v>260</v>
      </c>
      <c r="C8948" t="s">
        <v>294</v>
      </c>
      <c r="D8948" t="s">
        <v>796</v>
      </c>
      <c r="E8948" t="s">
        <v>6593</v>
      </c>
      <c r="F8948" t="s">
        <v>16404</v>
      </c>
      <c r="G8948" t="s">
        <v>16404</v>
      </c>
      <c r="H8948">
        <v>0.60499999999999998</v>
      </c>
      <c r="I8948" t="s">
        <v>265</v>
      </c>
      <c r="J8948" t="s">
        <v>242</v>
      </c>
      <c r="K8948" t="s">
        <v>243</v>
      </c>
      <c r="L8948" t="s">
        <v>244</v>
      </c>
      <c r="M8948">
        <v>0</v>
      </c>
      <c r="N8948">
        <v>0.60499999999999998</v>
      </c>
      <c r="O8948" t="s">
        <v>324</v>
      </c>
      <c r="P8948" t="s">
        <v>16405</v>
      </c>
      <c r="Q8948" t="s">
        <v>800</v>
      </c>
      <c r="R8948" t="s">
        <v>16406</v>
      </c>
      <c r="S8948" t="s">
        <v>270</v>
      </c>
      <c r="T8948" t="b">
        <v>1</v>
      </c>
    </row>
    <row r="8949" spans="1:20" x14ac:dyDescent="0.25">
      <c r="A8949" t="s">
        <v>259</v>
      </c>
      <c r="B8949" t="s">
        <v>260</v>
      </c>
      <c r="C8949" t="s">
        <v>237</v>
      </c>
      <c r="D8949" t="s">
        <v>1268</v>
      </c>
      <c r="E8949" t="s">
        <v>13499</v>
      </c>
      <c r="F8949" t="s">
        <v>13499</v>
      </c>
      <c r="G8949" t="s">
        <v>16064</v>
      </c>
      <c r="H8949">
        <v>5.6959999999999997</v>
      </c>
      <c r="I8949" t="s">
        <v>265</v>
      </c>
      <c r="J8949" t="s">
        <v>242</v>
      </c>
      <c r="K8949" t="s">
        <v>243</v>
      </c>
      <c r="L8949" t="s">
        <v>244</v>
      </c>
      <c r="M8949">
        <v>0</v>
      </c>
      <c r="N8949">
        <v>5.6959999999999997</v>
      </c>
      <c r="O8949" t="s">
        <v>266</v>
      </c>
      <c r="P8949" t="s">
        <v>16407</v>
      </c>
      <c r="Q8949" t="s">
        <v>1273</v>
      </c>
      <c r="R8949" t="s">
        <v>16408</v>
      </c>
      <c r="S8949" t="s">
        <v>270</v>
      </c>
      <c r="T8949" t="b">
        <v>1</v>
      </c>
    </row>
    <row r="8950" spans="1:20" x14ac:dyDescent="0.25">
      <c r="A8950" t="s">
        <v>259</v>
      </c>
      <c r="B8950" t="s">
        <v>260</v>
      </c>
      <c r="C8950" t="s">
        <v>294</v>
      </c>
      <c r="D8950" t="s">
        <v>1268</v>
      </c>
      <c r="E8950" t="s">
        <v>13499</v>
      </c>
      <c r="F8950" t="s">
        <v>13499</v>
      </c>
      <c r="G8950" t="s">
        <v>16064</v>
      </c>
      <c r="H8950">
        <v>2.7519999999999998</v>
      </c>
      <c r="I8950" t="s">
        <v>265</v>
      </c>
      <c r="J8950" t="s">
        <v>242</v>
      </c>
      <c r="K8950" t="s">
        <v>243</v>
      </c>
      <c r="L8950" t="s">
        <v>244</v>
      </c>
      <c r="M8950">
        <v>0</v>
      </c>
      <c r="N8950">
        <v>2.7519999999999998</v>
      </c>
      <c r="O8950" t="s">
        <v>266</v>
      </c>
      <c r="P8950" t="s">
        <v>16407</v>
      </c>
      <c r="Q8950" t="s">
        <v>1273</v>
      </c>
      <c r="R8950" t="s">
        <v>16408</v>
      </c>
      <c r="S8950" t="s">
        <v>270</v>
      </c>
      <c r="T8950" t="b">
        <v>1</v>
      </c>
    </row>
    <row r="8951" spans="1:20" x14ac:dyDescent="0.25">
      <c r="A8951" t="s">
        <v>259</v>
      </c>
      <c r="B8951" t="s">
        <v>271</v>
      </c>
      <c r="C8951" t="s">
        <v>237</v>
      </c>
      <c r="D8951" t="s">
        <v>11550</v>
      </c>
      <c r="E8951" t="s">
        <v>16409</v>
      </c>
      <c r="F8951" t="s">
        <v>13632</v>
      </c>
      <c r="G8951" t="s">
        <v>13633</v>
      </c>
      <c r="H8951">
        <v>0.186</v>
      </c>
      <c r="I8951" t="s">
        <v>265</v>
      </c>
      <c r="J8951" t="s">
        <v>242</v>
      </c>
      <c r="K8951" t="s">
        <v>243</v>
      </c>
      <c r="L8951" t="s">
        <v>244</v>
      </c>
      <c r="M8951">
        <v>0</v>
      </c>
      <c r="N8951">
        <v>0.186</v>
      </c>
      <c r="O8951" t="s">
        <v>562</v>
      </c>
      <c r="P8951" t="s">
        <v>16410</v>
      </c>
      <c r="Q8951" t="s">
        <v>11555</v>
      </c>
      <c r="R8951" t="s">
        <v>16411</v>
      </c>
      <c r="S8951" t="s">
        <v>279</v>
      </c>
      <c r="T8951" t="b">
        <v>1</v>
      </c>
    </row>
    <row r="8952" spans="1:20" x14ac:dyDescent="0.25">
      <c r="A8952" t="s">
        <v>259</v>
      </c>
      <c r="B8952" t="s">
        <v>271</v>
      </c>
      <c r="C8952" t="s">
        <v>294</v>
      </c>
      <c r="D8952" t="s">
        <v>11550</v>
      </c>
      <c r="E8952" t="s">
        <v>16409</v>
      </c>
      <c r="F8952" t="s">
        <v>13632</v>
      </c>
      <c r="G8952" t="s">
        <v>13633</v>
      </c>
      <c r="H8952">
        <v>0.1356</v>
      </c>
      <c r="I8952" t="s">
        <v>265</v>
      </c>
      <c r="J8952" t="s">
        <v>242</v>
      </c>
      <c r="K8952" t="s">
        <v>243</v>
      </c>
      <c r="L8952" t="s">
        <v>244</v>
      </c>
      <c r="M8952">
        <v>0</v>
      </c>
      <c r="N8952">
        <v>0.1356</v>
      </c>
      <c r="O8952" t="s">
        <v>562</v>
      </c>
      <c r="P8952" t="s">
        <v>16410</v>
      </c>
      <c r="Q8952" t="s">
        <v>11555</v>
      </c>
      <c r="R8952" t="s">
        <v>16411</v>
      </c>
      <c r="S8952" t="s">
        <v>279</v>
      </c>
      <c r="T8952" t="b">
        <v>1</v>
      </c>
    </row>
    <row r="8953" spans="1:20" x14ac:dyDescent="0.25">
      <c r="A8953" t="s">
        <v>259</v>
      </c>
      <c r="B8953" t="s">
        <v>271</v>
      </c>
      <c r="C8953" t="s">
        <v>336</v>
      </c>
      <c r="D8953" t="s">
        <v>11550</v>
      </c>
      <c r="E8953" t="s">
        <v>16409</v>
      </c>
      <c r="F8953" t="s">
        <v>13632</v>
      </c>
      <c r="G8953" t="s">
        <v>13633</v>
      </c>
      <c r="H8953">
        <v>1059</v>
      </c>
      <c r="I8953" t="s">
        <v>265</v>
      </c>
      <c r="J8953" t="s">
        <v>242</v>
      </c>
      <c r="K8953" t="s">
        <v>243</v>
      </c>
      <c r="L8953" t="s">
        <v>244</v>
      </c>
      <c r="M8953">
        <v>0</v>
      </c>
      <c r="N8953">
        <v>1059</v>
      </c>
      <c r="O8953" t="s">
        <v>562</v>
      </c>
      <c r="P8953" t="s">
        <v>16410</v>
      </c>
      <c r="Q8953" t="s">
        <v>11555</v>
      </c>
      <c r="R8953" t="s">
        <v>16412</v>
      </c>
      <c r="S8953" t="s">
        <v>279</v>
      </c>
      <c r="T8953" t="b">
        <v>1</v>
      </c>
    </row>
    <row r="8954" spans="1:20" x14ac:dyDescent="0.25">
      <c r="A8954" t="s">
        <v>259</v>
      </c>
      <c r="B8954" t="s">
        <v>271</v>
      </c>
      <c r="C8954" t="s">
        <v>336</v>
      </c>
      <c r="D8954" t="s">
        <v>11550</v>
      </c>
      <c r="E8954" t="s">
        <v>16409</v>
      </c>
      <c r="F8954" t="s">
        <v>13632</v>
      </c>
      <c r="G8954" t="s">
        <v>13633</v>
      </c>
      <c r="H8954">
        <v>2200</v>
      </c>
      <c r="I8954" t="s">
        <v>265</v>
      </c>
      <c r="J8954" t="s">
        <v>242</v>
      </c>
      <c r="K8954" t="s">
        <v>243</v>
      </c>
      <c r="L8954" t="s">
        <v>244</v>
      </c>
      <c r="M8954">
        <v>0</v>
      </c>
      <c r="N8954">
        <v>2200</v>
      </c>
      <c r="O8954" t="s">
        <v>562</v>
      </c>
      <c r="P8954" t="s">
        <v>16410</v>
      </c>
      <c r="Q8954" t="s">
        <v>11555</v>
      </c>
      <c r="R8954" t="s">
        <v>16413</v>
      </c>
      <c r="S8954" t="s">
        <v>279</v>
      </c>
      <c r="T8954" t="b">
        <v>1</v>
      </c>
    </row>
    <row r="8955" spans="1:20" x14ac:dyDescent="0.25">
      <c r="A8955" t="s">
        <v>259</v>
      </c>
      <c r="B8955" t="s">
        <v>260</v>
      </c>
      <c r="C8955" t="s">
        <v>237</v>
      </c>
      <c r="D8955" t="s">
        <v>2696</v>
      </c>
      <c r="E8955" t="s">
        <v>2697</v>
      </c>
      <c r="F8955" t="s">
        <v>13370</v>
      </c>
      <c r="G8955" t="s">
        <v>13370</v>
      </c>
      <c r="H8955">
        <v>2.016</v>
      </c>
      <c r="I8955" t="s">
        <v>265</v>
      </c>
      <c r="J8955" t="s">
        <v>242</v>
      </c>
      <c r="K8955" t="s">
        <v>243</v>
      </c>
      <c r="L8955" t="s">
        <v>244</v>
      </c>
      <c r="M8955">
        <v>0</v>
      </c>
      <c r="N8955">
        <v>2.016</v>
      </c>
      <c r="O8955" t="s">
        <v>324</v>
      </c>
      <c r="P8955" t="s">
        <v>16414</v>
      </c>
      <c r="Q8955" t="s">
        <v>2700</v>
      </c>
      <c r="R8955" t="s">
        <v>16415</v>
      </c>
      <c r="S8955" t="s">
        <v>270</v>
      </c>
      <c r="T8955" t="b">
        <v>1</v>
      </c>
    </row>
    <row r="8956" spans="1:20" x14ac:dyDescent="0.25">
      <c r="A8956" t="s">
        <v>259</v>
      </c>
      <c r="B8956" t="s">
        <v>260</v>
      </c>
      <c r="C8956" t="s">
        <v>336</v>
      </c>
      <c r="D8956" t="s">
        <v>2696</v>
      </c>
      <c r="E8956" t="s">
        <v>2697</v>
      </c>
      <c r="F8956" t="s">
        <v>13370</v>
      </c>
      <c r="G8956" t="s">
        <v>13370</v>
      </c>
      <c r="H8956">
        <v>10384</v>
      </c>
      <c r="I8956" t="s">
        <v>265</v>
      </c>
      <c r="J8956" t="s">
        <v>242</v>
      </c>
      <c r="K8956" t="s">
        <v>243</v>
      </c>
      <c r="L8956" t="s">
        <v>244</v>
      </c>
      <c r="M8956">
        <v>0</v>
      </c>
      <c r="N8956">
        <v>10384</v>
      </c>
      <c r="O8956" t="s">
        <v>324</v>
      </c>
      <c r="P8956" t="s">
        <v>16414</v>
      </c>
      <c r="Q8956" t="s">
        <v>2700</v>
      </c>
      <c r="R8956" t="s">
        <v>16416</v>
      </c>
      <c r="S8956" t="s">
        <v>270</v>
      </c>
      <c r="T8956" t="b">
        <v>1</v>
      </c>
    </row>
    <row r="8957" spans="1:20" x14ac:dyDescent="0.25">
      <c r="A8957" t="s">
        <v>259</v>
      </c>
      <c r="B8957" t="s">
        <v>260</v>
      </c>
      <c r="C8957" t="s">
        <v>336</v>
      </c>
      <c r="D8957" t="s">
        <v>2696</v>
      </c>
      <c r="E8957" t="s">
        <v>2697</v>
      </c>
      <c r="F8957" t="s">
        <v>13370</v>
      </c>
      <c r="G8957" t="s">
        <v>13370</v>
      </c>
      <c r="H8957">
        <v>19921</v>
      </c>
      <c r="I8957" t="s">
        <v>265</v>
      </c>
      <c r="J8957" t="s">
        <v>242</v>
      </c>
      <c r="K8957" t="s">
        <v>243</v>
      </c>
      <c r="L8957" t="s">
        <v>244</v>
      </c>
      <c r="M8957">
        <v>0</v>
      </c>
      <c r="N8957">
        <v>19921</v>
      </c>
      <c r="O8957" t="s">
        <v>324</v>
      </c>
      <c r="P8957" t="s">
        <v>16414</v>
      </c>
      <c r="Q8957" t="s">
        <v>2700</v>
      </c>
      <c r="R8957" t="s">
        <v>16417</v>
      </c>
      <c r="S8957" t="s">
        <v>270</v>
      </c>
      <c r="T8957" t="b">
        <v>1</v>
      </c>
    </row>
    <row r="8958" spans="1:20" x14ac:dyDescent="0.25">
      <c r="A8958" t="s">
        <v>259</v>
      </c>
      <c r="B8958" t="s">
        <v>260</v>
      </c>
      <c r="C8958" t="s">
        <v>237</v>
      </c>
      <c r="D8958" t="s">
        <v>1687</v>
      </c>
      <c r="E8958" t="s">
        <v>8761</v>
      </c>
      <c r="F8958" t="s">
        <v>8761</v>
      </c>
      <c r="G8958" t="s">
        <v>8762</v>
      </c>
      <c r="H8958">
        <v>0.55600000000000005</v>
      </c>
      <c r="I8958" t="s">
        <v>265</v>
      </c>
      <c r="J8958" t="s">
        <v>242</v>
      </c>
      <c r="K8958" t="s">
        <v>243</v>
      </c>
      <c r="L8958" t="s">
        <v>244</v>
      </c>
      <c r="M8958">
        <v>0</v>
      </c>
      <c r="N8958">
        <v>0.55600000000000005</v>
      </c>
      <c r="O8958" t="s">
        <v>1690</v>
      </c>
      <c r="P8958" t="s">
        <v>16418</v>
      </c>
      <c r="Q8958" t="s">
        <v>1692</v>
      </c>
      <c r="R8958" t="s">
        <v>16419</v>
      </c>
      <c r="S8958" t="s">
        <v>270</v>
      </c>
      <c r="T8958" t="b">
        <v>1</v>
      </c>
    </row>
    <row r="8959" spans="1:20" x14ac:dyDescent="0.25">
      <c r="A8959" t="s">
        <v>259</v>
      </c>
      <c r="B8959" t="s">
        <v>260</v>
      </c>
      <c r="C8959" t="s">
        <v>294</v>
      </c>
      <c r="D8959" t="s">
        <v>1687</v>
      </c>
      <c r="E8959" t="s">
        <v>8761</v>
      </c>
      <c r="F8959" t="s">
        <v>8761</v>
      </c>
      <c r="G8959" t="s">
        <v>8762</v>
      </c>
      <c r="H8959">
        <v>0.372</v>
      </c>
      <c r="I8959" t="s">
        <v>265</v>
      </c>
      <c r="J8959" t="s">
        <v>242</v>
      </c>
      <c r="K8959" t="s">
        <v>243</v>
      </c>
      <c r="L8959" t="s">
        <v>244</v>
      </c>
      <c r="M8959">
        <v>0</v>
      </c>
      <c r="N8959">
        <v>0.372</v>
      </c>
      <c r="O8959" t="s">
        <v>1690</v>
      </c>
      <c r="P8959" t="s">
        <v>16418</v>
      </c>
      <c r="Q8959" t="s">
        <v>1692</v>
      </c>
      <c r="R8959" t="s">
        <v>16419</v>
      </c>
      <c r="S8959" t="s">
        <v>270</v>
      </c>
      <c r="T8959" t="b">
        <v>1</v>
      </c>
    </row>
    <row r="8960" spans="1:20" x14ac:dyDescent="0.25">
      <c r="A8960" t="s">
        <v>236</v>
      </c>
      <c r="B8960" t="s">
        <v>236</v>
      </c>
      <c r="C8960" t="s">
        <v>237</v>
      </c>
      <c r="D8960" t="s">
        <v>566</v>
      </c>
      <c r="E8960" t="s">
        <v>251</v>
      </c>
      <c r="F8960" t="s">
        <v>479</v>
      </c>
      <c r="G8960" t="s">
        <v>4629</v>
      </c>
      <c r="H8960">
        <v>0.03</v>
      </c>
      <c r="I8960" t="s">
        <v>241</v>
      </c>
      <c r="J8960" t="s">
        <v>242</v>
      </c>
      <c r="K8960" t="s">
        <v>243</v>
      </c>
      <c r="L8960" t="s">
        <v>244</v>
      </c>
      <c r="M8960">
        <v>0</v>
      </c>
      <c r="N8960">
        <v>0.03</v>
      </c>
      <c r="O8960" t="s">
        <v>255</v>
      </c>
      <c r="P8960" t="s">
        <v>16420</v>
      </c>
      <c r="Q8960" t="s">
        <v>571</v>
      </c>
      <c r="R8960" t="s">
        <v>3571</v>
      </c>
      <c r="S8960" t="s">
        <v>249</v>
      </c>
      <c r="T8960" t="b">
        <v>1</v>
      </c>
    </row>
    <row r="8961" spans="1:20" x14ac:dyDescent="0.25">
      <c r="A8961" t="s">
        <v>259</v>
      </c>
      <c r="B8961" t="s">
        <v>260</v>
      </c>
      <c r="C8961" t="s">
        <v>237</v>
      </c>
      <c r="D8961" t="s">
        <v>969</v>
      </c>
      <c r="E8961" t="s">
        <v>6919</v>
      </c>
      <c r="F8961" t="s">
        <v>6952</v>
      </c>
      <c r="G8961" t="s">
        <v>6952</v>
      </c>
      <c r="H8961">
        <v>0.20300000000000001</v>
      </c>
      <c r="I8961" t="s">
        <v>265</v>
      </c>
      <c r="J8961" t="s">
        <v>242</v>
      </c>
      <c r="K8961" t="s">
        <v>243</v>
      </c>
      <c r="L8961" t="s">
        <v>244</v>
      </c>
      <c r="M8961">
        <v>0</v>
      </c>
      <c r="N8961">
        <v>0.20300000000000001</v>
      </c>
      <c r="O8961" t="s">
        <v>372</v>
      </c>
      <c r="P8961" t="s">
        <v>16421</v>
      </c>
      <c r="Q8961" t="s">
        <v>973</v>
      </c>
      <c r="R8961" t="s">
        <v>16422</v>
      </c>
      <c r="S8961" t="s">
        <v>270</v>
      </c>
      <c r="T8961" t="b">
        <v>1</v>
      </c>
    </row>
    <row r="8962" spans="1:20" x14ac:dyDescent="0.25">
      <c r="A8962" t="s">
        <v>259</v>
      </c>
      <c r="B8962" t="s">
        <v>260</v>
      </c>
      <c r="C8962" t="s">
        <v>237</v>
      </c>
      <c r="D8962" t="s">
        <v>1097</v>
      </c>
      <c r="E8962" t="s">
        <v>1891</v>
      </c>
      <c r="F8962" t="s">
        <v>13314</v>
      </c>
      <c r="G8962" t="s">
        <v>13314</v>
      </c>
      <c r="H8962">
        <v>0.26600000000000001</v>
      </c>
      <c r="I8962" t="s">
        <v>265</v>
      </c>
      <c r="J8962" t="s">
        <v>242</v>
      </c>
      <c r="K8962" t="s">
        <v>243</v>
      </c>
      <c r="L8962" t="s">
        <v>244</v>
      </c>
      <c r="M8962">
        <v>0</v>
      </c>
      <c r="N8962">
        <v>0.26600000000000001</v>
      </c>
      <c r="O8962" t="s">
        <v>446</v>
      </c>
      <c r="P8962" t="s">
        <v>16423</v>
      </c>
      <c r="Q8962" t="s">
        <v>1101</v>
      </c>
      <c r="R8962" t="s">
        <v>16424</v>
      </c>
      <c r="S8962" t="s">
        <v>270</v>
      </c>
      <c r="T8962" t="b">
        <v>1</v>
      </c>
    </row>
    <row r="8963" spans="1:20" x14ac:dyDescent="0.25">
      <c r="A8963" t="s">
        <v>259</v>
      </c>
      <c r="B8963" t="s">
        <v>260</v>
      </c>
      <c r="C8963" t="s">
        <v>237</v>
      </c>
      <c r="D8963" t="s">
        <v>2727</v>
      </c>
      <c r="E8963" t="s">
        <v>15440</v>
      </c>
      <c r="F8963" t="s">
        <v>16425</v>
      </c>
      <c r="G8963" t="s">
        <v>16425</v>
      </c>
      <c r="H8963">
        <v>0.34</v>
      </c>
      <c r="I8963" t="s">
        <v>265</v>
      </c>
      <c r="J8963" t="s">
        <v>242</v>
      </c>
      <c r="K8963" t="s">
        <v>243</v>
      </c>
      <c r="L8963" t="s">
        <v>244</v>
      </c>
      <c r="M8963">
        <v>0</v>
      </c>
      <c r="N8963">
        <v>0.34</v>
      </c>
      <c r="O8963" t="s">
        <v>446</v>
      </c>
      <c r="P8963" t="s">
        <v>16426</v>
      </c>
      <c r="Q8963" t="s">
        <v>2731</v>
      </c>
      <c r="R8963" t="s">
        <v>16427</v>
      </c>
      <c r="S8963" t="s">
        <v>270</v>
      </c>
      <c r="T8963" t="b">
        <v>1</v>
      </c>
    </row>
    <row r="8964" spans="1:20" x14ac:dyDescent="0.25">
      <c r="A8964" t="s">
        <v>259</v>
      </c>
      <c r="B8964" t="s">
        <v>260</v>
      </c>
      <c r="C8964" t="s">
        <v>237</v>
      </c>
      <c r="D8964" t="s">
        <v>1173</v>
      </c>
      <c r="E8964" t="s">
        <v>10261</v>
      </c>
      <c r="F8964" t="s">
        <v>11154</v>
      </c>
      <c r="G8964" t="s">
        <v>11155</v>
      </c>
      <c r="H8964">
        <v>2.06E-2</v>
      </c>
      <c r="I8964" t="s">
        <v>265</v>
      </c>
      <c r="J8964" t="s">
        <v>242</v>
      </c>
      <c r="K8964" t="s">
        <v>243</v>
      </c>
      <c r="L8964" t="s">
        <v>244</v>
      </c>
      <c r="M8964">
        <v>0</v>
      </c>
      <c r="N8964">
        <v>2.06E-2</v>
      </c>
      <c r="O8964" t="s">
        <v>331</v>
      </c>
      <c r="P8964" t="s">
        <v>16428</v>
      </c>
      <c r="Q8964" t="s">
        <v>1177</v>
      </c>
      <c r="R8964" t="s">
        <v>16429</v>
      </c>
      <c r="S8964" t="s">
        <v>270</v>
      </c>
      <c r="T8964" t="b">
        <v>1</v>
      </c>
    </row>
    <row r="8965" spans="1:20" x14ac:dyDescent="0.25">
      <c r="A8965" t="s">
        <v>259</v>
      </c>
      <c r="B8965" t="s">
        <v>260</v>
      </c>
      <c r="C8965" t="s">
        <v>237</v>
      </c>
      <c r="D8965" t="s">
        <v>580</v>
      </c>
      <c r="E8965" t="s">
        <v>2530</v>
      </c>
      <c r="F8965" t="s">
        <v>7000</v>
      </c>
      <c r="G8965" t="s">
        <v>7000</v>
      </c>
      <c r="H8965">
        <v>3.8399999999999997E-2</v>
      </c>
      <c r="I8965" t="s">
        <v>265</v>
      </c>
      <c r="J8965" t="s">
        <v>242</v>
      </c>
      <c r="K8965" t="s">
        <v>243</v>
      </c>
      <c r="L8965" t="s">
        <v>244</v>
      </c>
      <c r="M8965">
        <v>0</v>
      </c>
      <c r="N8965">
        <v>3.8399999999999997E-2</v>
      </c>
      <c r="O8965" t="s">
        <v>324</v>
      </c>
      <c r="P8965" t="s">
        <v>16430</v>
      </c>
      <c r="Q8965" t="s">
        <v>584</v>
      </c>
      <c r="R8965" t="s">
        <v>16431</v>
      </c>
      <c r="S8965" t="s">
        <v>270</v>
      </c>
      <c r="T8965" t="b">
        <v>1</v>
      </c>
    </row>
    <row r="8966" spans="1:20" x14ac:dyDescent="0.25">
      <c r="A8966" t="s">
        <v>259</v>
      </c>
      <c r="B8966" t="s">
        <v>260</v>
      </c>
      <c r="C8966" t="s">
        <v>237</v>
      </c>
      <c r="D8966" t="s">
        <v>2380</v>
      </c>
      <c r="E8966" t="s">
        <v>4363</v>
      </c>
      <c r="F8966" t="s">
        <v>7685</v>
      </c>
      <c r="G8966" t="s">
        <v>7686</v>
      </c>
      <c r="H8966">
        <v>0.4128</v>
      </c>
      <c r="I8966" t="s">
        <v>265</v>
      </c>
      <c r="J8966" t="s">
        <v>242</v>
      </c>
      <c r="K8966" t="s">
        <v>243</v>
      </c>
      <c r="L8966" t="s">
        <v>244</v>
      </c>
      <c r="M8966">
        <v>0</v>
      </c>
      <c r="N8966">
        <v>0.4128</v>
      </c>
      <c r="O8966" t="s">
        <v>1258</v>
      </c>
      <c r="P8966" t="s">
        <v>16432</v>
      </c>
      <c r="Q8966" t="s">
        <v>2384</v>
      </c>
      <c r="R8966" t="s">
        <v>16433</v>
      </c>
      <c r="S8966" t="s">
        <v>270</v>
      </c>
      <c r="T8966" t="b">
        <v>1</v>
      </c>
    </row>
    <row r="8967" spans="1:20" x14ac:dyDescent="0.25">
      <c r="A8967" t="s">
        <v>236</v>
      </c>
      <c r="B8967" t="s">
        <v>236</v>
      </c>
      <c r="C8967" t="s">
        <v>237</v>
      </c>
      <c r="D8967" t="s">
        <v>392</v>
      </c>
      <c r="F8967" t="s">
        <v>239</v>
      </c>
      <c r="G8967" t="s">
        <v>303</v>
      </c>
      <c r="H8967">
        <v>0.01</v>
      </c>
      <c r="I8967" t="s">
        <v>254</v>
      </c>
      <c r="J8967" t="s">
        <v>242</v>
      </c>
      <c r="K8967" t="s">
        <v>243</v>
      </c>
      <c r="L8967" t="s">
        <v>244</v>
      </c>
      <c r="M8967">
        <v>0</v>
      </c>
      <c r="N8967">
        <v>0.01</v>
      </c>
      <c r="O8967" t="s">
        <v>245</v>
      </c>
      <c r="P8967" t="s">
        <v>304</v>
      </c>
      <c r="Q8967" t="s">
        <v>397</v>
      </c>
      <c r="R8967" t="s">
        <v>1991</v>
      </c>
      <c r="S8967" t="s">
        <v>249</v>
      </c>
      <c r="T8967" t="b">
        <v>0</v>
      </c>
    </row>
    <row r="8968" spans="1:20" x14ac:dyDescent="0.25">
      <c r="A8968" t="s">
        <v>259</v>
      </c>
      <c r="B8968" t="s">
        <v>260</v>
      </c>
      <c r="C8968" t="s">
        <v>237</v>
      </c>
      <c r="D8968" t="s">
        <v>627</v>
      </c>
      <c r="E8968" t="s">
        <v>4875</v>
      </c>
      <c r="F8968" t="s">
        <v>16434</v>
      </c>
      <c r="G8968" t="s">
        <v>16434</v>
      </c>
      <c r="H8968">
        <v>0.46100000000000002</v>
      </c>
      <c r="I8968" t="s">
        <v>265</v>
      </c>
      <c r="J8968" t="s">
        <v>242</v>
      </c>
      <c r="K8968" t="s">
        <v>243</v>
      </c>
      <c r="L8968" t="s">
        <v>244</v>
      </c>
      <c r="M8968">
        <v>0</v>
      </c>
      <c r="N8968">
        <v>0.46100000000000002</v>
      </c>
      <c r="O8968" t="s">
        <v>324</v>
      </c>
      <c r="P8968" t="s">
        <v>5462</v>
      </c>
      <c r="Q8968" t="s">
        <v>631</v>
      </c>
      <c r="R8968" t="s">
        <v>16435</v>
      </c>
      <c r="S8968" t="s">
        <v>270</v>
      </c>
      <c r="T8968" t="b">
        <v>0</v>
      </c>
    </row>
    <row r="8969" spans="1:20" x14ac:dyDescent="0.25">
      <c r="A8969" t="s">
        <v>259</v>
      </c>
      <c r="B8969" t="s">
        <v>260</v>
      </c>
      <c r="C8969" t="s">
        <v>237</v>
      </c>
      <c r="D8969" t="s">
        <v>1155</v>
      </c>
      <c r="E8969" t="s">
        <v>7526</v>
      </c>
      <c r="F8969" t="s">
        <v>7527</v>
      </c>
      <c r="G8969" t="s">
        <v>7527</v>
      </c>
      <c r="H8969">
        <v>0.52800000000000002</v>
      </c>
      <c r="I8969" t="s">
        <v>265</v>
      </c>
      <c r="J8969" t="s">
        <v>242</v>
      </c>
      <c r="K8969" t="s">
        <v>243</v>
      </c>
      <c r="L8969" t="s">
        <v>244</v>
      </c>
      <c r="M8969">
        <v>0</v>
      </c>
      <c r="N8969">
        <v>0.52800000000000002</v>
      </c>
      <c r="O8969" t="s">
        <v>619</v>
      </c>
      <c r="P8969" t="s">
        <v>16436</v>
      </c>
      <c r="Q8969" t="s">
        <v>1159</v>
      </c>
      <c r="R8969" t="s">
        <v>16437</v>
      </c>
      <c r="S8969" t="s">
        <v>270</v>
      </c>
      <c r="T8969" t="b">
        <v>1</v>
      </c>
    </row>
    <row r="8970" spans="1:20" x14ac:dyDescent="0.25">
      <c r="A8970" t="s">
        <v>259</v>
      </c>
      <c r="B8970" t="s">
        <v>260</v>
      </c>
      <c r="C8970" t="s">
        <v>294</v>
      </c>
      <c r="D8970" t="s">
        <v>1155</v>
      </c>
      <c r="E8970" t="s">
        <v>7526</v>
      </c>
      <c r="F8970" t="s">
        <v>7527</v>
      </c>
      <c r="G8970" t="s">
        <v>7527</v>
      </c>
      <c r="H8970">
        <v>0.371</v>
      </c>
      <c r="I8970" t="s">
        <v>265</v>
      </c>
      <c r="J8970" t="s">
        <v>242</v>
      </c>
      <c r="K8970" t="s">
        <v>243</v>
      </c>
      <c r="L8970" t="s">
        <v>244</v>
      </c>
      <c r="M8970">
        <v>0</v>
      </c>
      <c r="N8970">
        <v>0.371</v>
      </c>
      <c r="O8970" t="s">
        <v>619</v>
      </c>
      <c r="P8970" t="s">
        <v>16436</v>
      </c>
      <c r="Q8970" t="s">
        <v>1159</v>
      </c>
      <c r="R8970" t="s">
        <v>16437</v>
      </c>
      <c r="S8970" t="s">
        <v>270</v>
      </c>
      <c r="T8970" t="b">
        <v>1</v>
      </c>
    </row>
    <row r="8971" spans="1:20" x14ac:dyDescent="0.25">
      <c r="A8971" t="s">
        <v>236</v>
      </c>
      <c r="B8971" t="s">
        <v>236</v>
      </c>
      <c r="C8971" t="s">
        <v>237</v>
      </c>
      <c r="D8971" t="s">
        <v>314</v>
      </c>
      <c r="E8971" t="s">
        <v>251</v>
      </c>
      <c r="F8971" t="s">
        <v>252</v>
      </c>
      <c r="G8971" t="s">
        <v>4019</v>
      </c>
      <c r="H8971">
        <v>6.9000000000000006E-2</v>
      </c>
      <c r="I8971" t="s">
        <v>759</v>
      </c>
      <c r="J8971" t="s">
        <v>242</v>
      </c>
      <c r="K8971" t="s">
        <v>243</v>
      </c>
      <c r="L8971" t="s">
        <v>244</v>
      </c>
      <c r="M8971">
        <v>0</v>
      </c>
      <c r="N8971">
        <v>6.9000000000000006E-2</v>
      </c>
      <c r="O8971" t="s">
        <v>255</v>
      </c>
      <c r="P8971" t="s">
        <v>16438</v>
      </c>
      <c r="Q8971" t="s">
        <v>318</v>
      </c>
      <c r="R8971" t="s">
        <v>3196</v>
      </c>
      <c r="S8971" t="s">
        <v>249</v>
      </c>
      <c r="T8971" t="b">
        <v>1</v>
      </c>
    </row>
    <row r="8972" spans="1:20" x14ac:dyDescent="0.25">
      <c r="A8972" t="s">
        <v>259</v>
      </c>
      <c r="B8972" t="s">
        <v>260</v>
      </c>
      <c r="C8972" t="s">
        <v>237</v>
      </c>
      <c r="D8972" t="s">
        <v>4798</v>
      </c>
      <c r="E8972" t="s">
        <v>9395</v>
      </c>
      <c r="F8972" t="s">
        <v>16439</v>
      </c>
      <c r="G8972" t="s">
        <v>16439</v>
      </c>
      <c r="H8972">
        <v>0.46100000000000002</v>
      </c>
      <c r="I8972" t="s">
        <v>265</v>
      </c>
      <c r="J8972" t="s">
        <v>242</v>
      </c>
      <c r="K8972" t="s">
        <v>243</v>
      </c>
      <c r="L8972" t="s">
        <v>244</v>
      </c>
      <c r="M8972">
        <v>0</v>
      </c>
      <c r="N8972">
        <v>0.46100000000000002</v>
      </c>
      <c r="O8972" t="s">
        <v>486</v>
      </c>
      <c r="P8972" t="s">
        <v>16440</v>
      </c>
      <c r="Q8972" t="s">
        <v>4800</v>
      </c>
      <c r="R8972" t="s">
        <v>16441</v>
      </c>
      <c r="S8972" t="s">
        <v>270</v>
      </c>
      <c r="T8972" t="b">
        <v>0</v>
      </c>
    </row>
    <row r="8973" spans="1:20" x14ac:dyDescent="0.25">
      <c r="A8973" t="s">
        <v>259</v>
      </c>
      <c r="B8973" t="s">
        <v>260</v>
      </c>
      <c r="C8973" t="s">
        <v>237</v>
      </c>
      <c r="D8973" t="s">
        <v>1535</v>
      </c>
      <c r="E8973" t="s">
        <v>1751</v>
      </c>
      <c r="F8973" t="s">
        <v>11059</v>
      </c>
      <c r="G8973" t="s">
        <v>11059</v>
      </c>
      <c r="H8973">
        <v>0.378</v>
      </c>
      <c r="I8973" t="s">
        <v>265</v>
      </c>
      <c r="J8973" t="s">
        <v>242</v>
      </c>
      <c r="K8973" t="s">
        <v>243</v>
      </c>
      <c r="L8973" t="s">
        <v>244</v>
      </c>
      <c r="M8973">
        <v>0</v>
      </c>
      <c r="N8973">
        <v>0.378</v>
      </c>
      <c r="O8973" t="s">
        <v>324</v>
      </c>
      <c r="P8973" t="s">
        <v>1538</v>
      </c>
      <c r="Q8973" t="s">
        <v>1539</v>
      </c>
      <c r="R8973" t="s">
        <v>16442</v>
      </c>
      <c r="S8973" t="s">
        <v>270</v>
      </c>
      <c r="T8973" t="b">
        <v>1</v>
      </c>
    </row>
    <row r="8974" spans="1:20" x14ac:dyDescent="0.25">
      <c r="A8974" t="s">
        <v>259</v>
      </c>
      <c r="B8974" t="s">
        <v>260</v>
      </c>
      <c r="C8974" t="s">
        <v>294</v>
      </c>
      <c r="D8974" t="s">
        <v>1535</v>
      </c>
      <c r="E8974" t="s">
        <v>1751</v>
      </c>
      <c r="F8974" t="s">
        <v>11059</v>
      </c>
      <c r="G8974" t="s">
        <v>11059</v>
      </c>
      <c r="H8974">
        <v>0.115</v>
      </c>
      <c r="I8974" t="s">
        <v>265</v>
      </c>
      <c r="J8974" t="s">
        <v>242</v>
      </c>
      <c r="K8974" t="s">
        <v>243</v>
      </c>
      <c r="L8974" t="s">
        <v>244</v>
      </c>
      <c r="M8974">
        <v>0</v>
      </c>
      <c r="N8974">
        <v>0.115</v>
      </c>
      <c r="O8974" t="s">
        <v>324</v>
      </c>
      <c r="P8974" t="s">
        <v>1538</v>
      </c>
      <c r="Q8974" t="s">
        <v>1539</v>
      </c>
      <c r="R8974" t="s">
        <v>16442</v>
      </c>
      <c r="S8974" t="s">
        <v>270</v>
      </c>
      <c r="T8974" t="b">
        <v>1</v>
      </c>
    </row>
    <row r="8975" spans="1:20" x14ac:dyDescent="0.25">
      <c r="A8975" t="s">
        <v>236</v>
      </c>
      <c r="B8975" t="s">
        <v>236</v>
      </c>
      <c r="C8975" t="s">
        <v>237</v>
      </c>
      <c r="D8975" t="s">
        <v>1566</v>
      </c>
      <c r="F8975" t="s">
        <v>9474</v>
      </c>
      <c r="G8975" t="s">
        <v>16443</v>
      </c>
      <c r="H8975">
        <v>3.008</v>
      </c>
      <c r="I8975" t="s">
        <v>492</v>
      </c>
      <c r="J8975" t="s">
        <v>242</v>
      </c>
      <c r="K8975" t="s">
        <v>243</v>
      </c>
      <c r="L8975" t="s">
        <v>244</v>
      </c>
      <c r="M8975">
        <v>0</v>
      </c>
      <c r="N8975">
        <v>3.008</v>
      </c>
      <c r="O8975" t="s">
        <v>793</v>
      </c>
      <c r="P8975" t="s">
        <v>16444</v>
      </c>
      <c r="Q8975" t="s">
        <v>1570</v>
      </c>
      <c r="R8975" t="s">
        <v>9475</v>
      </c>
      <c r="S8975" t="s">
        <v>249</v>
      </c>
      <c r="T8975" t="b">
        <v>1</v>
      </c>
    </row>
    <row r="8976" spans="1:20" x14ac:dyDescent="0.25">
      <c r="A8976" t="s">
        <v>259</v>
      </c>
      <c r="B8976" t="s">
        <v>260</v>
      </c>
      <c r="C8976" t="s">
        <v>237</v>
      </c>
      <c r="D8976" t="s">
        <v>4143</v>
      </c>
      <c r="E8976" t="s">
        <v>5841</v>
      </c>
      <c r="F8976" t="s">
        <v>11255</v>
      </c>
      <c r="G8976" t="s">
        <v>11255</v>
      </c>
      <c r="H8976">
        <v>0.49859999999999999</v>
      </c>
      <c r="I8976" t="s">
        <v>265</v>
      </c>
      <c r="J8976" t="s">
        <v>242</v>
      </c>
      <c r="K8976" t="s">
        <v>243</v>
      </c>
      <c r="L8976" t="s">
        <v>244</v>
      </c>
      <c r="M8976">
        <v>0</v>
      </c>
      <c r="N8976">
        <v>0.49859999999999999</v>
      </c>
      <c r="O8976" t="s">
        <v>372</v>
      </c>
      <c r="P8976" t="s">
        <v>16445</v>
      </c>
      <c r="Q8976" t="s">
        <v>4147</v>
      </c>
      <c r="R8976" t="s">
        <v>16446</v>
      </c>
      <c r="S8976" t="s">
        <v>270</v>
      </c>
      <c r="T8976" t="b">
        <v>1</v>
      </c>
    </row>
    <row r="8977" spans="1:20" x14ac:dyDescent="0.25">
      <c r="A8977" t="s">
        <v>259</v>
      </c>
      <c r="B8977" t="s">
        <v>260</v>
      </c>
      <c r="C8977" t="s">
        <v>294</v>
      </c>
      <c r="D8977" t="s">
        <v>4143</v>
      </c>
      <c r="E8977" t="s">
        <v>5841</v>
      </c>
      <c r="F8977" t="s">
        <v>11255</v>
      </c>
      <c r="G8977" t="s">
        <v>11255</v>
      </c>
      <c r="H8977">
        <v>0.41399999999999998</v>
      </c>
      <c r="I8977" t="s">
        <v>265</v>
      </c>
      <c r="J8977" t="s">
        <v>242</v>
      </c>
      <c r="K8977" t="s">
        <v>243</v>
      </c>
      <c r="L8977" t="s">
        <v>244</v>
      </c>
      <c r="M8977">
        <v>0</v>
      </c>
      <c r="N8977">
        <v>0.41399999999999998</v>
      </c>
      <c r="O8977" t="s">
        <v>3638</v>
      </c>
      <c r="P8977" t="s">
        <v>16445</v>
      </c>
      <c r="Q8977" t="s">
        <v>4147</v>
      </c>
      <c r="R8977" t="s">
        <v>16446</v>
      </c>
      <c r="S8977" t="s">
        <v>270</v>
      </c>
      <c r="T8977" t="b">
        <v>1</v>
      </c>
    </row>
    <row r="8978" spans="1:20" x14ac:dyDescent="0.25">
      <c r="A8978" t="s">
        <v>259</v>
      </c>
      <c r="B8978" t="s">
        <v>260</v>
      </c>
      <c r="C8978" t="s">
        <v>237</v>
      </c>
      <c r="D8978" t="s">
        <v>2836</v>
      </c>
      <c r="E8978" t="s">
        <v>4340</v>
      </c>
      <c r="F8978" t="s">
        <v>11345</v>
      </c>
      <c r="G8978" t="s">
        <v>11345</v>
      </c>
      <c r="H8978">
        <v>3.8399999999999997E-2</v>
      </c>
      <c r="I8978" t="s">
        <v>265</v>
      </c>
      <c r="J8978" t="s">
        <v>242</v>
      </c>
      <c r="K8978" t="s">
        <v>243</v>
      </c>
      <c r="L8978" t="s">
        <v>244</v>
      </c>
      <c r="M8978">
        <v>0</v>
      </c>
      <c r="N8978">
        <v>3.8399999999999997E-2</v>
      </c>
      <c r="O8978" t="s">
        <v>1122</v>
      </c>
      <c r="P8978" t="s">
        <v>16447</v>
      </c>
      <c r="Q8978" t="s">
        <v>2838</v>
      </c>
      <c r="R8978" t="s">
        <v>16448</v>
      </c>
      <c r="S8978" t="s">
        <v>270</v>
      </c>
      <c r="T8978" t="b">
        <v>1</v>
      </c>
    </row>
    <row r="8979" spans="1:20" x14ac:dyDescent="0.25">
      <c r="A8979" t="s">
        <v>259</v>
      </c>
      <c r="B8979" t="s">
        <v>260</v>
      </c>
      <c r="C8979" t="s">
        <v>237</v>
      </c>
      <c r="D8979" t="s">
        <v>3635</v>
      </c>
      <c r="E8979" t="s">
        <v>3636</v>
      </c>
      <c r="F8979" t="s">
        <v>16449</v>
      </c>
      <c r="G8979" t="s">
        <v>16449</v>
      </c>
      <c r="H8979">
        <v>0.41399999999999998</v>
      </c>
      <c r="I8979" t="s">
        <v>265</v>
      </c>
      <c r="J8979" t="s">
        <v>242</v>
      </c>
      <c r="K8979" t="s">
        <v>243</v>
      </c>
      <c r="L8979" t="s">
        <v>244</v>
      </c>
      <c r="M8979">
        <v>0</v>
      </c>
      <c r="N8979">
        <v>0.41399999999999998</v>
      </c>
      <c r="O8979" t="s">
        <v>1598</v>
      </c>
      <c r="P8979" t="s">
        <v>16450</v>
      </c>
      <c r="Q8979" t="s">
        <v>3640</v>
      </c>
      <c r="R8979" t="s">
        <v>16451</v>
      </c>
      <c r="S8979" t="s">
        <v>270</v>
      </c>
      <c r="T8979" t="b">
        <v>1</v>
      </c>
    </row>
    <row r="8980" spans="1:20" x14ac:dyDescent="0.25">
      <c r="A8980" t="s">
        <v>259</v>
      </c>
      <c r="B8980" t="s">
        <v>260</v>
      </c>
      <c r="C8980" t="s">
        <v>237</v>
      </c>
      <c r="D8980" t="s">
        <v>2011</v>
      </c>
      <c r="E8980" t="s">
        <v>3391</v>
      </c>
      <c r="F8980" t="s">
        <v>16452</v>
      </c>
      <c r="G8980" t="s">
        <v>16453</v>
      </c>
      <c r="H8980">
        <v>0.42599999999999999</v>
      </c>
      <c r="I8980" t="s">
        <v>265</v>
      </c>
      <c r="J8980" t="s">
        <v>242</v>
      </c>
      <c r="K8980" t="s">
        <v>243</v>
      </c>
      <c r="L8980" t="s">
        <v>244</v>
      </c>
      <c r="M8980">
        <v>0</v>
      </c>
      <c r="N8980">
        <v>0.42599999999999999</v>
      </c>
      <c r="O8980" t="s">
        <v>518</v>
      </c>
      <c r="P8980" t="s">
        <v>16454</v>
      </c>
      <c r="Q8980" t="s">
        <v>2016</v>
      </c>
      <c r="R8980" t="s">
        <v>16455</v>
      </c>
      <c r="S8980" t="s">
        <v>270</v>
      </c>
      <c r="T8980" t="b">
        <v>1</v>
      </c>
    </row>
    <row r="8981" spans="1:20" x14ac:dyDescent="0.25">
      <c r="A8981" t="s">
        <v>259</v>
      </c>
      <c r="B8981" t="s">
        <v>260</v>
      </c>
      <c r="C8981" t="s">
        <v>294</v>
      </c>
      <c r="D8981" t="s">
        <v>2011</v>
      </c>
      <c r="E8981" t="s">
        <v>3391</v>
      </c>
      <c r="F8981" t="s">
        <v>16452</v>
      </c>
      <c r="G8981" t="s">
        <v>16453</v>
      </c>
      <c r="H8981">
        <v>0.13900000000000001</v>
      </c>
      <c r="I8981" t="s">
        <v>265</v>
      </c>
      <c r="J8981" t="s">
        <v>242</v>
      </c>
      <c r="K8981" t="s">
        <v>243</v>
      </c>
      <c r="L8981" t="s">
        <v>244</v>
      </c>
      <c r="M8981">
        <v>0</v>
      </c>
      <c r="N8981">
        <v>0.13900000000000001</v>
      </c>
      <c r="O8981" t="s">
        <v>518</v>
      </c>
      <c r="P8981" t="s">
        <v>16454</v>
      </c>
      <c r="Q8981" t="s">
        <v>2016</v>
      </c>
      <c r="R8981" t="s">
        <v>16455</v>
      </c>
      <c r="S8981" t="s">
        <v>270</v>
      </c>
      <c r="T8981" t="b">
        <v>1</v>
      </c>
    </row>
    <row r="8982" spans="1:20" x14ac:dyDescent="0.25">
      <c r="A8982" t="s">
        <v>259</v>
      </c>
      <c r="B8982" t="s">
        <v>260</v>
      </c>
      <c r="C8982" t="s">
        <v>237</v>
      </c>
      <c r="D8982" t="s">
        <v>1382</v>
      </c>
      <c r="E8982" t="s">
        <v>5686</v>
      </c>
      <c r="F8982" t="s">
        <v>14797</v>
      </c>
      <c r="G8982" t="s">
        <v>14798</v>
      </c>
      <c r="H8982">
        <v>7.5200000000000003E-2</v>
      </c>
      <c r="I8982" t="s">
        <v>265</v>
      </c>
      <c r="J8982" t="s">
        <v>242</v>
      </c>
      <c r="K8982" t="s">
        <v>243</v>
      </c>
      <c r="L8982" t="s">
        <v>244</v>
      </c>
      <c r="M8982">
        <v>0</v>
      </c>
      <c r="N8982">
        <v>7.5200000000000003E-2</v>
      </c>
      <c r="O8982" t="s">
        <v>324</v>
      </c>
      <c r="P8982" t="s">
        <v>16456</v>
      </c>
      <c r="Q8982" t="s">
        <v>1387</v>
      </c>
      <c r="R8982" t="s">
        <v>16457</v>
      </c>
      <c r="S8982" t="s">
        <v>270</v>
      </c>
      <c r="T8982" t="b">
        <v>1</v>
      </c>
    </row>
    <row r="8983" spans="1:20" x14ac:dyDescent="0.25">
      <c r="A8983" t="s">
        <v>259</v>
      </c>
      <c r="B8983" t="s">
        <v>260</v>
      </c>
      <c r="C8983" t="s">
        <v>294</v>
      </c>
      <c r="D8983" t="s">
        <v>1382</v>
      </c>
      <c r="E8983" t="s">
        <v>5686</v>
      </c>
      <c r="F8983" t="s">
        <v>14797</v>
      </c>
      <c r="G8983" t="s">
        <v>14798</v>
      </c>
      <c r="H8983">
        <v>1.9199999999999998E-2</v>
      </c>
      <c r="I8983" t="s">
        <v>265</v>
      </c>
      <c r="J8983" t="s">
        <v>242</v>
      </c>
      <c r="K8983" t="s">
        <v>243</v>
      </c>
      <c r="L8983" t="s">
        <v>244</v>
      </c>
      <c r="M8983">
        <v>0</v>
      </c>
      <c r="N8983">
        <v>1.9199999999999998E-2</v>
      </c>
      <c r="O8983" t="s">
        <v>324</v>
      </c>
      <c r="P8983" t="s">
        <v>16456</v>
      </c>
      <c r="Q8983" t="s">
        <v>1387</v>
      </c>
      <c r="R8983" t="s">
        <v>16457</v>
      </c>
      <c r="S8983" t="s">
        <v>270</v>
      </c>
      <c r="T8983" t="b">
        <v>1</v>
      </c>
    </row>
    <row r="8984" spans="1:20" x14ac:dyDescent="0.25">
      <c r="A8984" t="s">
        <v>259</v>
      </c>
      <c r="B8984" t="s">
        <v>260</v>
      </c>
      <c r="C8984" t="s">
        <v>237</v>
      </c>
      <c r="D8984" t="s">
        <v>2258</v>
      </c>
      <c r="E8984" t="s">
        <v>1793</v>
      </c>
      <c r="F8984" t="s">
        <v>7886</v>
      </c>
      <c r="G8984" t="s">
        <v>7887</v>
      </c>
      <c r="H8984">
        <v>8.0135999999999999E-2</v>
      </c>
      <c r="I8984" t="s">
        <v>265</v>
      </c>
      <c r="J8984" t="s">
        <v>242</v>
      </c>
      <c r="K8984" t="s">
        <v>243</v>
      </c>
      <c r="L8984" t="s">
        <v>244</v>
      </c>
      <c r="M8984">
        <v>0</v>
      </c>
      <c r="N8984">
        <v>8.0135999999999999E-2</v>
      </c>
      <c r="O8984" t="s">
        <v>372</v>
      </c>
      <c r="P8984" t="s">
        <v>16458</v>
      </c>
      <c r="Q8984" t="s">
        <v>2263</v>
      </c>
      <c r="R8984" t="s">
        <v>16459</v>
      </c>
      <c r="S8984" t="s">
        <v>270</v>
      </c>
      <c r="T8984" t="b">
        <v>1</v>
      </c>
    </row>
    <row r="8985" spans="1:20" x14ac:dyDescent="0.25">
      <c r="A8985" t="s">
        <v>259</v>
      </c>
      <c r="B8985" t="s">
        <v>260</v>
      </c>
      <c r="C8985" t="s">
        <v>294</v>
      </c>
      <c r="D8985" t="s">
        <v>2258</v>
      </c>
      <c r="E8985" t="s">
        <v>1793</v>
      </c>
      <c r="F8985" t="s">
        <v>7886</v>
      </c>
      <c r="G8985" t="s">
        <v>7887</v>
      </c>
      <c r="H8985">
        <v>3.6325000000000003E-2</v>
      </c>
      <c r="I8985" t="s">
        <v>265</v>
      </c>
      <c r="J8985" t="s">
        <v>242</v>
      </c>
      <c r="K8985" t="s">
        <v>243</v>
      </c>
      <c r="L8985" t="s">
        <v>244</v>
      </c>
      <c r="M8985">
        <v>0</v>
      </c>
      <c r="N8985">
        <v>3.6325000000000003E-2</v>
      </c>
      <c r="O8985" t="s">
        <v>372</v>
      </c>
      <c r="P8985" t="s">
        <v>16458</v>
      </c>
      <c r="Q8985" t="s">
        <v>2263</v>
      </c>
      <c r="R8985" t="s">
        <v>16459</v>
      </c>
      <c r="S8985" t="s">
        <v>270</v>
      </c>
      <c r="T8985" t="b">
        <v>1</v>
      </c>
    </row>
    <row r="8986" spans="1:20" x14ac:dyDescent="0.25">
      <c r="A8986" t="s">
        <v>259</v>
      </c>
      <c r="B8986" t="s">
        <v>271</v>
      </c>
      <c r="C8986" t="s">
        <v>237</v>
      </c>
      <c r="D8986" t="s">
        <v>4984</v>
      </c>
      <c r="E8986" t="s">
        <v>3680</v>
      </c>
      <c r="F8986" t="s">
        <v>3680</v>
      </c>
      <c r="G8986" t="s">
        <v>3681</v>
      </c>
      <c r="H8986">
        <v>5.3019999999999996</v>
      </c>
      <c r="I8986" t="s">
        <v>265</v>
      </c>
      <c r="J8986" t="s">
        <v>242</v>
      </c>
      <c r="K8986" t="s">
        <v>243</v>
      </c>
      <c r="L8986" t="s">
        <v>244</v>
      </c>
      <c r="M8986">
        <v>0</v>
      </c>
      <c r="N8986">
        <v>5.3019999999999996</v>
      </c>
      <c r="O8986" t="s">
        <v>1248</v>
      </c>
      <c r="P8986" t="s">
        <v>16460</v>
      </c>
      <c r="Q8986" t="s">
        <v>4988</v>
      </c>
      <c r="R8986" t="s">
        <v>16461</v>
      </c>
      <c r="S8986" t="s">
        <v>279</v>
      </c>
      <c r="T8986" t="b">
        <v>1</v>
      </c>
    </row>
    <row r="8987" spans="1:20" x14ac:dyDescent="0.25">
      <c r="A8987" t="s">
        <v>236</v>
      </c>
      <c r="B8987" t="s">
        <v>236</v>
      </c>
      <c r="C8987" t="s">
        <v>237</v>
      </c>
      <c r="D8987" t="s">
        <v>566</v>
      </c>
      <c r="E8987" t="s">
        <v>251</v>
      </c>
      <c r="F8987" t="s">
        <v>455</v>
      </c>
      <c r="G8987" t="s">
        <v>456</v>
      </c>
      <c r="H8987">
        <v>5.1999999999999998E-3</v>
      </c>
      <c r="I8987" t="s">
        <v>254</v>
      </c>
      <c r="J8987" t="s">
        <v>242</v>
      </c>
      <c r="K8987" t="s">
        <v>243</v>
      </c>
      <c r="L8987" t="s">
        <v>244</v>
      </c>
      <c r="M8987">
        <v>0</v>
      </c>
      <c r="N8987">
        <v>5.1999999999999998E-3</v>
      </c>
      <c r="O8987" t="s">
        <v>255</v>
      </c>
      <c r="P8987" t="s">
        <v>16462</v>
      </c>
      <c r="Q8987" t="s">
        <v>571</v>
      </c>
      <c r="R8987" t="s">
        <v>2785</v>
      </c>
      <c r="S8987" t="s">
        <v>249</v>
      </c>
      <c r="T8987" t="b">
        <v>1</v>
      </c>
    </row>
    <row r="8988" spans="1:20" x14ac:dyDescent="0.25">
      <c r="A8988" t="s">
        <v>259</v>
      </c>
      <c r="B8988" t="s">
        <v>260</v>
      </c>
      <c r="C8988" t="s">
        <v>237</v>
      </c>
      <c r="D8988" t="s">
        <v>1400</v>
      </c>
      <c r="E8988" t="s">
        <v>2530</v>
      </c>
      <c r="F8988" t="s">
        <v>2531</v>
      </c>
      <c r="G8988" t="s">
        <v>2531</v>
      </c>
      <c r="H8988">
        <v>6.0610999999999998E-2</v>
      </c>
      <c r="I8988" t="s">
        <v>265</v>
      </c>
      <c r="J8988" t="s">
        <v>242</v>
      </c>
      <c r="K8988" t="s">
        <v>243</v>
      </c>
      <c r="L8988" t="s">
        <v>244</v>
      </c>
      <c r="M8988">
        <v>0</v>
      </c>
      <c r="N8988">
        <v>6.0610999999999998E-2</v>
      </c>
      <c r="O8988" t="s">
        <v>372</v>
      </c>
      <c r="P8988" t="s">
        <v>16463</v>
      </c>
      <c r="Q8988" t="s">
        <v>1404</v>
      </c>
      <c r="R8988" t="s">
        <v>16464</v>
      </c>
      <c r="S8988" t="s">
        <v>270</v>
      </c>
      <c r="T8988" t="b">
        <v>1</v>
      </c>
    </row>
    <row r="8989" spans="1:20" x14ac:dyDescent="0.25">
      <c r="A8989" t="s">
        <v>259</v>
      </c>
      <c r="B8989" t="s">
        <v>260</v>
      </c>
      <c r="C8989" t="s">
        <v>294</v>
      </c>
      <c r="D8989" t="s">
        <v>1400</v>
      </c>
      <c r="E8989" t="s">
        <v>2530</v>
      </c>
      <c r="F8989" t="s">
        <v>2531</v>
      </c>
      <c r="G8989" t="s">
        <v>2531</v>
      </c>
      <c r="H8989">
        <v>1.9199999999999998E-2</v>
      </c>
      <c r="I8989" t="s">
        <v>265</v>
      </c>
      <c r="J8989" t="s">
        <v>242</v>
      </c>
      <c r="K8989" t="s">
        <v>243</v>
      </c>
      <c r="L8989" t="s">
        <v>244</v>
      </c>
      <c r="M8989">
        <v>0</v>
      </c>
      <c r="N8989">
        <v>1.9199999999999998E-2</v>
      </c>
      <c r="O8989" t="s">
        <v>372</v>
      </c>
      <c r="P8989" t="s">
        <v>16463</v>
      </c>
      <c r="Q8989" t="s">
        <v>1404</v>
      </c>
      <c r="R8989" t="s">
        <v>16464</v>
      </c>
      <c r="S8989" t="s">
        <v>270</v>
      </c>
      <c r="T8989" t="b">
        <v>1</v>
      </c>
    </row>
    <row r="8990" spans="1:20" x14ac:dyDescent="0.25">
      <c r="A8990" t="s">
        <v>259</v>
      </c>
      <c r="B8990" t="s">
        <v>260</v>
      </c>
      <c r="C8990" t="s">
        <v>237</v>
      </c>
      <c r="D8990" t="s">
        <v>5325</v>
      </c>
      <c r="E8990" t="s">
        <v>8761</v>
      </c>
      <c r="F8990" t="s">
        <v>16465</v>
      </c>
      <c r="G8990" t="s">
        <v>16466</v>
      </c>
      <c r="H8990">
        <v>3.7349E-2</v>
      </c>
      <c r="I8990" t="s">
        <v>265</v>
      </c>
      <c r="J8990" t="s">
        <v>242</v>
      </c>
      <c r="K8990" t="s">
        <v>243</v>
      </c>
      <c r="L8990" t="s">
        <v>244</v>
      </c>
      <c r="M8990">
        <v>0</v>
      </c>
      <c r="N8990">
        <v>3.7349E-2</v>
      </c>
      <c r="O8990" t="s">
        <v>266</v>
      </c>
      <c r="P8990" t="s">
        <v>16467</v>
      </c>
      <c r="Q8990" t="s">
        <v>5330</v>
      </c>
      <c r="R8990" t="s">
        <v>16468</v>
      </c>
      <c r="S8990" t="s">
        <v>270</v>
      </c>
      <c r="T8990" t="b">
        <v>1</v>
      </c>
    </row>
    <row r="8991" spans="1:20" x14ac:dyDescent="0.25">
      <c r="A8991" t="s">
        <v>236</v>
      </c>
      <c r="B8991" t="s">
        <v>236</v>
      </c>
      <c r="C8991" t="s">
        <v>237</v>
      </c>
      <c r="D8991" t="s">
        <v>314</v>
      </c>
      <c r="F8991" t="s">
        <v>791</v>
      </c>
      <c r="G8991" t="s">
        <v>3752</v>
      </c>
      <c r="H8991">
        <v>4.0000000000000001E-3</v>
      </c>
      <c r="I8991" t="s">
        <v>254</v>
      </c>
      <c r="J8991" t="s">
        <v>242</v>
      </c>
      <c r="K8991" t="s">
        <v>243</v>
      </c>
      <c r="L8991" t="s">
        <v>244</v>
      </c>
      <c r="M8991">
        <v>0</v>
      </c>
      <c r="N8991">
        <v>4.0000000000000001E-3</v>
      </c>
      <c r="O8991" t="s">
        <v>569</v>
      </c>
      <c r="P8991" t="s">
        <v>6689</v>
      </c>
      <c r="Q8991" t="s">
        <v>318</v>
      </c>
      <c r="R8991" t="s">
        <v>1217</v>
      </c>
      <c r="S8991" t="s">
        <v>249</v>
      </c>
      <c r="T8991" t="b">
        <v>0</v>
      </c>
    </row>
    <row r="8992" spans="1:20" x14ac:dyDescent="0.25">
      <c r="A8992" t="s">
        <v>259</v>
      </c>
      <c r="B8992" t="s">
        <v>260</v>
      </c>
      <c r="C8992" t="s">
        <v>237</v>
      </c>
      <c r="D8992" t="s">
        <v>3088</v>
      </c>
      <c r="E8992" t="s">
        <v>9505</v>
      </c>
      <c r="F8992" t="s">
        <v>11292</v>
      </c>
      <c r="G8992" t="s">
        <v>11293</v>
      </c>
      <c r="H8992">
        <v>0.23</v>
      </c>
      <c r="I8992" t="s">
        <v>265</v>
      </c>
      <c r="J8992" t="s">
        <v>242</v>
      </c>
      <c r="K8992" t="s">
        <v>243</v>
      </c>
      <c r="L8992" t="s">
        <v>244</v>
      </c>
      <c r="M8992">
        <v>0</v>
      </c>
      <c r="N8992">
        <v>0.23</v>
      </c>
      <c r="O8992" t="s">
        <v>324</v>
      </c>
      <c r="P8992" t="s">
        <v>16469</v>
      </c>
      <c r="Q8992" t="s">
        <v>3092</v>
      </c>
      <c r="R8992" t="s">
        <v>16470</v>
      </c>
      <c r="S8992" t="s">
        <v>270</v>
      </c>
      <c r="T8992" t="b">
        <v>1</v>
      </c>
    </row>
    <row r="8993" spans="1:20" x14ac:dyDescent="0.25">
      <c r="A8993" t="s">
        <v>236</v>
      </c>
      <c r="B8993" t="s">
        <v>236</v>
      </c>
      <c r="C8993" t="s">
        <v>237</v>
      </c>
      <c r="D8993" t="s">
        <v>238</v>
      </c>
      <c r="E8993" t="s">
        <v>251</v>
      </c>
      <c r="F8993" t="s">
        <v>252</v>
      </c>
      <c r="G8993" t="s">
        <v>253</v>
      </c>
      <c r="H8993">
        <v>0</v>
      </c>
      <c r="I8993" t="s">
        <v>254</v>
      </c>
      <c r="J8993" t="s">
        <v>242</v>
      </c>
      <c r="K8993" t="s">
        <v>243</v>
      </c>
      <c r="L8993" t="s">
        <v>244</v>
      </c>
      <c r="M8993">
        <v>0</v>
      </c>
      <c r="N8993">
        <v>0</v>
      </c>
      <c r="O8993" t="s">
        <v>255</v>
      </c>
      <c r="P8993" t="s">
        <v>16471</v>
      </c>
      <c r="Q8993" t="s">
        <v>247</v>
      </c>
      <c r="R8993" t="s">
        <v>1612</v>
      </c>
      <c r="S8993" t="s">
        <v>249</v>
      </c>
      <c r="T8993" t="b">
        <v>1</v>
      </c>
    </row>
    <row r="8994" spans="1:20" x14ac:dyDescent="0.25">
      <c r="A8994" t="s">
        <v>259</v>
      </c>
      <c r="B8994" t="s">
        <v>260</v>
      </c>
      <c r="C8994" t="s">
        <v>237</v>
      </c>
      <c r="D8994" t="s">
        <v>2258</v>
      </c>
      <c r="E8994" t="s">
        <v>1317</v>
      </c>
      <c r="F8994" t="s">
        <v>1318</v>
      </c>
      <c r="G8994" t="s">
        <v>1319</v>
      </c>
      <c r="H8994">
        <v>0.84399999999999997</v>
      </c>
      <c r="I8994" t="s">
        <v>265</v>
      </c>
      <c r="J8994" t="s">
        <v>242</v>
      </c>
      <c r="K8994" t="s">
        <v>243</v>
      </c>
      <c r="L8994" t="s">
        <v>244</v>
      </c>
      <c r="M8994">
        <v>0</v>
      </c>
      <c r="N8994">
        <v>0.84399999999999997</v>
      </c>
      <c r="O8994" t="s">
        <v>386</v>
      </c>
      <c r="P8994" t="s">
        <v>2252</v>
      </c>
      <c r="Q8994" t="s">
        <v>2263</v>
      </c>
      <c r="R8994" t="s">
        <v>16472</v>
      </c>
      <c r="S8994" t="s">
        <v>270</v>
      </c>
      <c r="T8994" t="b">
        <v>1</v>
      </c>
    </row>
    <row r="8995" spans="1:20" x14ac:dyDescent="0.25">
      <c r="A8995" t="s">
        <v>259</v>
      </c>
      <c r="B8995" t="s">
        <v>260</v>
      </c>
      <c r="C8995" t="s">
        <v>294</v>
      </c>
      <c r="D8995" t="s">
        <v>2258</v>
      </c>
      <c r="E8995" t="s">
        <v>1317</v>
      </c>
      <c r="F8995" t="s">
        <v>1318</v>
      </c>
      <c r="G8995" t="s">
        <v>1319</v>
      </c>
      <c r="H8995">
        <v>0.29599999999999999</v>
      </c>
      <c r="I8995" t="s">
        <v>265</v>
      </c>
      <c r="J8995" t="s">
        <v>242</v>
      </c>
      <c r="K8995" t="s">
        <v>243</v>
      </c>
      <c r="L8995" t="s">
        <v>244</v>
      </c>
      <c r="M8995">
        <v>0</v>
      </c>
      <c r="N8995">
        <v>0.29599999999999999</v>
      </c>
      <c r="O8995" t="s">
        <v>1161</v>
      </c>
      <c r="P8995" t="s">
        <v>2252</v>
      </c>
      <c r="Q8995" t="s">
        <v>2263</v>
      </c>
      <c r="R8995" t="s">
        <v>16472</v>
      </c>
      <c r="S8995" t="s">
        <v>270</v>
      </c>
      <c r="T8995" t="b">
        <v>1</v>
      </c>
    </row>
    <row r="8996" spans="1:20" x14ac:dyDescent="0.25">
      <c r="A8996" t="s">
        <v>236</v>
      </c>
      <c r="B8996" t="s">
        <v>236</v>
      </c>
      <c r="C8996" t="s">
        <v>237</v>
      </c>
      <c r="D8996" t="s">
        <v>2924</v>
      </c>
      <c r="F8996" t="s">
        <v>559</v>
      </c>
      <c r="G8996" t="s">
        <v>15548</v>
      </c>
      <c r="H8996">
        <v>3.0300000000000001E-2</v>
      </c>
      <c r="I8996" t="s">
        <v>254</v>
      </c>
      <c r="J8996" t="s">
        <v>242</v>
      </c>
      <c r="K8996" t="s">
        <v>243</v>
      </c>
      <c r="L8996" t="s">
        <v>244</v>
      </c>
      <c r="M8996">
        <v>0</v>
      </c>
      <c r="N8996">
        <v>3.0300000000000001E-2</v>
      </c>
      <c r="O8996" t="s">
        <v>697</v>
      </c>
      <c r="P8996" t="s">
        <v>16473</v>
      </c>
      <c r="Q8996" t="s">
        <v>2927</v>
      </c>
      <c r="R8996" t="s">
        <v>5051</v>
      </c>
      <c r="S8996" t="s">
        <v>249</v>
      </c>
      <c r="T8996" t="b">
        <v>1</v>
      </c>
    </row>
    <row r="8997" spans="1:20" x14ac:dyDescent="0.25">
      <c r="A8997" t="s">
        <v>259</v>
      </c>
      <c r="B8997" t="s">
        <v>260</v>
      </c>
      <c r="C8997" t="s">
        <v>237</v>
      </c>
      <c r="D8997" t="s">
        <v>943</v>
      </c>
      <c r="E8997" t="s">
        <v>5714</v>
      </c>
      <c r="F8997" t="s">
        <v>14668</v>
      </c>
      <c r="G8997" t="s">
        <v>14668</v>
      </c>
      <c r="H8997">
        <v>0.28095799999999999</v>
      </c>
      <c r="I8997" t="s">
        <v>265</v>
      </c>
      <c r="J8997" t="s">
        <v>242</v>
      </c>
      <c r="K8997" t="s">
        <v>243</v>
      </c>
      <c r="L8997" t="s">
        <v>244</v>
      </c>
      <c r="M8997">
        <v>0</v>
      </c>
      <c r="N8997">
        <v>0.28095799999999999</v>
      </c>
      <c r="O8997" t="s">
        <v>372</v>
      </c>
      <c r="P8997" t="s">
        <v>16474</v>
      </c>
      <c r="Q8997" t="s">
        <v>947</v>
      </c>
      <c r="R8997" t="s">
        <v>16475</v>
      </c>
      <c r="S8997" t="s">
        <v>270</v>
      </c>
      <c r="T8997" t="b">
        <v>1</v>
      </c>
    </row>
    <row r="8998" spans="1:20" x14ac:dyDescent="0.25">
      <c r="A8998" t="s">
        <v>259</v>
      </c>
      <c r="B8998" t="s">
        <v>260</v>
      </c>
      <c r="C8998" t="s">
        <v>294</v>
      </c>
      <c r="D8998" t="s">
        <v>943</v>
      </c>
      <c r="E8998" t="s">
        <v>5714</v>
      </c>
      <c r="F8998" t="s">
        <v>14668</v>
      </c>
      <c r="G8998" t="s">
        <v>14668</v>
      </c>
      <c r="H8998">
        <v>0.113803</v>
      </c>
      <c r="I8998" t="s">
        <v>265</v>
      </c>
      <c r="J8998" t="s">
        <v>242</v>
      </c>
      <c r="K8998" t="s">
        <v>243</v>
      </c>
      <c r="L8998" t="s">
        <v>244</v>
      </c>
      <c r="M8998">
        <v>0</v>
      </c>
      <c r="N8998">
        <v>0.113803</v>
      </c>
      <c r="O8998" t="s">
        <v>372</v>
      </c>
      <c r="P8998" t="s">
        <v>16474</v>
      </c>
      <c r="Q8998" t="s">
        <v>947</v>
      </c>
      <c r="R8998" t="s">
        <v>16475</v>
      </c>
      <c r="S8998" t="s">
        <v>270</v>
      </c>
      <c r="T8998" t="b">
        <v>1</v>
      </c>
    </row>
    <row r="8999" spans="1:20" x14ac:dyDescent="0.25">
      <c r="A8999" t="s">
        <v>259</v>
      </c>
      <c r="B8999" t="s">
        <v>260</v>
      </c>
      <c r="C8999" t="s">
        <v>237</v>
      </c>
      <c r="D8999" t="s">
        <v>762</v>
      </c>
      <c r="E8999" t="s">
        <v>8374</v>
      </c>
      <c r="F8999" t="s">
        <v>14400</v>
      </c>
      <c r="G8999" t="s">
        <v>14401</v>
      </c>
      <c r="H8999">
        <v>0.65600000000000003</v>
      </c>
      <c r="I8999" t="s">
        <v>265</v>
      </c>
      <c r="J8999" t="s">
        <v>242</v>
      </c>
      <c r="K8999" t="s">
        <v>243</v>
      </c>
      <c r="L8999" t="s">
        <v>244</v>
      </c>
      <c r="M8999">
        <v>0</v>
      </c>
      <c r="N8999">
        <v>0.65600000000000003</v>
      </c>
      <c r="O8999" t="s">
        <v>266</v>
      </c>
      <c r="P8999" t="s">
        <v>16476</v>
      </c>
      <c r="Q8999" t="s">
        <v>766</v>
      </c>
      <c r="R8999" t="s">
        <v>16477</v>
      </c>
      <c r="S8999" t="s">
        <v>270</v>
      </c>
      <c r="T8999" t="b">
        <v>1</v>
      </c>
    </row>
    <row r="9000" spans="1:20" x14ac:dyDescent="0.25">
      <c r="A9000" t="s">
        <v>259</v>
      </c>
      <c r="B9000" t="s">
        <v>260</v>
      </c>
      <c r="C9000" t="s">
        <v>294</v>
      </c>
      <c r="D9000" t="s">
        <v>762</v>
      </c>
      <c r="E9000" t="s">
        <v>8374</v>
      </c>
      <c r="F9000" t="s">
        <v>14400</v>
      </c>
      <c r="G9000" t="s">
        <v>14401</v>
      </c>
      <c r="H9000">
        <v>0.18099999999999999</v>
      </c>
      <c r="I9000" t="s">
        <v>265</v>
      </c>
      <c r="J9000" t="s">
        <v>242</v>
      </c>
      <c r="K9000" t="s">
        <v>243</v>
      </c>
      <c r="L9000" t="s">
        <v>244</v>
      </c>
      <c r="M9000">
        <v>0</v>
      </c>
      <c r="N9000">
        <v>0.18099999999999999</v>
      </c>
      <c r="O9000" t="s">
        <v>266</v>
      </c>
      <c r="P9000" t="s">
        <v>16476</v>
      </c>
      <c r="Q9000" t="s">
        <v>766</v>
      </c>
      <c r="R9000" t="s">
        <v>16477</v>
      </c>
      <c r="S9000" t="s">
        <v>270</v>
      </c>
      <c r="T9000" t="b">
        <v>1</v>
      </c>
    </row>
    <row r="9001" spans="1:20" x14ac:dyDescent="0.25">
      <c r="A9001" t="s">
        <v>259</v>
      </c>
      <c r="B9001" t="s">
        <v>260</v>
      </c>
      <c r="C9001" t="s">
        <v>237</v>
      </c>
      <c r="D9001" t="s">
        <v>538</v>
      </c>
      <c r="E9001" t="s">
        <v>4083</v>
      </c>
      <c r="F9001" t="s">
        <v>15181</v>
      </c>
      <c r="G9001" t="s">
        <v>15181</v>
      </c>
      <c r="H9001">
        <v>8.64</v>
      </c>
      <c r="I9001" t="s">
        <v>265</v>
      </c>
      <c r="J9001" t="s">
        <v>242</v>
      </c>
      <c r="K9001" t="s">
        <v>243</v>
      </c>
      <c r="L9001" t="s">
        <v>244</v>
      </c>
      <c r="M9001">
        <v>0</v>
      </c>
      <c r="N9001">
        <v>8.64</v>
      </c>
      <c r="O9001" t="s">
        <v>290</v>
      </c>
      <c r="P9001" t="s">
        <v>16478</v>
      </c>
      <c r="Q9001" t="s">
        <v>542</v>
      </c>
      <c r="R9001" t="s">
        <v>16479</v>
      </c>
      <c r="S9001" t="s">
        <v>270</v>
      </c>
      <c r="T9001" t="b">
        <v>1</v>
      </c>
    </row>
    <row r="9002" spans="1:20" x14ac:dyDescent="0.25">
      <c r="A9002" t="s">
        <v>259</v>
      </c>
      <c r="B9002" t="s">
        <v>260</v>
      </c>
      <c r="C9002" t="s">
        <v>336</v>
      </c>
      <c r="D9002" t="s">
        <v>538</v>
      </c>
      <c r="E9002" t="s">
        <v>4083</v>
      </c>
      <c r="F9002" t="s">
        <v>15181</v>
      </c>
      <c r="G9002" t="s">
        <v>15181</v>
      </c>
      <c r="H9002">
        <v>56764</v>
      </c>
      <c r="I9002" t="s">
        <v>265</v>
      </c>
      <c r="J9002" t="s">
        <v>242</v>
      </c>
      <c r="K9002" t="s">
        <v>243</v>
      </c>
      <c r="L9002" t="s">
        <v>244</v>
      </c>
      <c r="M9002">
        <v>0</v>
      </c>
      <c r="N9002">
        <v>56764</v>
      </c>
      <c r="O9002" t="s">
        <v>290</v>
      </c>
      <c r="P9002" t="s">
        <v>16478</v>
      </c>
      <c r="Q9002" t="s">
        <v>542</v>
      </c>
      <c r="R9002" t="s">
        <v>16480</v>
      </c>
      <c r="S9002" t="s">
        <v>270</v>
      </c>
      <c r="T9002" t="b">
        <v>1</v>
      </c>
    </row>
    <row r="9003" spans="1:20" x14ac:dyDescent="0.25">
      <c r="A9003" t="s">
        <v>259</v>
      </c>
      <c r="B9003" t="s">
        <v>260</v>
      </c>
      <c r="C9003" t="s">
        <v>336</v>
      </c>
      <c r="D9003" t="s">
        <v>538</v>
      </c>
      <c r="E9003" t="s">
        <v>4083</v>
      </c>
      <c r="F9003" t="s">
        <v>15181</v>
      </c>
      <c r="G9003" t="s">
        <v>15181</v>
      </c>
      <c r="H9003">
        <v>113527</v>
      </c>
      <c r="I9003" t="s">
        <v>265</v>
      </c>
      <c r="J9003" t="s">
        <v>242</v>
      </c>
      <c r="K9003" t="s">
        <v>243</v>
      </c>
      <c r="L9003" t="s">
        <v>244</v>
      </c>
      <c r="M9003">
        <v>0</v>
      </c>
      <c r="N9003">
        <v>113527</v>
      </c>
      <c r="O9003" t="s">
        <v>290</v>
      </c>
      <c r="P9003" t="s">
        <v>16478</v>
      </c>
      <c r="Q9003" t="s">
        <v>542</v>
      </c>
      <c r="R9003" t="s">
        <v>16481</v>
      </c>
      <c r="S9003" t="s">
        <v>270</v>
      </c>
      <c r="T9003" t="b">
        <v>1</v>
      </c>
    </row>
    <row r="9004" spans="1:20" x14ac:dyDescent="0.25">
      <c r="A9004" t="s">
        <v>259</v>
      </c>
      <c r="B9004" t="s">
        <v>260</v>
      </c>
      <c r="C9004" t="s">
        <v>336</v>
      </c>
      <c r="D9004" t="s">
        <v>538</v>
      </c>
      <c r="E9004" t="s">
        <v>4083</v>
      </c>
      <c r="F9004" t="s">
        <v>15181</v>
      </c>
      <c r="G9004" t="s">
        <v>15181</v>
      </c>
      <c r="H9004">
        <v>126129</v>
      </c>
      <c r="I9004" t="s">
        <v>265</v>
      </c>
      <c r="J9004" t="s">
        <v>242</v>
      </c>
      <c r="K9004" t="s">
        <v>243</v>
      </c>
      <c r="L9004" t="s">
        <v>244</v>
      </c>
      <c r="M9004">
        <v>0</v>
      </c>
      <c r="N9004">
        <v>126129</v>
      </c>
      <c r="O9004" t="s">
        <v>290</v>
      </c>
      <c r="P9004" t="s">
        <v>16478</v>
      </c>
      <c r="Q9004" t="s">
        <v>542</v>
      </c>
      <c r="R9004" t="s">
        <v>16482</v>
      </c>
      <c r="S9004" t="s">
        <v>270</v>
      </c>
      <c r="T9004" t="b">
        <v>1</v>
      </c>
    </row>
    <row r="9005" spans="1:20" x14ac:dyDescent="0.25">
      <c r="A9005" t="s">
        <v>259</v>
      </c>
      <c r="B9005" t="s">
        <v>260</v>
      </c>
      <c r="C9005" t="s">
        <v>237</v>
      </c>
      <c r="D9005" t="s">
        <v>4238</v>
      </c>
      <c r="E9005" t="s">
        <v>5980</v>
      </c>
      <c r="F9005" t="s">
        <v>14585</v>
      </c>
      <c r="G9005" t="s">
        <v>14585</v>
      </c>
      <c r="H9005">
        <v>4.7699999999999996</v>
      </c>
      <c r="I9005" t="s">
        <v>265</v>
      </c>
      <c r="J9005" t="s">
        <v>242</v>
      </c>
      <c r="K9005" t="s">
        <v>243</v>
      </c>
      <c r="L9005" t="s">
        <v>244</v>
      </c>
      <c r="M9005">
        <v>0</v>
      </c>
      <c r="N9005">
        <v>4.7699999999999996</v>
      </c>
      <c r="O9005" t="s">
        <v>3404</v>
      </c>
      <c r="P9005" t="s">
        <v>16483</v>
      </c>
      <c r="Q9005" t="s">
        <v>4242</v>
      </c>
      <c r="R9005" t="s">
        <v>16484</v>
      </c>
      <c r="S9005" t="s">
        <v>270</v>
      </c>
      <c r="T9005" t="b">
        <v>1</v>
      </c>
    </row>
    <row r="9006" spans="1:20" x14ac:dyDescent="0.25">
      <c r="A9006" t="s">
        <v>259</v>
      </c>
      <c r="B9006" t="s">
        <v>260</v>
      </c>
      <c r="C9006" t="s">
        <v>294</v>
      </c>
      <c r="D9006" t="s">
        <v>4238</v>
      </c>
      <c r="E9006" t="s">
        <v>5980</v>
      </c>
      <c r="F9006" t="s">
        <v>14585</v>
      </c>
      <c r="G9006" t="s">
        <v>14585</v>
      </c>
      <c r="H9006">
        <v>3.96</v>
      </c>
      <c r="I9006" t="s">
        <v>265</v>
      </c>
      <c r="J9006" t="s">
        <v>242</v>
      </c>
      <c r="K9006" t="s">
        <v>243</v>
      </c>
      <c r="L9006" t="s">
        <v>244</v>
      </c>
      <c r="M9006">
        <v>0</v>
      </c>
      <c r="N9006">
        <v>3.96</v>
      </c>
      <c r="O9006" t="s">
        <v>3404</v>
      </c>
      <c r="P9006" t="s">
        <v>16483</v>
      </c>
      <c r="Q9006" t="s">
        <v>4242</v>
      </c>
      <c r="R9006" t="s">
        <v>16484</v>
      </c>
      <c r="S9006" t="s">
        <v>270</v>
      </c>
      <c r="T9006" t="b">
        <v>1</v>
      </c>
    </row>
    <row r="9007" spans="1:20" x14ac:dyDescent="0.25">
      <c r="A9007" t="s">
        <v>259</v>
      </c>
      <c r="B9007" t="s">
        <v>260</v>
      </c>
      <c r="C9007" t="s">
        <v>237</v>
      </c>
      <c r="D9007" t="s">
        <v>643</v>
      </c>
      <c r="E9007" t="s">
        <v>3468</v>
      </c>
      <c r="F9007" t="s">
        <v>4447</v>
      </c>
      <c r="G9007" t="s">
        <v>4447</v>
      </c>
      <c r="H9007">
        <v>1.008</v>
      </c>
      <c r="I9007" t="s">
        <v>265</v>
      </c>
      <c r="J9007" t="s">
        <v>242</v>
      </c>
      <c r="K9007" t="s">
        <v>243</v>
      </c>
      <c r="L9007" t="s">
        <v>244</v>
      </c>
      <c r="M9007">
        <v>0</v>
      </c>
      <c r="N9007">
        <v>1.008</v>
      </c>
      <c r="O9007" t="s">
        <v>324</v>
      </c>
      <c r="P9007" t="s">
        <v>12970</v>
      </c>
      <c r="Q9007" t="s">
        <v>647</v>
      </c>
      <c r="R9007" t="s">
        <v>16485</v>
      </c>
      <c r="S9007" t="s">
        <v>270</v>
      </c>
      <c r="T9007" t="b">
        <v>1</v>
      </c>
    </row>
    <row r="9008" spans="1:20" x14ac:dyDescent="0.25">
      <c r="A9008" t="s">
        <v>259</v>
      </c>
      <c r="B9008" t="s">
        <v>260</v>
      </c>
      <c r="C9008" t="s">
        <v>336</v>
      </c>
      <c r="D9008" t="s">
        <v>643</v>
      </c>
      <c r="E9008" t="s">
        <v>3468</v>
      </c>
      <c r="F9008" t="s">
        <v>4447</v>
      </c>
      <c r="G9008" t="s">
        <v>4447</v>
      </c>
      <c r="H9008">
        <v>5210</v>
      </c>
      <c r="I9008" t="s">
        <v>265</v>
      </c>
      <c r="J9008" t="s">
        <v>242</v>
      </c>
      <c r="K9008" t="s">
        <v>243</v>
      </c>
      <c r="L9008" t="s">
        <v>244</v>
      </c>
      <c r="M9008">
        <v>0</v>
      </c>
      <c r="N9008">
        <v>5210</v>
      </c>
      <c r="O9008" t="s">
        <v>324</v>
      </c>
      <c r="P9008" t="s">
        <v>12970</v>
      </c>
      <c r="Q9008" t="s">
        <v>647</v>
      </c>
      <c r="R9008" t="s">
        <v>16486</v>
      </c>
      <c r="S9008" t="s">
        <v>270</v>
      </c>
      <c r="T9008" t="b">
        <v>1</v>
      </c>
    </row>
    <row r="9009" spans="1:20" x14ac:dyDescent="0.25">
      <c r="A9009" t="s">
        <v>259</v>
      </c>
      <c r="B9009" t="s">
        <v>260</v>
      </c>
      <c r="C9009" t="s">
        <v>336</v>
      </c>
      <c r="D9009" t="s">
        <v>643</v>
      </c>
      <c r="E9009" t="s">
        <v>3468</v>
      </c>
      <c r="F9009" t="s">
        <v>4447</v>
      </c>
      <c r="G9009" t="s">
        <v>4447</v>
      </c>
      <c r="H9009">
        <v>10066</v>
      </c>
      <c r="I9009" t="s">
        <v>265</v>
      </c>
      <c r="J9009" t="s">
        <v>242</v>
      </c>
      <c r="K9009" t="s">
        <v>243</v>
      </c>
      <c r="L9009" t="s">
        <v>244</v>
      </c>
      <c r="M9009">
        <v>0</v>
      </c>
      <c r="N9009">
        <v>10066</v>
      </c>
      <c r="O9009" t="s">
        <v>324</v>
      </c>
      <c r="P9009" t="s">
        <v>12970</v>
      </c>
      <c r="Q9009" t="s">
        <v>647</v>
      </c>
      <c r="R9009" t="s">
        <v>16487</v>
      </c>
      <c r="S9009" t="s">
        <v>270</v>
      </c>
      <c r="T9009" t="b">
        <v>1</v>
      </c>
    </row>
    <row r="9010" spans="1:20" x14ac:dyDescent="0.25">
      <c r="A9010" t="s">
        <v>236</v>
      </c>
      <c r="B9010" t="s">
        <v>236</v>
      </c>
      <c r="C9010" t="s">
        <v>237</v>
      </c>
      <c r="D9010" t="s">
        <v>250</v>
      </c>
      <c r="E9010" t="s">
        <v>251</v>
      </c>
      <c r="F9010" t="s">
        <v>455</v>
      </c>
      <c r="G9010" t="s">
        <v>8575</v>
      </c>
      <c r="H9010">
        <v>0.26</v>
      </c>
      <c r="I9010" t="s">
        <v>254</v>
      </c>
      <c r="J9010" t="s">
        <v>242</v>
      </c>
      <c r="K9010" t="s">
        <v>243</v>
      </c>
      <c r="L9010" t="s">
        <v>244</v>
      </c>
      <c r="M9010">
        <v>0</v>
      </c>
      <c r="N9010">
        <v>0.26</v>
      </c>
      <c r="O9010" t="s">
        <v>255</v>
      </c>
      <c r="P9010" t="s">
        <v>16488</v>
      </c>
      <c r="Q9010" t="s">
        <v>257</v>
      </c>
      <c r="R9010" t="s">
        <v>1828</v>
      </c>
      <c r="S9010" t="s">
        <v>249</v>
      </c>
      <c r="T9010" t="b">
        <v>1</v>
      </c>
    </row>
    <row r="9011" spans="1:20" x14ac:dyDescent="0.25">
      <c r="A9011" t="s">
        <v>259</v>
      </c>
      <c r="B9011" t="s">
        <v>260</v>
      </c>
      <c r="C9011" t="s">
        <v>237</v>
      </c>
      <c r="D9011" t="s">
        <v>1765</v>
      </c>
      <c r="E9011" t="s">
        <v>16489</v>
      </c>
      <c r="F9011" t="s">
        <v>11269</v>
      </c>
      <c r="G9011" t="s">
        <v>16490</v>
      </c>
      <c r="H9011">
        <v>1.17</v>
      </c>
      <c r="I9011" t="s">
        <v>265</v>
      </c>
      <c r="J9011" t="s">
        <v>242</v>
      </c>
      <c r="K9011" t="s">
        <v>243</v>
      </c>
      <c r="L9011" t="s">
        <v>244</v>
      </c>
      <c r="M9011">
        <v>0</v>
      </c>
      <c r="N9011">
        <v>1.17</v>
      </c>
      <c r="O9011" t="s">
        <v>1769</v>
      </c>
      <c r="P9011" t="s">
        <v>16491</v>
      </c>
      <c r="Q9011" t="s">
        <v>1771</v>
      </c>
      <c r="R9011" t="s">
        <v>16492</v>
      </c>
      <c r="S9011" t="s">
        <v>270</v>
      </c>
      <c r="T9011" t="b">
        <v>0</v>
      </c>
    </row>
    <row r="9012" spans="1:20" x14ac:dyDescent="0.25">
      <c r="A9012" t="s">
        <v>259</v>
      </c>
      <c r="B9012" t="s">
        <v>260</v>
      </c>
      <c r="C9012" t="s">
        <v>237</v>
      </c>
      <c r="D9012" t="s">
        <v>1884</v>
      </c>
      <c r="E9012" t="s">
        <v>3828</v>
      </c>
      <c r="F9012" t="s">
        <v>7300</v>
      </c>
      <c r="G9012" t="s">
        <v>7301</v>
      </c>
      <c r="H9012">
        <v>1.024</v>
      </c>
      <c r="I9012" t="s">
        <v>265</v>
      </c>
      <c r="J9012" t="s">
        <v>242</v>
      </c>
      <c r="K9012" t="s">
        <v>243</v>
      </c>
      <c r="L9012" t="s">
        <v>244</v>
      </c>
      <c r="M9012">
        <v>0</v>
      </c>
      <c r="N9012">
        <v>1.024</v>
      </c>
      <c r="O9012" t="s">
        <v>310</v>
      </c>
      <c r="P9012" t="s">
        <v>16493</v>
      </c>
      <c r="Q9012" t="s">
        <v>1888</v>
      </c>
      <c r="R9012" t="s">
        <v>16494</v>
      </c>
      <c r="S9012" t="s">
        <v>270</v>
      </c>
      <c r="T9012" t="b">
        <v>1</v>
      </c>
    </row>
    <row r="9013" spans="1:20" x14ac:dyDescent="0.25">
      <c r="A9013" t="s">
        <v>259</v>
      </c>
      <c r="B9013" t="s">
        <v>260</v>
      </c>
      <c r="C9013" t="s">
        <v>294</v>
      </c>
      <c r="D9013" t="s">
        <v>1884</v>
      </c>
      <c r="E9013" t="s">
        <v>3828</v>
      </c>
      <c r="F9013" t="s">
        <v>7300</v>
      </c>
      <c r="G9013" t="s">
        <v>7301</v>
      </c>
      <c r="H9013">
        <v>0.218</v>
      </c>
      <c r="I9013" t="s">
        <v>265</v>
      </c>
      <c r="J9013" t="s">
        <v>242</v>
      </c>
      <c r="K9013" t="s">
        <v>243</v>
      </c>
      <c r="L9013" t="s">
        <v>244</v>
      </c>
      <c r="M9013">
        <v>0</v>
      </c>
      <c r="N9013">
        <v>0.218</v>
      </c>
      <c r="O9013" t="s">
        <v>310</v>
      </c>
      <c r="P9013" t="s">
        <v>16493</v>
      </c>
      <c r="Q9013" t="s">
        <v>1888</v>
      </c>
      <c r="R9013" t="s">
        <v>16494</v>
      </c>
      <c r="S9013" t="s">
        <v>270</v>
      </c>
      <c r="T9013" t="b">
        <v>1</v>
      </c>
    </row>
    <row r="9014" spans="1:20" x14ac:dyDescent="0.25">
      <c r="A9014" t="s">
        <v>236</v>
      </c>
      <c r="B9014" t="s">
        <v>236</v>
      </c>
      <c r="C9014" t="s">
        <v>237</v>
      </c>
      <c r="D9014" t="s">
        <v>392</v>
      </c>
      <c r="E9014" t="s">
        <v>251</v>
      </c>
      <c r="F9014" t="s">
        <v>1520</v>
      </c>
      <c r="G9014" t="s">
        <v>4523</v>
      </c>
      <c r="H9014">
        <v>0</v>
      </c>
      <c r="I9014" t="s">
        <v>241</v>
      </c>
      <c r="J9014" t="s">
        <v>242</v>
      </c>
      <c r="K9014" t="s">
        <v>243</v>
      </c>
      <c r="L9014" t="s">
        <v>244</v>
      </c>
      <c r="M9014">
        <v>0</v>
      </c>
      <c r="N9014">
        <v>0</v>
      </c>
      <c r="O9014" t="s">
        <v>255</v>
      </c>
      <c r="P9014" t="s">
        <v>16495</v>
      </c>
      <c r="Q9014" t="s">
        <v>397</v>
      </c>
      <c r="R9014" t="s">
        <v>3131</v>
      </c>
      <c r="S9014" t="s">
        <v>249</v>
      </c>
      <c r="T9014" t="b">
        <v>1</v>
      </c>
    </row>
    <row r="9015" spans="1:20" x14ac:dyDescent="0.25">
      <c r="A9015" t="s">
        <v>259</v>
      </c>
      <c r="B9015" t="s">
        <v>260</v>
      </c>
      <c r="C9015" t="s">
        <v>237</v>
      </c>
      <c r="D9015" t="s">
        <v>1718</v>
      </c>
      <c r="E9015" t="s">
        <v>2293</v>
      </c>
      <c r="F9015" t="s">
        <v>2293</v>
      </c>
      <c r="G9015" t="s">
        <v>3243</v>
      </c>
      <c r="H9015">
        <v>4.68</v>
      </c>
      <c r="I9015" t="s">
        <v>265</v>
      </c>
      <c r="J9015" t="s">
        <v>242</v>
      </c>
      <c r="K9015" t="s">
        <v>243</v>
      </c>
      <c r="L9015" t="s">
        <v>244</v>
      </c>
      <c r="M9015">
        <v>0</v>
      </c>
      <c r="N9015">
        <v>4.68</v>
      </c>
      <c r="O9015" t="s">
        <v>266</v>
      </c>
      <c r="P9015" t="s">
        <v>16496</v>
      </c>
      <c r="Q9015" t="s">
        <v>1722</v>
      </c>
      <c r="R9015" t="s">
        <v>16497</v>
      </c>
      <c r="S9015" t="s">
        <v>270</v>
      </c>
      <c r="T9015" t="b">
        <v>1</v>
      </c>
    </row>
    <row r="9016" spans="1:20" x14ac:dyDescent="0.25">
      <c r="A9016" t="s">
        <v>259</v>
      </c>
      <c r="B9016" t="s">
        <v>260</v>
      </c>
      <c r="C9016" t="s">
        <v>294</v>
      </c>
      <c r="D9016" t="s">
        <v>1718</v>
      </c>
      <c r="E9016" t="s">
        <v>2293</v>
      </c>
      <c r="F9016" t="s">
        <v>2293</v>
      </c>
      <c r="G9016" t="s">
        <v>3243</v>
      </c>
      <c r="H9016">
        <v>2.472</v>
      </c>
      <c r="I9016" t="s">
        <v>265</v>
      </c>
      <c r="J9016" t="s">
        <v>242</v>
      </c>
      <c r="K9016" t="s">
        <v>243</v>
      </c>
      <c r="L9016" t="s">
        <v>244</v>
      </c>
      <c r="M9016">
        <v>0</v>
      </c>
      <c r="N9016">
        <v>2.472</v>
      </c>
      <c r="O9016" t="s">
        <v>266</v>
      </c>
      <c r="P9016" t="s">
        <v>16496</v>
      </c>
      <c r="Q9016" t="s">
        <v>1722</v>
      </c>
      <c r="R9016" t="s">
        <v>16497</v>
      </c>
      <c r="S9016" t="s">
        <v>270</v>
      </c>
      <c r="T9016" t="b">
        <v>1</v>
      </c>
    </row>
    <row r="9017" spans="1:20" x14ac:dyDescent="0.25">
      <c r="A9017" t="s">
        <v>236</v>
      </c>
      <c r="B9017" t="s">
        <v>236</v>
      </c>
      <c r="C9017" t="s">
        <v>237</v>
      </c>
      <c r="D9017" t="s">
        <v>250</v>
      </c>
      <c r="F9017" t="s">
        <v>567</v>
      </c>
      <c r="G9017" t="s">
        <v>9233</v>
      </c>
      <c r="H9017">
        <v>6.5000000000000002E-2</v>
      </c>
      <c r="I9017" t="s">
        <v>254</v>
      </c>
      <c r="J9017" t="s">
        <v>242</v>
      </c>
      <c r="K9017" t="s">
        <v>243</v>
      </c>
      <c r="L9017" t="s">
        <v>244</v>
      </c>
      <c r="M9017">
        <v>0</v>
      </c>
      <c r="N9017">
        <v>6.5000000000000002E-2</v>
      </c>
      <c r="O9017" t="s">
        <v>546</v>
      </c>
      <c r="P9017" t="s">
        <v>16498</v>
      </c>
      <c r="Q9017" t="s">
        <v>257</v>
      </c>
      <c r="R9017" t="s">
        <v>9629</v>
      </c>
      <c r="S9017" t="s">
        <v>249</v>
      </c>
      <c r="T9017" t="b">
        <v>1</v>
      </c>
    </row>
    <row r="9018" spans="1:20" x14ac:dyDescent="0.25">
      <c r="A9018" t="s">
        <v>259</v>
      </c>
      <c r="B9018" t="s">
        <v>260</v>
      </c>
      <c r="C9018" t="s">
        <v>237</v>
      </c>
      <c r="D9018" t="s">
        <v>875</v>
      </c>
      <c r="E9018" t="s">
        <v>5151</v>
      </c>
      <c r="F9018" t="s">
        <v>5152</v>
      </c>
      <c r="G9018" t="s">
        <v>5152</v>
      </c>
      <c r="H9018">
        <v>47.314</v>
      </c>
      <c r="I9018" t="s">
        <v>265</v>
      </c>
      <c r="J9018" t="s">
        <v>242</v>
      </c>
      <c r="K9018" t="s">
        <v>243</v>
      </c>
      <c r="L9018" t="s">
        <v>244</v>
      </c>
      <c r="M9018">
        <v>0</v>
      </c>
      <c r="N9018">
        <v>47.314</v>
      </c>
      <c r="O9018" t="s">
        <v>283</v>
      </c>
      <c r="P9018" t="s">
        <v>11505</v>
      </c>
      <c r="Q9018" t="s">
        <v>879</v>
      </c>
      <c r="R9018" t="s">
        <v>16499</v>
      </c>
      <c r="S9018" t="s">
        <v>270</v>
      </c>
      <c r="T9018" t="b">
        <v>0</v>
      </c>
    </row>
    <row r="9019" spans="1:20" x14ac:dyDescent="0.25">
      <c r="A9019" t="s">
        <v>259</v>
      </c>
      <c r="B9019" t="s">
        <v>260</v>
      </c>
      <c r="C9019" t="s">
        <v>294</v>
      </c>
      <c r="D9019" t="s">
        <v>875</v>
      </c>
      <c r="E9019" t="s">
        <v>5151</v>
      </c>
      <c r="F9019" t="s">
        <v>5152</v>
      </c>
      <c r="G9019" t="s">
        <v>5152</v>
      </c>
      <c r="H9019">
        <v>19.829999999999998</v>
      </c>
      <c r="I9019" t="s">
        <v>265</v>
      </c>
      <c r="J9019" t="s">
        <v>242</v>
      </c>
      <c r="K9019" t="s">
        <v>243</v>
      </c>
      <c r="L9019" t="s">
        <v>244</v>
      </c>
      <c r="M9019">
        <v>0</v>
      </c>
      <c r="N9019">
        <v>19.829999999999998</v>
      </c>
      <c r="O9019" t="s">
        <v>283</v>
      </c>
      <c r="P9019" t="s">
        <v>11505</v>
      </c>
      <c r="Q9019" t="s">
        <v>879</v>
      </c>
      <c r="R9019" t="s">
        <v>16499</v>
      </c>
      <c r="S9019" t="s">
        <v>270</v>
      </c>
      <c r="T9019" t="b">
        <v>0</v>
      </c>
    </row>
    <row r="9020" spans="1:20" x14ac:dyDescent="0.25">
      <c r="A9020" t="s">
        <v>259</v>
      </c>
      <c r="B9020" t="s">
        <v>260</v>
      </c>
      <c r="C9020" t="s">
        <v>237</v>
      </c>
      <c r="D9020" t="s">
        <v>796</v>
      </c>
      <c r="E9020" t="s">
        <v>2655</v>
      </c>
      <c r="F9020" t="s">
        <v>7788</v>
      </c>
      <c r="G9020" t="s">
        <v>7788</v>
      </c>
      <c r="H9020">
        <v>2.1800000000000002</v>
      </c>
      <c r="I9020" t="s">
        <v>265</v>
      </c>
      <c r="J9020" t="s">
        <v>242</v>
      </c>
      <c r="K9020" t="s">
        <v>243</v>
      </c>
      <c r="L9020" t="s">
        <v>244</v>
      </c>
      <c r="M9020">
        <v>0</v>
      </c>
      <c r="N9020">
        <v>2.1800000000000002</v>
      </c>
      <c r="O9020" t="s">
        <v>324</v>
      </c>
      <c r="P9020" t="s">
        <v>16500</v>
      </c>
      <c r="Q9020" t="s">
        <v>800</v>
      </c>
      <c r="R9020" t="s">
        <v>16501</v>
      </c>
      <c r="S9020" t="s">
        <v>270</v>
      </c>
      <c r="T9020" t="b">
        <v>1</v>
      </c>
    </row>
    <row r="9021" spans="1:20" x14ac:dyDescent="0.25">
      <c r="A9021" t="s">
        <v>259</v>
      </c>
      <c r="B9021" t="s">
        <v>260</v>
      </c>
      <c r="C9021" t="s">
        <v>294</v>
      </c>
      <c r="D9021" t="s">
        <v>796</v>
      </c>
      <c r="E9021" t="s">
        <v>2655</v>
      </c>
      <c r="F9021" t="s">
        <v>7788</v>
      </c>
      <c r="G9021" t="s">
        <v>7788</v>
      </c>
      <c r="H9021">
        <v>1.26</v>
      </c>
      <c r="I9021" t="s">
        <v>265</v>
      </c>
      <c r="J9021" t="s">
        <v>242</v>
      </c>
      <c r="K9021" t="s">
        <v>243</v>
      </c>
      <c r="L9021" t="s">
        <v>244</v>
      </c>
      <c r="M9021">
        <v>0</v>
      </c>
      <c r="N9021">
        <v>1.26</v>
      </c>
      <c r="O9021" t="s">
        <v>324</v>
      </c>
      <c r="P9021" t="s">
        <v>16500</v>
      </c>
      <c r="Q9021" t="s">
        <v>800</v>
      </c>
      <c r="R9021" t="s">
        <v>16501</v>
      </c>
      <c r="S9021" t="s">
        <v>270</v>
      </c>
      <c r="T9021" t="b">
        <v>1</v>
      </c>
    </row>
    <row r="9022" spans="1:20" x14ac:dyDescent="0.25">
      <c r="A9022" t="s">
        <v>259</v>
      </c>
      <c r="B9022" t="s">
        <v>260</v>
      </c>
      <c r="C9022" t="s">
        <v>237</v>
      </c>
      <c r="D9022" t="s">
        <v>1588</v>
      </c>
      <c r="E9022" t="s">
        <v>1456</v>
      </c>
      <c r="F9022" t="s">
        <v>13577</v>
      </c>
      <c r="G9022" t="s">
        <v>13577</v>
      </c>
      <c r="H9022">
        <v>3.2063999999999999</v>
      </c>
      <c r="I9022" t="s">
        <v>265</v>
      </c>
      <c r="J9022" t="s">
        <v>242</v>
      </c>
      <c r="K9022" t="s">
        <v>243</v>
      </c>
      <c r="L9022" t="s">
        <v>244</v>
      </c>
      <c r="M9022">
        <v>0</v>
      </c>
      <c r="N9022">
        <v>3.2063999999999999</v>
      </c>
      <c r="O9022" t="s">
        <v>298</v>
      </c>
      <c r="P9022" t="s">
        <v>16502</v>
      </c>
      <c r="Q9022" t="s">
        <v>1592</v>
      </c>
      <c r="R9022" t="s">
        <v>16503</v>
      </c>
      <c r="S9022" t="s">
        <v>270</v>
      </c>
      <c r="T9022" t="b">
        <v>1</v>
      </c>
    </row>
    <row r="9023" spans="1:20" x14ac:dyDescent="0.25">
      <c r="A9023" t="s">
        <v>259</v>
      </c>
      <c r="B9023" t="s">
        <v>260</v>
      </c>
      <c r="C9023" t="s">
        <v>237</v>
      </c>
      <c r="D9023" t="s">
        <v>635</v>
      </c>
      <c r="E9023" t="s">
        <v>1194</v>
      </c>
      <c r="F9023" t="s">
        <v>1195</v>
      </c>
      <c r="G9023" t="s">
        <v>1195</v>
      </c>
      <c r="H9023">
        <v>1.44E-2</v>
      </c>
      <c r="I9023" t="s">
        <v>265</v>
      </c>
      <c r="J9023" t="s">
        <v>242</v>
      </c>
      <c r="K9023" t="s">
        <v>243</v>
      </c>
      <c r="L9023" t="s">
        <v>244</v>
      </c>
      <c r="M9023">
        <v>0</v>
      </c>
      <c r="N9023">
        <v>1.44E-2</v>
      </c>
      <c r="O9023" t="s">
        <v>372</v>
      </c>
      <c r="P9023" t="s">
        <v>16504</v>
      </c>
      <c r="Q9023" t="s">
        <v>639</v>
      </c>
      <c r="R9023" t="s">
        <v>16505</v>
      </c>
      <c r="S9023" t="s">
        <v>270</v>
      </c>
      <c r="T9023" t="b">
        <v>1</v>
      </c>
    </row>
    <row r="9024" spans="1:20" x14ac:dyDescent="0.25">
      <c r="A9024" t="s">
        <v>259</v>
      </c>
      <c r="B9024" t="s">
        <v>260</v>
      </c>
      <c r="C9024" t="s">
        <v>237</v>
      </c>
      <c r="D9024" t="s">
        <v>1025</v>
      </c>
      <c r="E9024" t="s">
        <v>753</v>
      </c>
      <c r="F9024" t="s">
        <v>753</v>
      </c>
      <c r="G9024" t="s">
        <v>754</v>
      </c>
      <c r="H9024">
        <v>4.5199999999999996</v>
      </c>
      <c r="I9024" t="s">
        <v>265</v>
      </c>
      <c r="J9024" t="s">
        <v>242</v>
      </c>
      <c r="K9024" t="s">
        <v>243</v>
      </c>
      <c r="L9024" t="s">
        <v>244</v>
      </c>
      <c r="M9024">
        <v>0</v>
      </c>
      <c r="N9024">
        <v>4.5199999999999996</v>
      </c>
      <c r="O9024" t="s">
        <v>660</v>
      </c>
      <c r="P9024" t="s">
        <v>16506</v>
      </c>
      <c r="Q9024" t="s">
        <v>1029</v>
      </c>
      <c r="R9024" t="s">
        <v>16507</v>
      </c>
      <c r="S9024" t="s">
        <v>270</v>
      </c>
      <c r="T9024" t="b">
        <v>1</v>
      </c>
    </row>
    <row r="9025" spans="1:20" x14ac:dyDescent="0.25">
      <c r="A9025" t="s">
        <v>259</v>
      </c>
      <c r="B9025" t="s">
        <v>260</v>
      </c>
      <c r="C9025" t="s">
        <v>336</v>
      </c>
      <c r="D9025" t="s">
        <v>1025</v>
      </c>
      <c r="E9025" t="s">
        <v>753</v>
      </c>
      <c r="F9025" t="s">
        <v>753</v>
      </c>
      <c r="G9025" t="s">
        <v>754</v>
      </c>
      <c r="H9025">
        <v>25341</v>
      </c>
      <c r="I9025" t="s">
        <v>265</v>
      </c>
      <c r="J9025" t="s">
        <v>242</v>
      </c>
      <c r="K9025" t="s">
        <v>243</v>
      </c>
      <c r="L9025" t="s">
        <v>244</v>
      </c>
      <c r="M9025">
        <v>0</v>
      </c>
      <c r="N9025">
        <v>25341</v>
      </c>
      <c r="O9025" t="s">
        <v>660</v>
      </c>
      <c r="P9025" t="s">
        <v>16506</v>
      </c>
      <c r="Q9025" t="s">
        <v>1029</v>
      </c>
      <c r="R9025" t="s">
        <v>16508</v>
      </c>
      <c r="S9025" t="s">
        <v>270</v>
      </c>
      <c r="T9025" t="b">
        <v>1</v>
      </c>
    </row>
    <row r="9026" spans="1:20" x14ac:dyDescent="0.25">
      <c r="A9026" t="s">
        <v>259</v>
      </c>
      <c r="B9026" t="s">
        <v>260</v>
      </c>
      <c r="C9026" t="s">
        <v>336</v>
      </c>
      <c r="D9026" t="s">
        <v>1025</v>
      </c>
      <c r="E9026" t="s">
        <v>753</v>
      </c>
      <c r="F9026" t="s">
        <v>753</v>
      </c>
      <c r="G9026" t="s">
        <v>754</v>
      </c>
      <c r="H9026">
        <v>52266</v>
      </c>
      <c r="I9026" t="s">
        <v>265</v>
      </c>
      <c r="J9026" t="s">
        <v>242</v>
      </c>
      <c r="K9026" t="s">
        <v>243</v>
      </c>
      <c r="L9026" t="s">
        <v>244</v>
      </c>
      <c r="M9026">
        <v>0</v>
      </c>
      <c r="N9026">
        <v>52266</v>
      </c>
      <c r="O9026" t="s">
        <v>660</v>
      </c>
      <c r="P9026" t="s">
        <v>16506</v>
      </c>
      <c r="Q9026" t="s">
        <v>1029</v>
      </c>
      <c r="R9026" t="s">
        <v>16509</v>
      </c>
      <c r="S9026" t="s">
        <v>270</v>
      </c>
      <c r="T9026" t="b">
        <v>1</v>
      </c>
    </row>
    <row r="9027" spans="1:20" x14ac:dyDescent="0.25">
      <c r="A9027" t="s">
        <v>259</v>
      </c>
      <c r="B9027" t="s">
        <v>260</v>
      </c>
      <c r="C9027" t="s">
        <v>237</v>
      </c>
      <c r="D9027" t="s">
        <v>627</v>
      </c>
      <c r="E9027" t="s">
        <v>3796</v>
      </c>
      <c r="F9027" t="s">
        <v>4864</v>
      </c>
      <c r="G9027" t="s">
        <v>4864</v>
      </c>
      <c r="H9027">
        <v>0.13006100000000001</v>
      </c>
      <c r="I9027" t="s">
        <v>265</v>
      </c>
      <c r="J9027" t="s">
        <v>242</v>
      </c>
      <c r="K9027" t="s">
        <v>243</v>
      </c>
      <c r="L9027" t="s">
        <v>244</v>
      </c>
      <c r="M9027">
        <v>0</v>
      </c>
      <c r="N9027">
        <v>0.13006100000000001</v>
      </c>
      <c r="O9027" t="s">
        <v>372</v>
      </c>
      <c r="P9027" t="s">
        <v>16510</v>
      </c>
      <c r="Q9027" t="s">
        <v>631</v>
      </c>
      <c r="R9027" t="s">
        <v>16511</v>
      </c>
      <c r="S9027" t="s">
        <v>270</v>
      </c>
      <c r="T9027" t="b">
        <v>1</v>
      </c>
    </row>
    <row r="9028" spans="1:20" x14ac:dyDescent="0.25">
      <c r="A9028" t="s">
        <v>259</v>
      </c>
      <c r="B9028" t="s">
        <v>260</v>
      </c>
      <c r="C9028" t="s">
        <v>237</v>
      </c>
      <c r="D9028" t="s">
        <v>524</v>
      </c>
      <c r="E9028" t="s">
        <v>6513</v>
      </c>
      <c r="F9028" t="s">
        <v>6513</v>
      </c>
      <c r="G9028" t="s">
        <v>16512</v>
      </c>
      <c r="H9028">
        <v>0.52400000000000002</v>
      </c>
      <c r="I9028" t="s">
        <v>265</v>
      </c>
      <c r="J9028" t="s">
        <v>242</v>
      </c>
      <c r="K9028" t="s">
        <v>243</v>
      </c>
      <c r="L9028" t="s">
        <v>244</v>
      </c>
      <c r="M9028">
        <v>0</v>
      </c>
      <c r="N9028">
        <v>0.52400000000000002</v>
      </c>
      <c r="O9028" t="s">
        <v>266</v>
      </c>
      <c r="P9028" t="s">
        <v>16513</v>
      </c>
      <c r="Q9028" t="s">
        <v>528</v>
      </c>
      <c r="R9028" t="s">
        <v>16514</v>
      </c>
      <c r="S9028" t="s">
        <v>270</v>
      </c>
      <c r="T9028" t="b">
        <v>1</v>
      </c>
    </row>
    <row r="9029" spans="1:20" x14ac:dyDescent="0.25">
      <c r="A9029" t="s">
        <v>259</v>
      </c>
      <c r="B9029" t="s">
        <v>260</v>
      </c>
      <c r="C9029" t="s">
        <v>237</v>
      </c>
      <c r="D9029" t="s">
        <v>980</v>
      </c>
      <c r="E9029" t="s">
        <v>719</v>
      </c>
      <c r="F9029" t="s">
        <v>15378</v>
      </c>
      <c r="G9029" t="s">
        <v>15379</v>
      </c>
      <c r="H9029">
        <v>3.008</v>
      </c>
      <c r="I9029" t="s">
        <v>265</v>
      </c>
      <c r="J9029" t="s">
        <v>242</v>
      </c>
      <c r="K9029" t="s">
        <v>243</v>
      </c>
      <c r="L9029" t="s">
        <v>244</v>
      </c>
      <c r="M9029">
        <v>0</v>
      </c>
      <c r="N9029">
        <v>3.008</v>
      </c>
      <c r="O9029" t="s">
        <v>652</v>
      </c>
      <c r="P9029" t="s">
        <v>10534</v>
      </c>
      <c r="Q9029" t="s">
        <v>985</v>
      </c>
      <c r="R9029" t="s">
        <v>16515</v>
      </c>
      <c r="S9029" t="s">
        <v>270</v>
      </c>
      <c r="T9029" t="b">
        <v>1</v>
      </c>
    </row>
    <row r="9030" spans="1:20" x14ac:dyDescent="0.25">
      <c r="A9030" t="s">
        <v>259</v>
      </c>
      <c r="B9030" t="s">
        <v>260</v>
      </c>
      <c r="C9030" t="s">
        <v>294</v>
      </c>
      <c r="D9030" t="s">
        <v>980</v>
      </c>
      <c r="E9030" t="s">
        <v>719</v>
      </c>
      <c r="F9030" t="s">
        <v>15378</v>
      </c>
      <c r="G9030" t="s">
        <v>15379</v>
      </c>
      <c r="H9030">
        <v>1.536</v>
      </c>
      <c r="I9030" t="s">
        <v>265</v>
      </c>
      <c r="J9030" t="s">
        <v>242</v>
      </c>
      <c r="K9030" t="s">
        <v>243</v>
      </c>
      <c r="L9030" t="s">
        <v>244</v>
      </c>
      <c r="M9030">
        <v>0</v>
      </c>
      <c r="N9030">
        <v>1.536</v>
      </c>
      <c r="O9030" t="s">
        <v>652</v>
      </c>
      <c r="P9030" t="s">
        <v>10534</v>
      </c>
      <c r="Q9030" t="s">
        <v>985</v>
      </c>
      <c r="R9030" t="s">
        <v>16515</v>
      </c>
      <c r="S9030" t="s">
        <v>270</v>
      </c>
      <c r="T9030" t="b">
        <v>1</v>
      </c>
    </row>
    <row r="9031" spans="1:20" x14ac:dyDescent="0.25">
      <c r="A9031" t="s">
        <v>259</v>
      </c>
      <c r="B9031" t="s">
        <v>260</v>
      </c>
      <c r="C9031" t="s">
        <v>237</v>
      </c>
      <c r="D9031" t="s">
        <v>3572</v>
      </c>
      <c r="E9031" t="s">
        <v>6084</v>
      </c>
      <c r="F9031" t="s">
        <v>16516</v>
      </c>
      <c r="G9031" t="s">
        <v>16516</v>
      </c>
      <c r="H9031">
        <v>2.4060000000000001</v>
      </c>
      <c r="I9031" t="s">
        <v>265</v>
      </c>
      <c r="J9031" t="s">
        <v>242</v>
      </c>
      <c r="K9031" t="s">
        <v>243</v>
      </c>
      <c r="L9031" t="s">
        <v>244</v>
      </c>
      <c r="M9031">
        <v>0</v>
      </c>
      <c r="N9031">
        <v>2.4060000000000001</v>
      </c>
      <c r="O9031" t="s">
        <v>952</v>
      </c>
      <c r="P9031" t="s">
        <v>13354</v>
      </c>
      <c r="Q9031" t="s">
        <v>3576</v>
      </c>
      <c r="R9031" t="s">
        <v>16517</v>
      </c>
      <c r="S9031" t="s">
        <v>270</v>
      </c>
      <c r="T9031" t="b">
        <v>0</v>
      </c>
    </row>
    <row r="9032" spans="1:20" x14ac:dyDescent="0.25">
      <c r="A9032" t="s">
        <v>259</v>
      </c>
      <c r="B9032" t="s">
        <v>260</v>
      </c>
      <c r="C9032" t="s">
        <v>294</v>
      </c>
      <c r="D9032" t="s">
        <v>3572</v>
      </c>
      <c r="E9032" t="s">
        <v>6084</v>
      </c>
      <c r="F9032" t="s">
        <v>16516</v>
      </c>
      <c r="G9032" t="s">
        <v>16516</v>
      </c>
      <c r="H9032">
        <v>0.61399999999999999</v>
      </c>
      <c r="I9032" t="s">
        <v>265</v>
      </c>
      <c r="J9032" t="s">
        <v>242</v>
      </c>
      <c r="K9032" t="s">
        <v>243</v>
      </c>
      <c r="L9032" t="s">
        <v>244</v>
      </c>
      <c r="M9032">
        <v>0</v>
      </c>
      <c r="N9032">
        <v>0.61399999999999999</v>
      </c>
      <c r="O9032" t="s">
        <v>952</v>
      </c>
      <c r="P9032" t="s">
        <v>13354</v>
      </c>
      <c r="Q9032" t="s">
        <v>3576</v>
      </c>
      <c r="R9032" t="s">
        <v>16517</v>
      </c>
      <c r="S9032" t="s">
        <v>270</v>
      </c>
      <c r="T9032" t="b">
        <v>0</v>
      </c>
    </row>
    <row r="9033" spans="1:20" x14ac:dyDescent="0.25">
      <c r="A9033" t="s">
        <v>236</v>
      </c>
      <c r="B9033" t="s">
        <v>236</v>
      </c>
      <c r="C9033" t="s">
        <v>237</v>
      </c>
      <c r="D9033" t="s">
        <v>1367</v>
      </c>
      <c r="F9033" t="s">
        <v>1368</v>
      </c>
      <c r="G9033" t="s">
        <v>16518</v>
      </c>
      <c r="H9033">
        <v>0.1</v>
      </c>
      <c r="I9033" t="s">
        <v>254</v>
      </c>
      <c r="J9033" t="s">
        <v>242</v>
      </c>
      <c r="K9033" t="s">
        <v>243</v>
      </c>
      <c r="L9033" t="s">
        <v>244</v>
      </c>
      <c r="M9033">
        <v>0</v>
      </c>
      <c r="N9033">
        <v>0.1</v>
      </c>
      <c r="O9033" t="s">
        <v>1371</v>
      </c>
      <c r="P9033" t="s">
        <v>16519</v>
      </c>
      <c r="Q9033" t="s">
        <v>1373</v>
      </c>
      <c r="R9033" t="s">
        <v>1374</v>
      </c>
      <c r="S9033" t="s">
        <v>249</v>
      </c>
      <c r="T9033" t="b">
        <v>1</v>
      </c>
    </row>
    <row r="9034" spans="1:20" x14ac:dyDescent="0.25">
      <c r="A9034" t="s">
        <v>259</v>
      </c>
      <c r="B9034" t="s">
        <v>260</v>
      </c>
      <c r="C9034" t="s">
        <v>237</v>
      </c>
      <c r="D9034" t="s">
        <v>4798</v>
      </c>
      <c r="E9034" t="s">
        <v>3573</v>
      </c>
      <c r="F9034" t="s">
        <v>12832</v>
      </c>
      <c r="G9034" t="s">
        <v>12832</v>
      </c>
      <c r="H9034">
        <v>3.5903999999999998E-2</v>
      </c>
      <c r="I9034" t="s">
        <v>265</v>
      </c>
      <c r="J9034" t="s">
        <v>242</v>
      </c>
      <c r="K9034" t="s">
        <v>243</v>
      </c>
      <c r="L9034" t="s">
        <v>244</v>
      </c>
      <c r="M9034">
        <v>0</v>
      </c>
      <c r="N9034">
        <v>3.5903999999999998E-2</v>
      </c>
      <c r="O9034" t="s">
        <v>372</v>
      </c>
      <c r="P9034" t="s">
        <v>16520</v>
      </c>
      <c r="Q9034" t="s">
        <v>4800</v>
      </c>
      <c r="R9034" t="s">
        <v>16521</v>
      </c>
      <c r="S9034" t="s">
        <v>270</v>
      </c>
      <c r="T9034" t="b">
        <v>1</v>
      </c>
    </row>
    <row r="9035" spans="1:20" x14ac:dyDescent="0.25">
      <c r="A9035" t="s">
        <v>259</v>
      </c>
      <c r="B9035" t="s">
        <v>260</v>
      </c>
      <c r="C9035" t="s">
        <v>237</v>
      </c>
      <c r="D9035" t="s">
        <v>635</v>
      </c>
      <c r="E9035" t="s">
        <v>3226</v>
      </c>
      <c r="F9035" t="s">
        <v>14460</v>
      </c>
      <c r="G9035" t="s">
        <v>14460</v>
      </c>
      <c r="H9035">
        <v>0.23</v>
      </c>
      <c r="I9035" t="s">
        <v>265</v>
      </c>
      <c r="J9035" t="s">
        <v>242</v>
      </c>
      <c r="K9035" t="s">
        <v>243</v>
      </c>
      <c r="L9035" t="s">
        <v>244</v>
      </c>
      <c r="M9035">
        <v>0</v>
      </c>
      <c r="N9035">
        <v>0.23</v>
      </c>
      <c r="O9035" t="s">
        <v>324</v>
      </c>
      <c r="P9035" t="s">
        <v>16522</v>
      </c>
      <c r="Q9035" t="s">
        <v>639</v>
      </c>
      <c r="R9035" t="s">
        <v>16523</v>
      </c>
      <c r="S9035" t="s">
        <v>270</v>
      </c>
      <c r="T9035" t="b">
        <v>1</v>
      </c>
    </row>
    <row r="9036" spans="1:20" x14ac:dyDescent="0.25">
      <c r="A9036" t="s">
        <v>259</v>
      </c>
      <c r="B9036" t="s">
        <v>260</v>
      </c>
      <c r="C9036" t="s">
        <v>237</v>
      </c>
      <c r="D9036" t="s">
        <v>862</v>
      </c>
      <c r="E9036" t="s">
        <v>863</v>
      </c>
      <c r="F9036" t="s">
        <v>863</v>
      </c>
      <c r="G9036" t="s">
        <v>16524</v>
      </c>
      <c r="H9036">
        <v>0.23</v>
      </c>
      <c r="I9036" t="s">
        <v>265</v>
      </c>
      <c r="J9036" t="s">
        <v>242</v>
      </c>
      <c r="K9036" t="s">
        <v>243</v>
      </c>
      <c r="L9036" t="s">
        <v>244</v>
      </c>
      <c r="M9036">
        <v>0</v>
      </c>
      <c r="N9036">
        <v>0.23</v>
      </c>
      <c r="O9036" t="s">
        <v>2901</v>
      </c>
      <c r="P9036" t="s">
        <v>16525</v>
      </c>
      <c r="Q9036" t="s">
        <v>867</v>
      </c>
      <c r="R9036" t="s">
        <v>16526</v>
      </c>
      <c r="S9036" t="s">
        <v>270</v>
      </c>
      <c r="T9036" t="b">
        <v>1</v>
      </c>
    </row>
    <row r="9037" spans="1:20" x14ac:dyDescent="0.25">
      <c r="A9037" t="s">
        <v>259</v>
      </c>
      <c r="B9037" t="s">
        <v>260</v>
      </c>
      <c r="C9037" t="s">
        <v>336</v>
      </c>
      <c r="D9037" t="s">
        <v>862</v>
      </c>
      <c r="E9037" t="s">
        <v>863</v>
      </c>
      <c r="F9037" t="s">
        <v>863</v>
      </c>
      <c r="G9037" t="s">
        <v>16524</v>
      </c>
      <c r="H9037">
        <v>1191</v>
      </c>
      <c r="I9037" t="s">
        <v>265</v>
      </c>
      <c r="J9037" t="s">
        <v>242</v>
      </c>
      <c r="K9037" t="s">
        <v>243</v>
      </c>
      <c r="L9037" t="s">
        <v>244</v>
      </c>
      <c r="M9037">
        <v>0</v>
      </c>
      <c r="N9037">
        <v>1191</v>
      </c>
      <c r="O9037" t="s">
        <v>2901</v>
      </c>
      <c r="P9037" t="s">
        <v>16525</v>
      </c>
      <c r="Q9037" t="s">
        <v>867</v>
      </c>
      <c r="R9037" t="s">
        <v>16527</v>
      </c>
      <c r="S9037" t="s">
        <v>270</v>
      </c>
      <c r="T9037" t="b">
        <v>1</v>
      </c>
    </row>
    <row r="9038" spans="1:20" x14ac:dyDescent="0.25">
      <c r="A9038" t="s">
        <v>259</v>
      </c>
      <c r="B9038" t="s">
        <v>260</v>
      </c>
      <c r="C9038" t="s">
        <v>336</v>
      </c>
      <c r="D9038" t="s">
        <v>862</v>
      </c>
      <c r="E9038" t="s">
        <v>863</v>
      </c>
      <c r="F9038" t="s">
        <v>863</v>
      </c>
      <c r="G9038" t="s">
        <v>16524</v>
      </c>
      <c r="H9038">
        <v>2301</v>
      </c>
      <c r="I9038" t="s">
        <v>265</v>
      </c>
      <c r="J9038" t="s">
        <v>242</v>
      </c>
      <c r="K9038" t="s">
        <v>243</v>
      </c>
      <c r="L9038" t="s">
        <v>244</v>
      </c>
      <c r="M9038">
        <v>0</v>
      </c>
      <c r="N9038">
        <v>2301</v>
      </c>
      <c r="O9038" t="s">
        <v>2901</v>
      </c>
      <c r="P9038" t="s">
        <v>16525</v>
      </c>
      <c r="Q9038" t="s">
        <v>867</v>
      </c>
      <c r="R9038" t="s">
        <v>16528</v>
      </c>
      <c r="S9038" t="s">
        <v>270</v>
      </c>
      <c r="T9038" t="b">
        <v>1</v>
      </c>
    </row>
    <row r="9039" spans="1:20" x14ac:dyDescent="0.25">
      <c r="A9039" t="s">
        <v>236</v>
      </c>
      <c r="B9039" t="s">
        <v>236</v>
      </c>
      <c r="C9039" t="s">
        <v>237</v>
      </c>
      <c r="D9039" t="s">
        <v>355</v>
      </c>
      <c r="F9039" t="s">
        <v>1819</v>
      </c>
      <c r="G9039" t="s">
        <v>2546</v>
      </c>
      <c r="H9039">
        <v>8.0000000000000002E-3</v>
      </c>
      <c r="I9039" t="s">
        <v>254</v>
      </c>
      <c r="J9039" t="s">
        <v>242</v>
      </c>
      <c r="K9039" t="s">
        <v>243</v>
      </c>
      <c r="L9039" t="s">
        <v>244</v>
      </c>
      <c r="M9039">
        <v>0</v>
      </c>
      <c r="N9039">
        <v>8.0000000000000002E-3</v>
      </c>
      <c r="O9039" t="s">
        <v>1390</v>
      </c>
      <c r="P9039" t="s">
        <v>7280</v>
      </c>
      <c r="Q9039" t="s">
        <v>360</v>
      </c>
      <c r="R9039" t="s">
        <v>4632</v>
      </c>
      <c r="S9039" t="s">
        <v>249</v>
      </c>
      <c r="T9039" t="b">
        <v>1</v>
      </c>
    </row>
    <row r="9040" spans="1:20" x14ac:dyDescent="0.25">
      <c r="A9040" t="s">
        <v>236</v>
      </c>
      <c r="B9040" t="s">
        <v>236</v>
      </c>
      <c r="C9040" t="s">
        <v>237</v>
      </c>
      <c r="D9040" t="s">
        <v>693</v>
      </c>
      <c r="F9040" t="s">
        <v>16529</v>
      </c>
      <c r="G9040" t="s">
        <v>16530</v>
      </c>
      <c r="H9040">
        <v>1.8</v>
      </c>
      <c r="I9040" t="s">
        <v>492</v>
      </c>
      <c r="J9040" t="s">
        <v>242</v>
      </c>
      <c r="K9040" t="s">
        <v>243</v>
      </c>
      <c r="L9040" t="s">
        <v>244</v>
      </c>
      <c r="M9040">
        <v>0</v>
      </c>
      <c r="N9040">
        <v>1.8</v>
      </c>
      <c r="O9040" t="s">
        <v>1122</v>
      </c>
      <c r="P9040" t="s">
        <v>16531</v>
      </c>
      <c r="Q9040" t="s">
        <v>699</v>
      </c>
      <c r="R9040" t="s">
        <v>16532</v>
      </c>
      <c r="S9040" t="s">
        <v>249</v>
      </c>
      <c r="T9040" t="b">
        <v>1</v>
      </c>
    </row>
    <row r="9041" spans="1:20" x14ac:dyDescent="0.25">
      <c r="A9041" t="s">
        <v>236</v>
      </c>
      <c r="B9041" t="s">
        <v>236</v>
      </c>
      <c r="C9041" t="s">
        <v>237</v>
      </c>
      <c r="D9041" t="s">
        <v>1566</v>
      </c>
      <c r="F9041" t="s">
        <v>16533</v>
      </c>
      <c r="G9041" t="s">
        <v>1082</v>
      </c>
      <c r="H9041">
        <v>5.0000000000000001E-4</v>
      </c>
      <c r="I9041" t="s">
        <v>254</v>
      </c>
      <c r="J9041" t="s">
        <v>242</v>
      </c>
      <c r="K9041" t="s">
        <v>243</v>
      </c>
      <c r="L9041" t="s">
        <v>244</v>
      </c>
      <c r="M9041">
        <v>0</v>
      </c>
      <c r="N9041">
        <v>5.0000000000000001E-4</v>
      </c>
      <c r="O9041" t="s">
        <v>793</v>
      </c>
      <c r="P9041" t="s">
        <v>2165</v>
      </c>
      <c r="Q9041" t="s">
        <v>1570</v>
      </c>
      <c r="R9041" t="s">
        <v>16534</v>
      </c>
      <c r="S9041" t="s">
        <v>249</v>
      </c>
      <c r="T9041" t="b">
        <v>0</v>
      </c>
    </row>
    <row r="9042" spans="1:20" x14ac:dyDescent="0.25">
      <c r="A9042" t="s">
        <v>259</v>
      </c>
      <c r="B9042" t="s">
        <v>271</v>
      </c>
      <c r="C9042" t="s">
        <v>237</v>
      </c>
      <c r="D9042" t="s">
        <v>2761</v>
      </c>
      <c r="E9042" t="s">
        <v>16535</v>
      </c>
      <c r="F9042" t="s">
        <v>16535</v>
      </c>
      <c r="G9042" t="s">
        <v>16536</v>
      </c>
      <c r="H9042">
        <v>1.8580000000000001</v>
      </c>
      <c r="I9042" t="s">
        <v>265</v>
      </c>
      <c r="J9042" t="s">
        <v>242</v>
      </c>
      <c r="K9042" t="s">
        <v>243</v>
      </c>
      <c r="L9042" t="s">
        <v>244</v>
      </c>
      <c r="M9042">
        <v>0</v>
      </c>
      <c r="N9042">
        <v>1.8580000000000001</v>
      </c>
      <c r="O9042" t="s">
        <v>266</v>
      </c>
      <c r="P9042" t="s">
        <v>16537</v>
      </c>
      <c r="Q9042" t="s">
        <v>2767</v>
      </c>
      <c r="R9042" t="s">
        <v>16538</v>
      </c>
      <c r="S9042" t="s">
        <v>279</v>
      </c>
      <c r="T9042" t="b">
        <v>1</v>
      </c>
    </row>
    <row r="9043" spans="1:20" x14ac:dyDescent="0.25">
      <c r="A9043" t="s">
        <v>259</v>
      </c>
      <c r="B9043" t="s">
        <v>271</v>
      </c>
      <c r="C9043" t="s">
        <v>336</v>
      </c>
      <c r="D9043" t="s">
        <v>2761</v>
      </c>
      <c r="E9043" t="s">
        <v>16535</v>
      </c>
      <c r="F9043" t="s">
        <v>16535</v>
      </c>
      <c r="G9043" t="s">
        <v>16536</v>
      </c>
      <c r="H9043">
        <v>57</v>
      </c>
      <c r="I9043" t="s">
        <v>265</v>
      </c>
      <c r="J9043" t="s">
        <v>242</v>
      </c>
      <c r="K9043" t="s">
        <v>243</v>
      </c>
      <c r="L9043" t="s">
        <v>244</v>
      </c>
      <c r="M9043">
        <v>0</v>
      </c>
      <c r="N9043">
        <v>57</v>
      </c>
      <c r="O9043" t="s">
        <v>266</v>
      </c>
      <c r="P9043" t="s">
        <v>16537</v>
      </c>
      <c r="Q9043" t="s">
        <v>2767</v>
      </c>
      <c r="R9043" t="s">
        <v>16539</v>
      </c>
      <c r="S9043" t="s">
        <v>279</v>
      </c>
      <c r="T9043" t="b">
        <v>1</v>
      </c>
    </row>
    <row r="9044" spans="1:20" x14ac:dyDescent="0.25">
      <c r="A9044" t="s">
        <v>259</v>
      </c>
      <c r="B9044" t="s">
        <v>271</v>
      </c>
      <c r="C9044" t="s">
        <v>336</v>
      </c>
      <c r="D9044" t="s">
        <v>2761</v>
      </c>
      <c r="E9044" t="s">
        <v>16535</v>
      </c>
      <c r="F9044" t="s">
        <v>16535</v>
      </c>
      <c r="G9044" t="s">
        <v>16536</v>
      </c>
      <c r="H9044">
        <v>118</v>
      </c>
      <c r="I9044" t="s">
        <v>265</v>
      </c>
      <c r="J9044" t="s">
        <v>242</v>
      </c>
      <c r="K9044" t="s">
        <v>243</v>
      </c>
      <c r="L9044" t="s">
        <v>244</v>
      </c>
      <c r="M9044">
        <v>0</v>
      </c>
      <c r="N9044">
        <v>118</v>
      </c>
      <c r="O9044" t="s">
        <v>266</v>
      </c>
      <c r="P9044" t="s">
        <v>16537</v>
      </c>
      <c r="Q9044" t="s">
        <v>2767</v>
      </c>
      <c r="R9044" t="s">
        <v>16540</v>
      </c>
      <c r="S9044" t="s">
        <v>279</v>
      </c>
      <c r="T9044" t="b">
        <v>1</v>
      </c>
    </row>
    <row r="9045" spans="1:20" x14ac:dyDescent="0.25">
      <c r="A9045" t="s">
        <v>259</v>
      </c>
      <c r="B9045" t="s">
        <v>260</v>
      </c>
      <c r="C9045" t="s">
        <v>237</v>
      </c>
      <c r="D9045" t="s">
        <v>1786</v>
      </c>
      <c r="E9045" t="s">
        <v>6362</v>
      </c>
      <c r="F9045" t="s">
        <v>6363</v>
      </c>
      <c r="G9045" t="s">
        <v>6363</v>
      </c>
      <c r="H9045">
        <v>1.1245309999999999</v>
      </c>
      <c r="I9045" t="s">
        <v>265</v>
      </c>
      <c r="J9045" t="s">
        <v>242</v>
      </c>
      <c r="K9045" t="s">
        <v>243</v>
      </c>
      <c r="L9045" t="s">
        <v>244</v>
      </c>
      <c r="M9045">
        <v>0</v>
      </c>
      <c r="N9045">
        <v>1.1245309999999999</v>
      </c>
      <c r="O9045" t="s">
        <v>372</v>
      </c>
      <c r="P9045" t="s">
        <v>16541</v>
      </c>
      <c r="Q9045" t="s">
        <v>1790</v>
      </c>
      <c r="R9045" t="s">
        <v>16542</v>
      </c>
      <c r="S9045" t="s">
        <v>270</v>
      </c>
      <c r="T9045" t="b">
        <v>1</v>
      </c>
    </row>
    <row r="9046" spans="1:20" x14ac:dyDescent="0.25">
      <c r="A9046" t="s">
        <v>259</v>
      </c>
      <c r="B9046" t="s">
        <v>260</v>
      </c>
      <c r="C9046" t="s">
        <v>294</v>
      </c>
      <c r="D9046" t="s">
        <v>1786</v>
      </c>
      <c r="E9046" t="s">
        <v>6362</v>
      </c>
      <c r="F9046" t="s">
        <v>6363</v>
      </c>
      <c r="G9046" t="s">
        <v>6363</v>
      </c>
      <c r="H9046">
        <v>0.4032</v>
      </c>
      <c r="I9046" t="s">
        <v>265</v>
      </c>
      <c r="J9046" t="s">
        <v>242</v>
      </c>
      <c r="K9046" t="s">
        <v>243</v>
      </c>
      <c r="L9046" t="s">
        <v>244</v>
      </c>
      <c r="M9046">
        <v>0</v>
      </c>
      <c r="N9046">
        <v>0.4032</v>
      </c>
      <c r="O9046" t="s">
        <v>372</v>
      </c>
      <c r="P9046" t="s">
        <v>16541</v>
      </c>
      <c r="Q9046" t="s">
        <v>1790</v>
      </c>
      <c r="R9046" t="s">
        <v>16542</v>
      </c>
      <c r="S9046" t="s">
        <v>270</v>
      </c>
      <c r="T9046" t="b">
        <v>1</v>
      </c>
    </row>
    <row r="9047" spans="1:20" x14ac:dyDescent="0.25">
      <c r="A9047" t="s">
        <v>259</v>
      </c>
      <c r="B9047" t="s">
        <v>260</v>
      </c>
      <c r="C9047" t="s">
        <v>237</v>
      </c>
      <c r="D9047" t="s">
        <v>2897</v>
      </c>
      <c r="E9047" t="s">
        <v>10047</v>
      </c>
      <c r="F9047" t="s">
        <v>10047</v>
      </c>
      <c r="G9047" t="s">
        <v>16543</v>
      </c>
      <c r="H9047">
        <v>0.40300000000000002</v>
      </c>
      <c r="I9047" t="s">
        <v>265</v>
      </c>
      <c r="J9047" t="s">
        <v>242</v>
      </c>
      <c r="K9047" t="s">
        <v>243</v>
      </c>
      <c r="L9047" t="s">
        <v>244</v>
      </c>
      <c r="M9047">
        <v>0</v>
      </c>
      <c r="N9047">
        <v>0.40300000000000002</v>
      </c>
      <c r="O9047" t="s">
        <v>2901</v>
      </c>
      <c r="P9047" t="s">
        <v>16544</v>
      </c>
      <c r="Q9047" t="s">
        <v>2903</v>
      </c>
      <c r="R9047" t="s">
        <v>16545</v>
      </c>
      <c r="S9047" t="s">
        <v>270</v>
      </c>
      <c r="T9047" t="b">
        <v>1</v>
      </c>
    </row>
    <row r="9048" spans="1:20" x14ac:dyDescent="0.25">
      <c r="A9048" t="s">
        <v>259</v>
      </c>
      <c r="B9048" t="s">
        <v>260</v>
      </c>
      <c r="C9048" t="s">
        <v>336</v>
      </c>
      <c r="D9048" t="s">
        <v>2897</v>
      </c>
      <c r="E9048" t="s">
        <v>10047</v>
      </c>
      <c r="F9048" t="s">
        <v>10047</v>
      </c>
      <c r="G9048" t="s">
        <v>16543</v>
      </c>
      <c r="H9048">
        <v>2084</v>
      </c>
      <c r="I9048" t="s">
        <v>265</v>
      </c>
      <c r="J9048" t="s">
        <v>242</v>
      </c>
      <c r="K9048" t="s">
        <v>243</v>
      </c>
      <c r="L9048" t="s">
        <v>244</v>
      </c>
      <c r="M9048">
        <v>0</v>
      </c>
      <c r="N9048">
        <v>2084</v>
      </c>
      <c r="O9048" t="s">
        <v>2901</v>
      </c>
      <c r="P9048" t="s">
        <v>16544</v>
      </c>
      <c r="Q9048" t="s">
        <v>2903</v>
      </c>
      <c r="R9048" t="s">
        <v>16546</v>
      </c>
      <c r="S9048" t="s">
        <v>270</v>
      </c>
      <c r="T9048" t="b">
        <v>1</v>
      </c>
    </row>
    <row r="9049" spans="1:20" x14ac:dyDescent="0.25">
      <c r="A9049" t="s">
        <v>259</v>
      </c>
      <c r="B9049" t="s">
        <v>260</v>
      </c>
      <c r="C9049" t="s">
        <v>336</v>
      </c>
      <c r="D9049" t="s">
        <v>2897</v>
      </c>
      <c r="E9049" t="s">
        <v>10047</v>
      </c>
      <c r="F9049" t="s">
        <v>10047</v>
      </c>
      <c r="G9049" t="s">
        <v>16543</v>
      </c>
      <c r="H9049">
        <v>4027</v>
      </c>
      <c r="I9049" t="s">
        <v>265</v>
      </c>
      <c r="J9049" t="s">
        <v>242</v>
      </c>
      <c r="K9049" t="s">
        <v>243</v>
      </c>
      <c r="L9049" t="s">
        <v>244</v>
      </c>
      <c r="M9049">
        <v>0</v>
      </c>
      <c r="N9049">
        <v>4027</v>
      </c>
      <c r="O9049" t="s">
        <v>2901</v>
      </c>
      <c r="P9049" t="s">
        <v>16544</v>
      </c>
      <c r="Q9049" t="s">
        <v>2903</v>
      </c>
      <c r="R9049" t="s">
        <v>16547</v>
      </c>
      <c r="S9049" t="s">
        <v>270</v>
      </c>
      <c r="T9049" t="b">
        <v>1</v>
      </c>
    </row>
    <row r="9050" spans="1:20" x14ac:dyDescent="0.25">
      <c r="A9050" t="s">
        <v>236</v>
      </c>
      <c r="B9050" t="s">
        <v>236</v>
      </c>
      <c r="C9050" t="s">
        <v>237</v>
      </c>
      <c r="D9050" t="s">
        <v>392</v>
      </c>
      <c r="F9050" t="s">
        <v>757</v>
      </c>
      <c r="G9050" t="s">
        <v>12147</v>
      </c>
      <c r="H9050">
        <v>2.5000000000000001E-3</v>
      </c>
      <c r="I9050" t="s">
        <v>561</v>
      </c>
      <c r="J9050" t="s">
        <v>242</v>
      </c>
      <c r="K9050" t="s">
        <v>243</v>
      </c>
      <c r="L9050" t="s">
        <v>244</v>
      </c>
      <c r="M9050">
        <v>0</v>
      </c>
      <c r="N9050">
        <v>2.5000000000000001E-3</v>
      </c>
      <c r="O9050" t="s">
        <v>432</v>
      </c>
      <c r="P9050" t="s">
        <v>16548</v>
      </c>
      <c r="Q9050" t="s">
        <v>397</v>
      </c>
      <c r="R9050" t="s">
        <v>3976</v>
      </c>
      <c r="S9050" t="s">
        <v>249</v>
      </c>
      <c r="T9050" t="b">
        <v>1</v>
      </c>
    </row>
    <row r="9051" spans="1:20" x14ac:dyDescent="0.25">
      <c r="A9051" t="s">
        <v>259</v>
      </c>
      <c r="B9051" t="s">
        <v>260</v>
      </c>
      <c r="C9051" t="s">
        <v>237</v>
      </c>
      <c r="D9051" t="s">
        <v>406</v>
      </c>
      <c r="E9051" t="s">
        <v>2033</v>
      </c>
      <c r="F9051" t="s">
        <v>15812</v>
      </c>
      <c r="G9051" t="s">
        <v>15812</v>
      </c>
      <c r="H9051">
        <v>4.3449999999999998</v>
      </c>
      <c r="I9051" t="s">
        <v>265</v>
      </c>
      <c r="J9051" t="s">
        <v>242</v>
      </c>
      <c r="K9051" t="s">
        <v>243</v>
      </c>
      <c r="L9051" t="s">
        <v>244</v>
      </c>
      <c r="M9051">
        <v>0</v>
      </c>
      <c r="N9051">
        <v>4.3449999999999998</v>
      </c>
      <c r="O9051" t="s">
        <v>952</v>
      </c>
      <c r="P9051" t="s">
        <v>16549</v>
      </c>
      <c r="Q9051" t="s">
        <v>410</v>
      </c>
      <c r="R9051" t="s">
        <v>16550</v>
      </c>
      <c r="S9051" t="s">
        <v>270</v>
      </c>
      <c r="T9051" t="b">
        <v>1</v>
      </c>
    </row>
    <row r="9052" spans="1:20" x14ac:dyDescent="0.25">
      <c r="A9052" t="s">
        <v>259</v>
      </c>
      <c r="B9052" t="s">
        <v>260</v>
      </c>
      <c r="C9052" t="s">
        <v>294</v>
      </c>
      <c r="D9052" t="s">
        <v>406</v>
      </c>
      <c r="E9052" t="s">
        <v>2033</v>
      </c>
      <c r="F9052" t="s">
        <v>15812</v>
      </c>
      <c r="G9052" t="s">
        <v>15812</v>
      </c>
      <c r="H9052">
        <v>2.8730000000000002</v>
      </c>
      <c r="I9052" t="s">
        <v>265</v>
      </c>
      <c r="J9052" t="s">
        <v>242</v>
      </c>
      <c r="K9052" t="s">
        <v>243</v>
      </c>
      <c r="L9052" t="s">
        <v>244</v>
      </c>
      <c r="M9052">
        <v>0</v>
      </c>
      <c r="N9052">
        <v>2.8730000000000002</v>
      </c>
      <c r="O9052" t="s">
        <v>952</v>
      </c>
      <c r="P9052" t="s">
        <v>16549</v>
      </c>
      <c r="Q9052" t="s">
        <v>410</v>
      </c>
      <c r="R9052" t="s">
        <v>16550</v>
      </c>
      <c r="S9052" t="s">
        <v>270</v>
      </c>
      <c r="T9052" t="b">
        <v>1</v>
      </c>
    </row>
    <row r="9053" spans="1:20" x14ac:dyDescent="0.25">
      <c r="A9053" t="s">
        <v>259</v>
      </c>
      <c r="B9053" t="s">
        <v>260</v>
      </c>
      <c r="C9053" t="s">
        <v>237</v>
      </c>
      <c r="D9053" t="s">
        <v>16551</v>
      </c>
      <c r="E9053" t="s">
        <v>16552</v>
      </c>
      <c r="F9053" t="s">
        <v>16553</v>
      </c>
      <c r="G9053" t="s">
        <v>16553</v>
      </c>
      <c r="H9053">
        <v>5.016</v>
      </c>
      <c r="I9053" t="s">
        <v>265</v>
      </c>
      <c r="J9053" t="s">
        <v>242</v>
      </c>
      <c r="K9053" t="s">
        <v>243</v>
      </c>
      <c r="L9053" t="s">
        <v>244</v>
      </c>
      <c r="M9053">
        <v>0</v>
      </c>
      <c r="N9053">
        <v>5.016</v>
      </c>
      <c r="O9053" t="s">
        <v>324</v>
      </c>
      <c r="P9053" t="s">
        <v>16554</v>
      </c>
      <c r="Q9053" t="s">
        <v>16555</v>
      </c>
      <c r="R9053" t="s">
        <v>16556</v>
      </c>
      <c r="S9053" t="s">
        <v>270</v>
      </c>
      <c r="T9053" t="b">
        <v>1</v>
      </c>
    </row>
    <row r="9054" spans="1:20" x14ac:dyDescent="0.25">
      <c r="A9054" t="s">
        <v>259</v>
      </c>
      <c r="B9054" t="s">
        <v>260</v>
      </c>
      <c r="C9054" t="s">
        <v>336</v>
      </c>
      <c r="D9054" t="s">
        <v>16551</v>
      </c>
      <c r="E9054" t="s">
        <v>16552</v>
      </c>
      <c r="F9054" t="s">
        <v>16553</v>
      </c>
      <c r="G9054" t="s">
        <v>16553</v>
      </c>
      <c r="H9054">
        <v>28122</v>
      </c>
      <c r="I9054" t="s">
        <v>265</v>
      </c>
      <c r="J9054" t="s">
        <v>242</v>
      </c>
      <c r="K9054" t="s">
        <v>243</v>
      </c>
      <c r="L9054" t="s">
        <v>244</v>
      </c>
      <c r="M9054">
        <v>0</v>
      </c>
      <c r="N9054">
        <v>28122</v>
      </c>
      <c r="O9054" t="s">
        <v>2865</v>
      </c>
      <c r="P9054" t="s">
        <v>16554</v>
      </c>
      <c r="Q9054" t="s">
        <v>16555</v>
      </c>
      <c r="R9054" t="s">
        <v>16557</v>
      </c>
      <c r="S9054" t="s">
        <v>270</v>
      </c>
      <c r="T9054" t="b">
        <v>1</v>
      </c>
    </row>
    <row r="9055" spans="1:20" x14ac:dyDescent="0.25">
      <c r="A9055" t="s">
        <v>259</v>
      </c>
      <c r="B9055" t="s">
        <v>260</v>
      </c>
      <c r="C9055" t="s">
        <v>336</v>
      </c>
      <c r="D9055" t="s">
        <v>16551</v>
      </c>
      <c r="E9055" t="s">
        <v>16552</v>
      </c>
      <c r="F9055" t="s">
        <v>16553</v>
      </c>
      <c r="G9055" t="s">
        <v>16553</v>
      </c>
      <c r="H9055">
        <v>58001</v>
      </c>
      <c r="I9055" t="s">
        <v>265</v>
      </c>
      <c r="J9055" t="s">
        <v>242</v>
      </c>
      <c r="K9055" t="s">
        <v>243</v>
      </c>
      <c r="L9055" t="s">
        <v>244</v>
      </c>
      <c r="M9055">
        <v>0</v>
      </c>
      <c r="N9055">
        <v>58001</v>
      </c>
      <c r="O9055" t="s">
        <v>2865</v>
      </c>
      <c r="P9055" t="s">
        <v>16554</v>
      </c>
      <c r="Q9055" t="s">
        <v>16555</v>
      </c>
      <c r="R9055" t="s">
        <v>16558</v>
      </c>
      <c r="S9055" t="s">
        <v>270</v>
      </c>
      <c r="T9055" t="b">
        <v>1</v>
      </c>
    </row>
    <row r="9056" spans="1:20" x14ac:dyDescent="0.25">
      <c r="A9056" t="s">
        <v>259</v>
      </c>
      <c r="B9056" t="s">
        <v>260</v>
      </c>
      <c r="C9056" t="s">
        <v>237</v>
      </c>
      <c r="D9056" t="s">
        <v>1003</v>
      </c>
      <c r="E9056" t="s">
        <v>3900</v>
      </c>
      <c r="F9056" t="s">
        <v>3901</v>
      </c>
      <c r="G9056" t="s">
        <v>3901</v>
      </c>
      <c r="H9056">
        <v>5.04</v>
      </c>
      <c r="I9056" t="s">
        <v>265</v>
      </c>
      <c r="J9056" t="s">
        <v>242</v>
      </c>
      <c r="K9056" t="s">
        <v>243</v>
      </c>
      <c r="L9056" t="s">
        <v>244</v>
      </c>
      <c r="M9056">
        <v>0</v>
      </c>
      <c r="N9056">
        <v>5.04</v>
      </c>
      <c r="O9056" t="s">
        <v>562</v>
      </c>
      <c r="P9056" t="s">
        <v>16559</v>
      </c>
      <c r="Q9056" t="s">
        <v>1007</v>
      </c>
      <c r="R9056" t="s">
        <v>16560</v>
      </c>
      <c r="S9056" t="s">
        <v>270</v>
      </c>
      <c r="T9056" t="b">
        <v>1</v>
      </c>
    </row>
    <row r="9057" spans="1:20" x14ac:dyDescent="0.25">
      <c r="A9057" t="s">
        <v>259</v>
      </c>
      <c r="B9057" t="s">
        <v>260</v>
      </c>
      <c r="C9057" t="s">
        <v>294</v>
      </c>
      <c r="D9057" t="s">
        <v>1003</v>
      </c>
      <c r="E9057" t="s">
        <v>3900</v>
      </c>
      <c r="F9057" t="s">
        <v>3901</v>
      </c>
      <c r="G9057" t="s">
        <v>3901</v>
      </c>
      <c r="H9057">
        <v>2.2799999999999998</v>
      </c>
      <c r="I9057" t="s">
        <v>265</v>
      </c>
      <c r="J9057" t="s">
        <v>242</v>
      </c>
      <c r="K9057" t="s">
        <v>243</v>
      </c>
      <c r="L9057" t="s">
        <v>244</v>
      </c>
      <c r="M9057">
        <v>0</v>
      </c>
      <c r="N9057">
        <v>2.2799999999999998</v>
      </c>
      <c r="O9057" t="s">
        <v>562</v>
      </c>
      <c r="P9057" t="s">
        <v>16559</v>
      </c>
      <c r="Q9057" t="s">
        <v>1007</v>
      </c>
      <c r="R9057" t="s">
        <v>16560</v>
      </c>
      <c r="S9057" t="s">
        <v>270</v>
      </c>
      <c r="T9057" t="b">
        <v>1</v>
      </c>
    </row>
    <row r="9058" spans="1:20" x14ac:dyDescent="0.25">
      <c r="A9058" t="s">
        <v>259</v>
      </c>
      <c r="B9058" t="s">
        <v>260</v>
      </c>
      <c r="C9058" t="s">
        <v>237</v>
      </c>
      <c r="D9058" t="s">
        <v>2420</v>
      </c>
      <c r="E9058" t="s">
        <v>2350</v>
      </c>
      <c r="F9058" t="s">
        <v>14424</v>
      </c>
      <c r="G9058" t="s">
        <v>14424</v>
      </c>
      <c r="H9058">
        <v>2.2252999999999998E-2</v>
      </c>
      <c r="I9058" t="s">
        <v>265</v>
      </c>
      <c r="J9058" t="s">
        <v>242</v>
      </c>
      <c r="K9058" t="s">
        <v>243</v>
      </c>
      <c r="L9058" t="s">
        <v>244</v>
      </c>
      <c r="M9058">
        <v>0</v>
      </c>
      <c r="N9058">
        <v>2.2252999999999998E-2</v>
      </c>
      <c r="O9058" t="s">
        <v>372</v>
      </c>
      <c r="P9058" t="s">
        <v>16561</v>
      </c>
      <c r="Q9058" t="s">
        <v>2424</v>
      </c>
      <c r="R9058" t="s">
        <v>16562</v>
      </c>
      <c r="S9058" t="s">
        <v>270</v>
      </c>
      <c r="T9058" t="b">
        <v>1</v>
      </c>
    </row>
    <row r="9059" spans="1:20" x14ac:dyDescent="0.25">
      <c r="A9059" t="s">
        <v>259</v>
      </c>
      <c r="B9059" t="s">
        <v>260</v>
      </c>
      <c r="C9059" t="s">
        <v>237</v>
      </c>
      <c r="D9059" t="s">
        <v>956</v>
      </c>
      <c r="E9059" t="s">
        <v>636</v>
      </c>
      <c r="F9059" t="s">
        <v>16563</v>
      </c>
      <c r="G9059" t="s">
        <v>16563</v>
      </c>
      <c r="H9059">
        <v>1.521728</v>
      </c>
      <c r="I9059" t="s">
        <v>265</v>
      </c>
      <c r="J9059" t="s">
        <v>242</v>
      </c>
      <c r="K9059" t="s">
        <v>243</v>
      </c>
      <c r="L9059" t="s">
        <v>244</v>
      </c>
      <c r="M9059">
        <v>0</v>
      </c>
      <c r="N9059">
        <v>1.521728</v>
      </c>
      <c r="O9059" t="s">
        <v>372</v>
      </c>
      <c r="P9059" t="s">
        <v>16564</v>
      </c>
      <c r="Q9059" t="s">
        <v>960</v>
      </c>
      <c r="R9059" t="s">
        <v>16565</v>
      </c>
      <c r="S9059" t="s">
        <v>270</v>
      </c>
      <c r="T9059" t="b">
        <v>1</v>
      </c>
    </row>
    <row r="9060" spans="1:20" x14ac:dyDescent="0.25">
      <c r="A9060" t="s">
        <v>259</v>
      </c>
      <c r="B9060" t="s">
        <v>260</v>
      </c>
      <c r="C9060" t="s">
        <v>294</v>
      </c>
      <c r="D9060" t="s">
        <v>956</v>
      </c>
      <c r="E9060" t="s">
        <v>636</v>
      </c>
      <c r="F9060" t="s">
        <v>16563</v>
      </c>
      <c r="G9060" t="s">
        <v>16563</v>
      </c>
      <c r="H9060">
        <v>0.57599999999999996</v>
      </c>
      <c r="I9060" t="s">
        <v>265</v>
      </c>
      <c r="J9060" t="s">
        <v>242</v>
      </c>
      <c r="K9060" t="s">
        <v>243</v>
      </c>
      <c r="L9060" t="s">
        <v>244</v>
      </c>
      <c r="M9060">
        <v>0</v>
      </c>
      <c r="N9060">
        <v>0.57599999999999996</v>
      </c>
      <c r="O9060" t="s">
        <v>372</v>
      </c>
      <c r="P9060" t="s">
        <v>16564</v>
      </c>
      <c r="Q9060" t="s">
        <v>960</v>
      </c>
      <c r="R9060" t="s">
        <v>16565</v>
      </c>
      <c r="S9060" t="s">
        <v>270</v>
      </c>
      <c r="T9060" t="b">
        <v>1</v>
      </c>
    </row>
    <row r="9061" spans="1:20" x14ac:dyDescent="0.25">
      <c r="A9061" t="s">
        <v>259</v>
      </c>
      <c r="B9061" t="s">
        <v>260</v>
      </c>
      <c r="C9061" t="s">
        <v>237</v>
      </c>
      <c r="D9061" t="s">
        <v>306</v>
      </c>
      <c r="E9061" t="s">
        <v>6241</v>
      </c>
      <c r="F9061" t="s">
        <v>16566</v>
      </c>
      <c r="G9061" t="s">
        <v>16567</v>
      </c>
      <c r="H9061">
        <v>0.2016</v>
      </c>
      <c r="I9061" t="s">
        <v>265</v>
      </c>
      <c r="J9061" t="s">
        <v>242</v>
      </c>
      <c r="K9061" t="s">
        <v>243</v>
      </c>
      <c r="L9061" t="s">
        <v>244</v>
      </c>
      <c r="M9061">
        <v>0</v>
      </c>
      <c r="N9061">
        <v>0.2016</v>
      </c>
      <c r="O9061" t="s">
        <v>310</v>
      </c>
      <c r="P9061" t="s">
        <v>16568</v>
      </c>
      <c r="Q9061" t="s">
        <v>312</v>
      </c>
      <c r="R9061" t="s">
        <v>16569</v>
      </c>
      <c r="S9061" t="s">
        <v>270</v>
      </c>
      <c r="T9061" t="b">
        <v>1</v>
      </c>
    </row>
    <row r="9062" spans="1:20" x14ac:dyDescent="0.25">
      <c r="A9062" t="s">
        <v>259</v>
      </c>
      <c r="B9062" t="s">
        <v>260</v>
      </c>
      <c r="C9062" t="s">
        <v>237</v>
      </c>
      <c r="D9062" t="s">
        <v>1352</v>
      </c>
      <c r="E9062" t="s">
        <v>8414</v>
      </c>
      <c r="F9062" t="s">
        <v>13617</v>
      </c>
      <c r="G9062" t="s">
        <v>13617</v>
      </c>
      <c r="H9062">
        <v>0.23799999999999999</v>
      </c>
      <c r="I9062" t="s">
        <v>265</v>
      </c>
      <c r="J9062" t="s">
        <v>242</v>
      </c>
      <c r="K9062" t="s">
        <v>243</v>
      </c>
      <c r="L9062" t="s">
        <v>244</v>
      </c>
      <c r="M9062">
        <v>0</v>
      </c>
      <c r="N9062">
        <v>0.23799999999999999</v>
      </c>
      <c r="O9062" t="s">
        <v>446</v>
      </c>
      <c r="P9062" t="s">
        <v>16570</v>
      </c>
      <c r="Q9062" t="s">
        <v>1356</v>
      </c>
      <c r="R9062" t="s">
        <v>16571</v>
      </c>
      <c r="S9062" t="s">
        <v>270</v>
      </c>
      <c r="T9062" t="b">
        <v>1</v>
      </c>
    </row>
    <row r="9063" spans="1:20" x14ac:dyDescent="0.25">
      <c r="A9063" t="s">
        <v>259</v>
      </c>
      <c r="B9063" t="s">
        <v>260</v>
      </c>
      <c r="C9063" t="s">
        <v>336</v>
      </c>
      <c r="D9063" t="s">
        <v>1352</v>
      </c>
      <c r="E9063" t="s">
        <v>8414</v>
      </c>
      <c r="F9063" t="s">
        <v>13617</v>
      </c>
      <c r="G9063" t="s">
        <v>13617</v>
      </c>
      <c r="H9063">
        <v>1230</v>
      </c>
      <c r="I9063" t="s">
        <v>265</v>
      </c>
      <c r="J9063" t="s">
        <v>242</v>
      </c>
      <c r="K9063" t="s">
        <v>243</v>
      </c>
      <c r="L9063" t="s">
        <v>244</v>
      </c>
      <c r="M9063">
        <v>0</v>
      </c>
      <c r="N9063">
        <v>1230</v>
      </c>
      <c r="O9063" t="s">
        <v>446</v>
      </c>
      <c r="P9063" t="s">
        <v>16570</v>
      </c>
      <c r="Q9063" t="s">
        <v>1356</v>
      </c>
      <c r="R9063" t="s">
        <v>16572</v>
      </c>
      <c r="S9063" t="s">
        <v>270</v>
      </c>
      <c r="T9063" t="b">
        <v>1</v>
      </c>
    </row>
    <row r="9064" spans="1:20" x14ac:dyDescent="0.25">
      <c r="A9064" t="s">
        <v>259</v>
      </c>
      <c r="B9064" t="s">
        <v>260</v>
      </c>
      <c r="C9064" t="s">
        <v>336</v>
      </c>
      <c r="D9064" t="s">
        <v>1352</v>
      </c>
      <c r="E9064" t="s">
        <v>8414</v>
      </c>
      <c r="F9064" t="s">
        <v>13617</v>
      </c>
      <c r="G9064" t="s">
        <v>13617</v>
      </c>
      <c r="H9064">
        <v>2377</v>
      </c>
      <c r="I9064" t="s">
        <v>265</v>
      </c>
      <c r="J9064" t="s">
        <v>242</v>
      </c>
      <c r="K9064" t="s">
        <v>243</v>
      </c>
      <c r="L9064" t="s">
        <v>244</v>
      </c>
      <c r="M9064">
        <v>0</v>
      </c>
      <c r="N9064">
        <v>2377</v>
      </c>
      <c r="O9064" t="s">
        <v>446</v>
      </c>
      <c r="P9064" t="s">
        <v>16570</v>
      </c>
      <c r="Q9064" t="s">
        <v>1356</v>
      </c>
      <c r="R9064" t="s">
        <v>16573</v>
      </c>
      <c r="S9064" t="s">
        <v>270</v>
      </c>
      <c r="T9064" t="b">
        <v>1</v>
      </c>
    </row>
    <row r="9065" spans="1:20" x14ac:dyDescent="0.25">
      <c r="A9065" t="s">
        <v>236</v>
      </c>
      <c r="B9065" t="s">
        <v>236</v>
      </c>
      <c r="C9065" t="s">
        <v>237</v>
      </c>
      <c r="D9065" t="s">
        <v>1246</v>
      </c>
      <c r="F9065" t="s">
        <v>426</v>
      </c>
      <c r="G9065" t="s">
        <v>2590</v>
      </c>
      <c r="H9065">
        <v>0.1348</v>
      </c>
      <c r="I9065" t="s">
        <v>241</v>
      </c>
      <c r="J9065" t="s">
        <v>242</v>
      </c>
      <c r="K9065" t="s">
        <v>243</v>
      </c>
      <c r="L9065" t="s">
        <v>244</v>
      </c>
      <c r="M9065">
        <v>0</v>
      </c>
      <c r="N9065">
        <v>0.1348</v>
      </c>
      <c r="O9065" t="s">
        <v>562</v>
      </c>
      <c r="P9065" t="s">
        <v>16574</v>
      </c>
      <c r="Q9065" t="s">
        <v>1250</v>
      </c>
      <c r="R9065" t="s">
        <v>2266</v>
      </c>
      <c r="S9065" t="s">
        <v>249</v>
      </c>
      <c r="T9065" t="b">
        <v>1</v>
      </c>
    </row>
    <row r="9066" spans="1:20" x14ac:dyDescent="0.25">
      <c r="A9066" t="s">
        <v>259</v>
      </c>
      <c r="B9066" t="s">
        <v>260</v>
      </c>
      <c r="C9066" t="s">
        <v>237</v>
      </c>
      <c r="D9066" t="s">
        <v>1343</v>
      </c>
      <c r="E9066" t="s">
        <v>1344</v>
      </c>
      <c r="F9066" t="s">
        <v>10221</v>
      </c>
      <c r="G9066" t="s">
        <v>10221</v>
      </c>
      <c r="H9066">
        <v>1.8599999999999998E-2</v>
      </c>
      <c r="I9066" t="s">
        <v>265</v>
      </c>
      <c r="J9066" t="s">
        <v>242</v>
      </c>
      <c r="K9066" t="s">
        <v>243</v>
      </c>
      <c r="L9066" t="s">
        <v>244</v>
      </c>
      <c r="M9066">
        <v>0</v>
      </c>
      <c r="N9066">
        <v>1.8599999999999998E-2</v>
      </c>
      <c r="O9066" t="s">
        <v>446</v>
      </c>
      <c r="P9066" t="s">
        <v>16575</v>
      </c>
      <c r="Q9066" t="s">
        <v>1347</v>
      </c>
      <c r="R9066" t="s">
        <v>16576</v>
      </c>
      <c r="S9066" t="s">
        <v>270</v>
      </c>
      <c r="T9066" t="b">
        <v>1</v>
      </c>
    </row>
    <row r="9067" spans="1:20" x14ac:dyDescent="0.25">
      <c r="A9067" t="s">
        <v>259</v>
      </c>
      <c r="B9067" t="s">
        <v>260</v>
      </c>
      <c r="C9067" t="s">
        <v>294</v>
      </c>
      <c r="D9067" t="s">
        <v>1343</v>
      </c>
      <c r="E9067" t="s">
        <v>1344</v>
      </c>
      <c r="F9067" t="s">
        <v>10221</v>
      </c>
      <c r="G9067" t="s">
        <v>10221</v>
      </c>
      <c r="H9067">
        <v>9.4000000000000004E-3</v>
      </c>
      <c r="I9067" t="s">
        <v>265</v>
      </c>
      <c r="J9067" t="s">
        <v>242</v>
      </c>
      <c r="K9067" t="s">
        <v>243</v>
      </c>
      <c r="L9067" t="s">
        <v>244</v>
      </c>
      <c r="M9067">
        <v>0</v>
      </c>
      <c r="N9067">
        <v>9.4000000000000004E-3</v>
      </c>
      <c r="O9067" t="s">
        <v>446</v>
      </c>
      <c r="P9067" t="s">
        <v>16575</v>
      </c>
      <c r="Q9067" t="s">
        <v>1347</v>
      </c>
      <c r="R9067" t="s">
        <v>16576</v>
      </c>
      <c r="S9067" t="s">
        <v>270</v>
      </c>
      <c r="T9067" t="b">
        <v>1</v>
      </c>
    </row>
    <row r="9068" spans="1:20" x14ac:dyDescent="0.25">
      <c r="A9068" t="s">
        <v>259</v>
      </c>
      <c r="B9068" t="s">
        <v>260</v>
      </c>
      <c r="C9068" t="s">
        <v>237</v>
      </c>
      <c r="D9068" t="s">
        <v>715</v>
      </c>
      <c r="E9068" t="s">
        <v>6513</v>
      </c>
      <c r="F9068" t="s">
        <v>6513</v>
      </c>
      <c r="G9068" t="s">
        <v>16512</v>
      </c>
      <c r="H9068">
        <v>0.89200000000000002</v>
      </c>
      <c r="I9068" t="s">
        <v>265</v>
      </c>
      <c r="J9068" t="s">
        <v>242</v>
      </c>
      <c r="K9068" t="s">
        <v>243</v>
      </c>
      <c r="L9068" t="s">
        <v>244</v>
      </c>
      <c r="M9068">
        <v>0</v>
      </c>
      <c r="N9068">
        <v>0.89200000000000002</v>
      </c>
      <c r="O9068" t="s">
        <v>266</v>
      </c>
      <c r="P9068" t="s">
        <v>16577</v>
      </c>
      <c r="Q9068" t="s">
        <v>717</v>
      </c>
      <c r="R9068" t="s">
        <v>16578</v>
      </c>
      <c r="S9068" t="s">
        <v>270</v>
      </c>
      <c r="T9068" t="b">
        <v>1</v>
      </c>
    </row>
    <row r="9069" spans="1:20" x14ac:dyDescent="0.25">
      <c r="A9069" t="s">
        <v>259</v>
      </c>
      <c r="B9069" t="s">
        <v>260</v>
      </c>
      <c r="C9069" t="s">
        <v>294</v>
      </c>
      <c r="D9069" t="s">
        <v>715</v>
      </c>
      <c r="E9069" t="s">
        <v>6513</v>
      </c>
      <c r="F9069" t="s">
        <v>6513</v>
      </c>
      <c r="G9069" t="s">
        <v>16512</v>
      </c>
      <c r="H9069">
        <v>0.52400000000000002</v>
      </c>
      <c r="I9069" t="s">
        <v>265</v>
      </c>
      <c r="J9069" t="s">
        <v>242</v>
      </c>
      <c r="K9069" t="s">
        <v>243</v>
      </c>
      <c r="L9069" t="s">
        <v>244</v>
      </c>
      <c r="M9069">
        <v>0</v>
      </c>
      <c r="N9069">
        <v>0.52400000000000002</v>
      </c>
      <c r="O9069" t="s">
        <v>266</v>
      </c>
      <c r="P9069" t="s">
        <v>16577</v>
      </c>
      <c r="Q9069" t="s">
        <v>717</v>
      </c>
      <c r="R9069" t="s">
        <v>16578</v>
      </c>
      <c r="S9069" t="s">
        <v>270</v>
      </c>
      <c r="T9069" t="b">
        <v>1</v>
      </c>
    </row>
    <row r="9070" spans="1:20" x14ac:dyDescent="0.25">
      <c r="A9070" t="s">
        <v>236</v>
      </c>
      <c r="B9070" t="s">
        <v>236</v>
      </c>
      <c r="C9070" t="s">
        <v>237</v>
      </c>
      <c r="D9070" t="s">
        <v>314</v>
      </c>
      <c r="F9070" t="s">
        <v>757</v>
      </c>
      <c r="G9070" t="s">
        <v>1053</v>
      </c>
      <c r="H9070">
        <v>0</v>
      </c>
      <c r="I9070" t="s">
        <v>254</v>
      </c>
      <c r="J9070" t="s">
        <v>242</v>
      </c>
      <c r="K9070" t="s">
        <v>243</v>
      </c>
      <c r="L9070" t="s">
        <v>244</v>
      </c>
      <c r="M9070">
        <v>0</v>
      </c>
      <c r="N9070">
        <v>0</v>
      </c>
      <c r="O9070" t="s">
        <v>4331</v>
      </c>
      <c r="P9070" t="s">
        <v>7839</v>
      </c>
      <c r="Q9070" t="s">
        <v>318</v>
      </c>
      <c r="R9070" t="s">
        <v>3555</v>
      </c>
      <c r="S9070" t="s">
        <v>249</v>
      </c>
      <c r="T9070" t="b">
        <v>0</v>
      </c>
    </row>
    <row r="9071" spans="1:20" x14ac:dyDescent="0.25">
      <c r="A9071" t="s">
        <v>259</v>
      </c>
      <c r="B9071" t="s">
        <v>260</v>
      </c>
      <c r="C9071" t="s">
        <v>237</v>
      </c>
      <c r="D9071" t="s">
        <v>6955</v>
      </c>
      <c r="E9071" t="s">
        <v>6956</v>
      </c>
      <c r="F9071" t="s">
        <v>6956</v>
      </c>
      <c r="G9071" t="s">
        <v>6956</v>
      </c>
      <c r="H9071">
        <v>4.91</v>
      </c>
      <c r="I9071" t="s">
        <v>265</v>
      </c>
      <c r="J9071" t="s">
        <v>242</v>
      </c>
      <c r="K9071" t="s">
        <v>243</v>
      </c>
      <c r="L9071" t="s">
        <v>244</v>
      </c>
      <c r="M9071">
        <v>0</v>
      </c>
      <c r="N9071">
        <v>4.91</v>
      </c>
      <c r="O9071" t="s">
        <v>590</v>
      </c>
      <c r="P9071" t="s">
        <v>16579</v>
      </c>
      <c r="Q9071" t="s">
        <v>6959</v>
      </c>
      <c r="R9071" t="s">
        <v>16580</v>
      </c>
      <c r="S9071" t="s">
        <v>270</v>
      </c>
      <c r="T9071" t="b">
        <v>1</v>
      </c>
    </row>
    <row r="9072" spans="1:20" x14ac:dyDescent="0.25">
      <c r="A9072" t="s">
        <v>259</v>
      </c>
      <c r="B9072" t="s">
        <v>260</v>
      </c>
      <c r="C9072" t="s">
        <v>336</v>
      </c>
      <c r="D9072" t="s">
        <v>6955</v>
      </c>
      <c r="E9072" t="s">
        <v>6956</v>
      </c>
      <c r="F9072" t="s">
        <v>6956</v>
      </c>
      <c r="G9072" t="s">
        <v>6956</v>
      </c>
      <c r="H9072">
        <v>25379</v>
      </c>
      <c r="I9072" t="s">
        <v>265</v>
      </c>
      <c r="J9072" t="s">
        <v>242</v>
      </c>
      <c r="K9072" t="s">
        <v>243</v>
      </c>
      <c r="L9072" t="s">
        <v>244</v>
      </c>
      <c r="M9072">
        <v>0</v>
      </c>
      <c r="N9072">
        <v>25379</v>
      </c>
      <c r="O9072" t="s">
        <v>590</v>
      </c>
      <c r="P9072" t="s">
        <v>16579</v>
      </c>
      <c r="Q9072" t="s">
        <v>6959</v>
      </c>
      <c r="R9072" t="s">
        <v>16581</v>
      </c>
      <c r="S9072" t="s">
        <v>270</v>
      </c>
      <c r="T9072" t="b">
        <v>1</v>
      </c>
    </row>
    <row r="9073" spans="1:20" x14ac:dyDescent="0.25">
      <c r="A9073" t="s">
        <v>259</v>
      </c>
      <c r="B9073" t="s">
        <v>260</v>
      </c>
      <c r="C9073" t="s">
        <v>336</v>
      </c>
      <c r="D9073" t="s">
        <v>6955</v>
      </c>
      <c r="E9073" t="s">
        <v>6956</v>
      </c>
      <c r="F9073" t="s">
        <v>6956</v>
      </c>
      <c r="G9073" t="s">
        <v>6956</v>
      </c>
      <c r="H9073">
        <v>46456</v>
      </c>
      <c r="I9073" t="s">
        <v>265</v>
      </c>
      <c r="J9073" t="s">
        <v>242</v>
      </c>
      <c r="K9073" t="s">
        <v>243</v>
      </c>
      <c r="L9073" t="s">
        <v>244</v>
      </c>
      <c r="M9073">
        <v>0</v>
      </c>
      <c r="N9073">
        <v>46456</v>
      </c>
      <c r="O9073" t="s">
        <v>590</v>
      </c>
      <c r="P9073" t="s">
        <v>16579</v>
      </c>
      <c r="Q9073" t="s">
        <v>6959</v>
      </c>
      <c r="R9073" t="s">
        <v>16582</v>
      </c>
      <c r="S9073" t="s">
        <v>270</v>
      </c>
      <c r="T9073" t="b">
        <v>1</v>
      </c>
    </row>
    <row r="9074" spans="1:20" x14ac:dyDescent="0.25">
      <c r="A9074" t="s">
        <v>236</v>
      </c>
      <c r="B9074" t="s">
        <v>615</v>
      </c>
      <c r="C9074" t="s">
        <v>237</v>
      </c>
      <c r="D9074" t="s">
        <v>615</v>
      </c>
      <c r="F9074" t="s">
        <v>12998</v>
      </c>
      <c r="G9074" t="s">
        <v>16583</v>
      </c>
      <c r="H9074">
        <v>0.1265</v>
      </c>
      <c r="I9074" t="s">
        <v>618</v>
      </c>
      <c r="J9074" t="s">
        <v>242</v>
      </c>
      <c r="K9074" t="s">
        <v>243</v>
      </c>
      <c r="L9074" t="s">
        <v>244</v>
      </c>
      <c r="M9074">
        <v>0</v>
      </c>
      <c r="N9074">
        <v>0.1265</v>
      </c>
      <c r="O9074" t="s">
        <v>432</v>
      </c>
      <c r="P9074" t="s">
        <v>16584</v>
      </c>
      <c r="Q9074" t="s">
        <v>621</v>
      </c>
      <c r="R9074" t="s">
        <v>13001</v>
      </c>
      <c r="S9074" t="s">
        <v>623</v>
      </c>
      <c r="T9074" t="b">
        <v>1</v>
      </c>
    </row>
    <row r="9075" spans="1:20" x14ac:dyDescent="0.25">
      <c r="A9075" t="s">
        <v>236</v>
      </c>
      <c r="B9075" t="s">
        <v>236</v>
      </c>
      <c r="C9075" t="s">
        <v>237</v>
      </c>
      <c r="D9075" t="s">
        <v>1198</v>
      </c>
      <c r="F9075" t="s">
        <v>2702</v>
      </c>
      <c r="G9075" t="s">
        <v>3773</v>
      </c>
      <c r="H9075">
        <v>5.0000000000000001E-4</v>
      </c>
      <c r="I9075" t="s">
        <v>254</v>
      </c>
      <c r="J9075" t="s">
        <v>242</v>
      </c>
      <c r="K9075" t="s">
        <v>243</v>
      </c>
      <c r="L9075" t="s">
        <v>244</v>
      </c>
      <c r="M9075">
        <v>0</v>
      </c>
      <c r="N9075">
        <v>5.0000000000000001E-4</v>
      </c>
      <c r="O9075" t="s">
        <v>358</v>
      </c>
      <c r="P9075" t="s">
        <v>3774</v>
      </c>
      <c r="Q9075" t="s">
        <v>1201</v>
      </c>
      <c r="R9075" t="s">
        <v>7620</v>
      </c>
      <c r="S9075" t="s">
        <v>249</v>
      </c>
      <c r="T9075" t="b">
        <v>0</v>
      </c>
    </row>
    <row r="9076" spans="1:20" x14ac:dyDescent="0.25">
      <c r="A9076" t="s">
        <v>259</v>
      </c>
      <c r="B9076" t="s">
        <v>260</v>
      </c>
      <c r="C9076" t="s">
        <v>237</v>
      </c>
      <c r="D9076" t="s">
        <v>1588</v>
      </c>
      <c r="E9076" t="s">
        <v>2144</v>
      </c>
      <c r="F9076" t="s">
        <v>10143</v>
      </c>
      <c r="G9076" t="s">
        <v>10143</v>
      </c>
      <c r="H9076">
        <v>1.6032</v>
      </c>
      <c r="I9076" t="s">
        <v>265</v>
      </c>
      <c r="J9076" t="s">
        <v>242</v>
      </c>
      <c r="K9076" t="s">
        <v>243</v>
      </c>
      <c r="L9076" t="s">
        <v>244</v>
      </c>
      <c r="M9076">
        <v>0</v>
      </c>
      <c r="N9076">
        <v>1.6032</v>
      </c>
      <c r="O9076" t="s">
        <v>298</v>
      </c>
      <c r="P9076" t="s">
        <v>16585</v>
      </c>
      <c r="Q9076" t="s">
        <v>1592</v>
      </c>
      <c r="R9076" t="s">
        <v>16586</v>
      </c>
      <c r="S9076" t="s">
        <v>270</v>
      </c>
      <c r="T9076" t="b">
        <v>1</v>
      </c>
    </row>
    <row r="9077" spans="1:20" x14ac:dyDescent="0.25">
      <c r="A9077" t="s">
        <v>259</v>
      </c>
      <c r="B9077" t="s">
        <v>260</v>
      </c>
      <c r="C9077" t="s">
        <v>237</v>
      </c>
      <c r="D9077" t="s">
        <v>470</v>
      </c>
      <c r="E9077" t="s">
        <v>1997</v>
      </c>
      <c r="F9077" t="s">
        <v>16587</v>
      </c>
      <c r="G9077" t="s">
        <v>16587</v>
      </c>
      <c r="H9077">
        <v>2.5840000000000001</v>
      </c>
      <c r="I9077" t="s">
        <v>265</v>
      </c>
      <c r="J9077" t="s">
        <v>242</v>
      </c>
      <c r="K9077" t="s">
        <v>243</v>
      </c>
      <c r="L9077" t="s">
        <v>244</v>
      </c>
      <c r="M9077">
        <v>0</v>
      </c>
      <c r="N9077">
        <v>2.5840000000000001</v>
      </c>
      <c r="O9077" t="s">
        <v>283</v>
      </c>
      <c r="P9077" t="s">
        <v>16588</v>
      </c>
      <c r="Q9077" t="s">
        <v>474</v>
      </c>
      <c r="R9077" t="s">
        <v>16589</v>
      </c>
      <c r="S9077" t="s">
        <v>270</v>
      </c>
      <c r="T9077" t="b">
        <v>1</v>
      </c>
    </row>
    <row r="9078" spans="1:20" x14ac:dyDescent="0.25">
      <c r="A9078" t="s">
        <v>259</v>
      </c>
      <c r="B9078" t="s">
        <v>260</v>
      </c>
      <c r="C9078" t="s">
        <v>237</v>
      </c>
      <c r="D9078" t="s">
        <v>4334</v>
      </c>
      <c r="E9078" t="s">
        <v>5980</v>
      </c>
      <c r="F9078" t="s">
        <v>5981</v>
      </c>
      <c r="G9078" t="s">
        <v>5981</v>
      </c>
      <c r="H9078">
        <v>0.45302399999999998</v>
      </c>
      <c r="I9078" t="s">
        <v>265</v>
      </c>
      <c r="J9078" t="s">
        <v>242</v>
      </c>
      <c r="K9078" t="s">
        <v>243</v>
      </c>
      <c r="L9078" t="s">
        <v>244</v>
      </c>
      <c r="M9078">
        <v>0</v>
      </c>
      <c r="N9078">
        <v>0.45302399999999998</v>
      </c>
      <c r="O9078" t="s">
        <v>372</v>
      </c>
      <c r="P9078" t="s">
        <v>16590</v>
      </c>
      <c r="Q9078" t="s">
        <v>4338</v>
      </c>
      <c r="R9078" t="s">
        <v>16591</v>
      </c>
      <c r="S9078" t="s">
        <v>270</v>
      </c>
      <c r="T9078" t="b">
        <v>1</v>
      </c>
    </row>
    <row r="9079" spans="1:20" x14ac:dyDescent="0.25">
      <c r="A9079" t="s">
        <v>259</v>
      </c>
      <c r="B9079" t="s">
        <v>260</v>
      </c>
      <c r="C9079" t="s">
        <v>237</v>
      </c>
      <c r="D9079" t="s">
        <v>635</v>
      </c>
      <c r="E9079" t="s">
        <v>4094</v>
      </c>
      <c r="F9079" t="s">
        <v>4095</v>
      </c>
      <c r="G9079" t="s">
        <v>4095</v>
      </c>
      <c r="H9079">
        <v>2.3039999999999998</v>
      </c>
      <c r="I9079" t="s">
        <v>265</v>
      </c>
      <c r="J9079" t="s">
        <v>242</v>
      </c>
      <c r="K9079" t="s">
        <v>243</v>
      </c>
      <c r="L9079" t="s">
        <v>244</v>
      </c>
      <c r="M9079">
        <v>0</v>
      </c>
      <c r="N9079">
        <v>2.3039999999999998</v>
      </c>
      <c r="O9079" t="s">
        <v>324</v>
      </c>
      <c r="P9079" t="s">
        <v>16592</v>
      </c>
      <c r="Q9079" t="s">
        <v>639</v>
      </c>
      <c r="R9079" t="s">
        <v>16593</v>
      </c>
      <c r="S9079" t="s">
        <v>270</v>
      </c>
      <c r="T9079" t="b">
        <v>1</v>
      </c>
    </row>
    <row r="9080" spans="1:20" x14ac:dyDescent="0.25">
      <c r="A9080" t="s">
        <v>259</v>
      </c>
      <c r="B9080" t="s">
        <v>260</v>
      </c>
      <c r="C9080" t="s">
        <v>336</v>
      </c>
      <c r="D9080" t="s">
        <v>635</v>
      </c>
      <c r="E9080" t="s">
        <v>4094</v>
      </c>
      <c r="F9080" t="s">
        <v>4095</v>
      </c>
      <c r="G9080" t="s">
        <v>4095</v>
      </c>
      <c r="H9080">
        <v>11868</v>
      </c>
      <c r="I9080" t="s">
        <v>265</v>
      </c>
      <c r="J9080" t="s">
        <v>242</v>
      </c>
      <c r="K9080" t="s">
        <v>243</v>
      </c>
      <c r="L9080" t="s">
        <v>244</v>
      </c>
      <c r="M9080">
        <v>0</v>
      </c>
      <c r="N9080">
        <v>11868</v>
      </c>
      <c r="O9080" t="s">
        <v>324</v>
      </c>
      <c r="P9080" t="s">
        <v>16592</v>
      </c>
      <c r="Q9080" t="s">
        <v>639</v>
      </c>
      <c r="R9080" t="s">
        <v>16594</v>
      </c>
      <c r="S9080" t="s">
        <v>270</v>
      </c>
      <c r="T9080" t="b">
        <v>1</v>
      </c>
    </row>
    <row r="9081" spans="1:20" x14ac:dyDescent="0.25">
      <c r="A9081" t="s">
        <v>259</v>
      </c>
      <c r="B9081" t="s">
        <v>260</v>
      </c>
      <c r="C9081" t="s">
        <v>336</v>
      </c>
      <c r="D9081" t="s">
        <v>635</v>
      </c>
      <c r="E9081" t="s">
        <v>4094</v>
      </c>
      <c r="F9081" t="s">
        <v>4095</v>
      </c>
      <c r="G9081" t="s">
        <v>4095</v>
      </c>
      <c r="H9081">
        <v>22766</v>
      </c>
      <c r="I9081" t="s">
        <v>265</v>
      </c>
      <c r="J9081" t="s">
        <v>242</v>
      </c>
      <c r="K9081" t="s">
        <v>243</v>
      </c>
      <c r="L9081" t="s">
        <v>244</v>
      </c>
      <c r="M9081">
        <v>0</v>
      </c>
      <c r="N9081">
        <v>22766</v>
      </c>
      <c r="O9081" t="s">
        <v>324</v>
      </c>
      <c r="P9081" t="s">
        <v>16592</v>
      </c>
      <c r="Q9081" t="s">
        <v>639</v>
      </c>
      <c r="R9081" t="s">
        <v>16595</v>
      </c>
      <c r="S9081" t="s">
        <v>270</v>
      </c>
      <c r="T9081" t="b">
        <v>1</v>
      </c>
    </row>
    <row r="9082" spans="1:20" x14ac:dyDescent="0.25">
      <c r="A9082" t="s">
        <v>259</v>
      </c>
      <c r="B9082" t="s">
        <v>260</v>
      </c>
      <c r="C9082" t="s">
        <v>237</v>
      </c>
      <c r="D9082" t="s">
        <v>1953</v>
      </c>
      <c r="E9082" t="s">
        <v>5724</v>
      </c>
      <c r="F9082" t="s">
        <v>8862</v>
      </c>
      <c r="G9082" t="s">
        <v>8862</v>
      </c>
      <c r="H9082">
        <v>0.20499999999999999</v>
      </c>
      <c r="I9082" t="s">
        <v>265</v>
      </c>
      <c r="J9082" t="s">
        <v>242</v>
      </c>
      <c r="K9082" t="s">
        <v>243</v>
      </c>
      <c r="L9082" t="s">
        <v>244</v>
      </c>
      <c r="M9082">
        <v>0</v>
      </c>
      <c r="N9082">
        <v>0.20499999999999999</v>
      </c>
      <c r="O9082" t="s">
        <v>331</v>
      </c>
      <c r="P9082" t="s">
        <v>16596</v>
      </c>
      <c r="Q9082" t="s">
        <v>1957</v>
      </c>
      <c r="R9082" t="s">
        <v>16597</v>
      </c>
      <c r="S9082" t="s">
        <v>270</v>
      </c>
      <c r="T9082" t="b">
        <v>1</v>
      </c>
    </row>
    <row r="9083" spans="1:20" x14ac:dyDescent="0.25">
      <c r="A9083" t="s">
        <v>259</v>
      </c>
      <c r="B9083" t="s">
        <v>260</v>
      </c>
      <c r="C9083" t="s">
        <v>294</v>
      </c>
      <c r="D9083" t="s">
        <v>1953</v>
      </c>
      <c r="E9083" t="s">
        <v>5724</v>
      </c>
      <c r="F9083" t="s">
        <v>8862</v>
      </c>
      <c r="G9083" t="s">
        <v>8862</v>
      </c>
      <c r="H9083">
        <v>0.113</v>
      </c>
      <c r="I9083" t="s">
        <v>265</v>
      </c>
      <c r="J9083" t="s">
        <v>242</v>
      </c>
      <c r="K9083" t="s">
        <v>243</v>
      </c>
      <c r="L9083" t="s">
        <v>244</v>
      </c>
      <c r="M9083">
        <v>0</v>
      </c>
      <c r="N9083">
        <v>0.113</v>
      </c>
      <c r="O9083" t="s">
        <v>331</v>
      </c>
      <c r="P9083" t="s">
        <v>16596</v>
      </c>
      <c r="Q9083" t="s">
        <v>1957</v>
      </c>
      <c r="R9083" t="s">
        <v>16597</v>
      </c>
      <c r="S9083" t="s">
        <v>270</v>
      </c>
      <c r="T9083" t="b">
        <v>1</v>
      </c>
    </row>
    <row r="9084" spans="1:20" x14ac:dyDescent="0.25">
      <c r="A9084" t="s">
        <v>259</v>
      </c>
      <c r="B9084" t="s">
        <v>260</v>
      </c>
      <c r="C9084" t="s">
        <v>237</v>
      </c>
      <c r="D9084" t="s">
        <v>2566</v>
      </c>
      <c r="E9084" t="s">
        <v>3385</v>
      </c>
      <c r="F9084" t="s">
        <v>3386</v>
      </c>
      <c r="G9084" t="s">
        <v>3386</v>
      </c>
      <c r="H9084">
        <v>2.6240000000000001</v>
      </c>
      <c r="I9084" t="s">
        <v>265</v>
      </c>
      <c r="J9084" t="s">
        <v>242</v>
      </c>
      <c r="K9084" t="s">
        <v>243</v>
      </c>
      <c r="L9084" t="s">
        <v>244</v>
      </c>
      <c r="M9084">
        <v>0</v>
      </c>
      <c r="N9084">
        <v>2.6240000000000001</v>
      </c>
      <c r="O9084" t="s">
        <v>324</v>
      </c>
      <c r="P9084" t="s">
        <v>16598</v>
      </c>
      <c r="Q9084" t="s">
        <v>2570</v>
      </c>
      <c r="R9084" t="s">
        <v>16599</v>
      </c>
      <c r="S9084" t="s">
        <v>270</v>
      </c>
      <c r="T9084" t="b">
        <v>1</v>
      </c>
    </row>
    <row r="9085" spans="1:20" x14ac:dyDescent="0.25">
      <c r="A9085" t="s">
        <v>259</v>
      </c>
      <c r="B9085" t="s">
        <v>260</v>
      </c>
      <c r="C9085" t="s">
        <v>294</v>
      </c>
      <c r="D9085" t="s">
        <v>2566</v>
      </c>
      <c r="E9085" t="s">
        <v>3385</v>
      </c>
      <c r="F9085" t="s">
        <v>3386</v>
      </c>
      <c r="G9085" t="s">
        <v>3386</v>
      </c>
      <c r="H9085">
        <v>0.72299999999999998</v>
      </c>
      <c r="I9085" t="s">
        <v>265</v>
      </c>
      <c r="J9085" t="s">
        <v>242</v>
      </c>
      <c r="K9085" t="s">
        <v>243</v>
      </c>
      <c r="L9085" t="s">
        <v>244</v>
      </c>
      <c r="M9085">
        <v>0</v>
      </c>
      <c r="N9085">
        <v>0.72299999999999998</v>
      </c>
      <c r="O9085" t="s">
        <v>324</v>
      </c>
      <c r="P9085" t="s">
        <v>16598</v>
      </c>
      <c r="Q9085" t="s">
        <v>2570</v>
      </c>
      <c r="R9085" t="s">
        <v>16599</v>
      </c>
      <c r="S9085" t="s">
        <v>270</v>
      </c>
      <c r="T9085" t="b">
        <v>1</v>
      </c>
    </row>
    <row r="9086" spans="1:20" x14ac:dyDescent="0.25">
      <c r="A9086" t="s">
        <v>259</v>
      </c>
      <c r="B9086" t="s">
        <v>260</v>
      </c>
      <c r="C9086" t="s">
        <v>237</v>
      </c>
      <c r="D9086" t="s">
        <v>2340</v>
      </c>
      <c r="E9086" t="s">
        <v>2341</v>
      </c>
      <c r="F9086" t="s">
        <v>8769</v>
      </c>
      <c r="G9086" t="s">
        <v>8770</v>
      </c>
      <c r="H9086">
        <v>0.28899999999999998</v>
      </c>
      <c r="I9086" t="s">
        <v>265</v>
      </c>
      <c r="J9086" t="s">
        <v>242</v>
      </c>
      <c r="K9086" t="s">
        <v>243</v>
      </c>
      <c r="L9086" t="s">
        <v>244</v>
      </c>
      <c r="M9086">
        <v>0</v>
      </c>
      <c r="N9086">
        <v>0.28899999999999998</v>
      </c>
      <c r="O9086" t="s">
        <v>2901</v>
      </c>
      <c r="P9086" t="s">
        <v>16600</v>
      </c>
      <c r="Q9086" t="s">
        <v>2345</v>
      </c>
      <c r="R9086" t="s">
        <v>16601</v>
      </c>
      <c r="S9086" t="s">
        <v>270</v>
      </c>
      <c r="T9086" t="b">
        <v>1</v>
      </c>
    </row>
    <row r="9087" spans="1:20" x14ac:dyDescent="0.25">
      <c r="A9087" t="s">
        <v>259</v>
      </c>
      <c r="B9087" t="s">
        <v>260</v>
      </c>
      <c r="C9087" t="s">
        <v>237</v>
      </c>
      <c r="D9087" t="s">
        <v>280</v>
      </c>
      <c r="E9087" t="s">
        <v>5587</v>
      </c>
      <c r="F9087" t="s">
        <v>12065</v>
      </c>
      <c r="G9087" t="s">
        <v>12065</v>
      </c>
      <c r="H9087">
        <v>0.83799999999999997</v>
      </c>
      <c r="I9087" t="s">
        <v>265</v>
      </c>
      <c r="J9087" t="s">
        <v>242</v>
      </c>
      <c r="K9087" t="s">
        <v>243</v>
      </c>
      <c r="L9087" t="s">
        <v>244</v>
      </c>
      <c r="M9087">
        <v>0</v>
      </c>
      <c r="N9087">
        <v>0.83799999999999997</v>
      </c>
      <c r="O9087" t="s">
        <v>331</v>
      </c>
      <c r="P9087" t="s">
        <v>16602</v>
      </c>
      <c r="Q9087" t="s">
        <v>285</v>
      </c>
      <c r="R9087" t="s">
        <v>16603</v>
      </c>
      <c r="S9087" t="s">
        <v>270</v>
      </c>
      <c r="T9087" t="b">
        <v>1</v>
      </c>
    </row>
    <row r="9088" spans="1:20" x14ac:dyDescent="0.25">
      <c r="A9088" t="s">
        <v>259</v>
      </c>
      <c r="B9088" t="s">
        <v>260</v>
      </c>
      <c r="C9088" t="s">
        <v>237</v>
      </c>
      <c r="D9088" t="s">
        <v>746</v>
      </c>
      <c r="E9088" t="s">
        <v>1757</v>
      </c>
      <c r="F9088" t="s">
        <v>3596</v>
      </c>
      <c r="G9088" t="s">
        <v>15242</v>
      </c>
      <c r="H9088">
        <v>0.38600000000000001</v>
      </c>
      <c r="I9088" t="s">
        <v>265</v>
      </c>
      <c r="J9088" t="s">
        <v>242</v>
      </c>
      <c r="K9088" t="s">
        <v>243</v>
      </c>
      <c r="L9088" t="s">
        <v>244</v>
      </c>
      <c r="M9088">
        <v>0</v>
      </c>
      <c r="N9088">
        <v>0.38600000000000001</v>
      </c>
      <c r="O9088" t="s">
        <v>952</v>
      </c>
      <c r="P9088" t="s">
        <v>16604</v>
      </c>
      <c r="Q9088" t="s">
        <v>751</v>
      </c>
      <c r="R9088" t="s">
        <v>16605</v>
      </c>
      <c r="S9088" t="s">
        <v>270</v>
      </c>
      <c r="T9088" t="b">
        <v>1</v>
      </c>
    </row>
    <row r="9089" spans="1:20" x14ac:dyDescent="0.25">
      <c r="A9089" t="s">
        <v>259</v>
      </c>
      <c r="B9089" t="s">
        <v>260</v>
      </c>
      <c r="C9089" t="s">
        <v>336</v>
      </c>
      <c r="D9089" t="s">
        <v>746</v>
      </c>
      <c r="E9089" t="s">
        <v>1757</v>
      </c>
      <c r="F9089" t="s">
        <v>3596</v>
      </c>
      <c r="G9089" t="s">
        <v>15242</v>
      </c>
      <c r="H9089">
        <v>2034</v>
      </c>
      <c r="I9089" t="s">
        <v>265</v>
      </c>
      <c r="J9089" t="s">
        <v>242</v>
      </c>
      <c r="K9089" t="s">
        <v>243</v>
      </c>
      <c r="L9089" t="s">
        <v>244</v>
      </c>
      <c r="M9089">
        <v>0</v>
      </c>
      <c r="N9089">
        <v>2034</v>
      </c>
      <c r="O9089" t="s">
        <v>1212</v>
      </c>
      <c r="P9089" t="s">
        <v>16604</v>
      </c>
      <c r="Q9089" t="s">
        <v>751</v>
      </c>
      <c r="R9089" t="s">
        <v>16606</v>
      </c>
      <c r="S9089" t="s">
        <v>270</v>
      </c>
      <c r="T9089" t="b">
        <v>1</v>
      </c>
    </row>
    <row r="9090" spans="1:20" x14ac:dyDescent="0.25">
      <c r="A9090" t="s">
        <v>259</v>
      </c>
      <c r="B9090" t="s">
        <v>260</v>
      </c>
      <c r="C9090" t="s">
        <v>336</v>
      </c>
      <c r="D9090" t="s">
        <v>746</v>
      </c>
      <c r="E9090" t="s">
        <v>1757</v>
      </c>
      <c r="F9090" t="s">
        <v>3596</v>
      </c>
      <c r="G9090" t="s">
        <v>15242</v>
      </c>
      <c r="H9090">
        <v>3918</v>
      </c>
      <c r="I9090" t="s">
        <v>265</v>
      </c>
      <c r="J9090" t="s">
        <v>242</v>
      </c>
      <c r="K9090" t="s">
        <v>243</v>
      </c>
      <c r="L9090" t="s">
        <v>244</v>
      </c>
      <c r="M9090">
        <v>0</v>
      </c>
      <c r="N9090">
        <v>3918</v>
      </c>
      <c r="O9090" t="s">
        <v>1212</v>
      </c>
      <c r="P9090" t="s">
        <v>16604</v>
      </c>
      <c r="Q9090" t="s">
        <v>751</v>
      </c>
      <c r="R9090" t="s">
        <v>16607</v>
      </c>
      <c r="S9090" t="s">
        <v>270</v>
      </c>
      <c r="T9090" t="b">
        <v>1</v>
      </c>
    </row>
    <row r="9091" spans="1:20" x14ac:dyDescent="0.25">
      <c r="A9091" t="s">
        <v>236</v>
      </c>
      <c r="B9091" t="s">
        <v>236</v>
      </c>
      <c r="C9091" t="s">
        <v>237</v>
      </c>
      <c r="D9091" t="s">
        <v>566</v>
      </c>
      <c r="E9091" t="s">
        <v>251</v>
      </c>
      <c r="F9091" t="s">
        <v>455</v>
      </c>
      <c r="G9091" t="s">
        <v>8804</v>
      </c>
      <c r="H9091">
        <v>0</v>
      </c>
      <c r="I9091" t="s">
        <v>241</v>
      </c>
      <c r="J9091" t="s">
        <v>242</v>
      </c>
      <c r="K9091" t="s">
        <v>243</v>
      </c>
      <c r="L9091" t="s">
        <v>244</v>
      </c>
      <c r="M9091">
        <v>0</v>
      </c>
      <c r="N9091">
        <v>0</v>
      </c>
      <c r="O9091" t="s">
        <v>255</v>
      </c>
      <c r="P9091" t="s">
        <v>16608</v>
      </c>
      <c r="Q9091" t="s">
        <v>571</v>
      </c>
      <c r="R9091" t="s">
        <v>2785</v>
      </c>
      <c r="S9091" t="s">
        <v>249</v>
      </c>
      <c r="T9091" t="b">
        <v>1</v>
      </c>
    </row>
    <row r="9092" spans="1:20" x14ac:dyDescent="0.25">
      <c r="A9092" t="s">
        <v>259</v>
      </c>
      <c r="B9092" t="s">
        <v>260</v>
      </c>
      <c r="C9092" t="s">
        <v>237</v>
      </c>
      <c r="D9092" t="s">
        <v>1652</v>
      </c>
      <c r="E9092" t="s">
        <v>3301</v>
      </c>
      <c r="F9092" t="s">
        <v>3302</v>
      </c>
      <c r="G9092" t="s">
        <v>3302</v>
      </c>
      <c r="H9092">
        <v>0.18099999999999999</v>
      </c>
      <c r="I9092" t="s">
        <v>265</v>
      </c>
      <c r="J9092" t="s">
        <v>242</v>
      </c>
      <c r="K9092" t="s">
        <v>243</v>
      </c>
      <c r="L9092" t="s">
        <v>244</v>
      </c>
      <c r="M9092">
        <v>0</v>
      </c>
      <c r="N9092">
        <v>0.18099999999999999</v>
      </c>
      <c r="O9092" t="s">
        <v>324</v>
      </c>
      <c r="P9092" t="s">
        <v>16609</v>
      </c>
      <c r="Q9092" t="s">
        <v>1656</v>
      </c>
      <c r="R9092" t="s">
        <v>16610</v>
      </c>
      <c r="S9092" t="s">
        <v>270</v>
      </c>
      <c r="T9092" t="b">
        <v>1</v>
      </c>
    </row>
    <row r="9093" spans="1:20" x14ac:dyDescent="0.25">
      <c r="A9093" t="s">
        <v>259</v>
      </c>
      <c r="B9093" t="s">
        <v>260</v>
      </c>
      <c r="C9093" t="s">
        <v>237</v>
      </c>
      <c r="D9093" t="s">
        <v>2696</v>
      </c>
      <c r="E9093" t="s">
        <v>4472</v>
      </c>
      <c r="F9093" t="s">
        <v>4473</v>
      </c>
      <c r="G9093" t="s">
        <v>4473</v>
      </c>
      <c r="H9093">
        <v>4.032</v>
      </c>
      <c r="I9093" t="s">
        <v>265</v>
      </c>
      <c r="J9093" t="s">
        <v>242</v>
      </c>
      <c r="K9093" t="s">
        <v>243</v>
      </c>
      <c r="L9093" t="s">
        <v>244</v>
      </c>
      <c r="M9093">
        <v>0</v>
      </c>
      <c r="N9093">
        <v>4.032</v>
      </c>
      <c r="O9093" t="s">
        <v>324</v>
      </c>
      <c r="P9093" t="s">
        <v>16611</v>
      </c>
      <c r="Q9093" t="s">
        <v>2700</v>
      </c>
      <c r="R9093" t="s">
        <v>16612</v>
      </c>
      <c r="S9093" t="s">
        <v>270</v>
      </c>
      <c r="T9093" t="b">
        <v>1</v>
      </c>
    </row>
    <row r="9094" spans="1:20" x14ac:dyDescent="0.25">
      <c r="A9094" t="s">
        <v>259</v>
      </c>
      <c r="B9094" t="s">
        <v>260</v>
      </c>
      <c r="C9094" t="s">
        <v>336</v>
      </c>
      <c r="D9094" t="s">
        <v>2696</v>
      </c>
      <c r="E9094" t="s">
        <v>4472</v>
      </c>
      <c r="F9094" t="s">
        <v>4473</v>
      </c>
      <c r="G9094" t="s">
        <v>4473</v>
      </c>
      <c r="H9094">
        <v>20768</v>
      </c>
      <c r="I9094" t="s">
        <v>265</v>
      </c>
      <c r="J9094" t="s">
        <v>242</v>
      </c>
      <c r="K9094" t="s">
        <v>243</v>
      </c>
      <c r="L9094" t="s">
        <v>244</v>
      </c>
      <c r="M9094">
        <v>0</v>
      </c>
      <c r="N9094">
        <v>20768</v>
      </c>
      <c r="O9094" t="s">
        <v>324</v>
      </c>
      <c r="P9094" t="s">
        <v>16611</v>
      </c>
      <c r="Q9094" t="s">
        <v>2700</v>
      </c>
      <c r="R9094" t="s">
        <v>16613</v>
      </c>
      <c r="S9094" t="s">
        <v>270</v>
      </c>
      <c r="T9094" t="b">
        <v>1</v>
      </c>
    </row>
    <row r="9095" spans="1:20" x14ac:dyDescent="0.25">
      <c r="A9095" t="s">
        <v>259</v>
      </c>
      <c r="B9095" t="s">
        <v>260</v>
      </c>
      <c r="C9095" t="s">
        <v>336</v>
      </c>
      <c r="D9095" t="s">
        <v>2696</v>
      </c>
      <c r="E9095" t="s">
        <v>4472</v>
      </c>
      <c r="F9095" t="s">
        <v>4473</v>
      </c>
      <c r="G9095" t="s">
        <v>4473</v>
      </c>
      <c r="H9095">
        <v>39841</v>
      </c>
      <c r="I9095" t="s">
        <v>265</v>
      </c>
      <c r="J9095" t="s">
        <v>242</v>
      </c>
      <c r="K9095" t="s">
        <v>243</v>
      </c>
      <c r="L9095" t="s">
        <v>244</v>
      </c>
      <c r="M9095">
        <v>0</v>
      </c>
      <c r="N9095">
        <v>39841</v>
      </c>
      <c r="O9095" t="s">
        <v>324</v>
      </c>
      <c r="P9095" t="s">
        <v>16611</v>
      </c>
      <c r="Q9095" t="s">
        <v>2700</v>
      </c>
      <c r="R9095" t="s">
        <v>16614</v>
      </c>
      <c r="S9095" t="s">
        <v>270</v>
      </c>
      <c r="T9095" t="b">
        <v>1</v>
      </c>
    </row>
    <row r="9096" spans="1:20" x14ac:dyDescent="0.25">
      <c r="A9096" t="s">
        <v>259</v>
      </c>
      <c r="B9096" t="s">
        <v>260</v>
      </c>
      <c r="C9096" t="s">
        <v>237</v>
      </c>
      <c r="D9096" t="s">
        <v>8261</v>
      </c>
      <c r="E9096" t="s">
        <v>2939</v>
      </c>
      <c r="F9096" t="s">
        <v>2940</v>
      </c>
      <c r="G9096" t="s">
        <v>2940</v>
      </c>
      <c r="H9096">
        <v>4.2565819999999999</v>
      </c>
      <c r="I9096" t="s">
        <v>265</v>
      </c>
      <c r="J9096" t="s">
        <v>242</v>
      </c>
      <c r="K9096" t="s">
        <v>243</v>
      </c>
      <c r="L9096" t="s">
        <v>244</v>
      </c>
      <c r="M9096">
        <v>0</v>
      </c>
      <c r="N9096">
        <v>4.2565819999999999</v>
      </c>
      <c r="O9096" t="s">
        <v>372</v>
      </c>
      <c r="P9096" t="s">
        <v>16615</v>
      </c>
      <c r="Q9096" t="s">
        <v>8264</v>
      </c>
      <c r="R9096" t="s">
        <v>16616</v>
      </c>
      <c r="S9096" t="s">
        <v>270</v>
      </c>
      <c r="T9096" t="b">
        <v>1</v>
      </c>
    </row>
    <row r="9097" spans="1:20" x14ac:dyDescent="0.25">
      <c r="A9097" t="s">
        <v>259</v>
      </c>
      <c r="B9097" t="s">
        <v>260</v>
      </c>
      <c r="C9097" t="s">
        <v>237</v>
      </c>
      <c r="D9097" t="s">
        <v>1268</v>
      </c>
      <c r="E9097" t="s">
        <v>7261</v>
      </c>
      <c r="F9097" t="s">
        <v>7261</v>
      </c>
      <c r="G9097" t="s">
        <v>15228</v>
      </c>
      <c r="H9097">
        <v>0.71199999999999997</v>
      </c>
      <c r="I9097" t="s">
        <v>265</v>
      </c>
      <c r="J9097" t="s">
        <v>242</v>
      </c>
      <c r="K9097" t="s">
        <v>243</v>
      </c>
      <c r="L9097" t="s">
        <v>244</v>
      </c>
      <c r="M9097">
        <v>0</v>
      </c>
      <c r="N9097">
        <v>0.71199999999999997</v>
      </c>
      <c r="O9097" t="s">
        <v>266</v>
      </c>
      <c r="P9097" t="s">
        <v>16617</v>
      </c>
      <c r="Q9097" t="s">
        <v>1273</v>
      </c>
      <c r="R9097" t="s">
        <v>16618</v>
      </c>
      <c r="S9097" t="s">
        <v>270</v>
      </c>
      <c r="T9097" t="b">
        <v>1</v>
      </c>
    </row>
    <row r="9098" spans="1:20" x14ac:dyDescent="0.25">
      <c r="A9098" t="s">
        <v>259</v>
      </c>
      <c r="B9098" t="s">
        <v>260</v>
      </c>
      <c r="C9098" t="s">
        <v>294</v>
      </c>
      <c r="D9098" t="s">
        <v>1268</v>
      </c>
      <c r="E9098" t="s">
        <v>7261</v>
      </c>
      <c r="F9098" t="s">
        <v>7261</v>
      </c>
      <c r="G9098" t="s">
        <v>15228</v>
      </c>
      <c r="H9098">
        <v>0.34399999999999997</v>
      </c>
      <c r="I9098" t="s">
        <v>265</v>
      </c>
      <c r="J9098" t="s">
        <v>242</v>
      </c>
      <c r="K9098" t="s">
        <v>243</v>
      </c>
      <c r="L9098" t="s">
        <v>244</v>
      </c>
      <c r="M9098">
        <v>0</v>
      </c>
      <c r="N9098">
        <v>0.34399999999999997</v>
      </c>
      <c r="O9098" t="s">
        <v>266</v>
      </c>
      <c r="P9098" t="s">
        <v>16617</v>
      </c>
      <c r="Q9098" t="s">
        <v>1273</v>
      </c>
      <c r="R9098" t="s">
        <v>16618</v>
      </c>
      <c r="S9098" t="s">
        <v>270</v>
      </c>
      <c r="T9098" t="b">
        <v>1</v>
      </c>
    </row>
    <row r="9099" spans="1:20" x14ac:dyDescent="0.25">
      <c r="A9099" t="s">
        <v>259</v>
      </c>
      <c r="B9099" t="s">
        <v>260</v>
      </c>
      <c r="C9099" t="s">
        <v>237</v>
      </c>
      <c r="D9099" t="s">
        <v>627</v>
      </c>
      <c r="E9099" t="s">
        <v>14901</v>
      </c>
      <c r="F9099" t="s">
        <v>15822</v>
      </c>
      <c r="G9099" t="s">
        <v>15822</v>
      </c>
      <c r="H9099">
        <v>1.1519999999999999</v>
      </c>
      <c r="I9099" t="s">
        <v>265</v>
      </c>
      <c r="J9099" t="s">
        <v>242</v>
      </c>
      <c r="K9099" t="s">
        <v>243</v>
      </c>
      <c r="L9099" t="s">
        <v>244</v>
      </c>
      <c r="M9099">
        <v>0</v>
      </c>
      <c r="N9099">
        <v>1.1519999999999999</v>
      </c>
      <c r="O9099" t="s">
        <v>324</v>
      </c>
      <c r="P9099" t="s">
        <v>12470</v>
      </c>
      <c r="Q9099" t="s">
        <v>631</v>
      </c>
      <c r="R9099" t="s">
        <v>16619</v>
      </c>
      <c r="S9099" t="s">
        <v>270</v>
      </c>
      <c r="T9099" t="b">
        <v>1</v>
      </c>
    </row>
    <row r="9100" spans="1:20" x14ac:dyDescent="0.25">
      <c r="A9100" t="s">
        <v>259</v>
      </c>
      <c r="B9100" t="s">
        <v>260</v>
      </c>
      <c r="C9100" t="s">
        <v>336</v>
      </c>
      <c r="D9100" t="s">
        <v>627</v>
      </c>
      <c r="E9100" t="s">
        <v>14901</v>
      </c>
      <c r="F9100" t="s">
        <v>15822</v>
      </c>
      <c r="G9100" t="s">
        <v>15822</v>
      </c>
      <c r="H9100">
        <v>5954</v>
      </c>
      <c r="I9100" t="s">
        <v>265</v>
      </c>
      <c r="J9100" t="s">
        <v>242</v>
      </c>
      <c r="K9100" t="s">
        <v>243</v>
      </c>
      <c r="L9100" t="s">
        <v>244</v>
      </c>
      <c r="M9100">
        <v>0</v>
      </c>
      <c r="N9100">
        <v>5954</v>
      </c>
      <c r="O9100" t="s">
        <v>324</v>
      </c>
      <c r="P9100" t="s">
        <v>12470</v>
      </c>
      <c r="Q9100" t="s">
        <v>631</v>
      </c>
      <c r="R9100" t="s">
        <v>16620</v>
      </c>
      <c r="S9100" t="s">
        <v>270</v>
      </c>
      <c r="T9100" t="b">
        <v>1</v>
      </c>
    </row>
    <row r="9101" spans="1:20" x14ac:dyDescent="0.25">
      <c r="A9101" t="s">
        <v>259</v>
      </c>
      <c r="B9101" t="s">
        <v>260</v>
      </c>
      <c r="C9101" t="s">
        <v>336</v>
      </c>
      <c r="D9101" t="s">
        <v>627</v>
      </c>
      <c r="E9101" t="s">
        <v>14901</v>
      </c>
      <c r="F9101" t="s">
        <v>15822</v>
      </c>
      <c r="G9101" t="s">
        <v>15822</v>
      </c>
      <c r="H9101">
        <v>11504</v>
      </c>
      <c r="I9101" t="s">
        <v>265</v>
      </c>
      <c r="J9101" t="s">
        <v>242</v>
      </c>
      <c r="K9101" t="s">
        <v>243</v>
      </c>
      <c r="L9101" t="s">
        <v>244</v>
      </c>
      <c r="M9101">
        <v>0</v>
      </c>
      <c r="N9101">
        <v>11504</v>
      </c>
      <c r="O9101" t="s">
        <v>324</v>
      </c>
      <c r="P9101" t="s">
        <v>12470</v>
      </c>
      <c r="Q9101" t="s">
        <v>631</v>
      </c>
      <c r="R9101" t="s">
        <v>16621</v>
      </c>
      <c r="S9101" t="s">
        <v>270</v>
      </c>
      <c r="T9101" t="b">
        <v>1</v>
      </c>
    </row>
    <row r="9102" spans="1:20" x14ac:dyDescent="0.25">
      <c r="A9102" t="s">
        <v>236</v>
      </c>
      <c r="B9102" t="s">
        <v>236</v>
      </c>
      <c r="C9102" t="s">
        <v>237</v>
      </c>
      <c r="D9102" t="s">
        <v>552</v>
      </c>
      <c r="F9102" t="s">
        <v>10367</v>
      </c>
      <c r="G9102" t="s">
        <v>1418</v>
      </c>
      <c r="H9102">
        <v>4.8</v>
      </c>
      <c r="I9102" t="s">
        <v>492</v>
      </c>
      <c r="J9102" t="s">
        <v>242</v>
      </c>
      <c r="K9102" t="s">
        <v>243</v>
      </c>
      <c r="L9102" t="s">
        <v>244</v>
      </c>
      <c r="M9102">
        <v>0</v>
      </c>
      <c r="N9102">
        <v>4.8</v>
      </c>
      <c r="O9102" t="s">
        <v>1309</v>
      </c>
      <c r="P9102" t="s">
        <v>16622</v>
      </c>
      <c r="Q9102" t="s">
        <v>556</v>
      </c>
      <c r="R9102" t="s">
        <v>10370</v>
      </c>
      <c r="S9102" t="s">
        <v>249</v>
      </c>
      <c r="T9102" t="b">
        <v>1</v>
      </c>
    </row>
    <row r="9103" spans="1:20" x14ac:dyDescent="0.25">
      <c r="A9103" t="s">
        <v>259</v>
      </c>
      <c r="B9103" t="s">
        <v>260</v>
      </c>
      <c r="C9103" t="s">
        <v>237</v>
      </c>
      <c r="D9103" t="s">
        <v>1582</v>
      </c>
      <c r="E9103" t="s">
        <v>7043</v>
      </c>
      <c r="F9103" t="s">
        <v>15518</v>
      </c>
      <c r="G9103" t="s">
        <v>15519</v>
      </c>
      <c r="H9103">
        <v>0.60831400000000002</v>
      </c>
      <c r="I9103" t="s">
        <v>265</v>
      </c>
      <c r="J9103" t="s">
        <v>242</v>
      </c>
      <c r="K9103" t="s">
        <v>243</v>
      </c>
      <c r="L9103" t="s">
        <v>244</v>
      </c>
      <c r="M9103">
        <v>0</v>
      </c>
      <c r="N9103">
        <v>0.60831400000000002</v>
      </c>
      <c r="O9103" t="s">
        <v>372</v>
      </c>
      <c r="P9103" t="s">
        <v>16623</v>
      </c>
      <c r="Q9103" t="s">
        <v>1586</v>
      </c>
      <c r="R9103" t="s">
        <v>16624</v>
      </c>
      <c r="S9103" t="s">
        <v>270</v>
      </c>
      <c r="T9103" t="b">
        <v>1</v>
      </c>
    </row>
    <row r="9104" spans="1:20" x14ac:dyDescent="0.25">
      <c r="A9104" t="s">
        <v>259</v>
      </c>
      <c r="B9104" t="s">
        <v>260</v>
      </c>
      <c r="C9104" t="s">
        <v>294</v>
      </c>
      <c r="D9104" t="s">
        <v>1582</v>
      </c>
      <c r="E9104" t="s">
        <v>7043</v>
      </c>
      <c r="F9104" t="s">
        <v>15518</v>
      </c>
      <c r="G9104" t="s">
        <v>15519</v>
      </c>
      <c r="H9104">
        <v>0.26012200000000002</v>
      </c>
      <c r="I9104" t="s">
        <v>265</v>
      </c>
      <c r="J9104" t="s">
        <v>242</v>
      </c>
      <c r="K9104" t="s">
        <v>243</v>
      </c>
      <c r="L9104" t="s">
        <v>244</v>
      </c>
      <c r="M9104">
        <v>0</v>
      </c>
      <c r="N9104">
        <v>0.26012200000000002</v>
      </c>
      <c r="O9104" t="s">
        <v>372</v>
      </c>
      <c r="P9104" t="s">
        <v>16623</v>
      </c>
      <c r="Q9104" t="s">
        <v>1586</v>
      </c>
      <c r="R9104" t="s">
        <v>16624</v>
      </c>
      <c r="S9104" t="s">
        <v>270</v>
      </c>
      <c r="T9104" t="b">
        <v>1</v>
      </c>
    </row>
    <row r="9105" spans="1:20" x14ac:dyDescent="0.25">
      <c r="A9105" t="s">
        <v>259</v>
      </c>
      <c r="B9105" t="s">
        <v>260</v>
      </c>
      <c r="C9105" t="s">
        <v>237</v>
      </c>
      <c r="D9105" t="s">
        <v>943</v>
      </c>
      <c r="E9105" t="s">
        <v>3108</v>
      </c>
      <c r="F9105" t="s">
        <v>3109</v>
      </c>
      <c r="G9105" t="s">
        <v>3109</v>
      </c>
      <c r="H9105">
        <v>0.872</v>
      </c>
      <c r="I9105" t="s">
        <v>265</v>
      </c>
      <c r="J9105" t="s">
        <v>242</v>
      </c>
      <c r="K9105" t="s">
        <v>243</v>
      </c>
      <c r="L9105" t="s">
        <v>244</v>
      </c>
      <c r="M9105">
        <v>0</v>
      </c>
      <c r="N9105">
        <v>0.872</v>
      </c>
      <c r="O9105" t="s">
        <v>324</v>
      </c>
      <c r="P9105" t="s">
        <v>5082</v>
      </c>
      <c r="Q9105" t="s">
        <v>947</v>
      </c>
      <c r="R9105" t="s">
        <v>16625</v>
      </c>
      <c r="S9105" t="s">
        <v>270</v>
      </c>
      <c r="T9105" t="b">
        <v>0</v>
      </c>
    </row>
    <row r="9106" spans="1:20" x14ac:dyDescent="0.25">
      <c r="A9106" t="s">
        <v>259</v>
      </c>
      <c r="B9106" t="s">
        <v>260</v>
      </c>
      <c r="C9106" t="s">
        <v>294</v>
      </c>
      <c r="D9106" t="s">
        <v>943</v>
      </c>
      <c r="E9106" t="s">
        <v>3108</v>
      </c>
      <c r="F9106" t="s">
        <v>3109</v>
      </c>
      <c r="G9106" t="s">
        <v>3109</v>
      </c>
      <c r="H9106">
        <v>0.504</v>
      </c>
      <c r="I9106" t="s">
        <v>265</v>
      </c>
      <c r="J9106" t="s">
        <v>242</v>
      </c>
      <c r="K9106" t="s">
        <v>243</v>
      </c>
      <c r="L9106" t="s">
        <v>244</v>
      </c>
      <c r="M9106">
        <v>0</v>
      </c>
      <c r="N9106">
        <v>0.504</v>
      </c>
      <c r="O9106" t="s">
        <v>324</v>
      </c>
      <c r="P9106" t="s">
        <v>5082</v>
      </c>
      <c r="Q9106" t="s">
        <v>947</v>
      </c>
      <c r="R9106" t="s">
        <v>16625</v>
      </c>
      <c r="S9106" t="s">
        <v>270</v>
      </c>
      <c r="T9106" t="b">
        <v>0</v>
      </c>
    </row>
    <row r="9107" spans="1:20" x14ac:dyDescent="0.25">
      <c r="A9107" t="s">
        <v>259</v>
      </c>
      <c r="B9107" t="s">
        <v>260</v>
      </c>
      <c r="C9107" t="s">
        <v>237</v>
      </c>
      <c r="D9107" t="s">
        <v>3010</v>
      </c>
      <c r="E9107" t="s">
        <v>6682</v>
      </c>
      <c r="F9107" t="s">
        <v>13528</v>
      </c>
      <c r="G9107" t="s">
        <v>13528</v>
      </c>
      <c r="H9107">
        <v>1.7600000000000001E-2</v>
      </c>
      <c r="I9107" t="s">
        <v>265</v>
      </c>
      <c r="J9107" t="s">
        <v>242</v>
      </c>
      <c r="K9107" t="s">
        <v>243</v>
      </c>
      <c r="L9107" t="s">
        <v>244</v>
      </c>
      <c r="M9107">
        <v>0</v>
      </c>
      <c r="N9107">
        <v>1.7600000000000001E-2</v>
      </c>
      <c r="O9107" t="s">
        <v>266</v>
      </c>
      <c r="P9107" t="s">
        <v>16626</v>
      </c>
      <c r="Q9107" t="s">
        <v>3013</v>
      </c>
      <c r="R9107" t="s">
        <v>16627</v>
      </c>
      <c r="S9107" t="s">
        <v>270</v>
      </c>
      <c r="T9107" t="b">
        <v>1</v>
      </c>
    </row>
    <row r="9108" spans="1:20" x14ac:dyDescent="0.25">
      <c r="A9108" t="s">
        <v>259</v>
      </c>
      <c r="B9108" t="s">
        <v>260</v>
      </c>
      <c r="C9108" t="s">
        <v>294</v>
      </c>
      <c r="D9108" t="s">
        <v>3010</v>
      </c>
      <c r="E9108" t="s">
        <v>6682</v>
      </c>
      <c r="F9108" t="s">
        <v>13528</v>
      </c>
      <c r="G9108" t="s">
        <v>13528</v>
      </c>
      <c r="H9108">
        <v>8.3999999999999995E-3</v>
      </c>
      <c r="I9108" t="s">
        <v>265</v>
      </c>
      <c r="J9108" t="s">
        <v>242</v>
      </c>
      <c r="K9108" t="s">
        <v>243</v>
      </c>
      <c r="L9108" t="s">
        <v>244</v>
      </c>
      <c r="M9108">
        <v>0</v>
      </c>
      <c r="N9108">
        <v>8.3999999999999995E-3</v>
      </c>
      <c r="O9108" t="s">
        <v>266</v>
      </c>
      <c r="P9108" t="s">
        <v>16626</v>
      </c>
      <c r="Q9108" t="s">
        <v>3013</v>
      </c>
      <c r="R9108" t="s">
        <v>16627</v>
      </c>
      <c r="S9108" t="s">
        <v>270</v>
      </c>
      <c r="T9108" t="b">
        <v>1</v>
      </c>
    </row>
    <row r="9109" spans="1:20" x14ac:dyDescent="0.25">
      <c r="A9109" t="s">
        <v>259</v>
      </c>
      <c r="B9109" t="s">
        <v>260</v>
      </c>
      <c r="C9109" t="s">
        <v>237</v>
      </c>
      <c r="D9109" t="s">
        <v>980</v>
      </c>
      <c r="E9109" t="s">
        <v>5364</v>
      </c>
      <c r="F9109" t="s">
        <v>16628</v>
      </c>
      <c r="G9109" t="s">
        <v>16629</v>
      </c>
      <c r="H9109">
        <v>0.752</v>
      </c>
      <c r="I9109" t="s">
        <v>265</v>
      </c>
      <c r="J9109" t="s">
        <v>242</v>
      </c>
      <c r="K9109" t="s">
        <v>243</v>
      </c>
      <c r="L9109" t="s">
        <v>244</v>
      </c>
      <c r="M9109">
        <v>0</v>
      </c>
      <c r="N9109">
        <v>0.752</v>
      </c>
      <c r="O9109" t="s">
        <v>652</v>
      </c>
      <c r="P9109" t="s">
        <v>4759</v>
      </c>
      <c r="Q9109" t="s">
        <v>985</v>
      </c>
      <c r="R9109" t="s">
        <v>16630</v>
      </c>
      <c r="S9109" t="s">
        <v>270</v>
      </c>
      <c r="T9109" t="b">
        <v>1</v>
      </c>
    </row>
    <row r="9110" spans="1:20" x14ac:dyDescent="0.25">
      <c r="A9110" t="s">
        <v>259</v>
      </c>
      <c r="B9110" t="s">
        <v>260</v>
      </c>
      <c r="C9110" t="s">
        <v>294</v>
      </c>
      <c r="D9110" t="s">
        <v>980</v>
      </c>
      <c r="E9110" t="s">
        <v>5364</v>
      </c>
      <c r="F9110" t="s">
        <v>16628</v>
      </c>
      <c r="G9110" t="s">
        <v>16629</v>
      </c>
      <c r="H9110">
        <v>0.38400000000000001</v>
      </c>
      <c r="I9110" t="s">
        <v>265</v>
      </c>
      <c r="J9110" t="s">
        <v>242</v>
      </c>
      <c r="K9110" t="s">
        <v>243</v>
      </c>
      <c r="L9110" t="s">
        <v>244</v>
      </c>
      <c r="M9110">
        <v>0</v>
      </c>
      <c r="N9110">
        <v>0.38400000000000001</v>
      </c>
      <c r="O9110" t="s">
        <v>652</v>
      </c>
      <c r="P9110" t="s">
        <v>4759</v>
      </c>
      <c r="Q9110" t="s">
        <v>985</v>
      </c>
      <c r="R9110" t="s">
        <v>16630</v>
      </c>
      <c r="S9110" t="s">
        <v>270</v>
      </c>
      <c r="T9110" t="b">
        <v>1</v>
      </c>
    </row>
    <row r="9111" spans="1:20" x14ac:dyDescent="0.25">
      <c r="A9111" t="s">
        <v>259</v>
      </c>
      <c r="B9111" t="s">
        <v>260</v>
      </c>
      <c r="C9111" t="s">
        <v>237</v>
      </c>
      <c r="D9111" t="s">
        <v>962</v>
      </c>
      <c r="E9111" t="s">
        <v>2269</v>
      </c>
      <c r="F9111" t="s">
        <v>12491</v>
      </c>
      <c r="G9111" t="s">
        <v>12492</v>
      </c>
      <c r="H9111">
        <v>3.2402060000000001</v>
      </c>
      <c r="I9111" t="s">
        <v>265</v>
      </c>
      <c r="J9111" t="s">
        <v>242</v>
      </c>
      <c r="K9111" t="s">
        <v>243</v>
      </c>
      <c r="L9111" t="s">
        <v>244</v>
      </c>
      <c r="M9111">
        <v>0</v>
      </c>
      <c r="N9111">
        <v>3.2402060000000001</v>
      </c>
      <c r="O9111" t="s">
        <v>372</v>
      </c>
      <c r="P9111" t="s">
        <v>16631</v>
      </c>
      <c r="Q9111" t="s">
        <v>967</v>
      </c>
      <c r="R9111" t="s">
        <v>16632</v>
      </c>
      <c r="S9111" t="s">
        <v>270</v>
      </c>
      <c r="T9111" t="b">
        <v>1</v>
      </c>
    </row>
    <row r="9112" spans="1:20" x14ac:dyDescent="0.25">
      <c r="A9112" t="s">
        <v>259</v>
      </c>
      <c r="B9112" t="s">
        <v>260</v>
      </c>
      <c r="C9112" t="s">
        <v>237</v>
      </c>
      <c r="D9112" t="s">
        <v>956</v>
      </c>
      <c r="E9112" t="s">
        <v>5231</v>
      </c>
      <c r="F9112" t="s">
        <v>15467</v>
      </c>
      <c r="G9112" t="s">
        <v>15467</v>
      </c>
      <c r="H9112">
        <v>0.30434600000000001</v>
      </c>
      <c r="I9112" t="s">
        <v>265</v>
      </c>
      <c r="J9112" t="s">
        <v>242</v>
      </c>
      <c r="K9112" t="s">
        <v>243</v>
      </c>
      <c r="L9112" t="s">
        <v>244</v>
      </c>
      <c r="M9112">
        <v>0</v>
      </c>
      <c r="N9112">
        <v>0.30434600000000001</v>
      </c>
      <c r="O9112" t="s">
        <v>372</v>
      </c>
      <c r="P9112" t="s">
        <v>16633</v>
      </c>
      <c r="Q9112" t="s">
        <v>960</v>
      </c>
      <c r="R9112" t="s">
        <v>16634</v>
      </c>
      <c r="S9112" t="s">
        <v>270</v>
      </c>
      <c r="T9112" t="b">
        <v>1</v>
      </c>
    </row>
    <row r="9113" spans="1:20" x14ac:dyDescent="0.25">
      <c r="A9113" t="s">
        <v>259</v>
      </c>
      <c r="B9113" t="s">
        <v>260</v>
      </c>
      <c r="C9113" t="s">
        <v>294</v>
      </c>
      <c r="D9113" t="s">
        <v>956</v>
      </c>
      <c r="E9113" t="s">
        <v>5231</v>
      </c>
      <c r="F9113" t="s">
        <v>15467</v>
      </c>
      <c r="G9113" t="s">
        <v>15467</v>
      </c>
      <c r="H9113">
        <v>0.1152</v>
      </c>
      <c r="I9113" t="s">
        <v>265</v>
      </c>
      <c r="J9113" t="s">
        <v>242</v>
      </c>
      <c r="K9113" t="s">
        <v>243</v>
      </c>
      <c r="L9113" t="s">
        <v>244</v>
      </c>
      <c r="M9113">
        <v>0</v>
      </c>
      <c r="N9113">
        <v>0.1152</v>
      </c>
      <c r="O9113" t="s">
        <v>372</v>
      </c>
      <c r="P9113" t="s">
        <v>16633</v>
      </c>
      <c r="Q9113" t="s">
        <v>960</v>
      </c>
      <c r="R9113" t="s">
        <v>16634</v>
      </c>
      <c r="S9113" t="s">
        <v>270</v>
      </c>
      <c r="T9113" t="b">
        <v>1</v>
      </c>
    </row>
    <row r="9114" spans="1:20" x14ac:dyDescent="0.25">
      <c r="A9114" t="s">
        <v>259</v>
      </c>
      <c r="B9114" t="s">
        <v>260</v>
      </c>
      <c r="C9114" t="s">
        <v>237</v>
      </c>
      <c r="D9114" t="s">
        <v>677</v>
      </c>
      <c r="E9114" t="s">
        <v>3316</v>
      </c>
      <c r="F9114" t="s">
        <v>3317</v>
      </c>
      <c r="G9114" t="s">
        <v>3317</v>
      </c>
      <c r="H9114">
        <v>2.79</v>
      </c>
      <c r="I9114" t="s">
        <v>265</v>
      </c>
      <c r="J9114" t="s">
        <v>242</v>
      </c>
      <c r="K9114" t="s">
        <v>243</v>
      </c>
      <c r="L9114" t="s">
        <v>244</v>
      </c>
      <c r="M9114">
        <v>0</v>
      </c>
      <c r="N9114">
        <v>2.79</v>
      </c>
      <c r="O9114" t="s">
        <v>324</v>
      </c>
      <c r="P9114" t="s">
        <v>16635</v>
      </c>
      <c r="Q9114" t="s">
        <v>681</v>
      </c>
      <c r="R9114" t="s">
        <v>16636</v>
      </c>
      <c r="S9114" t="s">
        <v>270</v>
      </c>
      <c r="T9114" t="b">
        <v>0</v>
      </c>
    </row>
    <row r="9115" spans="1:20" x14ac:dyDescent="0.25">
      <c r="A9115" t="s">
        <v>259</v>
      </c>
      <c r="B9115" t="s">
        <v>260</v>
      </c>
      <c r="C9115" t="s">
        <v>294</v>
      </c>
      <c r="D9115" t="s">
        <v>677</v>
      </c>
      <c r="E9115" t="s">
        <v>3316</v>
      </c>
      <c r="F9115" t="s">
        <v>3317</v>
      </c>
      <c r="G9115" t="s">
        <v>3317</v>
      </c>
      <c r="H9115">
        <v>0.80600000000000005</v>
      </c>
      <c r="I9115" t="s">
        <v>265</v>
      </c>
      <c r="J9115" t="s">
        <v>242</v>
      </c>
      <c r="K9115" t="s">
        <v>243</v>
      </c>
      <c r="L9115" t="s">
        <v>244</v>
      </c>
      <c r="M9115">
        <v>0</v>
      </c>
      <c r="N9115">
        <v>0.80600000000000005</v>
      </c>
      <c r="O9115" t="s">
        <v>324</v>
      </c>
      <c r="P9115" t="s">
        <v>16635</v>
      </c>
      <c r="Q9115" t="s">
        <v>681</v>
      </c>
      <c r="R9115" t="s">
        <v>16636</v>
      </c>
      <c r="S9115" t="s">
        <v>270</v>
      </c>
      <c r="T9115" t="b">
        <v>0</v>
      </c>
    </row>
    <row r="9116" spans="1:20" x14ac:dyDescent="0.25">
      <c r="A9116" t="s">
        <v>236</v>
      </c>
      <c r="B9116" t="s">
        <v>236</v>
      </c>
      <c r="C9116" t="s">
        <v>237</v>
      </c>
      <c r="D9116" t="s">
        <v>314</v>
      </c>
      <c r="F9116" t="s">
        <v>672</v>
      </c>
      <c r="G9116" t="s">
        <v>1053</v>
      </c>
      <c r="H9116">
        <v>0</v>
      </c>
      <c r="I9116" t="s">
        <v>254</v>
      </c>
      <c r="J9116" t="s">
        <v>242</v>
      </c>
      <c r="K9116" t="s">
        <v>243</v>
      </c>
      <c r="L9116" t="s">
        <v>244</v>
      </c>
      <c r="M9116">
        <v>0</v>
      </c>
      <c r="N9116">
        <v>0</v>
      </c>
      <c r="O9116" t="s">
        <v>4331</v>
      </c>
      <c r="P9116" t="s">
        <v>7839</v>
      </c>
      <c r="Q9116" t="s">
        <v>318</v>
      </c>
      <c r="R9116" t="s">
        <v>10776</v>
      </c>
      <c r="S9116" t="s">
        <v>249</v>
      </c>
      <c r="T9116" t="b">
        <v>0</v>
      </c>
    </row>
    <row r="9117" spans="1:20" x14ac:dyDescent="0.25">
      <c r="A9117" t="s">
        <v>259</v>
      </c>
      <c r="B9117" t="s">
        <v>260</v>
      </c>
      <c r="C9117" t="s">
        <v>237</v>
      </c>
      <c r="D9117" t="s">
        <v>2354</v>
      </c>
      <c r="E9117" t="s">
        <v>10536</v>
      </c>
      <c r="F9117" t="s">
        <v>10536</v>
      </c>
      <c r="G9117" t="s">
        <v>10537</v>
      </c>
      <c r="H9117">
        <v>0.99199999999999999</v>
      </c>
      <c r="I9117" t="s">
        <v>265</v>
      </c>
      <c r="J9117" t="s">
        <v>242</v>
      </c>
      <c r="K9117" t="s">
        <v>243</v>
      </c>
      <c r="L9117" t="s">
        <v>244</v>
      </c>
      <c r="M9117">
        <v>0</v>
      </c>
      <c r="N9117">
        <v>0.99199999999999999</v>
      </c>
      <c r="O9117" t="s">
        <v>518</v>
      </c>
      <c r="P9117" t="s">
        <v>16637</v>
      </c>
      <c r="Q9117" t="s">
        <v>2359</v>
      </c>
      <c r="R9117" t="s">
        <v>16638</v>
      </c>
      <c r="S9117" t="s">
        <v>270</v>
      </c>
      <c r="T9117" t="b">
        <v>1</v>
      </c>
    </row>
    <row r="9118" spans="1:20" x14ac:dyDescent="0.25">
      <c r="A9118" t="s">
        <v>259</v>
      </c>
      <c r="B9118" t="s">
        <v>260</v>
      </c>
      <c r="C9118" t="s">
        <v>294</v>
      </c>
      <c r="D9118" t="s">
        <v>2354</v>
      </c>
      <c r="E9118" t="s">
        <v>10536</v>
      </c>
      <c r="F9118" t="s">
        <v>10536</v>
      </c>
      <c r="G9118" t="s">
        <v>10537</v>
      </c>
      <c r="H9118">
        <v>0.624</v>
      </c>
      <c r="I9118" t="s">
        <v>265</v>
      </c>
      <c r="J9118" t="s">
        <v>242</v>
      </c>
      <c r="K9118" t="s">
        <v>243</v>
      </c>
      <c r="L9118" t="s">
        <v>244</v>
      </c>
      <c r="M9118">
        <v>0</v>
      </c>
      <c r="N9118">
        <v>0.624</v>
      </c>
      <c r="O9118" t="s">
        <v>518</v>
      </c>
      <c r="P9118" t="s">
        <v>16637</v>
      </c>
      <c r="Q9118" t="s">
        <v>2359</v>
      </c>
      <c r="R9118" t="s">
        <v>16638</v>
      </c>
      <c r="S9118" t="s">
        <v>270</v>
      </c>
      <c r="T9118" t="b">
        <v>1</v>
      </c>
    </row>
    <row r="9119" spans="1:20" x14ac:dyDescent="0.25">
      <c r="A9119" t="s">
        <v>259</v>
      </c>
      <c r="B9119" t="s">
        <v>260</v>
      </c>
      <c r="C9119" t="s">
        <v>237</v>
      </c>
      <c r="D9119" t="s">
        <v>1343</v>
      </c>
      <c r="E9119" t="s">
        <v>2426</v>
      </c>
      <c r="F9119" t="s">
        <v>5561</v>
      </c>
      <c r="G9119" t="s">
        <v>5561</v>
      </c>
      <c r="H9119">
        <v>3.3799999999999997E-2</v>
      </c>
      <c r="I9119" t="s">
        <v>265</v>
      </c>
      <c r="J9119" t="s">
        <v>242</v>
      </c>
      <c r="K9119" t="s">
        <v>243</v>
      </c>
      <c r="L9119" t="s">
        <v>244</v>
      </c>
      <c r="M9119">
        <v>0</v>
      </c>
      <c r="N9119">
        <v>3.3799999999999997E-2</v>
      </c>
      <c r="O9119" t="s">
        <v>446</v>
      </c>
      <c r="P9119" t="s">
        <v>16639</v>
      </c>
      <c r="Q9119" t="s">
        <v>1347</v>
      </c>
      <c r="R9119" t="s">
        <v>16640</v>
      </c>
      <c r="S9119" t="s">
        <v>270</v>
      </c>
      <c r="T9119" t="b">
        <v>1</v>
      </c>
    </row>
    <row r="9120" spans="1:20" x14ac:dyDescent="0.25">
      <c r="A9120" t="s">
        <v>259</v>
      </c>
      <c r="B9120" t="s">
        <v>260</v>
      </c>
      <c r="C9120" t="s">
        <v>294</v>
      </c>
      <c r="D9120" t="s">
        <v>1343</v>
      </c>
      <c r="E9120" t="s">
        <v>2426</v>
      </c>
      <c r="F9120" t="s">
        <v>5561</v>
      </c>
      <c r="G9120" t="s">
        <v>5561</v>
      </c>
      <c r="H9120">
        <v>1.4999999999999999E-2</v>
      </c>
      <c r="I9120" t="s">
        <v>265</v>
      </c>
      <c r="J9120" t="s">
        <v>242</v>
      </c>
      <c r="K9120" t="s">
        <v>243</v>
      </c>
      <c r="L9120" t="s">
        <v>244</v>
      </c>
      <c r="M9120">
        <v>0</v>
      </c>
      <c r="N9120">
        <v>1.4999999999999999E-2</v>
      </c>
      <c r="O9120" t="s">
        <v>446</v>
      </c>
      <c r="P9120" t="s">
        <v>16639</v>
      </c>
      <c r="Q9120" t="s">
        <v>1347</v>
      </c>
      <c r="R9120" t="s">
        <v>16640</v>
      </c>
      <c r="S9120" t="s">
        <v>270</v>
      </c>
      <c r="T9120" t="b">
        <v>1</v>
      </c>
    </row>
    <row r="9121" spans="1:20" x14ac:dyDescent="0.25">
      <c r="A9121" t="s">
        <v>259</v>
      </c>
      <c r="B9121" t="s">
        <v>260</v>
      </c>
      <c r="C9121" t="s">
        <v>237</v>
      </c>
      <c r="D9121" t="s">
        <v>949</v>
      </c>
      <c r="E9121" t="s">
        <v>4152</v>
      </c>
      <c r="F9121" t="s">
        <v>5241</v>
      </c>
      <c r="G9121" t="s">
        <v>5241</v>
      </c>
      <c r="H9121">
        <v>0.14000000000000001</v>
      </c>
      <c r="I9121" t="s">
        <v>265</v>
      </c>
      <c r="J9121" t="s">
        <v>242</v>
      </c>
      <c r="K9121" t="s">
        <v>243</v>
      </c>
      <c r="L9121" t="s">
        <v>244</v>
      </c>
      <c r="M9121">
        <v>0</v>
      </c>
      <c r="N9121">
        <v>0.14000000000000001</v>
      </c>
      <c r="O9121" t="s">
        <v>2659</v>
      </c>
      <c r="P9121" t="s">
        <v>13155</v>
      </c>
      <c r="Q9121" t="s">
        <v>954</v>
      </c>
      <c r="R9121" t="s">
        <v>16641</v>
      </c>
      <c r="S9121" t="s">
        <v>270</v>
      </c>
      <c r="T9121" t="b">
        <v>0</v>
      </c>
    </row>
    <row r="9122" spans="1:20" x14ac:dyDescent="0.25">
      <c r="A9122" t="s">
        <v>259</v>
      </c>
      <c r="B9122" t="s">
        <v>260</v>
      </c>
      <c r="C9122" t="s">
        <v>294</v>
      </c>
      <c r="D9122" t="s">
        <v>949</v>
      </c>
      <c r="E9122" t="s">
        <v>4152</v>
      </c>
      <c r="F9122" t="s">
        <v>5241</v>
      </c>
      <c r="G9122" t="s">
        <v>5241</v>
      </c>
      <c r="H9122">
        <v>7.6999999999999999E-2</v>
      </c>
      <c r="I9122" t="s">
        <v>265</v>
      </c>
      <c r="J9122" t="s">
        <v>242</v>
      </c>
      <c r="K9122" t="s">
        <v>243</v>
      </c>
      <c r="L9122" t="s">
        <v>244</v>
      </c>
      <c r="M9122">
        <v>0</v>
      </c>
      <c r="N9122">
        <v>7.6999999999999999E-2</v>
      </c>
      <c r="O9122" t="s">
        <v>2659</v>
      </c>
      <c r="P9122" t="s">
        <v>13155</v>
      </c>
      <c r="Q9122" t="s">
        <v>954</v>
      </c>
      <c r="R9122" t="s">
        <v>16641</v>
      </c>
      <c r="S9122" t="s">
        <v>270</v>
      </c>
      <c r="T9122" t="b">
        <v>0</v>
      </c>
    </row>
    <row r="9123" spans="1:20" x14ac:dyDescent="0.25">
      <c r="A9123" t="s">
        <v>236</v>
      </c>
      <c r="B9123" t="s">
        <v>236</v>
      </c>
      <c r="C9123" t="s">
        <v>237</v>
      </c>
      <c r="D9123" t="s">
        <v>362</v>
      </c>
      <c r="F9123" t="s">
        <v>600</v>
      </c>
      <c r="G9123" t="s">
        <v>6146</v>
      </c>
      <c r="H9123">
        <v>3.6000000000000002E-4</v>
      </c>
      <c r="I9123" t="s">
        <v>254</v>
      </c>
      <c r="J9123" t="s">
        <v>242</v>
      </c>
      <c r="K9123" t="s">
        <v>243</v>
      </c>
      <c r="L9123" t="s">
        <v>244</v>
      </c>
      <c r="M9123">
        <v>0</v>
      </c>
      <c r="N9123">
        <v>3.6000000000000002E-4</v>
      </c>
      <c r="O9123" t="s">
        <v>365</v>
      </c>
      <c r="P9123" t="s">
        <v>6193</v>
      </c>
      <c r="Q9123" t="s">
        <v>367</v>
      </c>
      <c r="R9123" t="s">
        <v>2894</v>
      </c>
      <c r="S9123" t="s">
        <v>249</v>
      </c>
      <c r="T9123" t="b">
        <v>0</v>
      </c>
    </row>
    <row r="9124" spans="1:20" x14ac:dyDescent="0.25">
      <c r="A9124" t="s">
        <v>236</v>
      </c>
      <c r="B9124" t="s">
        <v>236</v>
      </c>
      <c r="C9124" t="s">
        <v>237</v>
      </c>
      <c r="D9124" t="s">
        <v>250</v>
      </c>
      <c r="E9124" t="s">
        <v>251</v>
      </c>
      <c r="F9124" t="s">
        <v>773</v>
      </c>
      <c r="G9124" t="s">
        <v>10331</v>
      </c>
      <c r="H9124">
        <v>0</v>
      </c>
      <c r="I9124" t="s">
        <v>254</v>
      </c>
      <c r="J9124" t="s">
        <v>242</v>
      </c>
      <c r="K9124" t="s">
        <v>243</v>
      </c>
      <c r="L9124" t="s">
        <v>244</v>
      </c>
      <c r="M9124">
        <v>0</v>
      </c>
      <c r="N9124">
        <v>0</v>
      </c>
      <c r="O9124" t="s">
        <v>255</v>
      </c>
      <c r="P9124" t="s">
        <v>16642</v>
      </c>
      <c r="Q9124" t="s">
        <v>257</v>
      </c>
      <c r="R9124" t="s">
        <v>820</v>
      </c>
      <c r="S9124" t="s">
        <v>249</v>
      </c>
      <c r="T9124" t="b">
        <v>1</v>
      </c>
    </row>
    <row r="9125" spans="1:20" x14ac:dyDescent="0.25">
      <c r="A9125" t="s">
        <v>259</v>
      </c>
      <c r="B9125" t="s">
        <v>260</v>
      </c>
      <c r="C9125" t="s">
        <v>237</v>
      </c>
      <c r="D9125" t="s">
        <v>530</v>
      </c>
      <c r="E9125" t="s">
        <v>3391</v>
      </c>
      <c r="F9125" t="s">
        <v>3391</v>
      </c>
      <c r="G9125" t="s">
        <v>12062</v>
      </c>
      <c r="H9125">
        <v>0.69599999999999995</v>
      </c>
      <c r="I9125" t="s">
        <v>265</v>
      </c>
      <c r="J9125" t="s">
        <v>242</v>
      </c>
      <c r="K9125" t="s">
        <v>243</v>
      </c>
      <c r="L9125" t="s">
        <v>244</v>
      </c>
      <c r="M9125">
        <v>0</v>
      </c>
      <c r="N9125">
        <v>0.69599999999999995</v>
      </c>
      <c r="O9125" t="s">
        <v>518</v>
      </c>
      <c r="P9125" t="s">
        <v>16643</v>
      </c>
      <c r="Q9125" t="s">
        <v>534</v>
      </c>
      <c r="R9125" t="s">
        <v>16644</v>
      </c>
      <c r="S9125" t="s">
        <v>270</v>
      </c>
      <c r="T9125" t="b">
        <v>1</v>
      </c>
    </row>
    <row r="9126" spans="1:20" x14ac:dyDescent="0.25">
      <c r="A9126" t="s">
        <v>259</v>
      </c>
      <c r="B9126" t="s">
        <v>260</v>
      </c>
      <c r="C9126" t="s">
        <v>336</v>
      </c>
      <c r="D9126" t="s">
        <v>530</v>
      </c>
      <c r="E9126" t="s">
        <v>3391</v>
      </c>
      <c r="F9126" t="s">
        <v>3391</v>
      </c>
      <c r="G9126" t="s">
        <v>12062</v>
      </c>
      <c r="H9126">
        <v>3902</v>
      </c>
      <c r="I9126" t="s">
        <v>265</v>
      </c>
      <c r="J9126" t="s">
        <v>242</v>
      </c>
      <c r="K9126" t="s">
        <v>243</v>
      </c>
      <c r="L9126" t="s">
        <v>244</v>
      </c>
      <c r="M9126">
        <v>0</v>
      </c>
      <c r="N9126">
        <v>3902</v>
      </c>
      <c r="O9126" t="s">
        <v>518</v>
      </c>
      <c r="P9126" t="s">
        <v>16643</v>
      </c>
      <c r="Q9126" t="s">
        <v>534</v>
      </c>
      <c r="R9126" t="s">
        <v>16645</v>
      </c>
      <c r="S9126" t="s">
        <v>270</v>
      </c>
      <c r="T9126" t="b">
        <v>1</v>
      </c>
    </row>
    <row r="9127" spans="1:20" x14ac:dyDescent="0.25">
      <c r="A9127" t="s">
        <v>259</v>
      </c>
      <c r="B9127" t="s">
        <v>260</v>
      </c>
      <c r="C9127" t="s">
        <v>336</v>
      </c>
      <c r="D9127" t="s">
        <v>530</v>
      </c>
      <c r="E9127" t="s">
        <v>3391</v>
      </c>
      <c r="F9127" t="s">
        <v>3391</v>
      </c>
      <c r="G9127" t="s">
        <v>12062</v>
      </c>
      <c r="H9127">
        <v>7682</v>
      </c>
      <c r="I9127" t="s">
        <v>265</v>
      </c>
      <c r="J9127" t="s">
        <v>242</v>
      </c>
      <c r="K9127" t="s">
        <v>243</v>
      </c>
      <c r="L9127" t="s">
        <v>244</v>
      </c>
      <c r="M9127">
        <v>0</v>
      </c>
      <c r="N9127">
        <v>7682</v>
      </c>
      <c r="O9127" t="s">
        <v>518</v>
      </c>
      <c r="P9127" t="s">
        <v>16643</v>
      </c>
      <c r="Q9127" t="s">
        <v>534</v>
      </c>
      <c r="R9127" t="s">
        <v>16646</v>
      </c>
      <c r="S9127" t="s">
        <v>270</v>
      </c>
      <c r="T9127" t="b">
        <v>1</v>
      </c>
    </row>
    <row r="9128" spans="1:20" x14ac:dyDescent="0.25">
      <c r="A9128" t="s">
        <v>259</v>
      </c>
      <c r="B9128" t="s">
        <v>260</v>
      </c>
      <c r="C9128" t="s">
        <v>237</v>
      </c>
      <c r="D9128" t="s">
        <v>677</v>
      </c>
      <c r="E9128" t="s">
        <v>1939</v>
      </c>
      <c r="F9128" t="s">
        <v>14610</v>
      </c>
      <c r="G9128" t="s">
        <v>14610</v>
      </c>
      <c r="H9128">
        <v>0.872</v>
      </c>
      <c r="I9128" t="s">
        <v>265</v>
      </c>
      <c r="J9128" t="s">
        <v>242</v>
      </c>
      <c r="K9128" t="s">
        <v>243</v>
      </c>
      <c r="L9128" t="s">
        <v>244</v>
      </c>
      <c r="M9128">
        <v>0</v>
      </c>
      <c r="N9128">
        <v>0.872</v>
      </c>
      <c r="O9128" t="s">
        <v>324</v>
      </c>
      <c r="P9128" t="s">
        <v>16647</v>
      </c>
      <c r="Q9128" t="s">
        <v>681</v>
      </c>
      <c r="R9128" t="s">
        <v>16648</v>
      </c>
      <c r="S9128" t="s">
        <v>270</v>
      </c>
      <c r="T9128" t="b">
        <v>1</v>
      </c>
    </row>
    <row r="9129" spans="1:20" x14ac:dyDescent="0.25">
      <c r="A9129" t="s">
        <v>259</v>
      </c>
      <c r="B9129" t="s">
        <v>260</v>
      </c>
      <c r="C9129" t="s">
        <v>294</v>
      </c>
      <c r="D9129" t="s">
        <v>677</v>
      </c>
      <c r="E9129" t="s">
        <v>1939</v>
      </c>
      <c r="F9129" t="s">
        <v>14610</v>
      </c>
      <c r="G9129" t="s">
        <v>14610</v>
      </c>
      <c r="H9129">
        <v>0.504</v>
      </c>
      <c r="I9129" t="s">
        <v>265</v>
      </c>
      <c r="J9129" t="s">
        <v>242</v>
      </c>
      <c r="K9129" t="s">
        <v>243</v>
      </c>
      <c r="L9129" t="s">
        <v>244</v>
      </c>
      <c r="M9129">
        <v>0</v>
      </c>
      <c r="N9129">
        <v>0.504</v>
      </c>
      <c r="O9129" t="s">
        <v>324</v>
      </c>
      <c r="P9129" t="s">
        <v>16647</v>
      </c>
      <c r="Q9129" t="s">
        <v>681</v>
      </c>
      <c r="R9129" t="s">
        <v>16648</v>
      </c>
      <c r="S9129" t="s">
        <v>270</v>
      </c>
      <c r="T9129" t="b">
        <v>1</v>
      </c>
    </row>
    <row r="9130" spans="1:20" x14ac:dyDescent="0.25">
      <c r="A9130" t="s">
        <v>259</v>
      </c>
      <c r="B9130" t="s">
        <v>260</v>
      </c>
      <c r="C9130" t="s">
        <v>237</v>
      </c>
      <c r="D9130" t="s">
        <v>470</v>
      </c>
      <c r="E9130" t="s">
        <v>876</v>
      </c>
      <c r="F9130" t="s">
        <v>877</v>
      </c>
      <c r="G9130" t="s">
        <v>877</v>
      </c>
      <c r="H9130">
        <v>4.4619999999999997</v>
      </c>
      <c r="I9130" t="s">
        <v>265</v>
      </c>
      <c r="J9130" t="s">
        <v>242</v>
      </c>
      <c r="K9130" t="s">
        <v>243</v>
      </c>
      <c r="L9130" t="s">
        <v>244</v>
      </c>
      <c r="M9130">
        <v>0</v>
      </c>
      <c r="N9130">
        <v>4.4619999999999997</v>
      </c>
      <c r="O9130" t="s">
        <v>283</v>
      </c>
      <c r="P9130" t="s">
        <v>6384</v>
      </c>
      <c r="Q9130" t="s">
        <v>474</v>
      </c>
      <c r="R9130" t="s">
        <v>16649</v>
      </c>
      <c r="S9130" t="s">
        <v>270</v>
      </c>
      <c r="T9130" t="b">
        <v>1</v>
      </c>
    </row>
    <row r="9131" spans="1:20" x14ac:dyDescent="0.25">
      <c r="A9131" t="s">
        <v>236</v>
      </c>
      <c r="B9131" t="s">
        <v>236</v>
      </c>
      <c r="C9131" t="s">
        <v>237</v>
      </c>
      <c r="D9131" t="s">
        <v>362</v>
      </c>
      <c r="F9131" t="s">
        <v>363</v>
      </c>
      <c r="G9131" t="s">
        <v>1053</v>
      </c>
      <c r="H9131">
        <v>3.6000000000000002E-4</v>
      </c>
      <c r="I9131" t="s">
        <v>254</v>
      </c>
      <c r="J9131" t="s">
        <v>242</v>
      </c>
      <c r="K9131" t="s">
        <v>243</v>
      </c>
      <c r="L9131" t="s">
        <v>244</v>
      </c>
      <c r="M9131">
        <v>0</v>
      </c>
      <c r="N9131">
        <v>3.6000000000000002E-4</v>
      </c>
      <c r="O9131" t="s">
        <v>365</v>
      </c>
      <c r="P9131" t="s">
        <v>1820</v>
      </c>
      <c r="Q9131" t="s">
        <v>367</v>
      </c>
      <c r="R9131" t="s">
        <v>368</v>
      </c>
      <c r="S9131" t="s">
        <v>249</v>
      </c>
      <c r="T9131" t="b">
        <v>0</v>
      </c>
    </row>
    <row r="9132" spans="1:20" x14ac:dyDescent="0.25">
      <c r="A9132" t="s">
        <v>259</v>
      </c>
      <c r="B9132" t="s">
        <v>260</v>
      </c>
      <c r="C9132" t="s">
        <v>237</v>
      </c>
      <c r="D9132" t="s">
        <v>4076</v>
      </c>
      <c r="E9132" t="s">
        <v>7257</v>
      </c>
      <c r="F9132" t="s">
        <v>16650</v>
      </c>
      <c r="G9132" t="s">
        <v>16651</v>
      </c>
      <c r="H9132">
        <v>3.3149999999999999</v>
      </c>
      <c r="I9132" t="s">
        <v>265</v>
      </c>
      <c r="J9132" t="s">
        <v>242</v>
      </c>
      <c r="K9132" t="s">
        <v>243</v>
      </c>
      <c r="L9132" t="s">
        <v>244</v>
      </c>
      <c r="M9132">
        <v>0</v>
      </c>
      <c r="N9132">
        <v>3.3149999999999999</v>
      </c>
      <c r="O9132" t="s">
        <v>660</v>
      </c>
      <c r="P9132" t="s">
        <v>16652</v>
      </c>
      <c r="Q9132" t="s">
        <v>4081</v>
      </c>
      <c r="R9132" t="s">
        <v>16653</v>
      </c>
      <c r="S9132" t="s">
        <v>270</v>
      </c>
      <c r="T9132" t="b">
        <v>1</v>
      </c>
    </row>
    <row r="9133" spans="1:20" x14ac:dyDescent="0.25">
      <c r="A9133" t="s">
        <v>259</v>
      </c>
      <c r="B9133" t="s">
        <v>260</v>
      </c>
      <c r="C9133" t="s">
        <v>294</v>
      </c>
      <c r="D9133" t="s">
        <v>4076</v>
      </c>
      <c r="E9133" t="s">
        <v>7257</v>
      </c>
      <c r="F9133" t="s">
        <v>16650</v>
      </c>
      <c r="G9133" t="s">
        <v>16651</v>
      </c>
      <c r="H9133">
        <v>1.069</v>
      </c>
      <c r="I9133" t="s">
        <v>265</v>
      </c>
      <c r="J9133" t="s">
        <v>242</v>
      </c>
      <c r="K9133" t="s">
        <v>243</v>
      </c>
      <c r="L9133" t="s">
        <v>244</v>
      </c>
      <c r="M9133">
        <v>0</v>
      </c>
      <c r="N9133">
        <v>1.069</v>
      </c>
      <c r="O9133" t="s">
        <v>660</v>
      </c>
      <c r="P9133" t="s">
        <v>16652</v>
      </c>
      <c r="Q9133" t="s">
        <v>4081</v>
      </c>
      <c r="R9133" t="s">
        <v>16653</v>
      </c>
      <c r="S9133" t="s">
        <v>270</v>
      </c>
      <c r="T9133" t="b">
        <v>1</v>
      </c>
    </row>
    <row r="9134" spans="1:20" x14ac:dyDescent="0.25">
      <c r="A9134" t="s">
        <v>259</v>
      </c>
      <c r="B9134" t="s">
        <v>260</v>
      </c>
      <c r="C9134" t="s">
        <v>237</v>
      </c>
      <c r="D9134" t="s">
        <v>1015</v>
      </c>
      <c r="E9134" t="s">
        <v>1016</v>
      </c>
      <c r="F9134" t="s">
        <v>7555</v>
      </c>
      <c r="G9134" t="s">
        <v>7555</v>
      </c>
      <c r="H9134">
        <v>1.54E-2</v>
      </c>
      <c r="I9134" t="s">
        <v>265</v>
      </c>
      <c r="J9134" t="s">
        <v>242</v>
      </c>
      <c r="K9134" t="s">
        <v>243</v>
      </c>
      <c r="L9134" t="s">
        <v>244</v>
      </c>
      <c r="M9134">
        <v>0</v>
      </c>
      <c r="N9134">
        <v>1.54E-2</v>
      </c>
      <c r="O9134" t="s">
        <v>446</v>
      </c>
      <c r="P9134" t="s">
        <v>16654</v>
      </c>
      <c r="Q9134" t="s">
        <v>1019</v>
      </c>
      <c r="R9134" t="s">
        <v>16655</v>
      </c>
      <c r="S9134" t="s">
        <v>270</v>
      </c>
      <c r="T9134" t="b">
        <v>1</v>
      </c>
    </row>
    <row r="9135" spans="1:20" x14ac:dyDescent="0.25">
      <c r="A9135" t="s">
        <v>259</v>
      </c>
      <c r="B9135" t="s">
        <v>260</v>
      </c>
      <c r="C9135" t="s">
        <v>237</v>
      </c>
      <c r="D9135" t="s">
        <v>2311</v>
      </c>
      <c r="E9135" t="s">
        <v>3665</v>
      </c>
      <c r="F9135" t="s">
        <v>5538</v>
      </c>
      <c r="G9135" t="s">
        <v>5539</v>
      </c>
      <c r="H9135">
        <v>0.408246</v>
      </c>
      <c r="I9135" t="s">
        <v>265</v>
      </c>
      <c r="J9135" t="s">
        <v>242</v>
      </c>
      <c r="K9135" t="s">
        <v>243</v>
      </c>
      <c r="L9135" t="s">
        <v>244</v>
      </c>
      <c r="M9135">
        <v>0</v>
      </c>
      <c r="N9135">
        <v>0.408246</v>
      </c>
      <c r="O9135" t="s">
        <v>372</v>
      </c>
      <c r="P9135" t="s">
        <v>16656</v>
      </c>
      <c r="Q9135" t="s">
        <v>2316</v>
      </c>
      <c r="R9135" t="s">
        <v>16657</v>
      </c>
      <c r="S9135" t="s">
        <v>270</v>
      </c>
      <c r="T9135" t="b">
        <v>1</v>
      </c>
    </row>
    <row r="9136" spans="1:20" x14ac:dyDescent="0.25">
      <c r="A9136" t="s">
        <v>259</v>
      </c>
      <c r="B9136" t="s">
        <v>260</v>
      </c>
      <c r="C9136" t="s">
        <v>237</v>
      </c>
      <c r="D9136" t="s">
        <v>3368</v>
      </c>
      <c r="E9136" t="s">
        <v>2691</v>
      </c>
      <c r="F9136" t="s">
        <v>2691</v>
      </c>
      <c r="G9136" t="s">
        <v>2692</v>
      </c>
      <c r="H9136">
        <v>0.61599999999999999</v>
      </c>
      <c r="I9136" t="s">
        <v>265</v>
      </c>
      <c r="J9136" t="s">
        <v>242</v>
      </c>
      <c r="K9136" t="s">
        <v>243</v>
      </c>
      <c r="L9136" t="s">
        <v>244</v>
      </c>
      <c r="M9136">
        <v>0</v>
      </c>
      <c r="N9136">
        <v>0.61599999999999999</v>
      </c>
      <c r="O9136" t="s">
        <v>2901</v>
      </c>
      <c r="P9136" t="s">
        <v>16658</v>
      </c>
      <c r="Q9136" t="s">
        <v>3373</v>
      </c>
      <c r="R9136" t="s">
        <v>16659</v>
      </c>
      <c r="S9136" t="s">
        <v>270</v>
      </c>
      <c r="T9136" t="b">
        <v>1</v>
      </c>
    </row>
    <row r="9137" spans="1:20" x14ac:dyDescent="0.25">
      <c r="A9137" t="s">
        <v>259</v>
      </c>
      <c r="B9137" t="s">
        <v>260</v>
      </c>
      <c r="C9137" t="s">
        <v>336</v>
      </c>
      <c r="D9137" t="s">
        <v>3368</v>
      </c>
      <c r="E9137" t="s">
        <v>2691</v>
      </c>
      <c r="F9137" t="s">
        <v>2691</v>
      </c>
      <c r="G9137" t="s">
        <v>2692</v>
      </c>
      <c r="H9137">
        <v>3184</v>
      </c>
      <c r="I9137" t="s">
        <v>265</v>
      </c>
      <c r="J9137" t="s">
        <v>242</v>
      </c>
      <c r="K9137" t="s">
        <v>243</v>
      </c>
      <c r="L9137" t="s">
        <v>244</v>
      </c>
      <c r="M9137">
        <v>0</v>
      </c>
      <c r="N9137">
        <v>3184</v>
      </c>
      <c r="O9137" t="s">
        <v>2901</v>
      </c>
      <c r="P9137" t="s">
        <v>16658</v>
      </c>
      <c r="Q9137" t="s">
        <v>3373</v>
      </c>
      <c r="R9137" t="s">
        <v>16660</v>
      </c>
      <c r="S9137" t="s">
        <v>270</v>
      </c>
      <c r="T9137" t="b">
        <v>1</v>
      </c>
    </row>
    <row r="9138" spans="1:20" x14ac:dyDescent="0.25">
      <c r="A9138" t="s">
        <v>259</v>
      </c>
      <c r="B9138" t="s">
        <v>260</v>
      </c>
      <c r="C9138" t="s">
        <v>336</v>
      </c>
      <c r="D9138" t="s">
        <v>3368</v>
      </c>
      <c r="E9138" t="s">
        <v>2691</v>
      </c>
      <c r="F9138" t="s">
        <v>2691</v>
      </c>
      <c r="G9138" t="s">
        <v>2692</v>
      </c>
      <c r="H9138">
        <v>6152</v>
      </c>
      <c r="I9138" t="s">
        <v>265</v>
      </c>
      <c r="J9138" t="s">
        <v>242</v>
      </c>
      <c r="K9138" t="s">
        <v>243</v>
      </c>
      <c r="L9138" t="s">
        <v>244</v>
      </c>
      <c r="M9138">
        <v>0</v>
      </c>
      <c r="N9138">
        <v>6152</v>
      </c>
      <c r="O9138" t="s">
        <v>2901</v>
      </c>
      <c r="P9138" t="s">
        <v>16658</v>
      </c>
      <c r="Q9138" t="s">
        <v>3373</v>
      </c>
      <c r="R9138" t="s">
        <v>16661</v>
      </c>
      <c r="S9138" t="s">
        <v>270</v>
      </c>
      <c r="T9138" t="b">
        <v>1</v>
      </c>
    </row>
    <row r="9139" spans="1:20" x14ac:dyDescent="0.25">
      <c r="A9139" t="s">
        <v>259</v>
      </c>
      <c r="B9139" t="s">
        <v>260</v>
      </c>
      <c r="C9139" t="s">
        <v>237</v>
      </c>
      <c r="D9139" t="s">
        <v>4065</v>
      </c>
      <c r="E9139" t="s">
        <v>8199</v>
      </c>
      <c r="F9139" t="s">
        <v>16662</v>
      </c>
      <c r="G9139" t="s">
        <v>16662</v>
      </c>
      <c r="H9139">
        <v>0.115</v>
      </c>
      <c r="I9139" t="s">
        <v>265</v>
      </c>
      <c r="J9139" t="s">
        <v>242</v>
      </c>
      <c r="K9139" t="s">
        <v>243</v>
      </c>
      <c r="L9139" t="s">
        <v>244</v>
      </c>
      <c r="M9139">
        <v>0</v>
      </c>
      <c r="N9139">
        <v>0.115</v>
      </c>
      <c r="O9139" t="s">
        <v>324</v>
      </c>
      <c r="P9139" t="s">
        <v>16663</v>
      </c>
      <c r="Q9139" t="s">
        <v>4069</v>
      </c>
      <c r="R9139" t="s">
        <v>16664</v>
      </c>
      <c r="S9139" t="s">
        <v>270</v>
      </c>
      <c r="T9139" t="b">
        <v>1</v>
      </c>
    </row>
    <row r="9140" spans="1:20" x14ac:dyDescent="0.25">
      <c r="A9140" t="s">
        <v>259</v>
      </c>
      <c r="B9140" t="s">
        <v>260</v>
      </c>
      <c r="C9140" t="s">
        <v>237</v>
      </c>
      <c r="D9140" t="s">
        <v>875</v>
      </c>
      <c r="E9140" t="s">
        <v>931</v>
      </c>
      <c r="F9140" t="s">
        <v>932</v>
      </c>
      <c r="G9140" t="s">
        <v>932</v>
      </c>
      <c r="H9140">
        <v>0.94030000000000002</v>
      </c>
      <c r="I9140" t="s">
        <v>265</v>
      </c>
      <c r="J9140" t="s">
        <v>242</v>
      </c>
      <c r="K9140" t="s">
        <v>243</v>
      </c>
      <c r="L9140" t="s">
        <v>244</v>
      </c>
      <c r="M9140">
        <v>0</v>
      </c>
      <c r="N9140">
        <v>0.94030000000000002</v>
      </c>
      <c r="O9140" t="s">
        <v>298</v>
      </c>
      <c r="P9140" t="s">
        <v>16665</v>
      </c>
      <c r="Q9140" t="s">
        <v>879</v>
      </c>
      <c r="R9140" t="s">
        <v>16666</v>
      </c>
      <c r="S9140" t="s">
        <v>270</v>
      </c>
      <c r="T9140" t="b">
        <v>1</v>
      </c>
    </row>
    <row r="9141" spans="1:20" x14ac:dyDescent="0.25">
      <c r="A9141" t="s">
        <v>259</v>
      </c>
      <c r="B9141" t="s">
        <v>260</v>
      </c>
      <c r="C9141" t="s">
        <v>294</v>
      </c>
      <c r="D9141" t="s">
        <v>875</v>
      </c>
      <c r="E9141" t="s">
        <v>931</v>
      </c>
      <c r="F9141" t="s">
        <v>932</v>
      </c>
      <c r="G9141" t="s">
        <v>932</v>
      </c>
      <c r="H9141">
        <v>0.64590000000000003</v>
      </c>
      <c r="I9141" t="s">
        <v>265</v>
      </c>
      <c r="J9141" t="s">
        <v>242</v>
      </c>
      <c r="K9141" t="s">
        <v>243</v>
      </c>
      <c r="L9141" t="s">
        <v>244</v>
      </c>
      <c r="M9141">
        <v>0</v>
      </c>
      <c r="N9141">
        <v>0.64590000000000003</v>
      </c>
      <c r="O9141" t="s">
        <v>298</v>
      </c>
      <c r="P9141" t="s">
        <v>16665</v>
      </c>
      <c r="Q9141" t="s">
        <v>879</v>
      </c>
      <c r="R9141" t="s">
        <v>16666</v>
      </c>
      <c r="S9141" t="s">
        <v>270</v>
      </c>
      <c r="T9141" t="b">
        <v>1</v>
      </c>
    </row>
    <row r="9142" spans="1:20" x14ac:dyDescent="0.25">
      <c r="A9142" t="s">
        <v>259</v>
      </c>
      <c r="B9142" t="s">
        <v>260</v>
      </c>
      <c r="C9142" t="s">
        <v>237</v>
      </c>
      <c r="D9142" t="s">
        <v>891</v>
      </c>
      <c r="E9142" t="s">
        <v>6522</v>
      </c>
      <c r="F9142" t="s">
        <v>16667</v>
      </c>
      <c r="G9142" t="s">
        <v>16668</v>
      </c>
      <c r="H9142">
        <v>0.408246</v>
      </c>
      <c r="I9142" t="s">
        <v>265</v>
      </c>
      <c r="J9142" t="s">
        <v>242</v>
      </c>
      <c r="K9142" t="s">
        <v>243</v>
      </c>
      <c r="L9142" t="s">
        <v>244</v>
      </c>
      <c r="M9142">
        <v>0</v>
      </c>
      <c r="N9142">
        <v>0.408246</v>
      </c>
      <c r="O9142" t="s">
        <v>372</v>
      </c>
      <c r="P9142" t="s">
        <v>16669</v>
      </c>
      <c r="Q9142" t="s">
        <v>895</v>
      </c>
      <c r="R9142" t="s">
        <v>16670</v>
      </c>
      <c r="S9142" t="s">
        <v>270</v>
      </c>
      <c r="T9142" t="b">
        <v>1</v>
      </c>
    </row>
    <row r="9143" spans="1:20" x14ac:dyDescent="0.25">
      <c r="A9143" t="s">
        <v>236</v>
      </c>
      <c r="B9143" t="s">
        <v>236</v>
      </c>
      <c r="C9143" t="s">
        <v>237</v>
      </c>
      <c r="D9143" t="s">
        <v>425</v>
      </c>
      <c r="F9143" t="s">
        <v>559</v>
      </c>
      <c r="G9143" t="s">
        <v>2479</v>
      </c>
      <c r="H9143">
        <v>6.7000000000000004E-2</v>
      </c>
      <c r="I9143" t="s">
        <v>254</v>
      </c>
      <c r="J9143" t="s">
        <v>242</v>
      </c>
      <c r="K9143" t="s">
        <v>243</v>
      </c>
      <c r="L9143" t="s">
        <v>244</v>
      </c>
      <c r="M9143">
        <v>0</v>
      </c>
      <c r="N9143">
        <v>6.7000000000000004E-2</v>
      </c>
      <c r="O9143" t="s">
        <v>16671</v>
      </c>
      <c r="P9143" t="s">
        <v>16672</v>
      </c>
      <c r="Q9143" t="s">
        <v>430</v>
      </c>
      <c r="R9143" t="s">
        <v>2047</v>
      </c>
      <c r="S9143" t="s">
        <v>249</v>
      </c>
      <c r="T9143" t="b">
        <v>1</v>
      </c>
    </row>
    <row r="9144" spans="1:20" x14ac:dyDescent="0.25">
      <c r="A9144" t="s">
        <v>259</v>
      </c>
      <c r="B9144" t="s">
        <v>260</v>
      </c>
      <c r="C9144" t="s">
        <v>237</v>
      </c>
      <c r="D9144" t="s">
        <v>884</v>
      </c>
      <c r="E9144" t="s">
        <v>7950</v>
      </c>
      <c r="F9144" t="s">
        <v>10923</v>
      </c>
      <c r="G9144" t="s">
        <v>10924</v>
      </c>
      <c r="H9144">
        <v>1.139</v>
      </c>
      <c r="I9144" t="s">
        <v>265</v>
      </c>
      <c r="J9144" t="s">
        <v>242</v>
      </c>
      <c r="K9144" t="s">
        <v>243</v>
      </c>
      <c r="L9144" t="s">
        <v>244</v>
      </c>
      <c r="M9144">
        <v>0</v>
      </c>
      <c r="N9144">
        <v>1.139</v>
      </c>
      <c r="O9144" t="s">
        <v>372</v>
      </c>
      <c r="P9144" t="s">
        <v>16673</v>
      </c>
      <c r="Q9144" t="s">
        <v>889</v>
      </c>
      <c r="R9144" t="s">
        <v>16674</v>
      </c>
      <c r="S9144" t="s">
        <v>270</v>
      </c>
      <c r="T9144" t="b">
        <v>1</v>
      </c>
    </row>
    <row r="9145" spans="1:20" x14ac:dyDescent="0.25">
      <c r="A9145" t="s">
        <v>259</v>
      </c>
      <c r="B9145" t="s">
        <v>260</v>
      </c>
      <c r="C9145" t="s">
        <v>237</v>
      </c>
      <c r="D9145" t="s">
        <v>1535</v>
      </c>
      <c r="E9145" t="s">
        <v>10098</v>
      </c>
      <c r="F9145" t="s">
        <v>10099</v>
      </c>
      <c r="G9145" t="s">
        <v>10099</v>
      </c>
      <c r="H9145">
        <v>1.51</v>
      </c>
      <c r="I9145" t="s">
        <v>265</v>
      </c>
      <c r="J9145" t="s">
        <v>242</v>
      </c>
      <c r="K9145" t="s">
        <v>243</v>
      </c>
      <c r="L9145" t="s">
        <v>244</v>
      </c>
      <c r="M9145">
        <v>0</v>
      </c>
      <c r="N9145">
        <v>1.51</v>
      </c>
      <c r="O9145" t="s">
        <v>324</v>
      </c>
      <c r="P9145" t="s">
        <v>16675</v>
      </c>
      <c r="Q9145" t="s">
        <v>1539</v>
      </c>
      <c r="R9145" t="s">
        <v>16676</v>
      </c>
      <c r="S9145" t="s">
        <v>270</v>
      </c>
      <c r="T9145" t="b">
        <v>1</v>
      </c>
    </row>
    <row r="9146" spans="1:20" x14ac:dyDescent="0.25">
      <c r="A9146" t="s">
        <v>259</v>
      </c>
      <c r="B9146" t="s">
        <v>260</v>
      </c>
      <c r="C9146" t="s">
        <v>294</v>
      </c>
      <c r="D9146" t="s">
        <v>1535</v>
      </c>
      <c r="E9146" t="s">
        <v>10098</v>
      </c>
      <c r="F9146" t="s">
        <v>10099</v>
      </c>
      <c r="G9146" t="s">
        <v>10099</v>
      </c>
      <c r="H9146">
        <v>0.46100000000000002</v>
      </c>
      <c r="I9146" t="s">
        <v>265</v>
      </c>
      <c r="J9146" t="s">
        <v>242</v>
      </c>
      <c r="K9146" t="s">
        <v>243</v>
      </c>
      <c r="L9146" t="s">
        <v>244</v>
      </c>
      <c r="M9146">
        <v>0</v>
      </c>
      <c r="N9146">
        <v>0.46100000000000002</v>
      </c>
      <c r="O9146" t="s">
        <v>324</v>
      </c>
      <c r="P9146" t="s">
        <v>16675</v>
      </c>
      <c r="Q9146" t="s">
        <v>1539</v>
      </c>
      <c r="R9146" t="s">
        <v>16676</v>
      </c>
      <c r="S9146" t="s">
        <v>270</v>
      </c>
      <c r="T9146" t="b">
        <v>1</v>
      </c>
    </row>
    <row r="9147" spans="1:20" x14ac:dyDescent="0.25">
      <c r="A9147" t="s">
        <v>236</v>
      </c>
      <c r="B9147" t="s">
        <v>236</v>
      </c>
      <c r="C9147" t="s">
        <v>237</v>
      </c>
      <c r="D9147" t="s">
        <v>1198</v>
      </c>
      <c r="F9147" t="s">
        <v>356</v>
      </c>
      <c r="G9147" t="s">
        <v>510</v>
      </c>
      <c r="H9147">
        <v>5.0000000000000001E-4</v>
      </c>
      <c r="I9147" t="s">
        <v>254</v>
      </c>
      <c r="J9147" t="s">
        <v>242</v>
      </c>
      <c r="K9147" t="s">
        <v>243</v>
      </c>
      <c r="L9147" t="s">
        <v>244</v>
      </c>
      <c r="M9147">
        <v>0</v>
      </c>
      <c r="N9147">
        <v>5.0000000000000001E-4</v>
      </c>
      <c r="O9147" t="s">
        <v>358</v>
      </c>
      <c r="P9147" t="s">
        <v>7881</v>
      </c>
      <c r="Q9147" t="s">
        <v>1201</v>
      </c>
      <c r="R9147" t="s">
        <v>1202</v>
      </c>
      <c r="S9147" t="s">
        <v>249</v>
      </c>
      <c r="T9147" t="b">
        <v>0</v>
      </c>
    </row>
    <row r="9148" spans="1:20" x14ac:dyDescent="0.25">
      <c r="A9148" t="s">
        <v>236</v>
      </c>
      <c r="B9148" t="s">
        <v>236</v>
      </c>
      <c r="C9148" t="s">
        <v>336</v>
      </c>
      <c r="D9148" t="s">
        <v>3096</v>
      </c>
      <c r="E9148" t="s">
        <v>16677</v>
      </c>
      <c r="F9148" t="s">
        <v>16678</v>
      </c>
      <c r="G9148" t="s">
        <v>16679</v>
      </c>
      <c r="H9148">
        <v>3270</v>
      </c>
      <c r="I9148" t="s">
        <v>341</v>
      </c>
      <c r="J9148" t="s">
        <v>242</v>
      </c>
      <c r="K9148" t="s">
        <v>243</v>
      </c>
      <c r="L9148" t="s">
        <v>244</v>
      </c>
      <c r="M9148">
        <v>0</v>
      </c>
      <c r="N9148">
        <v>3270</v>
      </c>
      <c r="O9148" t="s">
        <v>316</v>
      </c>
      <c r="P9148" t="s">
        <v>2726</v>
      </c>
      <c r="Q9148" t="s">
        <v>3101</v>
      </c>
      <c r="R9148" t="s">
        <v>16680</v>
      </c>
      <c r="S9148" t="s">
        <v>249</v>
      </c>
      <c r="T9148" t="b">
        <v>0</v>
      </c>
    </row>
    <row r="9149" spans="1:20" x14ac:dyDescent="0.25">
      <c r="A9149" t="s">
        <v>236</v>
      </c>
      <c r="B9149" t="s">
        <v>236</v>
      </c>
      <c r="C9149" t="s">
        <v>336</v>
      </c>
      <c r="D9149" t="s">
        <v>3096</v>
      </c>
      <c r="E9149" t="s">
        <v>16677</v>
      </c>
      <c r="F9149" t="s">
        <v>16678</v>
      </c>
      <c r="G9149" t="s">
        <v>16679</v>
      </c>
      <c r="H9149">
        <v>9038</v>
      </c>
      <c r="I9149" t="s">
        <v>341</v>
      </c>
      <c r="J9149" t="s">
        <v>242</v>
      </c>
      <c r="K9149" t="s">
        <v>243</v>
      </c>
      <c r="L9149" t="s">
        <v>244</v>
      </c>
      <c r="M9149">
        <v>0</v>
      </c>
      <c r="N9149">
        <v>9038</v>
      </c>
      <c r="O9149" t="s">
        <v>316</v>
      </c>
      <c r="P9149" t="s">
        <v>2726</v>
      </c>
      <c r="Q9149" t="s">
        <v>3101</v>
      </c>
      <c r="R9149" t="s">
        <v>16681</v>
      </c>
      <c r="S9149" t="s">
        <v>249</v>
      </c>
      <c r="T9149" t="b">
        <v>0</v>
      </c>
    </row>
    <row r="9150" spans="1:20" x14ac:dyDescent="0.25">
      <c r="A9150" t="s">
        <v>259</v>
      </c>
      <c r="B9150" t="s">
        <v>260</v>
      </c>
      <c r="C9150" t="s">
        <v>237</v>
      </c>
      <c r="D9150" t="s">
        <v>1173</v>
      </c>
      <c r="E9150" t="s">
        <v>1970</v>
      </c>
      <c r="F9150" t="s">
        <v>1971</v>
      </c>
      <c r="G9150" t="s">
        <v>1972</v>
      </c>
      <c r="H9150">
        <v>4.1200000000000001E-2</v>
      </c>
      <c r="I9150" t="s">
        <v>265</v>
      </c>
      <c r="J9150" t="s">
        <v>242</v>
      </c>
      <c r="K9150" t="s">
        <v>243</v>
      </c>
      <c r="L9150" t="s">
        <v>244</v>
      </c>
      <c r="M9150">
        <v>0</v>
      </c>
      <c r="N9150">
        <v>4.1200000000000001E-2</v>
      </c>
      <c r="O9150" t="s">
        <v>331</v>
      </c>
      <c r="P9150" t="s">
        <v>16682</v>
      </c>
      <c r="Q9150" t="s">
        <v>1177</v>
      </c>
      <c r="R9150" t="s">
        <v>16683</v>
      </c>
      <c r="S9150" t="s">
        <v>270</v>
      </c>
      <c r="T9150" t="b">
        <v>1</v>
      </c>
    </row>
    <row r="9151" spans="1:20" x14ac:dyDescent="0.25">
      <c r="A9151" t="s">
        <v>259</v>
      </c>
      <c r="B9151" t="s">
        <v>260</v>
      </c>
      <c r="C9151" t="s">
        <v>237</v>
      </c>
      <c r="D9151" t="s">
        <v>3163</v>
      </c>
      <c r="E9151" t="s">
        <v>3164</v>
      </c>
      <c r="F9151" t="s">
        <v>2189</v>
      </c>
      <c r="G9151" t="s">
        <v>2189</v>
      </c>
      <c r="H9151">
        <v>5.86</v>
      </c>
      <c r="I9151" t="s">
        <v>265</v>
      </c>
      <c r="J9151" t="s">
        <v>242</v>
      </c>
      <c r="K9151" t="s">
        <v>243</v>
      </c>
      <c r="L9151" t="s">
        <v>244</v>
      </c>
      <c r="M9151">
        <v>0</v>
      </c>
      <c r="N9151">
        <v>5.86</v>
      </c>
      <c r="O9151" t="s">
        <v>324</v>
      </c>
      <c r="P9151" t="s">
        <v>16684</v>
      </c>
      <c r="Q9151" t="s">
        <v>3167</v>
      </c>
      <c r="R9151" t="s">
        <v>16685</v>
      </c>
      <c r="S9151" t="s">
        <v>270</v>
      </c>
      <c r="T9151" t="b">
        <v>1</v>
      </c>
    </row>
    <row r="9152" spans="1:20" x14ac:dyDescent="0.25">
      <c r="A9152" t="s">
        <v>259</v>
      </c>
      <c r="B9152" t="s">
        <v>260</v>
      </c>
      <c r="C9152" t="s">
        <v>294</v>
      </c>
      <c r="D9152" t="s">
        <v>3163</v>
      </c>
      <c r="E9152" t="s">
        <v>3164</v>
      </c>
      <c r="F9152" t="s">
        <v>2189</v>
      </c>
      <c r="G9152" t="s">
        <v>2189</v>
      </c>
      <c r="H9152">
        <v>3.0449999999999999</v>
      </c>
      <c r="I9152" t="s">
        <v>265</v>
      </c>
      <c r="J9152" t="s">
        <v>242</v>
      </c>
      <c r="K9152" t="s">
        <v>243</v>
      </c>
      <c r="L9152" t="s">
        <v>244</v>
      </c>
      <c r="M9152">
        <v>0</v>
      </c>
      <c r="N9152">
        <v>3.0449999999999999</v>
      </c>
      <c r="O9152" t="s">
        <v>324</v>
      </c>
      <c r="P9152" t="s">
        <v>16684</v>
      </c>
      <c r="Q9152" t="s">
        <v>3167</v>
      </c>
      <c r="R9152" t="s">
        <v>16685</v>
      </c>
      <c r="S9152" t="s">
        <v>270</v>
      </c>
      <c r="T9152" t="b">
        <v>1</v>
      </c>
    </row>
    <row r="9153" spans="1:20" x14ac:dyDescent="0.25">
      <c r="A9153" t="s">
        <v>259</v>
      </c>
      <c r="B9153" t="s">
        <v>260</v>
      </c>
      <c r="C9153" t="s">
        <v>237</v>
      </c>
      <c r="D9153" t="s">
        <v>1652</v>
      </c>
      <c r="E9153" t="s">
        <v>1976</v>
      </c>
      <c r="F9153" t="s">
        <v>13815</v>
      </c>
      <c r="G9153" t="s">
        <v>13815</v>
      </c>
      <c r="H9153">
        <v>4.5199999999999997E-2</v>
      </c>
      <c r="I9153" t="s">
        <v>265</v>
      </c>
      <c r="J9153" t="s">
        <v>242</v>
      </c>
      <c r="K9153" t="s">
        <v>243</v>
      </c>
      <c r="L9153" t="s">
        <v>244</v>
      </c>
      <c r="M9153">
        <v>0</v>
      </c>
      <c r="N9153">
        <v>4.5199999999999997E-2</v>
      </c>
      <c r="O9153" t="s">
        <v>372</v>
      </c>
      <c r="P9153" t="s">
        <v>16686</v>
      </c>
      <c r="Q9153" t="s">
        <v>1656</v>
      </c>
      <c r="R9153" t="s">
        <v>16687</v>
      </c>
      <c r="S9153" t="s">
        <v>270</v>
      </c>
      <c r="T9153" t="b">
        <v>1</v>
      </c>
    </row>
    <row r="9154" spans="1:20" x14ac:dyDescent="0.25">
      <c r="A9154" t="s">
        <v>259</v>
      </c>
      <c r="B9154" t="s">
        <v>260</v>
      </c>
      <c r="C9154" t="s">
        <v>237</v>
      </c>
      <c r="D9154" t="s">
        <v>3581</v>
      </c>
      <c r="E9154" t="s">
        <v>321</v>
      </c>
      <c r="F9154" t="s">
        <v>321</v>
      </c>
      <c r="G9154" t="s">
        <v>13702</v>
      </c>
      <c r="H9154">
        <v>0.872</v>
      </c>
      <c r="I9154" t="s">
        <v>265</v>
      </c>
      <c r="J9154" t="s">
        <v>242</v>
      </c>
      <c r="K9154" t="s">
        <v>243</v>
      </c>
      <c r="L9154" t="s">
        <v>244</v>
      </c>
      <c r="M9154">
        <v>0</v>
      </c>
      <c r="N9154">
        <v>0.872</v>
      </c>
      <c r="O9154" t="s">
        <v>324</v>
      </c>
      <c r="P9154" t="s">
        <v>16688</v>
      </c>
      <c r="Q9154" t="s">
        <v>3586</v>
      </c>
      <c r="R9154" t="s">
        <v>16689</v>
      </c>
      <c r="S9154" t="s">
        <v>270</v>
      </c>
      <c r="T9154" t="b">
        <v>1</v>
      </c>
    </row>
    <row r="9155" spans="1:20" x14ac:dyDescent="0.25">
      <c r="A9155" t="s">
        <v>259</v>
      </c>
      <c r="B9155" t="s">
        <v>260</v>
      </c>
      <c r="C9155" t="s">
        <v>294</v>
      </c>
      <c r="D9155" t="s">
        <v>3581</v>
      </c>
      <c r="E9155" t="s">
        <v>321</v>
      </c>
      <c r="F9155" t="s">
        <v>321</v>
      </c>
      <c r="G9155" t="s">
        <v>13702</v>
      </c>
      <c r="H9155">
        <v>0.504</v>
      </c>
      <c r="I9155" t="s">
        <v>265</v>
      </c>
      <c r="J9155" t="s">
        <v>242</v>
      </c>
      <c r="K9155" t="s">
        <v>243</v>
      </c>
      <c r="L9155" t="s">
        <v>244</v>
      </c>
      <c r="M9155">
        <v>0</v>
      </c>
      <c r="N9155">
        <v>0.504</v>
      </c>
      <c r="O9155" t="s">
        <v>324</v>
      </c>
      <c r="P9155" t="s">
        <v>16688</v>
      </c>
      <c r="Q9155" t="s">
        <v>3586</v>
      </c>
      <c r="R9155" t="s">
        <v>16689</v>
      </c>
      <c r="S9155" t="s">
        <v>270</v>
      </c>
      <c r="T9155" t="b">
        <v>1</v>
      </c>
    </row>
    <row r="9156" spans="1:20" x14ac:dyDescent="0.25">
      <c r="A9156" t="s">
        <v>259</v>
      </c>
      <c r="B9156" t="s">
        <v>260</v>
      </c>
      <c r="C9156" t="s">
        <v>237</v>
      </c>
      <c r="D9156" t="s">
        <v>4934</v>
      </c>
      <c r="E9156" t="s">
        <v>2355</v>
      </c>
      <c r="F9156" t="s">
        <v>2356</v>
      </c>
      <c r="G9156" t="s">
        <v>2357</v>
      </c>
      <c r="H9156">
        <v>0.24959999999999999</v>
      </c>
      <c r="I9156" t="s">
        <v>265</v>
      </c>
      <c r="J9156" t="s">
        <v>242</v>
      </c>
      <c r="K9156" t="s">
        <v>243</v>
      </c>
      <c r="L9156" t="s">
        <v>244</v>
      </c>
      <c r="M9156">
        <v>0</v>
      </c>
      <c r="N9156">
        <v>0.24959999999999999</v>
      </c>
      <c r="O9156" t="s">
        <v>266</v>
      </c>
      <c r="P9156" t="s">
        <v>16690</v>
      </c>
      <c r="Q9156" t="s">
        <v>4939</v>
      </c>
      <c r="R9156" t="s">
        <v>16691</v>
      </c>
      <c r="S9156" t="s">
        <v>270</v>
      </c>
      <c r="T9156" t="b">
        <v>1</v>
      </c>
    </row>
    <row r="9157" spans="1:20" x14ac:dyDescent="0.25">
      <c r="A9157" t="s">
        <v>259</v>
      </c>
      <c r="B9157" t="s">
        <v>260</v>
      </c>
      <c r="C9157" t="s">
        <v>237</v>
      </c>
      <c r="D9157" t="s">
        <v>2534</v>
      </c>
      <c r="E9157" t="s">
        <v>10998</v>
      </c>
      <c r="F9157" t="s">
        <v>14739</v>
      </c>
      <c r="G9157" t="s">
        <v>14739</v>
      </c>
      <c r="H9157">
        <v>0.35399999999999998</v>
      </c>
      <c r="I9157" t="s">
        <v>265</v>
      </c>
      <c r="J9157" t="s">
        <v>242</v>
      </c>
      <c r="K9157" t="s">
        <v>243</v>
      </c>
      <c r="L9157" t="s">
        <v>244</v>
      </c>
      <c r="M9157">
        <v>0</v>
      </c>
      <c r="N9157">
        <v>0.35399999999999998</v>
      </c>
      <c r="O9157" t="s">
        <v>446</v>
      </c>
      <c r="P9157" t="s">
        <v>16692</v>
      </c>
      <c r="Q9157" t="s">
        <v>2538</v>
      </c>
      <c r="R9157" t="s">
        <v>16693</v>
      </c>
      <c r="S9157" t="s">
        <v>270</v>
      </c>
      <c r="T9157" t="b">
        <v>1</v>
      </c>
    </row>
    <row r="9158" spans="1:20" x14ac:dyDescent="0.25">
      <c r="A9158" t="s">
        <v>259</v>
      </c>
      <c r="B9158" t="s">
        <v>260</v>
      </c>
      <c r="C9158" t="s">
        <v>294</v>
      </c>
      <c r="D9158" t="s">
        <v>2534</v>
      </c>
      <c r="E9158" t="s">
        <v>10998</v>
      </c>
      <c r="F9158" t="s">
        <v>14739</v>
      </c>
      <c r="G9158" t="s">
        <v>14739</v>
      </c>
      <c r="H9158">
        <v>0.17</v>
      </c>
      <c r="I9158" t="s">
        <v>265</v>
      </c>
      <c r="J9158" t="s">
        <v>242</v>
      </c>
      <c r="K9158" t="s">
        <v>243</v>
      </c>
      <c r="L9158" t="s">
        <v>244</v>
      </c>
      <c r="M9158">
        <v>0</v>
      </c>
      <c r="N9158">
        <v>0.17</v>
      </c>
      <c r="O9158" t="s">
        <v>446</v>
      </c>
      <c r="P9158" t="s">
        <v>16692</v>
      </c>
      <c r="Q9158" t="s">
        <v>2538</v>
      </c>
      <c r="R9158" t="s">
        <v>16693</v>
      </c>
      <c r="S9158" t="s">
        <v>270</v>
      </c>
      <c r="T9158" t="b">
        <v>1</v>
      </c>
    </row>
    <row r="9159" spans="1:20" x14ac:dyDescent="0.25">
      <c r="A9159" t="s">
        <v>259</v>
      </c>
      <c r="B9159" t="s">
        <v>260</v>
      </c>
      <c r="C9159" t="s">
        <v>237</v>
      </c>
      <c r="D9159" t="s">
        <v>1148</v>
      </c>
      <c r="E9159" t="s">
        <v>10047</v>
      </c>
      <c r="F9159" t="s">
        <v>10047</v>
      </c>
      <c r="G9159" t="s">
        <v>16543</v>
      </c>
      <c r="H9159">
        <v>0.77100000000000002</v>
      </c>
      <c r="I9159" t="s">
        <v>265</v>
      </c>
      <c r="J9159" t="s">
        <v>242</v>
      </c>
      <c r="K9159" t="s">
        <v>243</v>
      </c>
      <c r="L9159" t="s">
        <v>244</v>
      </c>
      <c r="M9159">
        <v>0</v>
      </c>
      <c r="N9159">
        <v>0.77100000000000002</v>
      </c>
      <c r="O9159" t="s">
        <v>310</v>
      </c>
      <c r="P9159" t="s">
        <v>16694</v>
      </c>
      <c r="Q9159" t="s">
        <v>1153</v>
      </c>
      <c r="R9159" t="s">
        <v>16695</v>
      </c>
      <c r="S9159" t="s">
        <v>270</v>
      </c>
      <c r="T9159" t="b">
        <v>1</v>
      </c>
    </row>
    <row r="9160" spans="1:20" x14ac:dyDescent="0.25">
      <c r="A9160" t="s">
        <v>259</v>
      </c>
      <c r="B9160" t="s">
        <v>260</v>
      </c>
      <c r="C9160" t="s">
        <v>294</v>
      </c>
      <c r="D9160" t="s">
        <v>1148</v>
      </c>
      <c r="E9160" t="s">
        <v>10047</v>
      </c>
      <c r="F9160" t="s">
        <v>10047</v>
      </c>
      <c r="G9160" t="s">
        <v>16543</v>
      </c>
      <c r="H9160">
        <v>0.40300000000000002</v>
      </c>
      <c r="I9160" t="s">
        <v>265</v>
      </c>
      <c r="J9160" t="s">
        <v>242</v>
      </c>
      <c r="K9160" t="s">
        <v>243</v>
      </c>
      <c r="L9160" t="s">
        <v>244</v>
      </c>
      <c r="M9160">
        <v>0</v>
      </c>
      <c r="N9160">
        <v>0.40300000000000002</v>
      </c>
      <c r="O9160" t="s">
        <v>310</v>
      </c>
      <c r="P9160" t="s">
        <v>16694</v>
      </c>
      <c r="Q9160" t="s">
        <v>1153</v>
      </c>
      <c r="R9160" t="s">
        <v>16695</v>
      </c>
      <c r="S9160" t="s">
        <v>270</v>
      </c>
      <c r="T9160" t="b">
        <v>1</v>
      </c>
    </row>
    <row r="9161" spans="1:20" x14ac:dyDescent="0.25">
      <c r="A9161" t="s">
        <v>259</v>
      </c>
      <c r="B9161" t="s">
        <v>1086</v>
      </c>
      <c r="C9161" t="s">
        <v>237</v>
      </c>
      <c r="D9161" t="s">
        <v>1087</v>
      </c>
      <c r="E9161" t="s">
        <v>16696</v>
      </c>
      <c r="F9161" t="s">
        <v>16697</v>
      </c>
      <c r="G9161" t="s">
        <v>16698</v>
      </c>
      <c r="H9161">
        <v>128.08000000000001</v>
      </c>
      <c r="I9161" t="s">
        <v>265</v>
      </c>
      <c r="J9161" t="s">
        <v>242</v>
      </c>
      <c r="K9161" t="s">
        <v>243</v>
      </c>
      <c r="L9161" t="s">
        <v>244</v>
      </c>
      <c r="M9161">
        <v>0</v>
      </c>
      <c r="N9161">
        <v>128.08000000000001</v>
      </c>
      <c r="O9161" t="s">
        <v>486</v>
      </c>
      <c r="P9161" t="s">
        <v>16699</v>
      </c>
      <c r="Q9161" t="s">
        <v>1092</v>
      </c>
      <c r="R9161" t="s">
        <v>16700</v>
      </c>
      <c r="S9161" t="s">
        <v>1094</v>
      </c>
      <c r="T9161" t="b">
        <v>1</v>
      </c>
    </row>
    <row r="9162" spans="1:20" x14ac:dyDescent="0.25">
      <c r="A9162" t="s">
        <v>259</v>
      </c>
      <c r="B9162" t="s">
        <v>1086</v>
      </c>
      <c r="C9162" t="s">
        <v>336</v>
      </c>
      <c r="D9162" t="s">
        <v>1087</v>
      </c>
      <c r="E9162" t="s">
        <v>16696</v>
      </c>
      <c r="F9162" t="s">
        <v>16697</v>
      </c>
      <c r="G9162" t="s">
        <v>16698</v>
      </c>
      <c r="H9162">
        <v>673173</v>
      </c>
      <c r="I9162" t="s">
        <v>265</v>
      </c>
      <c r="J9162" t="s">
        <v>242</v>
      </c>
      <c r="K9162" t="s">
        <v>243</v>
      </c>
      <c r="L9162" t="s">
        <v>244</v>
      </c>
      <c r="M9162">
        <v>0</v>
      </c>
      <c r="N9162">
        <v>673173</v>
      </c>
      <c r="O9162" t="s">
        <v>546</v>
      </c>
      <c r="P9162" t="s">
        <v>16699</v>
      </c>
      <c r="Q9162" t="s">
        <v>1092</v>
      </c>
      <c r="R9162" t="s">
        <v>16701</v>
      </c>
      <c r="S9162" t="s">
        <v>1094</v>
      </c>
      <c r="T9162" t="b">
        <v>1</v>
      </c>
    </row>
    <row r="9163" spans="1:20" x14ac:dyDescent="0.25">
      <c r="A9163" t="s">
        <v>259</v>
      </c>
      <c r="B9163" t="s">
        <v>260</v>
      </c>
      <c r="C9163" t="s">
        <v>237</v>
      </c>
      <c r="D9163" t="s">
        <v>1786</v>
      </c>
      <c r="E9163" t="s">
        <v>3199</v>
      </c>
      <c r="F9163" t="s">
        <v>6351</v>
      </c>
      <c r="G9163" t="s">
        <v>6351</v>
      </c>
      <c r="H9163">
        <v>3.488</v>
      </c>
      <c r="I9163" t="s">
        <v>265</v>
      </c>
      <c r="J9163" t="s">
        <v>242</v>
      </c>
      <c r="K9163" t="s">
        <v>243</v>
      </c>
      <c r="L9163" t="s">
        <v>244</v>
      </c>
      <c r="M9163">
        <v>0</v>
      </c>
      <c r="N9163">
        <v>3.488</v>
      </c>
      <c r="O9163" t="s">
        <v>324</v>
      </c>
      <c r="P9163" t="s">
        <v>16702</v>
      </c>
      <c r="Q9163" t="s">
        <v>1790</v>
      </c>
      <c r="R9163" t="s">
        <v>16703</v>
      </c>
      <c r="S9163" t="s">
        <v>270</v>
      </c>
      <c r="T9163" t="b">
        <v>1</v>
      </c>
    </row>
    <row r="9164" spans="1:20" x14ac:dyDescent="0.25">
      <c r="A9164" t="s">
        <v>259</v>
      </c>
      <c r="B9164" t="s">
        <v>260</v>
      </c>
      <c r="C9164" t="s">
        <v>294</v>
      </c>
      <c r="D9164" t="s">
        <v>1786</v>
      </c>
      <c r="E9164" t="s">
        <v>3199</v>
      </c>
      <c r="F9164" t="s">
        <v>6351</v>
      </c>
      <c r="G9164" t="s">
        <v>6351</v>
      </c>
      <c r="H9164">
        <v>2.016</v>
      </c>
      <c r="I9164" t="s">
        <v>265</v>
      </c>
      <c r="J9164" t="s">
        <v>242</v>
      </c>
      <c r="K9164" t="s">
        <v>243</v>
      </c>
      <c r="L9164" t="s">
        <v>244</v>
      </c>
      <c r="M9164">
        <v>0</v>
      </c>
      <c r="N9164">
        <v>2.016</v>
      </c>
      <c r="O9164" t="s">
        <v>324</v>
      </c>
      <c r="P9164" t="s">
        <v>16702</v>
      </c>
      <c r="Q9164" t="s">
        <v>1790</v>
      </c>
      <c r="R9164" t="s">
        <v>16703</v>
      </c>
      <c r="S9164" t="s">
        <v>270</v>
      </c>
      <c r="T9164" t="b">
        <v>1</v>
      </c>
    </row>
    <row r="9165" spans="1:20" x14ac:dyDescent="0.25">
      <c r="A9165" t="s">
        <v>259</v>
      </c>
      <c r="B9165" t="s">
        <v>260</v>
      </c>
      <c r="C9165" t="s">
        <v>237</v>
      </c>
      <c r="D9165" t="s">
        <v>2727</v>
      </c>
      <c r="E9165" t="s">
        <v>6254</v>
      </c>
      <c r="F9165" t="s">
        <v>16704</v>
      </c>
      <c r="G9165" t="s">
        <v>16704</v>
      </c>
      <c r="H9165">
        <v>2.04</v>
      </c>
      <c r="I9165" t="s">
        <v>265</v>
      </c>
      <c r="J9165" t="s">
        <v>242</v>
      </c>
      <c r="K9165" t="s">
        <v>243</v>
      </c>
      <c r="L9165" t="s">
        <v>244</v>
      </c>
      <c r="M9165">
        <v>0</v>
      </c>
      <c r="N9165">
        <v>2.04</v>
      </c>
      <c r="O9165" t="s">
        <v>576</v>
      </c>
      <c r="P9165" t="s">
        <v>16705</v>
      </c>
      <c r="Q9165" t="s">
        <v>2731</v>
      </c>
      <c r="R9165" t="s">
        <v>16706</v>
      </c>
      <c r="S9165" t="s">
        <v>270</v>
      </c>
      <c r="T9165" t="b">
        <v>1</v>
      </c>
    </row>
    <row r="9166" spans="1:20" x14ac:dyDescent="0.25">
      <c r="A9166" t="s">
        <v>259</v>
      </c>
      <c r="B9166" t="s">
        <v>260</v>
      </c>
      <c r="C9166" t="s">
        <v>336</v>
      </c>
      <c r="D9166" t="s">
        <v>2727</v>
      </c>
      <c r="E9166" t="s">
        <v>6254</v>
      </c>
      <c r="F9166" t="s">
        <v>16704</v>
      </c>
      <c r="G9166" t="s">
        <v>16704</v>
      </c>
      <c r="H9166">
        <v>10544</v>
      </c>
      <c r="I9166" t="s">
        <v>265</v>
      </c>
      <c r="J9166" t="s">
        <v>242</v>
      </c>
      <c r="K9166" t="s">
        <v>243</v>
      </c>
      <c r="L9166" t="s">
        <v>244</v>
      </c>
      <c r="M9166">
        <v>0</v>
      </c>
      <c r="N9166">
        <v>10544</v>
      </c>
      <c r="O9166" t="s">
        <v>576</v>
      </c>
      <c r="P9166" t="s">
        <v>16705</v>
      </c>
      <c r="Q9166" t="s">
        <v>2731</v>
      </c>
      <c r="R9166" t="s">
        <v>16707</v>
      </c>
      <c r="S9166" t="s">
        <v>270</v>
      </c>
      <c r="T9166" t="b">
        <v>1</v>
      </c>
    </row>
    <row r="9167" spans="1:20" x14ac:dyDescent="0.25">
      <c r="A9167" t="s">
        <v>259</v>
      </c>
      <c r="B9167" t="s">
        <v>260</v>
      </c>
      <c r="C9167" t="s">
        <v>336</v>
      </c>
      <c r="D9167" t="s">
        <v>2727</v>
      </c>
      <c r="E9167" t="s">
        <v>6254</v>
      </c>
      <c r="F9167" t="s">
        <v>16704</v>
      </c>
      <c r="G9167" t="s">
        <v>16704</v>
      </c>
      <c r="H9167">
        <v>20372</v>
      </c>
      <c r="I9167" t="s">
        <v>265</v>
      </c>
      <c r="J9167" t="s">
        <v>242</v>
      </c>
      <c r="K9167" t="s">
        <v>243</v>
      </c>
      <c r="L9167" t="s">
        <v>244</v>
      </c>
      <c r="M9167">
        <v>0</v>
      </c>
      <c r="N9167">
        <v>20372</v>
      </c>
      <c r="O9167" t="s">
        <v>576</v>
      </c>
      <c r="P9167" t="s">
        <v>16705</v>
      </c>
      <c r="Q9167" t="s">
        <v>2731</v>
      </c>
      <c r="R9167" t="s">
        <v>16708</v>
      </c>
      <c r="S9167" t="s">
        <v>270</v>
      </c>
      <c r="T9167" t="b">
        <v>1</v>
      </c>
    </row>
    <row r="9168" spans="1:20" x14ac:dyDescent="0.25">
      <c r="A9168" t="s">
        <v>236</v>
      </c>
      <c r="B9168" t="s">
        <v>236</v>
      </c>
      <c r="C9168" t="s">
        <v>237</v>
      </c>
      <c r="D9168" t="s">
        <v>250</v>
      </c>
      <c r="F9168" t="s">
        <v>302</v>
      </c>
      <c r="G9168" t="s">
        <v>315</v>
      </c>
      <c r="H9168">
        <v>0.01</v>
      </c>
      <c r="I9168" t="s">
        <v>241</v>
      </c>
      <c r="J9168" t="s">
        <v>242</v>
      </c>
      <c r="K9168" t="s">
        <v>243</v>
      </c>
      <c r="L9168" t="s">
        <v>244</v>
      </c>
      <c r="M9168">
        <v>0</v>
      </c>
      <c r="N9168">
        <v>0.01</v>
      </c>
      <c r="O9168" t="s">
        <v>432</v>
      </c>
      <c r="P9168" t="s">
        <v>16709</v>
      </c>
      <c r="Q9168" t="s">
        <v>257</v>
      </c>
      <c r="R9168" t="s">
        <v>2596</v>
      </c>
      <c r="S9168" t="s">
        <v>249</v>
      </c>
      <c r="T9168" t="b">
        <v>1</v>
      </c>
    </row>
    <row r="9169" spans="1:20" x14ac:dyDescent="0.25">
      <c r="A9169" t="s">
        <v>236</v>
      </c>
      <c r="B9169" t="s">
        <v>236</v>
      </c>
      <c r="C9169" t="s">
        <v>237</v>
      </c>
      <c r="D9169" t="s">
        <v>314</v>
      </c>
      <c r="F9169" t="s">
        <v>808</v>
      </c>
      <c r="G9169" t="s">
        <v>1526</v>
      </c>
      <c r="H9169">
        <v>4.0000000000000001E-3</v>
      </c>
      <c r="I9169" t="s">
        <v>254</v>
      </c>
      <c r="J9169" t="s">
        <v>242</v>
      </c>
      <c r="K9169" t="s">
        <v>243</v>
      </c>
      <c r="L9169" t="s">
        <v>244</v>
      </c>
      <c r="M9169">
        <v>0</v>
      </c>
      <c r="N9169">
        <v>4.0000000000000001E-3</v>
      </c>
      <c r="O9169" t="s">
        <v>569</v>
      </c>
      <c r="P9169" t="s">
        <v>1890</v>
      </c>
      <c r="Q9169" t="s">
        <v>318</v>
      </c>
      <c r="R9169" t="s">
        <v>812</v>
      </c>
      <c r="S9169" t="s">
        <v>249</v>
      </c>
      <c r="T9169" t="b">
        <v>0</v>
      </c>
    </row>
    <row r="9170" spans="1:20" x14ac:dyDescent="0.25">
      <c r="A9170" t="s">
        <v>259</v>
      </c>
      <c r="B9170" t="s">
        <v>260</v>
      </c>
      <c r="C9170" t="s">
        <v>237</v>
      </c>
      <c r="D9170" t="s">
        <v>1582</v>
      </c>
      <c r="E9170" t="s">
        <v>9505</v>
      </c>
      <c r="F9170" t="s">
        <v>9505</v>
      </c>
      <c r="G9170" t="s">
        <v>10878</v>
      </c>
      <c r="H9170">
        <v>1.8879999999999999</v>
      </c>
      <c r="I9170" t="s">
        <v>265</v>
      </c>
      <c r="J9170" t="s">
        <v>242</v>
      </c>
      <c r="K9170" t="s">
        <v>243</v>
      </c>
      <c r="L9170" t="s">
        <v>244</v>
      </c>
      <c r="M9170">
        <v>0</v>
      </c>
      <c r="N9170">
        <v>1.8879999999999999</v>
      </c>
      <c r="O9170" t="s">
        <v>324</v>
      </c>
      <c r="P9170" t="s">
        <v>16710</v>
      </c>
      <c r="Q9170" t="s">
        <v>1586</v>
      </c>
      <c r="R9170" t="s">
        <v>16711</v>
      </c>
      <c r="S9170" t="s">
        <v>270</v>
      </c>
      <c r="T9170" t="b">
        <v>1</v>
      </c>
    </row>
    <row r="9171" spans="1:20" x14ac:dyDescent="0.25">
      <c r="A9171" t="s">
        <v>259</v>
      </c>
      <c r="B9171" t="s">
        <v>260</v>
      </c>
      <c r="C9171" t="s">
        <v>294</v>
      </c>
      <c r="D9171" t="s">
        <v>1582</v>
      </c>
      <c r="E9171" t="s">
        <v>9505</v>
      </c>
      <c r="F9171" t="s">
        <v>9505</v>
      </c>
      <c r="G9171" t="s">
        <v>10878</v>
      </c>
      <c r="H9171">
        <v>1.1519999999999999</v>
      </c>
      <c r="I9171" t="s">
        <v>265</v>
      </c>
      <c r="J9171" t="s">
        <v>242</v>
      </c>
      <c r="K9171" t="s">
        <v>243</v>
      </c>
      <c r="L9171" t="s">
        <v>244</v>
      </c>
      <c r="M9171">
        <v>0</v>
      </c>
      <c r="N9171">
        <v>1.1519999999999999</v>
      </c>
      <c r="O9171" t="s">
        <v>324</v>
      </c>
      <c r="P9171" t="s">
        <v>16710</v>
      </c>
      <c r="Q9171" t="s">
        <v>1586</v>
      </c>
      <c r="R9171" t="s">
        <v>16711</v>
      </c>
      <c r="S9171" t="s">
        <v>270</v>
      </c>
      <c r="T9171" t="b">
        <v>1</v>
      </c>
    </row>
    <row r="9172" spans="1:20" x14ac:dyDescent="0.25">
      <c r="A9172" t="s">
        <v>259</v>
      </c>
      <c r="B9172" t="s">
        <v>260</v>
      </c>
      <c r="C9172" t="s">
        <v>237</v>
      </c>
      <c r="D9172" t="s">
        <v>295</v>
      </c>
      <c r="E9172" t="s">
        <v>5609</v>
      </c>
      <c r="F9172" t="s">
        <v>5610</v>
      </c>
      <c r="G9172" t="s">
        <v>5610</v>
      </c>
      <c r="H9172">
        <v>1.0337000000000001</v>
      </c>
      <c r="I9172" t="s">
        <v>265</v>
      </c>
      <c r="J9172" t="s">
        <v>242</v>
      </c>
      <c r="K9172" t="s">
        <v>243</v>
      </c>
      <c r="L9172" t="s">
        <v>244</v>
      </c>
      <c r="M9172">
        <v>0</v>
      </c>
      <c r="N9172">
        <v>1.0337000000000001</v>
      </c>
      <c r="O9172" t="s">
        <v>298</v>
      </c>
      <c r="P9172" t="s">
        <v>16712</v>
      </c>
      <c r="Q9172" t="s">
        <v>300</v>
      </c>
      <c r="R9172" t="s">
        <v>16713</v>
      </c>
      <c r="S9172" t="s">
        <v>270</v>
      </c>
      <c r="T9172" t="b">
        <v>1</v>
      </c>
    </row>
    <row r="9173" spans="1:20" x14ac:dyDescent="0.25">
      <c r="A9173" t="s">
        <v>259</v>
      </c>
      <c r="B9173" t="s">
        <v>260</v>
      </c>
      <c r="C9173" t="s">
        <v>237</v>
      </c>
      <c r="D9173" t="s">
        <v>884</v>
      </c>
      <c r="E9173" t="s">
        <v>3703</v>
      </c>
      <c r="F9173" t="s">
        <v>3704</v>
      </c>
      <c r="G9173" t="s">
        <v>3705</v>
      </c>
      <c r="H9173">
        <v>7.1199999999999999E-2</v>
      </c>
      <c r="I9173" t="s">
        <v>265</v>
      </c>
      <c r="J9173" t="s">
        <v>242</v>
      </c>
      <c r="K9173" t="s">
        <v>243</v>
      </c>
      <c r="L9173" t="s">
        <v>244</v>
      </c>
      <c r="M9173">
        <v>0</v>
      </c>
      <c r="N9173">
        <v>7.1199999999999999E-2</v>
      </c>
      <c r="O9173" t="s">
        <v>372</v>
      </c>
      <c r="P9173" t="s">
        <v>16714</v>
      </c>
      <c r="Q9173" t="s">
        <v>889</v>
      </c>
      <c r="R9173" t="s">
        <v>16715</v>
      </c>
      <c r="S9173" t="s">
        <v>270</v>
      </c>
      <c r="T9173" t="b">
        <v>1</v>
      </c>
    </row>
    <row r="9174" spans="1:20" x14ac:dyDescent="0.25">
      <c r="A9174" t="s">
        <v>259</v>
      </c>
      <c r="B9174" t="s">
        <v>260</v>
      </c>
      <c r="C9174" t="s">
        <v>237</v>
      </c>
      <c r="D9174" t="s">
        <v>707</v>
      </c>
      <c r="E9174" t="s">
        <v>7526</v>
      </c>
      <c r="F9174" t="s">
        <v>16716</v>
      </c>
      <c r="G9174" t="s">
        <v>2377</v>
      </c>
      <c r="H9174">
        <v>7.3999999999999996E-2</v>
      </c>
      <c r="I9174" t="s">
        <v>265</v>
      </c>
      <c r="J9174" t="s">
        <v>242</v>
      </c>
      <c r="K9174" t="s">
        <v>243</v>
      </c>
      <c r="L9174" t="s">
        <v>244</v>
      </c>
      <c r="M9174">
        <v>0</v>
      </c>
      <c r="N9174">
        <v>7.3999999999999996E-2</v>
      </c>
      <c r="O9174" t="s">
        <v>711</v>
      </c>
      <c r="P9174" t="s">
        <v>2378</v>
      </c>
      <c r="Q9174" t="s">
        <v>713</v>
      </c>
      <c r="R9174" t="s">
        <v>16717</v>
      </c>
      <c r="S9174" t="s">
        <v>270</v>
      </c>
      <c r="T9174" t="b">
        <v>0</v>
      </c>
    </row>
    <row r="9175" spans="1:20" x14ac:dyDescent="0.25">
      <c r="A9175" t="s">
        <v>259</v>
      </c>
      <c r="B9175" t="s">
        <v>260</v>
      </c>
      <c r="C9175" t="s">
        <v>237</v>
      </c>
      <c r="D9175" t="s">
        <v>1501</v>
      </c>
      <c r="E9175" t="s">
        <v>9076</v>
      </c>
      <c r="F9175" t="s">
        <v>12454</v>
      </c>
      <c r="G9175" t="s">
        <v>12454</v>
      </c>
      <c r="H9175">
        <v>0.40300000000000002</v>
      </c>
      <c r="I9175" t="s">
        <v>265</v>
      </c>
      <c r="J9175" t="s">
        <v>242</v>
      </c>
      <c r="K9175" t="s">
        <v>243</v>
      </c>
      <c r="L9175" t="s">
        <v>244</v>
      </c>
      <c r="M9175">
        <v>0</v>
      </c>
      <c r="N9175">
        <v>0.40300000000000002</v>
      </c>
      <c r="O9175" t="s">
        <v>1309</v>
      </c>
      <c r="P9175" t="s">
        <v>13970</v>
      </c>
      <c r="Q9175" t="s">
        <v>1505</v>
      </c>
      <c r="R9175" t="s">
        <v>16718</v>
      </c>
      <c r="S9175" t="s">
        <v>270</v>
      </c>
      <c r="T9175" t="b">
        <v>0</v>
      </c>
    </row>
    <row r="9176" spans="1:20" x14ac:dyDescent="0.25">
      <c r="A9176" t="s">
        <v>236</v>
      </c>
      <c r="B9176" t="s">
        <v>236</v>
      </c>
      <c r="C9176" t="s">
        <v>237</v>
      </c>
      <c r="D9176" t="s">
        <v>8278</v>
      </c>
      <c r="F9176" t="s">
        <v>426</v>
      </c>
      <c r="G9176" t="s">
        <v>16719</v>
      </c>
      <c r="H9176">
        <v>1.1E-4</v>
      </c>
      <c r="I9176" t="s">
        <v>618</v>
      </c>
      <c r="J9176" t="s">
        <v>242</v>
      </c>
      <c r="K9176" t="s">
        <v>243</v>
      </c>
      <c r="L9176" t="s">
        <v>244</v>
      </c>
      <c r="M9176">
        <v>0</v>
      </c>
      <c r="N9176">
        <v>1.1E-4</v>
      </c>
      <c r="O9176" t="s">
        <v>1258</v>
      </c>
      <c r="P9176" t="s">
        <v>16720</v>
      </c>
      <c r="Q9176" t="s">
        <v>8282</v>
      </c>
      <c r="R9176" t="s">
        <v>8283</v>
      </c>
      <c r="S9176" t="s">
        <v>249</v>
      </c>
      <c r="T9176" t="b">
        <v>1</v>
      </c>
    </row>
    <row r="9177" spans="1:20" x14ac:dyDescent="0.25">
      <c r="A9177" t="s">
        <v>259</v>
      </c>
      <c r="B9177" t="s">
        <v>260</v>
      </c>
      <c r="C9177" t="s">
        <v>237</v>
      </c>
      <c r="D9177" t="s">
        <v>328</v>
      </c>
      <c r="E9177" t="s">
        <v>4898</v>
      </c>
      <c r="F9177" t="s">
        <v>4899</v>
      </c>
      <c r="G9177" t="s">
        <v>4899</v>
      </c>
      <c r="H9177">
        <v>1.085</v>
      </c>
      <c r="I9177" t="s">
        <v>265</v>
      </c>
      <c r="J9177" t="s">
        <v>242</v>
      </c>
      <c r="K9177" t="s">
        <v>243</v>
      </c>
      <c r="L9177" t="s">
        <v>244</v>
      </c>
      <c r="M9177">
        <v>0</v>
      </c>
      <c r="N9177">
        <v>1.085</v>
      </c>
      <c r="O9177" t="s">
        <v>331</v>
      </c>
      <c r="P9177" t="s">
        <v>16721</v>
      </c>
      <c r="Q9177" t="s">
        <v>333</v>
      </c>
      <c r="R9177" t="s">
        <v>16722</v>
      </c>
      <c r="S9177" t="s">
        <v>270</v>
      </c>
      <c r="T9177" t="b">
        <v>1</v>
      </c>
    </row>
    <row r="9178" spans="1:20" x14ac:dyDescent="0.25">
      <c r="A9178" t="s">
        <v>236</v>
      </c>
      <c r="B9178" t="s">
        <v>236</v>
      </c>
      <c r="C9178" t="s">
        <v>237</v>
      </c>
      <c r="D9178" t="s">
        <v>355</v>
      </c>
      <c r="F9178" t="s">
        <v>1438</v>
      </c>
      <c r="G9178" t="s">
        <v>1439</v>
      </c>
      <c r="H9178">
        <v>5.62E-2</v>
      </c>
      <c r="I9178" t="s">
        <v>341</v>
      </c>
      <c r="J9178" t="s">
        <v>242</v>
      </c>
      <c r="K9178" t="s">
        <v>243</v>
      </c>
      <c r="L9178" t="s">
        <v>244</v>
      </c>
      <c r="M9178">
        <v>0</v>
      </c>
      <c r="N9178">
        <v>5.62E-2</v>
      </c>
      <c r="O9178" t="s">
        <v>3698</v>
      </c>
      <c r="P9178" t="s">
        <v>16723</v>
      </c>
      <c r="Q9178" t="s">
        <v>360</v>
      </c>
      <c r="R9178" t="s">
        <v>4120</v>
      </c>
      <c r="S9178" t="s">
        <v>249</v>
      </c>
      <c r="T9178" t="b">
        <v>1</v>
      </c>
    </row>
    <row r="9179" spans="1:20" x14ac:dyDescent="0.25">
      <c r="A9179" t="s">
        <v>259</v>
      </c>
      <c r="B9179" t="s">
        <v>260</v>
      </c>
      <c r="C9179" t="s">
        <v>237</v>
      </c>
      <c r="D9179" t="s">
        <v>884</v>
      </c>
      <c r="E9179" t="s">
        <v>2381</v>
      </c>
      <c r="F9179" t="s">
        <v>2381</v>
      </c>
      <c r="G9179" t="s">
        <v>2382</v>
      </c>
      <c r="H9179">
        <v>0.71199999999999997</v>
      </c>
      <c r="I9179" t="s">
        <v>265</v>
      </c>
      <c r="J9179" t="s">
        <v>242</v>
      </c>
      <c r="K9179" t="s">
        <v>243</v>
      </c>
      <c r="L9179" t="s">
        <v>244</v>
      </c>
      <c r="M9179">
        <v>0</v>
      </c>
      <c r="N9179">
        <v>0.71199999999999997</v>
      </c>
      <c r="O9179" t="s">
        <v>372</v>
      </c>
      <c r="P9179" t="s">
        <v>16724</v>
      </c>
      <c r="Q9179" t="s">
        <v>889</v>
      </c>
      <c r="R9179" t="s">
        <v>16725</v>
      </c>
      <c r="S9179" t="s">
        <v>270</v>
      </c>
      <c r="T9179" t="b">
        <v>1</v>
      </c>
    </row>
    <row r="9180" spans="1:20" x14ac:dyDescent="0.25">
      <c r="A9180" t="s">
        <v>259</v>
      </c>
      <c r="B9180" t="s">
        <v>260</v>
      </c>
      <c r="C9180" t="s">
        <v>237</v>
      </c>
      <c r="D9180" t="s">
        <v>1155</v>
      </c>
      <c r="E9180" t="s">
        <v>1156</v>
      </c>
      <c r="F9180" t="s">
        <v>15239</v>
      </c>
      <c r="G9180" t="s">
        <v>15239</v>
      </c>
      <c r="H9180">
        <v>0.839202</v>
      </c>
      <c r="I9180" t="s">
        <v>265</v>
      </c>
      <c r="J9180" t="s">
        <v>242</v>
      </c>
      <c r="K9180" t="s">
        <v>243</v>
      </c>
      <c r="L9180" t="s">
        <v>244</v>
      </c>
      <c r="M9180">
        <v>0</v>
      </c>
      <c r="N9180">
        <v>0.839202</v>
      </c>
      <c r="O9180" t="s">
        <v>372</v>
      </c>
      <c r="P9180" t="s">
        <v>16726</v>
      </c>
      <c r="Q9180" t="s">
        <v>1159</v>
      </c>
      <c r="R9180" t="s">
        <v>16727</v>
      </c>
      <c r="S9180" t="s">
        <v>270</v>
      </c>
      <c r="T9180" t="b">
        <v>1</v>
      </c>
    </row>
    <row r="9181" spans="1:20" x14ac:dyDescent="0.25">
      <c r="A9181" t="s">
        <v>259</v>
      </c>
      <c r="B9181" t="s">
        <v>260</v>
      </c>
      <c r="C9181" t="s">
        <v>294</v>
      </c>
      <c r="D9181" t="s">
        <v>1155</v>
      </c>
      <c r="E9181" t="s">
        <v>1156</v>
      </c>
      <c r="F9181" t="s">
        <v>15239</v>
      </c>
      <c r="G9181" t="s">
        <v>15239</v>
      </c>
      <c r="H9181">
        <v>0.46102599999999999</v>
      </c>
      <c r="I9181" t="s">
        <v>265</v>
      </c>
      <c r="J9181" t="s">
        <v>242</v>
      </c>
      <c r="K9181" t="s">
        <v>243</v>
      </c>
      <c r="L9181" t="s">
        <v>244</v>
      </c>
      <c r="M9181">
        <v>0</v>
      </c>
      <c r="N9181">
        <v>0.46102599999999999</v>
      </c>
      <c r="O9181" t="s">
        <v>372</v>
      </c>
      <c r="P9181" t="s">
        <v>16726</v>
      </c>
      <c r="Q9181" t="s">
        <v>1159</v>
      </c>
      <c r="R9181" t="s">
        <v>16727</v>
      </c>
      <c r="S9181" t="s">
        <v>270</v>
      </c>
      <c r="T9181" t="b">
        <v>1</v>
      </c>
    </row>
    <row r="9182" spans="1:20" x14ac:dyDescent="0.25">
      <c r="A9182" t="s">
        <v>259</v>
      </c>
      <c r="B9182" t="s">
        <v>260</v>
      </c>
      <c r="C9182" t="s">
        <v>237</v>
      </c>
      <c r="D9182" t="s">
        <v>538</v>
      </c>
      <c r="E9182" t="s">
        <v>288</v>
      </c>
      <c r="F9182" t="s">
        <v>289</v>
      </c>
      <c r="G9182" t="s">
        <v>289</v>
      </c>
      <c r="H9182">
        <v>1.728</v>
      </c>
      <c r="I9182" t="s">
        <v>265</v>
      </c>
      <c r="J9182" t="s">
        <v>242</v>
      </c>
      <c r="K9182" t="s">
        <v>243</v>
      </c>
      <c r="L9182" t="s">
        <v>244</v>
      </c>
      <c r="M9182">
        <v>0</v>
      </c>
      <c r="N9182">
        <v>1.728</v>
      </c>
      <c r="O9182" t="s">
        <v>290</v>
      </c>
      <c r="P9182" t="s">
        <v>16728</v>
      </c>
      <c r="Q9182" t="s">
        <v>542</v>
      </c>
      <c r="R9182" t="s">
        <v>16729</v>
      </c>
      <c r="S9182" t="s">
        <v>270</v>
      </c>
      <c r="T9182" t="b">
        <v>1</v>
      </c>
    </row>
    <row r="9183" spans="1:20" x14ac:dyDescent="0.25">
      <c r="A9183" t="s">
        <v>259</v>
      </c>
      <c r="B9183" t="s">
        <v>260</v>
      </c>
      <c r="C9183" t="s">
        <v>237</v>
      </c>
      <c r="D9183" t="s">
        <v>406</v>
      </c>
      <c r="E9183" t="s">
        <v>9306</v>
      </c>
      <c r="F9183" t="s">
        <v>11814</v>
      </c>
      <c r="G9183" t="s">
        <v>11814</v>
      </c>
      <c r="H9183">
        <v>3.371</v>
      </c>
      <c r="I9183" t="s">
        <v>265</v>
      </c>
      <c r="J9183" t="s">
        <v>242</v>
      </c>
      <c r="K9183" t="s">
        <v>243</v>
      </c>
      <c r="L9183" t="s">
        <v>244</v>
      </c>
      <c r="M9183">
        <v>0</v>
      </c>
      <c r="N9183">
        <v>3.371</v>
      </c>
      <c r="O9183" t="s">
        <v>428</v>
      </c>
      <c r="P9183" t="s">
        <v>14795</v>
      </c>
      <c r="Q9183" t="s">
        <v>410</v>
      </c>
      <c r="R9183" t="s">
        <v>16730</v>
      </c>
      <c r="S9183" t="s">
        <v>270</v>
      </c>
      <c r="T9183" t="b">
        <v>1</v>
      </c>
    </row>
    <row r="9184" spans="1:20" x14ac:dyDescent="0.25">
      <c r="A9184" t="s">
        <v>259</v>
      </c>
      <c r="B9184" t="s">
        <v>260</v>
      </c>
      <c r="C9184" t="s">
        <v>294</v>
      </c>
      <c r="D9184" t="s">
        <v>406</v>
      </c>
      <c r="E9184" t="s">
        <v>9306</v>
      </c>
      <c r="F9184" t="s">
        <v>11814</v>
      </c>
      <c r="G9184" t="s">
        <v>11814</v>
      </c>
      <c r="H9184">
        <v>1.2292000000000001</v>
      </c>
      <c r="I9184" t="s">
        <v>265</v>
      </c>
      <c r="J9184" t="s">
        <v>242</v>
      </c>
      <c r="K9184" t="s">
        <v>243</v>
      </c>
      <c r="L9184" t="s">
        <v>244</v>
      </c>
      <c r="M9184">
        <v>0</v>
      </c>
      <c r="N9184">
        <v>1.2292000000000001</v>
      </c>
      <c r="O9184" t="s">
        <v>1336</v>
      </c>
      <c r="P9184" t="s">
        <v>14795</v>
      </c>
      <c r="Q9184" t="s">
        <v>410</v>
      </c>
      <c r="R9184" t="s">
        <v>16730</v>
      </c>
      <c r="S9184" t="s">
        <v>270</v>
      </c>
      <c r="T9184" t="b">
        <v>1</v>
      </c>
    </row>
    <row r="9185" spans="1:20" x14ac:dyDescent="0.25">
      <c r="A9185" t="s">
        <v>259</v>
      </c>
      <c r="B9185" t="s">
        <v>260</v>
      </c>
      <c r="C9185" t="s">
        <v>237</v>
      </c>
      <c r="D9185" t="s">
        <v>1352</v>
      </c>
      <c r="E9185" t="s">
        <v>6682</v>
      </c>
      <c r="F9185" t="s">
        <v>6683</v>
      </c>
      <c r="G9185" t="s">
        <v>6683</v>
      </c>
      <c r="H9185">
        <v>1.6800000000000001E-3</v>
      </c>
      <c r="I9185" t="s">
        <v>265</v>
      </c>
      <c r="J9185" t="s">
        <v>242</v>
      </c>
      <c r="K9185" t="s">
        <v>243</v>
      </c>
      <c r="L9185" t="s">
        <v>244</v>
      </c>
      <c r="M9185">
        <v>0</v>
      </c>
      <c r="N9185">
        <v>1.6800000000000001E-3</v>
      </c>
      <c r="O9185" t="s">
        <v>446</v>
      </c>
      <c r="P9185" t="s">
        <v>16731</v>
      </c>
      <c r="Q9185" t="s">
        <v>1356</v>
      </c>
      <c r="R9185" t="s">
        <v>16732</v>
      </c>
      <c r="S9185" t="s">
        <v>270</v>
      </c>
      <c r="T9185" t="b">
        <v>1</v>
      </c>
    </row>
    <row r="9186" spans="1:20" x14ac:dyDescent="0.25">
      <c r="A9186" t="s">
        <v>259</v>
      </c>
      <c r="B9186" t="s">
        <v>260</v>
      </c>
      <c r="C9186" t="s">
        <v>237</v>
      </c>
      <c r="D9186" t="s">
        <v>1930</v>
      </c>
      <c r="E9186" t="s">
        <v>8589</v>
      </c>
      <c r="F9186" t="s">
        <v>8590</v>
      </c>
      <c r="G9186" t="s">
        <v>8590</v>
      </c>
      <c r="H9186">
        <v>0.16600000000000001</v>
      </c>
      <c r="I9186" t="s">
        <v>265</v>
      </c>
      <c r="J9186" t="s">
        <v>242</v>
      </c>
      <c r="K9186" t="s">
        <v>243</v>
      </c>
      <c r="L9186" t="s">
        <v>244</v>
      </c>
      <c r="M9186">
        <v>0</v>
      </c>
      <c r="N9186">
        <v>0.16600000000000001</v>
      </c>
      <c r="O9186" t="s">
        <v>324</v>
      </c>
      <c r="P9186" t="s">
        <v>16733</v>
      </c>
      <c r="Q9186" t="s">
        <v>1934</v>
      </c>
      <c r="R9186" t="s">
        <v>16734</v>
      </c>
      <c r="S9186" t="s">
        <v>270</v>
      </c>
      <c r="T9186" t="b">
        <v>1</v>
      </c>
    </row>
    <row r="9187" spans="1:20" x14ac:dyDescent="0.25">
      <c r="A9187" t="s">
        <v>259</v>
      </c>
      <c r="B9187" t="s">
        <v>260</v>
      </c>
      <c r="C9187" t="s">
        <v>336</v>
      </c>
      <c r="D9187" t="s">
        <v>1930</v>
      </c>
      <c r="E9187" t="s">
        <v>8589</v>
      </c>
      <c r="F9187" t="s">
        <v>8590</v>
      </c>
      <c r="G9187" t="s">
        <v>8590</v>
      </c>
      <c r="H9187">
        <v>853</v>
      </c>
      <c r="I9187" t="s">
        <v>265</v>
      </c>
      <c r="J9187" t="s">
        <v>242</v>
      </c>
      <c r="K9187" t="s">
        <v>243</v>
      </c>
      <c r="L9187" t="s">
        <v>244</v>
      </c>
      <c r="M9187">
        <v>0</v>
      </c>
      <c r="N9187">
        <v>853</v>
      </c>
      <c r="O9187" t="s">
        <v>1313</v>
      </c>
      <c r="P9187" t="s">
        <v>16733</v>
      </c>
      <c r="Q9187" t="s">
        <v>1934</v>
      </c>
      <c r="R9187" t="s">
        <v>16735</v>
      </c>
      <c r="S9187" t="s">
        <v>270</v>
      </c>
      <c r="T9187" t="b">
        <v>1</v>
      </c>
    </row>
    <row r="9188" spans="1:20" x14ac:dyDescent="0.25">
      <c r="A9188" t="s">
        <v>259</v>
      </c>
      <c r="B9188" t="s">
        <v>260</v>
      </c>
      <c r="C9188" t="s">
        <v>336</v>
      </c>
      <c r="D9188" t="s">
        <v>1930</v>
      </c>
      <c r="E9188" t="s">
        <v>8589</v>
      </c>
      <c r="F9188" t="s">
        <v>8590</v>
      </c>
      <c r="G9188" t="s">
        <v>8590</v>
      </c>
      <c r="H9188">
        <v>1644</v>
      </c>
      <c r="I9188" t="s">
        <v>265</v>
      </c>
      <c r="J9188" t="s">
        <v>242</v>
      </c>
      <c r="K9188" t="s">
        <v>243</v>
      </c>
      <c r="L9188" t="s">
        <v>244</v>
      </c>
      <c r="M9188">
        <v>0</v>
      </c>
      <c r="N9188">
        <v>1644</v>
      </c>
      <c r="O9188" t="s">
        <v>324</v>
      </c>
      <c r="P9188" t="s">
        <v>16733</v>
      </c>
      <c r="Q9188" t="s">
        <v>1934</v>
      </c>
      <c r="R9188" t="s">
        <v>16736</v>
      </c>
      <c r="S9188" t="s">
        <v>270</v>
      </c>
      <c r="T9188" t="b">
        <v>1</v>
      </c>
    </row>
    <row r="9189" spans="1:20" x14ac:dyDescent="0.25">
      <c r="A9189" t="s">
        <v>259</v>
      </c>
      <c r="B9189" t="s">
        <v>260</v>
      </c>
      <c r="C9189" t="s">
        <v>237</v>
      </c>
      <c r="D9189" t="s">
        <v>980</v>
      </c>
      <c r="E9189" t="s">
        <v>6722</v>
      </c>
      <c r="F9189" t="s">
        <v>10514</v>
      </c>
      <c r="G9189" t="s">
        <v>16737</v>
      </c>
      <c r="H9189">
        <v>1.8049999999999999</v>
      </c>
      <c r="I9189" t="s">
        <v>265</v>
      </c>
      <c r="J9189" t="s">
        <v>242</v>
      </c>
      <c r="K9189" t="s">
        <v>243</v>
      </c>
      <c r="L9189" t="s">
        <v>244</v>
      </c>
      <c r="M9189">
        <v>0</v>
      </c>
      <c r="N9189">
        <v>1.8049999999999999</v>
      </c>
      <c r="O9189" t="s">
        <v>486</v>
      </c>
      <c r="P9189" t="s">
        <v>16738</v>
      </c>
      <c r="Q9189" t="s">
        <v>985</v>
      </c>
      <c r="R9189" t="s">
        <v>16739</v>
      </c>
      <c r="S9189" t="s">
        <v>270</v>
      </c>
      <c r="T9189" t="b">
        <v>1</v>
      </c>
    </row>
    <row r="9190" spans="1:20" x14ac:dyDescent="0.25">
      <c r="A9190" t="s">
        <v>259</v>
      </c>
      <c r="B9190" t="s">
        <v>260</v>
      </c>
      <c r="C9190" t="s">
        <v>294</v>
      </c>
      <c r="D9190" t="s">
        <v>980</v>
      </c>
      <c r="E9190" t="s">
        <v>6722</v>
      </c>
      <c r="F9190" t="s">
        <v>10514</v>
      </c>
      <c r="G9190" t="s">
        <v>16737</v>
      </c>
      <c r="H9190">
        <v>0.46100000000000002</v>
      </c>
      <c r="I9190" t="s">
        <v>265</v>
      </c>
      <c r="J9190" t="s">
        <v>242</v>
      </c>
      <c r="K9190" t="s">
        <v>243</v>
      </c>
      <c r="L9190" t="s">
        <v>244</v>
      </c>
      <c r="M9190">
        <v>0</v>
      </c>
      <c r="N9190">
        <v>0.46100000000000002</v>
      </c>
      <c r="O9190" t="s">
        <v>486</v>
      </c>
      <c r="P9190" t="s">
        <v>16738</v>
      </c>
      <c r="Q9190" t="s">
        <v>985</v>
      </c>
      <c r="R9190" t="s">
        <v>16739</v>
      </c>
      <c r="S9190" t="s">
        <v>270</v>
      </c>
      <c r="T9190" t="b">
        <v>1</v>
      </c>
    </row>
    <row r="9191" spans="1:20" x14ac:dyDescent="0.25">
      <c r="A9191" t="s">
        <v>259</v>
      </c>
      <c r="B9191" t="s">
        <v>260</v>
      </c>
      <c r="C9191" t="s">
        <v>237</v>
      </c>
      <c r="D9191" t="s">
        <v>627</v>
      </c>
      <c r="E9191" t="s">
        <v>14901</v>
      </c>
      <c r="F9191" t="s">
        <v>15847</v>
      </c>
      <c r="G9191" t="s">
        <v>15847</v>
      </c>
      <c r="H9191">
        <v>0.13006100000000001</v>
      </c>
      <c r="I9191" t="s">
        <v>265</v>
      </c>
      <c r="J9191" t="s">
        <v>242</v>
      </c>
      <c r="K9191" t="s">
        <v>243</v>
      </c>
      <c r="L9191" t="s">
        <v>244</v>
      </c>
      <c r="M9191">
        <v>0</v>
      </c>
      <c r="N9191">
        <v>0.13006100000000001</v>
      </c>
      <c r="O9191" t="s">
        <v>372</v>
      </c>
      <c r="P9191" t="s">
        <v>16740</v>
      </c>
      <c r="Q9191" t="s">
        <v>631</v>
      </c>
      <c r="R9191" t="s">
        <v>16741</v>
      </c>
      <c r="S9191" t="s">
        <v>270</v>
      </c>
      <c r="T9191" t="b">
        <v>1</v>
      </c>
    </row>
    <row r="9192" spans="1:20" x14ac:dyDescent="0.25">
      <c r="A9192" t="s">
        <v>236</v>
      </c>
      <c r="B9192" t="s">
        <v>236</v>
      </c>
      <c r="C9192" t="s">
        <v>237</v>
      </c>
      <c r="D9192" t="s">
        <v>566</v>
      </c>
      <c r="E9192" t="s">
        <v>251</v>
      </c>
      <c r="F9192" t="s">
        <v>773</v>
      </c>
      <c r="G9192" t="s">
        <v>818</v>
      </c>
      <c r="H9192">
        <v>0.03</v>
      </c>
      <c r="I9192" t="s">
        <v>241</v>
      </c>
      <c r="J9192" t="s">
        <v>242</v>
      </c>
      <c r="K9192" t="s">
        <v>243</v>
      </c>
      <c r="L9192" t="s">
        <v>244</v>
      </c>
      <c r="M9192">
        <v>0</v>
      </c>
      <c r="N9192">
        <v>0.03</v>
      </c>
      <c r="O9192" t="s">
        <v>255</v>
      </c>
      <c r="P9192" t="s">
        <v>16742</v>
      </c>
      <c r="Q9192" t="s">
        <v>571</v>
      </c>
      <c r="R9192" t="s">
        <v>776</v>
      </c>
      <c r="S9192" t="s">
        <v>249</v>
      </c>
      <c r="T9192" t="b">
        <v>1</v>
      </c>
    </row>
    <row r="9193" spans="1:20" x14ac:dyDescent="0.25">
      <c r="A9193" t="s">
        <v>236</v>
      </c>
      <c r="B9193" t="s">
        <v>236</v>
      </c>
      <c r="C9193" t="s">
        <v>237</v>
      </c>
      <c r="D9193" t="s">
        <v>509</v>
      </c>
      <c r="F9193" t="s">
        <v>356</v>
      </c>
      <c r="G9193" t="s">
        <v>1053</v>
      </c>
      <c r="H9193">
        <v>3.6000000000000002E-4</v>
      </c>
      <c r="I9193" t="s">
        <v>254</v>
      </c>
      <c r="J9193" t="s">
        <v>242</v>
      </c>
      <c r="K9193" t="s">
        <v>243</v>
      </c>
      <c r="L9193" t="s">
        <v>244</v>
      </c>
      <c r="M9193">
        <v>0</v>
      </c>
      <c r="N9193">
        <v>3.6000000000000002E-4</v>
      </c>
      <c r="O9193" t="s">
        <v>365</v>
      </c>
      <c r="P9193" t="s">
        <v>5943</v>
      </c>
      <c r="Q9193" t="s">
        <v>512</v>
      </c>
      <c r="R9193" t="s">
        <v>513</v>
      </c>
      <c r="S9193" t="s">
        <v>249</v>
      </c>
      <c r="T9193" t="b">
        <v>0</v>
      </c>
    </row>
    <row r="9194" spans="1:20" x14ac:dyDescent="0.25">
      <c r="A9194" t="s">
        <v>259</v>
      </c>
      <c r="B9194" t="s">
        <v>260</v>
      </c>
      <c r="C9194" t="s">
        <v>237</v>
      </c>
      <c r="D9194" t="s">
        <v>1501</v>
      </c>
      <c r="E9194" t="s">
        <v>4321</v>
      </c>
      <c r="F9194" t="s">
        <v>4322</v>
      </c>
      <c r="G9194" t="s">
        <v>4322</v>
      </c>
      <c r="H9194">
        <v>1.008</v>
      </c>
      <c r="I9194" t="s">
        <v>265</v>
      </c>
      <c r="J9194" t="s">
        <v>242</v>
      </c>
      <c r="K9194" t="s">
        <v>243</v>
      </c>
      <c r="L9194" t="s">
        <v>244</v>
      </c>
      <c r="M9194">
        <v>0</v>
      </c>
      <c r="N9194">
        <v>1.008</v>
      </c>
      <c r="O9194" t="s">
        <v>1309</v>
      </c>
      <c r="P9194" t="s">
        <v>10837</v>
      </c>
      <c r="Q9194" t="s">
        <v>1505</v>
      </c>
      <c r="R9194" t="s">
        <v>16743</v>
      </c>
      <c r="S9194" t="s">
        <v>270</v>
      </c>
      <c r="T9194" t="b">
        <v>0</v>
      </c>
    </row>
    <row r="9195" spans="1:20" x14ac:dyDescent="0.25">
      <c r="A9195" t="s">
        <v>259</v>
      </c>
      <c r="B9195" t="s">
        <v>260</v>
      </c>
      <c r="C9195" t="s">
        <v>336</v>
      </c>
      <c r="D9195" t="s">
        <v>1501</v>
      </c>
      <c r="E9195" t="s">
        <v>4321</v>
      </c>
      <c r="F9195" t="s">
        <v>4322</v>
      </c>
      <c r="G9195" t="s">
        <v>4322</v>
      </c>
      <c r="H9195">
        <v>5481</v>
      </c>
      <c r="I9195" t="s">
        <v>265</v>
      </c>
      <c r="J9195" t="s">
        <v>242</v>
      </c>
      <c r="K9195" t="s">
        <v>243</v>
      </c>
      <c r="L9195" t="s">
        <v>244</v>
      </c>
      <c r="M9195">
        <v>0</v>
      </c>
      <c r="N9195">
        <v>5481</v>
      </c>
      <c r="O9195" t="s">
        <v>1212</v>
      </c>
      <c r="P9195" t="s">
        <v>10837</v>
      </c>
      <c r="Q9195" t="s">
        <v>1505</v>
      </c>
      <c r="R9195" t="s">
        <v>16744</v>
      </c>
      <c r="S9195" t="s">
        <v>270</v>
      </c>
      <c r="T9195" t="b">
        <v>0</v>
      </c>
    </row>
    <row r="9196" spans="1:20" x14ac:dyDescent="0.25">
      <c r="A9196" t="s">
        <v>259</v>
      </c>
      <c r="B9196" t="s">
        <v>260</v>
      </c>
      <c r="C9196" t="s">
        <v>336</v>
      </c>
      <c r="D9196" t="s">
        <v>1501</v>
      </c>
      <c r="E9196" t="s">
        <v>4321</v>
      </c>
      <c r="F9196" t="s">
        <v>4322</v>
      </c>
      <c r="G9196" t="s">
        <v>4322</v>
      </c>
      <c r="H9196">
        <v>10514</v>
      </c>
      <c r="I9196" t="s">
        <v>265</v>
      </c>
      <c r="J9196" t="s">
        <v>242</v>
      </c>
      <c r="K9196" t="s">
        <v>243</v>
      </c>
      <c r="L9196" t="s">
        <v>244</v>
      </c>
      <c r="M9196">
        <v>0</v>
      </c>
      <c r="N9196">
        <v>10514</v>
      </c>
      <c r="O9196" t="s">
        <v>1212</v>
      </c>
      <c r="P9196" t="s">
        <v>10837</v>
      </c>
      <c r="Q9196" t="s">
        <v>1505</v>
      </c>
      <c r="R9196" t="s">
        <v>16745</v>
      </c>
      <c r="S9196" t="s">
        <v>270</v>
      </c>
      <c r="T9196" t="b">
        <v>0</v>
      </c>
    </row>
    <row r="9197" spans="1:20" x14ac:dyDescent="0.25">
      <c r="A9197" t="s">
        <v>259</v>
      </c>
      <c r="B9197" t="s">
        <v>260</v>
      </c>
      <c r="C9197" t="s">
        <v>237</v>
      </c>
      <c r="D9197" t="s">
        <v>664</v>
      </c>
      <c r="E9197" t="s">
        <v>2137</v>
      </c>
      <c r="F9197" t="s">
        <v>8011</v>
      </c>
      <c r="G9197" t="s">
        <v>8011</v>
      </c>
      <c r="H9197">
        <v>0.998</v>
      </c>
      <c r="I9197" t="s">
        <v>265</v>
      </c>
      <c r="J9197" t="s">
        <v>242</v>
      </c>
      <c r="K9197" t="s">
        <v>243</v>
      </c>
      <c r="L9197" t="s">
        <v>244</v>
      </c>
      <c r="M9197">
        <v>0</v>
      </c>
      <c r="N9197">
        <v>0.998</v>
      </c>
      <c r="O9197" t="s">
        <v>324</v>
      </c>
      <c r="P9197" t="s">
        <v>16746</v>
      </c>
      <c r="Q9197" t="s">
        <v>668</v>
      </c>
      <c r="R9197" t="s">
        <v>16747</v>
      </c>
      <c r="S9197" t="s">
        <v>270</v>
      </c>
      <c r="T9197" t="b">
        <v>1</v>
      </c>
    </row>
    <row r="9198" spans="1:20" x14ac:dyDescent="0.25">
      <c r="A9198" t="s">
        <v>259</v>
      </c>
      <c r="B9198" t="s">
        <v>260</v>
      </c>
      <c r="C9198" t="s">
        <v>237</v>
      </c>
      <c r="D9198" t="s">
        <v>969</v>
      </c>
      <c r="E9198" t="s">
        <v>7537</v>
      </c>
      <c r="F9198" t="s">
        <v>14574</v>
      </c>
      <c r="G9198" t="s">
        <v>14574</v>
      </c>
      <c r="H9198">
        <v>0.33800000000000002</v>
      </c>
      <c r="I9198" t="s">
        <v>265</v>
      </c>
      <c r="J9198" t="s">
        <v>242</v>
      </c>
      <c r="K9198" t="s">
        <v>243</v>
      </c>
      <c r="L9198" t="s">
        <v>244</v>
      </c>
      <c r="M9198">
        <v>0</v>
      </c>
      <c r="N9198">
        <v>0.33800000000000002</v>
      </c>
      <c r="O9198" t="s">
        <v>324</v>
      </c>
      <c r="P9198" t="s">
        <v>16748</v>
      </c>
      <c r="Q9198" t="s">
        <v>973</v>
      </c>
      <c r="R9198" t="s">
        <v>16749</v>
      </c>
      <c r="S9198" t="s">
        <v>270</v>
      </c>
      <c r="T9198" t="b">
        <v>1</v>
      </c>
    </row>
    <row r="9199" spans="1:20" x14ac:dyDescent="0.25">
      <c r="A9199" t="s">
        <v>259</v>
      </c>
      <c r="B9199" t="s">
        <v>260</v>
      </c>
      <c r="C9199" t="s">
        <v>336</v>
      </c>
      <c r="D9199" t="s">
        <v>969</v>
      </c>
      <c r="E9199" t="s">
        <v>7537</v>
      </c>
      <c r="F9199" t="s">
        <v>14574</v>
      </c>
      <c r="G9199" t="s">
        <v>14574</v>
      </c>
      <c r="H9199">
        <v>1751</v>
      </c>
      <c r="I9199" t="s">
        <v>265</v>
      </c>
      <c r="J9199" t="s">
        <v>242</v>
      </c>
      <c r="K9199" t="s">
        <v>243</v>
      </c>
      <c r="L9199" t="s">
        <v>244</v>
      </c>
      <c r="M9199">
        <v>0</v>
      </c>
      <c r="N9199">
        <v>1751</v>
      </c>
      <c r="O9199" t="s">
        <v>721</v>
      </c>
      <c r="P9199" t="s">
        <v>16748</v>
      </c>
      <c r="Q9199" t="s">
        <v>973</v>
      </c>
      <c r="R9199" t="s">
        <v>16750</v>
      </c>
      <c r="S9199" t="s">
        <v>270</v>
      </c>
      <c r="T9199" t="b">
        <v>1</v>
      </c>
    </row>
    <row r="9200" spans="1:20" x14ac:dyDescent="0.25">
      <c r="A9200" t="s">
        <v>259</v>
      </c>
      <c r="B9200" t="s">
        <v>260</v>
      </c>
      <c r="C9200" t="s">
        <v>336</v>
      </c>
      <c r="D9200" t="s">
        <v>969</v>
      </c>
      <c r="E9200" t="s">
        <v>7537</v>
      </c>
      <c r="F9200" t="s">
        <v>14574</v>
      </c>
      <c r="G9200" t="s">
        <v>14574</v>
      </c>
      <c r="H9200">
        <v>3259</v>
      </c>
      <c r="I9200" t="s">
        <v>265</v>
      </c>
      <c r="J9200" t="s">
        <v>242</v>
      </c>
      <c r="K9200" t="s">
        <v>243</v>
      </c>
      <c r="L9200" t="s">
        <v>244</v>
      </c>
      <c r="M9200">
        <v>0</v>
      </c>
      <c r="N9200">
        <v>3259</v>
      </c>
      <c r="O9200" t="s">
        <v>721</v>
      </c>
      <c r="P9200" t="s">
        <v>16748</v>
      </c>
      <c r="Q9200" t="s">
        <v>973</v>
      </c>
      <c r="R9200" t="s">
        <v>16751</v>
      </c>
      <c r="S9200" t="s">
        <v>270</v>
      </c>
      <c r="T9200" t="b">
        <v>1</v>
      </c>
    </row>
    <row r="9201" spans="1:20" x14ac:dyDescent="0.25">
      <c r="A9201" t="s">
        <v>259</v>
      </c>
      <c r="B9201" t="s">
        <v>260</v>
      </c>
      <c r="C9201" t="s">
        <v>237</v>
      </c>
      <c r="D9201" t="s">
        <v>463</v>
      </c>
      <c r="E9201" t="s">
        <v>4440</v>
      </c>
      <c r="F9201" t="s">
        <v>7723</v>
      </c>
      <c r="G9201" t="s">
        <v>7724</v>
      </c>
      <c r="H9201">
        <v>4.6079999999999997</v>
      </c>
      <c r="I9201" t="s">
        <v>265</v>
      </c>
      <c r="J9201" t="s">
        <v>242</v>
      </c>
      <c r="K9201" t="s">
        <v>243</v>
      </c>
      <c r="L9201" t="s">
        <v>244</v>
      </c>
      <c r="M9201">
        <v>0</v>
      </c>
      <c r="N9201">
        <v>4.6079999999999997</v>
      </c>
      <c r="O9201" t="s">
        <v>324</v>
      </c>
      <c r="P9201" t="s">
        <v>7513</v>
      </c>
      <c r="Q9201" t="s">
        <v>468</v>
      </c>
      <c r="R9201" t="s">
        <v>16752</v>
      </c>
      <c r="S9201" t="s">
        <v>270</v>
      </c>
      <c r="T9201" t="b">
        <v>1</v>
      </c>
    </row>
    <row r="9202" spans="1:20" x14ac:dyDescent="0.25">
      <c r="A9202" t="s">
        <v>259</v>
      </c>
      <c r="B9202" t="s">
        <v>260</v>
      </c>
      <c r="C9202" t="s">
        <v>336</v>
      </c>
      <c r="D9202" t="s">
        <v>463</v>
      </c>
      <c r="E9202" t="s">
        <v>4440</v>
      </c>
      <c r="F9202" t="s">
        <v>7723</v>
      </c>
      <c r="G9202" t="s">
        <v>7724</v>
      </c>
      <c r="H9202">
        <v>23735</v>
      </c>
      <c r="I9202" t="s">
        <v>265</v>
      </c>
      <c r="J9202" t="s">
        <v>242</v>
      </c>
      <c r="K9202" t="s">
        <v>243</v>
      </c>
      <c r="L9202" t="s">
        <v>244</v>
      </c>
      <c r="M9202">
        <v>0</v>
      </c>
      <c r="N9202">
        <v>23735</v>
      </c>
      <c r="O9202" t="s">
        <v>324</v>
      </c>
      <c r="P9202" t="s">
        <v>7513</v>
      </c>
      <c r="Q9202" t="s">
        <v>468</v>
      </c>
      <c r="R9202" t="s">
        <v>16753</v>
      </c>
      <c r="S9202" t="s">
        <v>270</v>
      </c>
      <c r="T9202" t="b">
        <v>1</v>
      </c>
    </row>
    <row r="9203" spans="1:20" x14ac:dyDescent="0.25">
      <c r="A9203" t="s">
        <v>259</v>
      </c>
      <c r="B9203" t="s">
        <v>260</v>
      </c>
      <c r="C9203" t="s">
        <v>336</v>
      </c>
      <c r="D9203" t="s">
        <v>463</v>
      </c>
      <c r="E9203" t="s">
        <v>4440</v>
      </c>
      <c r="F9203" t="s">
        <v>7723</v>
      </c>
      <c r="G9203" t="s">
        <v>7724</v>
      </c>
      <c r="H9203">
        <v>45533</v>
      </c>
      <c r="I9203" t="s">
        <v>265</v>
      </c>
      <c r="J9203" t="s">
        <v>242</v>
      </c>
      <c r="K9203" t="s">
        <v>243</v>
      </c>
      <c r="L9203" t="s">
        <v>244</v>
      </c>
      <c r="M9203">
        <v>0</v>
      </c>
      <c r="N9203">
        <v>45533</v>
      </c>
      <c r="O9203" t="s">
        <v>324</v>
      </c>
      <c r="P9203" t="s">
        <v>7513</v>
      </c>
      <c r="Q9203" t="s">
        <v>468</v>
      </c>
      <c r="R9203" t="s">
        <v>16754</v>
      </c>
      <c r="S9203" t="s">
        <v>270</v>
      </c>
      <c r="T9203" t="b">
        <v>1</v>
      </c>
    </row>
    <row r="9204" spans="1:20" x14ac:dyDescent="0.25">
      <c r="A9204" t="s">
        <v>259</v>
      </c>
      <c r="B9204" t="s">
        <v>260</v>
      </c>
      <c r="C9204" t="s">
        <v>237</v>
      </c>
      <c r="D9204" t="s">
        <v>7120</v>
      </c>
      <c r="E9204" t="s">
        <v>8672</v>
      </c>
      <c r="F9204" t="s">
        <v>12518</v>
      </c>
      <c r="G9204" t="s">
        <v>12518</v>
      </c>
      <c r="H9204">
        <v>0.14399999999999999</v>
      </c>
      <c r="I9204" t="s">
        <v>265</v>
      </c>
      <c r="J9204" t="s">
        <v>242</v>
      </c>
      <c r="K9204" t="s">
        <v>243</v>
      </c>
      <c r="L9204" t="s">
        <v>244</v>
      </c>
      <c r="M9204">
        <v>0</v>
      </c>
      <c r="N9204">
        <v>0.14399999999999999</v>
      </c>
      <c r="O9204" t="s">
        <v>298</v>
      </c>
      <c r="P9204" t="s">
        <v>16755</v>
      </c>
      <c r="Q9204" t="s">
        <v>7122</v>
      </c>
      <c r="R9204" t="s">
        <v>16756</v>
      </c>
      <c r="S9204" t="s">
        <v>270</v>
      </c>
      <c r="T9204" t="b">
        <v>1</v>
      </c>
    </row>
    <row r="9205" spans="1:20" x14ac:dyDescent="0.25">
      <c r="A9205" t="s">
        <v>259</v>
      </c>
      <c r="B9205" t="s">
        <v>260</v>
      </c>
      <c r="C9205" t="s">
        <v>294</v>
      </c>
      <c r="D9205" t="s">
        <v>7120</v>
      </c>
      <c r="E9205" t="s">
        <v>8672</v>
      </c>
      <c r="F9205" t="s">
        <v>12518</v>
      </c>
      <c r="G9205" t="s">
        <v>12518</v>
      </c>
      <c r="H9205">
        <v>0.114</v>
      </c>
      <c r="I9205" t="s">
        <v>265</v>
      </c>
      <c r="J9205" t="s">
        <v>242</v>
      </c>
      <c r="K9205" t="s">
        <v>243</v>
      </c>
      <c r="L9205" t="s">
        <v>244</v>
      </c>
      <c r="M9205">
        <v>0</v>
      </c>
      <c r="N9205">
        <v>0.114</v>
      </c>
      <c r="O9205" t="s">
        <v>4919</v>
      </c>
      <c r="P9205" t="s">
        <v>16755</v>
      </c>
      <c r="Q9205" t="s">
        <v>7122</v>
      </c>
      <c r="R9205" t="s">
        <v>16756</v>
      </c>
      <c r="S9205" t="s">
        <v>270</v>
      </c>
      <c r="T9205" t="b">
        <v>1</v>
      </c>
    </row>
    <row r="9206" spans="1:20" x14ac:dyDescent="0.25">
      <c r="A9206" t="s">
        <v>259</v>
      </c>
      <c r="B9206" t="s">
        <v>260</v>
      </c>
      <c r="C9206" t="s">
        <v>237</v>
      </c>
      <c r="D9206" t="s">
        <v>1489</v>
      </c>
      <c r="E9206" t="s">
        <v>9925</v>
      </c>
      <c r="F9206" t="s">
        <v>11266</v>
      </c>
      <c r="G9206" t="s">
        <v>11266</v>
      </c>
      <c r="H9206">
        <v>0.57599999999999996</v>
      </c>
      <c r="I9206" t="s">
        <v>265</v>
      </c>
      <c r="J9206" t="s">
        <v>242</v>
      </c>
      <c r="K9206" t="s">
        <v>243</v>
      </c>
      <c r="L9206" t="s">
        <v>244</v>
      </c>
      <c r="M9206">
        <v>0</v>
      </c>
      <c r="N9206">
        <v>0.57599999999999996</v>
      </c>
      <c r="O9206" t="s">
        <v>446</v>
      </c>
      <c r="P9206" t="s">
        <v>16757</v>
      </c>
      <c r="Q9206" t="s">
        <v>1493</v>
      </c>
      <c r="R9206" t="s">
        <v>16758</v>
      </c>
      <c r="S9206" t="s">
        <v>270</v>
      </c>
      <c r="T9206" t="b">
        <v>1</v>
      </c>
    </row>
    <row r="9207" spans="1:20" x14ac:dyDescent="0.25">
      <c r="A9207" t="s">
        <v>259</v>
      </c>
      <c r="B9207" t="s">
        <v>260</v>
      </c>
      <c r="C9207" t="s">
        <v>237</v>
      </c>
      <c r="D9207" t="s">
        <v>1535</v>
      </c>
      <c r="E9207" t="s">
        <v>1039</v>
      </c>
      <c r="F9207" t="s">
        <v>5850</v>
      </c>
      <c r="G9207" t="s">
        <v>5850</v>
      </c>
      <c r="H9207">
        <v>5.2080000000000002</v>
      </c>
      <c r="I9207" t="s">
        <v>265</v>
      </c>
      <c r="J9207" t="s">
        <v>242</v>
      </c>
      <c r="K9207" t="s">
        <v>243</v>
      </c>
      <c r="L9207" t="s">
        <v>244</v>
      </c>
      <c r="M9207">
        <v>0</v>
      </c>
      <c r="N9207">
        <v>5.2080000000000002</v>
      </c>
      <c r="O9207" t="s">
        <v>324</v>
      </c>
      <c r="P9207" t="s">
        <v>16759</v>
      </c>
      <c r="Q9207" t="s">
        <v>1539</v>
      </c>
      <c r="R9207" t="s">
        <v>16760</v>
      </c>
      <c r="S9207" t="s">
        <v>270</v>
      </c>
      <c r="T9207" t="b">
        <v>1</v>
      </c>
    </row>
    <row r="9208" spans="1:20" x14ac:dyDescent="0.25">
      <c r="A9208" t="s">
        <v>259</v>
      </c>
      <c r="B9208" t="s">
        <v>260</v>
      </c>
      <c r="C9208" t="s">
        <v>294</v>
      </c>
      <c r="D9208" t="s">
        <v>1535</v>
      </c>
      <c r="E9208" t="s">
        <v>1039</v>
      </c>
      <c r="F9208" t="s">
        <v>5850</v>
      </c>
      <c r="G9208" t="s">
        <v>5850</v>
      </c>
      <c r="H9208">
        <v>1.647</v>
      </c>
      <c r="I9208" t="s">
        <v>265</v>
      </c>
      <c r="J9208" t="s">
        <v>242</v>
      </c>
      <c r="K9208" t="s">
        <v>243</v>
      </c>
      <c r="L9208" t="s">
        <v>244</v>
      </c>
      <c r="M9208">
        <v>0</v>
      </c>
      <c r="N9208">
        <v>1.647</v>
      </c>
      <c r="O9208" t="s">
        <v>324</v>
      </c>
      <c r="P9208" t="s">
        <v>16759</v>
      </c>
      <c r="Q9208" t="s">
        <v>1539</v>
      </c>
      <c r="R9208" t="s">
        <v>16760</v>
      </c>
      <c r="S9208" t="s">
        <v>270</v>
      </c>
      <c r="T9208" t="b">
        <v>1</v>
      </c>
    </row>
    <row r="9209" spans="1:20" x14ac:dyDescent="0.25">
      <c r="A9209" t="s">
        <v>259</v>
      </c>
      <c r="B9209" t="s">
        <v>260</v>
      </c>
      <c r="C9209" t="s">
        <v>237</v>
      </c>
      <c r="D9209" t="s">
        <v>16761</v>
      </c>
      <c r="E9209" t="s">
        <v>16762</v>
      </c>
      <c r="F9209" t="s">
        <v>16762</v>
      </c>
      <c r="G9209" t="s">
        <v>16762</v>
      </c>
      <c r="H9209">
        <v>6.3449999999999998</v>
      </c>
      <c r="I9209" t="s">
        <v>265</v>
      </c>
      <c r="J9209" t="s">
        <v>242</v>
      </c>
      <c r="K9209" t="s">
        <v>243</v>
      </c>
      <c r="L9209" t="s">
        <v>244</v>
      </c>
      <c r="M9209">
        <v>0</v>
      </c>
      <c r="N9209">
        <v>6.3449999999999998</v>
      </c>
      <c r="O9209" t="s">
        <v>266</v>
      </c>
      <c r="P9209" t="s">
        <v>16763</v>
      </c>
      <c r="Q9209" t="s">
        <v>16764</v>
      </c>
      <c r="R9209" t="s">
        <v>16765</v>
      </c>
      <c r="S9209" t="s">
        <v>270</v>
      </c>
      <c r="T9209" t="b">
        <v>1</v>
      </c>
    </row>
    <row r="9210" spans="1:20" x14ac:dyDescent="0.25">
      <c r="A9210" t="s">
        <v>259</v>
      </c>
      <c r="B9210" t="s">
        <v>260</v>
      </c>
      <c r="C9210" t="s">
        <v>336</v>
      </c>
      <c r="D9210" t="s">
        <v>16761</v>
      </c>
      <c r="E9210" t="s">
        <v>16762</v>
      </c>
      <c r="F9210" t="s">
        <v>16762</v>
      </c>
      <c r="G9210" t="s">
        <v>16762</v>
      </c>
      <c r="H9210">
        <v>44464</v>
      </c>
      <c r="I9210" t="s">
        <v>265</v>
      </c>
      <c r="J9210" t="s">
        <v>242</v>
      </c>
      <c r="K9210" t="s">
        <v>243</v>
      </c>
      <c r="L9210" t="s">
        <v>244</v>
      </c>
      <c r="M9210">
        <v>0</v>
      </c>
      <c r="N9210">
        <v>44464</v>
      </c>
      <c r="O9210" t="s">
        <v>266</v>
      </c>
      <c r="P9210" t="s">
        <v>16763</v>
      </c>
      <c r="Q9210" t="s">
        <v>16764</v>
      </c>
      <c r="R9210" t="s">
        <v>16766</v>
      </c>
      <c r="S9210" t="s">
        <v>270</v>
      </c>
      <c r="T9210" t="b">
        <v>1</v>
      </c>
    </row>
    <row r="9211" spans="1:20" x14ac:dyDescent="0.25">
      <c r="A9211" t="s">
        <v>259</v>
      </c>
      <c r="B9211" t="s">
        <v>260</v>
      </c>
      <c r="C9211" t="s">
        <v>336</v>
      </c>
      <c r="D9211" t="s">
        <v>16761</v>
      </c>
      <c r="E9211" t="s">
        <v>16762</v>
      </c>
      <c r="F9211" t="s">
        <v>16762</v>
      </c>
      <c r="G9211" t="s">
        <v>16762</v>
      </c>
      <c r="H9211">
        <v>100045</v>
      </c>
      <c r="I9211" t="s">
        <v>265</v>
      </c>
      <c r="J9211" t="s">
        <v>242</v>
      </c>
      <c r="K9211" t="s">
        <v>243</v>
      </c>
      <c r="L9211" t="s">
        <v>244</v>
      </c>
      <c r="M9211">
        <v>0</v>
      </c>
      <c r="N9211">
        <v>100045</v>
      </c>
      <c r="O9211" t="s">
        <v>266</v>
      </c>
      <c r="P9211" t="s">
        <v>16763</v>
      </c>
      <c r="Q9211" t="s">
        <v>16764</v>
      </c>
      <c r="R9211" t="s">
        <v>16767</v>
      </c>
      <c r="S9211" t="s">
        <v>270</v>
      </c>
      <c r="T9211" t="b">
        <v>1</v>
      </c>
    </row>
    <row r="9212" spans="1:20" x14ac:dyDescent="0.25">
      <c r="A9212" t="s">
        <v>259</v>
      </c>
      <c r="B9212" t="s">
        <v>260</v>
      </c>
      <c r="C9212" t="s">
        <v>237</v>
      </c>
      <c r="D9212" t="s">
        <v>287</v>
      </c>
      <c r="E9212" t="s">
        <v>4083</v>
      </c>
      <c r="F9212" t="s">
        <v>13761</v>
      </c>
      <c r="G9212" t="s">
        <v>13761</v>
      </c>
      <c r="H9212">
        <v>6.694</v>
      </c>
      <c r="I9212" t="s">
        <v>265</v>
      </c>
      <c r="J9212" t="s">
        <v>242</v>
      </c>
      <c r="K9212" t="s">
        <v>243</v>
      </c>
      <c r="L9212" t="s">
        <v>244</v>
      </c>
      <c r="M9212">
        <v>0</v>
      </c>
      <c r="N9212">
        <v>6.694</v>
      </c>
      <c r="O9212" t="s">
        <v>290</v>
      </c>
      <c r="P9212" t="s">
        <v>16768</v>
      </c>
      <c r="Q9212" t="s">
        <v>292</v>
      </c>
      <c r="R9212" t="s">
        <v>16769</v>
      </c>
      <c r="S9212" t="s">
        <v>270</v>
      </c>
      <c r="T9212" t="b">
        <v>1</v>
      </c>
    </row>
    <row r="9213" spans="1:20" x14ac:dyDescent="0.25">
      <c r="A9213" t="s">
        <v>259</v>
      </c>
      <c r="B9213" t="s">
        <v>260</v>
      </c>
      <c r="C9213" t="s">
        <v>294</v>
      </c>
      <c r="D9213" t="s">
        <v>287</v>
      </c>
      <c r="E9213" t="s">
        <v>4083</v>
      </c>
      <c r="F9213" t="s">
        <v>13761</v>
      </c>
      <c r="G9213" t="s">
        <v>13761</v>
      </c>
      <c r="H9213">
        <v>1.728</v>
      </c>
      <c r="I9213" t="s">
        <v>265</v>
      </c>
      <c r="J9213" t="s">
        <v>242</v>
      </c>
      <c r="K9213" t="s">
        <v>243</v>
      </c>
      <c r="L9213" t="s">
        <v>244</v>
      </c>
      <c r="M9213">
        <v>0</v>
      </c>
      <c r="N9213">
        <v>1.728</v>
      </c>
      <c r="O9213" t="s">
        <v>290</v>
      </c>
      <c r="P9213" t="s">
        <v>16768</v>
      </c>
      <c r="Q9213" t="s">
        <v>292</v>
      </c>
      <c r="R9213" t="s">
        <v>16769</v>
      </c>
      <c r="S9213" t="s">
        <v>270</v>
      </c>
      <c r="T9213" t="b">
        <v>1</v>
      </c>
    </row>
    <row r="9214" spans="1:20" x14ac:dyDescent="0.25">
      <c r="A9214" t="s">
        <v>236</v>
      </c>
      <c r="B9214" t="s">
        <v>236</v>
      </c>
      <c r="C9214" t="s">
        <v>237</v>
      </c>
      <c r="D9214" t="s">
        <v>2924</v>
      </c>
      <c r="F9214" t="s">
        <v>426</v>
      </c>
      <c r="G9214" t="s">
        <v>16770</v>
      </c>
      <c r="H9214">
        <v>0.12920000000000001</v>
      </c>
      <c r="I9214" t="s">
        <v>241</v>
      </c>
      <c r="J9214" t="s">
        <v>242</v>
      </c>
      <c r="K9214" t="s">
        <v>243</v>
      </c>
      <c r="L9214" t="s">
        <v>244</v>
      </c>
      <c r="M9214">
        <v>0</v>
      </c>
      <c r="N9214">
        <v>0.12920000000000001</v>
      </c>
      <c r="O9214" t="s">
        <v>1258</v>
      </c>
      <c r="P9214" t="s">
        <v>16771</v>
      </c>
      <c r="Q9214" t="s">
        <v>2927</v>
      </c>
      <c r="R9214" t="s">
        <v>2928</v>
      </c>
      <c r="S9214" t="s">
        <v>249</v>
      </c>
      <c r="T9214" t="b">
        <v>1</v>
      </c>
    </row>
    <row r="9215" spans="1:20" x14ac:dyDescent="0.25">
      <c r="A9215" t="s">
        <v>259</v>
      </c>
      <c r="B9215" t="s">
        <v>260</v>
      </c>
      <c r="C9215" t="s">
        <v>237</v>
      </c>
      <c r="D9215" t="s">
        <v>3256</v>
      </c>
      <c r="E9215" t="s">
        <v>262</v>
      </c>
      <c r="F9215" t="s">
        <v>263</v>
      </c>
      <c r="G9215" t="s">
        <v>264</v>
      </c>
      <c r="H9215">
        <v>0.28499999999999998</v>
      </c>
      <c r="I9215" t="s">
        <v>265</v>
      </c>
      <c r="J9215" t="s">
        <v>242</v>
      </c>
      <c r="K9215" t="s">
        <v>243</v>
      </c>
      <c r="L9215" t="s">
        <v>244</v>
      </c>
      <c r="M9215">
        <v>0</v>
      </c>
      <c r="N9215">
        <v>0.28499999999999998</v>
      </c>
      <c r="O9215" t="s">
        <v>266</v>
      </c>
      <c r="P9215" t="s">
        <v>16772</v>
      </c>
      <c r="Q9215" t="s">
        <v>3260</v>
      </c>
      <c r="R9215" t="s">
        <v>16773</v>
      </c>
      <c r="S9215" t="s">
        <v>270</v>
      </c>
      <c r="T9215" t="b">
        <v>1</v>
      </c>
    </row>
    <row r="9216" spans="1:20" x14ac:dyDescent="0.25">
      <c r="A9216" t="s">
        <v>259</v>
      </c>
      <c r="B9216" t="s">
        <v>260</v>
      </c>
      <c r="C9216" t="s">
        <v>294</v>
      </c>
      <c r="D9216" t="s">
        <v>3256</v>
      </c>
      <c r="E9216" t="s">
        <v>262</v>
      </c>
      <c r="F9216" t="s">
        <v>263</v>
      </c>
      <c r="G9216" t="s">
        <v>264</v>
      </c>
      <c r="H9216">
        <v>6.88E-2</v>
      </c>
      <c r="I9216" t="s">
        <v>265</v>
      </c>
      <c r="J9216" t="s">
        <v>242</v>
      </c>
      <c r="K9216" t="s">
        <v>243</v>
      </c>
      <c r="L9216" t="s">
        <v>244</v>
      </c>
      <c r="M9216">
        <v>0</v>
      </c>
      <c r="N9216">
        <v>6.88E-2</v>
      </c>
      <c r="O9216" t="s">
        <v>266</v>
      </c>
      <c r="P9216" t="s">
        <v>16772</v>
      </c>
      <c r="Q9216" t="s">
        <v>3260</v>
      </c>
      <c r="R9216" t="s">
        <v>16773</v>
      </c>
      <c r="S9216" t="s">
        <v>270</v>
      </c>
      <c r="T9216" t="b">
        <v>1</v>
      </c>
    </row>
    <row r="9217" spans="1:20" x14ac:dyDescent="0.25">
      <c r="A9217" t="s">
        <v>236</v>
      </c>
      <c r="B9217" t="s">
        <v>236</v>
      </c>
      <c r="C9217" t="s">
        <v>336</v>
      </c>
      <c r="D9217" t="s">
        <v>3096</v>
      </c>
      <c r="E9217" t="s">
        <v>16774</v>
      </c>
      <c r="F9217" t="s">
        <v>16775</v>
      </c>
      <c r="G9217" t="s">
        <v>16776</v>
      </c>
      <c r="H9217">
        <v>20958</v>
      </c>
      <c r="I9217" t="s">
        <v>341</v>
      </c>
      <c r="J9217" t="s">
        <v>242</v>
      </c>
      <c r="K9217" t="s">
        <v>243</v>
      </c>
      <c r="L9217" t="s">
        <v>244</v>
      </c>
      <c r="M9217">
        <v>0</v>
      </c>
      <c r="N9217">
        <v>20958</v>
      </c>
      <c r="O9217" t="s">
        <v>316</v>
      </c>
      <c r="P9217" t="s">
        <v>5075</v>
      </c>
      <c r="Q9217" t="s">
        <v>3101</v>
      </c>
      <c r="R9217" t="s">
        <v>16777</v>
      </c>
      <c r="S9217" t="s">
        <v>249</v>
      </c>
      <c r="T9217" t="b">
        <v>0</v>
      </c>
    </row>
    <row r="9218" spans="1:20" x14ac:dyDescent="0.25">
      <c r="A9218" t="s">
        <v>236</v>
      </c>
      <c r="B9218" t="s">
        <v>236</v>
      </c>
      <c r="C9218" t="s">
        <v>336</v>
      </c>
      <c r="D9218" t="s">
        <v>3096</v>
      </c>
      <c r="E9218" t="s">
        <v>16774</v>
      </c>
      <c r="F9218" t="s">
        <v>16775</v>
      </c>
      <c r="G9218" t="s">
        <v>16776</v>
      </c>
      <c r="H9218">
        <v>50607</v>
      </c>
      <c r="I9218" t="s">
        <v>341</v>
      </c>
      <c r="J9218" t="s">
        <v>242</v>
      </c>
      <c r="K9218" t="s">
        <v>243</v>
      </c>
      <c r="L9218" t="s">
        <v>244</v>
      </c>
      <c r="M9218">
        <v>0</v>
      </c>
      <c r="N9218">
        <v>50607</v>
      </c>
      <c r="O9218" t="s">
        <v>316</v>
      </c>
      <c r="P9218" t="s">
        <v>5075</v>
      </c>
      <c r="Q9218" t="s">
        <v>3101</v>
      </c>
      <c r="R9218" t="s">
        <v>16778</v>
      </c>
      <c r="S9218" t="s">
        <v>249</v>
      </c>
      <c r="T9218" t="b">
        <v>0</v>
      </c>
    </row>
    <row r="9219" spans="1:20" x14ac:dyDescent="0.25">
      <c r="A9219" t="s">
        <v>259</v>
      </c>
      <c r="B9219" t="s">
        <v>260</v>
      </c>
      <c r="C9219" t="s">
        <v>237</v>
      </c>
      <c r="D9219" t="s">
        <v>1268</v>
      </c>
      <c r="E9219" t="s">
        <v>702</v>
      </c>
      <c r="F9219" t="s">
        <v>702</v>
      </c>
      <c r="G9219" t="s">
        <v>703</v>
      </c>
      <c r="H9219">
        <v>0.35599999999999998</v>
      </c>
      <c r="I9219" t="s">
        <v>265</v>
      </c>
      <c r="J9219" t="s">
        <v>242</v>
      </c>
      <c r="K9219" t="s">
        <v>243</v>
      </c>
      <c r="L9219" t="s">
        <v>244</v>
      </c>
      <c r="M9219">
        <v>0</v>
      </c>
      <c r="N9219">
        <v>0.35599999999999998</v>
      </c>
      <c r="O9219" t="s">
        <v>266</v>
      </c>
      <c r="P9219" t="s">
        <v>16779</v>
      </c>
      <c r="Q9219" t="s">
        <v>1273</v>
      </c>
      <c r="R9219" t="s">
        <v>16780</v>
      </c>
      <c r="S9219" t="s">
        <v>270</v>
      </c>
      <c r="T9219" t="b">
        <v>1</v>
      </c>
    </row>
    <row r="9220" spans="1:20" x14ac:dyDescent="0.25">
      <c r="A9220" t="s">
        <v>259</v>
      </c>
      <c r="B9220" t="s">
        <v>260</v>
      </c>
      <c r="C9220" t="s">
        <v>294</v>
      </c>
      <c r="D9220" t="s">
        <v>1268</v>
      </c>
      <c r="E9220" t="s">
        <v>702</v>
      </c>
      <c r="F9220" t="s">
        <v>702</v>
      </c>
      <c r="G9220" t="s">
        <v>703</v>
      </c>
      <c r="H9220">
        <v>0.17199999999999999</v>
      </c>
      <c r="I9220" t="s">
        <v>265</v>
      </c>
      <c r="J9220" t="s">
        <v>242</v>
      </c>
      <c r="K9220" t="s">
        <v>243</v>
      </c>
      <c r="L9220" t="s">
        <v>244</v>
      </c>
      <c r="M9220">
        <v>0</v>
      </c>
      <c r="N9220">
        <v>0.17199999999999999</v>
      </c>
      <c r="O9220" t="s">
        <v>266</v>
      </c>
      <c r="P9220" t="s">
        <v>16779</v>
      </c>
      <c r="Q9220" t="s">
        <v>1273</v>
      </c>
      <c r="R9220" t="s">
        <v>16780</v>
      </c>
      <c r="S9220" t="s">
        <v>270</v>
      </c>
      <c r="T9220" t="b">
        <v>1</v>
      </c>
    </row>
    <row r="9221" spans="1:20" x14ac:dyDescent="0.25">
      <c r="A9221" t="s">
        <v>259</v>
      </c>
      <c r="B9221" t="s">
        <v>260</v>
      </c>
      <c r="C9221" t="s">
        <v>237</v>
      </c>
      <c r="D9221" t="s">
        <v>2727</v>
      </c>
      <c r="E9221" t="s">
        <v>15440</v>
      </c>
      <c r="F9221" t="s">
        <v>16781</v>
      </c>
      <c r="G9221" t="s">
        <v>16781</v>
      </c>
      <c r="H9221">
        <v>1.36</v>
      </c>
      <c r="I9221" t="s">
        <v>265</v>
      </c>
      <c r="J9221" t="s">
        <v>242</v>
      </c>
      <c r="K9221" t="s">
        <v>243</v>
      </c>
      <c r="L9221" t="s">
        <v>244</v>
      </c>
      <c r="M9221">
        <v>0</v>
      </c>
      <c r="N9221">
        <v>1.36</v>
      </c>
      <c r="O9221" t="s">
        <v>576</v>
      </c>
      <c r="P9221" t="s">
        <v>16782</v>
      </c>
      <c r="Q9221" t="s">
        <v>2731</v>
      </c>
      <c r="R9221" t="s">
        <v>16783</v>
      </c>
      <c r="S9221" t="s">
        <v>270</v>
      </c>
      <c r="T9221" t="b">
        <v>1</v>
      </c>
    </row>
    <row r="9222" spans="1:20" x14ac:dyDescent="0.25">
      <c r="A9222" t="s">
        <v>259</v>
      </c>
      <c r="B9222" t="s">
        <v>260</v>
      </c>
      <c r="C9222" t="s">
        <v>336</v>
      </c>
      <c r="D9222" t="s">
        <v>2727</v>
      </c>
      <c r="E9222" t="s">
        <v>15440</v>
      </c>
      <c r="F9222" t="s">
        <v>16781</v>
      </c>
      <c r="G9222" t="s">
        <v>16781</v>
      </c>
      <c r="H9222">
        <v>7029</v>
      </c>
      <c r="I9222" t="s">
        <v>265</v>
      </c>
      <c r="J9222" t="s">
        <v>242</v>
      </c>
      <c r="K9222" t="s">
        <v>243</v>
      </c>
      <c r="L9222" t="s">
        <v>244</v>
      </c>
      <c r="M9222">
        <v>0</v>
      </c>
      <c r="N9222">
        <v>7029</v>
      </c>
      <c r="O9222" t="s">
        <v>576</v>
      </c>
      <c r="P9222" t="s">
        <v>16782</v>
      </c>
      <c r="Q9222" t="s">
        <v>2731</v>
      </c>
      <c r="R9222" t="s">
        <v>16784</v>
      </c>
      <c r="S9222" t="s">
        <v>270</v>
      </c>
      <c r="T9222" t="b">
        <v>1</v>
      </c>
    </row>
    <row r="9223" spans="1:20" x14ac:dyDescent="0.25">
      <c r="A9223" t="s">
        <v>259</v>
      </c>
      <c r="B9223" t="s">
        <v>260</v>
      </c>
      <c r="C9223" t="s">
        <v>336</v>
      </c>
      <c r="D9223" t="s">
        <v>2727</v>
      </c>
      <c r="E9223" t="s">
        <v>15440</v>
      </c>
      <c r="F9223" t="s">
        <v>16781</v>
      </c>
      <c r="G9223" t="s">
        <v>16781</v>
      </c>
      <c r="H9223">
        <v>13582</v>
      </c>
      <c r="I9223" t="s">
        <v>265</v>
      </c>
      <c r="J9223" t="s">
        <v>242</v>
      </c>
      <c r="K9223" t="s">
        <v>243</v>
      </c>
      <c r="L9223" t="s">
        <v>244</v>
      </c>
      <c r="M9223">
        <v>0</v>
      </c>
      <c r="N9223">
        <v>13582</v>
      </c>
      <c r="O9223" t="s">
        <v>576</v>
      </c>
      <c r="P9223" t="s">
        <v>16782</v>
      </c>
      <c r="Q9223" t="s">
        <v>2731</v>
      </c>
      <c r="R9223" t="s">
        <v>16785</v>
      </c>
      <c r="S9223" t="s">
        <v>270</v>
      </c>
      <c r="T9223" t="b">
        <v>1</v>
      </c>
    </row>
    <row r="9224" spans="1:20" x14ac:dyDescent="0.25">
      <c r="A9224" t="s">
        <v>259</v>
      </c>
      <c r="B9224" t="s">
        <v>260</v>
      </c>
      <c r="C9224" t="s">
        <v>237</v>
      </c>
      <c r="D9224" t="s">
        <v>943</v>
      </c>
      <c r="E9224" t="s">
        <v>1798</v>
      </c>
      <c r="F9224" t="s">
        <v>16786</v>
      </c>
      <c r="G9224" t="s">
        <v>16786</v>
      </c>
      <c r="H9224">
        <v>0.84287500000000004</v>
      </c>
      <c r="I9224" t="s">
        <v>265</v>
      </c>
      <c r="J9224" t="s">
        <v>242</v>
      </c>
      <c r="K9224" t="s">
        <v>243</v>
      </c>
      <c r="L9224" t="s">
        <v>244</v>
      </c>
      <c r="M9224">
        <v>0</v>
      </c>
      <c r="N9224">
        <v>0.84287500000000004</v>
      </c>
      <c r="O9224" t="s">
        <v>372</v>
      </c>
      <c r="P9224" t="s">
        <v>16787</v>
      </c>
      <c r="Q9224" t="s">
        <v>947</v>
      </c>
      <c r="R9224" t="s">
        <v>16788</v>
      </c>
      <c r="S9224" t="s">
        <v>270</v>
      </c>
      <c r="T9224" t="b">
        <v>1</v>
      </c>
    </row>
    <row r="9225" spans="1:20" x14ac:dyDescent="0.25">
      <c r="A9225" t="s">
        <v>259</v>
      </c>
      <c r="B9225" t="s">
        <v>260</v>
      </c>
      <c r="C9225" t="s">
        <v>294</v>
      </c>
      <c r="D9225" t="s">
        <v>943</v>
      </c>
      <c r="E9225" t="s">
        <v>1798</v>
      </c>
      <c r="F9225" t="s">
        <v>16786</v>
      </c>
      <c r="G9225" t="s">
        <v>16786</v>
      </c>
      <c r="H9225">
        <v>0.34140999999999999</v>
      </c>
      <c r="I9225" t="s">
        <v>265</v>
      </c>
      <c r="J9225" t="s">
        <v>242</v>
      </c>
      <c r="K9225" t="s">
        <v>243</v>
      </c>
      <c r="L9225" t="s">
        <v>244</v>
      </c>
      <c r="M9225">
        <v>0</v>
      </c>
      <c r="N9225">
        <v>0.34140999999999999</v>
      </c>
      <c r="O9225" t="s">
        <v>372</v>
      </c>
      <c r="P9225" t="s">
        <v>16787</v>
      </c>
      <c r="Q9225" t="s">
        <v>947</v>
      </c>
      <c r="R9225" t="s">
        <v>16788</v>
      </c>
      <c r="S9225" t="s">
        <v>270</v>
      </c>
      <c r="T9225" t="b">
        <v>1</v>
      </c>
    </row>
    <row r="9226" spans="1:20" x14ac:dyDescent="0.25">
      <c r="A9226" t="s">
        <v>259</v>
      </c>
      <c r="B9226" t="s">
        <v>260</v>
      </c>
      <c r="C9226" t="s">
        <v>237</v>
      </c>
      <c r="D9226" t="s">
        <v>2640</v>
      </c>
      <c r="E9226" t="s">
        <v>10700</v>
      </c>
      <c r="F9226" t="s">
        <v>12417</v>
      </c>
      <c r="G9226" t="s">
        <v>12418</v>
      </c>
      <c r="H9226">
        <v>0.45200000000000001</v>
      </c>
      <c r="I9226" t="s">
        <v>265</v>
      </c>
      <c r="J9226" t="s">
        <v>242</v>
      </c>
      <c r="K9226" t="s">
        <v>243</v>
      </c>
      <c r="L9226" t="s">
        <v>244</v>
      </c>
      <c r="M9226">
        <v>0</v>
      </c>
      <c r="N9226">
        <v>0.45200000000000001</v>
      </c>
      <c r="O9226" t="s">
        <v>446</v>
      </c>
      <c r="P9226" t="s">
        <v>16789</v>
      </c>
      <c r="Q9226" t="s">
        <v>2644</v>
      </c>
      <c r="R9226" t="s">
        <v>16790</v>
      </c>
      <c r="S9226" t="s">
        <v>270</v>
      </c>
      <c r="T9226" t="b">
        <v>1</v>
      </c>
    </row>
    <row r="9227" spans="1:20" x14ac:dyDescent="0.25">
      <c r="A9227" t="s">
        <v>259</v>
      </c>
      <c r="B9227" t="s">
        <v>260</v>
      </c>
      <c r="C9227" t="s">
        <v>237</v>
      </c>
      <c r="D9227" t="s">
        <v>3026</v>
      </c>
      <c r="E9227" t="s">
        <v>7035</v>
      </c>
      <c r="F9227" t="s">
        <v>16791</v>
      </c>
      <c r="G9227" t="s">
        <v>16791</v>
      </c>
      <c r="H9227">
        <v>8.3400000000000002E-2</v>
      </c>
      <c r="I9227" t="s">
        <v>265</v>
      </c>
      <c r="J9227" t="s">
        <v>242</v>
      </c>
      <c r="K9227" t="s">
        <v>243</v>
      </c>
      <c r="L9227" t="s">
        <v>244</v>
      </c>
      <c r="M9227">
        <v>0</v>
      </c>
      <c r="N9227">
        <v>8.3400000000000002E-2</v>
      </c>
      <c r="O9227" t="s">
        <v>446</v>
      </c>
      <c r="P9227" t="s">
        <v>16792</v>
      </c>
      <c r="Q9227" t="s">
        <v>3030</v>
      </c>
      <c r="R9227" t="s">
        <v>16793</v>
      </c>
      <c r="S9227" t="s">
        <v>270</v>
      </c>
      <c r="T9227" t="b">
        <v>1</v>
      </c>
    </row>
    <row r="9228" spans="1:20" x14ac:dyDescent="0.25">
      <c r="A9228" t="s">
        <v>259</v>
      </c>
      <c r="B9228" t="s">
        <v>260</v>
      </c>
      <c r="C9228" t="s">
        <v>294</v>
      </c>
      <c r="D9228" t="s">
        <v>3026</v>
      </c>
      <c r="E9228" t="s">
        <v>7035</v>
      </c>
      <c r="F9228" t="s">
        <v>16791</v>
      </c>
      <c r="G9228" t="s">
        <v>16791</v>
      </c>
      <c r="H9228">
        <v>4.6600000000000003E-2</v>
      </c>
      <c r="I9228" t="s">
        <v>265</v>
      </c>
      <c r="J9228" t="s">
        <v>242</v>
      </c>
      <c r="K9228" t="s">
        <v>243</v>
      </c>
      <c r="L9228" t="s">
        <v>244</v>
      </c>
      <c r="M9228">
        <v>0</v>
      </c>
      <c r="N9228">
        <v>4.6600000000000003E-2</v>
      </c>
      <c r="O9228" t="s">
        <v>562</v>
      </c>
      <c r="P9228" t="s">
        <v>16792</v>
      </c>
      <c r="Q9228" t="s">
        <v>3030</v>
      </c>
      <c r="R9228" t="s">
        <v>16793</v>
      </c>
      <c r="S9228" t="s">
        <v>270</v>
      </c>
      <c r="T9228" t="b">
        <v>1</v>
      </c>
    </row>
    <row r="9229" spans="1:20" x14ac:dyDescent="0.25">
      <c r="A9229" t="s">
        <v>236</v>
      </c>
      <c r="B9229" t="s">
        <v>236</v>
      </c>
      <c r="C9229" t="s">
        <v>336</v>
      </c>
      <c r="D9229" t="s">
        <v>3096</v>
      </c>
      <c r="E9229" t="s">
        <v>16794</v>
      </c>
      <c r="F9229" t="s">
        <v>16795</v>
      </c>
      <c r="G9229" t="s">
        <v>16796</v>
      </c>
      <c r="H9229">
        <v>42824</v>
      </c>
      <c r="I9229" t="s">
        <v>341</v>
      </c>
      <c r="J9229" t="s">
        <v>242</v>
      </c>
      <c r="K9229" t="s">
        <v>243</v>
      </c>
      <c r="L9229" t="s">
        <v>244</v>
      </c>
      <c r="M9229">
        <v>0</v>
      </c>
      <c r="N9229">
        <v>42824</v>
      </c>
      <c r="O9229" t="s">
        <v>316</v>
      </c>
      <c r="P9229" t="s">
        <v>9064</v>
      </c>
      <c r="Q9229" t="s">
        <v>3101</v>
      </c>
      <c r="R9229" t="s">
        <v>16797</v>
      </c>
      <c r="S9229" t="s">
        <v>249</v>
      </c>
      <c r="T9229" t="b">
        <v>0</v>
      </c>
    </row>
    <row r="9230" spans="1:20" x14ac:dyDescent="0.25">
      <c r="A9230" t="s">
        <v>236</v>
      </c>
      <c r="B9230" t="s">
        <v>236</v>
      </c>
      <c r="C9230" t="s">
        <v>336</v>
      </c>
      <c r="D9230" t="s">
        <v>3096</v>
      </c>
      <c r="E9230" t="s">
        <v>16794</v>
      </c>
      <c r="F9230" t="s">
        <v>16795</v>
      </c>
      <c r="G9230" t="s">
        <v>16796</v>
      </c>
      <c r="H9230">
        <v>103404</v>
      </c>
      <c r="I9230" t="s">
        <v>341</v>
      </c>
      <c r="J9230" t="s">
        <v>242</v>
      </c>
      <c r="K9230" t="s">
        <v>243</v>
      </c>
      <c r="L9230" t="s">
        <v>244</v>
      </c>
      <c r="M9230">
        <v>0</v>
      </c>
      <c r="N9230">
        <v>103404</v>
      </c>
      <c r="O9230" t="s">
        <v>316</v>
      </c>
      <c r="P9230" t="s">
        <v>9064</v>
      </c>
      <c r="Q9230" t="s">
        <v>3101</v>
      </c>
      <c r="R9230" t="s">
        <v>16798</v>
      </c>
      <c r="S9230" t="s">
        <v>249</v>
      </c>
      <c r="T9230" t="b">
        <v>0</v>
      </c>
    </row>
    <row r="9231" spans="1:20" x14ac:dyDescent="0.25">
      <c r="A9231" t="s">
        <v>236</v>
      </c>
      <c r="B9231" t="s">
        <v>236</v>
      </c>
      <c r="C9231" t="s">
        <v>237</v>
      </c>
      <c r="D9231" t="s">
        <v>314</v>
      </c>
      <c r="E9231" t="s">
        <v>251</v>
      </c>
      <c r="F9231" t="s">
        <v>459</v>
      </c>
      <c r="G9231" t="s">
        <v>6026</v>
      </c>
      <c r="H9231">
        <v>1E-3</v>
      </c>
      <c r="I9231" t="s">
        <v>241</v>
      </c>
      <c r="J9231" t="s">
        <v>242</v>
      </c>
      <c r="K9231" t="s">
        <v>243</v>
      </c>
      <c r="L9231" t="s">
        <v>244</v>
      </c>
      <c r="M9231">
        <v>0</v>
      </c>
      <c r="N9231">
        <v>1E-3</v>
      </c>
      <c r="O9231" t="s">
        <v>298</v>
      </c>
      <c r="P9231" t="s">
        <v>16799</v>
      </c>
      <c r="Q9231" t="s">
        <v>318</v>
      </c>
      <c r="R9231" t="s">
        <v>833</v>
      </c>
      <c r="S9231" t="s">
        <v>249</v>
      </c>
      <c r="T9231" t="b">
        <v>1</v>
      </c>
    </row>
    <row r="9232" spans="1:20" x14ac:dyDescent="0.25">
      <c r="A9232" t="s">
        <v>236</v>
      </c>
      <c r="B9232" t="s">
        <v>236</v>
      </c>
      <c r="C9232" t="s">
        <v>237</v>
      </c>
      <c r="D9232" t="s">
        <v>392</v>
      </c>
      <c r="F9232" t="s">
        <v>393</v>
      </c>
      <c r="G9232" t="s">
        <v>3081</v>
      </c>
      <c r="H9232">
        <v>0.1</v>
      </c>
      <c r="I9232" t="s">
        <v>254</v>
      </c>
      <c r="J9232" t="s">
        <v>242</v>
      </c>
      <c r="K9232" t="s">
        <v>243</v>
      </c>
      <c r="L9232" t="s">
        <v>244</v>
      </c>
      <c r="M9232">
        <v>0</v>
      </c>
      <c r="N9232">
        <v>0.1</v>
      </c>
      <c r="O9232" t="s">
        <v>395</v>
      </c>
      <c r="P9232" t="s">
        <v>16800</v>
      </c>
      <c r="Q9232" t="s">
        <v>397</v>
      </c>
      <c r="R9232" t="s">
        <v>398</v>
      </c>
      <c r="S9232" t="s">
        <v>249</v>
      </c>
      <c r="T9232" t="b">
        <v>1</v>
      </c>
    </row>
    <row r="9233" spans="1:20" x14ac:dyDescent="0.25">
      <c r="A9233" t="s">
        <v>236</v>
      </c>
      <c r="B9233" t="s">
        <v>236</v>
      </c>
      <c r="C9233" t="s">
        <v>237</v>
      </c>
      <c r="D9233" t="s">
        <v>250</v>
      </c>
      <c r="F9233" t="s">
        <v>302</v>
      </c>
      <c r="G9233" t="s">
        <v>10587</v>
      </c>
      <c r="H9233">
        <v>6.5000000000000002E-2</v>
      </c>
      <c r="I9233" t="s">
        <v>254</v>
      </c>
      <c r="J9233" t="s">
        <v>242</v>
      </c>
      <c r="K9233" t="s">
        <v>243</v>
      </c>
      <c r="L9233" t="s">
        <v>244</v>
      </c>
      <c r="M9233">
        <v>0</v>
      </c>
      <c r="N9233">
        <v>6.5000000000000002E-2</v>
      </c>
      <c r="O9233" t="s">
        <v>546</v>
      </c>
      <c r="P9233" t="s">
        <v>16801</v>
      </c>
      <c r="Q9233" t="s">
        <v>257</v>
      </c>
      <c r="R9233" t="s">
        <v>2596</v>
      </c>
      <c r="S9233" t="s">
        <v>249</v>
      </c>
      <c r="T9233" t="b">
        <v>1</v>
      </c>
    </row>
    <row r="9234" spans="1:20" x14ac:dyDescent="0.25">
      <c r="A9234" t="s">
        <v>236</v>
      </c>
      <c r="B9234" t="s">
        <v>236</v>
      </c>
      <c r="C9234" t="s">
        <v>237</v>
      </c>
      <c r="D9234" t="s">
        <v>483</v>
      </c>
      <c r="F9234" t="s">
        <v>600</v>
      </c>
      <c r="G9234" t="s">
        <v>4737</v>
      </c>
      <c r="H9234">
        <v>1.5E-3</v>
      </c>
      <c r="I9234" t="s">
        <v>254</v>
      </c>
      <c r="J9234" t="s">
        <v>242</v>
      </c>
      <c r="K9234" t="s">
        <v>243</v>
      </c>
      <c r="L9234" t="s">
        <v>244</v>
      </c>
      <c r="M9234">
        <v>0</v>
      </c>
      <c r="N9234">
        <v>1.5E-3</v>
      </c>
      <c r="O9234" t="s">
        <v>1054</v>
      </c>
      <c r="P9234" t="s">
        <v>4738</v>
      </c>
      <c r="Q9234" t="s">
        <v>488</v>
      </c>
      <c r="R9234" t="s">
        <v>2362</v>
      </c>
      <c r="S9234" t="s">
        <v>249</v>
      </c>
      <c r="T9234" t="b">
        <v>0</v>
      </c>
    </row>
    <row r="9235" spans="1:20" x14ac:dyDescent="0.25">
      <c r="A9235" t="s">
        <v>259</v>
      </c>
      <c r="B9235" t="s">
        <v>260</v>
      </c>
      <c r="C9235" t="s">
        <v>237</v>
      </c>
      <c r="D9235" t="s">
        <v>1953</v>
      </c>
      <c r="E9235" t="s">
        <v>1954</v>
      </c>
      <c r="F9235" t="s">
        <v>8214</v>
      </c>
      <c r="G9235" t="s">
        <v>8214</v>
      </c>
      <c r="H9235">
        <v>1.64</v>
      </c>
      <c r="I9235" t="s">
        <v>265</v>
      </c>
      <c r="J9235" t="s">
        <v>242</v>
      </c>
      <c r="K9235" t="s">
        <v>243</v>
      </c>
      <c r="L9235" t="s">
        <v>244</v>
      </c>
      <c r="M9235">
        <v>0</v>
      </c>
      <c r="N9235">
        <v>1.64</v>
      </c>
      <c r="O9235" t="s">
        <v>331</v>
      </c>
      <c r="P9235" t="s">
        <v>16802</v>
      </c>
      <c r="Q9235" t="s">
        <v>1957</v>
      </c>
      <c r="R9235" t="s">
        <v>16803</v>
      </c>
      <c r="S9235" t="s">
        <v>270</v>
      </c>
      <c r="T9235" t="b">
        <v>1</v>
      </c>
    </row>
    <row r="9236" spans="1:20" x14ac:dyDescent="0.25">
      <c r="A9236" t="s">
        <v>259</v>
      </c>
      <c r="B9236" t="s">
        <v>260</v>
      </c>
      <c r="C9236" t="s">
        <v>294</v>
      </c>
      <c r="D9236" t="s">
        <v>1953</v>
      </c>
      <c r="E9236" t="s">
        <v>1954</v>
      </c>
      <c r="F9236" t="s">
        <v>8214</v>
      </c>
      <c r="G9236" t="s">
        <v>8214</v>
      </c>
      <c r="H9236">
        <v>0.90400000000000003</v>
      </c>
      <c r="I9236" t="s">
        <v>265</v>
      </c>
      <c r="J9236" t="s">
        <v>242</v>
      </c>
      <c r="K9236" t="s">
        <v>243</v>
      </c>
      <c r="L9236" t="s">
        <v>244</v>
      </c>
      <c r="M9236">
        <v>0</v>
      </c>
      <c r="N9236">
        <v>0.90400000000000003</v>
      </c>
      <c r="O9236" t="s">
        <v>331</v>
      </c>
      <c r="P9236" t="s">
        <v>16802</v>
      </c>
      <c r="Q9236" t="s">
        <v>1957</v>
      </c>
      <c r="R9236" t="s">
        <v>16803</v>
      </c>
      <c r="S9236" t="s">
        <v>270</v>
      </c>
      <c r="T9236" t="b">
        <v>1</v>
      </c>
    </row>
    <row r="9237" spans="1:20" x14ac:dyDescent="0.25">
      <c r="A9237" t="s">
        <v>236</v>
      </c>
      <c r="B9237" t="s">
        <v>236</v>
      </c>
      <c r="C9237" t="s">
        <v>237</v>
      </c>
      <c r="D9237" t="s">
        <v>314</v>
      </c>
      <c r="F9237" t="s">
        <v>791</v>
      </c>
      <c r="G9237" t="s">
        <v>1053</v>
      </c>
      <c r="H9237">
        <v>0</v>
      </c>
      <c r="I9237" t="s">
        <v>254</v>
      </c>
      <c r="J9237" t="s">
        <v>242</v>
      </c>
      <c r="K9237" t="s">
        <v>243</v>
      </c>
      <c r="L9237" t="s">
        <v>244</v>
      </c>
      <c r="M9237">
        <v>0</v>
      </c>
      <c r="N9237">
        <v>0</v>
      </c>
      <c r="O9237" t="s">
        <v>4331</v>
      </c>
      <c r="P9237" t="s">
        <v>7839</v>
      </c>
      <c r="Q9237" t="s">
        <v>318</v>
      </c>
      <c r="R9237" t="s">
        <v>1217</v>
      </c>
      <c r="S9237" t="s">
        <v>249</v>
      </c>
      <c r="T9237" t="b">
        <v>0</v>
      </c>
    </row>
    <row r="9238" spans="1:20" x14ac:dyDescent="0.25">
      <c r="A9238" t="s">
        <v>236</v>
      </c>
      <c r="B9238" t="s">
        <v>615</v>
      </c>
      <c r="C9238" t="s">
        <v>237</v>
      </c>
      <c r="D9238" t="s">
        <v>615</v>
      </c>
      <c r="F9238" t="s">
        <v>16378</v>
      </c>
      <c r="G9238" t="s">
        <v>16804</v>
      </c>
      <c r="H9238">
        <v>0.121</v>
      </c>
      <c r="I9238" t="s">
        <v>618</v>
      </c>
      <c r="J9238" t="s">
        <v>242</v>
      </c>
      <c r="K9238" t="s">
        <v>243</v>
      </c>
      <c r="L9238" t="s">
        <v>244</v>
      </c>
      <c r="M9238">
        <v>0</v>
      </c>
      <c r="N9238">
        <v>0.121</v>
      </c>
      <c r="O9238" t="s">
        <v>432</v>
      </c>
      <c r="P9238" t="s">
        <v>16805</v>
      </c>
      <c r="Q9238" t="s">
        <v>621</v>
      </c>
      <c r="R9238" t="s">
        <v>16381</v>
      </c>
      <c r="S9238" t="s">
        <v>623</v>
      </c>
      <c r="T9238" t="b">
        <v>1</v>
      </c>
    </row>
    <row r="9239" spans="1:20" x14ac:dyDescent="0.25">
      <c r="A9239" t="s">
        <v>259</v>
      </c>
      <c r="B9239" t="s">
        <v>260</v>
      </c>
      <c r="C9239" t="s">
        <v>237</v>
      </c>
      <c r="D9239" t="s">
        <v>707</v>
      </c>
      <c r="E9239" t="s">
        <v>1829</v>
      </c>
      <c r="F9239" t="s">
        <v>1767</v>
      </c>
      <c r="G9239" t="s">
        <v>1767</v>
      </c>
      <c r="H9239">
        <v>0.74099999999999999</v>
      </c>
      <c r="I9239" t="s">
        <v>265</v>
      </c>
      <c r="J9239" t="s">
        <v>242</v>
      </c>
      <c r="K9239" t="s">
        <v>243</v>
      </c>
      <c r="L9239" t="s">
        <v>244</v>
      </c>
      <c r="M9239">
        <v>0</v>
      </c>
      <c r="N9239">
        <v>0.74099999999999999</v>
      </c>
      <c r="O9239" t="s">
        <v>1364</v>
      </c>
      <c r="P9239" t="s">
        <v>11674</v>
      </c>
      <c r="Q9239" t="s">
        <v>713</v>
      </c>
      <c r="R9239" t="s">
        <v>16806</v>
      </c>
      <c r="S9239" t="s">
        <v>270</v>
      </c>
      <c r="T9239" t="b">
        <v>0</v>
      </c>
    </row>
    <row r="9240" spans="1:20" x14ac:dyDescent="0.25">
      <c r="A9240" t="s">
        <v>259</v>
      </c>
      <c r="B9240" t="s">
        <v>260</v>
      </c>
      <c r="C9240" t="s">
        <v>336</v>
      </c>
      <c r="D9240" t="s">
        <v>707</v>
      </c>
      <c r="E9240" t="s">
        <v>1829</v>
      </c>
      <c r="F9240" t="s">
        <v>1767</v>
      </c>
      <c r="G9240" t="s">
        <v>1767</v>
      </c>
      <c r="H9240">
        <v>3090</v>
      </c>
      <c r="I9240" t="s">
        <v>265</v>
      </c>
      <c r="J9240" t="s">
        <v>242</v>
      </c>
      <c r="K9240" t="s">
        <v>243</v>
      </c>
      <c r="L9240" t="s">
        <v>244</v>
      </c>
      <c r="M9240">
        <v>0</v>
      </c>
      <c r="N9240">
        <v>3090</v>
      </c>
      <c r="O9240" t="s">
        <v>1212</v>
      </c>
      <c r="P9240" t="s">
        <v>11674</v>
      </c>
      <c r="Q9240" t="s">
        <v>713</v>
      </c>
      <c r="R9240" t="s">
        <v>16807</v>
      </c>
      <c r="S9240" t="s">
        <v>270</v>
      </c>
      <c r="T9240" t="b">
        <v>0</v>
      </c>
    </row>
    <row r="9241" spans="1:20" x14ac:dyDescent="0.25">
      <c r="A9241" t="s">
        <v>259</v>
      </c>
      <c r="B9241" t="s">
        <v>260</v>
      </c>
      <c r="C9241" t="s">
        <v>336</v>
      </c>
      <c r="D9241" t="s">
        <v>707</v>
      </c>
      <c r="E9241" t="s">
        <v>1829</v>
      </c>
      <c r="F9241" t="s">
        <v>1767</v>
      </c>
      <c r="G9241" t="s">
        <v>1767</v>
      </c>
      <c r="H9241">
        <v>6130</v>
      </c>
      <c r="I9241" t="s">
        <v>265</v>
      </c>
      <c r="J9241" t="s">
        <v>242</v>
      </c>
      <c r="K9241" t="s">
        <v>243</v>
      </c>
      <c r="L9241" t="s">
        <v>244</v>
      </c>
      <c r="M9241">
        <v>0</v>
      </c>
      <c r="N9241">
        <v>6130</v>
      </c>
      <c r="O9241" t="s">
        <v>1212</v>
      </c>
      <c r="P9241" t="s">
        <v>11674</v>
      </c>
      <c r="Q9241" t="s">
        <v>713</v>
      </c>
      <c r="R9241" t="s">
        <v>16808</v>
      </c>
      <c r="S9241" t="s">
        <v>270</v>
      </c>
      <c r="T9241" t="b">
        <v>0</v>
      </c>
    </row>
    <row r="9242" spans="1:20" x14ac:dyDescent="0.25">
      <c r="A9242" t="s">
        <v>259</v>
      </c>
      <c r="B9242" t="s">
        <v>260</v>
      </c>
      <c r="C9242" t="s">
        <v>237</v>
      </c>
      <c r="D9242" t="s">
        <v>4798</v>
      </c>
      <c r="E9242" t="s">
        <v>10757</v>
      </c>
      <c r="F9242" t="s">
        <v>16234</v>
      </c>
      <c r="G9242" t="s">
        <v>16234</v>
      </c>
      <c r="H9242">
        <v>0.14361599999999999</v>
      </c>
      <c r="I9242" t="s">
        <v>265</v>
      </c>
      <c r="J9242" t="s">
        <v>242</v>
      </c>
      <c r="K9242" t="s">
        <v>243</v>
      </c>
      <c r="L9242" t="s">
        <v>244</v>
      </c>
      <c r="M9242">
        <v>0</v>
      </c>
      <c r="N9242">
        <v>0.14361599999999999</v>
      </c>
      <c r="O9242" t="s">
        <v>372</v>
      </c>
      <c r="P9242" t="s">
        <v>16809</v>
      </c>
      <c r="Q9242" t="s">
        <v>4800</v>
      </c>
      <c r="R9242" t="s">
        <v>16810</v>
      </c>
      <c r="S9242" t="s">
        <v>270</v>
      </c>
      <c r="T9242" t="b">
        <v>1</v>
      </c>
    </row>
    <row r="9243" spans="1:20" x14ac:dyDescent="0.25">
      <c r="A9243" t="s">
        <v>259</v>
      </c>
      <c r="B9243" t="s">
        <v>260</v>
      </c>
      <c r="C9243" t="s">
        <v>237</v>
      </c>
      <c r="D9243" t="s">
        <v>261</v>
      </c>
      <c r="E9243" t="s">
        <v>3513</v>
      </c>
      <c r="F9243" t="s">
        <v>3513</v>
      </c>
      <c r="G9243" t="s">
        <v>9575</v>
      </c>
      <c r="H9243">
        <v>0.68799999999999994</v>
      </c>
      <c r="I9243" t="s">
        <v>265</v>
      </c>
      <c r="J9243" t="s">
        <v>242</v>
      </c>
      <c r="K9243" t="s">
        <v>243</v>
      </c>
      <c r="L9243" t="s">
        <v>244</v>
      </c>
      <c r="M9243">
        <v>0</v>
      </c>
      <c r="N9243">
        <v>0.68799999999999994</v>
      </c>
      <c r="O9243" t="s">
        <v>266</v>
      </c>
      <c r="P9243" t="s">
        <v>16811</v>
      </c>
      <c r="Q9243" t="s">
        <v>268</v>
      </c>
      <c r="R9243" t="s">
        <v>16812</v>
      </c>
      <c r="S9243" t="s">
        <v>270</v>
      </c>
      <c r="T9243" t="b">
        <v>1</v>
      </c>
    </row>
    <row r="9244" spans="1:20" x14ac:dyDescent="0.25">
      <c r="A9244" t="s">
        <v>259</v>
      </c>
      <c r="B9244" t="s">
        <v>260</v>
      </c>
      <c r="C9244" t="s">
        <v>336</v>
      </c>
      <c r="D9244" t="s">
        <v>261</v>
      </c>
      <c r="E9244" t="s">
        <v>3513</v>
      </c>
      <c r="F9244" t="s">
        <v>3513</v>
      </c>
      <c r="G9244" t="s">
        <v>9575</v>
      </c>
      <c r="H9244">
        <v>4822</v>
      </c>
      <c r="I9244" t="s">
        <v>265</v>
      </c>
      <c r="J9244" t="s">
        <v>242</v>
      </c>
      <c r="K9244" t="s">
        <v>243</v>
      </c>
      <c r="L9244" t="s">
        <v>244</v>
      </c>
      <c r="M9244">
        <v>0</v>
      </c>
      <c r="N9244">
        <v>4822</v>
      </c>
      <c r="O9244" t="s">
        <v>266</v>
      </c>
      <c r="P9244" t="s">
        <v>16811</v>
      </c>
      <c r="Q9244" t="s">
        <v>268</v>
      </c>
      <c r="R9244" t="s">
        <v>16813</v>
      </c>
      <c r="S9244" t="s">
        <v>270</v>
      </c>
      <c r="T9244" t="b">
        <v>1</v>
      </c>
    </row>
    <row r="9245" spans="1:20" x14ac:dyDescent="0.25">
      <c r="A9245" t="s">
        <v>259</v>
      </c>
      <c r="B9245" t="s">
        <v>260</v>
      </c>
      <c r="C9245" t="s">
        <v>336</v>
      </c>
      <c r="D9245" t="s">
        <v>261</v>
      </c>
      <c r="E9245" t="s">
        <v>3513</v>
      </c>
      <c r="F9245" t="s">
        <v>3513</v>
      </c>
      <c r="G9245" t="s">
        <v>9575</v>
      </c>
      <c r="H9245">
        <v>10848</v>
      </c>
      <c r="I9245" t="s">
        <v>265</v>
      </c>
      <c r="J9245" t="s">
        <v>242</v>
      </c>
      <c r="K9245" t="s">
        <v>243</v>
      </c>
      <c r="L9245" t="s">
        <v>244</v>
      </c>
      <c r="M9245">
        <v>0</v>
      </c>
      <c r="N9245">
        <v>10848</v>
      </c>
      <c r="O9245" t="s">
        <v>266</v>
      </c>
      <c r="P9245" t="s">
        <v>16811</v>
      </c>
      <c r="Q9245" t="s">
        <v>268</v>
      </c>
      <c r="R9245" t="s">
        <v>16814</v>
      </c>
      <c r="S9245" t="s">
        <v>270</v>
      </c>
      <c r="T9245" t="b">
        <v>1</v>
      </c>
    </row>
    <row r="9246" spans="1:20" x14ac:dyDescent="0.25">
      <c r="A9246" t="s">
        <v>259</v>
      </c>
      <c r="B9246" t="s">
        <v>260</v>
      </c>
      <c r="C9246" t="s">
        <v>237</v>
      </c>
      <c r="D9246" t="s">
        <v>762</v>
      </c>
      <c r="E9246" t="s">
        <v>2183</v>
      </c>
      <c r="F9246" t="s">
        <v>2183</v>
      </c>
      <c r="G9246" t="s">
        <v>3630</v>
      </c>
      <c r="H9246">
        <v>6.56</v>
      </c>
      <c r="I9246" t="s">
        <v>265</v>
      </c>
      <c r="J9246" t="s">
        <v>242</v>
      </c>
      <c r="K9246" t="s">
        <v>243</v>
      </c>
      <c r="L9246" t="s">
        <v>244</v>
      </c>
      <c r="M9246">
        <v>0</v>
      </c>
      <c r="N9246">
        <v>6.56</v>
      </c>
      <c r="O9246" t="s">
        <v>266</v>
      </c>
      <c r="P9246" t="s">
        <v>16815</v>
      </c>
      <c r="Q9246" t="s">
        <v>766</v>
      </c>
      <c r="R9246" t="s">
        <v>16816</v>
      </c>
      <c r="S9246" t="s">
        <v>270</v>
      </c>
      <c r="T9246" t="b">
        <v>1</v>
      </c>
    </row>
    <row r="9247" spans="1:20" x14ac:dyDescent="0.25">
      <c r="A9247" t="s">
        <v>259</v>
      </c>
      <c r="B9247" t="s">
        <v>260</v>
      </c>
      <c r="C9247" t="s">
        <v>294</v>
      </c>
      <c r="D9247" t="s">
        <v>762</v>
      </c>
      <c r="E9247" t="s">
        <v>2183</v>
      </c>
      <c r="F9247" t="s">
        <v>2183</v>
      </c>
      <c r="G9247" t="s">
        <v>3630</v>
      </c>
      <c r="H9247">
        <v>3.6160000000000001</v>
      </c>
      <c r="I9247" t="s">
        <v>265</v>
      </c>
      <c r="J9247" t="s">
        <v>242</v>
      </c>
      <c r="K9247" t="s">
        <v>243</v>
      </c>
      <c r="L9247" t="s">
        <v>244</v>
      </c>
      <c r="M9247">
        <v>0</v>
      </c>
      <c r="N9247">
        <v>3.6160000000000001</v>
      </c>
      <c r="O9247" t="s">
        <v>266</v>
      </c>
      <c r="P9247" t="s">
        <v>16815</v>
      </c>
      <c r="Q9247" t="s">
        <v>766</v>
      </c>
      <c r="R9247" t="s">
        <v>16816</v>
      </c>
      <c r="S9247" t="s">
        <v>270</v>
      </c>
      <c r="T9247" t="b">
        <v>1</v>
      </c>
    </row>
    <row r="9248" spans="1:20" x14ac:dyDescent="0.25">
      <c r="A9248" t="s">
        <v>259</v>
      </c>
      <c r="B9248" t="s">
        <v>260</v>
      </c>
      <c r="C9248" t="s">
        <v>237</v>
      </c>
      <c r="D9248" t="s">
        <v>3572</v>
      </c>
      <c r="E9248" t="s">
        <v>9395</v>
      </c>
      <c r="F9248" t="s">
        <v>16439</v>
      </c>
      <c r="G9248" t="s">
        <v>16439</v>
      </c>
      <c r="H9248">
        <v>1.8049999999999999</v>
      </c>
      <c r="I9248" t="s">
        <v>265</v>
      </c>
      <c r="J9248" t="s">
        <v>242</v>
      </c>
      <c r="K9248" t="s">
        <v>243</v>
      </c>
      <c r="L9248" t="s">
        <v>244</v>
      </c>
      <c r="M9248">
        <v>0</v>
      </c>
      <c r="N9248">
        <v>1.8049999999999999</v>
      </c>
      <c r="O9248" t="s">
        <v>486</v>
      </c>
      <c r="P9248" t="s">
        <v>16738</v>
      </c>
      <c r="Q9248" t="s">
        <v>3576</v>
      </c>
      <c r="R9248" t="s">
        <v>16817</v>
      </c>
      <c r="S9248" t="s">
        <v>270</v>
      </c>
      <c r="T9248" t="b">
        <v>0</v>
      </c>
    </row>
    <row r="9249" spans="1:20" x14ac:dyDescent="0.25">
      <c r="A9249" t="s">
        <v>259</v>
      </c>
      <c r="B9249" t="s">
        <v>260</v>
      </c>
      <c r="C9249" t="s">
        <v>294</v>
      </c>
      <c r="D9249" t="s">
        <v>3572</v>
      </c>
      <c r="E9249" t="s">
        <v>9395</v>
      </c>
      <c r="F9249" t="s">
        <v>16439</v>
      </c>
      <c r="G9249" t="s">
        <v>16439</v>
      </c>
      <c r="H9249">
        <v>0.46100000000000002</v>
      </c>
      <c r="I9249" t="s">
        <v>265</v>
      </c>
      <c r="J9249" t="s">
        <v>242</v>
      </c>
      <c r="K9249" t="s">
        <v>243</v>
      </c>
      <c r="L9249" t="s">
        <v>244</v>
      </c>
      <c r="M9249">
        <v>0</v>
      </c>
      <c r="N9249">
        <v>0.46100000000000002</v>
      </c>
      <c r="O9249" t="s">
        <v>486</v>
      </c>
      <c r="P9249" t="s">
        <v>16738</v>
      </c>
      <c r="Q9249" t="s">
        <v>3576</v>
      </c>
      <c r="R9249" t="s">
        <v>16817</v>
      </c>
      <c r="S9249" t="s">
        <v>270</v>
      </c>
      <c r="T9249" t="b">
        <v>0</v>
      </c>
    </row>
    <row r="9250" spans="1:20" x14ac:dyDescent="0.25">
      <c r="A9250" t="s">
        <v>259</v>
      </c>
      <c r="B9250" t="s">
        <v>260</v>
      </c>
      <c r="C9250" t="s">
        <v>237</v>
      </c>
      <c r="D9250" t="s">
        <v>5762</v>
      </c>
      <c r="E9250" t="s">
        <v>7035</v>
      </c>
      <c r="F9250" t="s">
        <v>16791</v>
      </c>
      <c r="G9250" t="s">
        <v>16791</v>
      </c>
      <c r="H9250">
        <v>4.6600000000000003E-2</v>
      </c>
      <c r="I9250" t="s">
        <v>265</v>
      </c>
      <c r="J9250" t="s">
        <v>242</v>
      </c>
      <c r="K9250" t="s">
        <v>243</v>
      </c>
      <c r="L9250" t="s">
        <v>244</v>
      </c>
      <c r="M9250">
        <v>0</v>
      </c>
      <c r="N9250">
        <v>4.6600000000000003E-2</v>
      </c>
      <c r="O9250" t="s">
        <v>562</v>
      </c>
      <c r="P9250" t="s">
        <v>16818</v>
      </c>
      <c r="Q9250" t="s">
        <v>5766</v>
      </c>
      <c r="R9250" t="s">
        <v>16819</v>
      </c>
      <c r="S9250" t="s">
        <v>270</v>
      </c>
      <c r="T9250" t="b">
        <v>1</v>
      </c>
    </row>
    <row r="9251" spans="1:20" x14ac:dyDescent="0.25">
      <c r="A9251" t="s">
        <v>259</v>
      </c>
      <c r="B9251" t="s">
        <v>260</v>
      </c>
      <c r="C9251" t="s">
        <v>237</v>
      </c>
      <c r="D9251" t="s">
        <v>899</v>
      </c>
      <c r="E9251" t="s">
        <v>3292</v>
      </c>
      <c r="F9251" t="s">
        <v>16820</v>
      </c>
      <c r="G9251" t="s">
        <v>16821</v>
      </c>
      <c r="H9251">
        <v>1.4E-2</v>
      </c>
      <c r="I9251" t="s">
        <v>265</v>
      </c>
      <c r="J9251" t="s">
        <v>242</v>
      </c>
      <c r="K9251" t="s">
        <v>243</v>
      </c>
      <c r="L9251" t="s">
        <v>244</v>
      </c>
      <c r="M9251">
        <v>0</v>
      </c>
      <c r="N9251">
        <v>1.4E-2</v>
      </c>
      <c r="O9251" t="s">
        <v>372</v>
      </c>
      <c r="P9251" t="s">
        <v>16822</v>
      </c>
      <c r="Q9251" t="s">
        <v>904</v>
      </c>
      <c r="R9251" t="s">
        <v>16823</v>
      </c>
      <c r="S9251" t="s">
        <v>270</v>
      </c>
      <c r="T9251" t="b">
        <v>1</v>
      </c>
    </row>
    <row r="9252" spans="1:20" x14ac:dyDescent="0.25">
      <c r="A9252" t="s">
        <v>259</v>
      </c>
      <c r="B9252" t="s">
        <v>260</v>
      </c>
      <c r="C9252" t="s">
        <v>294</v>
      </c>
      <c r="D9252" t="s">
        <v>899</v>
      </c>
      <c r="E9252" t="s">
        <v>3292</v>
      </c>
      <c r="F9252" t="s">
        <v>16820</v>
      </c>
      <c r="G9252" t="s">
        <v>16821</v>
      </c>
      <c r="H9252">
        <v>7.7000000000000002E-3</v>
      </c>
      <c r="I9252" t="s">
        <v>265</v>
      </c>
      <c r="J9252" t="s">
        <v>242</v>
      </c>
      <c r="K9252" t="s">
        <v>243</v>
      </c>
      <c r="L9252" t="s">
        <v>244</v>
      </c>
      <c r="M9252">
        <v>0</v>
      </c>
      <c r="N9252">
        <v>7.7000000000000002E-3</v>
      </c>
      <c r="O9252" t="s">
        <v>446</v>
      </c>
      <c r="P9252" t="s">
        <v>16822</v>
      </c>
      <c r="Q9252" t="s">
        <v>904</v>
      </c>
      <c r="R9252" t="s">
        <v>16823</v>
      </c>
      <c r="S9252" t="s">
        <v>270</v>
      </c>
      <c r="T9252" t="b">
        <v>1</v>
      </c>
    </row>
    <row r="9253" spans="1:20" x14ac:dyDescent="0.25">
      <c r="A9253" t="s">
        <v>259</v>
      </c>
      <c r="B9253" t="s">
        <v>260</v>
      </c>
      <c r="C9253" t="s">
        <v>237</v>
      </c>
      <c r="D9253" t="s">
        <v>2468</v>
      </c>
      <c r="E9253" t="s">
        <v>963</v>
      </c>
      <c r="F9253" t="s">
        <v>964</v>
      </c>
      <c r="G9253" t="s">
        <v>965</v>
      </c>
      <c r="H9253">
        <v>0.35699999999999998</v>
      </c>
      <c r="I9253" t="s">
        <v>265</v>
      </c>
      <c r="J9253" t="s">
        <v>242</v>
      </c>
      <c r="K9253" t="s">
        <v>243</v>
      </c>
      <c r="L9253" t="s">
        <v>244</v>
      </c>
      <c r="M9253">
        <v>0</v>
      </c>
      <c r="N9253">
        <v>0.35699999999999998</v>
      </c>
      <c r="O9253" t="s">
        <v>266</v>
      </c>
      <c r="P9253" t="s">
        <v>16824</v>
      </c>
      <c r="Q9253" t="s">
        <v>2473</v>
      </c>
      <c r="R9253" t="s">
        <v>16825</v>
      </c>
      <c r="S9253" t="s">
        <v>270</v>
      </c>
      <c r="T9253" t="b">
        <v>1</v>
      </c>
    </row>
    <row r="9254" spans="1:20" x14ac:dyDescent="0.25">
      <c r="A9254" t="s">
        <v>259</v>
      </c>
      <c r="B9254" t="s">
        <v>260</v>
      </c>
      <c r="C9254" t="s">
        <v>294</v>
      </c>
      <c r="D9254" t="s">
        <v>2468</v>
      </c>
      <c r="E9254" t="s">
        <v>963</v>
      </c>
      <c r="F9254" t="s">
        <v>964</v>
      </c>
      <c r="G9254" t="s">
        <v>965</v>
      </c>
      <c r="H9254">
        <v>0.105</v>
      </c>
      <c r="I9254" t="s">
        <v>265</v>
      </c>
      <c r="J9254" t="s">
        <v>242</v>
      </c>
      <c r="K9254" t="s">
        <v>243</v>
      </c>
      <c r="L9254" t="s">
        <v>244</v>
      </c>
      <c r="M9254">
        <v>0</v>
      </c>
      <c r="N9254">
        <v>0.105</v>
      </c>
      <c r="O9254" t="s">
        <v>266</v>
      </c>
      <c r="P9254" t="s">
        <v>16824</v>
      </c>
      <c r="Q9254" t="s">
        <v>2473</v>
      </c>
      <c r="R9254" t="s">
        <v>16825</v>
      </c>
      <c r="S9254" t="s">
        <v>270</v>
      </c>
      <c r="T9254" t="b">
        <v>1</v>
      </c>
    </row>
    <row r="9255" spans="1:20" x14ac:dyDescent="0.25">
      <c r="A9255" t="s">
        <v>259</v>
      </c>
      <c r="B9255" t="s">
        <v>382</v>
      </c>
      <c r="C9255" t="s">
        <v>237</v>
      </c>
      <c r="D9255" t="s">
        <v>649</v>
      </c>
      <c r="E9255" t="s">
        <v>719</v>
      </c>
      <c r="F9255" t="s">
        <v>15378</v>
      </c>
      <c r="G9255" t="s">
        <v>15378</v>
      </c>
      <c r="H9255">
        <v>3.008</v>
      </c>
      <c r="I9255" t="s">
        <v>265</v>
      </c>
      <c r="J9255" t="s">
        <v>242</v>
      </c>
      <c r="K9255" t="s">
        <v>243</v>
      </c>
      <c r="L9255" t="s">
        <v>244</v>
      </c>
      <c r="M9255">
        <v>0</v>
      </c>
      <c r="N9255">
        <v>3.008</v>
      </c>
      <c r="O9255" t="s">
        <v>652</v>
      </c>
      <c r="P9255" t="s">
        <v>16826</v>
      </c>
      <c r="Q9255" t="s">
        <v>654</v>
      </c>
      <c r="R9255" t="s">
        <v>16827</v>
      </c>
      <c r="S9255" t="s">
        <v>390</v>
      </c>
      <c r="T9255" t="b">
        <v>1</v>
      </c>
    </row>
    <row r="9256" spans="1:20" x14ac:dyDescent="0.25">
      <c r="A9256" t="s">
        <v>259</v>
      </c>
      <c r="B9256" t="s">
        <v>382</v>
      </c>
      <c r="C9256" t="s">
        <v>294</v>
      </c>
      <c r="D9256" t="s">
        <v>649</v>
      </c>
      <c r="E9256" t="s">
        <v>719</v>
      </c>
      <c r="F9256" t="s">
        <v>15378</v>
      </c>
      <c r="G9256" t="s">
        <v>15378</v>
      </c>
      <c r="H9256">
        <v>1.536</v>
      </c>
      <c r="I9256" t="s">
        <v>265</v>
      </c>
      <c r="J9256" t="s">
        <v>242</v>
      </c>
      <c r="K9256" t="s">
        <v>243</v>
      </c>
      <c r="L9256" t="s">
        <v>244</v>
      </c>
      <c r="M9256">
        <v>0</v>
      </c>
      <c r="N9256">
        <v>1.536</v>
      </c>
      <c r="O9256" t="s">
        <v>652</v>
      </c>
      <c r="P9256" t="s">
        <v>16826</v>
      </c>
      <c r="Q9256" t="s">
        <v>654</v>
      </c>
      <c r="R9256" t="s">
        <v>16827</v>
      </c>
      <c r="S9256" t="s">
        <v>390</v>
      </c>
      <c r="T9256" t="b">
        <v>1</v>
      </c>
    </row>
    <row r="9257" spans="1:20" x14ac:dyDescent="0.25">
      <c r="A9257" t="s">
        <v>259</v>
      </c>
      <c r="B9257" t="s">
        <v>260</v>
      </c>
      <c r="C9257" t="s">
        <v>237</v>
      </c>
      <c r="D9257" t="s">
        <v>1382</v>
      </c>
      <c r="E9257" t="s">
        <v>5686</v>
      </c>
      <c r="F9257" t="s">
        <v>5686</v>
      </c>
      <c r="G9257" t="s">
        <v>6390</v>
      </c>
      <c r="H9257">
        <v>0.188</v>
      </c>
      <c r="I9257" t="s">
        <v>265</v>
      </c>
      <c r="J9257" t="s">
        <v>242</v>
      </c>
      <c r="K9257" t="s">
        <v>243</v>
      </c>
      <c r="L9257" t="s">
        <v>244</v>
      </c>
      <c r="M9257">
        <v>0</v>
      </c>
      <c r="N9257">
        <v>0.188</v>
      </c>
      <c r="O9257" t="s">
        <v>324</v>
      </c>
      <c r="P9257" t="s">
        <v>16828</v>
      </c>
      <c r="Q9257" t="s">
        <v>1387</v>
      </c>
      <c r="R9257" t="s">
        <v>16829</v>
      </c>
      <c r="S9257" t="s">
        <v>270</v>
      </c>
      <c r="T9257" t="b">
        <v>1</v>
      </c>
    </row>
    <row r="9258" spans="1:20" x14ac:dyDescent="0.25">
      <c r="A9258" t="s">
        <v>259</v>
      </c>
      <c r="B9258" t="s">
        <v>260</v>
      </c>
      <c r="C9258" t="s">
        <v>294</v>
      </c>
      <c r="D9258" t="s">
        <v>1382</v>
      </c>
      <c r="E9258" t="s">
        <v>5686</v>
      </c>
      <c r="F9258" t="s">
        <v>5686</v>
      </c>
      <c r="G9258" t="s">
        <v>6390</v>
      </c>
      <c r="H9258">
        <v>9.6000000000000002E-2</v>
      </c>
      <c r="I9258" t="s">
        <v>265</v>
      </c>
      <c r="J9258" t="s">
        <v>242</v>
      </c>
      <c r="K9258" t="s">
        <v>243</v>
      </c>
      <c r="L9258" t="s">
        <v>244</v>
      </c>
      <c r="M9258">
        <v>0</v>
      </c>
      <c r="N9258">
        <v>9.6000000000000002E-2</v>
      </c>
      <c r="O9258" t="s">
        <v>324</v>
      </c>
      <c r="P9258" t="s">
        <v>16828</v>
      </c>
      <c r="Q9258" t="s">
        <v>1387</v>
      </c>
      <c r="R9258" t="s">
        <v>16829</v>
      </c>
      <c r="S9258" t="s">
        <v>270</v>
      </c>
      <c r="T9258" t="b">
        <v>1</v>
      </c>
    </row>
    <row r="9259" spans="1:20" x14ac:dyDescent="0.25">
      <c r="A9259" t="s">
        <v>236</v>
      </c>
      <c r="B9259" t="s">
        <v>236</v>
      </c>
      <c r="C9259" t="s">
        <v>237</v>
      </c>
      <c r="D9259" t="s">
        <v>392</v>
      </c>
      <c r="F9259" t="s">
        <v>484</v>
      </c>
      <c r="G9259" t="s">
        <v>240</v>
      </c>
      <c r="H9259">
        <v>0.01</v>
      </c>
      <c r="I9259" t="s">
        <v>241</v>
      </c>
      <c r="J9259" t="s">
        <v>242</v>
      </c>
      <c r="K9259" t="s">
        <v>243</v>
      </c>
      <c r="L9259" t="s">
        <v>244</v>
      </c>
      <c r="M9259">
        <v>0</v>
      </c>
      <c r="N9259">
        <v>0.01</v>
      </c>
      <c r="O9259" t="s">
        <v>245</v>
      </c>
      <c r="P9259" t="s">
        <v>246</v>
      </c>
      <c r="Q9259" t="s">
        <v>397</v>
      </c>
      <c r="R9259" t="s">
        <v>4883</v>
      </c>
      <c r="S9259" t="s">
        <v>249</v>
      </c>
      <c r="T9259" t="b">
        <v>0</v>
      </c>
    </row>
    <row r="9260" spans="1:20" x14ac:dyDescent="0.25">
      <c r="A9260" t="s">
        <v>259</v>
      </c>
      <c r="B9260" t="s">
        <v>260</v>
      </c>
      <c r="C9260" t="s">
        <v>237</v>
      </c>
      <c r="D9260" t="s">
        <v>2911</v>
      </c>
      <c r="E9260" t="s">
        <v>4492</v>
      </c>
      <c r="F9260" t="s">
        <v>4492</v>
      </c>
      <c r="G9260" t="s">
        <v>16830</v>
      </c>
      <c r="H9260">
        <v>1.56</v>
      </c>
      <c r="I9260" t="s">
        <v>265</v>
      </c>
      <c r="J9260" t="s">
        <v>242</v>
      </c>
      <c r="K9260" t="s">
        <v>243</v>
      </c>
      <c r="L9260" t="s">
        <v>244</v>
      </c>
      <c r="M9260">
        <v>0</v>
      </c>
      <c r="N9260">
        <v>1.56</v>
      </c>
      <c r="O9260" t="s">
        <v>266</v>
      </c>
      <c r="P9260" t="s">
        <v>16831</v>
      </c>
      <c r="Q9260" t="s">
        <v>2916</v>
      </c>
      <c r="R9260" t="s">
        <v>16832</v>
      </c>
      <c r="S9260" t="s">
        <v>270</v>
      </c>
      <c r="T9260" t="b">
        <v>1</v>
      </c>
    </row>
    <row r="9261" spans="1:20" x14ac:dyDescent="0.25">
      <c r="A9261" t="s">
        <v>259</v>
      </c>
      <c r="B9261" t="s">
        <v>260</v>
      </c>
      <c r="C9261" t="s">
        <v>294</v>
      </c>
      <c r="D9261" t="s">
        <v>2911</v>
      </c>
      <c r="E9261" t="s">
        <v>4492</v>
      </c>
      <c r="F9261" t="s">
        <v>4492</v>
      </c>
      <c r="G9261" t="s">
        <v>16830</v>
      </c>
      <c r="H9261">
        <v>0.82399999999999995</v>
      </c>
      <c r="I9261" t="s">
        <v>265</v>
      </c>
      <c r="J9261" t="s">
        <v>242</v>
      </c>
      <c r="K9261" t="s">
        <v>243</v>
      </c>
      <c r="L9261" t="s">
        <v>244</v>
      </c>
      <c r="M9261">
        <v>0</v>
      </c>
      <c r="N9261">
        <v>0.82399999999999995</v>
      </c>
      <c r="O9261" t="s">
        <v>266</v>
      </c>
      <c r="P9261" t="s">
        <v>16831</v>
      </c>
      <c r="Q9261" t="s">
        <v>2916</v>
      </c>
      <c r="R9261" t="s">
        <v>16832</v>
      </c>
      <c r="S9261" t="s">
        <v>270</v>
      </c>
      <c r="T9261" t="b">
        <v>1</v>
      </c>
    </row>
    <row r="9262" spans="1:20" x14ac:dyDescent="0.25">
      <c r="A9262" t="s">
        <v>259</v>
      </c>
      <c r="B9262" t="s">
        <v>260</v>
      </c>
      <c r="C9262" t="s">
        <v>237</v>
      </c>
      <c r="D9262" t="s">
        <v>3368</v>
      </c>
      <c r="E9262" t="s">
        <v>3169</v>
      </c>
      <c r="F9262" t="s">
        <v>5251</v>
      </c>
      <c r="G9262" t="s">
        <v>5252</v>
      </c>
      <c r="H9262">
        <v>0.24640000000000001</v>
      </c>
      <c r="I9262" t="s">
        <v>265</v>
      </c>
      <c r="J9262" t="s">
        <v>242</v>
      </c>
      <c r="K9262" t="s">
        <v>243</v>
      </c>
      <c r="L9262" t="s">
        <v>244</v>
      </c>
      <c r="M9262">
        <v>0</v>
      </c>
      <c r="N9262">
        <v>0.24640000000000001</v>
      </c>
      <c r="O9262" t="s">
        <v>290</v>
      </c>
      <c r="P9262" t="s">
        <v>16833</v>
      </c>
      <c r="Q9262" t="s">
        <v>3373</v>
      </c>
      <c r="R9262" t="s">
        <v>16834</v>
      </c>
      <c r="S9262" t="s">
        <v>270</v>
      </c>
      <c r="T9262" t="b">
        <v>1</v>
      </c>
    </row>
    <row r="9263" spans="1:20" x14ac:dyDescent="0.25">
      <c r="A9263" t="s">
        <v>236</v>
      </c>
      <c r="B9263" t="s">
        <v>236</v>
      </c>
      <c r="C9263" t="s">
        <v>237</v>
      </c>
      <c r="D9263" t="s">
        <v>2924</v>
      </c>
      <c r="F9263" t="s">
        <v>426</v>
      </c>
      <c r="G9263" t="s">
        <v>427</v>
      </c>
      <c r="H9263">
        <v>1.82E-3</v>
      </c>
      <c r="I9263" t="s">
        <v>254</v>
      </c>
      <c r="J9263" t="s">
        <v>242</v>
      </c>
      <c r="K9263" t="s">
        <v>243</v>
      </c>
      <c r="L9263" t="s">
        <v>244</v>
      </c>
      <c r="M9263">
        <v>0</v>
      </c>
      <c r="N9263">
        <v>1.82E-3</v>
      </c>
      <c r="O9263" t="s">
        <v>1910</v>
      </c>
      <c r="P9263" t="s">
        <v>16835</v>
      </c>
      <c r="Q9263" t="s">
        <v>2927</v>
      </c>
      <c r="R9263" t="s">
        <v>2928</v>
      </c>
      <c r="S9263" t="s">
        <v>249</v>
      </c>
      <c r="T9263" t="b">
        <v>1</v>
      </c>
    </row>
    <row r="9264" spans="1:20" x14ac:dyDescent="0.25">
      <c r="A9264" t="s">
        <v>259</v>
      </c>
      <c r="B9264" t="s">
        <v>260</v>
      </c>
      <c r="C9264" t="s">
        <v>237</v>
      </c>
      <c r="D9264" t="s">
        <v>1337</v>
      </c>
      <c r="E9264" t="s">
        <v>6533</v>
      </c>
      <c r="F9264" t="s">
        <v>6534</v>
      </c>
      <c r="G9264" t="s">
        <v>6534</v>
      </c>
      <c r="H9264">
        <v>1.6559999999999999</v>
      </c>
      <c r="I9264" t="s">
        <v>265</v>
      </c>
      <c r="J9264" t="s">
        <v>242</v>
      </c>
      <c r="K9264" t="s">
        <v>243</v>
      </c>
      <c r="L9264" t="s">
        <v>244</v>
      </c>
      <c r="M9264">
        <v>0</v>
      </c>
      <c r="N9264">
        <v>1.6559999999999999</v>
      </c>
      <c r="O9264" t="s">
        <v>1598</v>
      </c>
      <c r="P9264" t="s">
        <v>16836</v>
      </c>
      <c r="Q9264" t="s">
        <v>1341</v>
      </c>
      <c r="R9264" t="s">
        <v>16837</v>
      </c>
      <c r="S9264" t="s">
        <v>270</v>
      </c>
      <c r="T9264" t="b">
        <v>1</v>
      </c>
    </row>
    <row r="9265" spans="1:20" x14ac:dyDescent="0.25">
      <c r="A9265" t="s">
        <v>259</v>
      </c>
      <c r="B9265" t="s">
        <v>260</v>
      </c>
      <c r="C9265" t="s">
        <v>237</v>
      </c>
      <c r="D9265" t="s">
        <v>956</v>
      </c>
      <c r="E9265" t="s">
        <v>2152</v>
      </c>
      <c r="F9265" t="s">
        <v>12894</v>
      </c>
      <c r="G9265" t="s">
        <v>12894</v>
      </c>
      <c r="H9265">
        <v>0.47199999999999998</v>
      </c>
      <c r="I9265" t="s">
        <v>265</v>
      </c>
      <c r="J9265" t="s">
        <v>242</v>
      </c>
      <c r="K9265" t="s">
        <v>243</v>
      </c>
      <c r="L9265" t="s">
        <v>244</v>
      </c>
      <c r="M9265">
        <v>0</v>
      </c>
      <c r="N9265">
        <v>0.47199999999999998</v>
      </c>
      <c r="O9265" t="s">
        <v>324</v>
      </c>
      <c r="P9265" t="s">
        <v>16838</v>
      </c>
      <c r="Q9265" t="s">
        <v>960</v>
      </c>
      <c r="R9265" t="s">
        <v>16839</v>
      </c>
      <c r="S9265" t="s">
        <v>270</v>
      </c>
      <c r="T9265" t="b">
        <v>1</v>
      </c>
    </row>
    <row r="9266" spans="1:20" x14ac:dyDescent="0.25">
      <c r="A9266" t="s">
        <v>259</v>
      </c>
      <c r="B9266" t="s">
        <v>260</v>
      </c>
      <c r="C9266" t="s">
        <v>294</v>
      </c>
      <c r="D9266" t="s">
        <v>956</v>
      </c>
      <c r="E9266" t="s">
        <v>2152</v>
      </c>
      <c r="F9266" t="s">
        <v>12894</v>
      </c>
      <c r="G9266" t="s">
        <v>12894</v>
      </c>
      <c r="H9266">
        <v>0.28799999999999998</v>
      </c>
      <c r="I9266" t="s">
        <v>265</v>
      </c>
      <c r="J9266" t="s">
        <v>242</v>
      </c>
      <c r="K9266" t="s">
        <v>243</v>
      </c>
      <c r="L9266" t="s">
        <v>244</v>
      </c>
      <c r="M9266">
        <v>0</v>
      </c>
      <c r="N9266">
        <v>0.28799999999999998</v>
      </c>
      <c r="O9266" t="s">
        <v>324</v>
      </c>
      <c r="P9266" t="s">
        <v>16838</v>
      </c>
      <c r="Q9266" t="s">
        <v>960</v>
      </c>
      <c r="R9266" t="s">
        <v>16839</v>
      </c>
      <c r="S9266" t="s">
        <v>270</v>
      </c>
      <c r="T9266" t="b">
        <v>1</v>
      </c>
    </row>
    <row r="9267" spans="1:20" x14ac:dyDescent="0.25">
      <c r="A9267" t="s">
        <v>259</v>
      </c>
      <c r="B9267" t="s">
        <v>260</v>
      </c>
      <c r="C9267" t="s">
        <v>237</v>
      </c>
      <c r="D9267" t="s">
        <v>1740</v>
      </c>
      <c r="E9267" t="s">
        <v>1741</v>
      </c>
      <c r="F9267" t="s">
        <v>4846</v>
      </c>
      <c r="G9267" t="s">
        <v>4846</v>
      </c>
      <c r="H9267">
        <v>0.45600000000000002</v>
      </c>
      <c r="I9267" t="s">
        <v>265</v>
      </c>
      <c r="J9267" t="s">
        <v>242</v>
      </c>
      <c r="K9267" t="s">
        <v>243</v>
      </c>
      <c r="L9267" t="s">
        <v>244</v>
      </c>
      <c r="M9267">
        <v>0</v>
      </c>
      <c r="N9267">
        <v>0.45600000000000002</v>
      </c>
      <c r="O9267" t="s">
        <v>562</v>
      </c>
      <c r="P9267" t="s">
        <v>16840</v>
      </c>
      <c r="Q9267" t="s">
        <v>1744</v>
      </c>
      <c r="R9267" t="s">
        <v>16841</v>
      </c>
      <c r="S9267" t="s">
        <v>270</v>
      </c>
      <c r="T9267" t="b">
        <v>1</v>
      </c>
    </row>
    <row r="9268" spans="1:20" x14ac:dyDescent="0.25">
      <c r="A9268" t="s">
        <v>259</v>
      </c>
      <c r="B9268" t="s">
        <v>260</v>
      </c>
      <c r="C9268" t="s">
        <v>237</v>
      </c>
      <c r="D9268" t="s">
        <v>412</v>
      </c>
      <c r="E9268" t="s">
        <v>4990</v>
      </c>
      <c r="F9268" t="s">
        <v>4991</v>
      </c>
      <c r="G9268" t="s">
        <v>4991</v>
      </c>
      <c r="H9268">
        <v>7.1360000000000001</v>
      </c>
      <c r="I9268" t="s">
        <v>265</v>
      </c>
      <c r="J9268" t="s">
        <v>242</v>
      </c>
      <c r="K9268" t="s">
        <v>243</v>
      </c>
      <c r="L9268" t="s">
        <v>244</v>
      </c>
      <c r="M9268">
        <v>0</v>
      </c>
      <c r="N9268">
        <v>7.1360000000000001</v>
      </c>
      <c r="O9268" t="s">
        <v>372</v>
      </c>
      <c r="P9268" t="s">
        <v>16842</v>
      </c>
      <c r="Q9268" t="s">
        <v>416</v>
      </c>
      <c r="R9268" t="s">
        <v>16843</v>
      </c>
      <c r="S9268" t="s">
        <v>270</v>
      </c>
      <c r="T9268" t="b">
        <v>1</v>
      </c>
    </row>
    <row r="9269" spans="1:20" x14ac:dyDescent="0.25">
      <c r="A9269" t="s">
        <v>259</v>
      </c>
      <c r="B9269" t="s">
        <v>260</v>
      </c>
      <c r="C9269" t="s">
        <v>237</v>
      </c>
      <c r="D9269" t="s">
        <v>875</v>
      </c>
      <c r="E9269" t="s">
        <v>4520</v>
      </c>
      <c r="F9269" t="s">
        <v>5415</v>
      </c>
      <c r="G9269" t="s">
        <v>5415</v>
      </c>
      <c r="H9269">
        <v>54.188000000000002</v>
      </c>
      <c r="I9269" t="s">
        <v>265</v>
      </c>
      <c r="J9269" t="s">
        <v>242</v>
      </c>
      <c r="K9269" t="s">
        <v>243</v>
      </c>
      <c r="L9269" t="s">
        <v>244</v>
      </c>
      <c r="M9269">
        <v>0</v>
      </c>
      <c r="N9269">
        <v>54.188000000000002</v>
      </c>
      <c r="O9269" t="s">
        <v>283</v>
      </c>
      <c r="P9269" t="s">
        <v>9917</v>
      </c>
      <c r="Q9269" t="s">
        <v>879</v>
      </c>
      <c r="R9269" t="s">
        <v>16844</v>
      </c>
      <c r="S9269" t="s">
        <v>270</v>
      </c>
      <c r="T9269" t="b">
        <v>0</v>
      </c>
    </row>
    <row r="9270" spans="1:20" x14ac:dyDescent="0.25">
      <c r="A9270" t="s">
        <v>259</v>
      </c>
      <c r="B9270" t="s">
        <v>260</v>
      </c>
      <c r="C9270" t="s">
        <v>294</v>
      </c>
      <c r="D9270" t="s">
        <v>875</v>
      </c>
      <c r="E9270" t="s">
        <v>4520</v>
      </c>
      <c r="F9270" t="s">
        <v>5415</v>
      </c>
      <c r="G9270" t="s">
        <v>5415</v>
      </c>
      <c r="H9270">
        <v>44.62</v>
      </c>
      <c r="I9270" t="s">
        <v>265</v>
      </c>
      <c r="J9270" t="s">
        <v>242</v>
      </c>
      <c r="K9270" t="s">
        <v>243</v>
      </c>
      <c r="L9270" t="s">
        <v>244</v>
      </c>
      <c r="M9270">
        <v>0</v>
      </c>
      <c r="N9270">
        <v>44.62</v>
      </c>
      <c r="O9270" t="s">
        <v>283</v>
      </c>
      <c r="P9270" t="s">
        <v>9917</v>
      </c>
      <c r="Q9270" t="s">
        <v>879</v>
      </c>
      <c r="R9270" t="s">
        <v>16844</v>
      </c>
      <c r="S9270" t="s">
        <v>270</v>
      </c>
      <c r="T9270" t="b">
        <v>0</v>
      </c>
    </row>
    <row r="9271" spans="1:20" x14ac:dyDescent="0.25">
      <c r="A9271" t="s">
        <v>259</v>
      </c>
      <c r="B9271" t="s">
        <v>260</v>
      </c>
      <c r="C9271" t="s">
        <v>237</v>
      </c>
      <c r="D9271" t="s">
        <v>16845</v>
      </c>
      <c r="E9271" t="s">
        <v>16846</v>
      </c>
      <c r="F9271" t="s">
        <v>16847</v>
      </c>
      <c r="G9271" t="s">
        <v>16847</v>
      </c>
      <c r="H9271">
        <v>29.917000000000002</v>
      </c>
      <c r="I9271" t="s">
        <v>265</v>
      </c>
      <c r="J9271" t="s">
        <v>242</v>
      </c>
      <c r="K9271" t="s">
        <v>243</v>
      </c>
      <c r="L9271" t="s">
        <v>244</v>
      </c>
      <c r="M9271">
        <v>0</v>
      </c>
      <c r="N9271">
        <v>29.917000000000002</v>
      </c>
      <c r="O9271" t="s">
        <v>576</v>
      </c>
      <c r="P9271" t="s">
        <v>16848</v>
      </c>
      <c r="Q9271" t="s">
        <v>16849</v>
      </c>
      <c r="R9271" t="s">
        <v>16850</v>
      </c>
      <c r="S9271" t="s">
        <v>270</v>
      </c>
      <c r="T9271" t="b">
        <v>1</v>
      </c>
    </row>
    <row r="9272" spans="1:20" x14ac:dyDescent="0.25">
      <c r="A9272" t="s">
        <v>259</v>
      </c>
      <c r="B9272" t="s">
        <v>260</v>
      </c>
      <c r="C9272" t="s">
        <v>336</v>
      </c>
      <c r="D9272" t="s">
        <v>16845</v>
      </c>
      <c r="E9272" t="s">
        <v>16846</v>
      </c>
      <c r="F9272" t="s">
        <v>16847</v>
      </c>
      <c r="G9272" t="s">
        <v>16847</v>
      </c>
      <c r="H9272">
        <v>181431</v>
      </c>
      <c r="I9272" t="s">
        <v>265</v>
      </c>
      <c r="J9272" t="s">
        <v>242</v>
      </c>
      <c r="K9272" t="s">
        <v>243</v>
      </c>
      <c r="L9272" t="s">
        <v>244</v>
      </c>
      <c r="M9272">
        <v>0</v>
      </c>
      <c r="N9272">
        <v>181431</v>
      </c>
      <c r="O9272" t="s">
        <v>576</v>
      </c>
      <c r="P9272" t="s">
        <v>16848</v>
      </c>
      <c r="Q9272" t="s">
        <v>16849</v>
      </c>
      <c r="R9272" t="s">
        <v>16851</v>
      </c>
      <c r="S9272" t="s">
        <v>270</v>
      </c>
      <c r="T9272" t="b">
        <v>1</v>
      </c>
    </row>
    <row r="9273" spans="1:20" x14ac:dyDescent="0.25">
      <c r="A9273" t="s">
        <v>259</v>
      </c>
      <c r="B9273" t="s">
        <v>260</v>
      </c>
      <c r="C9273" t="s">
        <v>336</v>
      </c>
      <c r="D9273" t="s">
        <v>16845</v>
      </c>
      <c r="E9273" t="s">
        <v>16846</v>
      </c>
      <c r="F9273" t="s">
        <v>16847</v>
      </c>
      <c r="G9273" t="s">
        <v>16847</v>
      </c>
      <c r="H9273">
        <v>314484</v>
      </c>
      <c r="I9273" t="s">
        <v>265</v>
      </c>
      <c r="J9273" t="s">
        <v>242</v>
      </c>
      <c r="K9273" t="s">
        <v>243</v>
      </c>
      <c r="L9273" t="s">
        <v>244</v>
      </c>
      <c r="M9273">
        <v>0</v>
      </c>
      <c r="N9273">
        <v>314484</v>
      </c>
      <c r="O9273" t="s">
        <v>576</v>
      </c>
      <c r="P9273" t="s">
        <v>16848</v>
      </c>
      <c r="Q9273" t="s">
        <v>16849</v>
      </c>
      <c r="R9273" t="s">
        <v>16852</v>
      </c>
      <c r="S9273" t="s">
        <v>270</v>
      </c>
      <c r="T9273" t="b">
        <v>1</v>
      </c>
    </row>
    <row r="9274" spans="1:20" x14ac:dyDescent="0.25">
      <c r="A9274" t="s">
        <v>259</v>
      </c>
      <c r="B9274" t="s">
        <v>260</v>
      </c>
      <c r="C9274" t="s">
        <v>237</v>
      </c>
      <c r="D9274" t="s">
        <v>4065</v>
      </c>
      <c r="E9274" t="s">
        <v>2048</v>
      </c>
      <c r="F9274" t="s">
        <v>5627</v>
      </c>
      <c r="G9274" t="s">
        <v>5627</v>
      </c>
      <c r="H9274">
        <v>0.14399999999999999</v>
      </c>
      <c r="I9274" t="s">
        <v>265</v>
      </c>
      <c r="J9274" t="s">
        <v>242</v>
      </c>
      <c r="K9274" t="s">
        <v>243</v>
      </c>
      <c r="L9274" t="s">
        <v>244</v>
      </c>
      <c r="M9274">
        <v>0</v>
      </c>
      <c r="N9274">
        <v>0.14399999999999999</v>
      </c>
      <c r="O9274" t="s">
        <v>324</v>
      </c>
      <c r="P9274" t="s">
        <v>16853</v>
      </c>
      <c r="Q9274" t="s">
        <v>4069</v>
      </c>
      <c r="R9274" t="s">
        <v>16854</v>
      </c>
      <c r="S9274" t="s">
        <v>270</v>
      </c>
      <c r="T9274" t="b">
        <v>1</v>
      </c>
    </row>
    <row r="9275" spans="1:20" x14ac:dyDescent="0.25">
      <c r="A9275" t="s">
        <v>259</v>
      </c>
      <c r="B9275" t="s">
        <v>260</v>
      </c>
      <c r="C9275" t="s">
        <v>336</v>
      </c>
      <c r="D9275" t="s">
        <v>4065</v>
      </c>
      <c r="E9275" t="s">
        <v>2048</v>
      </c>
      <c r="F9275" t="s">
        <v>5627</v>
      </c>
      <c r="G9275" t="s">
        <v>5627</v>
      </c>
      <c r="H9275">
        <v>742</v>
      </c>
      <c r="I9275" t="s">
        <v>265</v>
      </c>
      <c r="J9275" t="s">
        <v>242</v>
      </c>
      <c r="K9275" t="s">
        <v>243</v>
      </c>
      <c r="L9275" t="s">
        <v>244</v>
      </c>
      <c r="M9275">
        <v>0</v>
      </c>
      <c r="N9275">
        <v>742</v>
      </c>
      <c r="O9275" t="s">
        <v>324</v>
      </c>
      <c r="P9275" t="s">
        <v>16853</v>
      </c>
      <c r="Q9275" t="s">
        <v>4069</v>
      </c>
      <c r="R9275" t="s">
        <v>16855</v>
      </c>
      <c r="S9275" t="s">
        <v>270</v>
      </c>
      <c r="T9275" t="b">
        <v>1</v>
      </c>
    </row>
    <row r="9276" spans="1:20" x14ac:dyDescent="0.25">
      <c r="A9276" t="s">
        <v>259</v>
      </c>
      <c r="B9276" t="s">
        <v>260</v>
      </c>
      <c r="C9276" t="s">
        <v>336</v>
      </c>
      <c r="D9276" t="s">
        <v>4065</v>
      </c>
      <c r="E9276" t="s">
        <v>2048</v>
      </c>
      <c r="F9276" t="s">
        <v>5627</v>
      </c>
      <c r="G9276" t="s">
        <v>5627</v>
      </c>
      <c r="H9276">
        <v>1423</v>
      </c>
      <c r="I9276" t="s">
        <v>265</v>
      </c>
      <c r="J9276" t="s">
        <v>242</v>
      </c>
      <c r="K9276" t="s">
        <v>243</v>
      </c>
      <c r="L9276" t="s">
        <v>244</v>
      </c>
      <c r="M9276">
        <v>0</v>
      </c>
      <c r="N9276">
        <v>1423</v>
      </c>
      <c r="O9276" t="s">
        <v>324</v>
      </c>
      <c r="P9276" t="s">
        <v>16853</v>
      </c>
      <c r="Q9276" t="s">
        <v>4069</v>
      </c>
      <c r="R9276" t="s">
        <v>16856</v>
      </c>
      <c r="S9276" t="s">
        <v>270</v>
      </c>
      <c r="T9276" t="b">
        <v>1</v>
      </c>
    </row>
    <row r="9277" spans="1:20" x14ac:dyDescent="0.25">
      <c r="A9277" t="s">
        <v>259</v>
      </c>
      <c r="B9277" t="s">
        <v>260</v>
      </c>
      <c r="C9277" t="s">
        <v>237</v>
      </c>
      <c r="D9277" t="s">
        <v>450</v>
      </c>
      <c r="E9277" t="s">
        <v>3420</v>
      </c>
      <c r="F9277" t="s">
        <v>12769</v>
      </c>
      <c r="G9277" t="s">
        <v>12769</v>
      </c>
      <c r="H9277">
        <v>4.5938E-2</v>
      </c>
      <c r="I9277" t="s">
        <v>265</v>
      </c>
      <c r="J9277" t="s">
        <v>242</v>
      </c>
      <c r="K9277" t="s">
        <v>243</v>
      </c>
      <c r="L9277" t="s">
        <v>244</v>
      </c>
      <c r="M9277">
        <v>0</v>
      </c>
      <c r="N9277">
        <v>4.5938E-2</v>
      </c>
      <c r="O9277" t="s">
        <v>372</v>
      </c>
      <c r="P9277" t="s">
        <v>16857</v>
      </c>
      <c r="Q9277" t="s">
        <v>453</v>
      </c>
      <c r="R9277" t="s">
        <v>16858</v>
      </c>
      <c r="S9277" t="s">
        <v>270</v>
      </c>
      <c r="T9277" t="b">
        <v>1</v>
      </c>
    </row>
    <row r="9278" spans="1:20" x14ac:dyDescent="0.25">
      <c r="A9278" t="s">
        <v>259</v>
      </c>
      <c r="B9278" t="s">
        <v>260</v>
      </c>
      <c r="C9278" t="s">
        <v>294</v>
      </c>
      <c r="D9278" t="s">
        <v>450</v>
      </c>
      <c r="E9278" t="s">
        <v>3420</v>
      </c>
      <c r="F9278" t="s">
        <v>12769</v>
      </c>
      <c r="G9278" t="s">
        <v>12769</v>
      </c>
      <c r="H9278">
        <v>2.6200000000000001E-2</v>
      </c>
      <c r="I9278" t="s">
        <v>265</v>
      </c>
      <c r="J9278" t="s">
        <v>242</v>
      </c>
      <c r="K9278" t="s">
        <v>243</v>
      </c>
      <c r="L9278" t="s">
        <v>244</v>
      </c>
      <c r="M9278">
        <v>0</v>
      </c>
      <c r="N9278">
        <v>2.6200000000000001E-2</v>
      </c>
      <c r="O9278" t="s">
        <v>1258</v>
      </c>
      <c r="P9278" t="s">
        <v>16857</v>
      </c>
      <c r="Q9278" t="s">
        <v>453</v>
      </c>
      <c r="R9278" t="s">
        <v>16858</v>
      </c>
      <c r="S9278" t="s">
        <v>270</v>
      </c>
      <c r="T9278" t="b">
        <v>1</v>
      </c>
    </row>
    <row r="9279" spans="1:20" x14ac:dyDescent="0.25">
      <c r="A9279" t="s">
        <v>259</v>
      </c>
      <c r="B9279" t="s">
        <v>260</v>
      </c>
      <c r="C9279" t="s">
        <v>237</v>
      </c>
      <c r="D9279" t="s">
        <v>707</v>
      </c>
      <c r="E9279" t="s">
        <v>6261</v>
      </c>
      <c r="F9279" t="s">
        <v>7708</v>
      </c>
      <c r="G9279" t="s">
        <v>1767</v>
      </c>
      <c r="H9279">
        <v>0.74099999999999999</v>
      </c>
      <c r="I9279" t="s">
        <v>265</v>
      </c>
      <c r="J9279" t="s">
        <v>242</v>
      </c>
      <c r="K9279" t="s">
        <v>243</v>
      </c>
      <c r="L9279" t="s">
        <v>244</v>
      </c>
      <c r="M9279">
        <v>0</v>
      </c>
      <c r="N9279">
        <v>0.74099999999999999</v>
      </c>
      <c r="O9279" t="s">
        <v>1364</v>
      </c>
      <c r="P9279" t="s">
        <v>11674</v>
      </c>
      <c r="Q9279" t="s">
        <v>713</v>
      </c>
      <c r="R9279" t="s">
        <v>16859</v>
      </c>
      <c r="S9279" t="s">
        <v>270</v>
      </c>
      <c r="T9279" t="b">
        <v>0</v>
      </c>
    </row>
    <row r="9280" spans="1:20" x14ac:dyDescent="0.25">
      <c r="A9280" t="s">
        <v>259</v>
      </c>
      <c r="B9280" t="s">
        <v>260</v>
      </c>
      <c r="C9280" t="s">
        <v>336</v>
      </c>
      <c r="D9280" t="s">
        <v>707</v>
      </c>
      <c r="E9280" t="s">
        <v>6261</v>
      </c>
      <c r="F9280" t="s">
        <v>7708</v>
      </c>
      <c r="G9280" t="s">
        <v>1767</v>
      </c>
      <c r="H9280">
        <v>3090</v>
      </c>
      <c r="I9280" t="s">
        <v>265</v>
      </c>
      <c r="J9280" t="s">
        <v>242</v>
      </c>
      <c r="K9280" t="s">
        <v>243</v>
      </c>
      <c r="L9280" t="s">
        <v>244</v>
      </c>
      <c r="M9280">
        <v>0</v>
      </c>
      <c r="N9280">
        <v>3090</v>
      </c>
      <c r="O9280" t="s">
        <v>1212</v>
      </c>
      <c r="P9280" t="s">
        <v>11674</v>
      </c>
      <c r="Q9280" t="s">
        <v>713</v>
      </c>
      <c r="R9280" t="s">
        <v>16860</v>
      </c>
      <c r="S9280" t="s">
        <v>270</v>
      </c>
      <c r="T9280" t="b">
        <v>0</v>
      </c>
    </row>
    <row r="9281" spans="1:20" x14ac:dyDescent="0.25">
      <c r="A9281" t="s">
        <v>259</v>
      </c>
      <c r="B9281" t="s">
        <v>260</v>
      </c>
      <c r="C9281" t="s">
        <v>336</v>
      </c>
      <c r="D9281" t="s">
        <v>707</v>
      </c>
      <c r="E9281" t="s">
        <v>6261</v>
      </c>
      <c r="F9281" t="s">
        <v>7708</v>
      </c>
      <c r="G9281" t="s">
        <v>1767</v>
      </c>
      <c r="H9281">
        <v>6130</v>
      </c>
      <c r="I9281" t="s">
        <v>265</v>
      </c>
      <c r="J9281" t="s">
        <v>242</v>
      </c>
      <c r="K9281" t="s">
        <v>243</v>
      </c>
      <c r="L9281" t="s">
        <v>244</v>
      </c>
      <c r="M9281">
        <v>0</v>
      </c>
      <c r="N9281">
        <v>6130</v>
      </c>
      <c r="O9281" t="s">
        <v>1212</v>
      </c>
      <c r="P9281" t="s">
        <v>11674</v>
      </c>
      <c r="Q9281" t="s">
        <v>713</v>
      </c>
      <c r="R9281" t="s">
        <v>16861</v>
      </c>
      <c r="S9281" t="s">
        <v>270</v>
      </c>
      <c r="T9281" t="b">
        <v>0</v>
      </c>
    </row>
    <row r="9282" spans="1:20" x14ac:dyDescent="0.25">
      <c r="A9282" t="s">
        <v>236</v>
      </c>
      <c r="B9282" t="s">
        <v>236</v>
      </c>
      <c r="C9282" t="s">
        <v>336</v>
      </c>
      <c r="D9282" t="s">
        <v>3096</v>
      </c>
      <c r="E9282" t="s">
        <v>16862</v>
      </c>
      <c r="F9282" t="s">
        <v>16863</v>
      </c>
      <c r="G9282" t="s">
        <v>16864</v>
      </c>
      <c r="H9282">
        <v>2095055</v>
      </c>
      <c r="I9282" t="s">
        <v>341</v>
      </c>
      <c r="J9282" t="s">
        <v>242</v>
      </c>
      <c r="K9282" t="s">
        <v>243</v>
      </c>
      <c r="L9282" t="s">
        <v>244</v>
      </c>
      <c r="M9282">
        <v>0</v>
      </c>
      <c r="N9282">
        <v>2095055</v>
      </c>
      <c r="O9282" t="s">
        <v>697</v>
      </c>
      <c r="P9282" t="s">
        <v>3671</v>
      </c>
      <c r="Q9282" t="s">
        <v>3101</v>
      </c>
      <c r="R9282" t="s">
        <v>16865</v>
      </c>
      <c r="S9282" t="s">
        <v>249</v>
      </c>
      <c r="T9282" t="b">
        <v>0</v>
      </c>
    </row>
    <row r="9283" spans="1:20" x14ac:dyDescent="0.25">
      <c r="A9283" t="s">
        <v>236</v>
      </c>
      <c r="B9283" t="s">
        <v>236</v>
      </c>
      <c r="C9283" t="s">
        <v>336</v>
      </c>
      <c r="D9283" t="s">
        <v>3096</v>
      </c>
      <c r="E9283" t="s">
        <v>16862</v>
      </c>
      <c r="F9283" t="s">
        <v>16863</v>
      </c>
      <c r="G9283" t="s">
        <v>16864</v>
      </c>
      <c r="H9283">
        <v>5011145</v>
      </c>
      <c r="I9283" t="s">
        <v>341</v>
      </c>
      <c r="J9283" t="s">
        <v>242</v>
      </c>
      <c r="K9283" t="s">
        <v>243</v>
      </c>
      <c r="L9283" t="s">
        <v>244</v>
      </c>
      <c r="M9283">
        <v>0</v>
      </c>
      <c r="N9283">
        <v>5011145</v>
      </c>
      <c r="O9283" t="s">
        <v>697</v>
      </c>
      <c r="P9283" t="s">
        <v>3671</v>
      </c>
      <c r="Q9283" t="s">
        <v>3101</v>
      </c>
      <c r="R9283" t="s">
        <v>16866</v>
      </c>
      <c r="S9283" t="s">
        <v>249</v>
      </c>
      <c r="T9283" t="b">
        <v>0</v>
      </c>
    </row>
    <row r="9284" spans="1:20" x14ac:dyDescent="0.25">
      <c r="A9284" t="s">
        <v>259</v>
      </c>
      <c r="B9284" t="s">
        <v>271</v>
      </c>
      <c r="C9284" t="s">
        <v>237</v>
      </c>
      <c r="D9284" t="s">
        <v>3046</v>
      </c>
      <c r="E9284" t="s">
        <v>16867</v>
      </c>
      <c r="F9284" t="s">
        <v>16868</v>
      </c>
      <c r="G9284" t="s">
        <v>16869</v>
      </c>
      <c r="H9284">
        <v>17.504000000000001</v>
      </c>
      <c r="I9284" t="s">
        <v>265</v>
      </c>
      <c r="J9284" t="s">
        <v>242</v>
      </c>
      <c r="K9284" t="s">
        <v>243</v>
      </c>
      <c r="L9284" t="s">
        <v>244</v>
      </c>
      <c r="M9284">
        <v>0</v>
      </c>
      <c r="N9284">
        <v>17.504000000000001</v>
      </c>
      <c r="O9284" t="s">
        <v>3698</v>
      </c>
      <c r="P9284" t="s">
        <v>16870</v>
      </c>
      <c r="Q9284" t="s">
        <v>3051</v>
      </c>
      <c r="R9284" t="s">
        <v>16871</v>
      </c>
      <c r="S9284" t="s">
        <v>279</v>
      </c>
      <c r="T9284" t="b">
        <v>1</v>
      </c>
    </row>
    <row r="9285" spans="1:20" x14ac:dyDescent="0.25">
      <c r="A9285" t="s">
        <v>259</v>
      </c>
      <c r="B9285" t="s">
        <v>271</v>
      </c>
      <c r="C9285" t="s">
        <v>336</v>
      </c>
      <c r="D9285" t="s">
        <v>3046</v>
      </c>
      <c r="E9285" t="s">
        <v>16867</v>
      </c>
      <c r="F9285" t="s">
        <v>16868</v>
      </c>
      <c r="G9285" t="s">
        <v>16869</v>
      </c>
      <c r="H9285">
        <v>109045</v>
      </c>
      <c r="I9285" t="s">
        <v>265</v>
      </c>
      <c r="J9285" t="s">
        <v>242</v>
      </c>
      <c r="K9285" t="s">
        <v>243</v>
      </c>
      <c r="L9285" t="s">
        <v>244</v>
      </c>
      <c r="M9285">
        <v>0</v>
      </c>
      <c r="N9285">
        <v>109045</v>
      </c>
      <c r="O9285" t="s">
        <v>3698</v>
      </c>
      <c r="P9285" t="s">
        <v>16870</v>
      </c>
      <c r="Q9285" t="s">
        <v>3051</v>
      </c>
      <c r="R9285" t="s">
        <v>16872</v>
      </c>
      <c r="S9285" t="s">
        <v>279</v>
      </c>
      <c r="T9285" t="b">
        <v>1</v>
      </c>
    </row>
    <row r="9286" spans="1:20" x14ac:dyDescent="0.25">
      <c r="A9286" t="s">
        <v>259</v>
      </c>
      <c r="B9286" t="s">
        <v>271</v>
      </c>
      <c r="C9286" t="s">
        <v>336</v>
      </c>
      <c r="D9286" t="s">
        <v>3046</v>
      </c>
      <c r="E9286" t="s">
        <v>16867</v>
      </c>
      <c r="F9286" t="s">
        <v>16868</v>
      </c>
      <c r="G9286" t="s">
        <v>16869</v>
      </c>
      <c r="H9286">
        <v>250607</v>
      </c>
      <c r="I9286" t="s">
        <v>265</v>
      </c>
      <c r="J9286" t="s">
        <v>242</v>
      </c>
      <c r="K9286" t="s">
        <v>243</v>
      </c>
      <c r="L9286" t="s">
        <v>244</v>
      </c>
      <c r="M9286">
        <v>0</v>
      </c>
      <c r="N9286">
        <v>250607</v>
      </c>
      <c r="O9286" t="s">
        <v>3698</v>
      </c>
      <c r="P9286" t="s">
        <v>16870</v>
      </c>
      <c r="Q9286" t="s">
        <v>3051</v>
      </c>
      <c r="R9286" t="s">
        <v>16873</v>
      </c>
      <c r="S9286" t="s">
        <v>279</v>
      </c>
      <c r="T9286" t="b">
        <v>1</v>
      </c>
    </row>
    <row r="9287" spans="1:20" x14ac:dyDescent="0.25">
      <c r="A9287" t="s">
        <v>259</v>
      </c>
      <c r="B9287" t="s">
        <v>260</v>
      </c>
      <c r="C9287" t="s">
        <v>237</v>
      </c>
      <c r="D9287" t="s">
        <v>2292</v>
      </c>
      <c r="E9287" t="s">
        <v>5052</v>
      </c>
      <c r="F9287" t="s">
        <v>10432</v>
      </c>
      <c r="G9287" t="s">
        <v>10433</v>
      </c>
      <c r="H9287">
        <v>0.21230399999999999</v>
      </c>
      <c r="I9287" t="s">
        <v>265</v>
      </c>
      <c r="J9287" t="s">
        <v>242</v>
      </c>
      <c r="K9287" t="s">
        <v>243</v>
      </c>
      <c r="L9287" t="s">
        <v>244</v>
      </c>
      <c r="M9287">
        <v>0</v>
      </c>
      <c r="N9287">
        <v>0.21230399999999999</v>
      </c>
      <c r="O9287" t="s">
        <v>372</v>
      </c>
      <c r="P9287" t="s">
        <v>16874</v>
      </c>
      <c r="Q9287" t="s">
        <v>2297</v>
      </c>
      <c r="R9287" t="s">
        <v>16875</v>
      </c>
      <c r="S9287" t="s">
        <v>270</v>
      </c>
      <c r="T9287" t="b">
        <v>1</v>
      </c>
    </row>
    <row r="9288" spans="1:20" x14ac:dyDescent="0.25">
      <c r="A9288" t="s">
        <v>259</v>
      </c>
      <c r="B9288" t="s">
        <v>260</v>
      </c>
      <c r="C9288" t="s">
        <v>237</v>
      </c>
      <c r="D9288" t="s">
        <v>862</v>
      </c>
      <c r="E9288" t="s">
        <v>4035</v>
      </c>
      <c r="F9288" t="s">
        <v>4036</v>
      </c>
      <c r="G9288" t="s">
        <v>4037</v>
      </c>
      <c r="H9288">
        <v>1.15E-2</v>
      </c>
      <c r="I9288" t="s">
        <v>265</v>
      </c>
      <c r="J9288" t="s">
        <v>242</v>
      </c>
      <c r="K9288" t="s">
        <v>243</v>
      </c>
      <c r="L9288" t="s">
        <v>244</v>
      </c>
      <c r="M9288">
        <v>0</v>
      </c>
      <c r="N9288">
        <v>1.15E-2</v>
      </c>
      <c r="O9288" t="s">
        <v>290</v>
      </c>
      <c r="P9288" t="s">
        <v>16876</v>
      </c>
      <c r="Q9288" t="s">
        <v>867</v>
      </c>
      <c r="R9288" t="s">
        <v>16877</v>
      </c>
      <c r="S9288" t="s">
        <v>270</v>
      </c>
      <c r="T9288" t="b">
        <v>1</v>
      </c>
    </row>
    <row r="9289" spans="1:20" x14ac:dyDescent="0.25">
      <c r="A9289" t="s">
        <v>259</v>
      </c>
      <c r="B9289" t="s">
        <v>260</v>
      </c>
      <c r="C9289" t="s">
        <v>237</v>
      </c>
      <c r="D9289" t="s">
        <v>1703</v>
      </c>
      <c r="E9289" t="s">
        <v>6827</v>
      </c>
      <c r="F9289" t="s">
        <v>12180</v>
      </c>
      <c r="G9289" t="s">
        <v>12180</v>
      </c>
      <c r="H9289">
        <v>5.6639999999999997</v>
      </c>
      <c r="I9289" t="s">
        <v>265</v>
      </c>
      <c r="J9289" t="s">
        <v>242</v>
      </c>
      <c r="K9289" t="s">
        <v>243</v>
      </c>
      <c r="L9289" t="s">
        <v>244</v>
      </c>
      <c r="M9289">
        <v>0</v>
      </c>
      <c r="N9289">
        <v>5.6639999999999997</v>
      </c>
      <c r="O9289" t="s">
        <v>324</v>
      </c>
      <c r="P9289" t="s">
        <v>16878</v>
      </c>
      <c r="Q9289" t="s">
        <v>1707</v>
      </c>
      <c r="R9289" t="s">
        <v>16879</v>
      </c>
      <c r="S9289" t="s">
        <v>270</v>
      </c>
      <c r="T9289" t="b">
        <v>1</v>
      </c>
    </row>
    <row r="9290" spans="1:20" x14ac:dyDescent="0.25">
      <c r="A9290" t="s">
        <v>259</v>
      </c>
      <c r="B9290" t="s">
        <v>260</v>
      </c>
      <c r="C9290" t="s">
        <v>294</v>
      </c>
      <c r="D9290" t="s">
        <v>1703</v>
      </c>
      <c r="E9290" t="s">
        <v>6827</v>
      </c>
      <c r="F9290" t="s">
        <v>12180</v>
      </c>
      <c r="G9290" t="s">
        <v>12180</v>
      </c>
      <c r="H9290">
        <v>3.456</v>
      </c>
      <c r="I9290" t="s">
        <v>265</v>
      </c>
      <c r="J9290" t="s">
        <v>242</v>
      </c>
      <c r="K9290" t="s">
        <v>243</v>
      </c>
      <c r="L9290" t="s">
        <v>244</v>
      </c>
      <c r="M9290">
        <v>0</v>
      </c>
      <c r="N9290">
        <v>3.456</v>
      </c>
      <c r="O9290" t="s">
        <v>324</v>
      </c>
      <c r="P9290" t="s">
        <v>16878</v>
      </c>
      <c r="Q9290" t="s">
        <v>1707</v>
      </c>
      <c r="R9290" t="s">
        <v>16879</v>
      </c>
      <c r="S9290" t="s">
        <v>270</v>
      </c>
      <c r="T9290" t="b">
        <v>1</v>
      </c>
    </row>
    <row r="9291" spans="1:20" x14ac:dyDescent="0.25">
      <c r="A9291" t="s">
        <v>259</v>
      </c>
      <c r="B9291" t="s">
        <v>260</v>
      </c>
      <c r="C9291" t="s">
        <v>237</v>
      </c>
      <c r="D9291" t="s">
        <v>443</v>
      </c>
      <c r="E9291" t="s">
        <v>2860</v>
      </c>
      <c r="F9291" t="s">
        <v>16880</v>
      </c>
      <c r="G9291" t="s">
        <v>16880</v>
      </c>
      <c r="H9291">
        <v>1.504</v>
      </c>
      <c r="I9291" t="s">
        <v>265</v>
      </c>
      <c r="J9291" t="s">
        <v>242</v>
      </c>
      <c r="K9291" t="s">
        <v>243</v>
      </c>
      <c r="L9291" t="s">
        <v>244</v>
      </c>
      <c r="M9291">
        <v>0</v>
      </c>
      <c r="N9291">
        <v>1.504</v>
      </c>
      <c r="O9291" t="s">
        <v>576</v>
      </c>
      <c r="P9291" t="s">
        <v>16881</v>
      </c>
      <c r="Q9291" t="s">
        <v>448</v>
      </c>
      <c r="R9291" t="s">
        <v>16882</v>
      </c>
      <c r="S9291" t="s">
        <v>270</v>
      </c>
      <c r="T9291" t="b">
        <v>1</v>
      </c>
    </row>
    <row r="9292" spans="1:20" x14ac:dyDescent="0.25">
      <c r="A9292" t="s">
        <v>259</v>
      </c>
      <c r="B9292" t="s">
        <v>260</v>
      </c>
      <c r="C9292" t="s">
        <v>294</v>
      </c>
      <c r="D9292" t="s">
        <v>443</v>
      </c>
      <c r="E9292" t="s">
        <v>2860</v>
      </c>
      <c r="F9292" t="s">
        <v>16880</v>
      </c>
      <c r="G9292" t="s">
        <v>16880</v>
      </c>
      <c r="H9292">
        <v>0.76800000000000002</v>
      </c>
      <c r="I9292" t="s">
        <v>265</v>
      </c>
      <c r="J9292" t="s">
        <v>242</v>
      </c>
      <c r="K9292" t="s">
        <v>243</v>
      </c>
      <c r="L9292" t="s">
        <v>244</v>
      </c>
      <c r="M9292">
        <v>0</v>
      </c>
      <c r="N9292">
        <v>0.76800000000000002</v>
      </c>
      <c r="O9292" t="s">
        <v>576</v>
      </c>
      <c r="P9292" t="s">
        <v>16881</v>
      </c>
      <c r="Q9292" t="s">
        <v>448</v>
      </c>
      <c r="R9292" t="s">
        <v>16882</v>
      </c>
      <c r="S9292" t="s">
        <v>270</v>
      </c>
      <c r="T9292" t="b">
        <v>1</v>
      </c>
    </row>
    <row r="9293" spans="1:20" x14ac:dyDescent="0.25">
      <c r="A9293" t="s">
        <v>259</v>
      </c>
      <c r="B9293" t="s">
        <v>260</v>
      </c>
      <c r="C9293" t="s">
        <v>237</v>
      </c>
      <c r="D9293" t="s">
        <v>917</v>
      </c>
      <c r="E9293" t="s">
        <v>4683</v>
      </c>
      <c r="F9293" t="s">
        <v>4684</v>
      </c>
      <c r="G9293" t="s">
        <v>4685</v>
      </c>
      <c r="H9293">
        <v>1.8720000000000001</v>
      </c>
      <c r="I9293" t="s">
        <v>265</v>
      </c>
      <c r="J9293" t="s">
        <v>242</v>
      </c>
      <c r="K9293" t="s">
        <v>243</v>
      </c>
      <c r="L9293" t="s">
        <v>244</v>
      </c>
      <c r="M9293">
        <v>0</v>
      </c>
      <c r="N9293">
        <v>1.8720000000000001</v>
      </c>
      <c r="O9293" t="s">
        <v>331</v>
      </c>
      <c r="P9293" t="s">
        <v>16883</v>
      </c>
      <c r="Q9293" t="s">
        <v>922</v>
      </c>
      <c r="R9293" t="s">
        <v>16884</v>
      </c>
      <c r="S9293" t="s">
        <v>270</v>
      </c>
      <c r="T9293" t="b">
        <v>1</v>
      </c>
    </row>
    <row r="9294" spans="1:20" x14ac:dyDescent="0.25">
      <c r="A9294" t="s">
        <v>259</v>
      </c>
      <c r="B9294" t="s">
        <v>260</v>
      </c>
      <c r="C9294" t="s">
        <v>294</v>
      </c>
      <c r="D9294" t="s">
        <v>917</v>
      </c>
      <c r="E9294" t="s">
        <v>4683</v>
      </c>
      <c r="F9294" t="s">
        <v>4684</v>
      </c>
      <c r="G9294" t="s">
        <v>4685</v>
      </c>
      <c r="H9294">
        <v>0.49399999999999999</v>
      </c>
      <c r="I9294" t="s">
        <v>265</v>
      </c>
      <c r="J9294" t="s">
        <v>242</v>
      </c>
      <c r="K9294" t="s">
        <v>243</v>
      </c>
      <c r="L9294" t="s">
        <v>244</v>
      </c>
      <c r="M9294">
        <v>0</v>
      </c>
      <c r="N9294">
        <v>0.49399999999999999</v>
      </c>
      <c r="O9294" t="s">
        <v>331</v>
      </c>
      <c r="P9294" t="s">
        <v>16883</v>
      </c>
      <c r="Q9294" t="s">
        <v>922</v>
      </c>
      <c r="R9294" t="s">
        <v>16884</v>
      </c>
      <c r="S9294" t="s">
        <v>270</v>
      </c>
      <c r="T9294" t="b">
        <v>1</v>
      </c>
    </row>
    <row r="9295" spans="1:20" x14ac:dyDescent="0.25">
      <c r="A9295" t="s">
        <v>259</v>
      </c>
      <c r="B9295" t="s">
        <v>260</v>
      </c>
      <c r="C9295" t="s">
        <v>237</v>
      </c>
      <c r="D9295" t="s">
        <v>3088</v>
      </c>
      <c r="E9295" t="s">
        <v>9505</v>
      </c>
      <c r="F9295" t="s">
        <v>9506</v>
      </c>
      <c r="G9295" t="s">
        <v>9507</v>
      </c>
      <c r="H9295">
        <v>0.13006100000000001</v>
      </c>
      <c r="I9295" t="s">
        <v>265</v>
      </c>
      <c r="J9295" t="s">
        <v>242</v>
      </c>
      <c r="K9295" t="s">
        <v>243</v>
      </c>
      <c r="L9295" t="s">
        <v>244</v>
      </c>
      <c r="M9295">
        <v>0</v>
      </c>
      <c r="N9295">
        <v>0.13006100000000001</v>
      </c>
      <c r="O9295" t="s">
        <v>372</v>
      </c>
      <c r="P9295" t="s">
        <v>16885</v>
      </c>
      <c r="Q9295" t="s">
        <v>3092</v>
      </c>
      <c r="R9295" t="s">
        <v>16886</v>
      </c>
      <c r="S9295" t="s">
        <v>270</v>
      </c>
      <c r="T9295" t="b">
        <v>1</v>
      </c>
    </row>
    <row r="9296" spans="1:20" x14ac:dyDescent="0.25">
      <c r="A9296" t="s">
        <v>259</v>
      </c>
      <c r="B9296" t="s">
        <v>260</v>
      </c>
      <c r="C9296" t="s">
        <v>237</v>
      </c>
      <c r="D9296" t="s">
        <v>1786</v>
      </c>
      <c r="E9296" t="s">
        <v>370</v>
      </c>
      <c r="F9296" t="s">
        <v>11460</v>
      </c>
      <c r="G9296" t="s">
        <v>11460</v>
      </c>
      <c r="H9296">
        <v>3.488</v>
      </c>
      <c r="I9296" t="s">
        <v>265</v>
      </c>
      <c r="J9296" t="s">
        <v>242</v>
      </c>
      <c r="K9296" t="s">
        <v>243</v>
      </c>
      <c r="L9296" t="s">
        <v>244</v>
      </c>
      <c r="M9296">
        <v>0</v>
      </c>
      <c r="N9296">
        <v>3.488</v>
      </c>
      <c r="O9296" t="s">
        <v>324</v>
      </c>
      <c r="P9296" t="s">
        <v>16887</v>
      </c>
      <c r="Q9296" t="s">
        <v>1790</v>
      </c>
      <c r="R9296" t="s">
        <v>16888</v>
      </c>
      <c r="S9296" t="s">
        <v>270</v>
      </c>
      <c r="T9296" t="b">
        <v>1</v>
      </c>
    </row>
    <row r="9297" spans="1:20" x14ac:dyDescent="0.25">
      <c r="A9297" t="s">
        <v>259</v>
      </c>
      <c r="B9297" t="s">
        <v>260</v>
      </c>
      <c r="C9297" t="s">
        <v>294</v>
      </c>
      <c r="D9297" t="s">
        <v>1786</v>
      </c>
      <c r="E9297" t="s">
        <v>370</v>
      </c>
      <c r="F9297" t="s">
        <v>11460</v>
      </c>
      <c r="G9297" t="s">
        <v>11460</v>
      </c>
      <c r="H9297">
        <v>2.016</v>
      </c>
      <c r="I9297" t="s">
        <v>265</v>
      </c>
      <c r="J9297" t="s">
        <v>242</v>
      </c>
      <c r="K9297" t="s">
        <v>243</v>
      </c>
      <c r="L9297" t="s">
        <v>244</v>
      </c>
      <c r="M9297">
        <v>0</v>
      </c>
      <c r="N9297">
        <v>2.016</v>
      </c>
      <c r="O9297" t="s">
        <v>324</v>
      </c>
      <c r="P9297" t="s">
        <v>16887</v>
      </c>
      <c r="Q9297" t="s">
        <v>1790</v>
      </c>
      <c r="R9297" t="s">
        <v>16888</v>
      </c>
      <c r="S9297" t="s">
        <v>270</v>
      </c>
      <c r="T9297" t="b">
        <v>1</v>
      </c>
    </row>
    <row r="9298" spans="1:20" x14ac:dyDescent="0.25">
      <c r="A9298" t="s">
        <v>259</v>
      </c>
      <c r="B9298" t="s">
        <v>260</v>
      </c>
      <c r="C9298" t="s">
        <v>237</v>
      </c>
      <c r="D9298" t="s">
        <v>1025</v>
      </c>
      <c r="E9298" t="s">
        <v>4426</v>
      </c>
      <c r="F9298" t="s">
        <v>4426</v>
      </c>
      <c r="G9298" t="s">
        <v>4427</v>
      </c>
      <c r="H9298">
        <v>0.90800000000000003</v>
      </c>
      <c r="I9298" t="s">
        <v>265</v>
      </c>
      <c r="J9298" t="s">
        <v>242</v>
      </c>
      <c r="K9298" t="s">
        <v>243</v>
      </c>
      <c r="L9298" t="s">
        <v>244</v>
      </c>
      <c r="M9298">
        <v>0</v>
      </c>
      <c r="N9298">
        <v>0.90800000000000003</v>
      </c>
      <c r="O9298" t="s">
        <v>660</v>
      </c>
      <c r="P9298" t="s">
        <v>16889</v>
      </c>
      <c r="Q9298" t="s">
        <v>1029</v>
      </c>
      <c r="R9298" t="s">
        <v>16890</v>
      </c>
      <c r="S9298" t="s">
        <v>270</v>
      </c>
      <c r="T9298" t="b">
        <v>1</v>
      </c>
    </row>
    <row r="9299" spans="1:20" x14ac:dyDescent="0.25">
      <c r="A9299" t="s">
        <v>259</v>
      </c>
      <c r="B9299" t="s">
        <v>260</v>
      </c>
      <c r="C9299" t="s">
        <v>336</v>
      </c>
      <c r="D9299" t="s">
        <v>1025</v>
      </c>
      <c r="E9299" t="s">
        <v>4426</v>
      </c>
      <c r="F9299" t="s">
        <v>4426</v>
      </c>
      <c r="G9299" t="s">
        <v>4427</v>
      </c>
      <c r="H9299">
        <v>5091</v>
      </c>
      <c r="I9299" t="s">
        <v>265</v>
      </c>
      <c r="J9299" t="s">
        <v>242</v>
      </c>
      <c r="K9299" t="s">
        <v>243</v>
      </c>
      <c r="L9299" t="s">
        <v>244</v>
      </c>
      <c r="M9299">
        <v>0</v>
      </c>
      <c r="N9299">
        <v>5091</v>
      </c>
      <c r="O9299" t="s">
        <v>660</v>
      </c>
      <c r="P9299" t="s">
        <v>16889</v>
      </c>
      <c r="Q9299" t="s">
        <v>1029</v>
      </c>
      <c r="R9299" t="s">
        <v>16891</v>
      </c>
      <c r="S9299" t="s">
        <v>270</v>
      </c>
      <c r="T9299" t="b">
        <v>1</v>
      </c>
    </row>
    <row r="9300" spans="1:20" x14ac:dyDescent="0.25">
      <c r="A9300" t="s">
        <v>259</v>
      </c>
      <c r="B9300" t="s">
        <v>260</v>
      </c>
      <c r="C9300" t="s">
        <v>336</v>
      </c>
      <c r="D9300" t="s">
        <v>1025</v>
      </c>
      <c r="E9300" t="s">
        <v>4426</v>
      </c>
      <c r="F9300" t="s">
        <v>4426</v>
      </c>
      <c r="G9300" t="s">
        <v>4427</v>
      </c>
      <c r="H9300">
        <v>10499</v>
      </c>
      <c r="I9300" t="s">
        <v>265</v>
      </c>
      <c r="J9300" t="s">
        <v>242</v>
      </c>
      <c r="K9300" t="s">
        <v>243</v>
      </c>
      <c r="L9300" t="s">
        <v>244</v>
      </c>
      <c r="M9300">
        <v>0</v>
      </c>
      <c r="N9300">
        <v>10499</v>
      </c>
      <c r="O9300" t="s">
        <v>660</v>
      </c>
      <c r="P9300" t="s">
        <v>16889</v>
      </c>
      <c r="Q9300" t="s">
        <v>1029</v>
      </c>
      <c r="R9300" t="s">
        <v>16892</v>
      </c>
      <c r="S9300" t="s">
        <v>270</v>
      </c>
      <c r="T9300" t="b">
        <v>1</v>
      </c>
    </row>
    <row r="9301" spans="1:20" x14ac:dyDescent="0.25">
      <c r="A9301" t="s">
        <v>259</v>
      </c>
      <c r="B9301" t="s">
        <v>260</v>
      </c>
      <c r="C9301" t="s">
        <v>237</v>
      </c>
      <c r="D9301" t="s">
        <v>969</v>
      </c>
      <c r="E9301" t="s">
        <v>11689</v>
      </c>
      <c r="F9301" t="s">
        <v>13734</v>
      </c>
      <c r="G9301" t="s">
        <v>13734</v>
      </c>
      <c r="H9301">
        <v>6.7699999999999996E-2</v>
      </c>
      <c r="I9301" t="s">
        <v>265</v>
      </c>
      <c r="J9301" t="s">
        <v>242</v>
      </c>
      <c r="K9301" t="s">
        <v>243</v>
      </c>
      <c r="L9301" t="s">
        <v>244</v>
      </c>
      <c r="M9301">
        <v>0</v>
      </c>
      <c r="N9301">
        <v>6.7699999999999996E-2</v>
      </c>
      <c r="O9301" t="s">
        <v>372</v>
      </c>
      <c r="P9301" t="s">
        <v>16893</v>
      </c>
      <c r="Q9301" t="s">
        <v>973</v>
      </c>
      <c r="R9301" t="s">
        <v>16894</v>
      </c>
      <c r="S9301" t="s">
        <v>270</v>
      </c>
      <c r="T9301" t="b">
        <v>1</v>
      </c>
    </row>
    <row r="9302" spans="1:20" x14ac:dyDescent="0.25">
      <c r="A9302" t="s">
        <v>259</v>
      </c>
      <c r="B9302" t="s">
        <v>260</v>
      </c>
      <c r="C9302" t="s">
        <v>237</v>
      </c>
      <c r="D9302" t="s">
        <v>1555</v>
      </c>
      <c r="E9302" t="s">
        <v>8115</v>
      </c>
      <c r="F9302" t="s">
        <v>16895</v>
      </c>
      <c r="G9302" t="s">
        <v>16895</v>
      </c>
      <c r="H9302">
        <v>0.91200000000000003</v>
      </c>
      <c r="I9302" t="s">
        <v>265</v>
      </c>
      <c r="J9302" t="s">
        <v>242</v>
      </c>
      <c r="K9302" t="s">
        <v>243</v>
      </c>
      <c r="L9302" t="s">
        <v>244</v>
      </c>
      <c r="M9302">
        <v>0</v>
      </c>
      <c r="N9302">
        <v>0.91200000000000003</v>
      </c>
      <c r="O9302" t="s">
        <v>298</v>
      </c>
      <c r="P9302" t="s">
        <v>16896</v>
      </c>
      <c r="Q9302" t="s">
        <v>1560</v>
      </c>
      <c r="R9302" t="s">
        <v>16897</v>
      </c>
      <c r="S9302" t="s">
        <v>270</v>
      </c>
      <c r="T9302" t="b">
        <v>1</v>
      </c>
    </row>
    <row r="9303" spans="1:20" x14ac:dyDescent="0.25">
      <c r="A9303" t="s">
        <v>259</v>
      </c>
      <c r="B9303" t="s">
        <v>260</v>
      </c>
      <c r="C9303" t="s">
        <v>294</v>
      </c>
      <c r="D9303" t="s">
        <v>1555</v>
      </c>
      <c r="E9303" t="s">
        <v>8115</v>
      </c>
      <c r="F9303" t="s">
        <v>16895</v>
      </c>
      <c r="G9303" t="s">
        <v>16895</v>
      </c>
      <c r="H9303">
        <v>0.36</v>
      </c>
      <c r="I9303" t="s">
        <v>265</v>
      </c>
      <c r="J9303" t="s">
        <v>242</v>
      </c>
      <c r="K9303" t="s">
        <v>243</v>
      </c>
      <c r="L9303" t="s">
        <v>244</v>
      </c>
      <c r="M9303">
        <v>0</v>
      </c>
      <c r="N9303">
        <v>0.36</v>
      </c>
      <c r="O9303" t="s">
        <v>266</v>
      </c>
      <c r="P9303" t="s">
        <v>16896</v>
      </c>
      <c r="Q9303" t="s">
        <v>1560</v>
      </c>
      <c r="R9303" t="s">
        <v>16897</v>
      </c>
      <c r="S9303" t="s">
        <v>270</v>
      </c>
      <c r="T9303" t="b">
        <v>1</v>
      </c>
    </row>
    <row r="9304" spans="1:20" x14ac:dyDescent="0.25">
      <c r="A9304" t="s">
        <v>259</v>
      </c>
      <c r="B9304" t="s">
        <v>260</v>
      </c>
      <c r="C9304" t="s">
        <v>237</v>
      </c>
      <c r="D9304" t="s">
        <v>4772</v>
      </c>
      <c r="E9304" t="s">
        <v>2736</v>
      </c>
      <c r="F9304" t="s">
        <v>12791</v>
      </c>
      <c r="G9304" t="s">
        <v>12791</v>
      </c>
      <c r="H9304">
        <v>6.1184000000000003</v>
      </c>
      <c r="I9304" t="s">
        <v>265</v>
      </c>
      <c r="J9304" t="s">
        <v>242</v>
      </c>
      <c r="K9304" t="s">
        <v>243</v>
      </c>
      <c r="L9304" t="s">
        <v>244</v>
      </c>
      <c r="M9304">
        <v>0</v>
      </c>
      <c r="N9304">
        <v>6.1184000000000003</v>
      </c>
      <c r="O9304" t="s">
        <v>290</v>
      </c>
      <c r="P9304" t="s">
        <v>16898</v>
      </c>
      <c r="Q9304" t="s">
        <v>4775</v>
      </c>
      <c r="R9304" t="s">
        <v>16899</v>
      </c>
      <c r="S9304" t="s">
        <v>270</v>
      </c>
      <c r="T9304" t="b">
        <v>1</v>
      </c>
    </row>
    <row r="9305" spans="1:20" x14ac:dyDescent="0.25">
      <c r="A9305" t="s">
        <v>259</v>
      </c>
      <c r="B9305" t="s">
        <v>260</v>
      </c>
      <c r="C9305" t="s">
        <v>294</v>
      </c>
      <c r="D9305" t="s">
        <v>4772</v>
      </c>
      <c r="E9305" t="s">
        <v>2736</v>
      </c>
      <c r="F9305" t="s">
        <v>12791</v>
      </c>
      <c r="G9305" t="s">
        <v>12791</v>
      </c>
      <c r="H9305">
        <v>2.88</v>
      </c>
      <c r="I9305" t="s">
        <v>265</v>
      </c>
      <c r="J9305" t="s">
        <v>242</v>
      </c>
      <c r="K9305" t="s">
        <v>243</v>
      </c>
      <c r="L9305" t="s">
        <v>244</v>
      </c>
      <c r="M9305">
        <v>0</v>
      </c>
      <c r="N9305">
        <v>2.88</v>
      </c>
      <c r="O9305" t="s">
        <v>290</v>
      </c>
      <c r="P9305" t="s">
        <v>16898</v>
      </c>
      <c r="Q9305" t="s">
        <v>4775</v>
      </c>
      <c r="R9305" t="s">
        <v>16899</v>
      </c>
      <c r="S9305" t="s">
        <v>270</v>
      </c>
      <c r="T9305" t="b">
        <v>1</v>
      </c>
    </row>
    <row r="9306" spans="1:20" x14ac:dyDescent="0.25">
      <c r="A9306" t="s">
        <v>259</v>
      </c>
      <c r="B9306" t="s">
        <v>260</v>
      </c>
      <c r="C9306" t="s">
        <v>237</v>
      </c>
      <c r="D9306" t="s">
        <v>5949</v>
      </c>
      <c r="E9306" t="s">
        <v>6064</v>
      </c>
      <c r="F9306" t="s">
        <v>16900</v>
      </c>
      <c r="G9306" t="s">
        <v>16901</v>
      </c>
      <c r="H9306">
        <v>0.14599999999999999</v>
      </c>
      <c r="I9306" t="s">
        <v>265</v>
      </c>
      <c r="J9306" t="s">
        <v>242</v>
      </c>
      <c r="K9306" t="s">
        <v>243</v>
      </c>
      <c r="L9306" t="s">
        <v>244</v>
      </c>
      <c r="M9306">
        <v>0</v>
      </c>
      <c r="N9306">
        <v>0.14599999999999999</v>
      </c>
      <c r="O9306" t="s">
        <v>310</v>
      </c>
      <c r="P9306" t="s">
        <v>16902</v>
      </c>
      <c r="Q9306" t="s">
        <v>5953</v>
      </c>
      <c r="R9306" t="s">
        <v>16903</v>
      </c>
      <c r="S9306" t="s">
        <v>270</v>
      </c>
      <c r="T9306" t="b">
        <v>1</v>
      </c>
    </row>
    <row r="9307" spans="1:20" x14ac:dyDescent="0.25">
      <c r="A9307" t="s">
        <v>259</v>
      </c>
      <c r="B9307" t="s">
        <v>260</v>
      </c>
      <c r="C9307" t="s">
        <v>294</v>
      </c>
      <c r="D9307" t="s">
        <v>5949</v>
      </c>
      <c r="E9307" t="s">
        <v>6064</v>
      </c>
      <c r="F9307" t="s">
        <v>16900</v>
      </c>
      <c r="G9307" t="s">
        <v>16901</v>
      </c>
      <c r="H9307">
        <v>3.6200000000000003E-2</v>
      </c>
      <c r="I9307" t="s">
        <v>265</v>
      </c>
      <c r="J9307" t="s">
        <v>242</v>
      </c>
      <c r="K9307" t="s">
        <v>243</v>
      </c>
      <c r="L9307" t="s">
        <v>244</v>
      </c>
      <c r="M9307">
        <v>0</v>
      </c>
      <c r="N9307">
        <v>3.6200000000000003E-2</v>
      </c>
      <c r="O9307" t="s">
        <v>310</v>
      </c>
      <c r="P9307" t="s">
        <v>16902</v>
      </c>
      <c r="Q9307" t="s">
        <v>5953</v>
      </c>
      <c r="R9307" t="s">
        <v>16903</v>
      </c>
      <c r="S9307" t="s">
        <v>270</v>
      </c>
      <c r="T9307" t="b">
        <v>1</v>
      </c>
    </row>
    <row r="9308" spans="1:20" x14ac:dyDescent="0.25">
      <c r="A9308" t="s">
        <v>259</v>
      </c>
      <c r="B9308" t="s">
        <v>260</v>
      </c>
      <c r="C9308" t="s">
        <v>237</v>
      </c>
      <c r="D9308" t="s">
        <v>463</v>
      </c>
      <c r="E9308" t="s">
        <v>6294</v>
      </c>
      <c r="F9308" t="s">
        <v>12165</v>
      </c>
      <c r="G9308" t="s">
        <v>12166</v>
      </c>
      <c r="H9308">
        <v>0.154</v>
      </c>
      <c r="I9308" t="s">
        <v>265</v>
      </c>
      <c r="J9308" t="s">
        <v>242</v>
      </c>
      <c r="K9308" t="s">
        <v>243</v>
      </c>
      <c r="L9308" t="s">
        <v>244</v>
      </c>
      <c r="M9308">
        <v>0</v>
      </c>
      <c r="N9308">
        <v>0.154</v>
      </c>
      <c r="O9308" t="s">
        <v>324</v>
      </c>
      <c r="P9308" t="s">
        <v>10679</v>
      </c>
      <c r="Q9308" t="s">
        <v>468</v>
      </c>
      <c r="R9308" t="s">
        <v>16904</v>
      </c>
      <c r="S9308" t="s">
        <v>270</v>
      </c>
      <c r="T9308" t="b">
        <v>1</v>
      </c>
    </row>
    <row r="9309" spans="1:20" x14ac:dyDescent="0.25">
      <c r="A9309" t="s">
        <v>259</v>
      </c>
      <c r="B9309" t="s">
        <v>260</v>
      </c>
      <c r="C9309" t="s">
        <v>237</v>
      </c>
      <c r="D9309" t="s">
        <v>2258</v>
      </c>
      <c r="E9309" t="s">
        <v>3262</v>
      </c>
      <c r="F9309" t="s">
        <v>9858</v>
      </c>
      <c r="G9309" t="s">
        <v>13103</v>
      </c>
      <c r="H9309">
        <v>5.04E-2</v>
      </c>
      <c r="I9309" t="s">
        <v>265</v>
      </c>
      <c r="J9309" t="s">
        <v>242</v>
      </c>
      <c r="K9309" t="s">
        <v>243</v>
      </c>
      <c r="L9309" t="s">
        <v>244</v>
      </c>
      <c r="M9309">
        <v>0</v>
      </c>
      <c r="N9309">
        <v>5.04E-2</v>
      </c>
      <c r="O9309" t="s">
        <v>569</v>
      </c>
      <c r="P9309" t="s">
        <v>16905</v>
      </c>
      <c r="Q9309" t="s">
        <v>2263</v>
      </c>
      <c r="R9309" t="s">
        <v>16906</v>
      </c>
      <c r="S9309" t="s">
        <v>270</v>
      </c>
      <c r="T9309" t="b">
        <v>1</v>
      </c>
    </row>
    <row r="9310" spans="1:20" x14ac:dyDescent="0.25">
      <c r="A9310" t="s">
        <v>259</v>
      </c>
      <c r="B9310" t="s">
        <v>260</v>
      </c>
      <c r="C9310" t="s">
        <v>294</v>
      </c>
      <c r="D9310" t="s">
        <v>2258</v>
      </c>
      <c r="E9310" t="s">
        <v>3262</v>
      </c>
      <c r="F9310" t="s">
        <v>9858</v>
      </c>
      <c r="G9310" t="s">
        <v>13103</v>
      </c>
      <c r="H9310">
        <v>1.46E-2</v>
      </c>
      <c r="I9310" t="s">
        <v>265</v>
      </c>
      <c r="J9310" t="s">
        <v>242</v>
      </c>
      <c r="K9310" t="s">
        <v>243</v>
      </c>
      <c r="L9310" t="s">
        <v>244</v>
      </c>
      <c r="M9310">
        <v>0</v>
      </c>
      <c r="N9310">
        <v>1.46E-2</v>
      </c>
      <c r="O9310" t="s">
        <v>569</v>
      </c>
      <c r="P9310" t="s">
        <v>16905</v>
      </c>
      <c r="Q9310" t="s">
        <v>2263</v>
      </c>
      <c r="R9310" t="s">
        <v>16906</v>
      </c>
      <c r="S9310" t="s">
        <v>270</v>
      </c>
      <c r="T9310" t="b">
        <v>1</v>
      </c>
    </row>
    <row r="9311" spans="1:20" x14ac:dyDescent="0.25">
      <c r="A9311" t="s">
        <v>236</v>
      </c>
      <c r="B9311" t="s">
        <v>236</v>
      </c>
      <c r="C9311" t="s">
        <v>237</v>
      </c>
      <c r="D9311" t="s">
        <v>566</v>
      </c>
      <c r="F9311" t="s">
        <v>302</v>
      </c>
      <c r="G9311" t="s">
        <v>240</v>
      </c>
      <c r="H9311">
        <v>0.01</v>
      </c>
      <c r="I9311" t="s">
        <v>241</v>
      </c>
      <c r="J9311" t="s">
        <v>242</v>
      </c>
      <c r="K9311" t="s">
        <v>243</v>
      </c>
      <c r="L9311" t="s">
        <v>244</v>
      </c>
      <c r="M9311">
        <v>0</v>
      </c>
      <c r="N9311">
        <v>0.01</v>
      </c>
      <c r="O9311" t="s">
        <v>1782</v>
      </c>
      <c r="P9311" t="s">
        <v>2868</v>
      </c>
      <c r="Q9311" t="s">
        <v>571</v>
      </c>
      <c r="R9311" t="s">
        <v>3646</v>
      </c>
      <c r="S9311" t="s">
        <v>249</v>
      </c>
      <c r="T9311" t="b">
        <v>1</v>
      </c>
    </row>
    <row r="9312" spans="1:20" x14ac:dyDescent="0.25">
      <c r="A9312" t="s">
        <v>236</v>
      </c>
      <c r="B9312" t="s">
        <v>236</v>
      </c>
      <c r="C9312" t="s">
        <v>237</v>
      </c>
      <c r="D9312" t="s">
        <v>314</v>
      </c>
      <c r="F9312" t="s">
        <v>1596</v>
      </c>
      <c r="G9312" t="s">
        <v>4476</v>
      </c>
      <c r="H9312">
        <v>2.99E-3</v>
      </c>
      <c r="I9312" t="s">
        <v>241</v>
      </c>
      <c r="J9312" t="s">
        <v>242</v>
      </c>
      <c r="K9312" t="s">
        <v>243</v>
      </c>
      <c r="L9312" t="s">
        <v>244</v>
      </c>
      <c r="M9312">
        <v>0</v>
      </c>
      <c r="N9312">
        <v>2.99E-3</v>
      </c>
      <c r="O9312" t="s">
        <v>1248</v>
      </c>
      <c r="P9312" t="s">
        <v>16907</v>
      </c>
      <c r="Q9312" t="s">
        <v>318</v>
      </c>
      <c r="R9312" t="s">
        <v>2310</v>
      </c>
      <c r="S9312" t="s">
        <v>249</v>
      </c>
      <c r="T9312" t="b">
        <v>1</v>
      </c>
    </row>
    <row r="9313" spans="1:20" x14ac:dyDescent="0.25">
      <c r="A9313" t="s">
        <v>259</v>
      </c>
      <c r="B9313" t="s">
        <v>260</v>
      </c>
      <c r="C9313" t="s">
        <v>237</v>
      </c>
      <c r="D9313" t="s">
        <v>2258</v>
      </c>
      <c r="E9313" t="s">
        <v>3312</v>
      </c>
      <c r="F9313" t="s">
        <v>5878</v>
      </c>
      <c r="G9313" t="s">
        <v>5879</v>
      </c>
      <c r="H9313">
        <v>2.6389999999999998</v>
      </c>
      <c r="I9313" t="s">
        <v>265</v>
      </c>
      <c r="J9313" t="s">
        <v>242</v>
      </c>
      <c r="K9313" t="s">
        <v>243</v>
      </c>
      <c r="L9313" t="s">
        <v>244</v>
      </c>
      <c r="M9313">
        <v>0</v>
      </c>
      <c r="N9313">
        <v>2.6389999999999998</v>
      </c>
      <c r="O9313" t="s">
        <v>12608</v>
      </c>
      <c r="P9313" t="s">
        <v>12609</v>
      </c>
      <c r="Q9313" t="s">
        <v>2263</v>
      </c>
      <c r="R9313" t="s">
        <v>16908</v>
      </c>
      <c r="S9313" t="s">
        <v>270</v>
      </c>
      <c r="T9313" t="b">
        <v>1</v>
      </c>
    </row>
    <row r="9314" spans="1:20" x14ac:dyDescent="0.25">
      <c r="A9314" t="s">
        <v>259</v>
      </c>
      <c r="B9314" t="s">
        <v>260</v>
      </c>
      <c r="C9314" t="s">
        <v>294</v>
      </c>
      <c r="D9314" t="s">
        <v>2258</v>
      </c>
      <c r="E9314" t="s">
        <v>3312</v>
      </c>
      <c r="F9314" t="s">
        <v>5878</v>
      </c>
      <c r="G9314" t="s">
        <v>5879</v>
      </c>
      <c r="H9314">
        <v>1.853</v>
      </c>
      <c r="I9314" t="s">
        <v>265</v>
      </c>
      <c r="J9314" t="s">
        <v>242</v>
      </c>
      <c r="K9314" t="s">
        <v>243</v>
      </c>
      <c r="L9314" t="s">
        <v>244</v>
      </c>
      <c r="M9314">
        <v>0</v>
      </c>
      <c r="N9314">
        <v>1.853</v>
      </c>
      <c r="O9314" t="s">
        <v>12608</v>
      </c>
      <c r="P9314" t="s">
        <v>12609</v>
      </c>
      <c r="Q9314" t="s">
        <v>2263</v>
      </c>
      <c r="R9314" t="s">
        <v>16908</v>
      </c>
      <c r="S9314" t="s">
        <v>270</v>
      </c>
      <c r="T9314" t="b">
        <v>1</v>
      </c>
    </row>
    <row r="9315" spans="1:20" x14ac:dyDescent="0.25">
      <c r="A9315" t="s">
        <v>259</v>
      </c>
      <c r="B9315" t="s">
        <v>260</v>
      </c>
      <c r="C9315" t="s">
        <v>237</v>
      </c>
      <c r="D9315" t="s">
        <v>2534</v>
      </c>
      <c r="E9315" t="s">
        <v>15440</v>
      </c>
      <c r="F9315" t="s">
        <v>16781</v>
      </c>
      <c r="G9315" t="s">
        <v>16781</v>
      </c>
      <c r="H9315">
        <v>2.8319999999999999</v>
      </c>
      <c r="I9315" t="s">
        <v>265</v>
      </c>
      <c r="J9315" t="s">
        <v>242</v>
      </c>
      <c r="K9315" t="s">
        <v>243</v>
      </c>
      <c r="L9315" t="s">
        <v>244</v>
      </c>
      <c r="M9315">
        <v>0</v>
      </c>
      <c r="N9315">
        <v>2.8319999999999999</v>
      </c>
      <c r="O9315" t="s">
        <v>576</v>
      </c>
      <c r="P9315" t="s">
        <v>16909</v>
      </c>
      <c r="Q9315" t="s">
        <v>2538</v>
      </c>
      <c r="R9315" t="s">
        <v>16910</v>
      </c>
      <c r="S9315" t="s">
        <v>270</v>
      </c>
      <c r="T9315" t="b">
        <v>1</v>
      </c>
    </row>
    <row r="9316" spans="1:20" x14ac:dyDescent="0.25">
      <c r="A9316" t="s">
        <v>259</v>
      </c>
      <c r="B9316" t="s">
        <v>260</v>
      </c>
      <c r="C9316" t="s">
        <v>294</v>
      </c>
      <c r="D9316" t="s">
        <v>2534</v>
      </c>
      <c r="E9316" t="s">
        <v>15440</v>
      </c>
      <c r="F9316" t="s">
        <v>16781</v>
      </c>
      <c r="G9316" t="s">
        <v>16781</v>
      </c>
      <c r="H9316">
        <v>1.36</v>
      </c>
      <c r="I9316" t="s">
        <v>265</v>
      </c>
      <c r="J9316" t="s">
        <v>242</v>
      </c>
      <c r="K9316" t="s">
        <v>243</v>
      </c>
      <c r="L9316" t="s">
        <v>244</v>
      </c>
      <c r="M9316">
        <v>0</v>
      </c>
      <c r="N9316">
        <v>1.36</v>
      </c>
      <c r="O9316" t="s">
        <v>576</v>
      </c>
      <c r="P9316" t="s">
        <v>16909</v>
      </c>
      <c r="Q9316" t="s">
        <v>2538</v>
      </c>
      <c r="R9316" t="s">
        <v>16910</v>
      </c>
      <c r="S9316" t="s">
        <v>270</v>
      </c>
      <c r="T9316" t="b">
        <v>1</v>
      </c>
    </row>
    <row r="9317" spans="1:20" x14ac:dyDescent="0.25">
      <c r="A9317" t="s">
        <v>236</v>
      </c>
      <c r="B9317" t="s">
        <v>236</v>
      </c>
      <c r="C9317" t="s">
        <v>237</v>
      </c>
      <c r="D9317" t="s">
        <v>1111</v>
      </c>
      <c r="F9317" t="s">
        <v>10327</v>
      </c>
      <c r="G9317" t="s">
        <v>10328</v>
      </c>
      <c r="H9317">
        <v>7.9192499999999999</v>
      </c>
      <c r="I9317" t="s">
        <v>492</v>
      </c>
      <c r="J9317" t="s">
        <v>242</v>
      </c>
      <c r="K9317" t="s">
        <v>243</v>
      </c>
      <c r="L9317" t="s">
        <v>244</v>
      </c>
      <c r="M9317">
        <v>0</v>
      </c>
      <c r="N9317">
        <v>7.9192499999999999</v>
      </c>
      <c r="O9317" t="s">
        <v>432</v>
      </c>
      <c r="P9317" t="s">
        <v>16911</v>
      </c>
      <c r="Q9317" t="s">
        <v>1116</v>
      </c>
      <c r="R9317" t="s">
        <v>16912</v>
      </c>
      <c r="S9317" t="s">
        <v>249</v>
      </c>
      <c r="T9317" t="b">
        <v>1</v>
      </c>
    </row>
    <row r="9318" spans="1:20" x14ac:dyDescent="0.25">
      <c r="A9318" t="s">
        <v>236</v>
      </c>
      <c r="B9318" t="s">
        <v>236</v>
      </c>
      <c r="C9318" t="s">
        <v>237</v>
      </c>
      <c r="D9318" t="s">
        <v>392</v>
      </c>
      <c r="E9318" t="s">
        <v>251</v>
      </c>
      <c r="F9318" t="s">
        <v>459</v>
      </c>
      <c r="G9318" t="s">
        <v>2584</v>
      </c>
      <c r="H9318">
        <v>1.06E-2</v>
      </c>
      <c r="I9318" t="s">
        <v>241</v>
      </c>
      <c r="J9318" t="s">
        <v>242</v>
      </c>
      <c r="K9318" t="s">
        <v>243</v>
      </c>
      <c r="L9318" t="s">
        <v>244</v>
      </c>
      <c r="M9318">
        <v>0</v>
      </c>
      <c r="N9318">
        <v>1.06E-2</v>
      </c>
      <c r="O9318" t="s">
        <v>255</v>
      </c>
      <c r="P9318" t="s">
        <v>16913</v>
      </c>
      <c r="Q9318" t="s">
        <v>397</v>
      </c>
      <c r="R9318" t="s">
        <v>462</v>
      </c>
      <c r="S9318" t="s">
        <v>249</v>
      </c>
      <c r="T9318" t="b">
        <v>1</v>
      </c>
    </row>
    <row r="9319" spans="1:20" x14ac:dyDescent="0.25">
      <c r="A9319" t="s">
        <v>236</v>
      </c>
      <c r="B9319" t="s">
        <v>236</v>
      </c>
      <c r="C9319" t="s">
        <v>237</v>
      </c>
      <c r="D9319" t="s">
        <v>552</v>
      </c>
      <c r="F9319" t="s">
        <v>16914</v>
      </c>
      <c r="G9319" t="s">
        <v>9215</v>
      </c>
      <c r="H9319">
        <v>115.2</v>
      </c>
      <c r="I9319" t="s">
        <v>492</v>
      </c>
      <c r="J9319" t="s">
        <v>242</v>
      </c>
      <c r="K9319" t="s">
        <v>243</v>
      </c>
      <c r="L9319" t="s">
        <v>244</v>
      </c>
      <c r="M9319">
        <v>0</v>
      </c>
      <c r="N9319">
        <v>115.2</v>
      </c>
      <c r="O9319" t="s">
        <v>255</v>
      </c>
      <c r="P9319" t="s">
        <v>16915</v>
      </c>
      <c r="Q9319" t="s">
        <v>556</v>
      </c>
      <c r="R9319" t="s">
        <v>16916</v>
      </c>
      <c r="S9319" t="s">
        <v>249</v>
      </c>
      <c r="T9319" t="b">
        <v>1</v>
      </c>
    </row>
    <row r="9320" spans="1:20" x14ac:dyDescent="0.25">
      <c r="A9320" t="s">
        <v>236</v>
      </c>
      <c r="B9320" t="s">
        <v>236</v>
      </c>
      <c r="C9320" t="s">
        <v>237</v>
      </c>
      <c r="D9320" t="s">
        <v>238</v>
      </c>
      <c r="F9320" t="s">
        <v>925</v>
      </c>
      <c r="G9320" t="s">
        <v>2662</v>
      </c>
      <c r="H9320">
        <v>0</v>
      </c>
      <c r="I9320" t="s">
        <v>241</v>
      </c>
      <c r="J9320" t="s">
        <v>242</v>
      </c>
      <c r="K9320" t="s">
        <v>243</v>
      </c>
      <c r="L9320" t="s">
        <v>244</v>
      </c>
      <c r="M9320">
        <v>0</v>
      </c>
      <c r="N9320">
        <v>0</v>
      </c>
      <c r="O9320" t="s">
        <v>1598</v>
      </c>
      <c r="P9320" t="s">
        <v>2663</v>
      </c>
      <c r="Q9320" t="s">
        <v>247</v>
      </c>
      <c r="R9320" t="s">
        <v>4797</v>
      </c>
      <c r="S9320" t="s">
        <v>249</v>
      </c>
      <c r="T9320" t="b">
        <v>1</v>
      </c>
    </row>
    <row r="9321" spans="1:20" x14ac:dyDescent="0.25">
      <c r="A9321" t="s">
        <v>259</v>
      </c>
      <c r="B9321" t="s">
        <v>260</v>
      </c>
      <c r="C9321" t="s">
        <v>237</v>
      </c>
      <c r="D9321" t="s">
        <v>707</v>
      </c>
      <c r="E9321" t="s">
        <v>708</v>
      </c>
      <c r="F9321" t="s">
        <v>2516</v>
      </c>
      <c r="G9321" t="s">
        <v>5706</v>
      </c>
      <c r="H9321">
        <v>0.184361</v>
      </c>
      <c r="I9321" t="s">
        <v>265</v>
      </c>
      <c r="J9321" t="s">
        <v>242</v>
      </c>
      <c r="K9321" t="s">
        <v>243</v>
      </c>
      <c r="L9321" t="s">
        <v>244</v>
      </c>
      <c r="M9321">
        <v>0</v>
      </c>
      <c r="N9321">
        <v>0.184361</v>
      </c>
      <c r="O9321" t="s">
        <v>372</v>
      </c>
      <c r="P9321" t="s">
        <v>16917</v>
      </c>
      <c r="Q9321" t="s">
        <v>713</v>
      </c>
      <c r="R9321" t="s">
        <v>16918</v>
      </c>
      <c r="S9321" t="s">
        <v>270</v>
      </c>
      <c r="T9321" t="b">
        <v>1</v>
      </c>
    </row>
    <row r="9322" spans="1:20" x14ac:dyDescent="0.25">
      <c r="A9322" t="s">
        <v>259</v>
      </c>
      <c r="B9322" t="s">
        <v>260</v>
      </c>
      <c r="C9322" t="s">
        <v>237</v>
      </c>
      <c r="D9322" t="s">
        <v>261</v>
      </c>
      <c r="E9322" t="s">
        <v>5473</v>
      </c>
      <c r="F9322" t="s">
        <v>5473</v>
      </c>
      <c r="G9322" t="s">
        <v>10446</v>
      </c>
      <c r="H9322">
        <v>8.5999999999999993E-2</v>
      </c>
      <c r="I9322" t="s">
        <v>265</v>
      </c>
      <c r="J9322" t="s">
        <v>242</v>
      </c>
      <c r="K9322" t="s">
        <v>243</v>
      </c>
      <c r="L9322" t="s">
        <v>244</v>
      </c>
      <c r="M9322">
        <v>0</v>
      </c>
      <c r="N9322">
        <v>8.5999999999999993E-2</v>
      </c>
      <c r="O9322" t="s">
        <v>266</v>
      </c>
      <c r="P9322" t="s">
        <v>16919</v>
      </c>
      <c r="Q9322" t="s">
        <v>268</v>
      </c>
      <c r="R9322" t="s">
        <v>16920</v>
      </c>
      <c r="S9322" t="s">
        <v>270</v>
      </c>
      <c r="T9322" t="b">
        <v>1</v>
      </c>
    </row>
    <row r="9323" spans="1:20" x14ac:dyDescent="0.25">
      <c r="A9323" t="s">
        <v>259</v>
      </c>
      <c r="B9323" t="s">
        <v>260</v>
      </c>
      <c r="C9323" t="s">
        <v>336</v>
      </c>
      <c r="D9323" t="s">
        <v>261</v>
      </c>
      <c r="E9323" t="s">
        <v>5473</v>
      </c>
      <c r="F9323" t="s">
        <v>5473</v>
      </c>
      <c r="G9323" t="s">
        <v>10446</v>
      </c>
      <c r="H9323">
        <v>603</v>
      </c>
      <c r="I9323" t="s">
        <v>265</v>
      </c>
      <c r="J9323" t="s">
        <v>242</v>
      </c>
      <c r="K9323" t="s">
        <v>243</v>
      </c>
      <c r="L9323" t="s">
        <v>244</v>
      </c>
      <c r="M9323">
        <v>0</v>
      </c>
      <c r="N9323">
        <v>603</v>
      </c>
      <c r="O9323" t="s">
        <v>266</v>
      </c>
      <c r="P9323" t="s">
        <v>16919</v>
      </c>
      <c r="Q9323" t="s">
        <v>268</v>
      </c>
      <c r="R9323" t="s">
        <v>16921</v>
      </c>
      <c r="S9323" t="s">
        <v>270</v>
      </c>
      <c r="T9323" t="b">
        <v>1</v>
      </c>
    </row>
    <row r="9324" spans="1:20" x14ac:dyDescent="0.25">
      <c r="A9324" t="s">
        <v>259</v>
      </c>
      <c r="B9324" t="s">
        <v>260</v>
      </c>
      <c r="C9324" t="s">
        <v>336</v>
      </c>
      <c r="D9324" t="s">
        <v>261</v>
      </c>
      <c r="E9324" t="s">
        <v>5473</v>
      </c>
      <c r="F9324" t="s">
        <v>5473</v>
      </c>
      <c r="G9324" t="s">
        <v>10446</v>
      </c>
      <c r="H9324">
        <v>1356</v>
      </c>
      <c r="I9324" t="s">
        <v>265</v>
      </c>
      <c r="J9324" t="s">
        <v>242</v>
      </c>
      <c r="K9324" t="s">
        <v>243</v>
      </c>
      <c r="L9324" t="s">
        <v>244</v>
      </c>
      <c r="M9324">
        <v>0</v>
      </c>
      <c r="N9324">
        <v>1356</v>
      </c>
      <c r="O9324" t="s">
        <v>266</v>
      </c>
      <c r="P9324" t="s">
        <v>16919</v>
      </c>
      <c r="Q9324" t="s">
        <v>268</v>
      </c>
      <c r="R9324" t="s">
        <v>16922</v>
      </c>
      <c r="S9324" t="s">
        <v>270</v>
      </c>
      <c r="T9324" t="b">
        <v>1</v>
      </c>
    </row>
    <row r="9325" spans="1:20" x14ac:dyDescent="0.25">
      <c r="A9325" t="s">
        <v>259</v>
      </c>
      <c r="B9325" t="s">
        <v>260</v>
      </c>
      <c r="C9325" t="s">
        <v>237</v>
      </c>
      <c r="D9325" t="s">
        <v>4798</v>
      </c>
      <c r="E9325" t="s">
        <v>3573</v>
      </c>
      <c r="F9325" t="s">
        <v>12731</v>
      </c>
      <c r="G9325" t="s">
        <v>12731</v>
      </c>
      <c r="H9325">
        <v>3.7999999999999999E-2</v>
      </c>
      <c r="I9325" t="s">
        <v>265</v>
      </c>
      <c r="J9325" t="s">
        <v>242</v>
      </c>
      <c r="K9325" t="s">
        <v>243</v>
      </c>
      <c r="L9325" t="s">
        <v>244</v>
      </c>
      <c r="M9325">
        <v>0</v>
      </c>
      <c r="N9325">
        <v>3.7999999999999999E-2</v>
      </c>
      <c r="O9325" t="s">
        <v>952</v>
      </c>
      <c r="P9325" t="s">
        <v>6237</v>
      </c>
      <c r="Q9325" t="s">
        <v>4800</v>
      </c>
      <c r="R9325" t="s">
        <v>16923</v>
      </c>
      <c r="S9325" t="s">
        <v>270</v>
      </c>
      <c r="T9325" t="b">
        <v>0</v>
      </c>
    </row>
    <row r="9326" spans="1:20" x14ac:dyDescent="0.25">
      <c r="A9326" t="s">
        <v>259</v>
      </c>
      <c r="B9326" t="s">
        <v>260</v>
      </c>
      <c r="C9326" t="s">
        <v>237</v>
      </c>
      <c r="D9326" t="s">
        <v>2534</v>
      </c>
      <c r="E9326" t="s">
        <v>10998</v>
      </c>
      <c r="F9326" t="s">
        <v>14341</v>
      </c>
      <c r="G9326" t="s">
        <v>14341</v>
      </c>
      <c r="H9326">
        <v>0.56599999999999995</v>
      </c>
      <c r="I9326" t="s">
        <v>265</v>
      </c>
      <c r="J9326" t="s">
        <v>242</v>
      </c>
      <c r="K9326" t="s">
        <v>243</v>
      </c>
      <c r="L9326" t="s">
        <v>244</v>
      </c>
      <c r="M9326">
        <v>0</v>
      </c>
      <c r="N9326">
        <v>0.56599999999999995</v>
      </c>
      <c r="O9326" t="s">
        <v>576</v>
      </c>
      <c r="P9326" t="s">
        <v>16924</v>
      </c>
      <c r="Q9326" t="s">
        <v>2538</v>
      </c>
      <c r="R9326" t="s">
        <v>16925</v>
      </c>
      <c r="S9326" t="s">
        <v>270</v>
      </c>
      <c r="T9326" t="b">
        <v>1</v>
      </c>
    </row>
    <row r="9327" spans="1:20" x14ac:dyDescent="0.25">
      <c r="A9327" t="s">
        <v>259</v>
      </c>
      <c r="B9327" t="s">
        <v>260</v>
      </c>
      <c r="C9327" t="s">
        <v>294</v>
      </c>
      <c r="D9327" t="s">
        <v>2534</v>
      </c>
      <c r="E9327" t="s">
        <v>10998</v>
      </c>
      <c r="F9327" t="s">
        <v>14341</v>
      </c>
      <c r="G9327" t="s">
        <v>14341</v>
      </c>
      <c r="H9327">
        <v>0.13600000000000001</v>
      </c>
      <c r="I9327" t="s">
        <v>265</v>
      </c>
      <c r="J9327" t="s">
        <v>242</v>
      </c>
      <c r="K9327" t="s">
        <v>243</v>
      </c>
      <c r="L9327" t="s">
        <v>244</v>
      </c>
      <c r="M9327">
        <v>0</v>
      </c>
      <c r="N9327">
        <v>0.13600000000000001</v>
      </c>
      <c r="O9327" t="s">
        <v>576</v>
      </c>
      <c r="P9327" t="s">
        <v>16924</v>
      </c>
      <c r="Q9327" t="s">
        <v>2538</v>
      </c>
      <c r="R9327" t="s">
        <v>16925</v>
      </c>
      <c r="S9327" t="s">
        <v>270</v>
      </c>
      <c r="T9327" t="b">
        <v>1</v>
      </c>
    </row>
    <row r="9328" spans="1:20" x14ac:dyDescent="0.25">
      <c r="A9328" t="s">
        <v>236</v>
      </c>
      <c r="B9328" t="s">
        <v>236</v>
      </c>
      <c r="C9328" t="s">
        <v>237</v>
      </c>
      <c r="D9328" t="s">
        <v>566</v>
      </c>
      <c r="E9328" t="s">
        <v>251</v>
      </c>
      <c r="F9328" t="s">
        <v>252</v>
      </c>
      <c r="G9328" t="s">
        <v>9050</v>
      </c>
      <c r="H9328">
        <v>1</v>
      </c>
      <c r="I9328" t="s">
        <v>492</v>
      </c>
      <c r="J9328" t="s">
        <v>242</v>
      </c>
      <c r="K9328" t="s">
        <v>243</v>
      </c>
      <c r="L9328" t="s">
        <v>244</v>
      </c>
      <c r="M9328">
        <v>0</v>
      </c>
      <c r="N9328">
        <v>1</v>
      </c>
      <c r="O9328" t="s">
        <v>255</v>
      </c>
      <c r="P9328" t="s">
        <v>16926</v>
      </c>
      <c r="Q9328" t="s">
        <v>571</v>
      </c>
      <c r="R9328" t="s">
        <v>3339</v>
      </c>
      <c r="S9328" t="s">
        <v>249</v>
      </c>
      <c r="T9328" t="b">
        <v>1</v>
      </c>
    </row>
    <row r="9329" spans="1:20" x14ac:dyDescent="0.25">
      <c r="A9329" t="s">
        <v>259</v>
      </c>
      <c r="B9329" t="s">
        <v>260</v>
      </c>
      <c r="C9329" t="s">
        <v>237</v>
      </c>
      <c r="D9329" t="s">
        <v>1982</v>
      </c>
      <c r="E9329" t="s">
        <v>7257</v>
      </c>
      <c r="F9329" t="s">
        <v>16650</v>
      </c>
      <c r="G9329" t="s">
        <v>16651</v>
      </c>
      <c r="H9329">
        <v>1.069</v>
      </c>
      <c r="I9329" t="s">
        <v>265</v>
      </c>
      <c r="J9329" t="s">
        <v>242</v>
      </c>
      <c r="K9329" t="s">
        <v>243</v>
      </c>
      <c r="L9329" t="s">
        <v>244</v>
      </c>
      <c r="M9329">
        <v>0</v>
      </c>
      <c r="N9329">
        <v>1.069</v>
      </c>
      <c r="O9329" t="s">
        <v>660</v>
      </c>
      <c r="P9329" t="s">
        <v>16927</v>
      </c>
      <c r="Q9329" t="s">
        <v>1987</v>
      </c>
      <c r="R9329" t="s">
        <v>16928</v>
      </c>
      <c r="S9329" t="s">
        <v>270</v>
      </c>
      <c r="T9329" t="b">
        <v>1</v>
      </c>
    </row>
    <row r="9330" spans="1:20" x14ac:dyDescent="0.25">
      <c r="A9330" t="s">
        <v>236</v>
      </c>
      <c r="B9330" t="s">
        <v>236</v>
      </c>
      <c r="C9330" t="s">
        <v>237</v>
      </c>
      <c r="D9330" t="s">
        <v>5043</v>
      </c>
      <c r="E9330" t="s">
        <v>16929</v>
      </c>
      <c r="F9330" t="s">
        <v>16929</v>
      </c>
      <c r="G9330" t="s">
        <v>5045</v>
      </c>
      <c r="H9330">
        <v>1.1400000000000001E-4</v>
      </c>
      <c r="I9330" t="s">
        <v>618</v>
      </c>
      <c r="J9330" t="s">
        <v>242</v>
      </c>
      <c r="K9330" t="s">
        <v>243</v>
      </c>
      <c r="L9330" t="s">
        <v>244</v>
      </c>
      <c r="M9330">
        <v>0</v>
      </c>
      <c r="N9330">
        <v>1.1400000000000001E-4</v>
      </c>
      <c r="O9330" t="s">
        <v>266</v>
      </c>
      <c r="P9330" t="s">
        <v>16930</v>
      </c>
      <c r="Q9330" t="s">
        <v>5047</v>
      </c>
      <c r="R9330" t="s">
        <v>16931</v>
      </c>
      <c r="S9330" t="s">
        <v>249</v>
      </c>
      <c r="T9330" t="b">
        <v>1</v>
      </c>
    </row>
    <row r="9331" spans="1:20" x14ac:dyDescent="0.25">
      <c r="A9331" t="s">
        <v>236</v>
      </c>
      <c r="B9331" t="s">
        <v>236</v>
      </c>
      <c r="C9331" t="s">
        <v>237</v>
      </c>
      <c r="D9331" t="s">
        <v>314</v>
      </c>
      <c r="F9331" t="s">
        <v>757</v>
      </c>
      <c r="G9331" t="s">
        <v>2308</v>
      </c>
      <c r="H9331">
        <v>0.21</v>
      </c>
      <c r="I9331">
        <v>100</v>
      </c>
      <c r="J9331" t="s">
        <v>242</v>
      </c>
      <c r="K9331" t="s">
        <v>243</v>
      </c>
      <c r="L9331" t="s">
        <v>244</v>
      </c>
      <c r="M9331">
        <v>0</v>
      </c>
      <c r="N9331">
        <v>0.21</v>
      </c>
      <c r="O9331" t="s">
        <v>569</v>
      </c>
      <c r="P9331" t="s">
        <v>2309</v>
      </c>
      <c r="Q9331" t="s">
        <v>318</v>
      </c>
      <c r="R9331" t="s">
        <v>3555</v>
      </c>
      <c r="S9331" t="s">
        <v>249</v>
      </c>
      <c r="T9331" t="b">
        <v>0</v>
      </c>
    </row>
    <row r="9332" spans="1:20" x14ac:dyDescent="0.25">
      <c r="A9332" t="s">
        <v>259</v>
      </c>
      <c r="B9332" t="s">
        <v>260</v>
      </c>
      <c r="C9332" t="s">
        <v>237</v>
      </c>
      <c r="D9332" t="s">
        <v>306</v>
      </c>
      <c r="E9332" t="s">
        <v>6241</v>
      </c>
      <c r="F9332" t="s">
        <v>16932</v>
      </c>
      <c r="G9332" t="s">
        <v>16933</v>
      </c>
      <c r="H9332">
        <v>2.016</v>
      </c>
      <c r="I9332" t="s">
        <v>265</v>
      </c>
      <c r="J9332" t="s">
        <v>242</v>
      </c>
      <c r="K9332" t="s">
        <v>243</v>
      </c>
      <c r="L9332" t="s">
        <v>244</v>
      </c>
      <c r="M9332">
        <v>0</v>
      </c>
      <c r="N9332">
        <v>2.016</v>
      </c>
      <c r="O9332" t="s">
        <v>324</v>
      </c>
      <c r="P9332" t="s">
        <v>2636</v>
      </c>
      <c r="Q9332" t="s">
        <v>312</v>
      </c>
      <c r="R9332" t="s">
        <v>16934</v>
      </c>
      <c r="S9332" t="s">
        <v>270</v>
      </c>
      <c r="T9332" t="b">
        <v>1</v>
      </c>
    </row>
    <row r="9333" spans="1:20" x14ac:dyDescent="0.25">
      <c r="A9333" t="s">
        <v>259</v>
      </c>
      <c r="B9333" t="s">
        <v>260</v>
      </c>
      <c r="C9333" t="s">
        <v>336</v>
      </c>
      <c r="D9333" t="s">
        <v>306</v>
      </c>
      <c r="E9333" t="s">
        <v>6241</v>
      </c>
      <c r="F9333" t="s">
        <v>16932</v>
      </c>
      <c r="G9333" t="s">
        <v>16933</v>
      </c>
      <c r="H9333">
        <v>10384</v>
      </c>
      <c r="I9333" t="s">
        <v>265</v>
      </c>
      <c r="J9333" t="s">
        <v>242</v>
      </c>
      <c r="K9333" t="s">
        <v>243</v>
      </c>
      <c r="L9333" t="s">
        <v>244</v>
      </c>
      <c r="M9333">
        <v>0</v>
      </c>
      <c r="N9333">
        <v>10384</v>
      </c>
      <c r="O9333" t="s">
        <v>1866</v>
      </c>
      <c r="P9333" t="s">
        <v>2636</v>
      </c>
      <c r="Q9333" t="s">
        <v>312</v>
      </c>
      <c r="R9333" t="s">
        <v>16935</v>
      </c>
      <c r="S9333" t="s">
        <v>270</v>
      </c>
      <c r="T9333" t="b">
        <v>1</v>
      </c>
    </row>
    <row r="9334" spans="1:20" x14ac:dyDescent="0.25">
      <c r="A9334" t="s">
        <v>259</v>
      </c>
      <c r="B9334" t="s">
        <v>260</v>
      </c>
      <c r="C9334" t="s">
        <v>336</v>
      </c>
      <c r="D9334" t="s">
        <v>306</v>
      </c>
      <c r="E9334" t="s">
        <v>6241</v>
      </c>
      <c r="F9334" t="s">
        <v>16932</v>
      </c>
      <c r="G9334" t="s">
        <v>16933</v>
      </c>
      <c r="H9334">
        <v>19921</v>
      </c>
      <c r="I9334" t="s">
        <v>265</v>
      </c>
      <c r="J9334" t="s">
        <v>242</v>
      </c>
      <c r="K9334" t="s">
        <v>243</v>
      </c>
      <c r="L9334" t="s">
        <v>244</v>
      </c>
      <c r="M9334">
        <v>0</v>
      </c>
      <c r="N9334">
        <v>19921</v>
      </c>
      <c r="O9334" t="s">
        <v>324</v>
      </c>
      <c r="P9334" t="s">
        <v>2636</v>
      </c>
      <c r="Q9334" t="s">
        <v>312</v>
      </c>
      <c r="R9334" t="s">
        <v>16936</v>
      </c>
      <c r="S9334" t="s">
        <v>270</v>
      </c>
      <c r="T9334" t="b">
        <v>1</v>
      </c>
    </row>
    <row r="9335" spans="1:20" x14ac:dyDescent="0.25">
      <c r="A9335" t="s">
        <v>259</v>
      </c>
      <c r="B9335" t="s">
        <v>260</v>
      </c>
      <c r="C9335" t="s">
        <v>237</v>
      </c>
      <c r="D9335" t="s">
        <v>875</v>
      </c>
      <c r="E9335" t="s">
        <v>3738</v>
      </c>
      <c r="F9335" t="s">
        <v>7626</v>
      </c>
      <c r="G9335" t="s">
        <v>7626</v>
      </c>
      <c r="H9335">
        <v>68.715999999999994</v>
      </c>
      <c r="I9335" t="s">
        <v>265</v>
      </c>
      <c r="J9335" t="s">
        <v>242</v>
      </c>
      <c r="K9335" t="s">
        <v>243</v>
      </c>
      <c r="L9335" t="s">
        <v>244</v>
      </c>
      <c r="M9335">
        <v>0</v>
      </c>
      <c r="N9335">
        <v>68.715999999999994</v>
      </c>
      <c r="O9335" t="s">
        <v>283</v>
      </c>
      <c r="P9335" t="s">
        <v>4890</v>
      </c>
      <c r="Q9335" t="s">
        <v>879</v>
      </c>
      <c r="R9335" t="s">
        <v>16937</v>
      </c>
      <c r="S9335" t="s">
        <v>270</v>
      </c>
      <c r="T9335" t="b">
        <v>1</v>
      </c>
    </row>
    <row r="9336" spans="1:20" x14ac:dyDescent="0.25">
      <c r="A9336" t="s">
        <v>259</v>
      </c>
      <c r="B9336" t="s">
        <v>260</v>
      </c>
      <c r="C9336" t="s">
        <v>294</v>
      </c>
      <c r="D9336" t="s">
        <v>875</v>
      </c>
      <c r="E9336" t="s">
        <v>3738</v>
      </c>
      <c r="F9336" t="s">
        <v>7626</v>
      </c>
      <c r="G9336" t="s">
        <v>7626</v>
      </c>
      <c r="H9336">
        <v>49.58</v>
      </c>
      <c r="I9336" t="s">
        <v>265</v>
      </c>
      <c r="J9336" t="s">
        <v>242</v>
      </c>
      <c r="K9336" t="s">
        <v>243</v>
      </c>
      <c r="L9336" t="s">
        <v>244</v>
      </c>
      <c r="M9336">
        <v>0</v>
      </c>
      <c r="N9336">
        <v>49.58</v>
      </c>
      <c r="O9336" t="s">
        <v>283</v>
      </c>
      <c r="P9336" t="s">
        <v>4890</v>
      </c>
      <c r="Q9336" t="s">
        <v>879</v>
      </c>
      <c r="R9336" t="s">
        <v>16937</v>
      </c>
      <c r="S9336" t="s">
        <v>270</v>
      </c>
      <c r="T9336" t="b">
        <v>1</v>
      </c>
    </row>
    <row r="9337" spans="1:20" x14ac:dyDescent="0.25">
      <c r="A9337" t="s">
        <v>236</v>
      </c>
      <c r="B9337" t="s">
        <v>236</v>
      </c>
      <c r="C9337" t="s">
        <v>237</v>
      </c>
      <c r="D9337" t="s">
        <v>238</v>
      </c>
      <c r="F9337" t="s">
        <v>484</v>
      </c>
      <c r="G9337" t="s">
        <v>792</v>
      </c>
      <c r="H9337">
        <v>4.0000000000000001E-3</v>
      </c>
      <c r="I9337" t="s">
        <v>254</v>
      </c>
      <c r="J9337" t="s">
        <v>242</v>
      </c>
      <c r="K9337" t="s">
        <v>243</v>
      </c>
      <c r="L9337" t="s">
        <v>244</v>
      </c>
      <c r="M9337">
        <v>0</v>
      </c>
      <c r="N9337">
        <v>4.0000000000000001E-3</v>
      </c>
      <c r="O9337" t="s">
        <v>793</v>
      </c>
      <c r="P9337" t="s">
        <v>794</v>
      </c>
      <c r="Q9337" t="s">
        <v>247</v>
      </c>
      <c r="R9337" t="s">
        <v>4619</v>
      </c>
      <c r="S9337" t="s">
        <v>249</v>
      </c>
      <c r="T9337" t="b">
        <v>0</v>
      </c>
    </row>
    <row r="9338" spans="1:20" x14ac:dyDescent="0.25">
      <c r="A9338" t="s">
        <v>259</v>
      </c>
      <c r="B9338" t="s">
        <v>260</v>
      </c>
      <c r="C9338" t="s">
        <v>237</v>
      </c>
      <c r="D9338" t="s">
        <v>2434</v>
      </c>
      <c r="E9338" t="s">
        <v>4492</v>
      </c>
      <c r="F9338" t="s">
        <v>4492</v>
      </c>
      <c r="G9338" t="s">
        <v>16830</v>
      </c>
      <c r="H9338">
        <v>0.82399999999999995</v>
      </c>
      <c r="I9338" t="s">
        <v>265</v>
      </c>
      <c r="J9338" t="s">
        <v>242</v>
      </c>
      <c r="K9338" t="s">
        <v>243</v>
      </c>
      <c r="L9338" t="s">
        <v>244</v>
      </c>
      <c r="M9338">
        <v>0</v>
      </c>
      <c r="N9338">
        <v>0.82399999999999995</v>
      </c>
      <c r="O9338" t="s">
        <v>266</v>
      </c>
      <c r="P9338" t="s">
        <v>16938</v>
      </c>
      <c r="Q9338" t="s">
        <v>2438</v>
      </c>
      <c r="R9338" t="s">
        <v>16939</v>
      </c>
      <c r="S9338" t="s">
        <v>270</v>
      </c>
      <c r="T9338" t="b">
        <v>1</v>
      </c>
    </row>
    <row r="9339" spans="1:20" x14ac:dyDescent="0.25">
      <c r="A9339" t="s">
        <v>259</v>
      </c>
      <c r="B9339" t="s">
        <v>260</v>
      </c>
      <c r="C9339" t="s">
        <v>237</v>
      </c>
      <c r="D9339" t="s">
        <v>1501</v>
      </c>
      <c r="E9339" t="s">
        <v>4321</v>
      </c>
      <c r="F9339" t="s">
        <v>12189</v>
      </c>
      <c r="G9339" t="s">
        <v>12189</v>
      </c>
      <c r="H9339">
        <v>0.188496</v>
      </c>
      <c r="I9339" t="s">
        <v>265</v>
      </c>
      <c r="J9339" t="s">
        <v>242</v>
      </c>
      <c r="K9339" t="s">
        <v>243</v>
      </c>
      <c r="L9339" t="s">
        <v>244</v>
      </c>
      <c r="M9339">
        <v>0</v>
      </c>
      <c r="N9339">
        <v>0.188496</v>
      </c>
      <c r="O9339" t="s">
        <v>372</v>
      </c>
      <c r="P9339" t="s">
        <v>16940</v>
      </c>
      <c r="Q9339" t="s">
        <v>1505</v>
      </c>
      <c r="R9339" t="s">
        <v>16941</v>
      </c>
      <c r="S9339" t="s">
        <v>270</v>
      </c>
      <c r="T9339" t="b">
        <v>1</v>
      </c>
    </row>
    <row r="9340" spans="1:20" x14ac:dyDescent="0.25">
      <c r="A9340" t="s">
        <v>259</v>
      </c>
      <c r="B9340" t="s">
        <v>260</v>
      </c>
      <c r="C9340" t="s">
        <v>237</v>
      </c>
      <c r="D9340" t="s">
        <v>853</v>
      </c>
      <c r="E9340" t="s">
        <v>6035</v>
      </c>
      <c r="F9340" t="s">
        <v>14104</v>
      </c>
      <c r="G9340" t="s">
        <v>14105</v>
      </c>
      <c r="H9340">
        <v>0.30719999999999997</v>
      </c>
      <c r="I9340" t="s">
        <v>265</v>
      </c>
      <c r="J9340" t="s">
        <v>242</v>
      </c>
      <c r="K9340" t="s">
        <v>243</v>
      </c>
      <c r="L9340" t="s">
        <v>244</v>
      </c>
      <c r="M9340">
        <v>0</v>
      </c>
      <c r="N9340">
        <v>0.30719999999999997</v>
      </c>
      <c r="O9340" t="s">
        <v>446</v>
      </c>
      <c r="P9340" t="s">
        <v>16942</v>
      </c>
      <c r="Q9340" t="s">
        <v>858</v>
      </c>
      <c r="R9340" t="s">
        <v>16943</v>
      </c>
      <c r="S9340" t="s">
        <v>270</v>
      </c>
      <c r="T9340" t="b">
        <v>1</v>
      </c>
    </row>
    <row r="9341" spans="1:20" x14ac:dyDescent="0.25">
      <c r="A9341" t="s">
        <v>236</v>
      </c>
      <c r="B9341" t="s">
        <v>236</v>
      </c>
      <c r="C9341" t="s">
        <v>237</v>
      </c>
      <c r="D9341" t="s">
        <v>362</v>
      </c>
      <c r="F9341" t="s">
        <v>2586</v>
      </c>
      <c r="G9341" t="s">
        <v>11283</v>
      </c>
      <c r="H9341">
        <v>0.09</v>
      </c>
      <c r="I9341" t="s">
        <v>254</v>
      </c>
      <c r="J9341" t="s">
        <v>242</v>
      </c>
      <c r="K9341" t="s">
        <v>243</v>
      </c>
      <c r="L9341" t="s">
        <v>244</v>
      </c>
      <c r="M9341">
        <v>0</v>
      </c>
      <c r="N9341">
        <v>0.09</v>
      </c>
      <c r="O9341" t="s">
        <v>927</v>
      </c>
      <c r="P9341" t="s">
        <v>11284</v>
      </c>
      <c r="Q9341" t="s">
        <v>367</v>
      </c>
      <c r="R9341" t="s">
        <v>2589</v>
      </c>
      <c r="S9341" t="s">
        <v>249</v>
      </c>
      <c r="T9341" t="b">
        <v>0</v>
      </c>
    </row>
    <row r="9342" spans="1:20" x14ac:dyDescent="0.25">
      <c r="A9342" t="s">
        <v>259</v>
      </c>
      <c r="B9342" t="s">
        <v>260</v>
      </c>
      <c r="C9342" t="s">
        <v>237</v>
      </c>
      <c r="D9342" t="s">
        <v>1003</v>
      </c>
      <c r="E9342" t="s">
        <v>12347</v>
      </c>
      <c r="F9342" t="s">
        <v>15705</v>
      </c>
      <c r="G9342" t="s">
        <v>15705</v>
      </c>
      <c r="H9342">
        <v>0.51357600000000003</v>
      </c>
      <c r="I9342" t="s">
        <v>265</v>
      </c>
      <c r="J9342" t="s">
        <v>242</v>
      </c>
      <c r="K9342" t="s">
        <v>243</v>
      </c>
      <c r="L9342" t="s">
        <v>244</v>
      </c>
      <c r="M9342">
        <v>0</v>
      </c>
      <c r="N9342">
        <v>0.51357600000000003</v>
      </c>
      <c r="O9342" t="s">
        <v>298</v>
      </c>
      <c r="P9342" t="s">
        <v>16944</v>
      </c>
      <c r="Q9342" t="s">
        <v>1007</v>
      </c>
      <c r="R9342" t="s">
        <v>16945</v>
      </c>
      <c r="S9342" t="s">
        <v>270</v>
      </c>
      <c r="T9342" t="b">
        <v>1</v>
      </c>
    </row>
    <row r="9343" spans="1:20" x14ac:dyDescent="0.25">
      <c r="A9343" t="s">
        <v>259</v>
      </c>
      <c r="B9343" t="s">
        <v>260</v>
      </c>
      <c r="C9343" t="s">
        <v>294</v>
      </c>
      <c r="D9343" t="s">
        <v>1003</v>
      </c>
      <c r="E9343" t="s">
        <v>12347</v>
      </c>
      <c r="F9343" t="s">
        <v>15705</v>
      </c>
      <c r="G9343" t="s">
        <v>15705</v>
      </c>
      <c r="H9343">
        <v>0.22800000000000001</v>
      </c>
      <c r="I9343" t="s">
        <v>265</v>
      </c>
      <c r="J9343" t="s">
        <v>242</v>
      </c>
      <c r="K9343" t="s">
        <v>243</v>
      </c>
      <c r="L9343" t="s">
        <v>244</v>
      </c>
      <c r="M9343">
        <v>0</v>
      </c>
      <c r="N9343">
        <v>0.22800000000000001</v>
      </c>
      <c r="O9343" t="s">
        <v>255</v>
      </c>
      <c r="P9343" t="s">
        <v>16944</v>
      </c>
      <c r="Q9343" t="s">
        <v>1007</v>
      </c>
      <c r="R9343" t="s">
        <v>16945</v>
      </c>
      <c r="S9343" t="s">
        <v>270</v>
      </c>
      <c r="T9343" t="b">
        <v>1</v>
      </c>
    </row>
    <row r="9344" spans="1:20" x14ac:dyDescent="0.25">
      <c r="A9344" t="s">
        <v>259</v>
      </c>
      <c r="B9344" t="s">
        <v>260</v>
      </c>
      <c r="C9344" t="s">
        <v>237</v>
      </c>
      <c r="D9344" t="s">
        <v>2380</v>
      </c>
      <c r="E9344" t="s">
        <v>6432</v>
      </c>
      <c r="F9344" t="s">
        <v>6433</v>
      </c>
      <c r="G9344" t="s">
        <v>6434</v>
      </c>
      <c r="H9344">
        <v>0.13800000000000001</v>
      </c>
      <c r="I9344" t="s">
        <v>265</v>
      </c>
      <c r="J9344" t="s">
        <v>242</v>
      </c>
      <c r="K9344" t="s">
        <v>243</v>
      </c>
      <c r="L9344" t="s">
        <v>244</v>
      </c>
      <c r="M9344">
        <v>0</v>
      </c>
      <c r="N9344">
        <v>0.13800000000000001</v>
      </c>
      <c r="O9344" t="s">
        <v>331</v>
      </c>
      <c r="P9344" t="s">
        <v>16946</v>
      </c>
      <c r="Q9344" t="s">
        <v>2384</v>
      </c>
      <c r="R9344" t="s">
        <v>16947</v>
      </c>
      <c r="S9344" t="s">
        <v>270</v>
      </c>
      <c r="T9344" t="b">
        <v>1</v>
      </c>
    </row>
    <row r="9345" spans="1:20" x14ac:dyDescent="0.25">
      <c r="A9345" t="s">
        <v>259</v>
      </c>
      <c r="B9345" t="s">
        <v>1086</v>
      </c>
      <c r="C9345" t="s">
        <v>237</v>
      </c>
      <c r="D9345" t="s">
        <v>1087</v>
      </c>
      <c r="E9345" t="s">
        <v>16948</v>
      </c>
      <c r="F9345" t="s">
        <v>16949</v>
      </c>
      <c r="G9345" t="s">
        <v>16950</v>
      </c>
      <c r="H9345">
        <v>466.12</v>
      </c>
      <c r="I9345" t="s">
        <v>265</v>
      </c>
      <c r="J9345" t="s">
        <v>242</v>
      </c>
      <c r="K9345" t="s">
        <v>243</v>
      </c>
      <c r="L9345" t="s">
        <v>244</v>
      </c>
      <c r="M9345">
        <v>0</v>
      </c>
      <c r="N9345">
        <v>466.12</v>
      </c>
      <c r="O9345" t="s">
        <v>486</v>
      </c>
      <c r="P9345" t="s">
        <v>16951</v>
      </c>
      <c r="Q9345" t="s">
        <v>1092</v>
      </c>
      <c r="R9345" t="s">
        <v>16952</v>
      </c>
      <c r="S9345" t="s">
        <v>1094</v>
      </c>
      <c r="T9345" t="b">
        <v>1</v>
      </c>
    </row>
    <row r="9346" spans="1:20" x14ac:dyDescent="0.25">
      <c r="A9346" t="s">
        <v>259</v>
      </c>
      <c r="B9346" t="s">
        <v>1086</v>
      </c>
      <c r="C9346" t="s">
        <v>336</v>
      </c>
      <c r="D9346" t="s">
        <v>1087</v>
      </c>
      <c r="E9346" t="s">
        <v>16948</v>
      </c>
      <c r="F9346" t="s">
        <v>16949</v>
      </c>
      <c r="G9346" t="s">
        <v>16950</v>
      </c>
      <c r="H9346">
        <v>2449908</v>
      </c>
      <c r="I9346" t="s">
        <v>265</v>
      </c>
      <c r="J9346" t="s">
        <v>242</v>
      </c>
      <c r="K9346" t="s">
        <v>243</v>
      </c>
      <c r="L9346" t="s">
        <v>244</v>
      </c>
      <c r="M9346">
        <v>0</v>
      </c>
      <c r="N9346">
        <v>2449908</v>
      </c>
      <c r="O9346" t="s">
        <v>546</v>
      </c>
      <c r="P9346" t="s">
        <v>16951</v>
      </c>
      <c r="Q9346" t="s">
        <v>1092</v>
      </c>
      <c r="R9346" t="s">
        <v>16953</v>
      </c>
      <c r="S9346" t="s">
        <v>1094</v>
      </c>
      <c r="T9346" t="b">
        <v>1</v>
      </c>
    </row>
    <row r="9347" spans="1:20" x14ac:dyDescent="0.25">
      <c r="A9347" t="s">
        <v>259</v>
      </c>
      <c r="B9347" t="s">
        <v>260</v>
      </c>
      <c r="C9347" t="s">
        <v>237</v>
      </c>
      <c r="D9347" t="s">
        <v>5762</v>
      </c>
      <c r="E9347" t="s">
        <v>7035</v>
      </c>
      <c r="F9347" t="s">
        <v>15015</v>
      </c>
      <c r="G9347" t="s">
        <v>15015</v>
      </c>
      <c r="H9347">
        <v>9.3200000000000005E-2</v>
      </c>
      <c r="I9347" t="s">
        <v>265</v>
      </c>
      <c r="J9347" t="s">
        <v>242</v>
      </c>
      <c r="K9347" t="s">
        <v>243</v>
      </c>
      <c r="L9347" t="s">
        <v>244</v>
      </c>
      <c r="M9347">
        <v>0</v>
      </c>
      <c r="N9347">
        <v>9.3200000000000005E-2</v>
      </c>
      <c r="O9347" t="s">
        <v>927</v>
      </c>
      <c r="P9347" t="s">
        <v>16954</v>
      </c>
      <c r="Q9347" t="s">
        <v>5766</v>
      </c>
      <c r="R9347" t="s">
        <v>16955</v>
      </c>
      <c r="S9347" t="s">
        <v>270</v>
      </c>
      <c r="T9347" t="b">
        <v>1</v>
      </c>
    </row>
    <row r="9348" spans="1:20" x14ac:dyDescent="0.25">
      <c r="A9348" t="s">
        <v>236</v>
      </c>
      <c r="B9348" t="s">
        <v>236</v>
      </c>
      <c r="C9348" t="s">
        <v>237</v>
      </c>
      <c r="D9348" t="s">
        <v>392</v>
      </c>
      <c r="F9348" t="s">
        <v>1126</v>
      </c>
      <c r="G9348" t="s">
        <v>4582</v>
      </c>
      <c r="H9348">
        <v>5.2200000000000003E-2</v>
      </c>
      <c r="I9348" t="s">
        <v>254</v>
      </c>
      <c r="J9348" t="s">
        <v>242</v>
      </c>
      <c r="K9348" t="s">
        <v>243</v>
      </c>
      <c r="L9348" t="s">
        <v>244</v>
      </c>
      <c r="M9348">
        <v>0</v>
      </c>
      <c r="N9348">
        <v>5.2200000000000003E-2</v>
      </c>
      <c r="O9348" t="s">
        <v>562</v>
      </c>
      <c r="P9348" t="s">
        <v>16956</v>
      </c>
      <c r="Q9348" t="s">
        <v>397</v>
      </c>
      <c r="R9348" t="s">
        <v>1129</v>
      </c>
      <c r="S9348" t="s">
        <v>249</v>
      </c>
      <c r="T9348" t="b">
        <v>1</v>
      </c>
    </row>
    <row r="9349" spans="1:20" x14ac:dyDescent="0.25">
      <c r="A9349" t="s">
        <v>259</v>
      </c>
      <c r="B9349" t="s">
        <v>260</v>
      </c>
      <c r="C9349" t="s">
        <v>237</v>
      </c>
      <c r="D9349" t="s">
        <v>3010</v>
      </c>
      <c r="E9349" t="s">
        <v>8414</v>
      </c>
      <c r="F9349" t="s">
        <v>15713</v>
      </c>
      <c r="G9349" t="s">
        <v>15713</v>
      </c>
      <c r="H9349">
        <v>6.8750000000000006E-2</v>
      </c>
      <c r="I9349" t="s">
        <v>265</v>
      </c>
      <c r="J9349" t="s">
        <v>242</v>
      </c>
      <c r="K9349" t="s">
        <v>243</v>
      </c>
      <c r="L9349" t="s">
        <v>244</v>
      </c>
      <c r="M9349">
        <v>0</v>
      </c>
      <c r="N9349">
        <v>6.8750000000000006E-2</v>
      </c>
      <c r="O9349" t="s">
        <v>446</v>
      </c>
      <c r="P9349" t="s">
        <v>16957</v>
      </c>
      <c r="Q9349" t="s">
        <v>3013</v>
      </c>
      <c r="R9349" t="s">
        <v>16958</v>
      </c>
      <c r="S9349" t="s">
        <v>270</v>
      </c>
      <c r="T9349" t="b">
        <v>1</v>
      </c>
    </row>
    <row r="9350" spans="1:20" x14ac:dyDescent="0.25">
      <c r="A9350" t="s">
        <v>259</v>
      </c>
      <c r="B9350" t="s">
        <v>260</v>
      </c>
      <c r="C9350" t="s">
        <v>294</v>
      </c>
      <c r="D9350" t="s">
        <v>3010</v>
      </c>
      <c r="E9350" t="s">
        <v>8414</v>
      </c>
      <c r="F9350" t="s">
        <v>15713</v>
      </c>
      <c r="G9350" t="s">
        <v>15713</v>
      </c>
      <c r="H9350">
        <v>5.9499999999999997E-2</v>
      </c>
      <c r="I9350" t="s">
        <v>265</v>
      </c>
      <c r="J9350" t="s">
        <v>242</v>
      </c>
      <c r="K9350" t="s">
        <v>243</v>
      </c>
      <c r="L9350" t="s">
        <v>244</v>
      </c>
      <c r="M9350">
        <v>0</v>
      </c>
      <c r="N9350">
        <v>5.9499999999999997E-2</v>
      </c>
      <c r="O9350" t="s">
        <v>446</v>
      </c>
      <c r="P9350" t="s">
        <v>16957</v>
      </c>
      <c r="Q9350" t="s">
        <v>3013</v>
      </c>
      <c r="R9350" t="s">
        <v>16958</v>
      </c>
      <c r="S9350" t="s">
        <v>270</v>
      </c>
      <c r="T9350" t="b">
        <v>1</v>
      </c>
    </row>
    <row r="9351" spans="1:20" x14ac:dyDescent="0.25">
      <c r="A9351" t="s">
        <v>259</v>
      </c>
      <c r="B9351" t="s">
        <v>260</v>
      </c>
      <c r="C9351" t="s">
        <v>237</v>
      </c>
      <c r="D9351" t="s">
        <v>5235</v>
      </c>
      <c r="E9351" t="s">
        <v>2649</v>
      </c>
      <c r="F9351" t="s">
        <v>16959</v>
      </c>
      <c r="G9351" t="s">
        <v>16959</v>
      </c>
      <c r="H9351">
        <v>2.11</v>
      </c>
      <c r="I9351" t="s">
        <v>265</v>
      </c>
      <c r="J9351" t="s">
        <v>242</v>
      </c>
      <c r="K9351" t="s">
        <v>243</v>
      </c>
      <c r="L9351" t="s">
        <v>244</v>
      </c>
      <c r="M9351">
        <v>0</v>
      </c>
      <c r="N9351">
        <v>2.11</v>
      </c>
      <c r="O9351" t="s">
        <v>5008</v>
      </c>
      <c r="P9351" t="s">
        <v>16960</v>
      </c>
      <c r="Q9351" t="s">
        <v>5239</v>
      </c>
      <c r="R9351" t="s">
        <v>16961</v>
      </c>
      <c r="S9351" t="s">
        <v>270</v>
      </c>
      <c r="T9351" t="b">
        <v>1</v>
      </c>
    </row>
    <row r="9352" spans="1:20" x14ac:dyDescent="0.25">
      <c r="A9352" t="s">
        <v>259</v>
      </c>
      <c r="B9352" t="s">
        <v>260</v>
      </c>
      <c r="C9352" t="s">
        <v>294</v>
      </c>
      <c r="D9352" t="s">
        <v>5235</v>
      </c>
      <c r="E9352" t="s">
        <v>2649</v>
      </c>
      <c r="F9352" t="s">
        <v>16959</v>
      </c>
      <c r="G9352" t="s">
        <v>16959</v>
      </c>
      <c r="H9352">
        <v>1.65</v>
      </c>
      <c r="I9352" t="s">
        <v>265</v>
      </c>
      <c r="J9352" t="s">
        <v>242</v>
      </c>
      <c r="K9352" t="s">
        <v>243</v>
      </c>
      <c r="L9352" t="s">
        <v>244</v>
      </c>
      <c r="M9352">
        <v>0</v>
      </c>
      <c r="N9352">
        <v>1.65</v>
      </c>
      <c r="O9352" t="s">
        <v>5008</v>
      </c>
      <c r="P9352" t="s">
        <v>16960</v>
      </c>
      <c r="Q9352" t="s">
        <v>5239</v>
      </c>
      <c r="R9352" t="s">
        <v>16961</v>
      </c>
      <c r="S9352" t="s">
        <v>270</v>
      </c>
      <c r="T9352" t="b">
        <v>1</v>
      </c>
    </row>
    <row r="9353" spans="1:20" x14ac:dyDescent="0.25">
      <c r="A9353" t="s">
        <v>259</v>
      </c>
      <c r="B9353" t="s">
        <v>260</v>
      </c>
      <c r="C9353" t="s">
        <v>237</v>
      </c>
      <c r="D9353" t="s">
        <v>962</v>
      </c>
      <c r="E9353" t="s">
        <v>6202</v>
      </c>
      <c r="F9353" t="s">
        <v>6203</v>
      </c>
      <c r="G9353" t="s">
        <v>6204</v>
      </c>
      <c r="H9353">
        <v>3.56433</v>
      </c>
      <c r="I9353" t="s">
        <v>265</v>
      </c>
      <c r="J9353" t="s">
        <v>242</v>
      </c>
      <c r="K9353" t="s">
        <v>243</v>
      </c>
      <c r="L9353" t="s">
        <v>244</v>
      </c>
      <c r="M9353">
        <v>0</v>
      </c>
      <c r="N9353">
        <v>3.56433</v>
      </c>
      <c r="O9353" t="s">
        <v>372</v>
      </c>
      <c r="P9353" t="s">
        <v>16962</v>
      </c>
      <c r="Q9353" t="s">
        <v>967</v>
      </c>
      <c r="R9353" t="s">
        <v>16963</v>
      </c>
      <c r="S9353" t="s">
        <v>270</v>
      </c>
      <c r="T9353" t="b">
        <v>1</v>
      </c>
    </row>
    <row r="9354" spans="1:20" x14ac:dyDescent="0.25">
      <c r="A9354" t="s">
        <v>259</v>
      </c>
      <c r="B9354" t="s">
        <v>260</v>
      </c>
      <c r="C9354" t="s">
        <v>237</v>
      </c>
      <c r="D9354" t="s">
        <v>328</v>
      </c>
      <c r="E9354" t="s">
        <v>3059</v>
      </c>
      <c r="F9354" t="s">
        <v>3060</v>
      </c>
      <c r="G9354" t="s">
        <v>3060</v>
      </c>
      <c r="H9354">
        <v>0.22600000000000001</v>
      </c>
      <c r="I9354" t="s">
        <v>265</v>
      </c>
      <c r="J9354" t="s">
        <v>242</v>
      </c>
      <c r="K9354" t="s">
        <v>243</v>
      </c>
      <c r="L9354" t="s">
        <v>244</v>
      </c>
      <c r="M9354">
        <v>0</v>
      </c>
      <c r="N9354">
        <v>0.22600000000000001</v>
      </c>
      <c r="O9354" t="s">
        <v>331</v>
      </c>
      <c r="P9354" t="s">
        <v>16964</v>
      </c>
      <c r="Q9354" t="s">
        <v>333</v>
      </c>
      <c r="R9354" t="s">
        <v>16965</v>
      </c>
      <c r="S9354" t="s">
        <v>270</v>
      </c>
      <c r="T9354" t="b">
        <v>1</v>
      </c>
    </row>
    <row r="9355" spans="1:20" x14ac:dyDescent="0.25">
      <c r="A9355" t="s">
        <v>259</v>
      </c>
      <c r="B9355" t="s">
        <v>260</v>
      </c>
      <c r="C9355" t="s">
        <v>336</v>
      </c>
      <c r="D9355" t="s">
        <v>328</v>
      </c>
      <c r="E9355" t="s">
        <v>3059</v>
      </c>
      <c r="F9355" t="s">
        <v>3060</v>
      </c>
      <c r="G9355" t="s">
        <v>3060</v>
      </c>
      <c r="H9355">
        <v>1168</v>
      </c>
      <c r="I9355" t="s">
        <v>265</v>
      </c>
      <c r="J9355" t="s">
        <v>242</v>
      </c>
      <c r="K9355" t="s">
        <v>243</v>
      </c>
      <c r="L9355" t="s">
        <v>244</v>
      </c>
      <c r="M9355">
        <v>0</v>
      </c>
      <c r="N9355">
        <v>1168</v>
      </c>
      <c r="O9355" t="s">
        <v>324</v>
      </c>
      <c r="P9355" t="s">
        <v>16964</v>
      </c>
      <c r="Q9355" t="s">
        <v>333</v>
      </c>
      <c r="R9355" t="s">
        <v>16966</v>
      </c>
      <c r="S9355" t="s">
        <v>270</v>
      </c>
      <c r="T9355" t="b">
        <v>1</v>
      </c>
    </row>
    <row r="9356" spans="1:20" x14ac:dyDescent="0.25">
      <c r="A9356" t="s">
        <v>259</v>
      </c>
      <c r="B9356" t="s">
        <v>260</v>
      </c>
      <c r="C9356" t="s">
        <v>336</v>
      </c>
      <c r="D9356" t="s">
        <v>328</v>
      </c>
      <c r="E9356" t="s">
        <v>3059</v>
      </c>
      <c r="F9356" t="s">
        <v>3060</v>
      </c>
      <c r="G9356" t="s">
        <v>3060</v>
      </c>
      <c r="H9356">
        <v>2257</v>
      </c>
      <c r="I9356" t="s">
        <v>265</v>
      </c>
      <c r="J9356" t="s">
        <v>242</v>
      </c>
      <c r="K9356" t="s">
        <v>243</v>
      </c>
      <c r="L9356" t="s">
        <v>244</v>
      </c>
      <c r="M9356">
        <v>0</v>
      </c>
      <c r="N9356">
        <v>2257</v>
      </c>
      <c r="O9356" t="s">
        <v>324</v>
      </c>
      <c r="P9356" t="s">
        <v>16964</v>
      </c>
      <c r="Q9356" t="s">
        <v>333</v>
      </c>
      <c r="R9356" t="s">
        <v>16967</v>
      </c>
      <c r="S9356" t="s">
        <v>270</v>
      </c>
      <c r="T9356" t="b">
        <v>1</v>
      </c>
    </row>
    <row r="9357" spans="1:20" x14ac:dyDescent="0.25">
      <c r="A9357" t="s">
        <v>236</v>
      </c>
      <c r="B9357" t="s">
        <v>236</v>
      </c>
      <c r="C9357" t="s">
        <v>237</v>
      </c>
      <c r="D9357" t="s">
        <v>314</v>
      </c>
      <c r="F9357" t="s">
        <v>757</v>
      </c>
      <c r="G9357" t="s">
        <v>4896</v>
      </c>
      <c r="H9357">
        <v>5</v>
      </c>
      <c r="I9357" t="s">
        <v>254</v>
      </c>
      <c r="J9357" t="s">
        <v>242</v>
      </c>
      <c r="K9357" t="s">
        <v>243</v>
      </c>
      <c r="L9357" t="s">
        <v>244</v>
      </c>
      <c r="M9357">
        <v>0</v>
      </c>
      <c r="N9357">
        <v>5</v>
      </c>
      <c r="O9357" t="s">
        <v>569</v>
      </c>
      <c r="P9357" t="s">
        <v>7554</v>
      </c>
      <c r="Q9357" t="s">
        <v>318</v>
      </c>
      <c r="R9357" t="s">
        <v>3555</v>
      </c>
      <c r="S9357" t="s">
        <v>249</v>
      </c>
      <c r="T9357" t="b">
        <v>0</v>
      </c>
    </row>
    <row r="9358" spans="1:20" x14ac:dyDescent="0.25">
      <c r="A9358" t="s">
        <v>259</v>
      </c>
      <c r="B9358" t="s">
        <v>260</v>
      </c>
      <c r="C9358" t="s">
        <v>237</v>
      </c>
      <c r="D9358" t="s">
        <v>917</v>
      </c>
      <c r="E9358" t="s">
        <v>4692</v>
      </c>
      <c r="F9358" t="s">
        <v>4692</v>
      </c>
      <c r="G9358" t="s">
        <v>14627</v>
      </c>
      <c r="H9358">
        <v>6.24</v>
      </c>
      <c r="I9358" t="s">
        <v>265</v>
      </c>
      <c r="J9358" t="s">
        <v>242</v>
      </c>
      <c r="K9358" t="s">
        <v>243</v>
      </c>
      <c r="L9358" t="s">
        <v>244</v>
      </c>
      <c r="M9358">
        <v>0</v>
      </c>
      <c r="N9358">
        <v>6.24</v>
      </c>
      <c r="O9358" t="s">
        <v>331</v>
      </c>
      <c r="P9358" t="s">
        <v>16968</v>
      </c>
      <c r="Q9358" t="s">
        <v>922</v>
      </c>
      <c r="R9358" t="s">
        <v>16969</v>
      </c>
      <c r="S9358" t="s">
        <v>270</v>
      </c>
      <c r="T9358" t="b">
        <v>1</v>
      </c>
    </row>
    <row r="9359" spans="1:20" x14ac:dyDescent="0.25">
      <c r="A9359" t="s">
        <v>259</v>
      </c>
      <c r="B9359" t="s">
        <v>260</v>
      </c>
      <c r="C9359" t="s">
        <v>294</v>
      </c>
      <c r="D9359" t="s">
        <v>917</v>
      </c>
      <c r="E9359" t="s">
        <v>4692</v>
      </c>
      <c r="F9359" t="s">
        <v>4692</v>
      </c>
      <c r="G9359" t="s">
        <v>14627</v>
      </c>
      <c r="H9359">
        <v>3.2959999999999998</v>
      </c>
      <c r="I9359" t="s">
        <v>265</v>
      </c>
      <c r="J9359" t="s">
        <v>242</v>
      </c>
      <c r="K9359" t="s">
        <v>243</v>
      </c>
      <c r="L9359" t="s">
        <v>244</v>
      </c>
      <c r="M9359">
        <v>0</v>
      </c>
      <c r="N9359">
        <v>3.2959999999999998</v>
      </c>
      <c r="O9359" t="s">
        <v>331</v>
      </c>
      <c r="P9359" t="s">
        <v>16968</v>
      </c>
      <c r="Q9359" t="s">
        <v>922</v>
      </c>
      <c r="R9359" t="s">
        <v>16969</v>
      </c>
      <c r="S9359" t="s">
        <v>270</v>
      </c>
      <c r="T9359" t="b">
        <v>1</v>
      </c>
    </row>
    <row r="9360" spans="1:20" x14ac:dyDescent="0.25">
      <c r="A9360" t="s">
        <v>259</v>
      </c>
      <c r="B9360" t="s">
        <v>260</v>
      </c>
      <c r="C9360" t="s">
        <v>237</v>
      </c>
      <c r="D9360" t="s">
        <v>838</v>
      </c>
      <c r="E9360" t="s">
        <v>2572</v>
      </c>
      <c r="F9360" t="s">
        <v>6340</v>
      </c>
      <c r="G9360" t="s">
        <v>6340</v>
      </c>
      <c r="H9360">
        <v>0.99199999999999999</v>
      </c>
      <c r="I9360" t="s">
        <v>265</v>
      </c>
      <c r="J9360" t="s">
        <v>242</v>
      </c>
      <c r="K9360" t="s">
        <v>243</v>
      </c>
      <c r="L9360" t="s">
        <v>244</v>
      </c>
      <c r="M9360">
        <v>0</v>
      </c>
      <c r="N9360">
        <v>0.99199999999999999</v>
      </c>
      <c r="O9360" t="s">
        <v>324</v>
      </c>
      <c r="P9360" t="s">
        <v>16970</v>
      </c>
      <c r="Q9360" t="s">
        <v>840</v>
      </c>
      <c r="R9360" t="s">
        <v>16971</v>
      </c>
      <c r="S9360" t="s">
        <v>270</v>
      </c>
      <c r="T9360" t="b">
        <v>1</v>
      </c>
    </row>
    <row r="9361" spans="1:20" x14ac:dyDescent="0.25">
      <c r="A9361" t="s">
        <v>259</v>
      </c>
      <c r="B9361" t="s">
        <v>260</v>
      </c>
      <c r="C9361" t="s">
        <v>294</v>
      </c>
      <c r="D9361" t="s">
        <v>838</v>
      </c>
      <c r="E9361" t="s">
        <v>2572</v>
      </c>
      <c r="F9361" t="s">
        <v>6340</v>
      </c>
      <c r="G9361" t="s">
        <v>6340</v>
      </c>
      <c r="H9361">
        <v>0.624</v>
      </c>
      <c r="I9361" t="s">
        <v>265</v>
      </c>
      <c r="J9361" t="s">
        <v>242</v>
      </c>
      <c r="K9361" t="s">
        <v>243</v>
      </c>
      <c r="L9361" t="s">
        <v>244</v>
      </c>
      <c r="M9361">
        <v>0</v>
      </c>
      <c r="N9361">
        <v>0.624</v>
      </c>
      <c r="O9361" t="s">
        <v>324</v>
      </c>
      <c r="P9361" t="s">
        <v>16970</v>
      </c>
      <c r="Q9361" t="s">
        <v>840</v>
      </c>
      <c r="R9361" t="s">
        <v>16971</v>
      </c>
      <c r="S9361" t="s">
        <v>270</v>
      </c>
      <c r="T9361" t="b">
        <v>1</v>
      </c>
    </row>
    <row r="9362" spans="1:20" x14ac:dyDescent="0.25">
      <c r="A9362" t="s">
        <v>236</v>
      </c>
      <c r="B9362" t="s">
        <v>236</v>
      </c>
      <c r="C9362" t="s">
        <v>237</v>
      </c>
      <c r="D9362" t="s">
        <v>314</v>
      </c>
      <c r="E9362" t="s">
        <v>251</v>
      </c>
      <c r="F9362" t="s">
        <v>252</v>
      </c>
      <c r="G9362" t="s">
        <v>4486</v>
      </c>
      <c r="H9362">
        <v>3.5000000000000003E-2</v>
      </c>
      <c r="I9362" t="s">
        <v>561</v>
      </c>
      <c r="J9362" t="s">
        <v>242</v>
      </c>
      <c r="K9362" t="s">
        <v>243</v>
      </c>
      <c r="L9362" t="s">
        <v>244</v>
      </c>
      <c r="M9362">
        <v>0</v>
      </c>
      <c r="N9362">
        <v>3.5000000000000003E-2</v>
      </c>
      <c r="O9362" t="s">
        <v>255</v>
      </c>
      <c r="P9362" t="s">
        <v>16972</v>
      </c>
      <c r="Q9362" t="s">
        <v>318</v>
      </c>
      <c r="R9362" t="s">
        <v>3196</v>
      </c>
      <c r="S9362" t="s">
        <v>249</v>
      </c>
      <c r="T9362" t="b">
        <v>1</v>
      </c>
    </row>
    <row r="9363" spans="1:20" x14ac:dyDescent="0.25">
      <c r="A9363" t="s">
        <v>259</v>
      </c>
      <c r="B9363" t="s">
        <v>382</v>
      </c>
      <c r="C9363" t="s">
        <v>237</v>
      </c>
      <c r="D9363" t="s">
        <v>649</v>
      </c>
      <c r="E9363" t="s">
        <v>650</v>
      </c>
      <c r="F9363" t="s">
        <v>6235</v>
      </c>
      <c r="G9363" t="s">
        <v>6235</v>
      </c>
      <c r="H9363">
        <v>0.154</v>
      </c>
      <c r="I9363" t="s">
        <v>265</v>
      </c>
      <c r="J9363" t="s">
        <v>242</v>
      </c>
      <c r="K9363" t="s">
        <v>243</v>
      </c>
      <c r="L9363" t="s">
        <v>244</v>
      </c>
      <c r="M9363">
        <v>0</v>
      </c>
      <c r="N9363">
        <v>0.154</v>
      </c>
      <c r="O9363" t="s">
        <v>721</v>
      </c>
      <c r="P9363" t="s">
        <v>16973</v>
      </c>
      <c r="Q9363" t="s">
        <v>654</v>
      </c>
      <c r="R9363" t="s">
        <v>16974</v>
      </c>
      <c r="S9363" t="s">
        <v>390</v>
      </c>
      <c r="T9363" t="b">
        <v>1</v>
      </c>
    </row>
    <row r="9364" spans="1:20" x14ac:dyDescent="0.25">
      <c r="A9364" t="s">
        <v>259</v>
      </c>
      <c r="B9364" t="s">
        <v>382</v>
      </c>
      <c r="C9364" t="s">
        <v>294</v>
      </c>
      <c r="D9364" t="s">
        <v>649</v>
      </c>
      <c r="E9364" t="s">
        <v>650</v>
      </c>
      <c r="F9364" t="s">
        <v>6235</v>
      </c>
      <c r="G9364" t="s">
        <v>6235</v>
      </c>
      <c r="H9364">
        <v>0.04</v>
      </c>
      <c r="I9364" t="s">
        <v>265</v>
      </c>
      <c r="J9364" t="s">
        <v>242</v>
      </c>
      <c r="K9364" t="s">
        <v>243</v>
      </c>
      <c r="L9364" t="s">
        <v>244</v>
      </c>
      <c r="M9364">
        <v>0</v>
      </c>
      <c r="N9364">
        <v>0.04</v>
      </c>
      <c r="O9364" t="s">
        <v>721</v>
      </c>
      <c r="P9364" t="s">
        <v>16973</v>
      </c>
      <c r="Q9364" t="s">
        <v>654</v>
      </c>
      <c r="R9364" t="s">
        <v>16974</v>
      </c>
      <c r="S9364" t="s">
        <v>390</v>
      </c>
      <c r="T9364" t="b">
        <v>1</v>
      </c>
    </row>
    <row r="9365" spans="1:20" x14ac:dyDescent="0.25">
      <c r="A9365" t="s">
        <v>259</v>
      </c>
      <c r="B9365" t="s">
        <v>260</v>
      </c>
      <c r="C9365" t="s">
        <v>237</v>
      </c>
      <c r="D9365" t="s">
        <v>1555</v>
      </c>
      <c r="E9365" t="s">
        <v>6518</v>
      </c>
      <c r="F9365" t="s">
        <v>6518</v>
      </c>
      <c r="G9365" t="s">
        <v>7663</v>
      </c>
      <c r="H9365">
        <v>9.1199999999999992</v>
      </c>
      <c r="I9365" t="s">
        <v>265</v>
      </c>
      <c r="J9365" t="s">
        <v>242</v>
      </c>
      <c r="K9365" t="s">
        <v>243</v>
      </c>
      <c r="L9365" t="s">
        <v>244</v>
      </c>
      <c r="M9365">
        <v>0</v>
      </c>
      <c r="N9365">
        <v>9.1199999999999992</v>
      </c>
      <c r="O9365" t="s">
        <v>1122</v>
      </c>
      <c r="P9365" t="s">
        <v>12247</v>
      </c>
      <c r="Q9365" t="s">
        <v>1560</v>
      </c>
      <c r="R9365" t="s">
        <v>16975</v>
      </c>
      <c r="S9365" t="s">
        <v>270</v>
      </c>
      <c r="T9365" t="b">
        <v>0</v>
      </c>
    </row>
    <row r="9366" spans="1:20" x14ac:dyDescent="0.25">
      <c r="A9366" t="s">
        <v>259</v>
      </c>
      <c r="B9366" t="s">
        <v>260</v>
      </c>
      <c r="C9366" t="s">
        <v>294</v>
      </c>
      <c r="D9366" t="s">
        <v>1555</v>
      </c>
      <c r="E9366" t="s">
        <v>6518</v>
      </c>
      <c r="F9366" t="s">
        <v>6518</v>
      </c>
      <c r="G9366" t="s">
        <v>7663</v>
      </c>
      <c r="H9366">
        <v>3.6</v>
      </c>
      <c r="I9366" t="s">
        <v>265</v>
      </c>
      <c r="J9366" t="s">
        <v>242</v>
      </c>
      <c r="K9366" t="s">
        <v>243</v>
      </c>
      <c r="L9366" t="s">
        <v>244</v>
      </c>
      <c r="M9366">
        <v>0</v>
      </c>
      <c r="N9366">
        <v>3.6</v>
      </c>
      <c r="O9366" t="s">
        <v>1122</v>
      </c>
      <c r="P9366" t="s">
        <v>12247</v>
      </c>
      <c r="Q9366" t="s">
        <v>1560</v>
      </c>
      <c r="R9366" t="s">
        <v>16975</v>
      </c>
      <c r="S9366" t="s">
        <v>270</v>
      </c>
      <c r="T9366" t="b">
        <v>0</v>
      </c>
    </row>
    <row r="9367" spans="1:20" x14ac:dyDescent="0.25">
      <c r="A9367" t="s">
        <v>236</v>
      </c>
      <c r="B9367" t="s">
        <v>236</v>
      </c>
      <c r="C9367" t="s">
        <v>237</v>
      </c>
      <c r="D9367" t="s">
        <v>362</v>
      </c>
      <c r="F9367" t="s">
        <v>600</v>
      </c>
      <c r="G9367" t="s">
        <v>11049</v>
      </c>
      <c r="H9367">
        <v>3.6000000000000002E-4</v>
      </c>
      <c r="I9367" t="s">
        <v>254</v>
      </c>
      <c r="J9367" t="s">
        <v>242</v>
      </c>
      <c r="K9367" t="s">
        <v>243</v>
      </c>
      <c r="L9367" t="s">
        <v>244</v>
      </c>
      <c r="M9367">
        <v>0</v>
      </c>
      <c r="N9367">
        <v>3.6000000000000002E-4</v>
      </c>
      <c r="O9367" t="s">
        <v>365</v>
      </c>
      <c r="P9367" t="s">
        <v>11050</v>
      </c>
      <c r="Q9367" t="s">
        <v>367</v>
      </c>
      <c r="R9367" t="s">
        <v>2894</v>
      </c>
      <c r="S9367" t="s">
        <v>249</v>
      </c>
      <c r="T9367" t="b">
        <v>0</v>
      </c>
    </row>
    <row r="9368" spans="1:20" x14ac:dyDescent="0.25">
      <c r="A9368" t="s">
        <v>236</v>
      </c>
      <c r="B9368" t="s">
        <v>236</v>
      </c>
      <c r="C9368" t="s">
        <v>237</v>
      </c>
      <c r="D9368" t="s">
        <v>362</v>
      </c>
      <c r="F9368" t="s">
        <v>356</v>
      </c>
      <c r="G9368" t="s">
        <v>364</v>
      </c>
      <c r="H9368">
        <v>3.6000000000000002E-4</v>
      </c>
      <c r="I9368" t="s">
        <v>254</v>
      </c>
      <c r="J9368" t="s">
        <v>242</v>
      </c>
      <c r="K9368" t="s">
        <v>243</v>
      </c>
      <c r="L9368" t="s">
        <v>244</v>
      </c>
      <c r="M9368">
        <v>0</v>
      </c>
      <c r="N9368">
        <v>3.6000000000000002E-4</v>
      </c>
      <c r="O9368" t="s">
        <v>365</v>
      </c>
      <c r="P9368" t="s">
        <v>366</v>
      </c>
      <c r="Q9368" t="s">
        <v>367</v>
      </c>
      <c r="R9368" t="s">
        <v>6194</v>
      </c>
      <c r="S9368" t="s">
        <v>249</v>
      </c>
      <c r="T9368" t="b">
        <v>0</v>
      </c>
    </row>
    <row r="9369" spans="1:20" x14ac:dyDescent="0.25">
      <c r="A9369" t="s">
        <v>259</v>
      </c>
      <c r="B9369" t="s">
        <v>260</v>
      </c>
      <c r="C9369" t="s">
        <v>237</v>
      </c>
      <c r="D9369" t="s">
        <v>1535</v>
      </c>
      <c r="E9369" t="s">
        <v>14901</v>
      </c>
      <c r="F9369" t="s">
        <v>14902</v>
      </c>
      <c r="G9369" t="s">
        <v>14902</v>
      </c>
      <c r="H9369">
        <v>0.755</v>
      </c>
      <c r="I9369" t="s">
        <v>265</v>
      </c>
      <c r="J9369" t="s">
        <v>242</v>
      </c>
      <c r="K9369" t="s">
        <v>243</v>
      </c>
      <c r="L9369" t="s">
        <v>244</v>
      </c>
      <c r="M9369">
        <v>0</v>
      </c>
      <c r="N9369">
        <v>0.755</v>
      </c>
      <c r="O9369" t="s">
        <v>324</v>
      </c>
      <c r="P9369" t="s">
        <v>3798</v>
      </c>
      <c r="Q9369" t="s">
        <v>1539</v>
      </c>
      <c r="R9369" t="s">
        <v>16976</v>
      </c>
      <c r="S9369" t="s">
        <v>270</v>
      </c>
      <c r="T9369" t="b">
        <v>1</v>
      </c>
    </row>
    <row r="9370" spans="1:20" x14ac:dyDescent="0.25">
      <c r="A9370" t="s">
        <v>259</v>
      </c>
      <c r="B9370" t="s">
        <v>260</v>
      </c>
      <c r="C9370" t="s">
        <v>294</v>
      </c>
      <c r="D9370" t="s">
        <v>1535</v>
      </c>
      <c r="E9370" t="s">
        <v>14901</v>
      </c>
      <c r="F9370" t="s">
        <v>14902</v>
      </c>
      <c r="G9370" t="s">
        <v>14902</v>
      </c>
      <c r="H9370">
        <v>0.23</v>
      </c>
      <c r="I9370" t="s">
        <v>265</v>
      </c>
      <c r="J9370" t="s">
        <v>242</v>
      </c>
      <c r="K9370" t="s">
        <v>243</v>
      </c>
      <c r="L9370" t="s">
        <v>244</v>
      </c>
      <c r="M9370">
        <v>0</v>
      </c>
      <c r="N9370">
        <v>0.23</v>
      </c>
      <c r="O9370" t="s">
        <v>324</v>
      </c>
      <c r="P9370" t="s">
        <v>3798</v>
      </c>
      <c r="Q9370" t="s">
        <v>1539</v>
      </c>
      <c r="R9370" t="s">
        <v>16976</v>
      </c>
      <c r="S9370" t="s">
        <v>270</v>
      </c>
      <c r="T9370" t="b">
        <v>1</v>
      </c>
    </row>
    <row r="9371" spans="1:20" x14ac:dyDescent="0.25">
      <c r="A9371" t="s">
        <v>259</v>
      </c>
      <c r="B9371" t="s">
        <v>260</v>
      </c>
      <c r="C9371" t="s">
        <v>237</v>
      </c>
      <c r="D9371" t="s">
        <v>635</v>
      </c>
      <c r="E9371" t="s">
        <v>1181</v>
      </c>
      <c r="F9371" t="s">
        <v>11321</v>
      </c>
      <c r="G9371" t="s">
        <v>11321</v>
      </c>
      <c r="H9371">
        <v>0.1152</v>
      </c>
      <c r="I9371" t="s">
        <v>265</v>
      </c>
      <c r="J9371" t="s">
        <v>242</v>
      </c>
      <c r="K9371" t="s">
        <v>243</v>
      </c>
      <c r="L9371" t="s">
        <v>244</v>
      </c>
      <c r="M9371">
        <v>0</v>
      </c>
      <c r="N9371">
        <v>0.1152</v>
      </c>
      <c r="O9371" t="s">
        <v>372</v>
      </c>
      <c r="P9371" t="s">
        <v>16977</v>
      </c>
      <c r="Q9371" t="s">
        <v>639</v>
      </c>
      <c r="R9371" t="s">
        <v>16978</v>
      </c>
      <c r="S9371" t="s">
        <v>270</v>
      </c>
      <c r="T9371" t="b">
        <v>1</v>
      </c>
    </row>
    <row r="9372" spans="1:20" x14ac:dyDescent="0.25">
      <c r="A9372" t="s">
        <v>236</v>
      </c>
      <c r="B9372" t="s">
        <v>236</v>
      </c>
      <c r="C9372" t="s">
        <v>237</v>
      </c>
      <c r="D9372" t="s">
        <v>566</v>
      </c>
      <c r="F9372" t="s">
        <v>724</v>
      </c>
      <c r="G9372" t="s">
        <v>3752</v>
      </c>
      <c r="H9372">
        <v>5.1999999999999998E-3</v>
      </c>
      <c r="I9372" t="s">
        <v>254</v>
      </c>
      <c r="J9372" t="s">
        <v>242</v>
      </c>
      <c r="K9372" t="s">
        <v>243</v>
      </c>
      <c r="L9372" t="s">
        <v>244</v>
      </c>
      <c r="M9372">
        <v>0</v>
      </c>
      <c r="N9372">
        <v>5.1999999999999998E-3</v>
      </c>
      <c r="O9372" t="s">
        <v>569</v>
      </c>
      <c r="P9372" t="s">
        <v>11582</v>
      </c>
      <c r="Q9372" t="s">
        <v>571</v>
      </c>
      <c r="R9372" t="s">
        <v>7375</v>
      </c>
      <c r="S9372" t="s">
        <v>249</v>
      </c>
      <c r="T9372" t="b">
        <v>0</v>
      </c>
    </row>
    <row r="9373" spans="1:20" x14ac:dyDescent="0.25">
      <c r="A9373" t="s">
        <v>236</v>
      </c>
      <c r="B9373" t="s">
        <v>236</v>
      </c>
      <c r="C9373" t="s">
        <v>237</v>
      </c>
      <c r="D9373" t="s">
        <v>392</v>
      </c>
      <c r="E9373" t="s">
        <v>251</v>
      </c>
      <c r="F9373" t="s">
        <v>455</v>
      </c>
      <c r="G9373" t="s">
        <v>9697</v>
      </c>
      <c r="H9373">
        <v>0.1</v>
      </c>
      <c r="I9373" t="s">
        <v>254</v>
      </c>
      <c r="J9373" t="s">
        <v>242</v>
      </c>
      <c r="K9373" t="s">
        <v>243</v>
      </c>
      <c r="L9373" t="s">
        <v>244</v>
      </c>
      <c r="M9373">
        <v>0</v>
      </c>
      <c r="N9373">
        <v>0.1</v>
      </c>
      <c r="O9373" t="s">
        <v>255</v>
      </c>
      <c r="P9373" t="s">
        <v>16979</v>
      </c>
      <c r="Q9373" t="s">
        <v>397</v>
      </c>
      <c r="R9373" t="s">
        <v>458</v>
      </c>
      <c r="S9373" t="s">
        <v>249</v>
      </c>
      <c r="T9373" t="b">
        <v>1</v>
      </c>
    </row>
    <row r="9374" spans="1:20" x14ac:dyDescent="0.25">
      <c r="A9374" t="s">
        <v>259</v>
      </c>
      <c r="B9374" t="s">
        <v>382</v>
      </c>
      <c r="C9374" t="s">
        <v>237</v>
      </c>
      <c r="D9374" t="s">
        <v>383</v>
      </c>
      <c r="E9374" t="s">
        <v>747</v>
      </c>
      <c r="F9374" t="s">
        <v>748</v>
      </c>
      <c r="G9374" t="s">
        <v>748</v>
      </c>
      <c r="H9374">
        <v>0.224</v>
      </c>
      <c r="I9374" t="s">
        <v>265</v>
      </c>
      <c r="J9374" t="s">
        <v>242</v>
      </c>
      <c r="K9374" t="s">
        <v>243</v>
      </c>
      <c r="L9374" t="s">
        <v>244</v>
      </c>
      <c r="M9374">
        <v>0</v>
      </c>
      <c r="N9374">
        <v>0.224</v>
      </c>
      <c r="O9374" t="s">
        <v>386</v>
      </c>
      <c r="P9374" t="s">
        <v>16980</v>
      </c>
      <c r="Q9374" t="s">
        <v>388</v>
      </c>
      <c r="R9374" t="s">
        <v>16981</v>
      </c>
      <c r="S9374" t="s">
        <v>390</v>
      </c>
      <c r="T9374" t="b">
        <v>1</v>
      </c>
    </row>
    <row r="9375" spans="1:20" x14ac:dyDescent="0.25">
      <c r="A9375" t="s">
        <v>259</v>
      </c>
      <c r="B9375" t="s">
        <v>382</v>
      </c>
      <c r="C9375" t="s">
        <v>294</v>
      </c>
      <c r="D9375" t="s">
        <v>383</v>
      </c>
      <c r="E9375" t="s">
        <v>747</v>
      </c>
      <c r="F9375" t="s">
        <v>748</v>
      </c>
      <c r="G9375" t="s">
        <v>748</v>
      </c>
      <c r="H9375">
        <v>6.2E-2</v>
      </c>
      <c r="I9375" t="s">
        <v>265</v>
      </c>
      <c r="J9375" t="s">
        <v>242</v>
      </c>
      <c r="K9375" t="s">
        <v>243</v>
      </c>
      <c r="L9375" t="s">
        <v>244</v>
      </c>
      <c r="M9375">
        <v>0</v>
      </c>
      <c r="N9375">
        <v>6.2E-2</v>
      </c>
      <c r="O9375" t="s">
        <v>391</v>
      </c>
      <c r="P9375" t="s">
        <v>16980</v>
      </c>
      <c r="Q9375" t="s">
        <v>388</v>
      </c>
      <c r="R9375" t="s">
        <v>16981</v>
      </c>
      <c r="S9375" t="s">
        <v>390</v>
      </c>
      <c r="T9375" t="b">
        <v>1</v>
      </c>
    </row>
    <row r="9376" spans="1:20" x14ac:dyDescent="0.25">
      <c r="A9376" t="s">
        <v>236</v>
      </c>
      <c r="B9376" t="s">
        <v>236</v>
      </c>
      <c r="C9376" t="s">
        <v>237</v>
      </c>
      <c r="D9376" t="s">
        <v>1908</v>
      </c>
      <c r="F9376" t="s">
        <v>426</v>
      </c>
      <c r="G9376" t="s">
        <v>427</v>
      </c>
      <c r="H9376">
        <v>1.82E-3</v>
      </c>
      <c r="I9376" t="s">
        <v>254</v>
      </c>
      <c r="J9376" t="s">
        <v>242</v>
      </c>
      <c r="K9376" t="s">
        <v>243</v>
      </c>
      <c r="L9376" t="s">
        <v>244</v>
      </c>
      <c r="M9376">
        <v>0</v>
      </c>
      <c r="N9376">
        <v>1.82E-3</v>
      </c>
      <c r="O9376" t="s">
        <v>1910</v>
      </c>
      <c r="P9376" t="s">
        <v>16982</v>
      </c>
      <c r="Q9376" t="s">
        <v>1912</v>
      </c>
      <c r="R9376" t="s">
        <v>2592</v>
      </c>
      <c r="S9376" t="s">
        <v>249</v>
      </c>
      <c r="T9376" t="b">
        <v>1</v>
      </c>
    </row>
    <row r="9377" spans="1:20" x14ac:dyDescent="0.25">
      <c r="A9377" t="s">
        <v>259</v>
      </c>
      <c r="B9377" t="s">
        <v>382</v>
      </c>
      <c r="C9377" t="s">
        <v>237</v>
      </c>
      <c r="D9377" t="s">
        <v>649</v>
      </c>
      <c r="E9377" t="s">
        <v>5364</v>
      </c>
      <c r="F9377" t="s">
        <v>16628</v>
      </c>
      <c r="G9377" t="s">
        <v>16628</v>
      </c>
      <c r="H9377">
        <v>0.752</v>
      </c>
      <c r="I9377" t="s">
        <v>265</v>
      </c>
      <c r="J9377" t="s">
        <v>242</v>
      </c>
      <c r="K9377" t="s">
        <v>243</v>
      </c>
      <c r="L9377" t="s">
        <v>244</v>
      </c>
      <c r="M9377">
        <v>0</v>
      </c>
      <c r="N9377">
        <v>0.752</v>
      </c>
      <c r="O9377" t="s">
        <v>652</v>
      </c>
      <c r="P9377" t="s">
        <v>16983</v>
      </c>
      <c r="Q9377" t="s">
        <v>654</v>
      </c>
      <c r="R9377" t="s">
        <v>16984</v>
      </c>
      <c r="S9377" t="s">
        <v>390</v>
      </c>
      <c r="T9377" t="b">
        <v>1</v>
      </c>
    </row>
    <row r="9378" spans="1:20" x14ac:dyDescent="0.25">
      <c r="A9378" t="s">
        <v>259</v>
      </c>
      <c r="B9378" t="s">
        <v>382</v>
      </c>
      <c r="C9378" t="s">
        <v>294</v>
      </c>
      <c r="D9378" t="s">
        <v>649</v>
      </c>
      <c r="E9378" t="s">
        <v>5364</v>
      </c>
      <c r="F9378" t="s">
        <v>16628</v>
      </c>
      <c r="G9378" t="s">
        <v>16628</v>
      </c>
      <c r="H9378">
        <v>0.38400000000000001</v>
      </c>
      <c r="I9378" t="s">
        <v>265</v>
      </c>
      <c r="J9378" t="s">
        <v>242</v>
      </c>
      <c r="K9378" t="s">
        <v>243</v>
      </c>
      <c r="L9378" t="s">
        <v>244</v>
      </c>
      <c r="M9378">
        <v>0</v>
      </c>
      <c r="N9378">
        <v>0.38400000000000001</v>
      </c>
      <c r="O9378" t="s">
        <v>652</v>
      </c>
      <c r="P9378" t="s">
        <v>16983</v>
      </c>
      <c r="Q9378" t="s">
        <v>654</v>
      </c>
      <c r="R9378" t="s">
        <v>16984</v>
      </c>
      <c r="S9378" t="s">
        <v>390</v>
      </c>
      <c r="T9378" t="b">
        <v>1</v>
      </c>
    </row>
    <row r="9379" spans="1:20" x14ac:dyDescent="0.25">
      <c r="A9379" t="s">
        <v>236</v>
      </c>
      <c r="B9379" t="s">
        <v>236</v>
      </c>
      <c r="C9379" t="s">
        <v>237</v>
      </c>
      <c r="D9379" t="s">
        <v>314</v>
      </c>
      <c r="E9379" t="s">
        <v>251</v>
      </c>
      <c r="F9379" t="s">
        <v>459</v>
      </c>
      <c r="G9379" t="s">
        <v>16985</v>
      </c>
      <c r="H9379">
        <v>5.0000000000000001E-3</v>
      </c>
      <c r="I9379" t="s">
        <v>241</v>
      </c>
      <c r="J9379" t="s">
        <v>242</v>
      </c>
      <c r="K9379" t="s">
        <v>243</v>
      </c>
      <c r="L9379" t="s">
        <v>244</v>
      </c>
      <c r="M9379">
        <v>0</v>
      </c>
      <c r="N9379">
        <v>5.0000000000000001E-3</v>
      </c>
      <c r="O9379" t="s">
        <v>298</v>
      </c>
      <c r="P9379" t="s">
        <v>16986</v>
      </c>
      <c r="Q9379" t="s">
        <v>318</v>
      </c>
      <c r="R9379" t="s">
        <v>833</v>
      </c>
      <c r="S9379" t="s">
        <v>249</v>
      </c>
      <c r="T9379" t="b">
        <v>1</v>
      </c>
    </row>
    <row r="9380" spans="1:20" x14ac:dyDescent="0.25">
      <c r="A9380" t="s">
        <v>259</v>
      </c>
      <c r="B9380" t="s">
        <v>260</v>
      </c>
      <c r="C9380" t="s">
        <v>237</v>
      </c>
      <c r="D9380" t="s">
        <v>1375</v>
      </c>
      <c r="E9380" t="s">
        <v>3176</v>
      </c>
      <c r="F9380" t="s">
        <v>6505</v>
      </c>
      <c r="G9380" t="s">
        <v>6505</v>
      </c>
      <c r="H9380">
        <v>0.91200000000000003</v>
      </c>
      <c r="I9380" t="s">
        <v>265</v>
      </c>
      <c r="J9380" t="s">
        <v>242</v>
      </c>
      <c r="K9380" t="s">
        <v>243</v>
      </c>
      <c r="L9380" t="s">
        <v>244</v>
      </c>
      <c r="M9380">
        <v>0</v>
      </c>
      <c r="N9380">
        <v>0.91200000000000003</v>
      </c>
      <c r="O9380" t="s">
        <v>372</v>
      </c>
      <c r="P9380" t="s">
        <v>16987</v>
      </c>
      <c r="Q9380" t="s">
        <v>1380</v>
      </c>
      <c r="R9380" t="s">
        <v>16988</v>
      </c>
      <c r="S9380" t="s">
        <v>270</v>
      </c>
      <c r="T9380" t="b">
        <v>1</v>
      </c>
    </row>
    <row r="9381" spans="1:20" x14ac:dyDescent="0.25">
      <c r="A9381" t="s">
        <v>259</v>
      </c>
      <c r="B9381" t="s">
        <v>260</v>
      </c>
      <c r="C9381" t="s">
        <v>294</v>
      </c>
      <c r="D9381" t="s">
        <v>1375</v>
      </c>
      <c r="E9381" t="s">
        <v>3176</v>
      </c>
      <c r="F9381" t="s">
        <v>6505</v>
      </c>
      <c r="G9381" t="s">
        <v>6505</v>
      </c>
      <c r="H9381">
        <v>0.36</v>
      </c>
      <c r="I9381" t="s">
        <v>265</v>
      </c>
      <c r="J9381" t="s">
        <v>242</v>
      </c>
      <c r="K9381" t="s">
        <v>243</v>
      </c>
      <c r="L9381" t="s">
        <v>244</v>
      </c>
      <c r="M9381">
        <v>0</v>
      </c>
      <c r="N9381">
        <v>0.36</v>
      </c>
      <c r="O9381" t="s">
        <v>266</v>
      </c>
      <c r="P9381" t="s">
        <v>16987</v>
      </c>
      <c r="Q9381" t="s">
        <v>1380</v>
      </c>
      <c r="R9381" t="s">
        <v>16988</v>
      </c>
      <c r="S9381" t="s">
        <v>270</v>
      </c>
      <c r="T9381" t="b">
        <v>1</v>
      </c>
    </row>
    <row r="9382" spans="1:20" x14ac:dyDescent="0.25">
      <c r="A9382" t="s">
        <v>236</v>
      </c>
      <c r="B9382" t="s">
        <v>236</v>
      </c>
      <c r="C9382" t="s">
        <v>237</v>
      </c>
      <c r="D9382" t="s">
        <v>250</v>
      </c>
      <c r="E9382" t="s">
        <v>251</v>
      </c>
      <c r="F9382" t="s">
        <v>252</v>
      </c>
      <c r="G9382" t="s">
        <v>9050</v>
      </c>
      <c r="H9382">
        <v>1</v>
      </c>
      <c r="I9382" t="s">
        <v>492</v>
      </c>
      <c r="J9382" t="s">
        <v>242</v>
      </c>
      <c r="K9382" t="s">
        <v>243</v>
      </c>
      <c r="L9382" t="s">
        <v>244</v>
      </c>
      <c r="M9382">
        <v>0</v>
      </c>
      <c r="N9382">
        <v>1</v>
      </c>
      <c r="O9382" t="s">
        <v>255</v>
      </c>
      <c r="P9382" t="s">
        <v>16989</v>
      </c>
      <c r="Q9382" t="s">
        <v>257</v>
      </c>
      <c r="R9382" t="s">
        <v>258</v>
      </c>
      <c r="S9382" t="s">
        <v>249</v>
      </c>
      <c r="T9382" t="b">
        <v>1</v>
      </c>
    </row>
    <row r="9383" spans="1:20" x14ac:dyDescent="0.25">
      <c r="A9383" t="s">
        <v>236</v>
      </c>
      <c r="B9383" t="s">
        <v>236</v>
      </c>
      <c r="C9383" t="s">
        <v>237</v>
      </c>
      <c r="D9383" t="s">
        <v>1566</v>
      </c>
      <c r="F9383" t="s">
        <v>6424</v>
      </c>
      <c r="G9383" t="s">
        <v>1082</v>
      </c>
      <c r="H9383">
        <v>5.0000000000000001E-4</v>
      </c>
      <c r="I9383" t="s">
        <v>254</v>
      </c>
      <c r="J9383" t="s">
        <v>242</v>
      </c>
      <c r="K9383" t="s">
        <v>243</v>
      </c>
      <c r="L9383" t="s">
        <v>244</v>
      </c>
      <c r="M9383">
        <v>0</v>
      </c>
      <c r="N9383">
        <v>5.0000000000000001E-4</v>
      </c>
      <c r="O9383" t="s">
        <v>793</v>
      </c>
      <c r="P9383" t="s">
        <v>2165</v>
      </c>
      <c r="Q9383" t="s">
        <v>1570</v>
      </c>
      <c r="R9383" t="s">
        <v>6427</v>
      </c>
      <c r="S9383" t="s">
        <v>249</v>
      </c>
      <c r="T9383" t="b">
        <v>0</v>
      </c>
    </row>
    <row r="9384" spans="1:20" x14ac:dyDescent="0.25">
      <c r="A9384" t="s">
        <v>259</v>
      </c>
      <c r="B9384" t="s">
        <v>260</v>
      </c>
      <c r="C9384" t="s">
        <v>237</v>
      </c>
      <c r="D9384" t="s">
        <v>4143</v>
      </c>
      <c r="E9384" t="s">
        <v>3636</v>
      </c>
      <c r="F9384" t="s">
        <v>16449</v>
      </c>
      <c r="G9384" t="s">
        <v>16449</v>
      </c>
      <c r="H9384">
        <v>0.997</v>
      </c>
      <c r="I9384" t="s">
        <v>265</v>
      </c>
      <c r="J9384" t="s">
        <v>242</v>
      </c>
      <c r="K9384" t="s">
        <v>243</v>
      </c>
      <c r="L9384" t="s">
        <v>244</v>
      </c>
      <c r="M9384">
        <v>0</v>
      </c>
      <c r="N9384">
        <v>0.997</v>
      </c>
      <c r="O9384" t="s">
        <v>952</v>
      </c>
      <c r="P9384" t="s">
        <v>16990</v>
      </c>
      <c r="Q9384" t="s">
        <v>4147</v>
      </c>
      <c r="R9384" t="s">
        <v>16991</v>
      </c>
      <c r="S9384" t="s">
        <v>270</v>
      </c>
      <c r="T9384" t="b">
        <v>1</v>
      </c>
    </row>
    <row r="9385" spans="1:20" x14ac:dyDescent="0.25">
      <c r="A9385" t="s">
        <v>259</v>
      </c>
      <c r="B9385" t="s">
        <v>260</v>
      </c>
      <c r="C9385" t="s">
        <v>294</v>
      </c>
      <c r="D9385" t="s">
        <v>4143</v>
      </c>
      <c r="E9385" t="s">
        <v>3636</v>
      </c>
      <c r="F9385" t="s">
        <v>16449</v>
      </c>
      <c r="G9385" t="s">
        <v>16449</v>
      </c>
      <c r="H9385">
        <v>0.41399999999999998</v>
      </c>
      <c r="I9385" t="s">
        <v>265</v>
      </c>
      <c r="J9385" t="s">
        <v>242</v>
      </c>
      <c r="K9385" t="s">
        <v>243</v>
      </c>
      <c r="L9385" t="s">
        <v>244</v>
      </c>
      <c r="M9385">
        <v>0</v>
      </c>
      <c r="N9385">
        <v>0.41399999999999998</v>
      </c>
      <c r="O9385" t="s">
        <v>1598</v>
      </c>
      <c r="P9385" t="s">
        <v>16990</v>
      </c>
      <c r="Q9385" t="s">
        <v>4147</v>
      </c>
      <c r="R9385" t="s">
        <v>16991</v>
      </c>
      <c r="S9385" t="s">
        <v>270</v>
      </c>
      <c r="T9385" t="b">
        <v>1</v>
      </c>
    </row>
    <row r="9386" spans="1:20" x14ac:dyDescent="0.25">
      <c r="A9386" t="s">
        <v>259</v>
      </c>
      <c r="B9386" t="s">
        <v>260</v>
      </c>
      <c r="C9386" t="s">
        <v>237</v>
      </c>
      <c r="D9386" t="s">
        <v>406</v>
      </c>
      <c r="E9386" t="s">
        <v>5602</v>
      </c>
      <c r="F9386" t="s">
        <v>5603</v>
      </c>
      <c r="G9386" t="s">
        <v>5603</v>
      </c>
      <c r="H9386">
        <v>35.814</v>
      </c>
      <c r="I9386" t="s">
        <v>265</v>
      </c>
      <c r="J9386" t="s">
        <v>242</v>
      </c>
      <c r="K9386" t="s">
        <v>243</v>
      </c>
      <c r="L9386" t="s">
        <v>244</v>
      </c>
      <c r="M9386">
        <v>0</v>
      </c>
      <c r="N9386">
        <v>35.814</v>
      </c>
      <c r="O9386" t="s">
        <v>721</v>
      </c>
      <c r="P9386" t="s">
        <v>941</v>
      </c>
      <c r="Q9386" t="s">
        <v>410</v>
      </c>
      <c r="R9386" t="s">
        <v>16992</v>
      </c>
      <c r="S9386" t="s">
        <v>270</v>
      </c>
      <c r="T9386" t="b">
        <v>0</v>
      </c>
    </row>
    <row r="9387" spans="1:20" x14ac:dyDescent="0.25">
      <c r="A9387" t="s">
        <v>259</v>
      </c>
      <c r="B9387" t="s">
        <v>260</v>
      </c>
      <c r="C9387" t="s">
        <v>294</v>
      </c>
      <c r="D9387" t="s">
        <v>406</v>
      </c>
      <c r="E9387" t="s">
        <v>5602</v>
      </c>
      <c r="F9387" t="s">
        <v>5603</v>
      </c>
      <c r="G9387" t="s">
        <v>5603</v>
      </c>
      <c r="H9387">
        <v>26.687999999999999</v>
      </c>
      <c r="I9387" t="s">
        <v>265</v>
      </c>
      <c r="J9387" t="s">
        <v>242</v>
      </c>
      <c r="K9387" t="s">
        <v>243</v>
      </c>
      <c r="L9387" t="s">
        <v>244</v>
      </c>
      <c r="M9387">
        <v>0</v>
      </c>
      <c r="N9387">
        <v>26.687999999999999</v>
      </c>
      <c r="O9387" t="s">
        <v>721</v>
      </c>
      <c r="P9387" t="s">
        <v>941</v>
      </c>
      <c r="Q9387" t="s">
        <v>410</v>
      </c>
      <c r="R9387" t="s">
        <v>16992</v>
      </c>
      <c r="S9387" t="s">
        <v>270</v>
      </c>
      <c r="T9387" t="b">
        <v>0</v>
      </c>
    </row>
    <row r="9388" spans="1:20" x14ac:dyDescent="0.25">
      <c r="A9388" t="s">
        <v>259</v>
      </c>
      <c r="B9388" t="s">
        <v>260</v>
      </c>
      <c r="C9388" t="s">
        <v>237</v>
      </c>
      <c r="D9388" t="s">
        <v>869</v>
      </c>
      <c r="E9388" t="s">
        <v>329</v>
      </c>
      <c r="F9388" t="s">
        <v>13560</v>
      </c>
      <c r="G9388" t="s">
        <v>13560</v>
      </c>
      <c r="H9388">
        <v>0.82</v>
      </c>
      <c r="I9388" t="s">
        <v>265</v>
      </c>
      <c r="J9388" t="s">
        <v>242</v>
      </c>
      <c r="K9388" t="s">
        <v>243</v>
      </c>
      <c r="L9388" t="s">
        <v>244</v>
      </c>
      <c r="M9388">
        <v>0</v>
      </c>
      <c r="N9388">
        <v>0.82</v>
      </c>
      <c r="O9388" t="s">
        <v>372</v>
      </c>
      <c r="P9388" t="s">
        <v>16993</v>
      </c>
      <c r="Q9388" t="s">
        <v>873</v>
      </c>
      <c r="R9388" t="s">
        <v>16994</v>
      </c>
      <c r="S9388" t="s">
        <v>270</v>
      </c>
      <c r="T9388" t="b">
        <v>1</v>
      </c>
    </row>
    <row r="9389" spans="1:20" x14ac:dyDescent="0.25">
      <c r="A9389" t="s">
        <v>259</v>
      </c>
      <c r="B9389" t="s">
        <v>260</v>
      </c>
      <c r="C9389" t="s">
        <v>237</v>
      </c>
      <c r="D9389" t="s">
        <v>2566</v>
      </c>
      <c r="E9389" t="s">
        <v>3385</v>
      </c>
      <c r="F9389" t="s">
        <v>12946</v>
      </c>
      <c r="G9389" t="s">
        <v>12946</v>
      </c>
      <c r="H9389">
        <v>1.057472</v>
      </c>
      <c r="I9389" t="s">
        <v>265</v>
      </c>
      <c r="J9389" t="s">
        <v>242</v>
      </c>
      <c r="K9389" t="s">
        <v>243</v>
      </c>
      <c r="L9389" t="s">
        <v>244</v>
      </c>
      <c r="M9389">
        <v>0</v>
      </c>
      <c r="N9389">
        <v>1.057472</v>
      </c>
      <c r="O9389" t="s">
        <v>372</v>
      </c>
      <c r="P9389" t="s">
        <v>16995</v>
      </c>
      <c r="Q9389" t="s">
        <v>2570</v>
      </c>
      <c r="R9389" t="s">
        <v>16996</v>
      </c>
      <c r="S9389" t="s">
        <v>270</v>
      </c>
      <c r="T9389" t="b">
        <v>1</v>
      </c>
    </row>
    <row r="9390" spans="1:20" x14ac:dyDescent="0.25">
      <c r="A9390" t="s">
        <v>259</v>
      </c>
      <c r="B9390" t="s">
        <v>260</v>
      </c>
      <c r="C9390" t="s">
        <v>294</v>
      </c>
      <c r="D9390" t="s">
        <v>2566</v>
      </c>
      <c r="E9390" t="s">
        <v>3385</v>
      </c>
      <c r="F9390" t="s">
        <v>12946</v>
      </c>
      <c r="G9390" t="s">
        <v>12946</v>
      </c>
      <c r="H9390">
        <v>0.36159999999999998</v>
      </c>
      <c r="I9390" t="s">
        <v>265</v>
      </c>
      <c r="J9390" t="s">
        <v>242</v>
      </c>
      <c r="K9390" t="s">
        <v>243</v>
      </c>
      <c r="L9390" t="s">
        <v>244</v>
      </c>
      <c r="M9390">
        <v>0</v>
      </c>
      <c r="N9390">
        <v>0.36159999999999998</v>
      </c>
      <c r="O9390" t="s">
        <v>372</v>
      </c>
      <c r="P9390" t="s">
        <v>16995</v>
      </c>
      <c r="Q9390" t="s">
        <v>2570</v>
      </c>
      <c r="R9390" t="s">
        <v>16996</v>
      </c>
      <c r="S9390" t="s">
        <v>270</v>
      </c>
      <c r="T9390" t="b">
        <v>1</v>
      </c>
    </row>
    <row r="9391" spans="1:20" x14ac:dyDescent="0.25">
      <c r="A9391" t="s">
        <v>259</v>
      </c>
      <c r="B9391" t="s">
        <v>260</v>
      </c>
      <c r="C9391" t="s">
        <v>237</v>
      </c>
      <c r="D9391" t="s">
        <v>627</v>
      </c>
      <c r="E9391" t="s">
        <v>1578</v>
      </c>
      <c r="F9391" t="s">
        <v>8947</v>
      </c>
      <c r="G9391" t="s">
        <v>8947</v>
      </c>
      <c r="H9391">
        <v>1.1519999999999999</v>
      </c>
      <c r="I9391" t="s">
        <v>265</v>
      </c>
      <c r="J9391" t="s">
        <v>242</v>
      </c>
      <c r="K9391" t="s">
        <v>243</v>
      </c>
      <c r="L9391" t="s">
        <v>244</v>
      </c>
      <c r="M9391">
        <v>0</v>
      </c>
      <c r="N9391">
        <v>1.1519999999999999</v>
      </c>
      <c r="O9391" t="s">
        <v>324</v>
      </c>
      <c r="P9391" t="s">
        <v>12470</v>
      </c>
      <c r="Q9391" t="s">
        <v>631</v>
      </c>
      <c r="R9391" t="s">
        <v>16997</v>
      </c>
      <c r="S9391" t="s">
        <v>270</v>
      </c>
      <c r="T9391" t="b">
        <v>0</v>
      </c>
    </row>
    <row r="9392" spans="1:20" x14ac:dyDescent="0.25">
      <c r="A9392" t="s">
        <v>259</v>
      </c>
      <c r="B9392" t="s">
        <v>260</v>
      </c>
      <c r="C9392" t="s">
        <v>336</v>
      </c>
      <c r="D9392" t="s">
        <v>627</v>
      </c>
      <c r="E9392" t="s">
        <v>1578</v>
      </c>
      <c r="F9392" t="s">
        <v>8947</v>
      </c>
      <c r="G9392" t="s">
        <v>8947</v>
      </c>
      <c r="H9392">
        <v>5954</v>
      </c>
      <c r="I9392" t="s">
        <v>265</v>
      </c>
      <c r="J9392" t="s">
        <v>242</v>
      </c>
      <c r="K9392" t="s">
        <v>243</v>
      </c>
      <c r="L9392" t="s">
        <v>244</v>
      </c>
      <c r="M9392">
        <v>0</v>
      </c>
      <c r="N9392">
        <v>5954</v>
      </c>
      <c r="O9392" t="s">
        <v>324</v>
      </c>
      <c r="P9392" t="s">
        <v>12470</v>
      </c>
      <c r="Q9392" t="s">
        <v>631</v>
      </c>
      <c r="R9392" t="s">
        <v>16998</v>
      </c>
      <c r="S9392" t="s">
        <v>270</v>
      </c>
      <c r="T9392" t="b">
        <v>0</v>
      </c>
    </row>
    <row r="9393" spans="1:20" x14ac:dyDescent="0.25">
      <c r="A9393" t="s">
        <v>259</v>
      </c>
      <c r="B9393" t="s">
        <v>260</v>
      </c>
      <c r="C9393" t="s">
        <v>336</v>
      </c>
      <c r="D9393" t="s">
        <v>627</v>
      </c>
      <c r="E9393" t="s">
        <v>1578</v>
      </c>
      <c r="F9393" t="s">
        <v>8947</v>
      </c>
      <c r="G9393" t="s">
        <v>8947</v>
      </c>
      <c r="H9393">
        <v>11504</v>
      </c>
      <c r="I9393" t="s">
        <v>265</v>
      </c>
      <c r="J9393" t="s">
        <v>242</v>
      </c>
      <c r="K9393" t="s">
        <v>243</v>
      </c>
      <c r="L9393" t="s">
        <v>244</v>
      </c>
      <c r="M9393">
        <v>0</v>
      </c>
      <c r="N9393">
        <v>11504</v>
      </c>
      <c r="O9393" t="s">
        <v>324</v>
      </c>
      <c r="P9393" t="s">
        <v>12470</v>
      </c>
      <c r="Q9393" t="s">
        <v>631</v>
      </c>
      <c r="R9393" t="s">
        <v>16999</v>
      </c>
      <c r="S9393" t="s">
        <v>270</v>
      </c>
      <c r="T9393" t="b">
        <v>0</v>
      </c>
    </row>
    <row r="9394" spans="1:20" x14ac:dyDescent="0.25">
      <c r="A9394" t="s">
        <v>259</v>
      </c>
      <c r="B9394" t="s">
        <v>260</v>
      </c>
      <c r="C9394" t="s">
        <v>237</v>
      </c>
      <c r="D9394" t="s">
        <v>1786</v>
      </c>
      <c r="E9394" t="s">
        <v>3748</v>
      </c>
      <c r="F9394" t="s">
        <v>3749</v>
      </c>
      <c r="G9394" t="s">
        <v>3749</v>
      </c>
      <c r="H9394">
        <v>0.17399999999999999</v>
      </c>
      <c r="I9394" t="s">
        <v>265</v>
      </c>
      <c r="J9394" t="s">
        <v>242</v>
      </c>
      <c r="K9394" t="s">
        <v>243</v>
      </c>
      <c r="L9394" t="s">
        <v>244</v>
      </c>
      <c r="M9394">
        <v>0</v>
      </c>
      <c r="N9394">
        <v>0.17399999999999999</v>
      </c>
      <c r="O9394" t="s">
        <v>324</v>
      </c>
      <c r="P9394" t="s">
        <v>17000</v>
      </c>
      <c r="Q9394" t="s">
        <v>1790</v>
      </c>
      <c r="R9394" t="s">
        <v>17001</v>
      </c>
      <c r="S9394" t="s">
        <v>270</v>
      </c>
      <c r="T9394" t="b">
        <v>1</v>
      </c>
    </row>
    <row r="9395" spans="1:20" x14ac:dyDescent="0.25">
      <c r="A9395" t="s">
        <v>259</v>
      </c>
      <c r="B9395" t="s">
        <v>260</v>
      </c>
      <c r="C9395" t="s">
        <v>294</v>
      </c>
      <c r="D9395" t="s">
        <v>1786</v>
      </c>
      <c r="E9395" t="s">
        <v>3748</v>
      </c>
      <c r="F9395" t="s">
        <v>3749</v>
      </c>
      <c r="G9395" t="s">
        <v>3749</v>
      </c>
      <c r="H9395">
        <v>5.04E-2</v>
      </c>
      <c r="I9395" t="s">
        <v>265</v>
      </c>
      <c r="J9395" t="s">
        <v>242</v>
      </c>
      <c r="K9395" t="s">
        <v>243</v>
      </c>
      <c r="L9395" t="s">
        <v>244</v>
      </c>
      <c r="M9395">
        <v>0</v>
      </c>
      <c r="N9395">
        <v>5.04E-2</v>
      </c>
      <c r="O9395" t="s">
        <v>324</v>
      </c>
      <c r="P9395" t="s">
        <v>17000</v>
      </c>
      <c r="Q9395" t="s">
        <v>1790</v>
      </c>
      <c r="R9395" t="s">
        <v>17001</v>
      </c>
      <c r="S9395" t="s">
        <v>270</v>
      </c>
      <c r="T9395" t="b">
        <v>1</v>
      </c>
    </row>
    <row r="9396" spans="1:20" x14ac:dyDescent="0.25">
      <c r="A9396" t="s">
        <v>259</v>
      </c>
      <c r="B9396" t="s">
        <v>260</v>
      </c>
      <c r="C9396" t="s">
        <v>237</v>
      </c>
      <c r="D9396" t="s">
        <v>4407</v>
      </c>
      <c r="E9396" t="s">
        <v>6834</v>
      </c>
      <c r="F9396" t="s">
        <v>16017</v>
      </c>
      <c r="G9396" t="s">
        <v>16018</v>
      </c>
      <c r="H9396">
        <v>0.153</v>
      </c>
      <c r="I9396" t="s">
        <v>265</v>
      </c>
      <c r="J9396" t="s">
        <v>242</v>
      </c>
      <c r="K9396" t="s">
        <v>243</v>
      </c>
      <c r="L9396" t="s">
        <v>244</v>
      </c>
      <c r="M9396">
        <v>0</v>
      </c>
      <c r="N9396">
        <v>0.153</v>
      </c>
      <c r="O9396" t="s">
        <v>3074</v>
      </c>
      <c r="P9396" t="s">
        <v>17002</v>
      </c>
      <c r="Q9396" t="s">
        <v>4412</v>
      </c>
      <c r="R9396" t="s">
        <v>17003</v>
      </c>
      <c r="S9396" t="s">
        <v>270</v>
      </c>
      <c r="T9396" t="b">
        <v>1</v>
      </c>
    </row>
    <row r="9397" spans="1:20" x14ac:dyDescent="0.25">
      <c r="A9397" t="s">
        <v>259</v>
      </c>
      <c r="B9397" t="s">
        <v>260</v>
      </c>
      <c r="C9397" t="s">
        <v>294</v>
      </c>
      <c r="D9397" t="s">
        <v>4407</v>
      </c>
      <c r="E9397" t="s">
        <v>6834</v>
      </c>
      <c r="F9397" t="s">
        <v>16017</v>
      </c>
      <c r="G9397" t="s">
        <v>16018</v>
      </c>
      <c r="H9397">
        <v>3.9800000000000002E-2</v>
      </c>
      <c r="I9397" t="s">
        <v>265</v>
      </c>
      <c r="J9397" t="s">
        <v>242</v>
      </c>
      <c r="K9397" t="s">
        <v>243</v>
      </c>
      <c r="L9397" t="s">
        <v>244</v>
      </c>
      <c r="M9397">
        <v>0</v>
      </c>
      <c r="N9397">
        <v>3.9800000000000002E-2</v>
      </c>
      <c r="O9397" t="s">
        <v>486</v>
      </c>
      <c r="P9397" t="s">
        <v>17002</v>
      </c>
      <c r="Q9397" t="s">
        <v>4412</v>
      </c>
      <c r="R9397" t="s">
        <v>17003</v>
      </c>
      <c r="S9397" t="s">
        <v>270</v>
      </c>
      <c r="T9397" t="b">
        <v>1</v>
      </c>
    </row>
    <row r="9398" spans="1:20" x14ac:dyDescent="0.25">
      <c r="A9398" t="s">
        <v>259</v>
      </c>
      <c r="B9398" t="s">
        <v>260</v>
      </c>
      <c r="C9398" t="s">
        <v>237</v>
      </c>
      <c r="D9398" t="s">
        <v>956</v>
      </c>
      <c r="E9398" t="s">
        <v>5231</v>
      </c>
      <c r="F9398" t="s">
        <v>5255</v>
      </c>
      <c r="G9398" t="s">
        <v>5255</v>
      </c>
      <c r="H9398">
        <v>0.755</v>
      </c>
      <c r="I9398" t="s">
        <v>265</v>
      </c>
      <c r="J9398" t="s">
        <v>242</v>
      </c>
      <c r="K9398" t="s">
        <v>243</v>
      </c>
      <c r="L9398" t="s">
        <v>244</v>
      </c>
      <c r="M9398">
        <v>0</v>
      </c>
      <c r="N9398">
        <v>0.755</v>
      </c>
      <c r="O9398" t="s">
        <v>324</v>
      </c>
      <c r="P9398" t="s">
        <v>17004</v>
      </c>
      <c r="Q9398" t="s">
        <v>960</v>
      </c>
      <c r="R9398" t="s">
        <v>17005</v>
      </c>
      <c r="S9398" t="s">
        <v>270</v>
      </c>
      <c r="T9398" t="b">
        <v>1</v>
      </c>
    </row>
    <row r="9399" spans="1:20" x14ac:dyDescent="0.25">
      <c r="A9399" t="s">
        <v>259</v>
      </c>
      <c r="B9399" t="s">
        <v>260</v>
      </c>
      <c r="C9399" t="s">
        <v>294</v>
      </c>
      <c r="D9399" t="s">
        <v>956</v>
      </c>
      <c r="E9399" t="s">
        <v>5231</v>
      </c>
      <c r="F9399" t="s">
        <v>5255</v>
      </c>
      <c r="G9399" t="s">
        <v>5255</v>
      </c>
      <c r="H9399">
        <v>0.23</v>
      </c>
      <c r="I9399" t="s">
        <v>265</v>
      </c>
      <c r="J9399" t="s">
        <v>242</v>
      </c>
      <c r="K9399" t="s">
        <v>243</v>
      </c>
      <c r="L9399" t="s">
        <v>244</v>
      </c>
      <c r="M9399">
        <v>0</v>
      </c>
      <c r="N9399">
        <v>0.23</v>
      </c>
      <c r="O9399" t="s">
        <v>324</v>
      </c>
      <c r="P9399" t="s">
        <v>17004</v>
      </c>
      <c r="Q9399" t="s">
        <v>960</v>
      </c>
      <c r="R9399" t="s">
        <v>17005</v>
      </c>
      <c r="S9399" t="s">
        <v>270</v>
      </c>
      <c r="T9399" t="b">
        <v>1</v>
      </c>
    </row>
    <row r="9400" spans="1:20" x14ac:dyDescent="0.25">
      <c r="A9400" t="s">
        <v>259</v>
      </c>
      <c r="B9400" t="s">
        <v>260</v>
      </c>
      <c r="C9400" t="s">
        <v>237</v>
      </c>
      <c r="D9400" t="s">
        <v>470</v>
      </c>
      <c r="E9400" t="s">
        <v>5104</v>
      </c>
      <c r="F9400" t="s">
        <v>17006</v>
      </c>
      <c r="G9400" t="s">
        <v>17006</v>
      </c>
      <c r="H9400">
        <v>0.60409999999999997</v>
      </c>
      <c r="I9400" t="s">
        <v>265</v>
      </c>
      <c r="J9400" t="s">
        <v>242</v>
      </c>
      <c r="K9400" t="s">
        <v>243</v>
      </c>
      <c r="L9400" t="s">
        <v>244</v>
      </c>
      <c r="M9400">
        <v>0</v>
      </c>
      <c r="N9400">
        <v>0.60409999999999997</v>
      </c>
      <c r="O9400" t="s">
        <v>298</v>
      </c>
      <c r="P9400" t="s">
        <v>17007</v>
      </c>
      <c r="Q9400" t="s">
        <v>474</v>
      </c>
      <c r="R9400" t="s">
        <v>17008</v>
      </c>
      <c r="S9400" t="s">
        <v>270</v>
      </c>
      <c r="T9400" t="b">
        <v>1</v>
      </c>
    </row>
    <row r="9401" spans="1:20" x14ac:dyDescent="0.25">
      <c r="A9401" t="s">
        <v>259</v>
      </c>
      <c r="B9401" t="s">
        <v>260</v>
      </c>
      <c r="C9401" t="s">
        <v>237</v>
      </c>
      <c r="D9401" t="s">
        <v>1652</v>
      </c>
      <c r="E9401" t="s">
        <v>1976</v>
      </c>
      <c r="F9401" t="s">
        <v>2749</v>
      </c>
      <c r="G9401" t="s">
        <v>2749</v>
      </c>
      <c r="H9401">
        <v>9.0399999999999994E-2</v>
      </c>
      <c r="I9401" t="s">
        <v>265</v>
      </c>
      <c r="J9401" t="s">
        <v>242</v>
      </c>
      <c r="K9401" t="s">
        <v>243</v>
      </c>
      <c r="L9401" t="s">
        <v>244</v>
      </c>
      <c r="M9401">
        <v>0</v>
      </c>
      <c r="N9401">
        <v>9.0399999999999994E-2</v>
      </c>
      <c r="O9401" t="s">
        <v>324</v>
      </c>
      <c r="P9401" t="s">
        <v>17009</v>
      </c>
      <c r="Q9401" t="s">
        <v>1656</v>
      </c>
      <c r="R9401" t="s">
        <v>17010</v>
      </c>
      <c r="S9401" t="s">
        <v>270</v>
      </c>
      <c r="T9401" t="b">
        <v>1</v>
      </c>
    </row>
    <row r="9402" spans="1:20" x14ac:dyDescent="0.25">
      <c r="A9402" t="s">
        <v>236</v>
      </c>
      <c r="B9402" t="s">
        <v>236</v>
      </c>
      <c r="C9402" t="s">
        <v>237</v>
      </c>
      <c r="D9402" t="s">
        <v>1111</v>
      </c>
      <c r="F9402" t="s">
        <v>7322</v>
      </c>
      <c r="G9402" t="s">
        <v>7323</v>
      </c>
      <c r="H9402">
        <v>29.565000000000001</v>
      </c>
      <c r="I9402" t="s">
        <v>492</v>
      </c>
      <c r="J9402" t="s">
        <v>242</v>
      </c>
      <c r="K9402" t="s">
        <v>243</v>
      </c>
      <c r="L9402" t="s">
        <v>244</v>
      </c>
      <c r="M9402">
        <v>0</v>
      </c>
      <c r="N9402">
        <v>29.565000000000001</v>
      </c>
      <c r="O9402" t="s">
        <v>432</v>
      </c>
      <c r="P9402" t="s">
        <v>17011</v>
      </c>
      <c r="Q9402" t="s">
        <v>1116</v>
      </c>
      <c r="R9402" t="s">
        <v>17012</v>
      </c>
      <c r="S9402" t="s">
        <v>249</v>
      </c>
      <c r="T9402" t="b">
        <v>1</v>
      </c>
    </row>
    <row r="9403" spans="1:20" x14ac:dyDescent="0.25">
      <c r="A9403" t="s">
        <v>236</v>
      </c>
      <c r="B9403" t="s">
        <v>236</v>
      </c>
      <c r="C9403" t="s">
        <v>237</v>
      </c>
      <c r="D9403" t="s">
        <v>238</v>
      </c>
      <c r="F9403" t="s">
        <v>925</v>
      </c>
      <c r="G9403" t="s">
        <v>5596</v>
      </c>
      <c r="H9403">
        <v>9.8999999999999999E-4</v>
      </c>
      <c r="I9403" t="s">
        <v>241</v>
      </c>
      <c r="J9403" t="s">
        <v>242</v>
      </c>
      <c r="K9403" t="s">
        <v>243</v>
      </c>
      <c r="L9403" t="s">
        <v>244</v>
      </c>
      <c r="M9403">
        <v>0</v>
      </c>
      <c r="N9403">
        <v>9.8999999999999999E-4</v>
      </c>
      <c r="O9403" t="s">
        <v>486</v>
      </c>
      <c r="P9403" t="s">
        <v>15710</v>
      </c>
      <c r="Q9403" t="s">
        <v>247</v>
      </c>
      <c r="R9403" t="s">
        <v>4797</v>
      </c>
      <c r="S9403" t="s">
        <v>249</v>
      </c>
      <c r="T9403" t="b">
        <v>1</v>
      </c>
    </row>
    <row r="9404" spans="1:20" x14ac:dyDescent="0.25">
      <c r="A9404" t="s">
        <v>259</v>
      </c>
      <c r="B9404" t="s">
        <v>260</v>
      </c>
      <c r="C9404" t="s">
        <v>237</v>
      </c>
      <c r="D9404" t="s">
        <v>1832</v>
      </c>
      <c r="E9404" t="s">
        <v>5753</v>
      </c>
      <c r="F9404" t="s">
        <v>17013</v>
      </c>
      <c r="G9404" t="s">
        <v>17014</v>
      </c>
      <c r="H9404">
        <v>0.254</v>
      </c>
      <c r="I9404" t="s">
        <v>265</v>
      </c>
      <c r="J9404" t="s">
        <v>242</v>
      </c>
      <c r="K9404" t="s">
        <v>243</v>
      </c>
      <c r="L9404" t="s">
        <v>244</v>
      </c>
      <c r="M9404">
        <v>0</v>
      </c>
      <c r="N9404">
        <v>0.254</v>
      </c>
      <c r="O9404" t="s">
        <v>518</v>
      </c>
      <c r="P9404" t="s">
        <v>17015</v>
      </c>
      <c r="Q9404" t="s">
        <v>1836</v>
      </c>
      <c r="R9404" t="s">
        <v>17016</v>
      </c>
      <c r="S9404" t="s">
        <v>270</v>
      </c>
      <c r="T9404" t="b">
        <v>1</v>
      </c>
    </row>
    <row r="9405" spans="1:20" x14ac:dyDescent="0.25">
      <c r="A9405" t="s">
        <v>259</v>
      </c>
      <c r="B9405" t="s">
        <v>260</v>
      </c>
      <c r="C9405" t="s">
        <v>294</v>
      </c>
      <c r="D9405" t="s">
        <v>1832</v>
      </c>
      <c r="E9405" t="s">
        <v>5753</v>
      </c>
      <c r="F9405" t="s">
        <v>17013</v>
      </c>
      <c r="G9405" t="s">
        <v>17014</v>
      </c>
      <c r="H9405">
        <v>9.0399999999999994E-2</v>
      </c>
      <c r="I9405" t="s">
        <v>265</v>
      </c>
      <c r="J9405" t="s">
        <v>242</v>
      </c>
      <c r="K9405" t="s">
        <v>243</v>
      </c>
      <c r="L9405" t="s">
        <v>244</v>
      </c>
      <c r="M9405">
        <v>0</v>
      </c>
      <c r="N9405">
        <v>9.0399999999999994E-2</v>
      </c>
      <c r="O9405" t="s">
        <v>518</v>
      </c>
      <c r="P9405" t="s">
        <v>17015</v>
      </c>
      <c r="Q9405" t="s">
        <v>1836</v>
      </c>
      <c r="R9405" t="s">
        <v>17016</v>
      </c>
      <c r="S9405" t="s">
        <v>270</v>
      </c>
      <c r="T9405" t="b">
        <v>1</v>
      </c>
    </row>
    <row r="9406" spans="1:20" x14ac:dyDescent="0.25">
      <c r="A9406" t="s">
        <v>259</v>
      </c>
      <c r="B9406" t="s">
        <v>260</v>
      </c>
      <c r="C9406" t="s">
        <v>237</v>
      </c>
      <c r="D9406" t="s">
        <v>802</v>
      </c>
      <c r="E9406" t="s">
        <v>1057</v>
      </c>
      <c r="F9406" t="s">
        <v>1058</v>
      </c>
      <c r="G9406" t="s">
        <v>1059</v>
      </c>
      <c r="H9406">
        <v>0.79261199999999998</v>
      </c>
      <c r="I9406" t="s">
        <v>265</v>
      </c>
      <c r="J9406" t="s">
        <v>242</v>
      </c>
      <c r="K9406" t="s">
        <v>243</v>
      </c>
      <c r="L9406" t="s">
        <v>244</v>
      </c>
      <c r="M9406">
        <v>0</v>
      </c>
      <c r="N9406">
        <v>0.79261199999999998</v>
      </c>
      <c r="O9406" t="s">
        <v>372</v>
      </c>
      <c r="P9406" t="s">
        <v>17017</v>
      </c>
      <c r="Q9406" t="s">
        <v>806</v>
      </c>
      <c r="R9406" t="s">
        <v>17018</v>
      </c>
      <c r="S9406" t="s">
        <v>270</v>
      </c>
      <c r="T9406" t="b">
        <v>1</v>
      </c>
    </row>
    <row r="9407" spans="1:20" x14ac:dyDescent="0.25">
      <c r="A9407" t="s">
        <v>259</v>
      </c>
      <c r="B9407" t="s">
        <v>260</v>
      </c>
      <c r="C9407" t="s">
        <v>294</v>
      </c>
      <c r="D9407" t="s">
        <v>802</v>
      </c>
      <c r="E9407" t="s">
        <v>1057</v>
      </c>
      <c r="F9407" t="s">
        <v>1058</v>
      </c>
      <c r="G9407" t="s">
        <v>1059</v>
      </c>
      <c r="H9407">
        <v>0.30618499999999998</v>
      </c>
      <c r="I9407" t="s">
        <v>265</v>
      </c>
      <c r="J9407" t="s">
        <v>242</v>
      </c>
      <c r="K9407" t="s">
        <v>243</v>
      </c>
      <c r="L9407" t="s">
        <v>244</v>
      </c>
      <c r="M9407">
        <v>0</v>
      </c>
      <c r="N9407">
        <v>0.30618499999999998</v>
      </c>
      <c r="O9407" t="s">
        <v>372</v>
      </c>
      <c r="P9407" t="s">
        <v>17017</v>
      </c>
      <c r="Q9407" t="s">
        <v>806</v>
      </c>
      <c r="R9407" t="s">
        <v>17018</v>
      </c>
      <c r="S9407" t="s">
        <v>270</v>
      </c>
      <c r="T9407" t="b">
        <v>1</v>
      </c>
    </row>
    <row r="9408" spans="1:20" x14ac:dyDescent="0.25">
      <c r="A9408" t="s">
        <v>259</v>
      </c>
      <c r="B9408" t="s">
        <v>260</v>
      </c>
      <c r="C9408" t="s">
        <v>237</v>
      </c>
      <c r="D9408" t="s">
        <v>664</v>
      </c>
      <c r="E9408" t="s">
        <v>2137</v>
      </c>
      <c r="F9408" t="s">
        <v>2138</v>
      </c>
      <c r="G9408" t="s">
        <v>2138</v>
      </c>
      <c r="H9408">
        <v>4.992</v>
      </c>
      <c r="I9408" t="s">
        <v>265</v>
      </c>
      <c r="J9408" t="s">
        <v>242</v>
      </c>
      <c r="K9408" t="s">
        <v>243</v>
      </c>
      <c r="L9408" t="s">
        <v>244</v>
      </c>
      <c r="M9408">
        <v>0</v>
      </c>
      <c r="N9408">
        <v>4.992</v>
      </c>
      <c r="O9408" t="s">
        <v>324</v>
      </c>
      <c r="P9408" t="s">
        <v>17019</v>
      </c>
      <c r="Q9408" t="s">
        <v>668</v>
      </c>
      <c r="R9408" t="s">
        <v>17020</v>
      </c>
      <c r="S9408" t="s">
        <v>270</v>
      </c>
      <c r="T9408" t="b">
        <v>1</v>
      </c>
    </row>
    <row r="9409" spans="1:20" x14ac:dyDescent="0.25">
      <c r="A9409" t="s">
        <v>259</v>
      </c>
      <c r="B9409" t="s">
        <v>260</v>
      </c>
      <c r="C9409" t="s">
        <v>336</v>
      </c>
      <c r="D9409" t="s">
        <v>664</v>
      </c>
      <c r="E9409" t="s">
        <v>2137</v>
      </c>
      <c r="F9409" t="s">
        <v>2138</v>
      </c>
      <c r="G9409" t="s">
        <v>2138</v>
      </c>
      <c r="H9409">
        <v>27856</v>
      </c>
      <c r="I9409" t="s">
        <v>265</v>
      </c>
      <c r="J9409" t="s">
        <v>242</v>
      </c>
      <c r="K9409" t="s">
        <v>243</v>
      </c>
      <c r="L9409" t="s">
        <v>244</v>
      </c>
      <c r="M9409">
        <v>0</v>
      </c>
      <c r="N9409">
        <v>27856</v>
      </c>
      <c r="O9409" t="s">
        <v>10672</v>
      </c>
      <c r="P9409" t="s">
        <v>17019</v>
      </c>
      <c r="Q9409" t="s">
        <v>668</v>
      </c>
      <c r="R9409" t="s">
        <v>17021</v>
      </c>
      <c r="S9409" t="s">
        <v>270</v>
      </c>
      <c r="T9409" t="b">
        <v>1</v>
      </c>
    </row>
    <row r="9410" spans="1:20" x14ac:dyDescent="0.25">
      <c r="A9410" t="s">
        <v>259</v>
      </c>
      <c r="B9410" t="s">
        <v>260</v>
      </c>
      <c r="C9410" t="s">
        <v>336</v>
      </c>
      <c r="D9410" t="s">
        <v>664</v>
      </c>
      <c r="E9410" t="s">
        <v>2137</v>
      </c>
      <c r="F9410" t="s">
        <v>2138</v>
      </c>
      <c r="G9410" t="s">
        <v>2138</v>
      </c>
      <c r="H9410">
        <v>55493</v>
      </c>
      <c r="I9410" t="s">
        <v>265</v>
      </c>
      <c r="J9410" t="s">
        <v>242</v>
      </c>
      <c r="K9410" t="s">
        <v>243</v>
      </c>
      <c r="L9410" t="s">
        <v>244</v>
      </c>
      <c r="M9410">
        <v>0</v>
      </c>
      <c r="N9410">
        <v>55493</v>
      </c>
      <c r="O9410" t="s">
        <v>10672</v>
      </c>
      <c r="P9410" t="s">
        <v>17019</v>
      </c>
      <c r="Q9410" t="s">
        <v>668</v>
      </c>
      <c r="R9410" t="s">
        <v>17022</v>
      </c>
      <c r="S9410" t="s">
        <v>270</v>
      </c>
      <c r="T9410" t="b">
        <v>1</v>
      </c>
    </row>
    <row r="9411" spans="1:20" x14ac:dyDescent="0.25">
      <c r="A9411" t="s">
        <v>259</v>
      </c>
      <c r="B9411" t="s">
        <v>260</v>
      </c>
      <c r="C9411" t="s">
        <v>237</v>
      </c>
      <c r="D9411" t="s">
        <v>899</v>
      </c>
      <c r="E9411" t="s">
        <v>900</v>
      </c>
      <c r="F9411" t="s">
        <v>8603</v>
      </c>
      <c r="G9411" t="s">
        <v>11147</v>
      </c>
      <c r="H9411">
        <v>2.1110000000000002</v>
      </c>
      <c r="I9411" t="s">
        <v>265</v>
      </c>
      <c r="J9411" t="s">
        <v>242</v>
      </c>
      <c r="K9411" t="s">
        <v>243</v>
      </c>
      <c r="L9411" t="s">
        <v>244</v>
      </c>
      <c r="M9411">
        <v>0</v>
      </c>
      <c r="N9411">
        <v>2.1110000000000002</v>
      </c>
      <c r="O9411" t="s">
        <v>2659</v>
      </c>
      <c r="P9411" t="s">
        <v>9598</v>
      </c>
      <c r="Q9411" t="s">
        <v>904</v>
      </c>
      <c r="R9411" t="s">
        <v>17023</v>
      </c>
      <c r="S9411" t="s">
        <v>270</v>
      </c>
      <c r="T9411" t="b">
        <v>1</v>
      </c>
    </row>
    <row r="9412" spans="1:20" x14ac:dyDescent="0.25">
      <c r="A9412" t="s">
        <v>259</v>
      </c>
      <c r="B9412" t="s">
        <v>260</v>
      </c>
      <c r="C9412" t="s">
        <v>294</v>
      </c>
      <c r="D9412" t="s">
        <v>899</v>
      </c>
      <c r="E9412" t="s">
        <v>900</v>
      </c>
      <c r="F9412" t="s">
        <v>8603</v>
      </c>
      <c r="G9412" t="s">
        <v>11147</v>
      </c>
      <c r="H9412">
        <v>1.542</v>
      </c>
      <c r="I9412" t="s">
        <v>265</v>
      </c>
      <c r="J9412" t="s">
        <v>242</v>
      </c>
      <c r="K9412" t="s">
        <v>243</v>
      </c>
      <c r="L9412" t="s">
        <v>244</v>
      </c>
      <c r="M9412">
        <v>0</v>
      </c>
      <c r="N9412">
        <v>1.542</v>
      </c>
      <c r="O9412" t="s">
        <v>2659</v>
      </c>
      <c r="P9412" t="s">
        <v>9598</v>
      </c>
      <c r="Q9412" t="s">
        <v>904</v>
      </c>
      <c r="R9412" t="s">
        <v>17023</v>
      </c>
      <c r="S9412" t="s">
        <v>270</v>
      </c>
      <c r="T9412" t="b">
        <v>1</v>
      </c>
    </row>
    <row r="9413" spans="1:20" x14ac:dyDescent="0.25">
      <c r="A9413" t="s">
        <v>259</v>
      </c>
      <c r="B9413" t="s">
        <v>260</v>
      </c>
      <c r="C9413" t="s">
        <v>237</v>
      </c>
      <c r="D9413" t="s">
        <v>969</v>
      </c>
      <c r="E9413" t="s">
        <v>11689</v>
      </c>
      <c r="F9413" t="s">
        <v>11690</v>
      </c>
      <c r="G9413" t="s">
        <v>11690</v>
      </c>
      <c r="H9413">
        <v>0.13500000000000001</v>
      </c>
      <c r="I9413" t="s">
        <v>265</v>
      </c>
      <c r="J9413" t="s">
        <v>242</v>
      </c>
      <c r="K9413" t="s">
        <v>243</v>
      </c>
      <c r="L9413" t="s">
        <v>244</v>
      </c>
      <c r="M9413">
        <v>0</v>
      </c>
      <c r="N9413">
        <v>0.13500000000000001</v>
      </c>
      <c r="O9413" t="s">
        <v>324</v>
      </c>
      <c r="P9413" t="s">
        <v>17024</v>
      </c>
      <c r="Q9413" t="s">
        <v>973</v>
      </c>
      <c r="R9413" t="s">
        <v>17025</v>
      </c>
      <c r="S9413" t="s">
        <v>270</v>
      </c>
      <c r="T9413" t="b">
        <v>1</v>
      </c>
    </row>
    <row r="9414" spans="1:20" x14ac:dyDescent="0.25">
      <c r="A9414" t="s">
        <v>236</v>
      </c>
      <c r="B9414" t="s">
        <v>615</v>
      </c>
      <c r="C9414" t="s">
        <v>237</v>
      </c>
      <c r="D9414" t="s">
        <v>615</v>
      </c>
      <c r="F9414" t="s">
        <v>7181</v>
      </c>
      <c r="G9414" t="s">
        <v>17026</v>
      </c>
      <c r="H9414">
        <v>0.13800000000000001</v>
      </c>
      <c r="I9414" t="s">
        <v>618</v>
      </c>
      <c r="J9414" t="s">
        <v>242</v>
      </c>
      <c r="K9414" t="s">
        <v>243</v>
      </c>
      <c r="L9414" t="s">
        <v>244</v>
      </c>
      <c r="M9414">
        <v>0</v>
      </c>
      <c r="N9414">
        <v>0.13800000000000001</v>
      </c>
      <c r="O9414" t="s">
        <v>432</v>
      </c>
      <c r="P9414" t="s">
        <v>17027</v>
      </c>
      <c r="Q9414" t="s">
        <v>621</v>
      </c>
      <c r="R9414" t="s">
        <v>7184</v>
      </c>
      <c r="S9414" t="s">
        <v>623</v>
      </c>
      <c r="T9414" t="b">
        <v>1</v>
      </c>
    </row>
    <row r="9415" spans="1:20" x14ac:dyDescent="0.25">
      <c r="A9415" t="s">
        <v>259</v>
      </c>
      <c r="B9415" t="s">
        <v>260</v>
      </c>
      <c r="C9415" t="s">
        <v>237</v>
      </c>
      <c r="D9415" t="s">
        <v>2380</v>
      </c>
      <c r="E9415" t="s">
        <v>4363</v>
      </c>
      <c r="F9415" t="s">
        <v>5127</v>
      </c>
      <c r="G9415" t="s">
        <v>5128</v>
      </c>
      <c r="H9415">
        <v>0.82599999999999996</v>
      </c>
      <c r="I9415" t="s">
        <v>265</v>
      </c>
      <c r="J9415" t="s">
        <v>242</v>
      </c>
      <c r="K9415" t="s">
        <v>243</v>
      </c>
      <c r="L9415" t="s">
        <v>244</v>
      </c>
      <c r="M9415">
        <v>0</v>
      </c>
      <c r="N9415">
        <v>0.82599999999999996</v>
      </c>
      <c r="O9415" t="s">
        <v>331</v>
      </c>
      <c r="P9415" t="s">
        <v>17028</v>
      </c>
      <c r="Q9415" t="s">
        <v>2384</v>
      </c>
      <c r="R9415" t="s">
        <v>17029</v>
      </c>
      <c r="S9415" t="s">
        <v>270</v>
      </c>
      <c r="T9415" t="b">
        <v>1</v>
      </c>
    </row>
    <row r="9416" spans="1:20" x14ac:dyDescent="0.25">
      <c r="A9416" t="s">
        <v>259</v>
      </c>
      <c r="B9416" t="s">
        <v>260</v>
      </c>
      <c r="C9416" t="s">
        <v>237</v>
      </c>
      <c r="D9416" t="s">
        <v>884</v>
      </c>
      <c r="E9416" t="s">
        <v>4363</v>
      </c>
      <c r="F9416" t="s">
        <v>5127</v>
      </c>
      <c r="G9416" t="s">
        <v>5128</v>
      </c>
      <c r="H9416">
        <v>3.4180000000000001</v>
      </c>
      <c r="I9416" t="s">
        <v>265</v>
      </c>
      <c r="J9416" t="s">
        <v>242</v>
      </c>
      <c r="K9416" t="s">
        <v>243</v>
      </c>
      <c r="L9416" t="s">
        <v>244</v>
      </c>
      <c r="M9416">
        <v>0</v>
      </c>
      <c r="N9416">
        <v>3.4180000000000001</v>
      </c>
      <c r="O9416" t="s">
        <v>372</v>
      </c>
      <c r="P9416" t="s">
        <v>17030</v>
      </c>
      <c r="Q9416" t="s">
        <v>889</v>
      </c>
      <c r="R9416" t="s">
        <v>17031</v>
      </c>
      <c r="S9416" t="s">
        <v>270</v>
      </c>
      <c r="T9416" t="b">
        <v>1</v>
      </c>
    </row>
    <row r="9417" spans="1:20" x14ac:dyDescent="0.25">
      <c r="A9417" t="s">
        <v>259</v>
      </c>
      <c r="B9417" t="s">
        <v>260</v>
      </c>
      <c r="C9417" t="s">
        <v>237</v>
      </c>
      <c r="D9417" t="s">
        <v>1786</v>
      </c>
      <c r="E9417" t="s">
        <v>6362</v>
      </c>
      <c r="F9417" t="s">
        <v>15621</v>
      </c>
      <c r="G9417" t="s">
        <v>15621</v>
      </c>
      <c r="H9417">
        <v>2.79</v>
      </c>
      <c r="I9417" t="s">
        <v>265</v>
      </c>
      <c r="J9417" t="s">
        <v>242</v>
      </c>
      <c r="K9417" t="s">
        <v>243</v>
      </c>
      <c r="L9417" t="s">
        <v>244</v>
      </c>
      <c r="M9417">
        <v>0</v>
      </c>
      <c r="N9417">
        <v>2.79</v>
      </c>
      <c r="O9417" t="s">
        <v>324</v>
      </c>
      <c r="P9417" t="s">
        <v>17032</v>
      </c>
      <c r="Q9417" t="s">
        <v>1790</v>
      </c>
      <c r="R9417" t="s">
        <v>17033</v>
      </c>
      <c r="S9417" t="s">
        <v>270</v>
      </c>
      <c r="T9417" t="b">
        <v>1</v>
      </c>
    </row>
    <row r="9418" spans="1:20" x14ac:dyDescent="0.25">
      <c r="A9418" t="s">
        <v>259</v>
      </c>
      <c r="B9418" t="s">
        <v>260</v>
      </c>
      <c r="C9418" t="s">
        <v>294</v>
      </c>
      <c r="D9418" t="s">
        <v>1786</v>
      </c>
      <c r="E9418" t="s">
        <v>6362</v>
      </c>
      <c r="F9418" t="s">
        <v>15621</v>
      </c>
      <c r="G9418" t="s">
        <v>15621</v>
      </c>
      <c r="H9418">
        <v>0.80600000000000005</v>
      </c>
      <c r="I9418" t="s">
        <v>265</v>
      </c>
      <c r="J9418" t="s">
        <v>242</v>
      </c>
      <c r="K9418" t="s">
        <v>243</v>
      </c>
      <c r="L9418" t="s">
        <v>244</v>
      </c>
      <c r="M9418">
        <v>0</v>
      </c>
      <c r="N9418">
        <v>0.80600000000000005</v>
      </c>
      <c r="O9418" t="s">
        <v>324</v>
      </c>
      <c r="P9418" t="s">
        <v>17032</v>
      </c>
      <c r="Q9418" t="s">
        <v>1790</v>
      </c>
      <c r="R9418" t="s">
        <v>17033</v>
      </c>
      <c r="S9418" t="s">
        <v>270</v>
      </c>
      <c r="T9418" t="b">
        <v>1</v>
      </c>
    </row>
    <row r="9419" spans="1:20" x14ac:dyDescent="0.25">
      <c r="A9419" t="s">
        <v>259</v>
      </c>
      <c r="B9419" t="s">
        <v>260</v>
      </c>
      <c r="C9419" t="s">
        <v>237</v>
      </c>
      <c r="D9419" t="s">
        <v>406</v>
      </c>
      <c r="E9419" t="s">
        <v>4046</v>
      </c>
      <c r="F9419" t="s">
        <v>6767</v>
      </c>
      <c r="G9419" t="s">
        <v>6767</v>
      </c>
      <c r="H9419">
        <v>3.371</v>
      </c>
      <c r="I9419" t="s">
        <v>265</v>
      </c>
      <c r="J9419" t="s">
        <v>242</v>
      </c>
      <c r="K9419" t="s">
        <v>243</v>
      </c>
      <c r="L9419" t="s">
        <v>244</v>
      </c>
      <c r="M9419">
        <v>0</v>
      </c>
      <c r="N9419">
        <v>3.371</v>
      </c>
      <c r="O9419" t="s">
        <v>428</v>
      </c>
      <c r="P9419" t="s">
        <v>14795</v>
      </c>
      <c r="Q9419" t="s">
        <v>410</v>
      </c>
      <c r="R9419" t="s">
        <v>17034</v>
      </c>
      <c r="S9419" t="s">
        <v>270</v>
      </c>
      <c r="T9419" t="b">
        <v>0</v>
      </c>
    </row>
    <row r="9420" spans="1:20" x14ac:dyDescent="0.25">
      <c r="A9420" t="s">
        <v>259</v>
      </c>
      <c r="B9420" t="s">
        <v>260</v>
      </c>
      <c r="C9420" t="s">
        <v>294</v>
      </c>
      <c r="D9420" t="s">
        <v>406</v>
      </c>
      <c r="E9420" t="s">
        <v>4046</v>
      </c>
      <c r="F9420" t="s">
        <v>6767</v>
      </c>
      <c r="G9420" t="s">
        <v>6767</v>
      </c>
      <c r="H9420">
        <v>1.2292000000000001</v>
      </c>
      <c r="I9420" t="s">
        <v>265</v>
      </c>
      <c r="J9420" t="s">
        <v>242</v>
      </c>
      <c r="K9420" t="s">
        <v>243</v>
      </c>
      <c r="L9420" t="s">
        <v>244</v>
      </c>
      <c r="M9420">
        <v>0</v>
      </c>
      <c r="N9420">
        <v>1.2292000000000001</v>
      </c>
      <c r="O9420" t="s">
        <v>1336</v>
      </c>
      <c r="P9420" t="s">
        <v>14795</v>
      </c>
      <c r="Q9420" t="s">
        <v>410</v>
      </c>
      <c r="R9420" t="s">
        <v>17034</v>
      </c>
      <c r="S9420" t="s">
        <v>270</v>
      </c>
      <c r="T9420" t="b">
        <v>0</v>
      </c>
    </row>
    <row r="9421" spans="1:20" x14ac:dyDescent="0.25">
      <c r="A9421" t="s">
        <v>259</v>
      </c>
      <c r="B9421" t="s">
        <v>260</v>
      </c>
      <c r="C9421" t="s">
        <v>237</v>
      </c>
      <c r="D9421" t="s">
        <v>524</v>
      </c>
      <c r="E9421" t="s">
        <v>5885</v>
      </c>
      <c r="F9421" t="s">
        <v>5885</v>
      </c>
      <c r="G9421" t="s">
        <v>5886</v>
      </c>
      <c r="H9421">
        <v>1.048</v>
      </c>
      <c r="I9421" t="s">
        <v>265</v>
      </c>
      <c r="J9421" t="s">
        <v>242</v>
      </c>
      <c r="K9421" t="s">
        <v>243</v>
      </c>
      <c r="L9421" t="s">
        <v>244</v>
      </c>
      <c r="M9421">
        <v>0</v>
      </c>
      <c r="N9421">
        <v>1.048</v>
      </c>
      <c r="O9421" t="s">
        <v>266</v>
      </c>
      <c r="P9421" t="s">
        <v>17035</v>
      </c>
      <c r="Q9421" t="s">
        <v>528</v>
      </c>
      <c r="R9421" t="s">
        <v>17036</v>
      </c>
      <c r="S9421" t="s">
        <v>270</v>
      </c>
      <c r="T9421" t="b">
        <v>1</v>
      </c>
    </row>
    <row r="9422" spans="1:20" x14ac:dyDescent="0.25">
      <c r="A9422" t="s">
        <v>259</v>
      </c>
      <c r="B9422" t="s">
        <v>260</v>
      </c>
      <c r="C9422" t="s">
        <v>237</v>
      </c>
      <c r="D9422" t="s">
        <v>980</v>
      </c>
      <c r="E9422" t="s">
        <v>719</v>
      </c>
      <c r="F9422" t="s">
        <v>12083</v>
      </c>
      <c r="G9422" t="s">
        <v>12084</v>
      </c>
      <c r="H9422">
        <v>0.64070400000000005</v>
      </c>
      <c r="I9422" t="s">
        <v>265</v>
      </c>
      <c r="J9422" t="s">
        <v>242</v>
      </c>
      <c r="K9422" t="s">
        <v>243</v>
      </c>
      <c r="L9422" t="s">
        <v>244</v>
      </c>
      <c r="M9422">
        <v>0</v>
      </c>
      <c r="N9422">
        <v>0.64070400000000005</v>
      </c>
      <c r="O9422" t="s">
        <v>372</v>
      </c>
      <c r="P9422" t="s">
        <v>17037</v>
      </c>
      <c r="Q9422" t="s">
        <v>985</v>
      </c>
      <c r="R9422" t="s">
        <v>17038</v>
      </c>
      <c r="S9422" t="s">
        <v>270</v>
      </c>
      <c r="T9422" t="b">
        <v>1</v>
      </c>
    </row>
    <row r="9423" spans="1:20" x14ac:dyDescent="0.25">
      <c r="A9423" t="s">
        <v>259</v>
      </c>
      <c r="B9423" t="s">
        <v>260</v>
      </c>
      <c r="C9423" t="s">
        <v>294</v>
      </c>
      <c r="D9423" t="s">
        <v>980</v>
      </c>
      <c r="E9423" t="s">
        <v>719</v>
      </c>
      <c r="F9423" t="s">
        <v>12083</v>
      </c>
      <c r="G9423" t="s">
        <v>12084</v>
      </c>
      <c r="H9423">
        <v>0.28723199999999999</v>
      </c>
      <c r="I9423" t="s">
        <v>265</v>
      </c>
      <c r="J9423" t="s">
        <v>242</v>
      </c>
      <c r="K9423" t="s">
        <v>243</v>
      </c>
      <c r="L9423" t="s">
        <v>244</v>
      </c>
      <c r="M9423">
        <v>0</v>
      </c>
      <c r="N9423">
        <v>0.28723199999999999</v>
      </c>
      <c r="O9423" t="s">
        <v>372</v>
      </c>
      <c r="P9423" t="s">
        <v>17037</v>
      </c>
      <c r="Q9423" t="s">
        <v>985</v>
      </c>
      <c r="R9423" t="s">
        <v>17038</v>
      </c>
      <c r="S9423" t="s">
        <v>270</v>
      </c>
      <c r="T9423" t="b">
        <v>1</v>
      </c>
    </row>
    <row r="9424" spans="1:20" x14ac:dyDescent="0.25">
      <c r="A9424" t="s">
        <v>259</v>
      </c>
      <c r="B9424" t="s">
        <v>260</v>
      </c>
      <c r="C9424" t="s">
        <v>237</v>
      </c>
      <c r="D9424" t="s">
        <v>635</v>
      </c>
      <c r="E9424" t="s">
        <v>636</v>
      </c>
      <c r="F9424" t="s">
        <v>16563</v>
      </c>
      <c r="G9424" t="s">
        <v>16563</v>
      </c>
      <c r="H9424">
        <v>0.57599999999999996</v>
      </c>
      <c r="I9424" t="s">
        <v>265</v>
      </c>
      <c r="J9424" t="s">
        <v>242</v>
      </c>
      <c r="K9424" t="s">
        <v>243</v>
      </c>
      <c r="L9424" t="s">
        <v>244</v>
      </c>
      <c r="M9424">
        <v>0</v>
      </c>
      <c r="N9424">
        <v>0.57599999999999996</v>
      </c>
      <c r="O9424" t="s">
        <v>372</v>
      </c>
      <c r="P9424" t="s">
        <v>17039</v>
      </c>
      <c r="Q9424" t="s">
        <v>639</v>
      </c>
      <c r="R9424" t="s">
        <v>17040</v>
      </c>
      <c r="S9424" t="s">
        <v>270</v>
      </c>
      <c r="T9424" t="b">
        <v>1</v>
      </c>
    </row>
    <row r="9425" spans="1:20" x14ac:dyDescent="0.25">
      <c r="A9425" t="s">
        <v>259</v>
      </c>
      <c r="B9425" t="s">
        <v>260</v>
      </c>
      <c r="C9425" t="s">
        <v>237</v>
      </c>
      <c r="D9425" t="s">
        <v>627</v>
      </c>
      <c r="E9425" t="s">
        <v>8925</v>
      </c>
      <c r="F9425" t="s">
        <v>8926</v>
      </c>
      <c r="G9425" t="s">
        <v>8926</v>
      </c>
      <c r="H9425">
        <v>4.6079999999999997</v>
      </c>
      <c r="I9425" t="s">
        <v>265</v>
      </c>
      <c r="J9425" t="s">
        <v>242</v>
      </c>
      <c r="K9425" t="s">
        <v>243</v>
      </c>
      <c r="L9425" t="s">
        <v>244</v>
      </c>
      <c r="M9425">
        <v>0</v>
      </c>
      <c r="N9425">
        <v>4.6079999999999997</v>
      </c>
      <c r="O9425" t="s">
        <v>324</v>
      </c>
      <c r="P9425" t="s">
        <v>12507</v>
      </c>
      <c r="Q9425" t="s">
        <v>631</v>
      </c>
      <c r="R9425" t="s">
        <v>17041</v>
      </c>
      <c r="S9425" t="s">
        <v>270</v>
      </c>
      <c r="T9425" t="b">
        <v>0</v>
      </c>
    </row>
    <row r="9426" spans="1:20" x14ac:dyDescent="0.25">
      <c r="A9426" t="s">
        <v>259</v>
      </c>
      <c r="B9426" t="s">
        <v>260</v>
      </c>
      <c r="C9426" t="s">
        <v>336</v>
      </c>
      <c r="D9426" t="s">
        <v>627</v>
      </c>
      <c r="E9426" t="s">
        <v>8925</v>
      </c>
      <c r="F9426" t="s">
        <v>8926</v>
      </c>
      <c r="G9426" t="s">
        <v>8926</v>
      </c>
      <c r="H9426">
        <v>23816</v>
      </c>
      <c r="I9426" t="s">
        <v>265</v>
      </c>
      <c r="J9426" t="s">
        <v>242</v>
      </c>
      <c r="K9426" t="s">
        <v>243</v>
      </c>
      <c r="L9426" t="s">
        <v>244</v>
      </c>
      <c r="M9426">
        <v>0</v>
      </c>
      <c r="N9426">
        <v>23816</v>
      </c>
      <c r="O9426" t="s">
        <v>324</v>
      </c>
      <c r="P9426" t="s">
        <v>12507</v>
      </c>
      <c r="Q9426" t="s">
        <v>631</v>
      </c>
      <c r="R9426" t="s">
        <v>17042</v>
      </c>
      <c r="S9426" t="s">
        <v>270</v>
      </c>
      <c r="T9426" t="b">
        <v>0</v>
      </c>
    </row>
    <row r="9427" spans="1:20" x14ac:dyDescent="0.25">
      <c r="A9427" t="s">
        <v>259</v>
      </c>
      <c r="B9427" t="s">
        <v>260</v>
      </c>
      <c r="C9427" t="s">
        <v>336</v>
      </c>
      <c r="D9427" t="s">
        <v>627</v>
      </c>
      <c r="E9427" t="s">
        <v>8925</v>
      </c>
      <c r="F9427" t="s">
        <v>8926</v>
      </c>
      <c r="G9427" t="s">
        <v>8926</v>
      </c>
      <c r="H9427">
        <v>46017</v>
      </c>
      <c r="I9427" t="s">
        <v>265</v>
      </c>
      <c r="J9427" t="s">
        <v>242</v>
      </c>
      <c r="K9427" t="s">
        <v>243</v>
      </c>
      <c r="L9427" t="s">
        <v>244</v>
      </c>
      <c r="M9427">
        <v>0</v>
      </c>
      <c r="N9427">
        <v>46017</v>
      </c>
      <c r="O9427" t="s">
        <v>324</v>
      </c>
      <c r="P9427" t="s">
        <v>12507</v>
      </c>
      <c r="Q9427" t="s">
        <v>631</v>
      </c>
      <c r="R9427" t="s">
        <v>17043</v>
      </c>
      <c r="S9427" t="s">
        <v>270</v>
      </c>
      <c r="T9427" t="b">
        <v>0</v>
      </c>
    </row>
    <row r="9428" spans="1:20" x14ac:dyDescent="0.25">
      <c r="A9428" t="s">
        <v>236</v>
      </c>
      <c r="B9428" t="s">
        <v>236</v>
      </c>
      <c r="C9428" t="s">
        <v>336</v>
      </c>
      <c r="D9428" t="s">
        <v>1295</v>
      </c>
      <c r="E9428" t="s">
        <v>17044</v>
      </c>
      <c r="F9428" t="s">
        <v>17045</v>
      </c>
      <c r="G9428" t="s">
        <v>17046</v>
      </c>
      <c r="H9428">
        <v>27316</v>
      </c>
      <c r="I9428" t="s">
        <v>341</v>
      </c>
      <c r="J9428" t="s">
        <v>242</v>
      </c>
      <c r="K9428" t="s">
        <v>243</v>
      </c>
      <c r="L9428" t="s">
        <v>244</v>
      </c>
      <c r="M9428">
        <v>0</v>
      </c>
      <c r="N9428">
        <v>27316</v>
      </c>
      <c r="O9428" t="s">
        <v>476</v>
      </c>
      <c r="P9428" t="s">
        <v>14704</v>
      </c>
      <c r="Q9428" t="s">
        <v>1300</v>
      </c>
      <c r="R9428" t="s">
        <v>17047</v>
      </c>
      <c r="S9428" t="s">
        <v>249</v>
      </c>
      <c r="T9428" t="b">
        <v>0</v>
      </c>
    </row>
    <row r="9429" spans="1:20" x14ac:dyDescent="0.25">
      <c r="A9429" t="s">
        <v>236</v>
      </c>
      <c r="B9429" t="s">
        <v>236</v>
      </c>
      <c r="C9429" t="s">
        <v>336</v>
      </c>
      <c r="D9429" t="s">
        <v>1295</v>
      </c>
      <c r="E9429" t="s">
        <v>17044</v>
      </c>
      <c r="F9429" t="s">
        <v>17045</v>
      </c>
      <c r="G9429" t="s">
        <v>17046</v>
      </c>
      <c r="H9429">
        <v>67240</v>
      </c>
      <c r="I9429" t="s">
        <v>341</v>
      </c>
      <c r="J9429" t="s">
        <v>242</v>
      </c>
      <c r="K9429" t="s">
        <v>243</v>
      </c>
      <c r="L9429" t="s">
        <v>244</v>
      </c>
      <c r="M9429">
        <v>0</v>
      </c>
      <c r="N9429">
        <v>67240</v>
      </c>
      <c r="O9429" t="s">
        <v>476</v>
      </c>
      <c r="P9429" t="s">
        <v>14704</v>
      </c>
      <c r="Q9429" t="s">
        <v>1300</v>
      </c>
      <c r="R9429" t="s">
        <v>17048</v>
      </c>
      <c r="S9429" t="s">
        <v>249</v>
      </c>
      <c r="T9429" t="b">
        <v>0</v>
      </c>
    </row>
    <row r="9430" spans="1:20" x14ac:dyDescent="0.25">
      <c r="A9430" t="s">
        <v>236</v>
      </c>
      <c r="B9430" t="s">
        <v>236</v>
      </c>
      <c r="C9430" t="s">
        <v>237</v>
      </c>
      <c r="D9430" t="s">
        <v>4909</v>
      </c>
      <c r="F9430" t="s">
        <v>356</v>
      </c>
      <c r="G9430" t="s">
        <v>17049</v>
      </c>
      <c r="H9430">
        <v>3.6000000000000002E-4</v>
      </c>
      <c r="I9430" t="s">
        <v>254</v>
      </c>
      <c r="J9430" t="s">
        <v>242</v>
      </c>
      <c r="K9430" t="s">
        <v>243</v>
      </c>
      <c r="L9430" t="s">
        <v>244</v>
      </c>
      <c r="M9430">
        <v>0</v>
      </c>
      <c r="N9430">
        <v>3.6000000000000002E-4</v>
      </c>
      <c r="O9430" t="s">
        <v>365</v>
      </c>
      <c r="P9430" t="s">
        <v>8156</v>
      </c>
      <c r="Q9430" t="s">
        <v>4912</v>
      </c>
      <c r="R9430" t="s">
        <v>4913</v>
      </c>
      <c r="S9430" t="s">
        <v>249</v>
      </c>
      <c r="T9430" t="b">
        <v>0</v>
      </c>
    </row>
    <row r="9431" spans="1:20" x14ac:dyDescent="0.25">
      <c r="A9431" t="s">
        <v>236</v>
      </c>
      <c r="B9431" t="s">
        <v>236</v>
      </c>
      <c r="C9431" t="s">
        <v>336</v>
      </c>
      <c r="D9431" t="s">
        <v>3096</v>
      </c>
      <c r="E9431" t="s">
        <v>17050</v>
      </c>
      <c r="F9431" t="s">
        <v>17051</v>
      </c>
      <c r="G9431" t="s">
        <v>17052</v>
      </c>
      <c r="H9431">
        <v>406327</v>
      </c>
      <c r="I9431" t="s">
        <v>341</v>
      </c>
      <c r="J9431" t="s">
        <v>242</v>
      </c>
      <c r="K9431" t="s">
        <v>243</v>
      </c>
      <c r="L9431" t="s">
        <v>244</v>
      </c>
      <c r="M9431">
        <v>0</v>
      </c>
      <c r="N9431">
        <v>406327</v>
      </c>
      <c r="O9431" t="s">
        <v>697</v>
      </c>
      <c r="P9431" t="s">
        <v>12399</v>
      </c>
      <c r="Q9431" t="s">
        <v>3101</v>
      </c>
      <c r="R9431" t="s">
        <v>17053</v>
      </c>
      <c r="S9431" t="s">
        <v>249</v>
      </c>
      <c r="T9431" t="b">
        <v>0</v>
      </c>
    </row>
    <row r="9432" spans="1:20" x14ac:dyDescent="0.25">
      <c r="A9432" t="s">
        <v>236</v>
      </c>
      <c r="B9432" t="s">
        <v>236</v>
      </c>
      <c r="C9432" t="s">
        <v>336</v>
      </c>
      <c r="D9432" t="s">
        <v>3096</v>
      </c>
      <c r="E9432" t="s">
        <v>17050</v>
      </c>
      <c r="F9432" t="s">
        <v>17051</v>
      </c>
      <c r="G9432" t="s">
        <v>17052</v>
      </c>
      <c r="H9432">
        <v>968935</v>
      </c>
      <c r="I9432" t="s">
        <v>341</v>
      </c>
      <c r="J9432" t="s">
        <v>242</v>
      </c>
      <c r="K9432" t="s">
        <v>243</v>
      </c>
      <c r="L9432" t="s">
        <v>244</v>
      </c>
      <c r="M9432">
        <v>0</v>
      </c>
      <c r="N9432">
        <v>968935</v>
      </c>
      <c r="O9432" t="s">
        <v>697</v>
      </c>
      <c r="P9432" t="s">
        <v>12399</v>
      </c>
      <c r="Q9432" t="s">
        <v>3101</v>
      </c>
      <c r="R9432" t="s">
        <v>17054</v>
      </c>
      <c r="S9432" t="s">
        <v>249</v>
      </c>
      <c r="T9432" t="b">
        <v>0</v>
      </c>
    </row>
    <row r="9433" spans="1:20" x14ac:dyDescent="0.25">
      <c r="A9433" t="s">
        <v>236</v>
      </c>
      <c r="B9433" t="s">
        <v>236</v>
      </c>
      <c r="C9433" t="s">
        <v>237</v>
      </c>
      <c r="D9433" t="s">
        <v>483</v>
      </c>
      <c r="F9433" t="s">
        <v>363</v>
      </c>
      <c r="G9433" t="s">
        <v>17055</v>
      </c>
      <c r="H9433">
        <v>0.03</v>
      </c>
      <c r="I9433" t="s">
        <v>254</v>
      </c>
      <c r="J9433" t="s">
        <v>242</v>
      </c>
      <c r="K9433" t="s">
        <v>243</v>
      </c>
      <c r="L9433" t="s">
        <v>244</v>
      </c>
      <c r="M9433">
        <v>0</v>
      </c>
      <c r="N9433">
        <v>0.03</v>
      </c>
      <c r="O9433" t="s">
        <v>690</v>
      </c>
      <c r="P9433" t="s">
        <v>17056</v>
      </c>
      <c r="Q9433" t="s">
        <v>488</v>
      </c>
      <c r="R9433" t="s">
        <v>1056</v>
      </c>
      <c r="S9433" t="s">
        <v>249</v>
      </c>
      <c r="T9433" t="b">
        <v>1</v>
      </c>
    </row>
    <row r="9434" spans="1:20" x14ac:dyDescent="0.25">
      <c r="A9434" t="s">
        <v>236</v>
      </c>
      <c r="B9434" t="s">
        <v>236</v>
      </c>
      <c r="C9434" t="s">
        <v>237</v>
      </c>
      <c r="D9434" t="s">
        <v>566</v>
      </c>
      <c r="F9434" t="s">
        <v>544</v>
      </c>
      <c r="G9434" t="s">
        <v>1406</v>
      </c>
      <c r="H9434">
        <v>2E-3</v>
      </c>
      <c r="I9434" t="s">
        <v>241</v>
      </c>
      <c r="J9434" t="s">
        <v>242</v>
      </c>
      <c r="K9434" t="s">
        <v>243</v>
      </c>
      <c r="L9434" t="s">
        <v>244</v>
      </c>
      <c r="M9434">
        <v>0</v>
      </c>
      <c r="N9434">
        <v>2E-3</v>
      </c>
      <c r="O9434" t="s">
        <v>2720</v>
      </c>
      <c r="P9434" t="s">
        <v>5666</v>
      </c>
      <c r="Q9434" t="s">
        <v>571</v>
      </c>
      <c r="R9434" t="s">
        <v>4333</v>
      </c>
      <c r="S9434" t="s">
        <v>249</v>
      </c>
      <c r="T9434" t="b">
        <v>0</v>
      </c>
    </row>
    <row r="9435" spans="1:20" x14ac:dyDescent="0.25">
      <c r="A9435" t="s">
        <v>259</v>
      </c>
      <c r="B9435" t="s">
        <v>260</v>
      </c>
      <c r="C9435" t="s">
        <v>237</v>
      </c>
      <c r="D9435" t="s">
        <v>891</v>
      </c>
      <c r="E9435" t="s">
        <v>1057</v>
      </c>
      <c r="F9435" t="s">
        <v>1057</v>
      </c>
      <c r="G9435" t="s">
        <v>13015</v>
      </c>
      <c r="H9435">
        <v>2.7120000000000002</v>
      </c>
      <c r="I9435" t="s">
        <v>265</v>
      </c>
      <c r="J9435" t="s">
        <v>242</v>
      </c>
      <c r="K9435" t="s">
        <v>243</v>
      </c>
      <c r="L9435" t="s">
        <v>244</v>
      </c>
      <c r="M9435">
        <v>0</v>
      </c>
      <c r="N9435">
        <v>2.7120000000000002</v>
      </c>
      <c r="O9435" t="s">
        <v>324</v>
      </c>
      <c r="P9435" t="s">
        <v>17057</v>
      </c>
      <c r="Q9435" t="s">
        <v>895</v>
      </c>
      <c r="R9435" t="s">
        <v>17058</v>
      </c>
      <c r="S9435" t="s">
        <v>270</v>
      </c>
      <c r="T9435" t="b">
        <v>1</v>
      </c>
    </row>
    <row r="9436" spans="1:20" x14ac:dyDescent="0.25">
      <c r="A9436" t="s">
        <v>259</v>
      </c>
      <c r="B9436" t="s">
        <v>260</v>
      </c>
      <c r="C9436" t="s">
        <v>336</v>
      </c>
      <c r="D9436" t="s">
        <v>891</v>
      </c>
      <c r="E9436" t="s">
        <v>1057</v>
      </c>
      <c r="F9436" t="s">
        <v>1057</v>
      </c>
      <c r="G9436" t="s">
        <v>13015</v>
      </c>
      <c r="H9436">
        <v>14017</v>
      </c>
      <c r="I9436" t="s">
        <v>265</v>
      </c>
      <c r="J9436" t="s">
        <v>242</v>
      </c>
      <c r="K9436" t="s">
        <v>243</v>
      </c>
      <c r="L9436" t="s">
        <v>244</v>
      </c>
      <c r="M9436">
        <v>0</v>
      </c>
      <c r="N9436">
        <v>14017</v>
      </c>
      <c r="O9436" t="s">
        <v>324</v>
      </c>
      <c r="P9436" t="s">
        <v>17057</v>
      </c>
      <c r="Q9436" t="s">
        <v>895</v>
      </c>
      <c r="R9436" t="s">
        <v>17059</v>
      </c>
      <c r="S9436" t="s">
        <v>270</v>
      </c>
      <c r="T9436" t="b">
        <v>1</v>
      </c>
    </row>
    <row r="9437" spans="1:20" x14ac:dyDescent="0.25">
      <c r="A9437" t="s">
        <v>259</v>
      </c>
      <c r="B9437" t="s">
        <v>260</v>
      </c>
      <c r="C9437" t="s">
        <v>336</v>
      </c>
      <c r="D9437" t="s">
        <v>891</v>
      </c>
      <c r="E9437" t="s">
        <v>1057</v>
      </c>
      <c r="F9437" t="s">
        <v>1057</v>
      </c>
      <c r="G9437" t="s">
        <v>13015</v>
      </c>
      <c r="H9437">
        <v>27083</v>
      </c>
      <c r="I9437" t="s">
        <v>265</v>
      </c>
      <c r="J9437" t="s">
        <v>242</v>
      </c>
      <c r="K9437" t="s">
        <v>243</v>
      </c>
      <c r="L9437" t="s">
        <v>244</v>
      </c>
      <c r="M9437">
        <v>0</v>
      </c>
      <c r="N9437">
        <v>27083</v>
      </c>
      <c r="O9437" t="s">
        <v>324</v>
      </c>
      <c r="P9437" t="s">
        <v>17057</v>
      </c>
      <c r="Q9437" t="s">
        <v>895</v>
      </c>
      <c r="R9437" t="s">
        <v>17060</v>
      </c>
      <c r="S9437" t="s">
        <v>270</v>
      </c>
      <c r="T9437" t="b">
        <v>1</v>
      </c>
    </row>
    <row r="9438" spans="1:20" x14ac:dyDescent="0.25">
      <c r="A9438" t="s">
        <v>259</v>
      </c>
      <c r="B9438" t="s">
        <v>260</v>
      </c>
      <c r="C9438" t="s">
        <v>237</v>
      </c>
      <c r="D9438" t="s">
        <v>4076</v>
      </c>
      <c r="E9438" t="s">
        <v>4728</v>
      </c>
      <c r="F9438" t="s">
        <v>17061</v>
      </c>
      <c r="G9438" t="s">
        <v>17062</v>
      </c>
      <c r="H9438">
        <v>4.1724999999999998E-2</v>
      </c>
      <c r="I9438" t="s">
        <v>265</v>
      </c>
      <c r="J9438" t="s">
        <v>242</v>
      </c>
      <c r="K9438" t="s">
        <v>243</v>
      </c>
      <c r="L9438" t="s">
        <v>244</v>
      </c>
      <c r="M9438">
        <v>0</v>
      </c>
      <c r="N9438">
        <v>4.1724999999999998E-2</v>
      </c>
      <c r="O9438" t="s">
        <v>372</v>
      </c>
      <c r="P9438" t="s">
        <v>17063</v>
      </c>
      <c r="Q9438" t="s">
        <v>4081</v>
      </c>
      <c r="R9438" t="s">
        <v>17064</v>
      </c>
      <c r="S9438" t="s">
        <v>270</v>
      </c>
      <c r="T9438" t="b">
        <v>1</v>
      </c>
    </row>
    <row r="9439" spans="1:20" x14ac:dyDescent="0.25">
      <c r="A9439" t="s">
        <v>259</v>
      </c>
      <c r="B9439" t="s">
        <v>260</v>
      </c>
      <c r="C9439" t="s">
        <v>294</v>
      </c>
      <c r="D9439" t="s">
        <v>4076</v>
      </c>
      <c r="E9439" t="s">
        <v>4728</v>
      </c>
      <c r="F9439" t="s">
        <v>17061</v>
      </c>
      <c r="G9439" t="s">
        <v>17062</v>
      </c>
      <c r="H9439">
        <v>1.8853999999999999E-2</v>
      </c>
      <c r="I9439" t="s">
        <v>265</v>
      </c>
      <c r="J9439" t="s">
        <v>242</v>
      </c>
      <c r="K9439" t="s">
        <v>243</v>
      </c>
      <c r="L9439" t="s">
        <v>244</v>
      </c>
      <c r="M9439">
        <v>0</v>
      </c>
      <c r="N9439">
        <v>1.8853999999999999E-2</v>
      </c>
      <c r="O9439" t="s">
        <v>372</v>
      </c>
      <c r="P9439" t="s">
        <v>17063</v>
      </c>
      <c r="Q9439" t="s">
        <v>4081</v>
      </c>
      <c r="R9439" t="s">
        <v>17064</v>
      </c>
      <c r="S9439" t="s">
        <v>270</v>
      </c>
      <c r="T9439" t="b">
        <v>1</v>
      </c>
    </row>
    <row r="9440" spans="1:20" x14ac:dyDescent="0.25">
      <c r="A9440" t="s">
        <v>259</v>
      </c>
      <c r="B9440" t="s">
        <v>260</v>
      </c>
      <c r="C9440" t="s">
        <v>237</v>
      </c>
      <c r="D9440" t="s">
        <v>2193</v>
      </c>
      <c r="E9440" t="s">
        <v>657</v>
      </c>
      <c r="F9440" t="s">
        <v>658</v>
      </c>
      <c r="G9440" t="s">
        <v>659</v>
      </c>
      <c r="H9440">
        <v>2.3140000000000001</v>
      </c>
      <c r="I9440" t="s">
        <v>265</v>
      </c>
      <c r="J9440" t="s">
        <v>242</v>
      </c>
      <c r="K9440" t="s">
        <v>243</v>
      </c>
      <c r="L9440" t="s">
        <v>244</v>
      </c>
      <c r="M9440">
        <v>0</v>
      </c>
      <c r="N9440">
        <v>2.3140000000000001</v>
      </c>
      <c r="O9440" t="s">
        <v>660</v>
      </c>
      <c r="P9440" t="s">
        <v>17065</v>
      </c>
      <c r="Q9440" t="s">
        <v>2197</v>
      </c>
      <c r="R9440" t="s">
        <v>17066</v>
      </c>
      <c r="S9440" t="s">
        <v>270</v>
      </c>
      <c r="T9440" t="b">
        <v>1</v>
      </c>
    </row>
    <row r="9441" spans="1:20" x14ac:dyDescent="0.25">
      <c r="A9441" t="s">
        <v>259</v>
      </c>
      <c r="B9441" t="s">
        <v>260</v>
      </c>
      <c r="C9441" t="s">
        <v>294</v>
      </c>
      <c r="D9441" t="s">
        <v>2193</v>
      </c>
      <c r="E9441" t="s">
        <v>657</v>
      </c>
      <c r="F9441" t="s">
        <v>658</v>
      </c>
      <c r="G9441" t="s">
        <v>659</v>
      </c>
      <c r="H9441">
        <v>0.71499999999999997</v>
      </c>
      <c r="I9441" t="s">
        <v>265</v>
      </c>
      <c r="J9441" t="s">
        <v>242</v>
      </c>
      <c r="K9441" t="s">
        <v>243</v>
      </c>
      <c r="L9441" t="s">
        <v>244</v>
      </c>
      <c r="M9441">
        <v>0</v>
      </c>
      <c r="N9441">
        <v>0.71499999999999997</v>
      </c>
      <c r="O9441" t="s">
        <v>660</v>
      </c>
      <c r="P9441" t="s">
        <v>17065</v>
      </c>
      <c r="Q9441" t="s">
        <v>2197</v>
      </c>
      <c r="R9441" t="s">
        <v>17066</v>
      </c>
      <c r="S9441" t="s">
        <v>270</v>
      </c>
      <c r="T9441" t="b">
        <v>1</v>
      </c>
    </row>
    <row r="9442" spans="1:20" x14ac:dyDescent="0.25">
      <c r="A9442" t="s">
        <v>236</v>
      </c>
      <c r="B9442" t="s">
        <v>236</v>
      </c>
      <c r="C9442" t="s">
        <v>237</v>
      </c>
      <c r="D9442" t="s">
        <v>1908</v>
      </c>
      <c r="F9442" t="s">
        <v>426</v>
      </c>
      <c r="G9442" t="s">
        <v>7767</v>
      </c>
      <c r="H9442">
        <v>6.5000000000000002E-2</v>
      </c>
      <c r="I9442" t="s">
        <v>254</v>
      </c>
      <c r="J9442" t="s">
        <v>242</v>
      </c>
      <c r="K9442" t="s">
        <v>243</v>
      </c>
      <c r="L9442" t="s">
        <v>244</v>
      </c>
      <c r="M9442">
        <v>0</v>
      </c>
      <c r="N9442">
        <v>6.5000000000000002E-2</v>
      </c>
      <c r="O9442" t="s">
        <v>1910</v>
      </c>
      <c r="P9442" t="s">
        <v>17067</v>
      </c>
      <c r="Q9442" t="s">
        <v>1912</v>
      </c>
      <c r="R9442" t="s">
        <v>2592</v>
      </c>
      <c r="S9442" t="s">
        <v>249</v>
      </c>
      <c r="T9442" t="b">
        <v>1</v>
      </c>
    </row>
    <row r="9443" spans="1:20" x14ac:dyDescent="0.25">
      <c r="A9443" t="s">
        <v>259</v>
      </c>
      <c r="B9443" t="s">
        <v>260</v>
      </c>
      <c r="C9443" t="s">
        <v>237</v>
      </c>
      <c r="D9443" t="s">
        <v>2258</v>
      </c>
      <c r="E9443" t="s">
        <v>3312</v>
      </c>
      <c r="F9443" t="s">
        <v>17068</v>
      </c>
      <c r="G9443" t="s">
        <v>17069</v>
      </c>
      <c r="H9443">
        <v>0.839202</v>
      </c>
      <c r="I9443" t="s">
        <v>265</v>
      </c>
      <c r="J9443" t="s">
        <v>242</v>
      </c>
      <c r="K9443" t="s">
        <v>243</v>
      </c>
      <c r="L9443" t="s">
        <v>244</v>
      </c>
      <c r="M9443">
        <v>0</v>
      </c>
      <c r="N9443">
        <v>0.839202</v>
      </c>
      <c r="O9443" t="s">
        <v>372</v>
      </c>
      <c r="P9443" t="s">
        <v>17070</v>
      </c>
      <c r="Q9443" t="s">
        <v>2263</v>
      </c>
      <c r="R9443" t="s">
        <v>17071</v>
      </c>
      <c r="S9443" t="s">
        <v>270</v>
      </c>
      <c r="T9443" t="b">
        <v>1</v>
      </c>
    </row>
    <row r="9444" spans="1:20" x14ac:dyDescent="0.25">
      <c r="A9444" t="s">
        <v>259</v>
      </c>
      <c r="B9444" t="s">
        <v>260</v>
      </c>
      <c r="C9444" t="s">
        <v>294</v>
      </c>
      <c r="D9444" t="s">
        <v>2258</v>
      </c>
      <c r="E9444" t="s">
        <v>3312</v>
      </c>
      <c r="F9444" t="s">
        <v>17068</v>
      </c>
      <c r="G9444" t="s">
        <v>17069</v>
      </c>
      <c r="H9444">
        <v>0.46102599999999999</v>
      </c>
      <c r="I9444" t="s">
        <v>265</v>
      </c>
      <c r="J9444" t="s">
        <v>242</v>
      </c>
      <c r="K9444" t="s">
        <v>243</v>
      </c>
      <c r="L9444" t="s">
        <v>244</v>
      </c>
      <c r="M9444">
        <v>0</v>
      </c>
      <c r="N9444">
        <v>0.46102599999999999</v>
      </c>
      <c r="O9444" t="s">
        <v>372</v>
      </c>
      <c r="P9444" t="s">
        <v>17070</v>
      </c>
      <c r="Q9444" t="s">
        <v>2263</v>
      </c>
      <c r="R9444" t="s">
        <v>17071</v>
      </c>
      <c r="S9444" t="s">
        <v>270</v>
      </c>
      <c r="T9444" t="b">
        <v>1</v>
      </c>
    </row>
    <row r="9445" spans="1:20" x14ac:dyDescent="0.25">
      <c r="A9445" t="s">
        <v>259</v>
      </c>
      <c r="B9445" t="s">
        <v>260</v>
      </c>
      <c r="C9445" t="s">
        <v>237</v>
      </c>
      <c r="D9445" t="s">
        <v>2193</v>
      </c>
      <c r="E9445" t="s">
        <v>4456</v>
      </c>
      <c r="F9445" t="s">
        <v>4456</v>
      </c>
      <c r="G9445" t="s">
        <v>10427</v>
      </c>
      <c r="H9445">
        <v>11.568</v>
      </c>
      <c r="I9445" t="s">
        <v>265</v>
      </c>
      <c r="J9445" t="s">
        <v>242</v>
      </c>
      <c r="K9445" t="s">
        <v>243</v>
      </c>
      <c r="L9445" t="s">
        <v>244</v>
      </c>
      <c r="M9445">
        <v>0</v>
      </c>
      <c r="N9445">
        <v>11.568</v>
      </c>
      <c r="O9445" t="s">
        <v>2901</v>
      </c>
      <c r="P9445" t="s">
        <v>17072</v>
      </c>
      <c r="Q9445" t="s">
        <v>2197</v>
      </c>
      <c r="R9445" t="s">
        <v>17073</v>
      </c>
      <c r="S9445" t="s">
        <v>270</v>
      </c>
      <c r="T9445" t="b">
        <v>1</v>
      </c>
    </row>
    <row r="9446" spans="1:20" x14ac:dyDescent="0.25">
      <c r="A9446" t="s">
        <v>259</v>
      </c>
      <c r="B9446" t="s">
        <v>260</v>
      </c>
      <c r="C9446" t="s">
        <v>294</v>
      </c>
      <c r="D9446" t="s">
        <v>2193</v>
      </c>
      <c r="E9446" t="s">
        <v>4456</v>
      </c>
      <c r="F9446" t="s">
        <v>4456</v>
      </c>
      <c r="G9446" t="s">
        <v>10427</v>
      </c>
      <c r="H9446">
        <v>7.1520000000000001</v>
      </c>
      <c r="I9446" t="s">
        <v>265</v>
      </c>
      <c r="J9446" t="s">
        <v>242</v>
      </c>
      <c r="K9446" t="s">
        <v>243</v>
      </c>
      <c r="L9446" t="s">
        <v>244</v>
      </c>
      <c r="M9446">
        <v>0</v>
      </c>
      <c r="N9446">
        <v>7.1520000000000001</v>
      </c>
      <c r="O9446" t="s">
        <v>2901</v>
      </c>
      <c r="P9446" t="s">
        <v>17072</v>
      </c>
      <c r="Q9446" t="s">
        <v>2197</v>
      </c>
      <c r="R9446" t="s">
        <v>17073</v>
      </c>
      <c r="S9446" t="s">
        <v>270</v>
      </c>
      <c r="T9446" t="b">
        <v>1</v>
      </c>
    </row>
    <row r="9447" spans="1:20" x14ac:dyDescent="0.25">
      <c r="A9447" t="s">
        <v>259</v>
      </c>
      <c r="B9447" t="s">
        <v>260</v>
      </c>
      <c r="C9447" t="s">
        <v>237</v>
      </c>
      <c r="D9447" t="s">
        <v>280</v>
      </c>
      <c r="E9447" t="s">
        <v>1844</v>
      </c>
      <c r="F9447" t="s">
        <v>8196</v>
      </c>
      <c r="G9447" t="s">
        <v>8196</v>
      </c>
      <c r="H9447">
        <v>0.52400000000000002</v>
      </c>
      <c r="I9447" t="s">
        <v>265</v>
      </c>
      <c r="J9447" t="s">
        <v>242</v>
      </c>
      <c r="K9447" t="s">
        <v>243</v>
      </c>
      <c r="L9447" t="s">
        <v>244</v>
      </c>
      <c r="M9447">
        <v>0</v>
      </c>
      <c r="N9447">
        <v>0.52400000000000002</v>
      </c>
      <c r="O9447" t="s">
        <v>331</v>
      </c>
      <c r="P9447" t="s">
        <v>17074</v>
      </c>
      <c r="Q9447" t="s">
        <v>285</v>
      </c>
      <c r="R9447" t="s">
        <v>17075</v>
      </c>
      <c r="S9447" t="s">
        <v>270</v>
      </c>
      <c r="T9447" t="b">
        <v>1</v>
      </c>
    </row>
    <row r="9448" spans="1:20" x14ac:dyDescent="0.25">
      <c r="A9448" t="s">
        <v>259</v>
      </c>
      <c r="B9448" t="s">
        <v>260</v>
      </c>
      <c r="C9448" t="s">
        <v>336</v>
      </c>
      <c r="D9448" t="s">
        <v>280</v>
      </c>
      <c r="E9448" t="s">
        <v>1844</v>
      </c>
      <c r="F9448" t="s">
        <v>8196</v>
      </c>
      <c r="G9448" t="s">
        <v>8196</v>
      </c>
      <c r="H9448">
        <v>2708</v>
      </c>
      <c r="I9448" t="s">
        <v>265</v>
      </c>
      <c r="J9448" t="s">
        <v>242</v>
      </c>
      <c r="K9448" t="s">
        <v>243</v>
      </c>
      <c r="L9448" t="s">
        <v>244</v>
      </c>
      <c r="M9448">
        <v>0</v>
      </c>
      <c r="N9448">
        <v>2708</v>
      </c>
      <c r="O9448" t="s">
        <v>324</v>
      </c>
      <c r="P9448" t="s">
        <v>17074</v>
      </c>
      <c r="Q9448" t="s">
        <v>285</v>
      </c>
      <c r="R9448" t="s">
        <v>17076</v>
      </c>
      <c r="S9448" t="s">
        <v>270</v>
      </c>
      <c r="T9448" t="b">
        <v>1</v>
      </c>
    </row>
    <row r="9449" spans="1:20" x14ac:dyDescent="0.25">
      <c r="A9449" t="s">
        <v>259</v>
      </c>
      <c r="B9449" t="s">
        <v>260</v>
      </c>
      <c r="C9449" t="s">
        <v>336</v>
      </c>
      <c r="D9449" t="s">
        <v>280</v>
      </c>
      <c r="E9449" t="s">
        <v>1844</v>
      </c>
      <c r="F9449" t="s">
        <v>8196</v>
      </c>
      <c r="G9449" t="s">
        <v>8196</v>
      </c>
      <c r="H9449">
        <v>5233</v>
      </c>
      <c r="I9449" t="s">
        <v>265</v>
      </c>
      <c r="J9449" t="s">
        <v>242</v>
      </c>
      <c r="K9449" t="s">
        <v>243</v>
      </c>
      <c r="L9449" t="s">
        <v>244</v>
      </c>
      <c r="M9449">
        <v>0</v>
      </c>
      <c r="N9449">
        <v>5233</v>
      </c>
      <c r="O9449" t="s">
        <v>324</v>
      </c>
      <c r="P9449" t="s">
        <v>17074</v>
      </c>
      <c r="Q9449" t="s">
        <v>285</v>
      </c>
      <c r="R9449" t="s">
        <v>17077</v>
      </c>
      <c r="S9449" t="s">
        <v>270</v>
      </c>
      <c r="T9449" t="b">
        <v>1</v>
      </c>
    </row>
    <row r="9450" spans="1:20" x14ac:dyDescent="0.25">
      <c r="A9450" t="s">
        <v>259</v>
      </c>
      <c r="B9450" t="s">
        <v>260</v>
      </c>
      <c r="C9450" t="s">
        <v>237</v>
      </c>
      <c r="D9450" t="s">
        <v>2086</v>
      </c>
      <c r="E9450" t="s">
        <v>6294</v>
      </c>
      <c r="F9450" t="s">
        <v>6295</v>
      </c>
      <c r="G9450" t="s">
        <v>6296</v>
      </c>
      <c r="H9450">
        <v>0.15040000000000001</v>
      </c>
      <c r="I9450" t="s">
        <v>265</v>
      </c>
      <c r="J9450" t="s">
        <v>242</v>
      </c>
      <c r="K9450" t="s">
        <v>243</v>
      </c>
      <c r="L9450" t="s">
        <v>244</v>
      </c>
      <c r="M9450">
        <v>0</v>
      </c>
      <c r="N9450">
        <v>0.15040000000000001</v>
      </c>
      <c r="O9450" t="s">
        <v>446</v>
      </c>
      <c r="P9450" t="s">
        <v>17078</v>
      </c>
      <c r="Q9450" t="s">
        <v>2091</v>
      </c>
      <c r="R9450" t="s">
        <v>17079</v>
      </c>
      <c r="S9450" t="s">
        <v>270</v>
      </c>
      <c r="T9450" t="b">
        <v>1</v>
      </c>
    </row>
    <row r="9451" spans="1:20" x14ac:dyDescent="0.25">
      <c r="A9451" t="s">
        <v>259</v>
      </c>
      <c r="B9451" t="s">
        <v>260</v>
      </c>
      <c r="C9451" t="s">
        <v>294</v>
      </c>
      <c r="D9451" t="s">
        <v>2086</v>
      </c>
      <c r="E9451" t="s">
        <v>6294</v>
      </c>
      <c r="F9451" t="s">
        <v>6295</v>
      </c>
      <c r="G9451" t="s">
        <v>6296</v>
      </c>
      <c r="H9451">
        <v>7.6799999999999993E-2</v>
      </c>
      <c r="I9451" t="s">
        <v>265</v>
      </c>
      <c r="J9451" t="s">
        <v>242</v>
      </c>
      <c r="K9451" t="s">
        <v>243</v>
      </c>
      <c r="L9451" t="s">
        <v>244</v>
      </c>
      <c r="M9451">
        <v>0</v>
      </c>
      <c r="N9451">
        <v>7.6799999999999993E-2</v>
      </c>
      <c r="O9451" t="s">
        <v>310</v>
      </c>
      <c r="P9451" t="s">
        <v>17078</v>
      </c>
      <c r="Q9451" t="s">
        <v>2091</v>
      </c>
      <c r="R9451" t="s">
        <v>17079</v>
      </c>
      <c r="S9451" t="s">
        <v>270</v>
      </c>
      <c r="T9451" t="b">
        <v>1</v>
      </c>
    </row>
    <row r="9452" spans="1:20" x14ac:dyDescent="0.25">
      <c r="A9452" t="s">
        <v>259</v>
      </c>
      <c r="B9452" t="s">
        <v>260</v>
      </c>
      <c r="C9452" t="s">
        <v>237</v>
      </c>
      <c r="D9452" t="s">
        <v>1786</v>
      </c>
      <c r="E9452" t="s">
        <v>3748</v>
      </c>
      <c r="F9452" t="s">
        <v>6071</v>
      </c>
      <c r="G9452" t="s">
        <v>6071</v>
      </c>
      <c r="H9452">
        <v>7.0282999999999998E-2</v>
      </c>
      <c r="I9452" t="s">
        <v>265</v>
      </c>
      <c r="J9452" t="s">
        <v>242</v>
      </c>
      <c r="K9452" t="s">
        <v>243</v>
      </c>
      <c r="L9452" t="s">
        <v>244</v>
      </c>
      <c r="M9452">
        <v>0</v>
      </c>
      <c r="N9452">
        <v>7.0282999999999998E-2</v>
      </c>
      <c r="O9452" t="s">
        <v>372</v>
      </c>
      <c r="P9452" t="s">
        <v>17080</v>
      </c>
      <c r="Q9452" t="s">
        <v>1790</v>
      </c>
      <c r="R9452" t="s">
        <v>17081</v>
      </c>
      <c r="S9452" t="s">
        <v>270</v>
      </c>
      <c r="T9452" t="b">
        <v>1</v>
      </c>
    </row>
    <row r="9453" spans="1:20" x14ac:dyDescent="0.25">
      <c r="A9453" t="s">
        <v>259</v>
      </c>
      <c r="B9453" t="s">
        <v>260</v>
      </c>
      <c r="C9453" t="s">
        <v>294</v>
      </c>
      <c r="D9453" t="s">
        <v>1786</v>
      </c>
      <c r="E9453" t="s">
        <v>3748</v>
      </c>
      <c r="F9453" t="s">
        <v>6071</v>
      </c>
      <c r="G9453" t="s">
        <v>6071</v>
      </c>
      <c r="H9453">
        <v>2.52E-2</v>
      </c>
      <c r="I9453" t="s">
        <v>265</v>
      </c>
      <c r="J9453" t="s">
        <v>242</v>
      </c>
      <c r="K9453" t="s">
        <v>243</v>
      </c>
      <c r="L9453" t="s">
        <v>244</v>
      </c>
      <c r="M9453">
        <v>0</v>
      </c>
      <c r="N9453">
        <v>2.52E-2</v>
      </c>
      <c r="O9453" t="s">
        <v>372</v>
      </c>
      <c r="P9453" t="s">
        <v>17080</v>
      </c>
      <c r="Q9453" t="s">
        <v>1790</v>
      </c>
      <c r="R9453" t="s">
        <v>17081</v>
      </c>
      <c r="S9453" t="s">
        <v>270</v>
      </c>
      <c r="T9453" t="b">
        <v>1</v>
      </c>
    </row>
    <row r="9454" spans="1:20" x14ac:dyDescent="0.25">
      <c r="A9454" t="s">
        <v>259</v>
      </c>
      <c r="B9454" t="s">
        <v>260</v>
      </c>
      <c r="C9454" t="s">
        <v>237</v>
      </c>
      <c r="D9454" t="s">
        <v>802</v>
      </c>
      <c r="E9454" t="s">
        <v>803</v>
      </c>
      <c r="F9454" t="s">
        <v>15740</v>
      </c>
      <c r="G9454" t="s">
        <v>15741</v>
      </c>
      <c r="H9454">
        <v>6.6050999999999999E-2</v>
      </c>
      <c r="I9454" t="s">
        <v>265</v>
      </c>
      <c r="J9454" t="s">
        <v>242</v>
      </c>
      <c r="K9454" t="s">
        <v>243</v>
      </c>
      <c r="L9454" t="s">
        <v>244</v>
      </c>
      <c r="M9454">
        <v>0</v>
      </c>
      <c r="N9454">
        <v>6.6050999999999999E-2</v>
      </c>
      <c r="O9454" t="s">
        <v>372</v>
      </c>
      <c r="P9454" t="s">
        <v>17082</v>
      </c>
      <c r="Q9454" t="s">
        <v>806</v>
      </c>
      <c r="R9454" t="s">
        <v>17083</v>
      </c>
      <c r="S9454" t="s">
        <v>270</v>
      </c>
      <c r="T9454" t="b">
        <v>1</v>
      </c>
    </row>
    <row r="9455" spans="1:20" x14ac:dyDescent="0.25">
      <c r="A9455" t="s">
        <v>259</v>
      </c>
      <c r="B9455" t="s">
        <v>260</v>
      </c>
      <c r="C9455" t="s">
        <v>294</v>
      </c>
      <c r="D9455" t="s">
        <v>802</v>
      </c>
      <c r="E9455" t="s">
        <v>803</v>
      </c>
      <c r="F9455" t="s">
        <v>15740</v>
      </c>
      <c r="G9455" t="s">
        <v>15741</v>
      </c>
      <c r="H9455">
        <v>2.5514999999999999E-2</v>
      </c>
      <c r="I9455" t="s">
        <v>265</v>
      </c>
      <c r="J9455" t="s">
        <v>242</v>
      </c>
      <c r="K9455" t="s">
        <v>243</v>
      </c>
      <c r="L9455" t="s">
        <v>244</v>
      </c>
      <c r="M9455">
        <v>0</v>
      </c>
      <c r="N9455">
        <v>2.5514999999999999E-2</v>
      </c>
      <c r="O9455" t="s">
        <v>372</v>
      </c>
      <c r="P9455" t="s">
        <v>17082</v>
      </c>
      <c r="Q9455" t="s">
        <v>806</v>
      </c>
      <c r="R9455" t="s">
        <v>17083</v>
      </c>
      <c r="S9455" t="s">
        <v>270</v>
      </c>
      <c r="T9455" t="b">
        <v>1</v>
      </c>
    </row>
    <row r="9456" spans="1:20" x14ac:dyDescent="0.25">
      <c r="A9456" t="s">
        <v>236</v>
      </c>
      <c r="B9456" t="s">
        <v>236</v>
      </c>
      <c r="C9456" t="s">
        <v>237</v>
      </c>
      <c r="D9456" t="s">
        <v>566</v>
      </c>
      <c r="F9456" t="s">
        <v>544</v>
      </c>
      <c r="G9456" t="s">
        <v>1215</v>
      </c>
      <c r="H9456">
        <v>0.13</v>
      </c>
      <c r="I9456" t="s">
        <v>254</v>
      </c>
      <c r="J9456" t="s">
        <v>242</v>
      </c>
      <c r="K9456" t="s">
        <v>243</v>
      </c>
      <c r="L9456" t="s">
        <v>244</v>
      </c>
      <c r="M9456">
        <v>0</v>
      </c>
      <c r="N9456">
        <v>0.13</v>
      </c>
      <c r="O9456" t="s">
        <v>569</v>
      </c>
      <c r="P9456" t="s">
        <v>4535</v>
      </c>
      <c r="Q9456" t="s">
        <v>571</v>
      </c>
      <c r="R9456" t="s">
        <v>4333</v>
      </c>
      <c r="S9456" t="s">
        <v>249</v>
      </c>
      <c r="T9456" t="b">
        <v>1</v>
      </c>
    </row>
    <row r="9457" spans="1:20" x14ac:dyDescent="0.25">
      <c r="A9457" t="s">
        <v>259</v>
      </c>
      <c r="B9457" t="s">
        <v>260</v>
      </c>
      <c r="C9457" t="s">
        <v>237</v>
      </c>
      <c r="D9457" t="s">
        <v>1220</v>
      </c>
      <c r="E9457" t="s">
        <v>1221</v>
      </c>
      <c r="F9457" t="s">
        <v>11452</v>
      </c>
      <c r="G9457" t="s">
        <v>11452</v>
      </c>
      <c r="H9457">
        <v>31.613</v>
      </c>
      <c r="I9457" t="s">
        <v>265</v>
      </c>
      <c r="J9457" t="s">
        <v>242</v>
      </c>
      <c r="K9457" t="s">
        <v>243</v>
      </c>
      <c r="L9457" t="s">
        <v>244</v>
      </c>
      <c r="M9457">
        <v>0</v>
      </c>
      <c r="N9457">
        <v>31.613</v>
      </c>
      <c r="O9457" t="s">
        <v>927</v>
      </c>
      <c r="P9457" t="s">
        <v>17084</v>
      </c>
      <c r="Q9457" t="s">
        <v>1224</v>
      </c>
      <c r="R9457" t="s">
        <v>17085</v>
      </c>
      <c r="S9457" t="s">
        <v>270</v>
      </c>
      <c r="T9457" t="b">
        <v>1</v>
      </c>
    </row>
    <row r="9458" spans="1:20" x14ac:dyDescent="0.25">
      <c r="A9458" t="s">
        <v>259</v>
      </c>
      <c r="B9458" t="s">
        <v>260</v>
      </c>
      <c r="C9458" t="s">
        <v>294</v>
      </c>
      <c r="D9458" t="s">
        <v>1220</v>
      </c>
      <c r="E9458" t="s">
        <v>1221</v>
      </c>
      <c r="F9458" t="s">
        <v>11452</v>
      </c>
      <c r="G9458" t="s">
        <v>11452</v>
      </c>
      <c r="H9458">
        <v>27.196999999999999</v>
      </c>
      <c r="I9458" t="s">
        <v>265</v>
      </c>
      <c r="J9458" t="s">
        <v>242</v>
      </c>
      <c r="K9458" t="s">
        <v>243</v>
      </c>
      <c r="L9458" t="s">
        <v>244</v>
      </c>
      <c r="M9458">
        <v>0</v>
      </c>
      <c r="N9458">
        <v>27.196999999999999</v>
      </c>
      <c r="O9458" t="s">
        <v>927</v>
      </c>
      <c r="P9458" t="s">
        <v>17084</v>
      </c>
      <c r="Q9458" t="s">
        <v>1224</v>
      </c>
      <c r="R9458" t="s">
        <v>17085</v>
      </c>
      <c r="S9458" t="s">
        <v>270</v>
      </c>
      <c r="T9458" t="b">
        <v>1</v>
      </c>
    </row>
    <row r="9459" spans="1:20" x14ac:dyDescent="0.25">
      <c r="A9459" t="s">
        <v>259</v>
      </c>
      <c r="B9459" t="s">
        <v>260</v>
      </c>
      <c r="C9459" t="s">
        <v>237</v>
      </c>
      <c r="D9459" t="s">
        <v>376</v>
      </c>
      <c r="E9459" t="s">
        <v>4418</v>
      </c>
      <c r="F9459" t="s">
        <v>4419</v>
      </c>
      <c r="G9459" t="s">
        <v>4419</v>
      </c>
      <c r="H9459">
        <v>0.36199999999999999</v>
      </c>
      <c r="I9459" t="s">
        <v>265</v>
      </c>
      <c r="J9459" t="s">
        <v>242</v>
      </c>
      <c r="K9459" t="s">
        <v>243</v>
      </c>
      <c r="L9459" t="s">
        <v>244</v>
      </c>
      <c r="M9459">
        <v>0</v>
      </c>
      <c r="N9459">
        <v>0.36199999999999999</v>
      </c>
      <c r="O9459" t="s">
        <v>324</v>
      </c>
      <c r="P9459" t="s">
        <v>17086</v>
      </c>
      <c r="Q9459" t="s">
        <v>380</v>
      </c>
      <c r="R9459" t="s">
        <v>17087</v>
      </c>
      <c r="S9459" t="s">
        <v>270</v>
      </c>
      <c r="T9459" t="b">
        <v>1</v>
      </c>
    </row>
    <row r="9460" spans="1:20" x14ac:dyDescent="0.25">
      <c r="A9460" t="s">
        <v>259</v>
      </c>
      <c r="B9460" t="s">
        <v>260</v>
      </c>
      <c r="C9460" t="s">
        <v>237</v>
      </c>
      <c r="D9460" t="s">
        <v>573</v>
      </c>
      <c r="E9460" t="s">
        <v>2649</v>
      </c>
      <c r="F9460" t="s">
        <v>16959</v>
      </c>
      <c r="G9460" t="s">
        <v>16959</v>
      </c>
      <c r="H9460">
        <v>1.65</v>
      </c>
      <c r="I9460" t="s">
        <v>265</v>
      </c>
      <c r="J9460" t="s">
        <v>242</v>
      </c>
      <c r="K9460" t="s">
        <v>243</v>
      </c>
      <c r="L9460" t="s">
        <v>244</v>
      </c>
      <c r="M9460">
        <v>0</v>
      </c>
      <c r="N9460">
        <v>1.65</v>
      </c>
      <c r="O9460" t="s">
        <v>5008</v>
      </c>
      <c r="P9460" t="s">
        <v>17088</v>
      </c>
      <c r="Q9460" t="s">
        <v>578</v>
      </c>
      <c r="R9460" t="s">
        <v>17089</v>
      </c>
      <c r="S9460" t="s">
        <v>270</v>
      </c>
      <c r="T9460" t="b">
        <v>1</v>
      </c>
    </row>
    <row r="9461" spans="1:20" x14ac:dyDescent="0.25">
      <c r="A9461" t="s">
        <v>259</v>
      </c>
      <c r="B9461" t="s">
        <v>260</v>
      </c>
      <c r="C9461" t="s">
        <v>336</v>
      </c>
      <c r="D9461" t="s">
        <v>573</v>
      </c>
      <c r="E9461" t="s">
        <v>2649</v>
      </c>
      <c r="F9461" t="s">
        <v>16959</v>
      </c>
      <c r="G9461" t="s">
        <v>16959</v>
      </c>
      <c r="H9461">
        <v>9120</v>
      </c>
      <c r="I9461" t="s">
        <v>265</v>
      </c>
      <c r="J9461" t="s">
        <v>242</v>
      </c>
      <c r="K9461" t="s">
        <v>243</v>
      </c>
      <c r="L9461" t="s">
        <v>244</v>
      </c>
      <c r="M9461">
        <v>0</v>
      </c>
      <c r="N9461">
        <v>9120</v>
      </c>
      <c r="O9461" t="s">
        <v>5008</v>
      </c>
      <c r="P9461" t="s">
        <v>17088</v>
      </c>
      <c r="Q9461" t="s">
        <v>578</v>
      </c>
      <c r="R9461" t="s">
        <v>17090</v>
      </c>
      <c r="S9461" t="s">
        <v>270</v>
      </c>
      <c r="T9461" t="b">
        <v>1</v>
      </c>
    </row>
    <row r="9462" spans="1:20" x14ac:dyDescent="0.25">
      <c r="A9462" t="s">
        <v>259</v>
      </c>
      <c r="B9462" t="s">
        <v>260</v>
      </c>
      <c r="C9462" t="s">
        <v>336</v>
      </c>
      <c r="D9462" t="s">
        <v>573</v>
      </c>
      <c r="E9462" t="s">
        <v>2649</v>
      </c>
      <c r="F9462" t="s">
        <v>16959</v>
      </c>
      <c r="G9462" t="s">
        <v>16959</v>
      </c>
      <c r="H9462">
        <v>18819</v>
      </c>
      <c r="I9462" t="s">
        <v>265</v>
      </c>
      <c r="J9462" t="s">
        <v>242</v>
      </c>
      <c r="K9462" t="s">
        <v>243</v>
      </c>
      <c r="L9462" t="s">
        <v>244</v>
      </c>
      <c r="M9462">
        <v>0</v>
      </c>
      <c r="N9462">
        <v>18819</v>
      </c>
      <c r="O9462" t="s">
        <v>5008</v>
      </c>
      <c r="P9462" t="s">
        <v>17088</v>
      </c>
      <c r="Q9462" t="s">
        <v>578</v>
      </c>
      <c r="R9462" t="s">
        <v>17091</v>
      </c>
      <c r="S9462" t="s">
        <v>270</v>
      </c>
      <c r="T9462" t="b">
        <v>1</v>
      </c>
    </row>
    <row r="9463" spans="1:20" x14ac:dyDescent="0.25">
      <c r="A9463" t="s">
        <v>236</v>
      </c>
      <c r="B9463" t="s">
        <v>236</v>
      </c>
      <c r="C9463" t="s">
        <v>237</v>
      </c>
      <c r="D9463" t="s">
        <v>483</v>
      </c>
      <c r="F9463" t="s">
        <v>1819</v>
      </c>
      <c r="G9463" t="s">
        <v>4594</v>
      </c>
      <c r="H9463">
        <v>0.03</v>
      </c>
      <c r="I9463" t="s">
        <v>254</v>
      </c>
      <c r="J9463" t="s">
        <v>242</v>
      </c>
      <c r="K9463" t="s">
        <v>243</v>
      </c>
      <c r="L9463" t="s">
        <v>244</v>
      </c>
      <c r="M9463">
        <v>0</v>
      </c>
      <c r="N9463">
        <v>0.03</v>
      </c>
      <c r="O9463" t="s">
        <v>1054</v>
      </c>
      <c r="P9463" t="s">
        <v>4888</v>
      </c>
      <c r="Q9463" t="s">
        <v>488</v>
      </c>
      <c r="R9463" t="s">
        <v>6840</v>
      </c>
      <c r="S9463" t="s">
        <v>249</v>
      </c>
      <c r="T9463" t="b">
        <v>0</v>
      </c>
    </row>
    <row r="9464" spans="1:20" x14ac:dyDescent="0.25">
      <c r="A9464" t="s">
        <v>236</v>
      </c>
      <c r="B9464" t="s">
        <v>236</v>
      </c>
      <c r="C9464" t="s">
        <v>237</v>
      </c>
      <c r="D9464" t="s">
        <v>362</v>
      </c>
      <c r="F9464" t="s">
        <v>7657</v>
      </c>
      <c r="G9464" t="s">
        <v>3973</v>
      </c>
      <c r="H9464">
        <v>0.05</v>
      </c>
      <c r="I9464" t="s">
        <v>254</v>
      </c>
      <c r="J9464" t="s">
        <v>242</v>
      </c>
      <c r="K9464" t="s">
        <v>243</v>
      </c>
      <c r="L9464" t="s">
        <v>244</v>
      </c>
      <c r="M9464">
        <v>0</v>
      </c>
      <c r="N9464">
        <v>0.05</v>
      </c>
      <c r="O9464" t="s">
        <v>927</v>
      </c>
      <c r="P9464" t="s">
        <v>17092</v>
      </c>
      <c r="Q9464" t="s">
        <v>367</v>
      </c>
      <c r="R9464" t="s">
        <v>7660</v>
      </c>
      <c r="S9464" t="s">
        <v>249</v>
      </c>
      <c r="T9464" t="b">
        <v>1</v>
      </c>
    </row>
    <row r="9465" spans="1:20" x14ac:dyDescent="0.25">
      <c r="A9465" t="s">
        <v>236</v>
      </c>
      <c r="B9465" t="s">
        <v>236</v>
      </c>
      <c r="C9465" t="s">
        <v>237</v>
      </c>
      <c r="D9465" t="s">
        <v>250</v>
      </c>
      <c r="F9465" t="s">
        <v>1596</v>
      </c>
      <c r="G9465" t="s">
        <v>2725</v>
      </c>
      <c r="H9465">
        <v>2.99E-3</v>
      </c>
      <c r="I9465" t="s">
        <v>341</v>
      </c>
      <c r="J9465" t="s">
        <v>242</v>
      </c>
      <c r="K9465" t="s">
        <v>243</v>
      </c>
      <c r="L9465" t="s">
        <v>244</v>
      </c>
      <c r="M9465">
        <v>0</v>
      </c>
      <c r="N9465">
        <v>2.99E-3</v>
      </c>
      <c r="O9465" t="s">
        <v>881</v>
      </c>
      <c r="P9465" t="s">
        <v>17093</v>
      </c>
      <c r="Q9465" t="s">
        <v>257</v>
      </c>
      <c r="R9465" t="s">
        <v>6509</v>
      </c>
      <c r="S9465" t="s">
        <v>249</v>
      </c>
      <c r="T9465" t="b">
        <v>1</v>
      </c>
    </row>
    <row r="9466" spans="1:20" x14ac:dyDescent="0.25">
      <c r="A9466" t="s">
        <v>259</v>
      </c>
      <c r="B9466" t="s">
        <v>260</v>
      </c>
      <c r="C9466" t="s">
        <v>237</v>
      </c>
      <c r="D9466" t="s">
        <v>1428</v>
      </c>
      <c r="E9466" t="s">
        <v>7174</v>
      </c>
      <c r="F9466" t="s">
        <v>9903</v>
      </c>
      <c r="G9466" t="s">
        <v>9903</v>
      </c>
      <c r="H9466">
        <v>0.34899999999999998</v>
      </c>
      <c r="I9466" t="s">
        <v>265</v>
      </c>
      <c r="J9466" t="s">
        <v>242</v>
      </c>
      <c r="K9466" t="s">
        <v>243</v>
      </c>
      <c r="L9466" t="s">
        <v>244</v>
      </c>
      <c r="M9466">
        <v>0</v>
      </c>
      <c r="N9466">
        <v>0.34899999999999998</v>
      </c>
      <c r="O9466" t="s">
        <v>1309</v>
      </c>
      <c r="P9466" t="s">
        <v>6970</v>
      </c>
      <c r="Q9466" t="s">
        <v>1432</v>
      </c>
      <c r="R9466" t="s">
        <v>17094</v>
      </c>
      <c r="S9466" t="s">
        <v>270</v>
      </c>
      <c r="T9466" t="b">
        <v>0</v>
      </c>
    </row>
    <row r="9467" spans="1:20" x14ac:dyDescent="0.25">
      <c r="A9467" t="s">
        <v>259</v>
      </c>
      <c r="B9467" t="s">
        <v>260</v>
      </c>
      <c r="C9467" t="s">
        <v>294</v>
      </c>
      <c r="D9467" t="s">
        <v>1428</v>
      </c>
      <c r="E9467" t="s">
        <v>7174</v>
      </c>
      <c r="F9467" t="s">
        <v>9903</v>
      </c>
      <c r="G9467" t="s">
        <v>9903</v>
      </c>
      <c r="H9467">
        <v>0.10100000000000001</v>
      </c>
      <c r="I9467" t="s">
        <v>265</v>
      </c>
      <c r="J9467" t="s">
        <v>242</v>
      </c>
      <c r="K9467" t="s">
        <v>243</v>
      </c>
      <c r="L9467" t="s">
        <v>244</v>
      </c>
      <c r="M9467">
        <v>0</v>
      </c>
      <c r="N9467">
        <v>0.10100000000000001</v>
      </c>
      <c r="O9467" t="s">
        <v>1309</v>
      </c>
      <c r="P9467" t="s">
        <v>6970</v>
      </c>
      <c r="Q9467" t="s">
        <v>1432</v>
      </c>
      <c r="R9467" t="s">
        <v>17094</v>
      </c>
      <c r="S9467" t="s">
        <v>270</v>
      </c>
      <c r="T9467" t="b">
        <v>0</v>
      </c>
    </row>
    <row r="9468" spans="1:20" x14ac:dyDescent="0.25">
      <c r="A9468" t="s">
        <v>259</v>
      </c>
      <c r="B9468" t="s">
        <v>260</v>
      </c>
      <c r="C9468" t="s">
        <v>237</v>
      </c>
      <c r="D9468" t="s">
        <v>728</v>
      </c>
      <c r="E9468" t="s">
        <v>4814</v>
      </c>
      <c r="F9468" t="s">
        <v>4815</v>
      </c>
      <c r="G9468" t="s">
        <v>4815</v>
      </c>
      <c r="H9468">
        <v>2.4060000000000001</v>
      </c>
      <c r="I9468" t="s">
        <v>265</v>
      </c>
      <c r="J9468" t="s">
        <v>242</v>
      </c>
      <c r="K9468" t="s">
        <v>243</v>
      </c>
      <c r="L9468" t="s">
        <v>244</v>
      </c>
      <c r="M9468">
        <v>0</v>
      </c>
      <c r="N9468">
        <v>2.4060000000000001</v>
      </c>
      <c r="O9468" t="s">
        <v>324</v>
      </c>
      <c r="P9468" t="s">
        <v>3475</v>
      </c>
      <c r="Q9468" t="s">
        <v>732</v>
      </c>
      <c r="R9468" t="s">
        <v>17095</v>
      </c>
      <c r="S9468" t="s">
        <v>270</v>
      </c>
      <c r="T9468" t="b">
        <v>0</v>
      </c>
    </row>
    <row r="9469" spans="1:20" x14ac:dyDescent="0.25">
      <c r="A9469" t="s">
        <v>259</v>
      </c>
      <c r="B9469" t="s">
        <v>260</v>
      </c>
      <c r="C9469" t="s">
        <v>294</v>
      </c>
      <c r="D9469" t="s">
        <v>728</v>
      </c>
      <c r="E9469" t="s">
        <v>4814</v>
      </c>
      <c r="F9469" t="s">
        <v>4815</v>
      </c>
      <c r="G9469" t="s">
        <v>4815</v>
      </c>
      <c r="H9469">
        <v>0.61399999999999999</v>
      </c>
      <c r="I9469" t="s">
        <v>265</v>
      </c>
      <c r="J9469" t="s">
        <v>242</v>
      </c>
      <c r="K9469" t="s">
        <v>243</v>
      </c>
      <c r="L9469" t="s">
        <v>244</v>
      </c>
      <c r="M9469">
        <v>0</v>
      </c>
      <c r="N9469">
        <v>0.61399999999999999</v>
      </c>
      <c r="O9469" t="s">
        <v>324</v>
      </c>
      <c r="P9469" t="s">
        <v>3475</v>
      </c>
      <c r="Q9469" t="s">
        <v>732</v>
      </c>
      <c r="R9469" t="s">
        <v>17095</v>
      </c>
      <c r="S9469" t="s">
        <v>270</v>
      </c>
      <c r="T9469" t="b">
        <v>0</v>
      </c>
    </row>
    <row r="9470" spans="1:20" x14ac:dyDescent="0.25">
      <c r="A9470" t="s">
        <v>236</v>
      </c>
      <c r="B9470" t="s">
        <v>236</v>
      </c>
      <c r="C9470" t="s">
        <v>237</v>
      </c>
      <c r="D9470" t="s">
        <v>314</v>
      </c>
      <c r="E9470" t="s">
        <v>251</v>
      </c>
      <c r="F9470" t="s">
        <v>252</v>
      </c>
      <c r="G9470" t="s">
        <v>8362</v>
      </c>
      <c r="H9470">
        <v>0.1</v>
      </c>
      <c r="I9470" t="s">
        <v>254</v>
      </c>
      <c r="J9470" t="s">
        <v>242</v>
      </c>
      <c r="K9470" t="s">
        <v>243</v>
      </c>
      <c r="L9470" t="s">
        <v>244</v>
      </c>
      <c r="M9470">
        <v>0</v>
      </c>
      <c r="N9470">
        <v>0.1</v>
      </c>
      <c r="O9470" t="s">
        <v>255</v>
      </c>
      <c r="P9470" t="s">
        <v>17096</v>
      </c>
      <c r="Q9470" t="s">
        <v>318</v>
      </c>
      <c r="R9470" t="s">
        <v>3196</v>
      </c>
      <c r="S9470" t="s">
        <v>249</v>
      </c>
      <c r="T9470" t="b">
        <v>1</v>
      </c>
    </row>
    <row r="9471" spans="1:20" x14ac:dyDescent="0.25">
      <c r="A9471" t="s">
        <v>236</v>
      </c>
      <c r="B9471" t="s">
        <v>236</v>
      </c>
      <c r="C9471" t="s">
        <v>237</v>
      </c>
      <c r="D9471" t="s">
        <v>392</v>
      </c>
      <c r="E9471" t="s">
        <v>251</v>
      </c>
      <c r="F9471" t="s">
        <v>479</v>
      </c>
      <c r="G9471" t="s">
        <v>2771</v>
      </c>
      <c r="H9471">
        <v>0.05</v>
      </c>
      <c r="I9471" t="s">
        <v>254</v>
      </c>
      <c r="J9471" t="s">
        <v>242</v>
      </c>
      <c r="K9471" t="s">
        <v>243</v>
      </c>
      <c r="L9471" t="s">
        <v>244</v>
      </c>
      <c r="M9471">
        <v>0</v>
      </c>
      <c r="N9471">
        <v>0.05</v>
      </c>
      <c r="O9471" t="s">
        <v>255</v>
      </c>
      <c r="P9471" t="s">
        <v>17097</v>
      </c>
      <c r="Q9471" t="s">
        <v>397</v>
      </c>
      <c r="R9471" t="s">
        <v>4631</v>
      </c>
      <c r="S9471" t="s">
        <v>249</v>
      </c>
      <c r="T9471" t="b">
        <v>1</v>
      </c>
    </row>
    <row r="9472" spans="1:20" x14ac:dyDescent="0.25">
      <c r="A9472" t="s">
        <v>259</v>
      </c>
      <c r="B9472" t="s">
        <v>260</v>
      </c>
      <c r="C9472" t="s">
        <v>237</v>
      </c>
      <c r="D9472" t="s">
        <v>2566</v>
      </c>
      <c r="E9472" t="s">
        <v>4808</v>
      </c>
      <c r="F9472" t="s">
        <v>14766</v>
      </c>
      <c r="G9472" t="s">
        <v>14766</v>
      </c>
      <c r="H9472">
        <v>0.26436799999999999</v>
      </c>
      <c r="I9472" t="s">
        <v>265</v>
      </c>
      <c r="J9472" t="s">
        <v>242</v>
      </c>
      <c r="K9472" t="s">
        <v>243</v>
      </c>
      <c r="L9472" t="s">
        <v>244</v>
      </c>
      <c r="M9472">
        <v>0</v>
      </c>
      <c r="N9472">
        <v>0.26436799999999999</v>
      </c>
      <c r="O9472" t="s">
        <v>372</v>
      </c>
      <c r="P9472" t="s">
        <v>17098</v>
      </c>
      <c r="Q9472" t="s">
        <v>2570</v>
      </c>
      <c r="R9472" t="s">
        <v>17099</v>
      </c>
      <c r="S9472" t="s">
        <v>270</v>
      </c>
      <c r="T9472" t="b">
        <v>1</v>
      </c>
    </row>
    <row r="9473" spans="1:20" x14ac:dyDescent="0.25">
      <c r="A9473" t="s">
        <v>259</v>
      </c>
      <c r="B9473" t="s">
        <v>260</v>
      </c>
      <c r="C9473" t="s">
        <v>294</v>
      </c>
      <c r="D9473" t="s">
        <v>2566</v>
      </c>
      <c r="E9473" t="s">
        <v>4808</v>
      </c>
      <c r="F9473" t="s">
        <v>14766</v>
      </c>
      <c r="G9473" t="s">
        <v>14766</v>
      </c>
      <c r="H9473">
        <v>9.0399999999999994E-2</v>
      </c>
      <c r="I9473" t="s">
        <v>265</v>
      </c>
      <c r="J9473" t="s">
        <v>242</v>
      </c>
      <c r="K9473" t="s">
        <v>243</v>
      </c>
      <c r="L9473" t="s">
        <v>244</v>
      </c>
      <c r="M9473">
        <v>0</v>
      </c>
      <c r="N9473">
        <v>9.0399999999999994E-2</v>
      </c>
      <c r="O9473" t="s">
        <v>372</v>
      </c>
      <c r="P9473" t="s">
        <v>17098</v>
      </c>
      <c r="Q9473" t="s">
        <v>2570</v>
      </c>
      <c r="R9473" t="s">
        <v>17099</v>
      </c>
      <c r="S9473" t="s">
        <v>270</v>
      </c>
      <c r="T9473" t="b">
        <v>1</v>
      </c>
    </row>
    <row r="9474" spans="1:20" x14ac:dyDescent="0.25">
      <c r="A9474" t="s">
        <v>236</v>
      </c>
      <c r="B9474" t="s">
        <v>236</v>
      </c>
      <c r="C9474" t="s">
        <v>237</v>
      </c>
      <c r="D9474" t="s">
        <v>238</v>
      </c>
      <c r="E9474" t="s">
        <v>251</v>
      </c>
      <c r="F9474" t="s">
        <v>479</v>
      </c>
      <c r="G9474" t="s">
        <v>3569</v>
      </c>
      <c r="H9474">
        <v>1</v>
      </c>
      <c r="I9474" t="s">
        <v>492</v>
      </c>
      <c r="J9474" t="s">
        <v>242</v>
      </c>
      <c r="K9474" t="s">
        <v>243</v>
      </c>
      <c r="L9474" t="s">
        <v>244</v>
      </c>
      <c r="M9474">
        <v>0</v>
      </c>
      <c r="N9474">
        <v>1</v>
      </c>
      <c r="O9474" t="s">
        <v>255</v>
      </c>
      <c r="P9474" t="s">
        <v>17100</v>
      </c>
      <c r="Q9474" t="s">
        <v>247</v>
      </c>
      <c r="R9474" t="s">
        <v>482</v>
      </c>
      <c r="S9474" t="s">
        <v>249</v>
      </c>
      <c r="T9474" t="b">
        <v>1</v>
      </c>
    </row>
    <row r="9475" spans="1:20" x14ac:dyDescent="0.25">
      <c r="A9475" t="s">
        <v>236</v>
      </c>
      <c r="B9475" t="s">
        <v>236</v>
      </c>
      <c r="C9475" t="s">
        <v>237</v>
      </c>
      <c r="D9475" t="s">
        <v>250</v>
      </c>
      <c r="E9475" t="s">
        <v>251</v>
      </c>
      <c r="F9475" t="s">
        <v>773</v>
      </c>
      <c r="G9475" t="s">
        <v>10796</v>
      </c>
      <c r="H9475">
        <v>1.01E-2</v>
      </c>
      <c r="I9475" t="s">
        <v>241</v>
      </c>
      <c r="J9475" t="s">
        <v>242</v>
      </c>
      <c r="K9475" t="s">
        <v>243</v>
      </c>
      <c r="L9475" t="s">
        <v>244</v>
      </c>
      <c r="M9475">
        <v>0</v>
      </c>
      <c r="N9475">
        <v>1.01E-2</v>
      </c>
      <c r="O9475" t="s">
        <v>255</v>
      </c>
      <c r="P9475" t="s">
        <v>17101</v>
      </c>
      <c r="Q9475" t="s">
        <v>257</v>
      </c>
      <c r="R9475" t="s">
        <v>820</v>
      </c>
      <c r="S9475" t="s">
        <v>249</v>
      </c>
      <c r="T9475" t="b">
        <v>1</v>
      </c>
    </row>
    <row r="9476" spans="1:20" x14ac:dyDescent="0.25">
      <c r="A9476" t="s">
        <v>236</v>
      </c>
      <c r="B9476" t="s">
        <v>236</v>
      </c>
      <c r="C9476" t="s">
        <v>237</v>
      </c>
      <c r="D9476" t="s">
        <v>1198</v>
      </c>
      <c r="F9476" t="s">
        <v>600</v>
      </c>
      <c r="G9476" t="s">
        <v>17102</v>
      </c>
      <c r="H9476">
        <v>0</v>
      </c>
      <c r="I9476" t="s">
        <v>254</v>
      </c>
      <c r="J9476" t="s">
        <v>242</v>
      </c>
      <c r="K9476" t="s">
        <v>243</v>
      </c>
      <c r="L9476" t="s">
        <v>244</v>
      </c>
      <c r="M9476">
        <v>0</v>
      </c>
      <c r="N9476">
        <v>0</v>
      </c>
      <c r="O9476" t="s">
        <v>1390</v>
      </c>
      <c r="P9476" t="s">
        <v>17103</v>
      </c>
      <c r="Q9476" t="s">
        <v>1201</v>
      </c>
      <c r="R9476" t="s">
        <v>3775</v>
      </c>
      <c r="S9476" t="s">
        <v>249</v>
      </c>
      <c r="T9476" t="b">
        <v>0</v>
      </c>
    </row>
    <row r="9477" spans="1:20" x14ac:dyDescent="0.25">
      <c r="A9477" t="s">
        <v>259</v>
      </c>
      <c r="B9477" t="s">
        <v>260</v>
      </c>
      <c r="C9477" t="s">
        <v>237</v>
      </c>
      <c r="D9477" t="s">
        <v>3256</v>
      </c>
      <c r="E9477" t="s">
        <v>8998</v>
      </c>
      <c r="F9477" t="s">
        <v>8998</v>
      </c>
      <c r="G9477" t="s">
        <v>9586</v>
      </c>
      <c r="H9477">
        <v>5.6959999999999997</v>
      </c>
      <c r="I9477" t="s">
        <v>265</v>
      </c>
      <c r="J9477" t="s">
        <v>242</v>
      </c>
      <c r="K9477" t="s">
        <v>243</v>
      </c>
      <c r="L9477" t="s">
        <v>244</v>
      </c>
      <c r="M9477">
        <v>0</v>
      </c>
      <c r="N9477">
        <v>5.6959999999999997</v>
      </c>
      <c r="O9477" t="s">
        <v>266</v>
      </c>
      <c r="P9477" t="s">
        <v>17104</v>
      </c>
      <c r="Q9477" t="s">
        <v>3260</v>
      </c>
      <c r="R9477" t="s">
        <v>17105</v>
      </c>
      <c r="S9477" t="s">
        <v>270</v>
      </c>
      <c r="T9477" t="b">
        <v>1</v>
      </c>
    </row>
    <row r="9478" spans="1:20" x14ac:dyDescent="0.25">
      <c r="A9478" t="s">
        <v>259</v>
      </c>
      <c r="B9478" t="s">
        <v>260</v>
      </c>
      <c r="C9478" t="s">
        <v>294</v>
      </c>
      <c r="D9478" t="s">
        <v>3256</v>
      </c>
      <c r="E9478" t="s">
        <v>8998</v>
      </c>
      <c r="F9478" t="s">
        <v>8998</v>
      </c>
      <c r="G9478" t="s">
        <v>9586</v>
      </c>
      <c r="H9478">
        <v>2.7519999999999998</v>
      </c>
      <c r="I9478" t="s">
        <v>265</v>
      </c>
      <c r="J9478" t="s">
        <v>242</v>
      </c>
      <c r="K9478" t="s">
        <v>243</v>
      </c>
      <c r="L9478" t="s">
        <v>244</v>
      </c>
      <c r="M9478">
        <v>0</v>
      </c>
      <c r="N9478">
        <v>2.7519999999999998</v>
      </c>
      <c r="O9478" t="s">
        <v>266</v>
      </c>
      <c r="P9478" t="s">
        <v>17104</v>
      </c>
      <c r="Q9478" t="s">
        <v>3260</v>
      </c>
      <c r="R9478" t="s">
        <v>17105</v>
      </c>
      <c r="S9478" t="s">
        <v>270</v>
      </c>
      <c r="T9478" t="b">
        <v>1</v>
      </c>
    </row>
    <row r="9479" spans="1:20" x14ac:dyDescent="0.25">
      <c r="A9479" t="s">
        <v>259</v>
      </c>
      <c r="B9479" t="s">
        <v>260</v>
      </c>
      <c r="C9479" t="s">
        <v>237</v>
      </c>
      <c r="D9479" t="s">
        <v>2258</v>
      </c>
      <c r="E9479" t="s">
        <v>4468</v>
      </c>
      <c r="F9479" t="s">
        <v>2241</v>
      </c>
      <c r="G9479" t="s">
        <v>11673</v>
      </c>
      <c r="H9479">
        <v>1.056</v>
      </c>
      <c r="I9479" t="s">
        <v>265</v>
      </c>
      <c r="J9479" t="s">
        <v>242</v>
      </c>
      <c r="K9479" t="s">
        <v>243</v>
      </c>
      <c r="L9479" t="s">
        <v>244</v>
      </c>
      <c r="M9479">
        <v>0</v>
      </c>
      <c r="N9479">
        <v>1.056</v>
      </c>
      <c r="O9479" t="s">
        <v>952</v>
      </c>
      <c r="P9479" t="s">
        <v>7709</v>
      </c>
      <c r="Q9479" t="s">
        <v>2263</v>
      </c>
      <c r="R9479" t="s">
        <v>17106</v>
      </c>
      <c r="S9479" t="s">
        <v>270</v>
      </c>
      <c r="T9479" t="b">
        <v>1</v>
      </c>
    </row>
    <row r="9480" spans="1:20" x14ac:dyDescent="0.25">
      <c r="A9480" t="s">
        <v>259</v>
      </c>
      <c r="B9480" t="s">
        <v>260</v>
      </c>
      <c r="C9480" t="s">
        <v>294</v>
      </c>
      <c r="D9480" t="s">
        <v>2258</v>
      </c>
      <c r="E9480" t="s">
        <v>4468</v>
      </c>
      <c r="F9480" t="s">
        <v>2241</v>
      </c>
      <c r="G9480" t="s">
        <v>11673</v>
      </c>
      <c r="H9480">
        <v>0.74099999999999999</v>
      </c>
      <c r="I9480" t="s">
        <v>265</v>
      </c>
      <c r="J9480" t="s">
        <v>242</v>
      </c>
      <c r="K9480" t="s">
        <v>243</v>
      </c>
      <c r="L9480" t="s">
        <v>244</v>
      </c>
      <c r="M9480">
        <v>0</v>
      </c>
      <c r="N9480">
        <v>0.74099999999999999</v>
      </c>
      <c r="O9480" t="s">
        <v>1364</v>
      </c>
      <c r="P9480" t="s">
        <v>7709</v>
      </c>
      <c r="Q9480" t="s">
        <v>2263</v>
      </c>
      <c r="R9480" t="s">
        <v>17106</v>
      </c>
      <c r="S9480" t="s">
        <v>270</v>
      </c>
      <c r="T9480" t="b">
        <v>1</v>
      </c>
    </row>
    <row r="9481" spans="1:20" x14ac:dyDescent="0.25">
      <c r="A9481" t="s">
        <v>259</v>
      </c>
      <c r="B9481" t="s">
        <v>260</v>
      </c>
      <c r="C9481" t="s">
        <v>237</v>
      </c>
      <c r="D9481" t="s">
        <v>1268</v>
      </c>
      <c r="E9481" t="s">
        <v>1269</v>
      </c>
      <c r="F9481" t="s">
        <v>8533</v>
      </c>
      <c r="G9481" t="s">
        <v>8534</v>
      </c>
      <c r="H9481">
        <v>0.71199999999999997</v>
      </c>
      <c r="I9481" t="s">
        <v>265</v>
      </c>
      <c r="J9481" t="s">
        <v>242</v>
      </c>
      <c r="K9481" t="s">
        <v>243</v>
      </c>
      <c r="L9481" t="s">
        <v>244</v>
      </c>
      <c r="M9481">
        <v>0</v>
      </c>
      <c r="N9481">
        <v>0.71199999999999997</v>
      </c>
      <c r="O9481" t="s">
        <v>446</v>
      </c>
      <c r="P9481" t="s">
        <v>17107</v>
      </c>
      <c r="Q9481" t="s">
        <v>1273</v>
      </c>
      <c r="R9481" t="s">
        <v>17108</v>
      </c>
      <c r="S9481" t="s">
        <v>270</v>
      </c>
      <c r="T9481" t="b">
        <v>1</v>
      </c>
    </row>
    <row r="9482" spans="1:20" x14ac:dyDescent="0.25">
      <c r="A9482" t="s">
        <v>259</v>
      </c>
      <c r="B9482" t="s">
        <v>260</v>
      </c>
      <c r="C9482" t="s">
        <v>294</v>
      </c>
      <c r="D9482" t="s">
        <v>1268</v>
      </c>
      <c r="E9482" t="s">
        <v>1269</v>
      </c>
      <c r="F9482" t="s">
        <v>8533</v>
      </c>
      <c r="G9482" t="s">
        <v>8534</v>
      </c>
      <c r="H9482">
        <v>0.34399999999999997</v>
      </c>
      <c r="I9482" t="s">
        <v>265</v>
      </c>
      <c r="J9482" t="s">
        <v>242</v>
      </c>
      <c r="K9482" t="s">
        <v>243</v>
      </c>
      <c r="L9482" t="s">
        <v>244</v>
      </c>
      <c r="M9482">
        <v>0</v>
      </c>
      <c r="N9482">
        <v>0.34399999999999997</v>
      </c>
      <c r="O9482" t="s">
        <v>446</v>
      </c>
      <c r="P9482" t="s">
        <v>17107</v>
      </c>
      <c r="Q9482" t="s">
        <v>1273</v>
      </c>
      <c r="R9482" t="s">
        <v>17108</v>
      </c>
      <c r="S9482" t="s">
        <v>270</v>
      </c>
      <c r="T9482" t="b">
        <v>1</v>
      </c>
    </row>
    <row r="9483" spans="1:20" x14ac:dyDescent="0.25">
      <c r="A9483" t="s">
        <v>236</v>
      </c>
      <c r="B9483" t="s">
        <v>236</v>
      </c>
      <c r="C9483" t="s">
        <v>237</v>
      </c>
      <c r="D9483" t="s">
        <v>250</v>
      </c>
      <c r="F9483" t="s">
        <v>925</v>
      </c>
      <c r="G9483" t="s">
        <v>1597</v>
      </c>
      <c r="H9483">
        <v>0.02</v>
      </c>
      <c r="I9483" t="s">
        <v>241</v>
      </c>
      <c r="J9483" t="s">
        <v>242</v>
      </c>
      <c r="K9483" t="s">
        <v>243</v>
      </c>
      <c r="L9483" t="s">
        <v>244</v>
      </c>
      <c r="M9483">
        <v>0</v>
      </c>
      <c r="N9483">
        <v>0.02</v>
      </c>
      <c r="O9483" t="s">
        <v>546</v>
      </c>
      <c r="P9483" t="s">
        <v>14212</v>
      </c>
      <c r="Q9483" t="s">
        <v>257</v>
      </c>
      <c r="R9483" t="s">
        <v>5150</v>
      </c>
      <c r="S9483" t="s">
        <v>249</v>
      </c>
      <c r="T9483" t="b">
        <v>1</v>
      </c>
    </row>
    <row r="9484" spans="1:20" x14ac:dyDescent="0.25">
      <c r="A9484" t="s">
        <v>259</v>
      </c>
      <c r="B9484" t="s">
        <v>260</v>
      </c>
      <c r="C9484" t="s">
        <v>237</v>
      </c>
      <c r="D9484" t="s">
        <v>1352</v>
      </c>
      <c r="E9484" t="s">
        <v>6682</v>
      </c>
      <c r="F9484" t="s">
        <v>10898</v>
      </c>
      <c r="G9484" t="s">
        <v>10898</v>
      </c>
      <c r="H9484">
        <v>2.0999999999999999E-3</v>
      </c>
      <c r="I9484" t="s">
        <v>265</v>
      </c>
      <c r="J9484" t="s">
        <v>242</v>
      </c>
      <c r="K9484" t="s">
        <v>243</v>
      </c>
      <c r="L9484" t="s">
        <v>244</v>
      </c>
      <c r="M9484">
        <v>0</v>
      </c>
      <c r="N9484">
        <v>2.0999999999999999E-3</v>
      </c>
      <c r="O9484" t="s">
        <v>446</v>
      </c>
      <c r="P9484" t="s">
        <v>17109</v>
      </c>
      <c r="Q9484" t="s">
        <v>1356</v>
      </c>
      <c r="R9484" t="s">
        <v>17110</v>
      </c>
      <c r="S9484" t="s">
        <v>270</v>
      </c>
      <c r="T9484" t="b">
        <v>1</v>
      </c>
    </row>
    <row r="9485" spans="1:20" x14ac:dyDescent="0.25">
      <c r="A9485" t="s">
        <v>259</v>
      </c>
      <c r="B9485" t="s">
        <v>260</v>
      </c>
      <c r="C9485" t="s">
        <v>237</v>
      </c>
      <c r="D9485" t="s">
        <v>943</v>
      </c>
      <c r="E9485" t="s">
        <v>8568</v>
      </c>
      <c r="F9485" t="s">
        <v>8958</v>
      </c>
      <c r="G9485" t="s">
        <v>8958</v>
      </c>
      <c r="H9485">
        <v>2.79</v>
      </c>
      <c r="I9485" t="s">
        <v>265</v>
      </c>
      <c r="J9485" t="s">
        <v>242</v>
      </c>
      <c r="K9485" t="s">
        <v>243</v>
      </c>
      <c r="L9485" t="s">
        <v>244</v>
      </c>
      <c r="M9485">
        <v>0</v>
      </c>
      <c r="N9485">
        <v>2.79</v>
      </c>
      <c r="O9485" t="s">
        <v>324</v>
      </c>
      <c r="P9485" t="s">
        <v>3529</v>
      </c>
      <c r="Q9485" t="s">
        <v>947</v>
      </c>
      <c r="R9485" t="s">
        <v>17111</v>
      </c>
      <c r="S9485" t="s">
        <v>270</v>
      </c>
      <c r="T9485" t="b">
        <v>0</v>
      </c>
    </row>
    <row r="9486" spans="1:20" x14ac:dyDescent="0.25">
      <c r="A9486" t="s">
        <v>259</v>
      </c>
      <c r="B9486" t="s">
        <v>260</v>
      </c>
      <c r="C9486" t="s">
        <v>294</v>
      </c>
      <c r="D9486" t="s">
        <v>943</v>
      </c>
      <c r="E9486" t="s">
        <v>8568</v>
      </c>
      <c r="F9486" t="s">
        <v>8958</v>
      </c>
      <c r="G9486" t="s">
        <v>8958</v>
      </c>
      <c r="H9486">
        <v>0.80600000000000005</v>
      </c>
      <c r="I9486" t="s">
        <v>265</v>
      </c>
      <c r="J9486" t="s">
        <v>242</v>
      </c>
      <c r="K9486" t="s">
        <v>243</v>
      </c>
      <c r="L9486" t="s">
        <v>244</v>
      </c>
      <c r="M9486">
        <v>0</v>
      </c>
      <c r="N9486">
        <v>0.80600000000000005</v>
      </c>
      <c r="O9486" t="s">
        <v>324</v>
      </c>
      <c r="P9486" t="s">
        <v>3529</v>
      </c>
      <c r="Q9486" t="s">
        <v>947</v>
      </c>
      <c r="R9486" t="s">
        <v>17111</v>
      </c>
      <c r="S9486" t="s">
        <v>270</v>
      </c>
      <c r="T9486" t="b">
        <v>0</v>
      </c>
    </row>
    <row r="9487" spans="1:20" x14ac:dyDescent="0.25">
      <c r="A9487" t="s">
        <v>259</v>
      </c>
      <c r="B9487" t="s">
        <v>260</v>
      </c>
      <c r="C9487" t="s">
        <v>237</v>
      </c>
      <c r="D9487" t="s">
        <v>406</v>
      </c>
      <c r="E9487" t="s">
        <v>5896</v>
      </c>
      <c r="F9487" t="s">
        <v>11507</v>
      </c>
      <c r="G9487" t="s">
        <v>11507</v>
      </c>
      <c r="H9487">
        <v>0.48070000000000002</v>
      </c>
      <c r="I9487" t="s">
        <v>265</v>
      </c>
      <c r="J9487" t="s">
        <v>242</v>
      </c>
      <c r="K9487" t="s">
        <v>243</v>
      </c>
      <c r="L9487" t="s">
        <v>244</v>
      </c>
      <c r="M9487">
        <v>0</v>
      </c>
      <c r="N9487">
        <v>0.48070000000000002</v>
      </c>
      <c r="O9487" t="s">
        <v>298</v>
      </c>
      <c r="P9487" t="s">
        <v>17112</v>
      </c>
      <c r="Q9487" t="s">
        <v>410</v>
      </c>
      <c r="R9487" t="s">
        <v>17113</v>
      </c>
      <c r="S9487" t="s">
        <v>270</v>
      </c>
      <c r="T9487" t="b">
        <v>1</v>
      </c>
    </row>
    <row r="9488" spans="1:20" x14ac:dyDescent="0.25">
      <c r="A9488" t="s">
        <v>259</v>
      </c>
      <c r="B9488" t="s">
        <v>260</v>
      </c>
      <c r="C9488" t="s">
        <v>294</v>
      </c>
      <c r="D9488" t="s">
        <v>406</v>
      </c>
      <c r="E9488" t="s">
        <v>5896</v>
      </c>
      <c r="F9488" t="s">
        <v>11507</v>
      </c>
      <c r="G9488" t="s">
        <v>11507</v>
      </c>
      <c r="H9488">
        <v>0.33350000000000002</v>
      </c>
      <c r="I9488" t="s">
        <v>265</v>
      </c>
      <c r="J9488" t="s">
        <v>242</v>
      </c>
      <c r="K9488" t="s">
        <v>243</v>
      </c>
      <c r="L9488" t="s">
        <v>244</v>
      </c>
      <c r="M9488">
        <v>0</v>
      </c>
      <c r="N9488">
        <v>0.33350000000000002</v>
      </c>
      <c r="O9488" t="s">
        <v>298</v>
      </c>
      <c r="P9488" t="s">
        <v>17112</v>
      </c>
      <c r="Q9488" t="s">
        <v>410</v>
      </c>
      <c r="R9488" t="s">
        <v>17113</v>
      </c>
      <c r="S9488" t="s">
        <v>270</v>
      </c>
      <c r="T9488" t="b">
        <v>1</v>
      </c>
    </row>
    <row r="9489" spans="1:20" x14ac:dyDescent="0.25">
      <c r="A9489" t="s">
        <v>236</v>
      </c>
      <c r="B9489" t="s">
        <v>236</v>
      </c>
      <c r="C9489" t="s">
        <v>237</v>
      </c>
      <c r="D9489" t="s">
        <v>314</v>
      </c>
      <c r="E9489" t="s">
        <v>251</v>
      </c>
      <c r="F9489" t="s">
        <v>1520</v>
      </c>
      <c r="G9489" t="s">
        <v>5225</v>
      </c>
      <c r="H9489">
        <v>0.03</v>
      </c>
      <c r="I9489" t="s">
        <v>759</v>
      </c>
      <c r="J9489" t="s">
        <v>242</v>
      </c>
      <c r="K9489" t="s">
        <v>243</v>
      </c>
      <c r="L9489" t="s">
        <v>244</v>
      </c>
      <c r="M9489">
        <v>0</v>
      </c>
      <c r="N9489">
        <v>0.03</v>
      </c>
      <c r="O9489" t="s">
        <v>255</v>
      </c>
      <c r="P9489" t="s">
        <v>17114</v>
      </c>
      <c r="Q9489" t="s">
        <v>318</v>
      </c>
      <c r="R9489" t="s">
        <v>2182</v>
      </c>
      <c r="S9489" t="s">
        <v>249</v>
      </c>
      <c r="T9489" t="b">
        <v>1</v>
      </c>
    </row>
    <row r="9490" spans="1:20" x14ac:dyDescent="0.25">
      <c r="A9490" t="s">
        <v>259</v>
      </c>
      <c r="B9490" t="s">
        <v>260</v>
      </c>
      <c r="C9490" t="s">
        <v>237</v>
      </c>
      <c r="D9490" t="s">
        <v>762</v>
      </c>
      <c r="E9490" t="s">
        <v>3504</v>
      </c>
      <c r="F9490" t="s">
        <v>3505</v>
      </c>
      <c r="G9490" t="s">
        <v>3506</v>
      </c>
      <c r="H9490">
        <v>1.690512</v>
      </c>
      <c r="I9490" t="s">
        <v>265</v>
      </c>
      <c r="J9490" t="s">
        <v>242</v>
      </c>
      <c r="K9490" t="s">
        <v>243</v>
      </c>
      <c r="L9490" t="s">
        <v>244</v>
      </c>
      <c r="M9490">
        <v>0</v>
      </c>
      <c r="N9490">
        <v>1.690512</v>
      </c>
      <c r="O9490" t="s">
        <v>372</v>
      </c>
      <c r="P9490" t="s">
        <v>17115</v>
      </c>
      <c r="Q9490" t="s">
        <v>766</v>
      </c>
      <c r="R9490" t="s">
        <v>17116</v>
      </c>
      <c r="S9490" t="s">
        <v>270</v>
      </c>
      <c r="T9490" t="b">
        <v>1</v>
      </c>
    </row>
    <row r="9491" spans="1:20" x14ac:dyDescent="0.25">
      <c r="A9491" t="s">
        <v>259</v>
      </c>
      <c r="B9491" t="s">
        <v>260</v>
      </c>
      <c r="C9491" t="s">
        <v>294</v>
      </c>
      <c r="D9491" t="s">
        <v>762</v>
      </c>
      <c r="E9491" t="s">
        <v>3504</v>
      </c>
      <c r="F9491" t="s">
        <v>3505</v>
      </c>
      <c r="G9491" t="s">
        <v>3506</v>
      </c>
      <c r="H9491">
        <v>0.93166199999999999</v>
      </c>
      <c r="I9491" t="s">
        <v>265</v>
      </c>
      <c r="J9491" t="s">
        <v>242</v>
      </c>
      <c r="K9491" t="s">
        <v>243</v>
      </c>
      <c r="L9491" t="s">
        <v>244</v>
      </c>
      <c r="M9491">
        <v>0</v>
      </c>
      <c r="N9491">
        <v>0.93166199999999999</v>
      </c>
      <c r="O9491" t="s">
        <v>372</v>
      </c>
      <c r="P9491" t="s">
        <v>17115</v>
      </c>
      <c r="Q9491" t="s">
        <v>766</v>
      </c>
      <c r="R9491" t="s">
        <v>17116</v>
      </c>
      <c r="S9491" t="s">
        <v>270</v>
      </c>
      <c r="T9491" t="b">
        <v>1</v>
      </c>
    </row>
    <row r="9492" spans="1:20" x14ac:dyDescent="0.25">
      <c r="A9492" t="s">
        <v>259</v>
      </c>
      <c r="B9492" t="s">
        <v>260</v>
      </c>
      <c r="C9492" t="s">
        <v>237</v>
      </c>
      <c r="D9492" t="s">
        <v>1148</v>
      </c>
      <c r="E9492" t="s">
        <v>10047</v>
      </c>
      <c r="F9492" t="s">
        <v>11697</v>
      </c>
      <c r="G9492" t="s">
        <v>11698</v>
      </c>
      <c r="H9492">
        <v>8.0954999999999999E-2</v>
      </c>
      <c r="I9492" t="s">
        <v>265</v>
      </c>
      <c r="J9492" t="s">
        <v>242</v>
      </c>
      <c r="K9492" t="s">
        <v>243</v>
      </c>
      <c r="L9492" t="s">
        <v>244</v>
      </c>
      <c r="M9492">
        <v>0</v>
      </c>
      <c r="N9492">
        <v>8.0954999999999999E-2</v>
      </c>
      <c r="O9492" t="s">
        <v>372</v>
      </c>
      <c r="P9492" t="s">
        <v>17117</v>
      </c>
      <c r="Q9492" t="s">
        <v>1153</v>
      </c>
      <c r="R9492" t="s">
        <v>17118</v>
      </c>
      <c r="S9492" t="s">
        <v>270</v>
      </c>
      <c r="T9492" t="b">
        <v>1</v>
      </c>
    </row>
    <row r="9493" spans="1:20" x14ac:dyDescent="0.25">
      <c r="A9493" t="s">
        <v>259</v>
      </c>
      <c r="B9493" t="s">
        <v>260</v>
      </c>
      <c r="C9493" t="s">
        <v>294</v>
      </c>
      <c r="D9493" t="s">
        <v>1148</v>
      </c>
      <c r="E9493" t="s">
        <v>10047</v>
      </c>
      <c r="F9493" t="s">
        <v>11697</v>
      </c>
      <c r="G9493" t="s">
        <v>11698</v>
      </c>
      <c r="H9493">
        <v>4.0300000000000002E-2</v>
      </c>
      <c r="I9493" t="s">
        <v>265</v>
      </c>
      <c r="J9493" t="s">
        <v>242</v>
      </c>
      <c r="K9493" t="s">
        <v>243</v>
      </c>
      <c r="L9493" t="s">
        <v>244</v>
      </c>
      <c r="M9493">
        <v>0</v>
      </c>
      <c r="N9493">
        <v>4.0300000000000002E-2</v>
      </c>
      <c r="O9493" t="s">
        <v>290</v>
      </c>
      <c r="P9493" t="s">
        <v>17117</v>
      </c>
      <c r="Q9493" t="s">
        <v>1153</v>
      </c>
      <c r="R9493" t="s">
        <v>17118</v>
      </c>
      <c r="S9493" t="s">
        <v>270</v>
      </c>
      <c r="T9493" t="b">
        <v>1</v>
      </c>
    </row>
    <row r="9494" spans="1:20" x14ac:dyDescent="0.25">
      <c r="A9494" t="s">
        <v>236</v>
      </c>
      <c r="B9494" t="s">
        <v>236</v>
      </c>
      <c r="C9494" t="s">
        <v>237</v>
      </c>
      <c r="D9494" t="s">
        <v>250</v>
      </c>
      <c r="F9494" t="s">
        <v>1596</v>
      </c>
      <c r="G9494" t="s">
        <v>2308</v>
      </c>
      <c r="H9494">
        <v>0.27300000000000002</v>
      </c>
      <c r="I9494">
        <v>100</v>
      </c>
      <c r="J9494" t="s">
        <v>242</v>
      </c>
      <c r="K9494" t="s">
        <v>243</v>
      </c>
      <c r="L9494" t="s">
        <v>244</v>
      </c>
      <c r="M9494">
        <v>0</v>
      </c>
      <c r="N9494">
        <v>0.27300000000000002</v>
      </c>
      <c r="O9494" t="s">
        <v>546</v>
      </c>
      <c r="P9494" t="s">
        <v>17119</v>
      </c>
      <c r="Q9494" t="s">
        <v>257</v>
      </c>
      <c r="R9494" t="s">
        <v>6509</v>
      </c>
      <c r="S9494" t="s">
        <v>249</v>
      </c>
      <c r="T9494" t="b">
        <v>1</v>
      </c>
    </row>
    <row r="9495" spans="1:20" x14ac:dyDescent="0.25">
      <c r="A9495" t="s">
        <v>259</v>
      </c>
      <c r="B9495" t="s">
        <v>260</v>
      </c>
      <c r="C9495" t="s">
        <v>237</v>
      </c>
      <c r="D9495" t="s">
        <v>1316</v>
      </c>
      <c r="E9495" t="s">
        <v>4557</v>
      </c>
      <c r="F9495" t="s">
        <v>9419</v>
      </c>
      <c r="G9495" t="s">
        <v>15689</v>
      </c>
      <c r="H9495">
        <v>3.6999999999999998E-2</v>
      </c>
      <c r="I9495" t="s">
        <v>265</v>
      </c>
      <c r="J9495" t="s">
        <v>242</v>
      </c>
      <c r="K9495" t="s">
        <v>243</v>
      </c>
      <c r="L9495" t="s">
        <v>244</v>
      </c>
      <c r="M9495">
        <v>0</v>
      </c>
      <c r="N9495">
        <v>3.6999999999999998E-2</v>
      </c>
      <c r="O9495" t="s">
        <v>711</v>
      </c>
      <c r="P9495" t="s">
        <v>15850</v>
      </c>
      <c r="Q9495" t="s">
        <v>1321</v>
      </c>
      <c r="R9495" t="s">
        <v>17120</v>
      </c>
      <c r="S9495" t="s">
        <v>270</v>
      </c>
      <c r="T9495" t="b">
        <v>1</v>
      </c>
    </row>
    <row r="9496" spans="1:20" x14ac:dyDescent="0.25">
      <c r="A9496" t="s">
        <v>236</v>
      </c>
      <c r="B9496" t="s">
        <v>236</v>
      </c>
      <c r="C9496" t="s">
        <v>237</v>
      </c>
      <c r="D9496" t="s">
        <v>552</v>
      </c>
      <c r="F9496" t="s">
        <v>2798</v>
      </c>
      <c r="G9496" t="s">
        <v>6865</v>
      </c>
      <c r="H9496">
        <v>28.8</v>
      </c>
      <c r="I9496" t="s">
        <v>492</v>
      </c>
      <c r="J9496" t="s">
        <v>242</v>
      </c>
      <c r="K9496" t="s">
        <v>243</v>
      </c>
      <c r="L9496" t="s">
        <v>244</v>
      </c>
      <c r="M9496">
        <v>0</v>
      </c>
      <c r="N9496">
        <v>28.8</v>
      </c>
      <c r="O9496" t="s">
        <v>255</v>
      </c>
      <c r="P9496" t="s">
        <v>17121</v>
      </c>
      <c r="Q9496" t="s">
        <v>556</v>
      </c>
      <c r="R9496" t="s">
        <v>2800</v>
      </c>
      <c r="S9496" t="s">
        <v>249</v>
      </c>
      <c r="T9496" t="b">
        <v>1</v>
      </c>
    </row>
    <row r="9497" spans="1:20" x14ac:dyDescent="0.25">
      <c r="A9497" t="s">
        <v>236</v>
      </c>
      <c r="B9497" t="s">
        <v>236</v>
      </c>
      <c r="C9497" t="s">
        <v>237</v>
      </c>
      <c r="D9497" t="s">
        <v>250</v>
      </c>
      <c r="E9497" t="s">
        <v>251</v>
      </c>
      <c r="F9497" t="s">
        <v>479</v>
      </c>
      <c r="G9497" t="s">
        <v>11790</v>
      </c>
      <c r="H9497">
        <v>3.5999999999999999E-3</v>
      </c>
      <c r="I9497" t="s">
        <v>241</v>
      </c>
      <c r="J9497" t="s">
        <v>242</v>
      </c>
      <c r="K9497" t="s">
        <v>243</v>
      </c>
      <c r="L9497" t="s">
        <v>244</v>
      </c>
      <c r="M9497">
        <v>0</v>
      </c>
      <c r="N9497">
        <v>3.5999999999999999E-3</v>
      </c>
      <c r="O9497" t="s">
        <v>255</v>
      </c>
      <c r="P9497" t="s">
        <v>17122</v>
      </c>
      <c r="Q9497" t="s">
        <v>257</v>
      </c>
      <c r="R9497" t="s">
        <v>4230</v>
      </c>
      <c r="S9497" t="s">
        <v>249</v>
      </c>
      <c r="T9497" t="b">
        <v>1</v>
      </c>
    </row>
    <row r="9498" spans="1:20" x14ac:dyDescent="0.25">
      <c r="A9498" t="s">
        <v>259</v>
      </c>
      <c r="B9498" t="s">
        <v>260</v>
      </c>
      <c r="C9498" t="s">
        <v>237</v>
      </c>
      <c r="D9498" t="s">
        <v>762</v>
      </c>
      <c r="E9498" t="s">
        <v>5571</v>
      </c>
      <c r="F9498" t="s">
        <v>11845</v>
      </c>
      <c r="G9498" t="s">
        <v>11846</v>
      </c>
      <c r="H9498">
        <v>0.32800000000000001</v>
      </c>
      <c r="I9498" t="s">
        <v>265</v>
      </c>
      <c r="J9498" t="s">
        <v>242</v>
      </c>
      <c r="K9498" t="s">
        <v>243</v>
      </c>
      <c r="L9498" t="s">
        <v>244</v>
      </c>
      <c r="M9498">
        <v>0</v>
      </c>
      <c r="N9498">
        <v>0.32800000000000001</v>
      </c>
      <c r="O9498" t="s">
        <v>266</v>
      </c>
      <c r="P9498" t="s">
        <v>17123</v>
      </c>
      <c r="Q9498" t="s">
        <v>766</v>
      </c>
      <c r="R9498" t="s">
        <v>17124</v>
      </c>
      <c r="S9498" t="s">
        <v>270</v>
      </c>
      <c r="T9498" t="b">
        <v>1</v>
      </c>
    </row>
    <row r="9499" spans="1:20" x14ac:dyDescent="0.25">
      <c r="A9499" t="s">
        <v>259</v>
      </c>
      <c r="B9499" t="s">
        <v>260</v>
      </c>
      <c r="C9499" t="s">
        <v>294</v>
      </c>
      <c r="D9499" t="s">
        <v>762</v>
      </c>
      <c r="E9499" t="s">
        <v>5571</v>
      </c>
      <c r="F9499" t="s">
        <v>11845</v>
      </c>
      <c r="G9499" t="s">
        <v>11846</v>
      </c>
      <c r="H9499">
        <v>9.0399999999999994E-2</v>
      </c>
      <c r="I9499" t="s">
        <v>265</v>
      </c>
      <c r="J9499" t="s">
        <v>242</v>
      </c>
      <c r="K9499" t="s">
        <v>243</v>
      </c>
      <c r="L9499" t="s">
        <v>244</v>
      </c>
      <c r="M9499">
        <v>0</v>
      </c>
      <c r="N9499">
        <v>9.0399999999999994E-2</v>
      </c>
      <c r="O9499" t="s">
        <v>266</v>
      </c>
      <c r="P9499" t="s">
        <v>17123</v>
      </c>
      <c r="Q9499" t="s">
        <v>766</v>
      </c>
      <c r="R9499" t="s">
        <v>17124</v>
      </c>
      <c r="S9499" t="s">
        <v>270</v>
      </c>
      <c r="T9499" t="b">
        <v>1</v>
      </c>
    </row>
    <row r="9500" spans="1:20" x14ac:dyDescent="0.25">
      <c r="A9500" t="s">
        <v>236</v>
      </c>
      <c r="B9500" t="s">
        <v>236</v>
      </c>
      <c r="C9500" t="s">
        <v>237</v>
      </c>
      <c r="D9500" t="s">
        <v>566</v>
      </c>
      <c r="E9500" t="s">
        <v>251</v>
      </c>
      <c r="F9500" t="s">
        <v>459</v>
      </c>
      <c r="G9500" t="s">
        <v>16985</v>
      </c>
      <c r="H9500">
        <v>0.01</v>
      </c>
      <c r="I9500" t="s">
        <v>241</v>
      </c>
      <c r="J9500" t="s">
        <v>242</v>
      </c>
      <c r="K9500" t="s">
        <v>243</v>
      </c>
      <c r="L9500" t="s">
        <v>244</v>
      </c>
      <c r="M9500">
        <v>0</v>
      </c>
      <c r="N9500">
        <v>0.01</v>
      </c>
      <c r="O9500" t="s">
        <v>255</v>
      </c>
      <c r="P9500" t="s">
        <v>17125</v>
      </c>
      <c r="Q9500" t="s">
        <v>571</v>
      </c>
      <c r="R9500" t="s">
        <v>1814</v>
      </c>
      <c r="S9500" t="s">
        <v>249</v>
      </c>
      <c r="T9500" t="b">
        <v>1</v>
      </c>
    </row>
    <row r="9501" spans="1:20" x14ac:dyDescent="0.25">
      <c r="A9501" t="s">
        <v>236</v>
      </c>
      <c r="B9501" t="s">
        <v>236</v>
      </c>
      <c r="C9501" t="s">
        <v>237</v>
      </c>
      <c r="D9501" t="s">
        <v>509</v>
      </c>
      <c r="F9501" t="s">
        <v>600</v>
      </c>
      <c r="G9501" t="s">
        <v>7904</v>
      </c>
      <c r="H9501">
        <v>0</v>
      </c>
      <c r="I9501" t="s">
        <v>254</v>
      </c>
      <c r="J9501" t="s">
        <v>242</v>
      </c>
      <c r="K9501" t="s">
        <v>243</v>
      </c>
      <c r="L9501" t="s">
        <v>244</v>
      </c>
      <c r="M9501">
        <v>0</v>
      </c>
      <c r="N9501">
        <v>0</v>
      </c>
      <c r="O9501" t="s">
        <v>358</v>
      </c>
      <c r="P9501" t="s">
        <v>17126</v>
      </c>
      <c r="Q9501" t="s">
        <v>512</v>
      </c>
      <c r="R9501" t="s">
        <v>1068</v>
      </c>
      <c r="S9501" t="s">
        <v>249</v>
      </c>
      <c r="T9501" t="b">
        <v>0</v>
      </c>
    </row>
    <row r="9502" spans="1:20" x14ac:dyDescent="0.25">
      <c r="A9502" t="s">
        <v>259</v>
      </c>
      <c r="B9502" t="s">
        <v>260</v>
      </c>
      <c r="C9502" t="s">
        <v>237</v>
      </c>
      <c r="D9502" t="s">
        <v>656</v>
      </c>
      <c r="E9502" t="s">
        <v>9366</v>
      </c>
      <c r="F9502" t="s">
        <v>9366</v>
      </c>
      <c r="G9502" t="s">
        <v>14496</v>
      </c>
      <c r="H9502">
        <v>0.14899999999999999</v>
      </c>
      <c r="I9502" t="s">
        <v>265</v>
      </c>
      <c r="J9502" t="s">
        <v>242</v>
      </c>
      <c r="K9502" t="s">
        <v>243</v>
      </c>
      <c r="L9502" t="s">
        <v>244</v>
      </c>
      <c r="M9502">
        <v>0</v>
      </c>
      <c r="N9502">
        <v>0.14899999999999999</v>
      </c>
      <c r="O9502" t="s">
        <v>660</v>
      </c>
      <c r="P9502" t="s">
        <v>17127</v>
      </c>
      <c r="Q9502" t="s">
        <v>662</v>
      </c>
      <c r="R9502" t="s">
        <v>17128</v>
      </c>
      <c r="S9502" t="s">
        <v>270</v>
      </c>
      <c r="T9502" t="b">
        <v>1</v>
      </c>
    </row>
    <row r="9503" spans="1:20" x14ac:dyDescent="0.25">
      <c r="A9503" t="s">
        <v>259</v>
      </c>
      <c r="B9503" t="s">
        <v>260</v>
      </c>
      <c r="C9503" t="s">
        <v>336</v>
      </c>
      <c r="D9503" t="s">
        <v>656</v>
      </c>
      <c r="E9503" t="s">
        <v>9366</v>
      </c>
      <c r="F9503" t="s">
        <v>9366</v>
      </c>
      <c r="G9503" t="s">
        <v>14496</v>
      </c>
      <c r="H9503">
        <v>770</v>
      </c>
      <c r="I9503" t="s">
        <v>265</v>
      </c>
      <c r="J9503" t="s">
        <v>242</v>
      </c>
      <c r="K9503" t="s">
        <v>243</v>
      </c>
      <c r="L9503" t="s">
        <v>244</v>
      </c>
      <c r="M9503">
        <v>0</v>
      </c>
      <c r="N9503">
        <v>770</v>
      </c>
      <c r="O9503" t="s">
        <v>660</v>
      </c>
      <c r="P9503" t="s">
        <v>17127</v>
      </c>
      <c r="Q9503" t="s">
        <v>662</v>
      </c>
      <c r="R9503" t="s">
        <v>17129</v>
      </c>
      <c r="S9503" t="s">
        <v>270</v>
      </c>
      <c r="T9503" t="b">
        <v>1</v>
      </c>
    </row>
    <row r="9504" spans="1:20" x14ac:dyDescent="0.25">
      <c r="A9504" t="s">
        <v>259</v>
      </c>
      <c r="B9504" t="s">
        <v>260</v>
      </c>
      <c r="C9504" t="s">
        <v>336</v>
      </c>
      <c r="D9504" t="s">
        <v>656</v>
      </c>
      <c r="E9504" t="s">
        <v>9366</v>
      </c>
      <c r="F9504" t="s">
        <v>9366</v>
      </c>
      <c r="G9504" t="s">
        <v>14496</v>
      </c>
      <c r="H9504">
        <v>1371</v>
      </c>
      <c r="I9504" t="s">
        <v>265</v>
      </c>
      <c r="J9504" t="s">
        <v>242</v>
      </c>
      <c r="K9504" t="s">
        <v>243</v>
      </c>
      <c r="L9504" t="s">
        <v>244</v>
      </c>
      <c r="M9504">
        <v>0</v>
      </c>
      <c r="N9504">
        <v>1371</v>
      </c>
      <c r="O9504" t="s">
        <v>660</v>
      </c>
      <c r="P9504" t="s">
        <v>17127</v>
      </c>
      <c r="Q9504" t="s">
        <v>662</v>
      </c>
      <c r="R9504" t="s">
        <v>17130</v>
      </c>
      <c r="S9504" t="s">
        <v>270</v>
      </c>
      <c r="T9504" t="b">
        <v>1</v>
      </c>
    </row>
    <row r="9505" spans="1:20" x14ac:dyDescent="0.25">
      <c r="A9505" t="s">
        <v>236</v>
      </c>
      <c r="B9505" t="s">
        <v>236</v>
      </c>
      <c r="C9505" t="s">
        <v>237</v>
      </c>
      <c r="D9505" t="s">
        <v>314</v>
      </c>
      <c r="F9505" t="s">
        <v>567</v>
      </c>
      <c r="G9505" t="s">
        <v>1406</v>
      </c>
      <c r="H9505">
        <v>1E-3</v>
      </c>
      <c r="I9505" t="s">
        <v>241</v>
      </c>
      <c r="J9505" t="s">
        <v>242</v>
      </c>
      <c r="K9505" t="s">
        <v>243</v>
      </c>
      <c r="L9505" t="s">
        <v>244</v>
      </c>
      <c r="M9505">
        <v>0</v>
      </c>
      <c r="N9505">
        <v>1E-3</v>
      </c>
      <c r="O9505" t="s">
        <v>1407</v>
      </c>
      <c r="P9505" t="s">
        <v>1408</v>
      </c>
      <c r="Q9505" t="s">
        <v>318</v>
      </c>
      <c r="R9505" t="s">
        <v>11362</v>
      </c>
      <c r="S9505" t="s">
        <v>249</v>
      </c>
      <c r="T9505" t="b">
        <v>1</v>
      </c>
    </row>
    <row r="9506" spans="1:20" x14ac:dyDescent="0.25">
      <c r="A9506" t="s">
        <v>259</v>
      </c>
      <c r="B9506" t="s">
        <v>260</v>
      </c>
      <c r="C9506" t="s">
        <v>237</v>
      </c>
      <c r="D9506" t="s">
        <v>1489</v>
      </c>
      <c r="E9506" t="s">
        <v>8561</v>
      </c>
      <c r="F9506" t="s">
        <v>8562</v>
      </c>
      <c r="G9506" t="s">
        <v>8562</v>
      </c>
      <c r="H9506">
        <v>0.192</v>
      </c>
      <c r="I9506" t="s">
        <v>265</v>
      </c>
      <c r="J9506" t="s">
        <v>242</v>
      </c>
      <c r="K9506" t="s">
        <v>243</v>
      </c>
      <c r="L9506" t="s">
        <v>244</v>
      </c>
      <c r="M9506">
        <v>0</v>
      </c>
      <c r="N9506">
        <v>0.192</v>
      </c>
      <c r="O9506" t="s">
        <v>576</v>
      </c>
      <c r="P9506" t="s">
        <v>17131</v>
      </c>
      <c r="Q9506" t="s">
        <v>1493</v>
      </c>
      <c r="R9506" t="s">
        <v>17132</v>
      </c>
      <c r="S9506" t="s">
        <v>270</v>
      </c>
      <c r="T9506" t="b">
        <v>1</v>
      </c>
    </row>
    <row r="9507" spans="1:20" x14ac:dyDescent="0.25">
      <c r="A9507" t="s">
        <v>259</v>
      </c>
      <c r="B9507" t="s">
        <v>260</v>
      </c>
      <c r="C9507" t="s">
        <v>336</v>
      </c>
      <c r="D9507" t="s">
        <v>1489</v>
      </c>
      <c r="E9507" t="s">
        <v>8561</v>
      </c>
      <c r="F9507" t="s">
        <v>8562</v>
      </c>
      <c r="G9507" t="s">
        <v>8562</v>
      </c>
      <c r="H9507">
        <v>992</v>
      </c>
      <c r="I9507" t="s">
        <v>265</v>
      </c>
      <c r="J9507" t="s">
        <v>242</v>
      </c>
      <c r="K9507" t="s">
        <v>243</v>
      </c>
      <c r="L9507" t="s">
        <v>244</v>
      </c>
      <c r="M9507">
        <v>0</v>
      </c>
      <c r="N9507">
        <v>992</v>
      </c>
      <c r="O9507" t="s">
        <v>576</v>
      </c>
      <c r="P9507" t="s">
        <v>17131</v>
      </c>
      <c r="Q9507" t="s">
        <v>1493</v>
      </c>
      <c r="R9507" t="s">
        <v>17133</v>
      </c>
      <c r="S9507" t="s">
        <v>270</v>
      </c>
      <c r="T9507" t="b">
        <v>1</v>
      </c>
    </row>
    <row r="9508" spans="1:20" x14ac:dyDescent="0.25">
      <c r="A9508" t="s">
        <v>259</v>
      </c>
      <c r="B9508" t="s">
        <v>260</v>
      </c>
      <c r="C9508" t="s">
        <v>336</v>
      </c>
      <c r="D9508" t="s">
        <v>1489</v>
      </c>
      <c r="E9508" t="s">
        <v>8561</v>
      </c>
      <c r="F9508" t="s">
        <v>8562</v>
      </c>
      <c r="G9508" t="s">
        <v>8562</v>
      </c>
      <c r="H9508">
        <v>1816</v>
      </c>
      <c r="I9508" t="s">
        <v>265</v>
      </c>
      <c r="J9508" t="s">
        <v>242</v>
      </c>
      <c r="K9508" t="s">
        <v>243</v>
      </c>
      <c r="L9508" t="s">
        <v>244</v>
      </c>
      <c r="M9508">
        <v>0</v>
      </c>
      <c r="N9508">
        <v>1816</v>
      </c>
      <c r="O9508" t="s">
        <v>576</v>
      </c>
      <c r="P9508" t="s">
        <v>17131</v>
      </c>
      <c r="Q9508" t="s">
        <v>1493</v>
      </c>
      <c r="R9508" t="s">
        <v>17134</v>
      </c>
      <c r="S9508" t="s">
        <v>270</v>
      </c>
      <c r="T9508" t="b">
        <v>1</v>
      </c>
    </row>
    <row r="9509" spans="1:20" x14ac:dyDescent="0.25">
      <c r="A9509" t="s">
        <v>259</v>
      </c>
      <c r="B9509" t="s">
        <v>382</v>
      </c>
      <c r="C9509" t="s">
        <v>237</v>
      </c>
      <c r="D9509" t="s">
        <v>649</v>
      </c>
      <c r="E9509" t="s">
        <v>981</v>
      </c>
      <c r="F9509" t="s">
        <v>10483</v>
      </c>
      <c r="G9509" t="s">
        <v>10483</v>
      </c>
      <c r="H9509">
        <v>1.504</v>
      </c>
      <c r="I9509" t="s">
        <v>265</v>
      </c>
      <c r="J9509" t="s">
        <v>242</v>
      </c>
      <c r="K9509" t="s">
        <v>243</v>
      </c>
      <c r="L9509" t="s">
        <v>244</v>
      </c>
      <c r="M9509">
        <v>0</v>
      </c>
      <c r="N9509">
        <v>1.504</v>
      </c>
      <c r="O9509" t="s">
        <v>652</v>
      </c>
      <c r="P9509" t="s">
        <v>17135</v>
      </c>
      <c r="Q9509" t="s">
        <v>654</v>
      </c>
      <c r="R9509" t="s">
        <v>17136</v>
      </c>
      <c r="S9509" t="s">
        <v>390</v>
      </c>
      <c r="T9509" t="b">
        <v>1</v>
      </c>
    </row>
    <row r="9510" spans="1:20" x14ac:dyDescent="0.25">
      <c r="A9510" t="s">
        <v>259</v>
      </c>
      <c r="B9510" t="s">
        <v>382</v>
      </c>
      <c r="C9510" t="s">
        <v>294</v>
      </c>
      <c r="D9510" t="s">
        <v>649</v>
      </c>
      <c r="E9510" t="s">
        <v>981</v>
      </c>
      <c r="F9510" t="s">
        <v>10483</v>
      </c>
      <c r="G9510" t="s">
        <v>10483</v>
      </c>
      <c r="H9510">
        <v>0.76800000000000002</v>
      </c>
      <c r="I9510" t="s">
        <v>265</v>
      </c>
      <c r="J9510" t="s">
        <v>242</v>
      </c>
      <c r="K9510" t="s">
        <v>243</v>
      </c>
      <c r="L9510" t="s">
        <v>244</v>
      </c>
      <c r="M9510">
        <v>0</v>
      </c>
      <c r="N9510">
        <v>0.76800000000000002</v>
      </c>
      <c r="O9510" t="s">
        <v>652</v>
      </c>
      <c r="P9510" t="s">
        <v>17135</v>
      </c>
      <c r="Q9510" t="s">
        <v>654</v>
      </c>
      <c r="R9510" t="s">
        <v>17136</v>
      </c>
      <c r="S9510" t="s">
        <v>390</v>
      </c>
      <c r="T9510" t="b">
        <v>1</v>
      </c>
    </row>
    <row r="9511" spans="1:20" x14ac:dyDescent="0.25">
      <c r="A9511" t="s">
        <v>259</v>
      </c>
      <c r="B9511" t="s">
        <v>260</v>
      </c>
      <c r="C9511" t="s">
        <v>237</v>
      </c>
      <c r="D9511" t="s">
        <v>2696</v>
      </c>
      <c r="E9511" t="s">
        <v>6593</v>
      </c>
      <c r="F9511" t="s">
        <v>6594</v>
      </c>
      <c r="G9511" t="s">
        <v>6594</v>
      </c>
      <c r="H9511">
        <v>0.3024</v>
      </c>
      <c r="I9511" t="s">
        <v>265</v>
      </c>
      <c r="J9511" t="s">
        <v>242</v>
      </c>
      <c r="K9511" t="s">
        <v>243</v>
      </c>
      <c r="L9511" t="s">
        <v>244</v>
      </c>
      <c r="M9511">
        <v>0</v>
      </c>
      <c r="N9511">
        <v>0.3024</v>
      </c>
      <c r="O9511" t="s">
        <v>372</v>
      </c>
      <c r="P9511" t="s">
        <v>17137</v>
      </c>
      <c r="Q9511" t="s">
        <v>2700</v>
      </c>
      <c r="R9511" t="s">
        <v>17138</v>
      </c>
      <c r="S9511" t="s">
        <v>270</v>
      </c>
      <c r="T9511" t="b">
        <v>1</v>
      </c>
    </row>
    <row r="9512" spans="1:20" x14ac:dyDescent="0.25">
      <c r="A9512" t="s">
        <v>236</v>
      </c>
      <c r="B9512" t="s">
        <v>236</v>
      </c>
      <c r="C9512" t="s">
        <v>237</v>
      </c>
      <c r="D9512" t="s">
        <v>509</v>
      </c>
      <c r="F9512" t="s">
        <v>356</v>
      </c>
      <c r="G9512" t="s">
        <v>2391</v>
      </c>
      <c r="H9512">
        <v>3.6000000000000002E-4</v>
      </c>
      <c r="I9512" t="s">
        <v>254</v>
      </c>
      <c r="J9512" t="s">
        <v>242</v>
      </c>
      <c r="K9512" t="s">
        <v>243</v>
      </c>
      <c r="L9512" t="s">
        <v>244</v>
      </c>
      <c r="M9512">
        <v>0</v>
      </c>
      <c r="N9512">
        <v>3.6000000000000002E-4</v>
      </c>
      <c r="O9512" t="s">
        <v>365</v>
      </c>
      <c r="P9512" t="s">
        <v>2392</v>
      </c>
      <c r="Q9512" t="s">
        <v>512</v>
      </c>
      <c r="R9512" t="s">
        <v>513</v>
      </c>
      <c r="S9512" t="s">
        <v>249</v>
      </c>
      <c r="T9512" t="b">
        <v>0</v>
      </c>
    </row>
    <row r="9513" spans="1:20" x14ac:dyDescent="0.25">
      <c r="A9513" t="s">
        <v>236</v>
      </c>
      <c r="B9513" t="s">
        <v>236</v>
      </c>
      <c r="C9513" t="s">
        <v>237</v>
      </c>
      <c r="D9513" t="s">
        <v>238</v>
      </c>
      <c r="E9513" t="s">
        <v>251</v>
      </c>
      <c r="F9513" t="s">
        <v>773</v>
      </c>
      <c r="G9513" t="s">
        <v>4998</v>
      </c>
      <c r="H9513">
        <v>2.5000000000000001E-2</v>
      </c>
      <c r="I9513" t="s">
        <v>561</v>
      </c>
      <c r="J9513" t="s">
        <v>242</v>
      </c>
      <c r="K9513" t="s">
        <v>243</v>
      </c>
      <c r="L9513" t="s">
        <v>244</v>
      </c>
      <c r="M9513">
        <v>0</v>
      </c>
      <c r="N9513">
        <v>2.5000000000000001E-2</v>
      </c>
      <c r="O9513" t="s">
        <v>255</v>
      </c>
      <c r="P9513" t="s">
        <v>17139</v>
      </c>
      <c r="Q9513" t="s">
        <v>247</v>
      </c>
      <c r="R9513" t="s">
        <v>1351</v>
      </c>
      <c r="S9513" t="s">
        <v>249</v>
      </c>
      <c r="T9513" t="b">
        <v>1</v>
      </c>
    </row>
    <row r="9514" spans="1:20" x14ac:dyDescent="0.25">
      <c r="A9514" t="s">
        <v>236</v>
      </c>
      <c r="B9514" t="s">
        <v>236</v>
      </c>
      <c r="C9514" t="s">
        <v>237</v>
      </c>
      <c r="D9514" t="s">
        <v>566</v>
      </c>
      <c r="F9514" t="s">
        <v>544</v>
      </c>
      <c r="G9514" t="s">
        <v>545</v>
      </c>
      <c r="H9514">
        <v>0.13</v>
      </c>
      <c r="I9514">
        <v>100</v>
      </c>
      <c r="J9514" t="s">
        <v>242</v>
      </c>
      <c r="K9514" t="s">
        <v>243</v>
      </c>
      <c r="L9514" t="s">
        <v>244</v>
      </c>
      <c r="M9514">
        <v>0</v>
      </c>
      <c r="N9514">
        <v>0.13</v>
      </c>
      <c r="O9514" t="s">
        <v>569</v>
      </c>
      <c r="P9514" t="s">
        <v>15660</v>
      </c>
      <c r="Q9514" t="s">
        <v>571</v>
      </c>
      <c r="R9514" t="s">
        <v>4333</v>
      </c>
      <c r="S9514" t="s">
        <v>249</v>
      </c>
      <c r="T9514" t="b">
        <v>1</v>
      </c>
    </row>
    <row r="9515" spans="1:20" x14ac:dyDescent="0.25">
      <c r="A9515" t="s">
        <v>259</v>
      </c>
      <c r="B9515" t="s">
        <v>260</v>
      </c>
      <c r="C9515" t="s">
        <v>237</v>
      </c>
      <c r="D9515" t="s">
        <v>1687</v>
      </c>
      <c r="E9515" t="s">
        <v>5326</v>
      </c>
      <c r="F9515" t="s">
        <v>5327</v>
      </c>
      <c r="G9515" t="s">
        <v>5328</v>
      </c>
      <c r="H9515">
        <v>0.50039999999999996</v>
      </c>
      <c r="I9515" t="s">
        <v>265</v>
      </c>
      <c r="J9515" t="s">
        <v>242</v>
      </c>
      <c r="K9515" t="s">
        <v>243</v>
      </c>
      <c r="L9515" t="s">
        <v>244</v>
      </c>
      <c r="M9515">
        <v>0</v>
      </c>
      <c r="N9515">
        <v>0.50039999999999996</v>
      </c>
      <c r="O9515" t="s">
        <v>372</v>
      </c>
      <c r="P9515" t="s">
        <v>17140</v>
      </c>
      <c r="Q9515" t="s">
        <v>1692</v>
      </c>
      <c r="R9515" t="s">
        <v>17141</v>
      </c>
      <c r="S9515" t="s">
        <v>270</v>
      </c>
      <c r="T9515" t="b">
        <v>1</v>
      </c>
    </row>
    <row r="9516" spans="1:20" x14ac:dyDescent="0.25">
      <c r="A9516" t="s">
        <v>259</v>
      </c>
      <c r="B9516" t="s">
        <v>260</v>
      </c>
      <c r="C9516" t="s">
        <v>294</v>
      </c>
      <c r="D9516" t="s">
        <v>1687</v>
      </c>
      <c r="E9516" t="s">
        <v>5326</v>
      </c>
      <c r="F9516" t="s">
        <v>5327</v>
      </c>
      <c r="G9516" t="s">
        <v>5328</v>
      </c>
      <c r="H9516">
        <v>0.33613900000000002</v>
      </c>
      <c r="I9516" t="s">
        <v>265</v>
      </c>
      <c r="J9516" t="s">
        <v>242</v>
      </c>
      <c r="K9516" t="s">
        <v>243</v>
      </c>
      <c r="L9516" t="s">
        <v>244</v>
      </c>
      <c r="M9516">
        <v>0</v>
      </c>
      <c r="N9516">
        <v>0.33613900000000002</v>
      </c>
      <c r="O9516" t="s">
        <v>266</v>
      </c>
      <c r="P9516" t="s">
        <v>17140</v>
      </c>
      <c r="Q9516" t="s">
        <v>1692</v>
      </c>
      <c r="R9516" t="s">
        <v>17141</v>
      </c>
      <c r="S9516" t="s">
        <v>270</v>
      </c>
      <c r="T9516" t="b">
        <v>1</v>
      </c>
    </row>
    <row r="9517" spans="1:20" x14ac:dyDescent="0.25">
      <c r="A9517" t="s">
        <v>259</v>
      </c>
      <c r="B9517" t="s">
        <v>271</v>
      </c>
      <c r="C9517" t="s">
        <v>237</v>
      </c>
      <c r="D9517" t="s">
        <v>11550</v>
      </c>
      <c r="E9517" t="s">
        <v>17142</v>
      </c>
      <c r="F9517" t="s">
        <v>15883</v>
      </c>
      <c r="G9517" t="s">
        <v>15884</v>
      </c>
      <c r="H9517">
        <v>0.74399999999999999</v>
      </c>
      <c r="I9517" t="s">
        <v>265</v>
      </c>
      <c r="J9517" t="s">
        <v>242</v>
      </c>
      <c r="K9517" t="s">
        <v>243</v>
      </c>
      <c r="L9517" t="s">
        <v>244</v>
      </c>
      <c r="M9517">
        <v>0</v>
      </c>
      <c r="N9517">
        <v>0.74399999999999999</v>
      </c>
      <c r="O9517" t="s">
        <v>562</v>
      </c>
      <c r="P9517" t="s">
        <v>17143</v>
      </c>
      <c r="Q9517" t="s">
        <v>11555</v>
      </c>
      <c r="R9517" t="s">
        <v>17144</v>
      </c>
      <c r="S9517" t="s">
        <v>279</v>
      </c>
      <c r="T9517" t="b">
        <v>1</v>
      </c>
    </row>
    <row r="9518" spans="1:20" x14ac:dyDescent="0.25">
      <c r="A9518" t="s">
        <v>259</v>
      </c>
      <c r="B9518" t="s">
        <v>271</v>
      </c>
      <c r="C9518" t="s">
        <v>294</v>
      </c>
      <c r="D9518" t="s">
        <v>11550</v>
      </c>
      <c r="E9518" t="s">
        <v>17142</v>
      </c>
      <c r="F9518" t="s">
        <v>15883</v>
      </c>
      <c r="G9518" t="s">
        <v>15884</v>
      </c>
      <c r="H9518">
        <v>0.54239999999999999</v>
      </c>
      <c r="I9518" t="s">
        <v>265</v>
      </c>
      <c r="J9518" t="s">
        <v>242</v>
      </c>
      <c r="K9518" t="s">
        <v>243</v>
      </c>
      <c r="L9518" t="s">
        <v>244</v>
      </c>
      <c r="M9518">
        <v>0</v>
      </c>
      <c r="N9518">
        <v>0.54239999999999999</v>
      </c>
      <c r="O9518" t="s">
        <v>562</v>
      </c>
      <c r="P9518" t="s">
        <v>17143</v>
      </c>
      <c r="Q9518" t="s">
        <v>11555</v>
      </c>
      <c r="R9518" t="s">
        <v>17144</v>
      </c>
      <c r="S9518" t="s">
        <v>279</v>
      </c>
      <c r="T9518" t="b">
        <v>1</v>
      </c>
    </row>
    <row r="9519" spans="1:20" x14ac:dyDescent="0.25">
      <c r="A9519" t="s">
        <v>259</v>
      </c>
      <c r="B9519" t="s">
        <v>271</v>
      </c>
      <c r="C9519" t="s">
        <v>336</v>
      </c>
      <c r="D9519" t="s">
        <v>11550</v>
      </c>
      <c r="E9519" t="s">
        <v>17142</v>
      </c>
      <c r="F9519" t="s">
        <v>15883</v>
      </c>
      <c r="G9519" t="s">
        <v>15884</v>
      </c>
      <c r="H9519">
        <v>4236</v>
      </c>
      <c r="I9519" t="s">
        <v>265</v>
      </c>
      <c r="J9519" t="s">
        <v>242</v>
      </c>
      <c r="K9519" t="s">
        <v>243</v>
      </c>
      <c r="L9519" t="s">
        <v>244</v>
      </c>
      <c r="M9519">
        <v>0</v>
      </c>
      <c r="N9519">
        <v>4236</v>
      </c>
      <c r="O9519" t="s">
        <v>562</v>
      </c>
      <c r="P9519" t="s">
        <v>17143</v>
      </c>
      <c r="Q9519" t="s">
        <v>11555</v>
      </c>
      <c r="R9519" t="s">
        <v>17145</v>
      </c>
      <c r="S9519" t="s">
        <v>279</v>
      </c>
      <c r="T9519" t="b">
        <v>1</v>
      </c>
    </row>
    <row r="9520" spans="1:20" x14ac:dyDescent="0.25">
      <c r="A9520" t="s">
        <v>259</v>
      </c>
      <c r="B9520" t="s">
        <v>271</v>
      </c>
      <c r="C9520" t="s">
        <v>336</v>
      </c>
      <c r="D9520" t="s">
        <v>11550</v>
      </c>
      <c r="E9520" t="s">
        <v>17142</v>
      </c>
      <c r="F9520" t="s">
        <v>15883</v>
      </c>
      <c r="G9520" t="s">
        <v>15884</v>
      </c>
      <c r="H9520">
        <v>8799</v>
      </c>
      <c r="I9520" t="s">
        <v>265</v>
      </c>
      <c r="J9520" t="s">
        <v>242</v>
      </c>
      <c r="K9520" t="s">
        <v>243</v>
      </c>
      <c r="L9520" t="s">
        <v>244</v>
      </c>
      <c r="M9520">
        <v>0</v>
      </c>
      <c r="N9520">
        <v>8799</v>
      </c>
      <c r="O9520" t="s">
        <v>562</v>
      </c>
      <c r="P9520" t="s">
        <v>17143</v>
      </c>
      <c r="Q9520" t="s">
        <v>11555</v>
      </c>
      <c r="R9520" t="s">
        <v>17146</v>
      </c>
      <c r="S9520" t="s">
        <v>279</v>
      </c>
      <c r="T9520" t="b">
        <v>1</v>
      </c>
    </row>
    <row r="9521" spans="1:20" x14ac:dyDescent="0.25">
      <c r="A9521" t="s">
        <v>236</v>
      </c>
      <c r="B9521" t="s">
        <v>236</v>
      </c>
      <c r="C9521" t="s">
        <v>237</v>
      </c>
      <c r="D9521" t="s">
        <v>566</v>
      </c>
      <c r="E9521" t="s">
        <v>251</v>
      </c>
      <c r="F9521" t="s">
        <v>252</v>
      </c>
      <c r="G9521" t="s">
        <v>15258</v>
      </c>
      <c r="H9521">
        <v>0.46800000000000003</v>
      </c>
      <c r="I9521">
        <v>100</v>
      </c>
      <c r="J9521" t="s">
        <v>242</v>
      </c>
      <c r="K9521" t="s">
        <v>243</v>
      </c>
      <c r="L9521" t="s">
        <v>244</v>
      </c>
      <c r="M9521">
        <v>0</v>
      </c>
      <c r="N9521">
        <v>0.46800000000000003</v>
      </c>
      <c r="O9521" t="s">
        <v>255</v>
      </c>
      <c r="P9521" t="s">
        <v>17147</v>
      </c>
      <c r="Q9521" t="s">
        <v>571</v>
      </c>
      <c r="R9521" t="s">
        <v>3339</v>
      </c>
      <c r="S9521" t="s">
        <v>249</v>
      </c>
      <c r="T9521" t="b">
        <v>1</v>
      </c>
    </row>
    <row r="9522" spans="1:20" x14ac:dyDescent="0.25">
      <c r="A9522" t="s">
        <v>236</v>
      </c>
      <c r="B9522" t="s">
        <v>236</v>
      </c>
      <c r="C9522" t="s">
        <v>237</v>
      </c>
      <c r="D9522" t="s">
        <v>566</v>
      </c>
      <c r="F9522" t="s">
        <v>1562</v>
      </c>
      <c r="G9522" t="s">
        <v>1406</v>
      </c>
      <c r="H9522">
        <v>2E-3</v>
      </c>
      <c r="I9522" t="s">
        <v>241</v>
      </c>
      <c r="J9522" t="s">
        <v>242</v>
      </c>
      <c r="K9522" t="s">
        <v>243</v>
      </c>
      <c r="L9522" t="s">
        <v>244</v>
      </c>
      <c r="M9522">
        <v>0</v>
      </c>
      <c r="N9522">
        <v>2E-3</v>
      </c>
      <c r="O9522" t="s">
        <v>2720</v>
      </c>
      <c r="P9522" t="s">
        <v>5666</v>
      </c>
      <c r="Q9522" t="s">
        <v>571</v>
      </c>
      <c r="R9522" t="s">
        <v>7544</v>
      </c>
      <c r="S9522" t="s">
        <v>249</v>
      </c>
      <c r="T9522" t="b">
        <v>0</v>
      </c>
    </row>
    <row r="9523" spans="1:20" x14ac:dyDescent="0.25">
      <c r="A9523" t="s">
        <v>259</v>
      </c>
      <c r="B9523" t="s">
        <v>260</v>
      </c>
      <c r="C9523" t="s">
        <v>237</v>
      </c>
      <c r="D9523" t="s">
        <v>470</v>
      </c>
      <c r="E9523" t="s">
        <v>2814</v>
      </c>
      <c r="F9523" t="s">
        <v>5452</v>
      </c>
      <c r="G9523" t="s">
        <v>5452</v>
      </c>
      <c r="H9523">
        <v>15.611000000000001</v>
      </c>
      <c r="I9523" t="s">
        <v>265</v>
      </c>
      <c r="J9523" t="s">
        <v>242</v>
      </c>
      <c r="K9523" t="s">
        <v>243</v>
      </c>
      <c r="L9523" t="s">
        <v>244</v>
      </c>
      <c r="M9523">
        <v>0</v>
      </c>
      <c r="N9523">
        <v>15.611000000000001</v>
      </c>
      <c r="O9523" t="s">
        <v>283</v>
      </c>
      <c r="P9523" t="s">
        <v>17148</v>
      </c>
      <c r="Q9523" t="s">
        <v>474</v>
      </c>
      <c r="R9523" t="s">
        <v>17149</v>
      </c>
      <c r="S9523" t="s">
        <v>270</v>
      </c>
      <c r="T9523" t="b">
        <v>1</v>
      </c>
    </row>
    <row r="9524" spans="1:20" x14ac:dyDescent="0.25">
      <c r="A9524" t="s">
        <v>259</v>
      </c>
      <c r="B9524" t="s">
        <v>260</v>
      </c>
      <c r="C9524" t="s">
        <v>336</v>
      </c>
      <c r="D9524" t="s">
        <v>470</v>
      </c>
      <c r="E9524" t="s">
        <v>2814</v>
      </c>
      <c r="F9524" t="s">
        <v>5452</v>
      </c>
      <c r="G9524" t="s">
        <v>5452</v>
      </c>
      <c r="H9524">
        <v>79536</v>
      </c>
      <c r="I9524" t="s">
        <v>265</v>
      </c>
      <c r="J9524" t="s">
        <v>242</v>
      </c>
      <c r="K9524" t="s">
        <v>243</v>
      </c>
      <c r="L9524" t="s">
        <v>244</v>
      </c>
      <c r="M9524">
        <v>0</v>
      </c>
      <c r="N9524">
        <v>79536</v>
      </c>
      <c r="O9524" t="s">
        <v>476</v>
      </c>
      <c r="P9524" t="s">
        <v>17148</v>
      </c>
      <c r="Q9524" t="s">
        <v>474</v>
      </c>
      <c r="R9524" t="s">
        <v>17150</v>
      </c>
      <c r="S9524" t="s">
        <v>270</v>
      </c>
      <c r="T9524" t="b">
        <v>1</v>
      </c>
    </row>
    <row r="9525" spans="1:20" x14ac:dyDescent="0.25">
      <c r="A9525" t="s">
        <v>259</v>
      </c>
      <c r="B9525" t="s">
        <v>260</v>
      </c>
      <c r="C9525" t="s">
        <v>336</v>
      </c>
      <c r="D9525" t="s">
        <v>470</v>
      </c>
      <c r="E9525" t="s">
        <v>2814</v>
      </c>
      <c r="F9525" t="s">
        <v>5452</v>
      </c>
      <c r="G9525" t="s">
        <v>5452</v>
      </c>
      <c r="H9525">
        <v>115201</v>
      </c>
      <c r="I9525" t="s">
        <v>265</v>
      </c>
      <c r="J9525" t="s">
        <v>242</v>
      </c>
      <c r="K9525" t="s">
        <v>243</v>
      </c>
      <c r="L9525" t="s">
        <v>244</v>
      </c>
      <c r="M9525">
        <v>0</v>
      </c>
      <c r="N9525">
        <v>115201</v>
      </c>
      <c r="O9525" t="s">
        <v>476</v>
      </c>
      <c r="P9525" t="s">
        <v>17148</v>
      </c>
      <c r="Q9525" t="s">
        <v>474</v>
      </c>
      <c r="R9525" t="s">
        <v>17151</v>
      </c>
      <c r="S9525" t="s">
        <v>270</v>
      </c>
      <c r="T9525" t="b">
        <v>1</v>
      </c>
    </row>
    <row r="9526" spans="1:20" x14ac:dyDescent="0.25">
      <c r="A9526" t="s">
        <v>236</v>
      </c>
      <c r="B9526" t="s">
        <v>236</v>
      </c>
      <c r="C9526" t="s">
        <v>237</v>
      </c>
      <c r="D9526" t="s">
        <v>392</v>
      </c>
      <c r="F9526" t="s">
        <v>724</v>
      </c>
      <c r="G9526" t="s">
        <v>7711</v>
      </c>
      <c r="H9526">
        <v>2.5999999999999999E-2</v>
      </c>
      <c r="I9526" t="s">
        <v>341</v>
      </c>
      <c r="J9526" t="s">
        <v>242</v>
      </c>
      <c r="K9526" t="s">
        <v>243</v>
      </c>
      <c r="L9526" t="s">
        <v>244</v>
      </c>
      <c r="M9526">
        <v>0</v>
      </c>
      <c r="N9526">
        <v>2.5999999999999999E-2</v>
      </c>
      <c r="O9526" t="s">
        <v>395</v>
      </c>
      <c r="P9526" t="s">
        <v>7929</v>
      </c>
      <c r="Q9526" t="s">
        <v>397</v>
      </c>
      <c r="R9526" t="s">
        <v>2440</v>
      </c>
      <c r="S9526" t="s">
        <v>249</v>
      </c>
      <c r="T9526" t="b">
        <v>1</v>
      </c>
    </row>
    <row r="9527" spans="1:20" x14ac:dyDescent="0.25">
      <c r="A9527" t="s">
        <v>236</v>
      </c>
      <c r="B9527" t="s">
        <v>236</v>
      </c>
      <c r="C9527" t="s">
        <v>237</v>
      </c>
      <c r="D9527" t="s">
        <v>392</v>
      </c>
      <c r="F9527" t="s">
        <v>724</v>
      </c>
      <c r="G9527" t="s">
        <v>7711</v>
      </c>
      <c r="H9527">
        <v>2.496E-2</v>
      </c>
      <c r="I9527" t="s">
        <v>341</v>
      </c>
      <c r="J9527" t="s">
        <v>242</v>
      </c>
      <c r="K9527" t="s">
        <v>243</v>
      </c>
      <c r="L9527" t="s">
        <v>244</v>
      </c>
      <c r="M9527">
        <v>51200</v>
      </c>
      <c r="N9527">
        <v>2.496E-2</v>
      </c>
      <c r="O9527" t="s">
        <v>395</v>
      </c>
      <c r="P9527" t="s">
        <v>7929</v>
      </c>
      <c r="Q9527" t="s">
        <v>397</v>
      </c>
      <c r="R9527" t="s">
        <v>2440</v>
      </c>
      <c r="S9527" t="s">
        <v>249</v>
      </c>
      <c r="T9527" t="b">
        <v>1</v>
      </c>
    </row>
    <row r="9528" spans="1:20" x14ac:dyDescent="0.25">
      <c r="A9528" t="s">
        <v>236</v>
      </c>
      <c r="B9528" t="s">
        <v>236</v>
      </c>
      <c r="C9528" t="s">
        <v>237</v>
      </c>
      <c r="D9528" t="s">
        <v>392</v>
      </c>
      <c r="F9528" t="s">
        <v>724</v>
      </c>
      <c r="G9528" t="s">
        <v>7711</v>
      </c>
      <c r="H9528">
        <v>2.392E-2</v>
      </c>
      <c r="I9528" t="s">
        <v>341</v>
      </c>
      <c r="J9528" t="s">
        <v>242</v>
      </c>
      <c r="K9528" t="s">
        <v>243</v>
      </c>
      <c r="L9528" t="s">
        <v>244</v>
      </c>
      <c r="M9528">
        <v>512000</v>
      </c>
      <c r="N9528">
        <v>2.392E-2</v>
      </c>
      <c r="O9528" t="s">
        <v>395</v>
      </c>
      <c r="P9528" t="s">
        <v>7929</v>
      </c>
      <c r="Q9528" t="s">
        <v>397</v>
      </c>
      <c r="R9528" t="s">
        <v>2440</v>
      </c>
      <c r="S9528" t="s">
        <v>249</v>
      </c>
      <c r="T9528" t="b">
        <v>1</v>
      </c>
    </row>
    <row r="9529" spans="1:20" x14ac:dyDescent="0.25">
      <c r="A9529" t="s">
        <v>236</v>
      </c>
      <c r="B9529" t="s">
        <v>236</v>
      </c>
      <c r="C9529" t="s">
        <v>336</v>
      </c>
      <c r="D9529" t="s">
        <v>3096</v>
      </c>
      <c r="E9529" t="s">
        <v>17152</v>
      </c>
      <c r="F9529" t="s">
        <v>17153</v>
      </c>
      <c r="G9529" t="s">
        <v>17154</v>
      </c>
      <c r="H9529">
        <v>52144</v>
      </c>
      <c r="I9529" t="s">
        <v>341</v>
      </c>
      <c r="J9529" t="s">
        <v>242</v>
      </c>
      <c r="K9529" t="s">
        <v>243</v>
      </c>
      <c r="L9529" t="s">
        <v>244</v>
      </c>
      <c r="M9529">
        <v>0</v>
      </c>
      <c r="N9529">
        <v>52144</v>
      </c>
      <c r="O9529" t="s">
        <v>697</v>
      </c>
      <c r="P9529" t="s">
        <v>1564</v>
      </c>
      <c r="Q9529" t="s">
        <v>3101</v>
      </c>
      <c r="R9529" t="s">
        <v>17155</v>
      </c>
      <c r="S9529" t="s">
        <v>249</v>
      </c>
      <c r="T9529" t="b">
        <v>0</v>
      </c>
    </row>
    <row r="9530" spans="1:20" x14ac:dyDescent="0.25">
      <c r="A9530" t="s">
        <v>236</v>
      </c>
      <c r="B9530" t="s">
        <v>236</v>
      </c>
      <c r="C9530" t="s">
        <v>336</v>
      </c>
      <c r="D9530" t="s">
        <v>3096</v>
      </c>
      <c r="E9530" t="s">
        <v>17152</v>
      </c>
      <c r="F9530" t="s">
        <v>17153</v>
      </c>
      <c r="G9530" t="s">
        <v>17154</v>
      </c>
      <c r="H9530">
        <v>125909</v>
      </c>
      <c r="I9530" t="s">
        <v>341</v>
      </c>
      <c r="J9530" t="s">
        <v>242</v>
      </c>
      <c r="K9530" t="s">
        <v>243</v>
      </c>
      <c r="L9530" t="s">
        <v>244</v>
      </c>
      <c r="M9530">
        <v>0</v>
      </c>
      <c r="N9530">
        <v>125909</v>
      </c>
      <c r="O9530" t="s">
        <v>697</v>
      </c>
      <c r="P9530" t="s">
        <v>1564</v>
      </c>
      <c r="Q9530" t="s">
        <v>3101</v>
      </c>
      <c r="R9530" t="s">
        <v>17156</v>
      </c>
      <c r="S9530" t="s">
        <v>249</v>
      </c>
      <c r="T9530" t="b">
        <v>0</v>
      </c>
    </row>
    <row r="9531" spans="1:20" x14ac:dyDescent="0.25">
      <c r="A9531" t="s">
        <v>259</v>
      </c>
      <c r="B9531" t="s">
        <v>260</v>
      </c>
      <c r="C9531" t="s">
        <v>237</v>
      </c>
      <c r="D9531" t="s">
        <v>1884</v>
      </c>
      <c r="E9531" t="s">
        <v>419</v>
      </c>
      <c r="F9531" t="s">
        <v>4052</v>
      </c>
      <c r="G9531" t="s">
        <v>4053</v>
      </c>
      <c r="H9531">
        <v>2.048</v>
      </c>
      <c r="I9531" t="s">
        <v>265</v>
      </c>
      <c r="J9531" t="s">
        <v>242</v>
      </c>
      <c r="K9531" t="s">
        <v>243</v>
      </c>
      <c r="L9531" t="s">
        <v>244</v>
      </c>
      <c r="M9531">
        <v>0</v>
      </c>
      <c r="N9531">
        <v>2.048</v>
      </c>
      <c r="O9531" t="s">
        <v>310</v>
      </c>
      <c r="P9531" t="s">
        <v>17157</v>
      </c>
      <c r="Q9531" t="s">
        <v>1888</v>
      </c>
      <c r="R9531" t="s">
        <v>17158</v>
      </c>
      <c r="S9531" t="s">
        <v>270</v>
      </c>
      <c r="T9531" t="b">
        <v>1</v>
      </c>
    </row>
    <row r="9532" spans="1:20" x14ac:dyDescent="0.25">
      <c r="A9532" t="s">
        <v>259</v>
      </c>
      <c r="B9532" t="s">
        <v>260</v>
      </c>
      <c r="C9532" t="s">
        <v>294</v>
      </c>
      <c r="D9532" t="s">
        <v>1884</v>
      </c>
      <c r="E9532" t="s">
        <v>419</v>
      </c>
      <c r="F9532" t="s">
        <v>4052</v>
      </c>
      <c r="G9532" t="s">
        <v>4053</v>
      </c>
      <c r="H9532">
        <v>0.435</v>
      </c>
      <c r="I9532" t="s">
        <v>265</v>
      </c>
      <c r="J9532" t="s">
        <v>242</v>
      </c>
      <c r="K9532" t="s">
        <v>243</v>
      </c>
      <c r="L9532" t="s">
        <v>244</v>
      </c>
      <c r="M9532">
        <v>0</v>
      </c>
      <c r="N9532">
        <v>0.435</v>
      </c>
      <c r="O9532" t="s">
        <v>310</v>
      </c>
      <c r="P9532" t="s">
        <v>17157</v>
      </c>
      <c r="Q9532" t="s">
        <v>1888</v>
      </c>
      <c r="R9532" t="s">
        <v>17158</v>
      </c>
      <c r="S9532" t="s">
        <v>270</v>
      </c>
      <c r="T9532" t="b">
        <v>1</v>
      </c>
    </row>
    <row r="9533" spans="1:20" x14ac:dyDescent="0.25">
      <c r="A9533" t="s">
        <v>236</v>
      </c>
      <c r="B9533" t="s">
        <v>236</v>
      </c>
      <c r="C9533" t="s">
        <v>237</v>
      </c>
      <c r="D9533" t="s">
        <v>566</v>
      </c>
      <c r="E9533" t="s">
        <v>251</v>
      </c>
      <c r="F9533" t="s">
        <v>1520</v>
      </c>
      <c r="G9533" t="s">
        <v>3590</v>
      </c>
      <c r="H9533">
        <v>1</v>
      </c>
      <c r="I9533" t="s">
        <v>492</v>
      </c>
      <c r="J9533" t="s">
        <v>242</v>
      </c>
      <c r="K9533" t="s">
        <v>243</v>
      </c>
      <c r="L9533" t="s">
        <v>244</v>
      </c>
      <c r="M9533">
        <v>0</v>
      </c>
      <c r="N9533">
        <v>1</v>
      </c>
      <c r="O9533" t="s">
        <v>255</v>
      </c>
      <c r="P9533" t="s">
        <v>17159</v>
      </c>
      <c r="Q9533" t="s">
        <v>571</v>
      </c>
      <c r="R9533" t="s">
        <v>2161</v>
      </c>
      <c r="S9533" t="s">
        <v>249</v>
      </c>
      <c r="T9533" t="b">
        <v>1</v>
      </c>
    </row>
    <row r="9534" spans="1:20" x14ac:dyDescent="0.25">
      <c r="A9534" t="s">
        <v>259</v>
      </c>
      <c r="B9534" t="s">
        <v>260</v>
      </c>
      <c r="C9534" t="s">
        <v>237</v>
      </c>
      <c r="D9534" t="s">
        <v>328</v>
      </c>
      <c r="E9534" t="s">
        <v>6221</v>
      </c>
      <c r="F9534" t="s">
        <v>10172</v>
      </c>
      <c r="G9534" t="s">
        <v>10172</v>
      </c>
      <c r="H9534">
        <v>3.6160000000000001</v>
      </c>
      <c r="I9534" t="s">
        <v>265</v>
      </c>
      <c r="J9534" t="s">
        <v>242</v>
      </c>
      <c r="K9534" t="s">
        <v>243</v>
      </c>
      <c r="L9534" t="s">
        <v>244</v>
      </c>
      <c r="M9534">
        <v>0</v>
      </c>
      <c r="N9534">
        <v>3.6160000000000001</v>
      </c>
      <c r="O9534" t="s">
        <v>331</v>
      </c>
      <c r="P9534" t="s">
        <v>17160</v>
      </c>
      <c r="Q9534" t="s">
        <v>333</v>
      </c>
      <c r="R9534" t="s">
        <v>17161</v>
      </c>
      <c r="S9534" t="s">
        <v>270</v>
      </c>
      <c r="T9534" t="b">
        <v>1</v>
      </c>
    </row>
    <row r="9535" spans="1:20" x14ac:dyDescent="0.25">
      <c r="A9535" t="s">
        <v>259</v>
      </c>
      <c r="B9535" t="s">
        <v>260</v>
      </c>
      <c r="C9535" t="s">
        <v>336</v>
      </c>
      <c r="D9535" t="s">
        <v>328</v>
      </c>
      <c r="E9535" t="s">
        <v>6221</v>
      </c>
      <c r="F9535" t="s">
        <v>10172</v>
      </c>
      <c r="G9535" t="s">
        <v>10172</v>
      </c>
      <c r="H9535">
        <v>18689</v>
      </c>
      <c r="I9535" t="s">
        <v>265</v>
      </c>
      <c r="J9535" t="s">
        <v>242</v>
      </c>
      <c r="K9535" t="s">
        <v>243</v>
      </c>
      <c r="L9535" t="s">
        <v>244</v>
      </c>
      <c r="M9535">
        <v>0</v>
      </c>
      <c r="N9535">
        <v>18689</v>
      </c>
      <c r="O9535" t="s">
        <v>324</v>
      </c>
      <c r="P9535" t="s">
        <v>17160</v>
      </c>
      <c r="Q9535" t="s">
        <v>333</v>
      </c>
      <c r="R9535" t="s">
        <v>17162</v>
      </c>
      <c r="S9535" t="s">
        <v>270</v>
      </c>
      <c r="T9535" t="b">
        <v>1</v>
      </c>
    </row>
    <row r="9536" spans="1:20" x14ac:dyDescent="0.25">
      <c r="A9536" t="s">
        <v>259</v>
      </c>
      <c r="B9536" t="s">
        <v>260</v>
      </c>
      <c r="C9536" t="s">
        <v>336</v>
      </c>
      <c r="D9536" t="s">
        <v>328</v>
      </c>
      <c r="E9536" t="s">
        <v>6221</v>
      </c>
      <c r="F9536" t="s">
        <v>10172</v>
      </c>
      <c r="G9536" t="s">
        <v>10172</v>
      </c>
      <c r="H9536">
        <v>36111</v>
      </c>
      <c r="I9536" t="s">
        <v>265</v>
      </c>
      <c r="J9536" t="s">
        <v>242</v>
      </c>
      <c r="K9536" t="s">
        <v>243</v>
      </c>
      <c r="L9536" t="s">
        <v>244</v>
      </c>
      <c r="M9536">
        <v>0</v>
      </c>
      <c r="N9536">
        <v>36111</v>
      </c>
      <c r="O9536" t="s">
        <v>324</v>
      </c>
      <c r="P9536" t="s">
        <v>17160</v>
      </c>
      <c r="Q9536" t="s">
        <v>333</v>
      </c>
      <c r="R9536" t="s">
        <v>17163</v>
      </c>
      <c r="S9536" t="s">
        <v>270</v>
      </c>
      <c r="T9536" t="b">
        <v>1</v>
      </c>
    </row>
    <row r="9537" spans="1:20" x14ac:dyDescent="0.25">
      <c r="A9537" t="s">
        <v>259</v>
      </c>
      <c r="B9537" t="s">
        <v>260</v>
      </c>
      <c r="C9537" t="s">
        <v>237</v>
      </c>
      <c r="D9537" t="s">
        <v>677</v>
      </c>
      <c r="E9537" t="s">
        <v>6184</v>
      </c>
      <c r="F9537" t="s">
        <v>6185</v>
      </c>
      <c r="G9537" t="s">
        <v>6185</v>
      </c>
      <c r="H9537">
        <v>10.464</v>
      </c>
      <c r="I9537" t="s">
        <v>265</v>
      </c>
      <c r="J9537" t="s">
        <v>242</v>
      </c>
      <c r="K9537" t="s">
        <v>243</v>
      </c>
      <c r="L9537" t="s">
        <v>244</v>
      </c>
      <c r="M9537">
        <v>0</v>
      </c>
      <c r="N9537">
        <v>10.464</v>
      </c>
      <c r="O9537" t="s">
        <v>324</v>
      </c>
      <c r="P9537" t="s">
        <v>8356</v>
      </c>
      <c r="Q9537" t="s">
        <v>681</v>
      </c>
      <c r="R9537" t="s">
        <v>17164</v>
      </c>
      <c r="S9537" t="s">
        <v>270</v>
      </c>
      <c r="T9537" t="b">
        <v>0</v>
      </c>
    </row>
    <row r="9538" spans="1:20" x14ac:dyDescent="0.25">
      <c r="A9538" t="s">
        <v>259</v>
      </c>
      <c r="B9538" t="s">
        <v>260</v>
      </c>
      <c r="C9538" t="s">
        <v>294</v>
      </c>
      <c r="D9538" t="s">
        <v>677</v>
      </c>
      <c r="E9538" t="s">
        <v>6184</v>
      </c>
      <c r="F9538" t="s">
        <v>6185</v>
      </c>
      <c r="G9538" t="s">
        <v>6185</v>
      </c>
      <c r="H9538">
        <v>6.048</v>
      </c>
      <c r="I9538" t="s">
        <v>265</v>
      </c>
      <c r="J9538" t="s">
        <v>242</v>
      </c>
      <c r="K9538" t="s">
        <v>243</v>
      </c>
      <c r="L9538" t="s">
        <v>244</v>
      </c>
      <c r="M9538">
        <v>0</v>
      </c>
      <c r="N9538">
        <v>6.048</v>
      </c>
      <c r="O9538" t="s">
        <v>324</v>
      </c>
      <c r="P9538" t="s">
        <v>8356</v>
      </c>
      <c r="Q9538" t="s">
        <v>681</v>
      </c>
      <c r="R9538" t="s">
        <v>17164</v>
      </c>
      <c r="S9538" t="s">
        <v>270</v>
      </c>
      <c r="T9538" t="b">
        <v>0</v>
      </c>
    </row>
    <row r="9539" spans="1:20" x14ac:dyDescent="0.25">
      <c r="A9539" t="s">
        <v>236</v>
      </c>
      <c r="B9539" t="s">
        <v>236</v>
      </c>
      <c r="C9539" t="s">
        <v>237</v>
      </c>
      <c r="D9539" t="s">
        <v>1733</v>
      </c>
      <c r="E9539" t="s">
        <v>1671</v>
      </c>
      <c r="F9539" t="s">
        <v>559</v>
      </c>
      <c r="G9539" t="s">
        <v>17165</v>
      </c>
      <c r="H9539">
        <v>0.09</v>
      </c>
      <c r="I9539" t="s">
        <v>1735</v>
      </c>
      <c r="J9539" t="s">
        <v>242</v>
      </c>
      <c r="K9539" t="s">
        <v>243</v>
      </c>
      <c r="L9539" t="s">
        <v>244</v>
      </c>
      <c r="M9539">
        <v>0</v>
      </c>
      <c r="N9539">
        <v>0.09</v>
      </c>
      <c r="O9539" t="s">
        <v>1736</v>
      </c>
      <c r="P9539" t="s">
        <v>17166</v>
      </c>
      <c r="Q9539" t="s">
        <v>1738</v>
      </c>
      <c r="R9539" t="s">
        <v>1739</v>
      </c>
      <c r="S9539" t="s">
        <v>249</v>
      </c>
      <c r="T9539" t="b">
        <v>1</v>
      </c>
    </row>
    <row r="9540" spans="1:20" x14ac:dyDescent="0.25">
      <c r="A9540" t="s">
        <v>236</v>
      </c>
      <c r="B9540" t="s">
        <v>236</v>
      </c>
      <c r="C9540" t="s">
        <v>237</v>
      </c>
      <c r="D9540" t="s">
        <v>314</v>
      </c>
      <c r="F9540" t="s">
        <v>1562</v>
      </c>
      <c r="G9540" t="s">
        <v>10466</v>
      </c>
      <c r="H9540">
        <v>6.25E-2</v>
      </c>
      <c r="I9540" t="s">
        <v>254</v>
      </c>
      <c r="J9540" t="s">
        <v>242</v>
      </c>
      <c r="K9540" t="s">
        <v>243</v>
      </c>
      <c r="L9540" t="s">
        <v>244</v>
      </c>
      <c r="M9540">
        <v>0</v>
      </c>
      <c r="N9540">
        <v>6.25E-2</v>
      </c>
      <c r="O9540" t="s">
        <v>690</v>
      </c>
      <c r="P9540" t="s">
        <v>14455</v>
      </c>
      <c r="Q9540" t="s">
        <v>318</v>
      </c>
      <c r="R9540" t="s">
        <v>1747</v>
      </c>
      <c r="S9540" t="s">
        <v>249</v>
      </c>
      <c r="T9540" t="b">
        <v>0</v>
      </c>
    </row>
    <row r="9541" spans="1:20" x14ac:dyDescent="0.25">
      <c r="A9541" t="s">
        <v>259</v>
      </c>
      <c r="B9541" t="s">
        <v>260</v>
      </c>
      <c r="C9541" t="s">
        <v>237</v>
      </c>
      <c r="D9541" t="s">
        <v>1969</v>
      </c>
      <c r="E9541" t="s">
        <v>1970</v>
      </c>
      <c r="F9541" t="s">
        <v>1970</v>
      </c>
      <c r="G9541" t="s">
        <v>9622</v>
      </c>
      <c r="H9541">
        <v>0.39</v>
      </c>
      <c r="I9541" t="s">
        <v>265</v>
      </c>
      <c r="J9541" t="s">
        <v>242</v>
      </c>
      <c r="K9541" t="s">
        <v>243</v>
      </c>
      <c r="L9541" t="s">
        <v>244</v>
      </c>
      <c r="M9541">
        <v>0</v>
      </c>
      <c r="N9541">
        <v>0.39</v>
      </c>
      <c r="O9541" t="s">
        <v>372</v>
      </c>
      <c r="P9541" t="s">
        <v>17167</v>
      </c>
      <c r="Q9541" t="s">
        <v>1974</v>
      </c>
      <c r="R9541" t="s">
        <v>17168</v>
      </c>
      <c r="S9541" t="s">
        <v>270</v>
      </c>
      <c r="T9541" t="b">
        <v>1</v>
      </c>
    </row>
    <row r="9542" spans="1:20" x14ac:dyDescent="0.25">
      <c r="A9542" t="s">
        <v>259</v>
      </c>
      <c r="B9542" t="s">
        <v>260</v>
      </c>
      <c r="C9542" t="s">
        <v>237</v>
      </c>
      <c r="D9542" t="s">
        <v>1953</v>
      </c>
      <c r="E9542" t="s">
        <v>6221</v>
      </c>
      <c r="F9542" t="s">
        <v>6222</v>
      </c>
      <c r="G9542" t="s">
        <v>6222</v>
      </c>
      <c r="H9542">
        <v>2.6240000000000001</v>
      </c>
      <c r="I9542" t="s">
        <v>265</v>
      </c>
      <c r="J9542" t="s">
        <v>242</v>
      </c>
      <c r="K9542" t="s">
        <v>243</v>
      </c>
      <c r="L9542" t="s">
        <v>244</v>
      </c>
      <c r="M9542">
        <v>0</v>
      </c>
      <c r="N9542">
        <v>2.6240000000000001</v>
      </c>
      <c r="O9542" t="s">
        <v>331</v>
      </c>
      <c r="P9542" t="s">
        <v>17169</v>
      </c>
      <c r="Q9542" t="s">
        <v>1957</v>
      </c>
      <c r="R9542" t="s">
        <v>17170</v>
      </c>
      <c r="S9542" t="s">
        <v>270</v>
      </c>
      <c r="T9542" t="b">
        <v>1</v>
      </c>
    </row>
    <row r="9543" spans="1:20" x14ac:dyDescent="0.25">
      <c r="A9543" t="s">
        <v>259</v>
      </c>
      <c r="B9543" t="s">
        <v>260</v>
      </c>
      <c r="C9543" t="s">
        <v>294</v>
      </c>
      <c r="D9543" t="s">
        <v>1953</v>
      </c>
      <c r="E9543" t="s">
        <v>6221</v>
      </c>
      <c r="F9543" t="s">
        <v>6222</v>
      </c>
      <c r="G9543" t="s">
        <v>6222</v>
      </c>
      <c r="H9543">
        <v>0.72299999999999998</v>
      </c>
      <c r="I9543" t="s">
        <v>265</v>
      </c>
      <c r="J9543" t="s">
        <v>242</v>
      </c>
      <c r="K9543" t="s">
        <v>243</v>
      </c>
      <c r="L9543" t="s">
        <v>244</v>
      </c>
      <c r="M9543">
        <v>0</v>
      </c>
      <c r="N9543">
        <v>0.72299999999999998</v>
      </c>
      <c r="O9543" t="s">
        <v>324</v>
      </c>
      <c r="P9543" t="s">
        <v>17169</v>
      </c>
      <c r="Q9543" t="s">
        <v>1957</v>
      </c>
      <c r="R9543" t="s">
        <v>17170</v>
      </c>
      <c r="S9543" t="s">
        <v>270</v>
      </c>
      <c r="T9543" t="b">
        <v>1</v>
      </c>
    </row>
    <row r="9544" spans="1:20" x14ac:dyDescent="0.25">
      <c r="A9544" t="s">
        <v>236</v>
      </c>
      <c r="B9544" t="s">
        <v>236</v>
      </c>
      <c r="C9544" t="s">
        <v>237</v>
      </c>
      <c r="D9544" t="s">
        <v>483</v>
      </c>
      <c r="F9544" t="s">
        <v>567</v>
      </c>
      <c r="G9544" t="s">
        <v>5073</v>
      </c>
      <c r="H9544">
        <v>2.87E-2</v>
      </c>
      <c r="I9544" t="s">
        <v>341</v>
      </c>
      <c r="J9544" t="s">
        <v>242</v>
      </c>
      <c r="K9544" t="s">
        <v>243</v>
      </c>
      <c r="L9544" t="s">
        <v>244</v>
      </c>
      <c r="M9544">
        <v>0</v>
      </c>
      <c r="N9544">
        <v>2.87E-2</v>
      </c>
      <c r="O9544" t="s">
        <v>1762</v>
      </c>
      <c r="P9544" t="s">
        <v>8121</v>
      </c>
      <c r="Q9544" t="s">
        <v>488</v>
      </c>
      <c r="R9544" t="s">
        <v>5116</v>
      </c>
      <c r="S9544" t="s">
        <v>249</v>
      </c>
      <c r="T9544" t="b">
        <v>1</v>
      </c>
    </row>
    <row r="9545" spans="1:20" x14ac:dyDescent="0.25">
      <c r="A9545" t="s">
        <v>259</v>
      </c>
      <c r="B9545" t="s">
        <v>260</v>
      </c>
      <c r="C9545" t="s">
        <v>237</v>
      </c>
      <c r="D9545" t="s">
        <v>280</v>
      </c>
      <c r="E9545" t="s">
        <v>281</v>
      </c>
      <c r="F9545" t="s">
        <v>4840</v>
      </c>
      <c r="G9545" t="s">
        <v>4840</v>
      </c>
      <c r="H9545">
        <v>0.80700000000000005</v>
      </c>
      <c r="I9545" t="s">
        <v>265</v>
      </c>
      <c r="J9545" t="s">
        <v>242</v>
      </c>
      <c r="K9545" t="s">
        <v>243</v>
      </c>
      <c r="L9545" t="s">
        <v>244</v>
      </c>
      <c r="M9545">
        <v>0</v>
      </c>
      <c r="N9545">
        <v>0.80700000000000005</v>
      </c>
      <c r="O9545" t="s">
        <v>1258</v>
      </c>
      <c r="P9545" t="s">
        <v>17171</v>
      </c>
      <c r="Q9545" t="s">
        <v>285</v>
      </c>
      <c r="R9545" t="s">
        <v>17172</v>
      </c>
      <c r="S9545" t="s">
        <v>270</v>
      </c>
      <c r="T9545" t="b">
        <v>1</v>
      </c>
    </row>
    <row r="9546" spans="1:20" x14ac:dyDescent="0.25">
      <c r="A9546" t="s">
        <v>259</v>
      </c>
      <c r="B9546" t="s">
        <v>260</v>
      </c>
      <c r="C9546" t="s">
        <v>237</v>
      </c>
      <c r="D9546" t="s">
        <v>1549</v>
      </c>
      <c r="E9546" t="s">
        <v>1861</v>
      </c>
      <c r="F9546" t="s">
        <v>14749</v>
      </c>
      <c r="G9546" t="s">
        <v>14750</v>
      </c>
      <c r="H9546">
        <v>0.69799999999999995</v>
      </c>
      <c r="I9546" t="s">
        <v>265</v>
      </c>
      <c r="J9546" t="s">
        <v>242</v>
      </c>
      <c r="K9546" t="s">
        <v>243</v>
      </c>
      <c r="L9546" t="s">
        <v>244</v>
      </c>
      <c r="M9546">
        <v>0</v>
      </c>
      <c r="N9546">
        <v>0.69799999999999995</v>
      </c>
      <c r="O9546" t="s">
        <v>324</v>
      </c>
      <c r="P9546" t="s">
        <v>7086</v>
      </c>
      <c r="Q9546" t="s">
        <v>1553</v>
      </c>
      <c r="R9546" t="s">
        <v>17173</v>
      </c>
      <c r="S9546" t="s">
        <v>270</v>
      </c>
      <c r="T9546" t="b">
        <v>1</v>
      </c>
    </row>
    <row r="9547" spans="1:20" x14ac:dyDescent="0.25">
      <c r="A9547" t="s">
        <v>259</v>
      </c>
      <c r="B9547" t="s">
        <v>260</v>
      </c>
      <c r="C9547" t="s">
        <v>294</v>
      </c>
      <c r="D9547" t="s">
        <v>1549</v>
      </c>
      <c r="E9547" t="s">
        <v>1861</v>
      </c>
      <c r="F9547" t="s">
        <v>14749</v>
      </c>
      <c r="G9547" t="s">
        <v>14750</v>
      </c>
      <c r="H9547">
        <v>0.20200000000000001</v>
      </c>
      <c r="I9547" t="s">
        <v>265</v>
      </c>
      <c r="J9547" t="s">
        <v>242</v>
      </c>
      <c r="K9547" t="s">
        <v>243</v>
      </c>
      <c r="L9547" t="s">
        <v>244</v>
      </c>
      <c r="M9547">
        <v>0</v>
      </c>
      <c r="N9547">
        <v>0.20200000000000001</v>
      </c>
      <c r="O9547" t="s">
        <v>324</v>
      </c>
      <c r="P9547" t="s">
        <v>7086</v>
      </c>
      <c r="Q9547" t="s">
        <v>1553</v>
      </c>
      <c r="R9547" t="s">
        <v>17173</v>
      </c>
      <c r="S9547" t="s">
        <v>270</v>
      </c>
      <c r="T9547" t="b">
        <v>1</v>
      </c>
    </row>
    <row r="9548" spans="1:20" x14ac:dyDescent="0.25">
      <c r="A9548" t="s">
        <v>259</v>
      </c>
      <c r="B9548" t="s">
        <v>260</v>
      </c>
      <c r="C9548" t="s">
        <v>237</v>
      </c>
      <c r="D9548" t="s">
        <v>643</v>
      </c>
      <c r="E9548" t="s">
        <v>2029</v>
      </c>
      <c r="F9548" t="s">
        <v>17174</v>
      </c>
      <c r="G9548" t="s">
        <v>17174</v>
      </c>
      <c r="H9548">
        <v>1.21</v>
      </c>
      <c r="I9548" t="s">
        <v>265</v>
      </c>
      <c r="J9548" t="s">
        <v>242</v>
      </c>
      <c r="K9548" t="s">
        <v>243</v>
      </c>
      <c r="L9548" t="s">
        <v>244</v>
      </c>
      <c r="M9548">
        <v>0</v>
      </c>
      <c r="N9548">
        <v>1.21</v>
      </c>
      <c r="O9548" t="s">
        <v>324</v>
      </c>
      <c r="P9548" t="s">
        <v>6349</v>
      </c>
      <c r="Q9548" t="s">
        <v>647</v>
      </c>
      <c r="R9548" t="s">
        <v>17175</v>
      </c>
      <c r="S9548" t="s">
        <v>270</v>
      </c>
      <c r="T9548" t="b">
        <v>1</v>
      </c>
    </row>
    <row r="9549" spans="1:20" x14ac:dyDescent="0.25">
      <c r="A9549" t="s">
        <v>259</v>
      </c>
      <c r="B9549" t="s">
        <v>260</v>
      </c>
      <c r="C9549" t="s">
        <v>237</v>
      </c>
      <c r="D9549" t="s">
        <v>962</v>
      </c>
      <c r="E9549" t="s">
        <v>4596</v>
      </c>
      <c r="F9549" t="s">
        <v>7545</v>
      </c>
      <c r="G9549" t="s">
        <v>7546</v>
      </c>
      <c r="H9549">
        <v>5.2400000000000002E-2</v>
      </c>
      <c r="I9549" t="s">
        <v>265</v>
      </c>
      <c r="J9549" t="s">
        <v>242</v>
      </c>
      <c r="K9549" t="s">
        <v>243</v>
      </c>
      <c r="L9549" t="s">
        <v>244</v>
      </c>
      <c r="M9549">
        <v>0</v>
      </c>
      <c r="N9549">
        <v>5.2400000000000002E-2</v>
      </c>
      <c r="O9549" t="s">
        <v>266</v>
      </c>
      <c r="P9549" t="s">
        <v>17176</v>
      </c>
      <c r="Q9549" t="s">
        <v>967</v>
      </c>
      <c r="R9549" t="s">
        <v>17177</v>
      </c>
      <c r="S9549" t="s">
        <v>270</v>
      </c>
      <c r="T9549" t="b">
        <v>1</v>
      </c>
    </row>
    <row r="9550" spans="1:20" x14ac:dyDescent="0.25">
      <c r="A9550" t="s">
        <v>259</v>
      </c>
      <c r="B9550" t="s">
        <v>260</v>
      </c>
      <c r="C9550" t="s">
        <v>237</v>
      </c>
      <c r="D9550" t="s">
        <v>1155</v>
      </c>
      <c r="E9550" t="s">
        <v>3188</v>
      </c>
      <c r="F9550" t="s">
        <v>6095</v>
      </c>
      <c r="G9550" t="s">
        <v>6095</v>
      </c>
      <c r="H9550">
        <v>0.26400000000000001</v>
      </c>
      <c r="I9550" t="s">
        <v>265</v>
      </c>
      <c r="J9550" t="s">
        <v>242</v>
      </c>
      <c r="K9550" t="s">
        <v>243</v>
      </c>
      <c r="L9550" t="s">
        <v>244</v>
      </c>
      <c r="M9550">
        <v>0</v>
      </c>
      <c r="N9550">
        <v>0.26400000000000001</v>
      </c>
      <c r="O9550" t="s">
        <v>952</v>
      </c>
      <c r="P9550" t="s">
        <v>4560</v>
      </c>
      <c r="Q9550" t="s">
        <v>1159</v>
      </c>
      <c r="R9550" t="s">
        <v>17178</v>
      </c>
      <c r="S9550" t="s">
        <v>270</v>
      </c>
      <c r="T9550" t="b">
        <v>0</v>
      </c>
    </row>
    <row r="9551" spans="1:20" x14ac:dyDescent="0.25">
      <c r="A9551" t="s">
        <v>259</v>
      </c>
      <c r="B9551" t="s">
        <v>260</v>
      </c>
      <c r="C9551" t="s">
        <v>294</v>
      </c>
      <c r="D9551" t="s">
        <v>1155</v>
      </c>
      <c r="E9551" t="s">
        <v>3188</v>
      </c>
      <c r="F9551" t="s">
        <v>6095</v>
      </c>
      <c r="G9551" t="s">
        <v>6095</v>
      </c>
      <c r="H9551">
        <v>0.185</v>
      </c>
      <c r="I9551" t="s">
        <v>265</v>
      </c>
      <c r="J9551" t="s">
        <v>242</v>
      </c>
      <c r="K9551" t="s">
        <v>243</v>
      </c>
      <c r="L9551" t="s">
        <v>244</v>
      </c>
      <c r="M9551">
        <v>0</v>
      </c>
      <c r="N9551">
        <v>0.185</v>
      </c>
      <c r="O9551" t="s">
        <v>1364</v>
      </c>
      <c r="P9551" t="s">
        <v>4560</v>
      </c>
      <c r="Q9551" t="s">
        <v>1159</v>
      </c>
      <c r="R9551" t="s">
        <v>17178</v>
      </c>
      <c r="S9551" t="s">
        <v>270</v>
      </c>
      <c r="T9551" t="b">
        <v>0</v>
      </c>
    </row>
    <row r="9552" spans="1:20" x14ac:dyDescent="0.25">
      <c r="A9552" t="s">
        <v>259</v>
      </c>
      <c r="B9552" t="s">
        <v>260</v>
      </c>
      <c r="C9552" t="s">
        <v>237</v>
      </c>
      <c r="D9552" t="s">
        <v>701</v>
      </c>
      <c r="E9552" t="s">
        <v>8219</v>
      </c>
      <c r="F9552" t="s">
        <v>9456</v>
      </c>
      <c r="G9552" t="s">
        <v>9457</v>
      </c>
      <c r="H9552">
        <v>0.13800000000000001</v>
      </c>
      <c r="I9552" t="s">
        <v>265</v>
      </c>
      <c r="J9552" t="s">
        <v>242</v>
      </c>
      <c r="K9552" t="s">
        <v>243</v>
      </c>
      <c r="L9552" t="s">
        <v>244</v>
      </c>
      <c r="M9552">
        <v>0</v>
      </c>
      <c r="N9552">
        <v>0.13800000000000001</v>
      </c>
      <c r="O9552" t="s">
        <v>266</v>
      </c>
      <c r="P9552" t="s">
        <v>17179</v>
      </c>
      <c r="Q9552" t="s">
        <v>705</v>
      </c>
      <c r="R9552" t="s">
        <v>17180</v>
      </c>
      <c r="S9552" t="s">
        <v>270</v>
      </c>
      <c r="T9552" t="b">
        <v>1</v>
      </c>
    </row>
    <row r="9553" spans="1:20" x14ac:dyDescent="0.25">
      <c r="A9553" t="s">
        <v>259</v>
      </c>
      <c r="B9553" t="s">
        <v>260</v>
      </c>
      <c r="C9553" t="s">
        <v>237</v>
      </c>
      <c r="D9553" t="s">
        <v>821</v>
      </c>
      <c r="E9553" t="s">
        <v>5001</v>
      </c>
      <c r="F9553" t="s">
        <v>16331</v>
      </c>
      <c r="G9553" t="s">
        <v>16331</v>
      </c>
      <c r="H9553">
        <v>13.46</v>
      </c>
      <c r="I9553" t="s">
        <v>265</v>
      </c>
      <c r="J9553" t="s">
        <v>242</v>
      </c>
      <c r="K9553" t="s">
        <v>243</v>
      </c>
      <c r="L9553" t="s">
        <v>244</v>
      </c>
      <c r="M9553">
        <v>0</v>
      </c>
      <c r="N9553">
        <v>13.46</v>
      </c>
      <c r="O9553" t="s">
        <v>324</v>
      </c>
      <c r="P9553" t="s">
        <v>17181</v>
      </c>
      <c r="Q9553" t="s">
        <v>825</v>
      </c>
      <c r="R9553" t="s">
        <v>17182</v>
      </c>
      <c r="S9553" t="s">
        <v>270</v>
      </c>
      <c r="T9553" t="b">
        <v>1</v>
      </c>
    </row>
    <row r="9554" spans="1:20" x14ac:dyDescent="0.25">
      <c r="A9554" t="s">
        <v>259</v>
      </c>
      <c r="B9554" t="s">
        <v>260</v>
      </c>
      <c r="C9554" t="s">
        <v>336</v>
      </c>
      <c r="D9554" t="s">
        <v>821</v>
      </c>
      <c r="E9554" t="s">
        <v>5001</v>
      </c>
      <c r="F9554" t="s">
        <v>16331</v>
      </c>
      <c r="G9554" t="s">
        <v>16331</v>
      </c>
      <c r="H9554">
        <v>75131</v>
      </c>
      <c r="I9554" t="s">
        <v>265</v>
      </c>
      <c r="J9554" t="s">
        <v>242</v>
      </c>
      <c r="K9554" t="s">
        <v>243</v>
      </c>
      <c r="L9554" t="s">
        <v>244</v>
      </c>
      <c r="M9554">
        <v>0</v>
      </c>
      <c r="N9554">
        <v>75131</v>
      </c>
      <c r="O9554" t="s">
        <v>350</v>
      </c>
      <c r="P9554" t="s">
        <v>17181</v>
      </c>
      <c r="Q9554" t="s">
        <v>825</v>
      </c>
      <c r="R9554" t="s">
        <v>17183</v>
      </c>
      <c r="S9554" t="s">
        <v>270</v>
      </c>
      <c r="T9554" t="b">
        <v>1</v>
      </c>
    </row>
    <row r="9555" spans="1:20" x14ac:dyDescent="0.25">
      <c r="A9555" t="s">
        <v>259</v>
      </c>
      <c r="B9555" t="s">
        <v>260</v>
      </c>
      <c r="C9555" t="s">
        <v>336</v>
      </c>
      <c r="D9555" t="s">
        <v>821</v>
      </c>
      <c r="E9555" t="s">
        <v>5001</v>
      </c>
      <c r="F9555" t="s">
        <v>16331</v>
      </c>
      <c r="G9555" t="s">
        <v>16331</v>
      </c>
      <c r="H9555">
        <v>113940</v>
      </c>
      <c r="I9555" t="s">
        <v>265</v>
      </c>
      <c r="J9555" t="s">
        <v>242</v>
      </c>
      <c r="K9555" t="s">
        <v>243</v>
      </c>
      <c r="L9555" t="s">
        <v>244</v>
      </c>
      <c r="M9555">
        <v>0</v>
      </c>
      <c r="N9555">
        <v>113940</v>
      </c>
      <c r="O9555" t="s">
        <v>324</v>
      </c>
      <c r="P9555" t="s">
        <v>17181</v>
      </c>
      <c r="Q9555" t="s">
        <v>825</v>
      </c>
      <c r="R9555" t="s">
        <v>17184</v>
      </c>
      <c r="S9555" t="s">
        <v>270</v>
      </c>
      <c r="T9555" t="b">
        <v>1</v>
      </c>
    </row>
    <row r="9556" spans="1:20" x14ac:dyDescent="0.25">
      <c r="A9556" t="s">
        <v>259</v>
      </c>
      <c r="B9556" t="s">
        <v>260</v>
      </c>
      <c r="C9556" t="s">
        <v>237</v>
      </c>
      <c r="D9556" t="s">
        <v>1953</v>
      </c>
      <c r="E9556" t="s">
        <v>3059</v>
      </c>
      <c r="F9556" t="s">
        <v>6496</v>
      </c>
      <c r="G9556" t="s">
        <v>6496</v>
      </c>
      <c r="H9556">
        <v>0.16400000000000001</v>
      </c>
      <c r="I9556" t="s">
        <v>265</v>
      </c>
      <c r="J9556" t="s">
        <v>242</v>
      </c>
      <c r="K9556" t="s">
        <v>243</v>
      </c>
      <c r="L9556" t="s">
        <v>244</v>
      </c>
      <c r="M9556">
        <v>0</v>
      </c>
      <c r="N9556">
        <v>0.16400000000000001</v>
      </c>
      <c r="O9556" t="s">
        <v>331</v>
      </c>
      <c r="P9556" t="s">
        <v>17185</v>
      </c>
      <c r="Q9556" t="s">
        <v>1957</v>
      </c>
      <c r="R9556" t="s">
        <v>17186</v>
      </c>
      <c r="S9556" t="s">
        <v>270</v>
      </c>
      <c r="T9556" t="b">
        <v>1</v>
      </c>
    </row>
    <row r="9557" spans="1:20" x14ac:dyDescent="0.25">
      <c r="A9557" t="s">
        <v>259</v>
      </c>
      <c r="B9557" t="s">
        <v>260</v>
      </c>
      <c r="C9557" t="s">
        <v>294</v>
      </c>
      <c r="D9557" t="s">
        <v>1953</v>
      </c>
      <c r="E9557" t="s">
        <v>3059</v>
      </c>
      <c r="F9557" t="s">
        <v>6496</v>
      </c>
      <c r="G9557" t="s">
        <v>6496</v>
      </c>
      <c r="H9557">
        <v>4.5199999999999997E-2</v>
      </c>
      <c r="I9557" t="s">
        <v>265</v>
      </c>
      <c r="J9557" t="s">
        <v>242</v>
      </c>
      <c r="K9557" t="s">
        <v>243</v>
      </c>
      <c r="L9557" t="s">
        <v>244</v>
      </c>
      <c r="M9557">
        <v>0</v>
      </c>
      <c r="N9557">
        <v>4.5199999999999997E-2</v>
      </c>
      <c r="O9557" t="s">
        <v>324</v>
      </c>
      <c r="P9557" t="s">
        <v>17185</v>
      </c>
      <c r="Q9557" t="s">
        <v>1957</v>
      </c>
      <c r="R9557" t="s">
        <v>17186</v>
      </c>
      <c r="S9557" t="s">
        <v>270</v>
      </c>
      <c r="T9557" t="b">
        <v>1</v>
      </c>
    </row>
    <row r="9558" spans="1:20" x14ac:dyDescent="0.25">
      <c r="A9558" t="s">
        <v>259</v>
      </c>
      <c r="B9558" t="s">
        <v>260</v>
      </c>
      <c r="C9558" t="s">
        <v>237</v>
      </c>
      <c r="D9558" t="s">
        <v>295</v>
      </c>
      <c r="E9558" t="s">
        <v>7394</v>
      </c>
      <c r="F9558" t="s">
        <v>7395</v>
      </c>
      <c r="G9558" t="s">
        <v>7395</v>
      </c>
      <c r="H9558">
        <v>1.3338000000000001</v>
      </c>
      <c r="I9558" t="s">
        <v>265</v>
      </c>
      <c r="J9558" t="s">
        <v>242</v>
      </c>
      <c r="K9558" t="s">
        <v>243</v>
      </c>
      <c r="L9558" t="s">
        <v>244</v>
      </c>
      <c r="M9558">
        <v>0</v>
      </c>
      <c r="N9558">
        <v>1.3338000000000001</v>
      </c>
      <c r="O9558" t="s">
        <v>298</v>
      </c>
      <c r="P9558" t="s">
        <v>17187</v>
      </c>
      <c r="Q9558" t="s">
        <v>300</v>
      </c>
      <c r="R9558" t="s">
        <v>17188</v>
      </c>
      <c r="S9558" t="s">
        <v>270</v>
      </c>
      <c r="T9558" t="b">
        <v>1</v>
      </c>
    </row>
    <row r="9559" spans="1:20" x14ac:dyDescent="0.25">
      <c r="A9559" t="s">
        <v>259</v>
      </c>
      <c r="B9559" t="s">
        <v>260</v>
      </c>
      <c r="C9559" t="s">
        <v>237</v>
      </c>
      <c r="D9559" t="s">
        <v>734</v>
      </c>
      <c r="E9559" t="s">
        <v>4963</v>
      </c>
      <c r="F9559" t="s">
        <v>8513</v>
      </c>
      <c r="G9559" t="s">
        <v>8513</v>
      </c>
      <c r="H9559">
        <v>7.5189999999999996E-3</v>
      </c>
      <c r="I9559" t="s">
        <v>265</v>
      </c>
      <c r="J9559" t="s">
        <v>242</v>
      </c>
      <c r="K9559" t="s">
        <v>243</v>
      </c>
      <c r="L9559" t="s">
        <v>244</v>
      </c>
      <c r="M9559">
        <v>0</v>
      </c>
      <c r="N9559">
        <v>7.5189999999999996E-3</v>
      </c>
      <c r="O9559" t="s">
        <v>372</v>
      </c>
      <c r="P9559" t="s">
        <v>17189</v>
      </c>
      <c r="Q9559" t="s">
        <v>738</v>
      </c>
      <c r="R9559" t="s">
        <v>17190</v>
      </c>
      <c r="S9559" t="s">
        <v>270</v>
      </c>
      <c r="T9559" t="b">
        <v>1</v>
      </c>
    </row>
    <row r="9560" spans="1:20" x14ac:dyDescent="0.25">
      <c r="A9560" t="s">
        <v>259</v>
      </c>
      <c r="B9560" t="s">
        <v>260</v>
      </c>
      <c r="C9560" t="s">
        <v>237</v>
      </c>
      <c r="D9560" t="s">
        <v>2690</v>
      </c>
      <c r="E9560" t="s">
        <v>3369</v>
      </c>
      <c r="F9560" t="s">
        <v>3369</v>
      </c>
      <c r="G9560" t="s">
        <v>9149</v>
      </c>
      <c r="H9560">
        <v>0.33800000000000002</v>
      </c>
      <c r="I9560" t="s">
        <v>265</v>
      </c>
      <c r="J9560" t="s">
        <v>242</v>
      </c>
      <c r="K9560" t="s">
        <v>243</v>
      </c>
      <c r="L9560" t="s">
        <v>244</v>
      </c>
      <c r="M9560">
        <v>0</v>
      </c>
      <c r="N9560">
        <v>0.33800000000000002</v>
      </c>
      <c r="O9560" t="s">
        <v>310</v>
      </c>
      <c r="P9560" t="s">
        <v>17191</v>
      </c>
      <c r="Q9560" t="s">
        <v>2694</v>
      </c>
      <c r="R9560" t="s">
        <v>17192</v>
      </c>
      <c r="S9560" t="s">
        <v>270</v>
      </c>
      <c r="T9560" t="b">
        <v>1</v>
      </c>
    </row>
    <row r="9561" spans="1:20" x14ac:dyDescent="0.25">
      <c r="A9561" t="s">
        <v>259</v>
      </c>
      <c r="B9561" t="s">
        <v>260</v>
      </c>
      <c r="C9561" t="s">
        <v>294</v>
      </c>
      <c r="D9561" t="s">
        <v>2690</v>
      </c>
      <c r="E9561" t="s">
        <v>3369</v>
      </c>
      <c r="F9561" t="s">
        <v>3369</v>
      </c>
      <c r="G9561" t="s">
        <v>9149</v>
      </c>
      <c r="H9561">
        <v>0.154</v>
      </c>
      <c r="I9561" t="s">
        <v>265</v>
      </c>
      <c r="J9561" t="s">
        <v>242</v>
      </c>
      <c r="K9561" t="s">
        <v>243</v>
      </c>
      <c r="L9561" t="s">
        <v>244</v>
      </c>
      <c r="M9561">
        <v>0</v>
      </c>
      <c r="N9561">
        <v>0.154</v>
      </c>
      <c r="O9561" t="s">
        <v>310</v>
      </c>
      <c r="P9561" t="s">
        <v>17191</v>
      </c>
      <c r="Q9561" t="s">
        <v>2694</v>
      </c>
      <c r="R9561" t="s">
        <v>17192</v>
      </c>
      <c r="S9561" t="s">
        <v>270</v>
      </c>
      <c r="T9561" t="b">
        <v>1</v>
      </c>
    </row>
    <row r="9562" spans="1:20" x14ac:dyDescent="0.25">
      <c r="A9562" t="s">
        <v>259</v>
      </c>
      <c r="B9562" t="s">
        <v>260</v>
      </c>
      <c r="C9562" t="s">
        <v>237</v>
      </c>
      <c r="D9562" t="s">
        <v>949</v>
      </c>
      <c r="E9562" t="s">
        <v>2403</v>
      </c>
      <c r="F9562" t="s">
        <v>7091</v>
      </c>
      <c r="G9562" t="s">
        <v>7091</v>
      </c>
      <c r="H9562">
        <v>0.112</v>
      </c>
      <c r="I9562" t="s">
        <v>265</v>
      </c>
      <c r="J9562" t="s">
        <v>242</v>
      </c>
      <c r="K9562" t="s">
        <v>243</v>
      </c>
      <c r="L9562" t="s">
        <v>244</v>
      </c>
      <c r="M9562">
        <v>0</v>
      </c>
      <c r="N9562">
        <v>0.112</v>
      </c>
      <c r="O9562" t="s">
        <v>372</v>
      </c>
      <c r="P9562" t="s">
        <v>17193</v>
      </c>
      <c r="Q9562" t="s">
        <v>954</v>
      </c>
      <c r="R9562" t="s">
        <v>17194</v>
      </c>
      <c r="S9562" t="s">
        <v>270</v>
      </c>
      <c r="T9562" t="b">
        <v>1</v>
      </c>
    </row>
    <row r="9563" spans="1:20" x14ac:dyDescent="0.25">
      <c r="A9563" t="s">
        <v>259</v>
      </c>
      <c r="B9563" t="s">
        <v>260</v>
      </c>
      <c r="C9563" t="s">
        <v>294</v>
      </c>
      <c r="D9563" t="s">
        <v>949</v>
      </c>
      <c r="E9563" t="s">
        <v>2403</v>
      </c>
      <c r="F9563" t="s">
        <v>7091</v>
      </c>
      <c r="G9563" t="s">
        <v>7091</v>
      </c>
      <c r="H9563">
        <v>6.1600000000000002E-2</v>
      </c>
      <c r="I9563" t="s">
        <v>265</v>
      </c>
      <c r="J9563" t="s">
        <v>242</v>
      </c>
      <c r="K9563" t="s">
        <v>243</v>
      </c>
      <c r="L9563" t="s">
        <v>244</v>
      </c>
      <c r="M9563">
        <v>0</v>
      </c>
      <c r="N9563">
        <v>6.1600000000000002E-2</v>
      </c>
      <c r="O9563" t="s">
        <v>446</v>
      </c>
      <c r="P9563" t="s">
        <v>17193</v>
      </c>
      <c r="Q9563" t="s">
        <v>954</v>
      </c>
      <c r="R9563" t="s">
        <v>17194</v>
      </c>
      <c r="S9563" t="s">
        <v>270</v>
      </c>
      <c r="T9563" t="b">
        <v>1</v>
      </c>
    </row>
    <row r="9564" spans="1:20" x14ac:dyDescent="0.25">
      <c r="A9564" t="s">
        <v>236</v>
      </c>
      <c r="B9564" t="s">
        <v>615</v>
      </c>
      <c r="C9564" t="s">
        <v>237</v>
      </c>
      <c r="D9564" t="s">
        <v>615</v>
      </c>
      <c r="F9564" t="s">
        <v>2398</v>
      </c>
      <c r="G9564" t="s">
        <v>17195</v>
      </c>
      <c r="H9564">
        <v>0.12</v>
      </c>
      <c r="I9564" t="s">
        <v>618</v>
      </c>
      <c r="J9564" t="s">
        <v>242</v>
      </c>
      <c r="K9564" t="s">
        <v>243</v>
      </c>
      <c r="L9564" t="s">
        <v>244</v>
      </c>
      <c r="M9564">
        <v>0</v>
      </c>
      <c r="N9564">
        <v>0.12</v>
      </c>
      <c r="O9564" t="s">
        <v>2400</v>
      </c>
      <c r="P9564" t="s">
        <v>17196</v>
      </c>
      <c r="Q9564" t="s">
        <v>621</v>
      </c>
      <c r="R9564" t="s">
        <v>2402</v>
      </c>
      <c r="S9564" t="s">
        <v>623</v>
      </c>
      <c r="T9564" t="b">
        <v>1</v>
      </c>
    </row>
    <row r="9565" spans="1:20" x14ac:dyDescent="0.25">
      <c r="A9565" t="s">
        <v>259</v>
      </c>
      <c r="B9565" t="s">
        <v>260</v>
      </c>
      <c r="C9565" t="s">
        <v>237</v>
      </c>
      <c r="D9565" t="s">
        <v>4818</v>
      </c>
      <c r="E9565" t="s">
        <v>7266</v>
      </c>
      <c r="F9565" t="s">
        <v>7267</v>
      </c>
      <c r="G9565" t="s">
        <v>7268</v>
      </c>
      <c r="H9565">
        <v>0.90900000000000003</v>
      </c>
      <c r="I9565" t="s">
        <v>265</v>
      </c>
      <c r="J9565" t="s">
        <v>242</v>
      </c>
      <c r="K9565" t="s">
        <v>243</v>
      </c>
      <c r="L9565" t="s">
        <v>244</v>
      </c>
      <c r="M9565">
        <v>0</v>
      </c>
      <c r="N9565">
        <v>0.90900000000000003</v>
      </c>
      <c r="O9565" t="s">
        <v>518</v>
      </c>
      <c r="P9565" t="s">
        <v>17197</v>
      </c>
      <c r="Q9565" t="s">
        <v>4820</v>
      </c>
      <c r="R9565" t="s">
        <v>17198</v>
      </c>
      <c r="S9565" t="s">
        <v>270</v>
      </c>
      <c r="T9565" t="b">
        <v>1</v>
      </c>
    </row>
    <row r="9566" spans="1:20" x14ac:dyDescent="0.25">
      <c r="A9566" t="s">
        <v>259</v>
      </c>
      <c r="B9566" t="s">
        <v>260</v>
      </c>
      <c r="C9566" t="s">
        <v>294</v>
      </c>
      <c r="D9566" t="s">
        <v>4818</v>
      </c>
      <c r="E9566" t="s">
        <v>7266</v>
      </c>
      <c r="F9566" t="s">
        <v>7267</v>
      </c>
      <c r="G9566" t="s">
        <v>7268</v>
      </c>
      <c r="H9566">
        <v>0.307</v>
      </c>
      <c r="I9566" t="s">
        <v>265</v>
      </c>
      <c r="J9566" t="s">
        <v>242</v>
      </c>
      <c r="K9566" t="s">
        <v>243</v>
      </c>
      <c r="L9566" t="s">
        <v>244</v>
      </c>
      <c r="M9566">
        <v>0</v>
      </c>
      <c r="N9566">
        <v>0.307</v>
      </c>
      <c r="O9566" t="s">
        <v>518</v>
      </c>
      <c r="P9566" t="s">
        <v>17197</v>
      </c>
      <c r="Q9566" t="s">
        <v>4820</v>
      </c>
      <c r="R9566" t="s">
        <v>17198</v>
      </c>
      <c r="S9566" t="s">
        <v>270</v>
      </c>
      <c r="T9566" t="b">
        <v>1</v>
      </c>
    </row>
    <row r="9567" spans="1:20" x14ac:dyDescent="0.25">
      <c r="A9567" t="s">
        <v>259</v>
      </c>
      <c r="B9567" t="s">
        <v>260</v>
      </c>
      <c r="C9567" t="s">
        <v>237</v>
      </c>
      <c r="D9567" t="s">
        <v>1535</v>
      </c>
      <c r="E9567" t="s">
        <v>5460</v>
      </c>
      <c r="F9567" t="s">
        <v>5461</v>
      </c>
      <c r="G9567" t="s">
        <v>5461</v>
      </c>
      <c r="H9567">
        <v>1.51</v>
      </c>
      <c r="I9567" t="s">
        <v>265</v>
      </c>
      <c r="J9567" t="s">
        <v>242</v>
      </c>
      <c r="K9567" t="s">
        <v>243</v>
      </c>
      <c r="L9567" t="s">
        <v>244</v>
      </c>
      <c r="M9567">
        <v>0</v>
      </c>
      <c r="N9567">
        <v>1.51</v>
      </c>
      <c r="O9567" t="s">
        <v>324</v>
      </c>
      <c r="P9567" t="s">
        <v>16675</v>
      </c>
      <c r="Q9567" t="s">
        <v>1539</v>
      </c>
      <c r="R9567" t="s">
        <v>17199</v>
      </c>
      <c r="S9567" t="s">
        <v>270</v>
      </c>
      <c r="T9567" t="b">
        <v>0</v>
      </c>
    </row>
    <row r="9568" spans="1:20" x14ac:dyDescent="0.25">
      <c r="A9568" t="s">
        <v>259</v>
      </c>
      <c r="B9568" t="s">
        <v>260</v>
      </c>
      <c r="C9568" t="s">
        <v>294</v>
      </c>
      <c r="D9568" t="s">
        <v>1535</v>
      </c>
      <c r="E9568" t="s">
        <v>5460</v>
      </c>
      <c r="F9568" t="s">
        <v>5461</v>
      </c>
      <c r="G9568" t="s">
        <v>5461</v>
      </c>
      <c r="H9568">
        <v>0.46100000000000002</v>
      </c>
      <c r="I9568" t="s">
        <v>265</v>
      </c>
      <c r="J9568" t="s">
        <v>242</v>
      </c>
      <c r="K9568" t="s">
        <v>243</v>
      </c>
      <c r="L9568" t="s">
        <v>244</v>
      </c>
      <c r="M9568">
        <v>0</v>
      </c>
      <c r="N9568">
        <v>0.46100000000000002</v>
      </c>
      <c r="O9568" t="s">
        <v>324</v>
      </c>
      <c r="P9568" t="s">
        <v>16675</v>
      </c>
      <c r="Q9568" t="s">
        <v>1539</v>
      </c>
      <c r="R9568" t="s">
        <v>17199</v>
      </c>
      <c r="S9568" t="s">
        <v>270</v>
      </c>
      <c r="T9568" t="b">
        <v>0</v>
      </c>
    </row>
    <row r="9569" spans="1:20" x14ac:dyDescent="0.25">
      <c r="A9569" t="s">
        <v>236</v>
      </c>
      <c r="B9569" t="s">
        <v>236</v>
      </c>
      <c r="C9569" t="s">
        <v>237</v>
      </c>
      <c r="D9569" t="s">
        <v>392</v>
      </c>
      <c r="E9569" t="s">
        <v>251</v>
      </c>
      <c r="F9569" t="s">
        <v>252</v>
      </c>
      <c r="G9569" t="s">
        <v>253</v>
      </c>
      <c r="H9569">
        <v>0</v>
      </c>
      <c r="I9569" t="s">
        <v>254</v>
      </c>
      <c r="J9569" t="s">
        <v>242</v>
      </c>
      <c r="K9569" t="s">
        <v>243</v>
      </c>
      <c r="L9569" t="s">
        <v>244</v>
      </c>
      <c r="M9569">
        <v>0</v>
      </c>
      <c r="N9569">
        <v>0</v>
      </c>
      <c r="O9569" t="s">
        <v>255</v>
      </c>
      <c r="P9569" t="s">
        <v>17200</v>
      </c>
      <c r="Q9569" t="s">
        <v>397</v>
      </c>
      <c r="R9569" t="s">
        <v>4396</v>
      </c>
      <c r="S9569" t="s">
        <v>249</v>
      </c>
      <c r="T9569" t="b">
        <v>1</v>
      </c>
    </row>
    <row r="9570" spans="1:20" x14ac:dyDescent="0.25">
      <c r="A9570" t="s">
        <v>259</v>
      </c>
      <c r="B9570" t="s">
        <v>260</v>
      </c>
      <c r="C9570" t="s">
        <v>237</v>
      </c>
      <c r="D9570" t="s">
        <v>2549</v>
      </c>
      <c r="E9570" t="s">
        <v>8885</v>
      </c>
      <c r="F9570" t="s">
        <v>8885</v>
      </c>
      <c r="G9570" t="s">
        <v>8886</v>
      </c>
      <c r="H9570">
        <v>0.192</v>
      </c>
      <c r="I9570" t="s">
        <v>265</v>
      </c>
      <c r="J9570" t="s">
        <v>242</v>
      </c>
      <c r="K9570" t="s">
        <v>243</v>
      </c>
      <c r="L9570" t="s">
        <v>244</v>
      </c>
      <c r="M9570">
        <v>0</v>
      </c>
      <c r="N9570">
        <v>0.192</v>
      </c>
      <c r="O9570" t="s">
        <v>324</v>
      </c>
      <c r="P9570" t="s">
        <v>17201</v>
      </c>
      <c r="Q9570" t="s">
        <v>2554</v>
      </c>
      <c r="R9570" t="s">
        <v>17202</v>
      </c>
      <c r="S9570" t="s">
        <v>270</v>
      </c>
      <c r="T9570" t="b">
        <v>1</v>
      </c>
    </row>
    <row r="9571" spans="1:20" x14ac:dyDescent="0.25">
      <c r="A9571" t="s">
        <v>259</v>
      </c>
      <c r="B9571" t="s">
        <v>260</v>
      </c>
      <c r="C9571" t="s">
        <v>336</v>
      </c>
      <c r="D9571" t="s">
        <v>2549</v>
      </c>
      <c r="E9571" t="s">
        <v>8885</v>
      </c>
      <c r="F9571" t="s">
        <v>8885</v>
      </c>
      <c r="G9571" t="s">
        <v>8886</v>
      </c>
      <c r="H9571">
        <v>992</v>
      </c>
      <c r="I9571" t="s">
        <v>265</v>
      </c>
      <c r="J9571" t="s">
        <v>242</v>
      </c>
      <c r="K9571" t="s">
        <v>243</v>
      </c>
      <c r="L9571" t="s">
        <v>244</v>
      </c>
      <c r="M9571">
        <v>0</v>
      </c>
      <c r="N9571">
        <v>992</v>
      </c>
      <c r="O9571" t="s">
        <v>324</v>
      </c>
      <c r="P9571" t="s">
        <v>17201</v>
      </c>
      <c r="Q9571" t="s">
        <v>2554</v>
      </c>
      <c r="R9571" t="s">
        <v>17203</v>
      </c>
      <c r="S9571" t="s">
        <v>270</v>
      </c>
      <c r="T9571" t="b">
        <v>1</v>
      </c>
    </row>
    <row r="9572" spans="1:20" x14ac:dyDescent="0.25">
      <c r="A9572" t="s">
        <v>259</v>
      </c>
      <c r="B9572" t="s">
        <v>260</v>
      </c>
      <c r="C9572" t="s">
        <v>336</v>
      </c>
      <c r="D9572" t="s">
        <v>2549</v>
      </c>
      <c r="E9572" t="s">
        <v>8885</v>
      </c>
      <c r="F9572" t="s">
        <v>8885</v>
      </c>
      <c r="G9572" t="s">
        <v>8886</v>
      </c>
      <c r="H9572">
        <v>1917</v>
      </c>
      <c r="I9572" t="s">
        <v>265</v>
      </c>
      <c r="J9572" t="s">
        <v>242</v>
      </c>
      <c r="K9572" t="s">
        <v>243</v>
      </c>
      <c r="L9572" t="s">
        <v>244</v>
      </c>
      <c r="M9572">
        <v>0</v>
      </c>
      <c r="N9572">
        <v>1917</v>
      </c>
      <c r="O9572" t="s">
        <v>324</v>
      </c>
      <c r="P9572" t="s">
        <v>17201</v>
      </c>
      <c r="Q9572" t="s">
        <v>2554</v>
      </c>
      <c r="R9572" t="s">
        <v>17204</v>
      </c>
      <c r="S9572" t="s">
        <v>270</v>
      </c>
      <c r="T9572" t="b">
        <v>1</v>
      </c>
    </row>
    <row r="9573" spans="1:20" x14ac:dyDescent="0.25">
      <c r="A9573" t="s">
        <v>259</v>
      </c>
      <c r="B9573" t="s">
        <v>382</v>
      </c>
      <c r="C9573" t="s">
        <v>237</v>
      </c>
      <c r="D9573" t="s">
        <v>2188</v>
      </c>
      <c r="F9573" t="s">
        <v>6464</v>
      </c>
      <c r="G9573" t="s">
        <v>6464</v>
      </c>
      <c r="H9573">
        <v>1.042</v>
      </c>
      <c r="I9573" t="s">
        <v>265</v>
      </c>
      <c r="J9573" t="s">
        <v>242</v>
      </c>
      <c r="K9573" t="s">
        <v>243</v>
      </c>
      <c r="L9573" t="s">
        <v>244</v>
      </c>
      <c r="M9573">
        <v>0</v>
      </c>
      <c r="N9573">
        <v>1.042</v>
      </c>
      <c r="O9573" t="s">
        <v>324</v>
      </c>
      <c r="P9573" t="s">
        <v>17205</v>
      </c>
      <c r="Q9573" t="s">
        <v>2191</v>
      </c>
      <c r="R9573" t="s">
        <v>17206</v>
      </c>
      <c r="S9573" t="s">
        <v>390</v>
      </c>
      <c r="T9573" t="b">
        <v>1</v>
      </c>
    </row>
    <row r="9574" spans="1:20" x14ac:dyDescent="0.25">
      <c r="A9574" t="s">
        <v>259</v>
      </c>
      <c r="B9574" t="s">
        <v>382</v>
      </c>
      <c r="C9574" t="s">
        <v>294</v>
      </c>
      <c r="D9574" t="s">
        <v>2188</v>
      </c>
      <c r="F9574" t="s">
        <v>6464</v>
      </c>
      <c r="G9574" t="s">
        <v>6464</v>
      </c>
      <c r="H9574">
        <v>0.27100000000000002</v>
      </c>
      <c r="I9574" t="s">
        <v>265</v>
      </c>
      <c r="J9574" t="s">
        <v>242</v>
      </c>
      <c r="K9574" t="s">
        <v>243</v>
      </c>
      <c r="L9574" t="s">
        <v>244</v>
      </c>
      <c r="M9574">
        <v>0</v>
      </c>
      <c r="N9574">
        <v>0.27100000000000002</v>
      </c>
      <c r="O9574" t="s">
        <v>324</v>
      </c>
      <c r="P9574" t="s">
        <v>17205</v>
      </c>
      <c r="Q9574" t="s">
        <v>2191</v>
      </c>
      <c r="R9574" t="s">
        <v>17206</v>
      </c>
      <c r="S9574" t="s">
        <v>390</v>
      </c>
      <c r="T9574" t="b">
        <v>1</v>
      </c>
    </row>
    <row r="9575" spans="1:20" x14ac:dyDescent="0.25">
      <c r="A9575" t="s">
        <v>259</v>
      </c>
      <c r="B9575" t="s">
        <v>260</v>
      </c>
      <c r="C9575" t="s">
        <v>237</v>
      </c>
      <c r="D9575" t="s">
        <v>1187</v>
      </c>
      <c r="E9575" t="s">
        <v>2641</v>
      </c>
      <c r="F9575" t="s">
        <v>14526</v>
      </c>
      <c r="G9575" t="s">
        <v>14527</v>
      </c>
      <c r="H9575">
        <v>0.32800000000000001</v>
      </c>
      <c r="I9575" t="s">
        <v>265</v>
      </c>
      <c r="J9575" t="s">
        <v>242</v>
      </c>
      <c r="K9575" t="s">
        <v>243</v>
      </c>
      <c r="L9575" t="s">
        <v>244</v>
      </c>
      <c r="M9575">
        <v>0</v>
      </c>
      <c r="N9575">
        <v>0.32800000000000001</v>
      </c>
      <c r="O9575" t="s">
        <v>266</v>
      </c>
      <c r="P9575" t="s">
        <v>17207</v>
      </c>
      <c r="Q9575" t="s">
        <v>1192</v>
      </c>
      <c r="R9575" t="s">
        <v>17208</v>
      </c>
      <c r="S9575" t="s">
        <v>270</v>
      </c>
      <c r="T9575" t="b">
        <v>1</v>
      </c>
    </row>
    <row r="9576" spans="1:20" x14ac:dyDescent="0.25">
      <c r="A9576" t="s">
        <v>259</v>
      </c>
      <c r="B9576" t="s">
        <v>260</v>
      </c>
      <c r="C9576" t="s">
        <v>294</v>
      </c>
      <c r="D9576" t="s">
        <v>1187</v>
      </c>
      <c r="E9576" t="s">
        <v>2641</v>
      </c>
      <c r="F9576" t="s">
        <v>14526</v>
      </c>
      <c r="G9576" t="s">
        <v>14527</v>
      </c>
      <c r="H9576">
        <v>9.0399999999999994E-2</v>
      </c>
      <c r="I9576" t="s">
        <v>265</v>
      </c>
      <c r="J9576" t="s">
        <v>242</v>
      </c>
      <c r="K9576" t="s">
        <v>243</v>
      </c>
      <c r="L9576" t="s">
        <v>244</v>
      </c>
      <c r="M9576">
        <v>0</v>
      </c>
      <c r="N9576">
        <v>9.0399999999999994E-2</v>
      </c>
      <c r="O9576" t="s">
        <v>266</v>
      </c>
      <c r="P9576" t="s">
        <v>17207</v>
      </c>
      <c r="Q9576" t="s">
        <v>1192</v>
      </c>
      <c r="R9576" t="s">
        <v>17208</v>
      </c>
      <c r="S9576" t="s">
        <v>270</v>
      </c>
      <c r="T9576" t="b">
        <v>1</v>
      </c>
    </row>
    <row r="9577" spans="1:20" x14ac:dyDescent="0.25">
      <c r="A9577" t="s">
        <v>236</v>
      </c>
      <c r="B9577" t="s">
        <v>236</v>
      </c>
      <c r="C9577" t="s">
        <v>237</v>
      </c>
      <c r="D9577" t="s">
        <v>924</v>
      </c>
      <c r="F9577" t="s">
        <v>239</v>
      </c>
      <c r="G9577" t="s">
        <v>5294</v>
      </c>
      <c r="H9577">
        <v>1.5</v>
      </c>
      <c r="I9577" t="s">
        <v>492</v>
      </c>
      <c r="J9577" t="s">
        <v>242</v>
      </c>
      <c r="K9577" t="s">
        <v>243</v>
      </c>
      <c r="L9577" t="s">
        <v>244</v>
      </c>
      <c r="M9577">
        <v>0</v>
      </c>
      <c r="N9577">
        <v>1.5</v>
      </c>
      <c r="O9577" t="s">
        <v>927</v>
      </c>
      <c r="P9577" t="s">
        <v>5295</v>
      </c>
      <c r="Q9577" t="s">
        <v>929</v>
      </c>
      <c r="R9577" t="s">
        <v>17209</v>
      </c>
      <c r="S9577" t="s">
        <v>249</v>
      </c>
      <c r="T9577" t="b">
        <v>0</v>
      </c>
    </row>
    <row r="9578" spans="1:20" x14ac:dyDescent="0.25">
      <c r="A9578" t="s">
        <v>259</v>
      </c>
      <c r="B9578" t="s">
        <v>1669</v>
      </c>
      <c r="C9578" t="s">
        <v>237</v>
      </c>
      <c r="D9578" t="s">
        <v>8718</v>
      </c>
      <c r="E9578" t="s">
        <v>9869</v>
      </c>
      <c r="F9578" t="s">
        <v>9869</v>
      </c>
      <c r="G9578" t="s">
        <v>17210</v>
      </c>
      <c r="H9578">
        <v>0.01</v>
      </c>
      <c r="I9578" t="s">
        <v>8721</v>
      </c>
      <c r="J9578" t="s">
        <v>242</v>
      </c>
      <c r="K9578" t="s">
        <v>243</v>
      </c>
      <c r="L9578" t="s">
        <v>244</v>
      </c>
      <c r="M9578">
        <v>0</v>
      </c>
      <c r="N9578">
        <v>0.01</v>
      </c>
      <c r="O9578" t="s">
        <v>372</v>
      </c>
      <c r="P9578" t="s">
        <v>17211</v>
      </c>
      <c r="Q9578" t="s">
        <v>8723</v>
      </c>
      <c r="R9578" t="s">
        <v>9872</v>
      </c>
      <c r="S9578" t="s">
        <v>1678</v>
      </c>
      <c r="T9578" t="b">
        <v>1</v>
      </c>
    </row>
    <row r="9579" spans="1:20" x14ac:dyDescent="0.25">
      <c r="A9579" t="s">
        <v>236</v>
      </c>
      <c r="B9579" t="s">
        <v>236</v>
      </c>
      <c r="C9579" t="s">
        <v>237</v>
      </c>
      <c r="D9579" t="s">
        <v>250</v>
      </c>
      <c r="F9579" t="s">
        <v>2718</v>
      </c>
      <c r="G9579" t="s">
        <v>303</v>
      </c>
      <c r="H9579">
        <v>1.2999999999999999E-2</v>
      </c>
      <c r="I9579" t="s">
        <v>254</v>
      </c>
      <c r="J9579" t="s">
        <v>242</v>
      </c>
      <c r="K9579" t="s">
        <v>243</v>
      </c>
      <c r="L9579" t="s">
        <v>244</v>
      </c>
      <c r="M9579">
        <v>0</v>
      </c>
      <c r="N9579">
        <v>1.2999999999999999E-2</v>
      </c>
      <c r="O9579" t="s">
        <v>546</v>
      </c>
      <c r="P9579" t="s">
        <v>7151</v>
      </c>
      <c r="Q9579" t="s">
        <v>257</v>
      </c>
      <c r="R9579" t="s">
        <v>4089</v>
      </c>
      <c r="S9579" t="s">
        <v>249</v>
      </c>
      <c r="T9579" t="b">
        <v>0</v>
      </c>
    </row>
    <row r="9580" spans="1:20" x14ac:dyDescent="0.25">
      <c r="A9580" t="s">
        <v>259</v>
      </c>
      <c r="B9580" t="s">
        <v>260</v>
      </c>
      <c r="C9580" t="s">
        <v>237</v>
      </c>
      <c r="D9580" t="s">
        <v>606</v>
      </c>
      <c r="E9580" t="s">
        <v>5915</v>
      </c>
      <c r="F9580" t="s">
        <v>17212</v>
      </c>
      <c r="G9580" t="s">
        <v>17213</v>
      </c>
      <c r="H9580">
        <v>2.9380000000000002</v>
      </c>
      <c r="I9580" t="s">
        <v>265</v>
      </c>
      <c r="J9580" t="s">
        <v>242</v>
      </c>
      <c r="K9580" t="s">
        <v>243</v>
      </c>
      <c r="L9580" t="s">
        <v>244</v>
      </c>
      <c r="M9580">
        <v>0</v>
      </c>
      <c r="N9580">
        <v>2.9380000000000002</v>
      </c>
      <c r="O9580" t="s">
        <v>518</v>
      </c>
      <c r="P9580" t="s">
        <v>17214</v>
      </c>
      <c r="Q9580" t="s">
        <v>611</v>
      </c>
      <c r="R9580" t="s">
        <v>17215</v>
      </c>
      <c r="S9580" t="s">
        <v>270</v>
      </c>
      <c r="T9580" t="b">
        <v>1</v>
      </c>
    </row>
    <row r="9581" spans="1:20" x14ac:dyDescent="0.25">
      <c r="A9581" t="s">
        <v>259</v>
      </c>
      <c r="B9581" t="s">
        <v>260</v>
      </c>
      <c r="C9581" t="s">
        <v>237</v>
      </c>
      <c r="D9581" t="s">
        <v>643</v>
      </c>
      <c r="E9581" t="s">
        <v>644</v>
      </c>
      <c r="F9581" t="s">
        <v>9831</v>
      </c>
      <c r="G9581" t="s">
        <v>9831</v>
      </c>
      <c r="H9581">
        <v>5.04E-2</v>
      </c>
      <c r="I9581" t="s">
        <v>265</v>
      </c>
      <c r="J9581" t="s">
        <v>242</v>
      </c>
      <c r="K9581" t="s">
        <v>243</v>
      </c>
      <c r="L9581" t="s">
        <v>244</v>
      </c>
      <c r="M9581">
        <v>0</v>
      </c>
      <c r="N9581">
        <v>5.04E-2</v>
      </c>
      <c r="O9581" t="s">
        <v>324</v>
      </c>
      <c r="P9581" t="s">
        <v>8840</v>
      </c>
      <c r="Q9581" t="s">
        <v>647</v>
      </c>
      <c r="R9581" t="s">
        <v>17216</v>
      </c>
      <c r="S9581" t="s">
        <v>270</v>
      </c>
      <c r="T9581" t="b">
        <v>1</v>
      </c>
    </row>
    <row r="9582" spans="1:20" x14ac:dyDescent="0.25">
      <c r="A9582" t="s">
        <v>259</v>
      </c>
      <c r="B9582" t="s">
        <v>260</v>
      </c>
      <c r="C9582" t="s">
        <v>237</v>
      </c>
      <c r="D9582" t="s">
        <v>3635</v>
      </c>
      <c r="E9582" t="s">
        <v>4144</v>
      </c>
      <c r="F9582" t="s">
        <v>8669</v>
      </c>
      <c r="G9582" t="s">
        <v>8669</v>
      </c>
      <c r="H9582">
        <v>1.8216000000000001</v>
      </c>
      <c r="I9582" t="s">
        <v>265</v>
      </c>
      <c r="J9582" t="s">
        <v>242</v>
      </c>
      <c r="K9582" t="s">
        <v>243</v>
      </c>
      <c r="L9582" t="s">
        <v>244</v>
      </c>
      <c r="M9582">
        <v>0</v>
      </c>
      <c r="N9582">
        <v>1.8216000000000001</v>
      </c>
      <c r="O9582" t="s">
        <v>1598</v>
      </c>
      <c r="P9582" t="s">
        <v>17217</v>
      </c>
      <c r="Q9582" t="s">
        <v>3640</v>
      </c>
      <c r="R9582" t="s">
        <v>17218</v>
      </c>
      <c r="S9582" t="s">
        <v>270</v>
      </c>
      <c r="T9582" t="b">
        <v>1</v>
      </c>
    </row>
    <row r="9583" spans="1:20" x14ac:dyDescent="0.25">
      <c r="A9583" t="s">
        <v>236</v>
      </c>
      <c r="B9583" t="s">
        <v>236</v>
      </c>
      <c r="C9583" t="s">
        <v>237</v>
      </c>
      <c r="D9583" t="s">
        <v>250</v>
      </c>
      <c r="F9583" t="s">
        <v>1126</v>
      </c>
      <c r="G9583" t="s">
        <v>1127</v>
      </c>
      <c r="H9583">
        <v>3.4000000000000002E-2</v>
      </c>
      <c r="I9583" t="s">
        <v>341</v>
      </c>
      <c r="J9583" t="s">
        <v>242</v>
      </c>
      <c r="K9583" t="s">
        <v>243</v>
      </c>
      <c r="L9583" t="s">
        <v>244</v>
      </c>
      <c r="M9583">
        <v>0</v>
      </c>
      <c r="N9583">
        <v>3.4000000000000002E-2</v>
      </c>
      <c r="O9583" t="s">
        <v>546</v>
      </c>
      <c r="P9583" t="s">
        <v>17219</v>
      </c>
      <c r="Q9583" t="s">
        <v>257</v>
      </c>
      <c r="R9583" t="s">
        <v>4628</v>
      </c>
      <c r="S9583" t="s">
        <v>249</v>
      </c>
      <c r="T9583" t="b">
        <v>1</v>
      </c>
    </row>
    <row r="9584" spans="1:20" x14ac:dyDescent="0.25">
      <c r="A9584" t="s">
        <v>236</v>
      </c>
      <c r="B9584" t="s">
        <v>236</v>
      </c>
      <c r="C9584" t="s">
        <v>237</v>
      </c>
      <c r="D9584" t="s">
        <v>250</v>
      </c>
      <c r="F9584" t="s">
        <v>757</v>
      </c>
      <c r="G9584" t="s">
        <v>1685</v>
      </c>
      <c r="H9584">
        <v>0.27300000000000002</v>
      </c>
      <c r="I9584" t="s">
        <v>254</v>
      </c>
      <c r="J9584" t="s">
        <v>242</v>
      </c>
      <c r="K9584" t="s">
        <v>243</v>
      </c>
      <c r="L9584" t="s">
        <v>244</v>
      </c>
      <c r="M9584">
        <v>0</v>
      </c>
      <c r="N9584">
        <v>0.27300000000000002</v>
      </c>
      <c r="O9584" t="s">
        <v>546</v>
      </c>
      <c r="P9584" t="s">
        <v>17220</v>
      </c>
      <c r="Q9584" t="s">
        <v>257</v>
      </c>
      <c r="R9584" t="s">
        <v>2545</v>
      </c>
      <c r="S9584" t="s">
        <v>249</v>
      </c>
      <c r="T9584" t="b">
        <v>0</v>
      </c>
    </row>
    <row r="9585" spans="1:20" x14ac:dyDescent="0.25">
      <c r="A9585" t="s">
        <v>259</v>
      </c>
      <c r="B9585" t="s">
        <v>260</v>
      </c>
      <c r="C9585" t="s">
        <v>237</v>
      </c>
      <c r="D9585" t="s">
        <v>869</v>
      </c>
      <c r="E9585" t="s">
        <v>4190</v>
      </c>
      <c r="F9585" t="s">
        <v>6441</v>
      </c>
      <c r="G9585" t="s">
        <v>6441</v>
      </c>
      <c r="H9585">
        <v>9.84</v>
      </c>
      <c r="I9585" t="s">
        <v>265</v>
      </c>
      <c r="J9585" t="s">
        <v>242</v>
      </c>
      <c r="K9585" t="s">
        <v>243</v>
      </c>
      <c r="L9585" t="s">
        <v>244</v>
      </c>
      <c r="M9585">
        <v>0</v>
      </c>
      <c r="N9585">
        <v>9.84</v>
      </c>
      <c r="O9585" t="s">
        <v>372</v>
      </c>
      <c r="P9585" t="s">
        <v>17221</v>
      </c>
      <c r="Q9585" t="s">
        <v>873</v>
      </c>
      <c r="R9585" t="s">
        <v>17222</v>
      </c>
      <c r="S9585" t="s">
        <v>270</v>
      </c>
      <c r="T9585" t="b">
        <v>1</v>
      </c>
    </row>
    <row r="9586" spans="1:20" x14ac:dyDescent="0.25">
      <c r="A9586" t="s">
        <v>259</v>
      </c>
      <c r="B9586" t="s">
        <v>260</v>
      </c>
      <c r="C9586" t="s">
        <v>237</v>
      </c>
      <c r="D9586" t="s">
        <v>1786</v>
      </c>
      <c r="E9586" t="s">
        <v>1232</v>
      </c>
      <c r="F9586" t="s">
        <v>4461</v>
      </c>
      <c r="G9586" t="s">
        <v>4461</v>
      </c>
      <c r="H9586">
        <v>3.488</v>
      </c>
      <c r="I9586" t="s">
        <v>265</v>
      </c>
      <c r="J9586" t="s">
        <v>242</v>
      </c>
      <c r="K9586" t="s">
        <v>243</v>
      </c>
      <c r="L9586" t="s">
        <v>244</v>
      </c>
      <c r="M9586">
        <v>0</v>
      </c>
      <c r="N9586">
        <v>3.488</v>
      </c>
      <c r="O9586" t="s">
        <v>324</v>
      </c>
      <c r="P9586" t="s">
        <v>17223</v>
      </c>
      <c r="Q9586" t="s">
        <v>1790</v>
      </c>
      <c r="R9586" t="s">
        <v>17224</v>
      </c>
      <c r="S9586" t="s">
        <v>270</v>
      </c>
      <c r="T9586" t="b">
        <v>1</v>
      </c>
    </row>
    <row r="9587" spans="1:20" x14ac:dyDescent="0.25">
      <c r="A9587" t="s">
        <v>259</v>
      </c>
      <c r="B9587" t="s">
        <v>260</v>
      </c>
      <c r="C9587" t="s">
        <v>294</v>
      </c>
      <c r="D9587" t="s">
        <v>1786</v>
      </c>
      <c r="E9587" t="s">
        <v>1232</v>
      </c>
      <c r="F9587" t="s">
        <v>4461</v>
      </c>
      <c r="G9587" t="s">
        <v>4461</v>
      </c>
      <c r="H9587">
        <v>1.008</v>
      </c>
      <c r="I9587" t="s">
        <v>265</v>
      </c>
      <c r="J9587" t="s">
        <v>242</v>
      </c>
      <c r="K9587" t="s">
        <v>243</v>
      </c>
      <c r="L9587" t="s">
        <v>244</v>
      </c>
      <c r="M9587">
        <v>0</v>
      </c>
      <c r="N9587">
        <v>1.008</v>
      </c>
      <c r="O9587" t="s">
        <v>324</v>
      </c>
      <c r="P9587" t="s">
        <v>17223</v>
      </c>
      <c r="Q9587" t="s">
        <v>1790</v>
      </c>
      <c r="R9587" t="s">
        <v>17224</v>
      </c>
      <c r="S9587" t="s">
        <v>270</v>
      </c>
      <c r="T9587" t="b">
        <v>1</v>
      </c>
    </row>
    <row r="9588" spans="1:20" x14ac:dyDescent="0.25">
      <c r="A9588" t="s">
        <v>259</v>
      </c>
      <c r="B9588" t="s">
        <v>260</v>
      </c>
      <c r="C9588" t="s">
        <v>237</v>
      </c>
      <c r="D9588" t="s">
        <v>1501</v>
      </c>
      <c r="E9588" t="s">
        <v>1429</v>
      </c>
      <c r="F9588" t="s">
        <v>2974</v>
      </c>
      <c r="G9588" t="s">
        <v>2974</v>
      </c>
      <c r="H9588">
        <v>0.67862299999999998</v>
      </c>
      <c r="I9588" t="s">
        <v>265</v>
      </c>
      <c r="J9588" t="s">
        <v>242</v>
      </c>
      <c r="K9588" t="s">
        <v>243</v>
      </c>
      <c r="L9588" t="s">
        <v>244</v>
      </c>
      <c r="M9588">
        <v>0</v>
      </c>
      <c r="N9588">
        <v>0.67862299999999998</v>
      </c>
      <c r="O9588" t="s">
        <v>372</v>
      </c>
      <c r="P9588" t="s">
        <v>17225</v>
      </c>
      <c r="Q9588" t="s">
        <v>1505</v>
      </c>
      <c r="R9588" t="s">
        <v>17226</v>
      </c>
      <c r="S9588" t="s">
        <v>270</v>
      </c>
      <c r="T9588" t="b">
        <v>1</v>
      </c>
    </row>
    <row r="9589" spans="1:20" x14ac:dyDescent="0.25">
      <c r="A9589" t="s">
        <v>259</v>
      </c>
      <c r="B9589" t="s">
        <v>260</v>
      </c>
      <c r="C9589" t="s">
        <v>237</v>
      </c>
      <c r="D9589" t="s">
        <v>4934</v>
      </c>
      <c r="E9589" t="s">
        <v>11185</v>
      </c>
      <c r="F9589" t="s">
        <v>17227</v>
      </c>
      <c r="G9589" t="s">
        <v>17228</v>
      </c>
      <c r="H9589">
        <v>0.49919999999999998</v>
      </c>
      <c r="I9589" t="s">
        <v>265</v>
      </c>
      <c r="J9589" t="s">
        <v>242</v>
      </c>
      <c r="K9589" t="s">
        <v>243</v>
      </c>
      <c r="L9589" t="s">
        <v>244</v>
      </c>
      <c r="M9589">
        <v>0</v>
      </c>
      <c r="N9589">
        <v>0.49919999999999998</v>
      </c>
      <c r="O9589" t="s">
        <v>266</v>
      </c>
      <c r="P9589" t="s">
        <v>17229</v>
      </c>
      <c r="Q9589" t="s">
        <v>4939</v>
      </c>
      <c r="R9589" t="s">
        <v>17230</v>
      </c>
      <c r="S9589" t="s">
        <v>270</v>
      </c>
      <c r="T9589" t="b">
        <v>1</v>
      </c>
    </row>
    <row r="9590" spans="1:20" x14ac:dyDescent="0.25">
      <c r="A9590" t="s">
        <v>259</v>
      </c>
      <c r="B9590" t="s">
        <v>260</v>
      </c>
      <c r="C9590" t="s">
        <v>237</v>
      </c>
      <c r="D9590" t="s">
        <v>1549</v>
      </c>
      <c r="E9590" t="s">
        <v>6241</v>
      </c>
      <c r="F9590" t="s">
        <v>16932</v>
      </c>
      <c r="G9590" t="s">
        <v>16933</v>
      </c>
      <c r="H9590">
        <v>3.488</v>
      </c>
      <c r="I9590" t="s">
        <v>265</v>
      </c>
      <c r="J9590" t="s">
        <v>242</v>
      </c>
      <c r="K9590" t="s">
        <v>243</v>
      </c>
      <c r="L9590" t="s">
        <v>244</v>
      </c>
      <c r="M9590">
        <v>0</v>
      </c>
      <c r="N9590">
        <v>3.488</v>
      </c>
      <c r="O9590" t="s">
        <v>324</v>
      </c>
      <c r="P9590" t="s">
        <v>17231</v>
      </c>
      <c r="Q9590" t="s">
        <v>1553</v>
      </c>
      <c r="R9590" t="s">
        <v>17232</v>
      </c>
      <c r="S9590" t="s">
        <v>270</v>
      </c>
      <c r="T9590" t="b">
        <v>1</v>
      </c>
    </row>
    <row r="9591" spans="1:20" x14ac:dyDescent="0.25">
      <c r="A9591" t="s">
        <v>259</v>
      </c>
      <c r="B9591" t="s">
        <v>260</v>
      </c>
      <c r="C9591" t="s">
        <v>294</v>
      </c>
      <c r="D9591" t="s">
        <v>1549</v>
      </c>
      <c r="E9591" t="s">
        <v>6241</v>
      </c>
      <c r="F9591" t="s">
        <v>16932</v>
      </c>
      <c r="G9591" t="s">
        <v>16933</v>
      </c>
      <c r="H9591">
        <v>2.016</v>
      </c>
      <c r="I9591" t="s">
        <v>265</v>
      </c>
      <c r="J9591" t="s">
        <v>242</v>
      </c>
      <c r="K9591" t="s">
        <v>243</v>
      </c>
      <c r="L9591" t="s">
        <v>244</v>
      </c>
      <c r="M9591">
        <v>0</v>
      </c>
      <c r="N9591">
        <v>2.016</v>
      </c>
      <c r="O9591" t="s">
        <v>324</v>
      </c>
      <c r="P9591" t="s">
        <v>17231</v>
      </c>
      <c r="Q9591" t="s">
        <v>1553</v>
      </c>
      <c r="R9591" t="s">
        <v>17232</v>
      </c>
      <c r="S9591" t="s">
        <v>270</v>
      </c>
      <c r="T9591" t="b">
        <v>1</v>
      </c>
    </row>
    <row r="9592" spans="1:20" x14ac:dyDescent="0.25">
      <c r="A9592" t="s">
        <v>259</v>
      </c>
      <c r="B9592" t="s">
        <v>260</v>
      </c>
      <c r="C9592" t="s">
        <v>237</v>
      </c>
      <c r="D9592" t="s">
        <v>4076</v>
      </c>
      <c r="E9592" t="s">
        <v>7240</v>
      </c>
      <c r="F9592" t="s">
        <v>7240</v>
      </c>
      <c r="G9592" t="s">
        <v>7241</v>
      </c>
      <c r="H9592">
        <v>15.439</v>
      </c>
      <c r="I9592" t="s">
        <v>265</v>
      </c>
      <c r="J9592" t="s">
        <v>242</v>
      </c>
      <c r="K9592" t="s">
        <v>243</v>
      </c>
      <c r="L9592" t="s">
        <v>244</v>
      </c>
      <c r="M9592">
        <v>0</v>
      </c>
      <c r="N9592">
        <v>15.439</v>
      </c>
      <c r="O9592" t="s">
        <v>2901</v>
      </c>
      <c r="P9592" t="s">
        <v>17233</v>
      </c>
      <c r="Q9592" t="s">
        <v>4081</v>
      </c>
      <c r="R9592" t="s">
        <v>17234</v>
      </c>
      <c r="S9592" t="s">
        <v>270</v>
      </c>
      <c r="T9592" t="b">
        <v>1</v>
      </c>
    </row>
    <row r="9593" spans="1:20" x14ac:dyDescent="0.25">
      <c r="A9593" t="s">
        <v>259</v>
      </c>
      <c r="B9593" t="s">
        <v>260</v>
      </c>
      <c r="C9593" t="s">
        <v>294</v>
      </c>
      <c r="D9593" t="s">
        <v>4076</v>
      </c>
      <c r="E9593" t="s">
        <v>7240</v>
      </c>
      <c r="F9593" t="s">
        <v>7240</v>
      </c>
      <c r="G9593" t="s">
        <v>7241</v>
      </c>
      <c r="H9593">
        <v>10.287000000000001</v>
      </c>
      <c r="I9593" t="s">
        <v>265</v>
      </c>
      <c r="J9593" t="s">
        <v>242</v>
      </c>
      <c r="K9593" t="s">
        <v>243</v>
      </c>
      <c r="L9593" t="s">
        <v>244</v>
      </c>
      <c r="M9593">
        <v>0</v>
      </c>
      <c r="N9593">
        <v>10.287000000000001</v>
      </c>
      <c r="O9593" t="s">
        <v>2901</v>
      </c>
      <c r="P9593" t="s">
        <v>17233</v>
      </c>
      <c r="Q9593" t="s">
        <v>4081</v>
      </c>
      <c r="R9593" t="s">
        <v>17234</v>
      </c>
      <c r="S9593" t="s">
        <v>270</v>
      </c>
      <c r="T9593" t="b">
        <v>1</v>
      </c>
    </row>
    <row r="9594" spans="1:20" x14ac:dyDescent="0.25">
      <c r="A9594" t="s">
        <v>259</v>
      </c>
      <c r="B9594" t="s">
        <v>260</v>
      </c>
      <c r="C9594" t="s">
        <v>237</v>
      </c>
      <c r="D9594" t="s">
        <v>949</v>
      </c>
      <c r="E9594" t="s">
        <v>8104</v>
      </c>
      <c r="F9594" t="s">
        <v>12692</v>
      </c>
      <c r="G9594" t="s">
        <v>12692</v>
      </c>
      <c r="H9594">
        <v>0.1056</v>
      </c>
      <c r="I9594" t="s">
        <v>265</v>
      </c>
      <c r="J9594" t="s">
        <v>242</v>
      </c>
      <c r="K9594" t="s">
        <v>243</v>
      </c>
      <c r="L9594" t="s">
        <v>244</v>
      </c>
      <c r="M9594">
        <v>0</v>
      </c>
      <c r="N9594">
        <v>0.1056</v>
      </c>
      <c r="O9594" t="s">
        <v>372</v>
      </c>
      <c r="P9594" t="s">
        <v>17235</v>
      </c>
      <c r="Q9594" t="s">
        <v>954</v>
      </c>
      <c r="R9594" t="s">
        <v>17236</v>
      </c>
      <c r="S9594" t="s">
        <v>270</v>
      </c>
      <c r="T9594" t="b">
        <v>1</v>
      </c>
    </row>
    <row r="9595" spans="1:20" x14ac:dyDescent="0.25">
      <c r="A9595" t="s">
        <v>259</v>
      </c>
      <c r="B9595" t="s">
        <v>260</v>
      </c>
      <c r="C9595" t="s">
        <v>294</v>
      </c>
      <c r="D9595" t="s">
        <v>949</v>
      </c>
      <c r="E9595" t="s">
        <v>8104</v>
      </c>
      <c r="F9595" t="s">
        <v>12692</v>
      </c>
      <c r="G9595" t="s">
        <v>12692</v>
      </c>
      <c r="H9595">
        <v>7.7100000000000002E-2</v>
      </c>
      <c r="I9595" t="s">
        <v>265</v>
      </c>
      <c r="J9595" t="s">
        <v>242</v>
      </c>
      <c r="K9595" t="s">
        <v>243</v>
      </c>
      <c r="L9595" t="s">
        <v>244</v>
      </c>
      <c r="M9595">
        <v>0</v>
      </c>
      <c r="N9595">
        <v>7.7100000000000002E-2</v>
      </c>
      <c r="O9595" t="s">
        <v>446</v>
      </c>
      <c r="P9595" t="s">
        <v>17235</v>
      </c>
      <c r="Q9595" t="s">
        <v>954</v>
      </c>
      <c r="R9595" t="s">
        <v>17236</v>
      </c>
      <c r="S9595" t="s">
        <v>270</v>
      </c>
      <c r="T9595" t="b">
        <v>1</v>
      </c>
    </row>
    <row r="9596" spans="1:20" x14ac:dyDescent="0.25">
      <c r="A9596" t="s">
        <v>259</v>
      </c>
      <c r="B9596" t="s">
        <v>260</v>
      </c>
      <c r="C9596" t="s">
        <v>237</v>
      </c>
      <c r="D9596" t="s">
        <v>869</v>
      </c>
      <c r="E9596" t="s">
        <v>13382</v>
      </c>
      <c r="F9596" t="s">
        <v>13869</v>
      </c>
      <c r="G9596" t="s">
        <v>13869</v>
      </c>
      <c r="H9596">
        <v>0.47</v>
      </c>
      <c r="I9596" t="s">
        <v>265</v>
      </c>
      <c r="J9596" t="s">
        <v>242</v>
      </c>
      <c r="K9596" t="s">
        <v>243</v>
      </c>
      <c r="L9596" t="s">
        <v>244</v>
      </c>
      <c r="M9596">
        <v>0</v>
      </c>
      <c r="N9596">
        <v>0.47</v>
      </c>
      <c r="O9596" t="s">
        <v>372</v>
      </c>
      <c r="P9596" t="s">
        <v>17237</v>
      </c>
      <c r="Q9596" t="s">
        <v>873</v>
      </c>
      <c r="R9596" t="s">
        <v>17238</v>
      </c>
      <c r="S9596" t="s">
        <v>270</v>
      </c>
      <c r="T9596" t="b">
        <v>1</v>
      </c>
    </row>
    <row r="9597" spans="1:20" x14ac:dyDescent="0.25">
      <c r="A9597" t="s">
        <v>259</v>
      </c>
      <c r="B9597" t="s">
        <v>260</v>
      </c>
      <c r="C9597" t="s">
        <v>237</v>
      </c>
      <c r="D9597" t="s">
        <v>450</v>
      </c>
      <c r="E9597" t="s">
        <v>3117</v>
      </c>
      <c r="F9597" t="s">
        <v>6366</v>
      </c>
      <c r="G9597" t="s">
        <v>6366</v>
      </c>
      <c r="H9597">
        <v>0.71399999999999997</v>
      </c>
      <c r="I9597" t="s">
        <v>265</v>
      </c>
      <c r="J9597" t="s">
        <v>242</v>
      </c>
      <c r="K9597" t="s">
        <v>243</v>
      </c>
      <c r="L9597" t="s">
        <v>244</v>
      </c>
      <c r="M9597">
        <v>0</v>
      </c>
      <c r="N9597">
        <v>0.71399999999999997</v>
      </c>
      <c r="O9597" t="s">
        <v>331</v>
      </c>
      <c r="P9597" t="s">
        <v>17239</v>
      </c>
      <c r="Q9597" t="s">
        <v>453</v>
      </c>
      <c r="R9597" t="s">
        <v>17240</v>
      </c>
      <c r="S9597" t="s">
        <v>270</v>
      </c>
      <c r="T9597" t="b">
        <v>1</v>
      </c>
    </row>
    <row r="9598" spans="1:20" x14ac:dyDescent="0.25">
      <c r="A9598" t="s">
        <v>259</v>
      </c>
      <c r="B9598" t="s">
        <v>260</v>
      </c>
      <c r="C9598" t="s">
        <v>294</v>
      </c>
      <c r="D9598" t="s">
        <v>450</v>
      </c>
      <c r="E9598" t="s">
        <v>3117</v>
      </c>
      <c r="F9598" t="s">
        <v>6366</v>
      </c>
      <c r="G9598" t="s">
        <v>6366</v>
      </c>
      <c r="H9598">
        <v>0.21</v>
      </c>
      <c r="I9598" t="s">
        <v>265</v>
      </c>
      <c r="J9598" t="s">
        <v>242</v>
      </c>
      <c r="K9598" t="s">
        <v>243</v>
      </c>
      <c r="L9598" t="s">
        <v>244</v>
      </c>
      <c r="M9598">
        <v>0</v>
      </c>
      <c r="N9598">
        <v>0.21</v>
      </c>
      <c r="O9598" t="s">
        <v>324</v>
      </c>
      <c r="P9598" t="s">
        <v>17239</v>
      </c>
      <c r="Q9598" t="s">
        <v>453</v>
      </c>
      <c r="R9598" t="s">
        <v>17240</v>
      </c>
      <c r="S9598" t="s">
        <v>270</v>
      </c>
      <c r="T9598" t="b">
        <v>1</v>
      </c>
    </row>
    <row r="9599" spans="1:20" x14ac:dyDescent="0.25">
      <c r="A9599" t="s">
        <v>259</v>
      </c>
      <c r="B9599" t="s">
        <v>260</v>
      </c>
      <c r="C9599" t="s">
        <v>237</v>
      </c>
      <c r="D9599" t="s">
        <v>956</v>
      </c>
      <c r="E9599" t="s">
        <v>8594</v>
      </c>
      <c r="F9599" t="s">
        <v>10408</v>
      </c>
      <c r="G9599" t="s">
        <v>10408</v>
      </c>
      <c r="H9599">
        <v>3.0209999999999999</v>
      </c>
      <c r="I9599" t="s">
        <v>265</v>
      </c>
      <c r="J9599" t="s">
        <v>242</v>
      </c>
      <c r="K9599" t="s">
        <v>243</v>
      </c>
      <c r="L9599" t="s">
        <v>244</v>
      </c>
      <c r="M9599">
        <v>0</v>
      </c>
      <c r="N9599">
        <v>3.0209999999999999</v>
      </c>
      <c r="O9599" t="s">
        <v>324</v>
      </c>
      <c r="P9599" t="s">
        <v>17241</v>
      </c>
      <c r="Q9599" t="s">
        <v>960</v>
      </c>
      <c r="R9599" t="s">
        <v>17242</v>
      </c>
      <c r="S9599" t="s">
        <v>270</v>
      </c>
      <c r="T9599" t="b">
        <v>1</v>
      </c>
    </row>
    <row r="9600" spans="1:20" x14ac:dyDescent="0.25">
      <c r="A9600" t="s">
        <v>259</v>
      </c>
      <c r="B9600" t="s">
        <v>260</v>
      </c>
      <c r="C9600" t="s">
        <v>294</v>
      </c>
      <c r="D9600" t="s">
        <v>956</v>
      </c>
      <c r="E9600" t="s">
        <v>8594</v>
      </c>
      <c r="F9600" t="s">
        <v>10408</v>
      </c>
      <c r="G9600" t="s">
        <v>10408</v>
      </c>
      <c r="H9600">
        <v>0.92200000000000004</v>
      </c>
      <c r="I9600" t="s">
        <v>265</v>
      </c>
      <c r="J9600" t="s">
        <v>242</v>
      </c>
      <c r="K9600" t="s">
        <v>243</v>
      </c>
      <c r="L9600" t="s">
        <v>244</v>
      </c>
      <c r="M9600">
        <v>0</v>
      </c>
      <c r="N9600">
        <v>0.92200000000000004</v>
      </c>
      <c r="O9600" t="s">
        <v>324</v>
      </c>
      <c r="P9600" t="s">
        <v>17241</v>
      </c>
      <c r="Q9600" t="s">
        <v>960</v>
      </c>
      <c r="R9600" t="s">
        <v>17242</v>
      </c>
      <c r="S9600" t="s">
        <v>270</v>
      </c>
      <c r="T9600" t="b">
        <v>1</v>
      </c>
    </row>
    <row r="9601" spans="1:20" x14ac:dyDescent="0.25">
      <c r="A9601" t="s">
        <v>259</v>
      </c>
      <c r="B9601" t="s">
        <v>260</v>
      </c>
      <c r="C9601" t="s">
        <v>237</v>
      </c>
      <c r="D9601" t="s">
        <v>677</v>
      </c>
      <c r="E9601" t="s">
        <v>4905</v>
      </c>
      <c r="F9601" t="s">
        <v>6736</v>
      </c>
      <c r="G9601" t="s">
        <v>6736</v>
      </c>
      <c r="H9601">
        <v>1.744</v>
      </c>
      <c r="I9601" t="s">
        <v>265</v>
      </c>
      <c r="J9601" t="s">
        <v>242</v>
      </c>
      <c r="K9601" t="s">
        <v>243</v>
      </c>
      <c r="L9601" t="s">
        <v>244</v>
      </c>
      <c r="M9601">
        <v>0</v>
      </c>
      <c r="N9601">
        <v>1.744</v>
      </c>
      <c r="O9601" t="s">
        <v>324</v>
      </c>
      <c r="P9601" t="s">
        <v>17243</v>
      </c>
      <c r="Q9601" t="s">
        <v>681</v>
      </c>
      <c r="R9601" t="s">
        <v>17244</v>
      </c>
      <c r="S9601" t="s">
        <v>270</v>
      </c>
      <c r="T9601" t="b">
        <v>1</v>
      </c>
    </row>
    <row r="9602" spans="1:20" x14ac:dyDescent="0.25">
      <c r="A9602" t="s">
        <v>259</v>
      </c>
      <c r="B9602" t="s">
        <v>260</v>
      </c>
      <c r="C9602" t="s">
        <v>294</v>
      </c>
      <c r="D9602" t="s">
        <v>677</v>
      </c>
      <c r="E9602" t="s">
        <v>4905</v>
      </c>
      <c r="F9602" t="s">
        <v>6736</v>
      </c>
      <c r="G9602" t="s">
        <v>6736</v>
      </c>
      <c r="H9602">
        <v>1.008</v>
      </c>
      <c r="I9602" t="s">
        <v>265</v>
      </c>
      <c r="J9602" t="s">
        <v>242</v>
      </c>
      <c r="K9602" t="s">
        <v>243</v>
      </c>
      <c r="L9602" t="s">
        <v>244</v>
      </c>
      <c r="M9602">
        <v>0</v>
      </c>
      <c r="N9602">
        <v>1.008</v>
      </c>
      <c r="O9602" t="s">
        <v>324</v>
      </c>
      <c r="P9602" t="s">
        <v>17243</v>
      </c>
      <c r="Q9602" t="s">
        <v>681</v>
      </c>
      <c r="R9602" t="s">
        <v>17244</v>
      </c>
      <c r="S9602" t="s">
        <v>270</v>
      </c>
      <c r="T9602" t="b">
        <v>1</v>
      </c>
    </row>
    <row r="9603" spans="1:20" x14ac:dyDescent="0.25">
      <c r="A9603" t="s">
        <v>259</v>
      </c>
      <c r="B9603" t="s">
        <v>271</v>
      </c>
      <c r="C9603" t="s">
        <v>237</v>
      </c>
      <c r="D9603" t="s">
        <v>7917</v>
      </c>
      <c r="F9603" t="s">
        <v>11357</v>
      </c>
      <c r="G9603" t="s">
        <v>11358</v>
      </c>
      <c r="H9603">
        <v>0.40300000000000002</v>
      </c>
      <c r="I9603" t="s">
        <v>265</v>
      </c>
      <c r="J9603" t="s">
        <v>242</v>
      </c>
      <c r="K9603" t="s">
        <v>243</v>
      </c>
      <c r="L9603" t="s">
        <v>244</v>
      </c>
      <c r="M9603">
        <v>0</v>
      </c>
      <c r="N9603">
        <v>0.40300000000000002</v>
      </c>
      <c r="O9603" t="s">
        <v>4168</v>
      </c>
      <c r="P9603" t="s">
        <v>17245</v>
      </c>
      <c r="Q9603" t="s">
        <v>7921</v>
      </c>
      <c r="R9603" t="s">
        <v>17246</v>
      </c>
      <c r="S9603" t="s">
        <v>279</v>
      </c>
      <c r="T9603" t="b">
        <v>1</v>
      </c>
    </row>
    <row r="9604" spans="1:20" x14ac:dyDescent="0.25">
      <c r="A9604" t="s">
        <v>259</v>
      </c>
      <c r="B9604" t="s">
        <v>260</v>
      </c>
      <c r="C9604" t="s">
        <v>237</v>
      </c>
      <c r="D9604" t="s">
        <v>627</v>
      </c>
      <c r="E9604" t="s">
        <v>5312</v>
      </c>
      <c r="F9604" t="s">
        <v>8929</v>
      </c>
      <c r="G9604" t="s">
        <v>8929</v>
      </c>
      <c r="H9604">
        <v>0.57599999999999996</v>
      </c>
      <c r="I9604" t="s">
        <v>265</v>
      </c>
      <c r="J9604" t="s">
        <v>242</v>
      </c>
      <c r="K9604" t="s">
        <v>243</v>
      </c>
      <c r="L9604" t="s">
        <v>244</v>
      </c>
      <c r="M9604">
        <v>0</v>
      </c>
      <c r="N9604">
        <v>0.57599999999999996</v>
      </c>
      <c r="O9604" t="s">
        <v>324</v>
      </c>
      <c r="P9604" t="s">
        <v>1753</v>
      </c>
      <c r="Q9604" t="s">
        <v>631</v>
      </c>
      <c r="R9604" t="s">
        <v>17247</v>
      </c>
      <c r="S9604" t="s">
        <v>270</v>
      </c>
      <c r="T9604" t="b">
        <v>0</v>
      </c>
    </row>
    <row r="9605" spans="1:20" x14ac:dyDescent="0.25">
      <c r="A9605" t="s">
        <v>259</v>
      </c>
      <c r="B9605" t="s">
        <v>260</v>
      </c>
      <c r="C9605" t="s">
        <v>336</v>
      </c>
      <c r="D9605" t="s">
        <v>627</v>
      </c>
      <c r="E9605" t="s">
        <v>5312</v>
      </c>
      <c r="F9605" t="s">
        <v>8929</v>
      </c>
      <c r="G9605" t="s">
        <v>8929</v>
      </c>
      <c r="H9605">
        <v>2977</v>
      </c>
      <c r="I9605" t="s">
        <v>265</v>
      </c>
      <c r="J9605" t="s">
        <v>242</v>
      </c>
      <c r="K9605" t="s">
        <v>243</v>
      </c>
      <c r="L9605" t="s">
        <v>244</v>
      </c>
      <c r="M9605">
        <v>0</v>
      </c>
      <c r="N9605">
        <v>2977</v>
      </c>
      <c r="O9605" t="s">
        <v>324</v>
      </c>
      <c r="P9605" t="s">
        <v>1753</v>
      </c>
      <c r="Q9605" t="s">
        <v>631</v>
      </c>
      <c r="R9605" t="s">
        <v>17248</v>
      </c>
      <c r="S9605" t="s">
        <v>270</v>
      </c>
      <c r="T9605" t="b">
        <v>0</v>
      </c>
    </row>
    <row r="9606" spans="1:20" x14ac:dyDescent="0.25">
      <c r="A9606" t="s">
        <v>259</v>
      </c>
      <c r="B9606" t="s">
        <v>260</v>
      </c>
      <c r="C9606" t="s">
        <v>336</v>
      </c>
      <c r="D9606" t="s">
        <v>627</v>
      </c>
      <c r="E9606" t="s">
        <v>5312</v>
      </c>
      <c r="F9606" t="s">
        <v>8929</v>
      </c>
      <c r="G9606" t="s">
        <v>8929</v>
      </c>
      <c r="H9606">
        <v>5752</v>
      </c>
      <c r="I9606" t="s">
        <v>265</v>
      </c>
      <c r="J9606" t="s">
        <v>242</v>
      </c>
      <c r="K9606" t="s">
        <v>243</v>
      </c>
      <c r="L9606" t="s">
        <v>244</v>
      </c>
      <c r="M9606">
        <v>0</v>
      </c>
      <c r="N9606">
        <v>5752</v>
      </c>
      <c r="O9606" t="s">
        <v>324</v>
      </c>
      <c r="P9606" t="s">
        <v>1753</v>
      </c>
      <c r="Q9606" t="s">
        <v>631</v>
      </c>
      <c r="R9606" t="s">
        <v>17249</v>
      </c>
      <c r="S9606" t="s">
        <v>270</v>
      </c>
      <c r="T9606" t="b">
        <v>0</v>
      </c>
    </row>
    <row r="9607" spans="1:20" x14ac:dyDescent="0.25">
      <c r="A9607" t="s">
        <v>259</v>
      </c>
      <c r="B9607" t="s">
        <v>260</v>
      </c>
      <c r="C9607" t="s">
        <v>237</v>
      </c>
      <c r="D9607" t="s">
        <v>7826</v>
      </c>
      <c r="E9607" t="s">
        <v>17250</v>
      </c>
      <c r="F9607" t="s">
        <v>17251</v>
      </c>
      <c r="G9607" t="s">
        <v>17251</v>
      </c>
      <c r="H9607">
        <v>3.9780000000000002</v>
      </c>
      <c r="I9607" t="s">
        <v>265</v>
      </c>
      <c r="J9607" t="s">
        <v>242</v>
      </c>
      <c r="K9607" t="s">
        <v>243</v>
      </c>
      <c r="L9607" t="s">
        <v>244</v>
      </c>
      <c r="M9607">
        <v>0</v>
      </c>
      <c r="N9607">
        <v>3.9780000000000002</v>
      </c>
      <c r="O9607" t="s">
        <v>324</v>
      </c>
      <c r="P9607" t="s">
        <v>17252</v>
      </c>
      <c r="Q9607" t="s">
        <v>7830</v>
      </c>
      <c r="R9607" t="s">
        <v>17253</v>
      </c>
      <c r="S9607" t="s">
        <v>270</v>
      </c>
      <c r="T9607" t="b">
        <v>1</v>
      </c>
    </row>
    <row r="9608" spans="1:20" x14ac:dyDescent="0.25">
      <c r="A9608" t="s">
        <v>259</v>
      </c>
      <c r="B9608" t="s">
        <v>260</v>
      </c>
      <c r="C9608" t="s">
        <v>336</v>
      </c>
      <c r="D9608" t="s">
        <v>7826</v>
      </c>
      <c r="E9608" t="s">
        <v>17250</v>
      </c>
      <c r="F9608" t="s">
        <v>17251</v>
      </c>
      <c r="G9608" t="s">
        <v>17251</v>
      </c>
      <c r="H9608">
        <v>20486</v>
      </c>
      <c r="I9608" t="s">
        <v>265</v>
      </c>
      <c r="J9608" t="s">
        <v>242</v>
      </c>
      <c r="K9608" t="s">
        <v>243</v>
      </c>
      <c r="L9608" t="s">
        <v>244</v>
      </c>
      <c r="M9608">
        <v>0</v>
      </c>
      <c r="N9608">
        <v>20486</v>
      </c>
      <c r="O9608" t="s">
        <v>324</v>
      </c>
      <c r="P9608" t="s">
        <v>17252</v>
      </c>
      <c r="Q9608" t="s">
        <v>7830</v>
      </c>
      <c r="R9608" t="s">
        <v>17254</v>
      </c>
      <c r="S9608" t="s">
        <v>270</v>
      </c>
      <c r="T9608" t="b">
        <v>1</v>
      </c>
    </row>
    <row r="9609" spans="1:20" x14ac:dyDescent="0.25">
      <c r="A9609" t="s">
        <v>259</v>
      </c>
      <c r="B9609" t="s">
        <v>260</v>
      </c>
      <c r="C9609" t="s">
        <v>336</v>
      </c>
      <c r="D9609" t="s">
        <v>7826</v>
      </c>
      <c r="E9609" t="s">
        <v>17250</v>
      </c>
      <c r="F9609" t="s">
        <v>17251</v>
      </c>
      <c r="G9609" t="s">
        <v>17251</v>
      </c>
      <c r="H9609">
        <v>39301</v>
      </c>
      <c r="I9609" t="s">
        <v>265</v>
      </c>
      <c r="J9609" t="s">
        <v>242</v>
      </c>
      <c r="K9609" t="s">
        <v>243</v>
      </c>
      <c r="L9609" t="s">
        <v>244</v>
      </c>
      <c r="M9609">
        <v>0</v>
      </c>
      <c r="N9609">
        <v>39301</v>
      </c>
      <c r="O9609" t="s">
        <v>324</v>
      </c>
      <c r="P9609" t="s">
        <v>17252</v>
      </c>
      <c r="Q9609" t="s">
        <v>7830</v>
      </c>
      <c r="R9609" t="s">
        <v>17255</v>
      </c>
      <c r="S9609" t="s">
        <v>270</v>
      </c>
      <c r="T9609" t="b">
        <v>1</v>
      </c>
    </row>
    <row r="9610" spans="1:20" x14ac:dyDescent="0.25">
      <c r="A9610" t="s">
        <v>236</v>
      </c>
      <c r="B9610" t="s">
        <v>236</v>
      </c>
      <c r="C9610" t="s">
        <v>237</v>
      </c>
      <c r="D9610" t="s">
        <v>509</v>
      </c>
      <c r="F9610" t="s">
        <v>1819</v>
      </c>
      <c r="G9610" t="s">
        <v>6146</v>
      </c>
      <c r="H9610">
        <v>3.6000000000000002E-4</v>
      </c>
      <c r="I9610" t="s">
        <v>254</v>
      </c>
      <c r="J9610" t="s">
        <v>242</v>
      </c>
      <c r="K9610" t="s">
        <v>243</v>
      </c>
      <c r="L9610" t="s">
        <v>244</v>
      </c>
      <c r="M9610">
        <v>0</v>
      </c>
      <c r="N9610">
        <v>3.6000000000000002E-4</v>
      </c>
      <c r="O9610" t="s">
        <v>365</v>
      </c>
      <c r="P9610" t="s">
        <v>7022</v>
      </c>
      <c r="Q9610" t="s">
        <v>512</v>
      </c>
      <c r="R9610" t="s">
        <v>2565</v>
      </c>
      <c r="S9610" t="s">
        <v>249</v>
      </c>
      <c r="T9610" t="b">
        <v>0</v>
      </c>
    </row>
    <row r="9611" spans="1:20" x14ac:dyDescent="0.25">
      <c r="A9611" t="s">
        <v>259</v>
      </c>
      <c r="B9611" t="s">
        <v>260</v>
      </c>
      <c r="C9611" t="s">
        <v>237</v>
      </c>
      <c r="D9611" t="s">
        <v>2086</v>
      </c>
      <c r="E9611" t="s">
        <v>7750</v>
      </c>
      <c r="F9611" t="s">
        <v>17256</v>
      </c>
      <c r="G9611" t="s">
        <v>17257</v>
      </c>
      <c r="H9611">
        <v>0.376</v>
      </c>
      <c r="I9611" t="s">
        <v>265</v>
      </c>
      <c r="J9611" t="s">
        <v>242</v>
      </c>
      <c r="K9611" t="s">
        <v>243</v>
      </c>
      <c r="L9611" t="s">
        <v>244</v>
      </c>
      <c r="M9611">
        <v>0</v>
      </c>
      <c r="N9611">
        <v>0.376</v>
      </c>
      <c r="O9611" t="s">
        <v>324</v>
      </c>
      <c r="P9611" t="s">
        <v>4996</v>
      </c>
      <c r="Q9611" t="s">
        <v>2091</v>
      </c>
      <c r="R9611" t="s">
        <v>17258</v>
      </c>
      <c r="S9611" t="s">
        <v>270</v>
      </c>
      <c r="T9611" t="b">
        <v>1</v>
      </c>
    </row>
    <row r="9612" spans="1:20" x14ac:dyDescent="0.25">
      <c r="A9612" t="s">
        <v>259</v>
      </c>
      <c r="B9612" t="s">
        <v>260</v>
      </c>
      <c r="C9612" t="s">
        <v>294</v>
      </c>
      <c r="D9612" t="s">
        <v>2086</v>
      </c>
      <c r="E9612" t="s">
        <v>7750</v>
      </c>
      <c r="F9612" t="s">
        <v>17256</v>
      </c>
      <c r="G9612" t="s">
        <v>17257</v>
      </c>
      <c r="H9612">
        <v>0.192</v>
      </c>
      <c r="I9612" t="s">
        <v>265</v>
      </c>
      <c r="J9612" t="s">
        <v>242</v>
      </c>
      <c r="K9612" t="s">
        <v>243</v>
      </c>
      <c r="L9612" t="s">
        <v>244</v>
      </c>
      <c r="M9612">
        <v>0</v>
      </c>
      <c r="N9612">
        <v>0.192</v>
      </c>
      <c r="O9612" t="s">
        <v>324</v>
      </c>
      <c r="P9612" t="s">
        <v>4996</v>
      </c>
      <c r="Q9612" t="s">
        <v>2091</v>
      </c>
      <c r="R9612" t="s">
        <v>17258</v>
      </c>
      <c r="S9612" t="s">
        <v>270</v>
      </c>
      <c r="T9612" t="b">
        <v>1</v>
      </c>
    </row>
    <row r="9613" spans="1:20" x14ac:dyDescent="0.25">
      <c r="A9613" t="s">
        <v>236</v>
      </c>
      <c r="B9613" t="s">
        <v>236</v>
      </c>
      <c r="C9613" t="s">
        <v>237</v>
      </c>
      <c r="D9613" t="s">
        <v>238</v>
      </c>
      <c r="F9613" t="s">
        <v>544</v>
      </c>
      <c r="G9613" t="s">
        <v>1989</v>
      </c>
      <c r="H9613">
        <v>0.1</v>
      </c>
      <c r="I9613" t="s">
        <v>254</v>
      </c>
      <c r="J9613" t="s">
        <v>242</v>
      </c>
      <c r="K9613" t="s">
        <v>243</v>
      </c>
      <c r="L9613" t="s">
        <v>244</v>
      </c>
      <c r="M9613">
        <v>0</v>
      </c>
      <c r="N9613">
        <v>0.1</v>
      </c>
      <c r="O9613" t="s">
        <v>1313</v>
      </c>
      <c r="P9613" t="s">
        <v>4618</v>
      </c>
      <c r="Q9613" t="s">
        <v>247</v>
      </c>
      <c r="R9613" t="s">
        <v>7448</v>
      </c>
      <c r="S9613" t="s">
        <v>249</v>
      </c>
      <c r="T9613" t="b">
        <v>1</v>
      </c>
    </row>
    <row r="9614" spans="1:20" x14ac:dyDescent="0.25">
      <c r="A9614" t="s">
        <v>259</v>
      </c>
      <c r="B9614" t="s">
        <v>260</v>
      </c>
      <c r="C9614" t="s">
        <v>237</v>
      </c>
      <c r="D9614" t="s">
        <v>328</v>
      </c>
      <c r="E9614" t="s">
        <v>5374</v>
      </c>
      <c r="F9614" t="s">
        <v>17259</v>
      </c>
      <c r="G9614" t="s">
        <v>17259</v>
      </c>
      <c r="H9614">
        <v>0.72299999999999998</v>
      </c>
      <c r="I9614" t="s">
        <v>265</v>
      </c>
      <c r="J9614" t="s">
        <v>242</v>
      </c>
      <c r="K9614" t="s">
        <v>243</v>
      </c>
      <c r="L9614" t="s">
        <v>244</v>
      </c>
      <c r="M9614">
        <v>0</v>
      </c>
      <c r="N9614">
        <v>0.72299999999999998</v>
      </c>
      <c r="O9614" t="s">
        <v>331</v>
      </c>
      <c r="P9614" t="s">
        <v>17260</v>
      </c>
      <c r="Q9614" t="s">
        <v>333</v>
      </c>
      <c r="R9614" t="s">
        <v>17261</v>
      </c>
      <c r="S9614" t="s">
        <v>270</v>
      </c>
      <c r="T9614" t="b">
        <v>1</v>
      </c>
    </row>
    <row r="9615" spans="1:20" x14ac:dyDescent="0.25">
      <c r="A9615" t="s">
        <v>236</v>
      </c>
      <c r="B9615" t="s">
        <v>236</v>
      </c>
      <c r="C9615" t="s">
        <v>237</v>
      </c>
      <c r="D9615" t="s">
        <v>238</v>
      </c>
      <c r="F9615" t="s">
        <v>925</v>
      </c>
      <c r="G9615" t="s">
        <v>1597</v>
      </c>
      <c r="H9615">
        <v>0.02</v>
      </c>
      <c r="I9615" t="s">
        <v>241</v>
      </c>
      <c r="J9615" t="s">
        <v>242</v>
      </c>
      <c r="K9615" t="s">
        <v>243</v>
      </c>
      <c r="L9615" t="s">
        <v>244</v>
      </c>
      <c r="M9615">
        <v>0</v>
      </c>
      <c r="N9615">
        <v>0.02</v>
      </c>
      <c r="O9615" t="s">
        <v>1598</v>
      </c>
      <c r="P9615" t="s">
        <v>1599</v>
      </c>
      <c r="Q9615" t="s">
        <v>247</v>
      </c>
      <c r="R9615" t="s">
        <v>4797</v>
      </c>
      <c r="S9615" t="s">
        <v>249</v>
      </c>
      <c r="T9615" t="b">
        <v>1</v>
      </c>
    </row>
    <row r="9616" spans="1:20" x14ac:dyDescent="0.25">
      <c r="A9616" t="s">
        <v>236</v>
      </c>
      <c r="B9616" t="s">
        <v>236</v>
      </c>
      <c r="C9616" t="s">
        <v>237</v>
      </c>
      <c r="D9616" t="s">
        <v>314</v>
      </c>
      <c r="E9616" t="s">
        <v>251</v>
      </c>
      <c r="F9616" t="s">
        <v>479</v>
      </c>
      <c r="G9616" t="s">
        <v>8506</v>
      </c>
      <c r="H9616">
        <v>0</v>
      </c>
      <c r="I9616" t="s">
        <v>254</v>
      </c>
      <c r="J9616" t="s">
        <v>242</v>
      </c>
      <c r="K9616" t="s">
        <v>243</v>
      </c>
      <c r="L9616" t="s">
        <v>244</v>
      </c>
      <c r="M9616">
        <v>0</v>
      </c>
      <c r="N9616">
        <v>0</v>
      </c>
      <c r="O9616" t="s">
        <v>255</v>
      </c>
      <c r="P9616" t="s">
        <v>17262</v>
      </c>
      <c r="Q9616" t="s">
        <v>318</v>
      </c>
      <c r="R9616" t="s">
        <v>3876</v>
      </c>
      <c r="S9616" t="s">
        <v>249</v>
      </c>
      <c r="T9616" t="b">
        <v>1</v>
      </c>
    </row>
    <row r="9617" spans="1:20" x14ac:dyDescent="0.25">
      <c r="A9617" t="s">
        <v>259</v>
      </c>
      <c r="B9617" t="s">
        <v>260</v>
      </c>
      <c r="C9617" t="s">
        <v>237</v>
      </c>
      <c r="D9617" t="s">
        <v>280</v>
      </c>
      <c r="E9617" t="s">
        <v>3720</v>
      </c>
      <c r="F9617" t="s">
        <v>7963</v>
      </c>
      <c r="G9617" t="s">
        <v>7963</v>
      </c>
      <c r="H9617">
        <v>0.41920000000000002</v>
      </c>
      <c r="I9617" t="s">
        <v>265</v>
      </c>
      <c r="J9617" t="s">
        <v>242</v>
      </c>
      <c r="K9617" t="s">
        <v>243</v>
      </c>
      <c r="L9617" t="s">
        <v>244</v>
      </c>
      <c r="M9617">
        <v>0</v>
      </c>
      <c r="N9617">
        <v>0.41920000000000002</v>
      </c>
      <c r="O9617" t="s">
        <v>1258</v>
      </c>
      <c r="P9617" t="s">
        <v>17263</v>
      </c>
      <c r="Q9617" t="s">
        <v>285</v>
      </c>
      <c r="R9617" t="s">
        <v>17264</v>
      </c>
      <c r="S9617" t="s">
        <v>270</v>
      </c>
      <c r="T9617" t="b">
        <v>1</v>
      </c>
    </row>
    <row r="9618" spans="1:20" x14ac:dyDescent="0.25">
      <c r="A9618" t="s">
        <v>259</v>
      </c>
      <c r="B9618" t="s">
        <v>260</v>
      </c>
      <c r="C9618" t="s">
        <v>237</v>
      </c>
      <c r="D9618" t="s">
        <v>869</v>
      </c>
      <c r="E9618" t="s">
        <v>4190</v>
      </c>
      <c r="F9618" t="s">
        <v>4191</v>
      </c>
      <c r="G9618" t="s">
        <v>4191</v>
      </c>
      <c r="H9618">
        <v>3.9359999999999999</v>
      </c>
      <c r="I9618" t="s">
        <v>265</v>
      </c>
      <c r="J9618" t="s">
        <v>242</v>
      </c>
      <c r="K9618" t="s">
        <v>243</v>
      </c>
      <c r="L9618" t="s">
        <v>244</v>
      </c>
      <c r="M9618">
        <v>0</v>
      </c>
      <c r="N9618">
        <v>3.9359999999999999</v>
      </c>
      <c r="O9618" t="s">
        <v>372</v>
      </c>
      <c r="P9618" t="s">
        <v>17265</v>
      </c>
      <c r="Q9618" t="s">
        <v>873</v>
      </c>
      <c r="R9618" t="s">
        <v>17266</v>
      </c>
      <c r="S9618" t="s">
        <v>270</v>
      </c>
      <c r="T9618" t="b">
        <v>1</v>
      </c>
    </row>
    <row r="9619" spans="1:20" x14ac:dyDescent="0.25">
      <c r="A9619" t="s">
        <v>259</v>
      </c>
      <c r="B9619" t="s">
        <v>260</v>
      </c>
      <c r="C9619" t="s">
        <v>237</v>
      </c>
      <c r="D9619" t="s">
        <v>1832</v>
      </c>
      <c r="E9619" t="s">
        <v>1773</v>
      </c>
      <c r="F9619" t="s">
        <v>1774</v>
      </c>
      <c r="G9619" t="s">
        <v>1775</v>
      </c>
      <c r="H9619">
        <v>0.38159999999999999</v>
      </c>
      <c r="I9619" t="s">
        <v>265</v>
      </c>
      <c r="J9619" t="s">
        <v>242</v>
      </c>
      <c r="K9619" t="s">
        <v>243</v>
      </c>
      <c r="L9619" t="s">
        <v>244</v>
      </c>
      <c r="M9619">
        <v>0</v>
      </c>
      <c r="N9619">
        <v>0.38159999999999999</v>
      </c>
      <c r="O9619" t="s">
        <v>446</v>
      </c>
      <c r="P9619" t="s">
        <v>17267</v>
      </c>
      <c r="Q9619" t="s">
        <v>1836</v>
      </c>
      <c r="R9619" t="s">
        <v>17268</v>
      </c>
      <c r="S9619" t="s">
        <v>270</v>
      </c>
      <c r="T9619" t="b">
        <v>1</v>
      </c>
    </row>
    <row r="9620" spans="1:20" x14ac:dyDescent="0.25">
      <c r="A9620" t="s">
        <v>259</v>
      </c>
      <c r="B9620" t="s">
        <v>260</v>
      </c>
      <c r="C9620" t="s">
        <v>294</v>
      </c>
      <c r="D9620" t="s">
        <v>1832</v>
      </c>
      <c r="E9620" t="s">
        <v>1773</v>
      </c>
      <c r="F9620" t="s">
        <v>1774</v>
      </c>
      <c r="G9620" t="s">
        <v>1775</v>
      </c>
      <c r="H9620">
        <v>0.2712</v>
      </c>
      <c r="I9620" t="s">
        <v>265</v>
      </c>
      <c r="J9620" t="s">
        <v>242</v>
      </c>
      <c r="K9620" t="s">
        <v>243</v>
      </c>
      <c r="L9620" t="s">
        <v>244</v>
      </c>
      <c r="M9620">
        <v>0</v>
      </c>
      <c r="N9620">
        <v>0.2712</v>
      </c>
      <c r="O9620" t="s">
        <v>446</v>
      </c>
      <c r="P9620" t="s">
        <v>17267</v>
      </c>
      <c r="Q9620" t="s">
        <v>1836</v>
      </c>
      <c r="R9620" t="s">
        <v>17268</v>
      </c>
      <c r="S9620" t="s">
        <v>270</v>
      </c>
      <c r="T9620" t="b">
        <v>1</v>
      </c>
    </row>
    <row r="9621" spans="1:20" x14ac:dyDescent="0.25">
      <c r="A9621" t="s">
        <v>259</v>
      </c>
      <c r="B9621" t="s">
        <v>260</v>
      </c>
      <c r="C9621" t="s">
        <v>237</v>
      </c>
      <c r="D9621" t="s">
        <v>869</v>
      </c>
      <c r="E9621" t="s">
        <v>10912</v>
      </c>
      <c r="F9621" t="s">
        <v>12736</v>
      </c>
      <c r="G9621" t="s">
        <v>12736</v>
      </c>
      <c r="H9621">
        <v>1.8540000000000001</v>
      </c>
      <c r="I9621" t="s">
        <v>265</v>
      </c>
      <c r="J9621" t="s">
        <v>242</v>
      </c>
      <c r="K9621" t="s">
        <v>243</v>
      </c>
      <c r="L9621" t="s">
        <v>244</v>
      </c>
      <c r="M9621">
        <v>0</v>
      </c>
      <c r="N9621">
        <v>1.8540000000000001</v>
      </c>
      <c r="O9621" t="s">
        <v>372</v>
      </c>
      <c r="P9621" t="s">
        <v>17269</v>
      </c>
      <c r="Q9621" t="s">
        <v>873</v>
      </c>
      <c r="R9621" t="s">
        <v>17270</v>
      </c>
      <c r="S9621" t="s">
        <v>270</v>
      </c>
      <c r="T9621" t="b">
        <v>1</v>
      </c>
    </row>
    <row r="9622" spans="1:20" x14ac:dyDescent="0.25">
      <c r="A9622" t="s">
        <v>236</v>
      </c>
      <c r="B9622" t="s">
        <v>236</v>
      </c>
      <c r="C9622" t="s">
        <v>237</v>
      </c>
      <c r="D9622" t="s">
        <v>483</v>
      </c>
      <c r="F9622" t="s">
        <v>724</v>
      </c>
      <c r="G9622" t="s">
        <v>3132</v>
      </c>
      <c r="H9622">
        <v>8.1299999999999997E-2</v>
      </c>
      <c r="I9622" t="s">
        <v>254</v>
      </c>
      <c r="J9622" t="s">
        <v>242</v>
      </c>
      <c r="K9622" t="s">
        <v>243</v>
      </c>
      <c r="L9622" t="s">
        <v>244</v>
      </c>
      <c r="M9622">
        <v>0</v>
      </c>
      <c r="N9622">
        <v>8.1299999999999997E-2</v>
      </c>
      <c r="O9622" t="s">
        <v>1762</v>
      </c>
      <c r="P9622" t="s">
        <v>17271</v>
      </c>
      <c r="Q9622" t="s">
        <v>488</v>
      </c>
      <c r="R9622" t="s">
        <v>5402</v>
      </c>
      <c r="S9622" t="s">
        <v>249</v>
      </c>
      <c r="T9622" t="b">
        <v>1</v>
      </c>
    </row>
    <row r="9623" spans="1:20" x14ac:dyDescent="0.25">
      <c r="A9623" t="s">
        <v>236</v>
      </c>
      <c r="B9623" t="s">
        <v>236</v>
      </c>
      <c r="C9623" t="s">
        <v>237</v>
      </c>
      <c r="D9623" t="s">
        <v>392</v>
      </c>
      <c r="E9623" t="s">
        <v>251</v>
      </c>
      <c r="F9623" t="s">
        <v>773</v>
      </c>
      <c r="G9623" t="s">
        <v>2905</v>
      </c>
      <c r="H9623">
        <v>4.0000000000000001E-3</v>
      </c>
      <c r="I9623" t="s">
        <v>254</v>
      </c>
      <c r="J9623" t="s">
        <v>242</v>
      </c>
      <c r="K9623" t="s">
        <v>243</v>
      </c>
      <c r="L9623" t="s">
        <v>244</v>
      </c>
      <c r="M9623">
        <v>0</v>
      </c>
      <c r="N9623">
        <v>4.0000000000000001E-3</v>
      </c>
      <c r="O9623" t="s">
        <v>255</v>
      </c>
      <c r="P9623" t="s">
        <v>17272</v>
      </c>
      <c r="Q9623" t="s">
        <v>397</v>
      </c>
      <c r="R9623" t="s">
        <v>5000</v>
      </c>
      <c r="S9623" t="s">
        <v>249</v>
      </c>
      <c r="T9623" t="b">
        <v>1</v>
      </c>
    </row>
    <row r="9624" spans="1:20" x14ac:dyDescent="0.25">
      <c r="A9624" t="s">
        <v>259</v>
      </c>
      <c r="B9624" t="s">
        <v>260</v>
      </c>
      <c r="C9624" t="s">
        <v>237</v>
      </c>
      <c r="D9624" t="s">
        <v>1621</v>
      </c>
      <c r="E9624" t="s">
        <v>1098</v>
      </c>
      <c r="F9624" t="s">
        <v>1099</v>
      </c>
      <c r="G9624" t="s">
        <v>1099</v>
      </c>
      <c r="H9624">
        <v>2.0299999999999999E-2</v>
      </c>
      <c r="I9624" t="s">
        <v>265</v>
      </c>
      <c r="J9624" t="s">
        <v>242</v>
      </c>
      <c r="K9624" t="s">
        <v>243</v>
      </c>
      <c r="L9624" t="s">
        <v>244</v>
      </c>
      <c r="M9624">
        <v>0</v>
      </c>
      <c r="N9624">
        <v>2.0299999999999999E-2</v>
      </c>
      <c r="O9624" t="s">
        <v>446</v>
      </c>
      <c r="P9624" t="s">
        <v>17273</v>
      </c>
      <c r="Q9624" t="s">
        <v>1625</v>
      </c>
      <c r="R9624" t="s">
        <v>17274</v>
      </c>
      <c r="S9624" t="s">
        <v>270</v>
      </c>
      <c r="T9624" t="b">
        <v>1</v>
      </c>
    </row>
    <row r="9625" spans="1:20" x14ac:dyDescent="0.25">
      <c r="A9625" t="s">
        <v>259</v>
      </c>
      <c r="B9625" t="s">
        <v>260</v>
      </c>
      <c r="C9625" t="s">
        <v>294</v>
      </c>
      <c r="D9625" t="s">
        <v>1621</v>
      </c>
      <c r="E9625" t="s">
        <v>1098</v>
      </c>
      <c r="F9625" t="s">
        <v>1099</v>
      </c>
      <c r="G9625" t="s">
        <v>1099</v>
      </c>
      <c r="H9625">
        <v>8.3199999999999993E-3</v>
      </c>
      <c r="I9625" t="s">
        <v>265</v>
      </c>
      <c r="J9625" t="s">
        <v>242</v>
      </c>
      <c r="K9625" t="s">
        <v>243</v>
      </c>
      <c r="L9625" t="s">
        <v>244</v>
      </c>
      <c r="M9625">
        <v>0</v>
      </c>
      <c r="N9625">
        <v>8.3199999999999993E-3</v>
      </c>
      <c r="O9625" t="s">
        <v>446</v>
      </c>
      <c r="P9625" t="s">
        <v>17273</v>
      </c>
      <c r="Q9625" t="s">
        <v>1625</v>
      </c>
      <c r="R9625" t="s">
        <v>17274</v>
      </c>
      <c r="S9625" t="s">
        <v>270</v>
      </c>
      <c r="T9625" t="b">
        <v>1</v>
      </c>
    </row>
    <row r="9626" spans="1:20" x14ac:dyDescent="0.25">
      <c r="A9626" t="s">
        <v>259</v>
      </c>
      <c r="B9626" t="s">
        <v>260</v>
      </c>
      <c r="C9626" t="s">
        <v>237</v>
      </c>
      <c r="D9626" t="s">
        <v>1400</v>
      </c>
      <c r="E9626" t="s">
        <v>2964</v>
      </c>
      <c r="F9626" t="s">
        <v>12010</v>
      </c>
      <c r="G9626" t="s">
        <v>12010</v>
      </c>
      <c r="H9626">
        <v>7.5200000000000003E-2</v>
      </c>
      <c r="I9626" t="s">
        <v>265</v>
      </c>
      <c r="J9626" t="s">
        <v>242</v>
      </c>
      <c r="K9626" t="s">
        <v>243</v>
      </c>
      <c r="L9626" t="s">
        <v>244</v>
      </c>
      <c r="M9626">
        <v>0</v>
      </c>
      <c r="N9626">
        <v>7.5200000000000003E-2</v>
      </c>
      <c r="O9626" t="s">
        <v>324</v>
      </c>
      <c r="P9626" t="s">
        <v>17275</v>
      </c>
      <c r="Q9626" t="s">
        <v>1404</v>
      </c>
      <c r="R9626" t="s">
        <v>17276</v>
      </c>
      <c r="S9626" t="s">
        <v>270</v>
      </c>
      <c r="T9626" t="b">
        <v>1</v>
      </c>
    </row>
    <row r="9627" spans="1:20" x14ac:dyDescent="0.25">
      <c r="A9627" t="s">
        <v>259</v>
      </c>
      <c r="B9627" t="s">
        <v>260</v>
      </c>
      <c r="C9627" t="s">
        <v>294</v>
      </c>
      <c r="D9627" t="s">
        <v>1400</v>
      </c>
      <c r="E9627" t="s">
        <v>2964</v>
      </c>
      <c r="F9627" t="s">
        <v>12010</v>
      </c>
      <c r="G9627" t="s">
        <v>12010</v>
      </c>
      <c r="H9627">
        <v>1.9199999999999998E-2</v>
      </c>
      <c r="I9627" t="s">
        <v>265</v>
      </c>
      <c r="J9627" t="s">
        <v>242</v>
      </c>
      <c r="K9627" t="s">
        <v>243</v>
      </c>
      <c r="L9627" t="s">
        <v>244</v>
      </c>
      <c r="M9627">
        <v>0</v>
      </c>
      <c r="N9627">
        <v>1.9199999999999998E-2</v>
      </c>
      <c r="O9627" t="s">
        <v>324</v>
      </c>
      <c r="P9627" t="s">
        <v>17275</v>
      </c>
      <c r="Q9627" t="s">
        <v>1404</v>
      </c>
      <c r="R9627" t="s">
        <v>17276</v>
      </c>
      <c r="S9627" t="s">
        <v>270</v>
      </c>
      <c r="T9627" t="b">
        <v>1</v>
      </c>
    </row>
    <row r="9628" spans="1:20" x14ac:dyDescent="0.25">
      <c r="A9628" t="s">
        <v>259</v>
      </c>
      <c r="B9628" t="s">
        <v>260</v>
      </c>
      <c r="C9628" t="s">
        <v>237</v>
      </c>
      <c r="D9628" t="s">
        <v>5303</v>
      </c>
      <c r="E9628" t="s">
        <v>5364</v>
      </c>
      <c r="F9628" t="s">
        <v>11043</v>
      </c>
      <c r="G9628" t="s">
        <v>14301</v>
      </c>
      <c r="H9628">
        <v>7.6799999999999993E-2</v>
      </c>
      <c r="I9628" t="s">
        <v>265</v>
      </c>
      <c r="J9628" t="s">
        <v>242</v>
      </c>
      <c r="K9628" t="s">
        <v>243</v>
      </c>
      <c r="L9628" t="s">
        <v>244</v>
      </c>
      <c r="M9628">
        <v>0</v>
      </c>
      <c r="N9628">
        <v>7.6799999999999993E-2</v>
      </c>
      <c r="O9628" t="s">
        <v>569</v>
      </c>
      <c r="P9628" t="s">
        <v>15653</v>
      </c>
      <c r="Q9628" t="s">
        <v>5307</v>
      </c>
      <c r="R9628" t="s">
        <v>17277</v>
      </c>
      <c r="S9628" t="s">
        <v>270</v>
      </c>
      <c r="T9628" t="b">
        <v>1</v>
      </c>
    </row>
    <row r="9629" spans="1:20" x14ac:dyDescent="0.25">
      <c r="A9629" t="s">
        <v>259</v>
      </c>
      <c r="B9629" t="s">
        <v>260</v>
      </c>
      <c r="C9629" t="s">
        <v>237</v>
      </c>
      <c r="D9629" t="s">
        <v>2897</v>
      </c>
      <c r="E9629" t="s">
        <v>5420</v>
      </c>
      <c r="F9629" t="s">
        <v>5420</v>
      </c>
      <c r="G9629" t="s">
        <v>16252</v>
      </c>
      <c r="H9629">
        <v>0.80600000000000005</v>
      </c>
      <c r="I9629" t="s">
        <v>265</v>
      </c>
      <c r="J9629" t="s">
        <v>242</v>
      </c>
      <c r="K9629" t="s">
        <v>243</v>
      </c>
      <c r="L9629" t="s">
        <v>244</v>
      </c>
      <c r="M9629">
        <v>0</v>
      </c>
      <c r="N9629">
        <v>0.80600000000000005</v>
      </c>
      <c r="O9629" t="s">
        <v>2901</v>
      </c>
      <c r="P9629" t="s">
        <v>17278</v>
      </c>
      <c r="Q9629" t="s">
        <v>2903</v>
      </c>
      <c r="R9629" t="s">
        <v>17279</v>
      </c>
      <c r="S9629" t="s">
        <v>270</v>
      </c>
      <c r="T9629" t="b">
        <v>1</v>
      </c>
    </row>
    <row r="9630" spans="1:20" x14ac:dyDescent="0.25">
      <c r="A9630" t="s">
        <v>259</v>
      </c>
      <c r="B9630" t="s">
        <v>260</v>
      </c>
      <c r="C9630" t="s">
        <v>336</v>
      </c>
      <c r="D9630" t="s">
        <v>2897</v>
      </c>
      <c r="E9630" t="s">
        <v>5420</v>
      </c>
      <c r="F9630" t="s">
        <v>5420</v>
      </c>
      <c r="G9630" t="s">
        <v>16252</v>
      </c>
      <c r="H9630">
        <v>4168</v>
      </c>
      <c r="I9630" t="s">
        <v>265</v>
      </c>
      <c r="J9630" t="s">
        <v>242</v>
      </c>
      <c r="K9630" t="s">
        <v>243</v>
      </c>
      <c r="L9630" t="s">
        <v>244</v>
      </c>
      <c r="M9630">
        <v>0</v>
      </c>
      <c r="N9630">
        <v>4168</v>
      </c>
      <c r="O9630" t="s">
        <v>2901</v>
      </c>
      <c r="P9630" t="s">
        <v>17278</v>
      </c>
      <c r="Q9630" t="s">
        <v>2903</v>
      </c>
      <c r="R9630" t="s">
        <v>17280</v>
      </c>
      <c r="S9630" t="s">
        <v>270</v>
      </c>
      <c r="T9630" t="b">
        <v>1</v>
      </c>
    </row>
    <row r="9631" spans="1:20" x14ac:dyDescent="0.25">
      <c r="A9631" t="s">
        <v>259</v>
      </c>
      <c r="B9631" t="s">
        <v>260</v>
      </c>
      <c r="C9631" t="s">
        <v>336</v>
      </c>
      <c r="D9631" t="s">
        <v>2897</v>
      </c>
      <c r="E9631" t="s">
        <v>5420</v>
      </c>
      <c r="F9631" t="s">
        <v>5420</v>
      </c>
      <c r="G9631" t="s">
        <v>16252</v>
      </c>
      <c r="H9631">
        <v>8053</v>
      </c>
      <c r="I9631" t="s">
        <v>265</v>
      </c>
      <c r="J9631" t="s">
        <v>242</v>
      </c>
      <c r="K9631" t="s">
        <v>243</v>
      </c>
      <c r="L9631" t="s">
        <v>244</v>
      </c>
      <c r="M9631">
        <v>0</v>
      </c>
      <c r="N9631">
        <v>8053</v>
      </c>
      <c r="O9631" t="s">
        <v>2901</v>
      </c>
      <c r="P9631" t="s">
        <v>17278</v>
      </c>
      <c r="Q9631" t="s">
        <v>2903</v>
      </c>
      <c r="R9631" t="s">
        <v>17281</v>
      </c>
      <c r="S9631" t="s">
        <v>270</v>
      </c>
      <c r="T9631" t="b">
        <v>1</v>
      </c>
    </row>
    <row r="9632" spans="1:20" x14ac:dyDescent="0.25">
      <c r="A9632" t="s">
        <v>259</v>
      </c>
      <c r="B9632" t="s">
        <v>260</v>
      </c>
      <c r="C9632" t="s">
        <v>237</v>
      </c>
      <c r="D9632" t="s">
        <v>707</v>
      </c>
      <c r="E9632" t="s">
        <v>3561</v>
      </c>
      <c r="F9632" t="s">
        <v>4430</v>
      </c>
      <c r="G9632" t="s">
        <v>3189</v>
      </c>
      <c r="H9632">
        <v>3.6999999999999998E-2</v>
      </c>
      <c r="I9632" t="s">
        <v>265</v>
      </c>
      <c r="J9632" t="s">
        <v>242</v>
      </c>
      <c r="K9632" t="s">
        <v>243</v>
      </c>
      <c r="L9632" t="s">
        <v>244</v>
      </c>
      <c r="M9632">
        <v>0</v>
      </c>
      <c r="N9632">
        <v>3.6999999999999998E-2</v>
      </c>
      <c r="O9632" t="s">
        <v>711</v>
      </c>
      <c r="P9632" t="s">
        <v>15850</v>
      </c>
      <c r="Q9632" t="s">
        <v>713</v>
      </c>
      <c r="R9632" t="s">
        <v>17282</v>
      </c>
      <c r="S9632" t="s">
        <v>270</v>
      </c>
      <c r="T9632" t="b">
        <v>0</v>
      </c>
    </row>
    <row r="9633" spans="1:20" x14ac:dyDescent="0.25">
      <c r="A9633" t="s">
        <v>259</v>
      </c>
      <c r="B9633" t="s">
        <v>260</v>
      </c>
      <c r="C9633" t="s">
        <v>237</v>
      </c>
      <c r="D9633" t="s">
        <v>3572</v>
      </c>
      <c r="E9633" t="s">
        <v>8529</v>
      </c>
      <c r="F9633" t="s">
        <v>17283</v>
      </c>
      <c r="G9633" t="s">
        <v>17283</v>
      </c>
      <c r="H9633">
        <v>0.64070400000000005</v>
      </c>
      <c r="I9633" t="s">
        <v>265</v>
      </c>
      <c r="J9633" t="s">
        <v>242</v>
      </c>
      <c r="K9633" t="s">
        <v>243</v>
      </c>
      <c r="L9633" t="s">
        <v>244</v>
      </c>
      <c r="M9633">
        <v>0</v>
      </c>
      <c r="N9633">
        <v>0.64070400000000005</v>
      </c>
      <c r="O9633" t="s">
        <v>372</v>
      </c>
      <c r="P9633" t="s">
        <v>17284</v>
      </c>
      <c r="Q9633" t="s">
        <v>3576</v>
      </c>
      <c r="R9633" t="s">
        <v>17285</v>
      </c>
      <c r="S9633" t="s">
        <v>270</v>
      </c>
      <c r="T9633" t="b">
        <v>1</v>
      </c>
    </row>
    <row r="9634" spans="1:20" x14ac:dyDescent="0.25">
      <c r="A9634" t="s">
        <v>259</v>
      </c>
      <c r="B9634" t="s">
        <v>260</v>
      </c>
      <c r="C9634" t="s">
        <v>294</v>
      </c>
      <c r="D9634" t="s">
        <v>3572</v>
      </c>
      <c r="E9634" t="s">
        <v>8529</v>
      </c>
      <c r="F9634" t="s">
        <v>17283</v>
      </c>
      <c r="G9634" t="s">
        <v>17283</v>
      </c>
      <c r="H9634">
        <v>0.28723199999999999</v>
      </c>
      <c r="I9634" t="s">
        <v>265</v>
      </c>
      <c r="J9634" t="s">
        <v>242</v>
      </c>
      <c r="K9634" t="s">
        <v>243</v>
      </c>
      <c r="L9634" t="s">
        <v>244</v>
      </c>
      <c r="M9634">
        <v>0</v>
      </c>
      <c r="N9634">
        <v>0.28723199999999999</v>
      </c>
      <c r="O9634" t="s">
        <v>372</v>
      </c>
      <c r="P9634" t="s">
        <v>17284</v>
      </c>
      <c r="Q9634" t="s">
        <v>3576</v>
      </c>
      <c r="R9634" t="s">
        <v>17285</v>
      </c>
      <c r="S9634" t="s">
        <v>270</v>
      </c>
      <c r="T9634" t="b">
        <v>1</v>
      </c>
    </row>
    <row r="9635" spans="1:20" x14ac:dyDescent="0.25">
      <c r="A9635" t="s">
        <v>259</v>
      </c>
      <c r="B9635" t="s">
        <v>260</v>
      </c>
      <c r="C9635" t="s">
        <v>237</v>
      </c>
      <c r="D9635" t="s">
        <v>320</v>
      </c>
      <c r="E9635" t="s">
        <v>5227</v>
      </c>
      <c r="F9635" t="s">
        <v>8625</v>
      </c>
      <c r="G9635" t="s">
        <v>8626</v>
      </c>
      <c r="H9635">
        <v>0.34140999999999999</v>
      </c>
      <c r="I9635" t="s">
        <v>265</v>
      </c>
      <c r="J9635" t="s">
        <v>242</v>
      </c>
      <c r="K9635" t="s">
        <v>243</v>
      </c>
      <c r="L9635" t="s">
        <v>244</v>
      </c>
      <c r="M9635">
        <v>0</v>
      </c>
      <c r="N9635">
        <v>0.34140999999999999</v>
      </c>
      <c r="O9635" t="s">
        <v>372</v>
      </c>
      <c r="P9635" t="s">
        <v>17286</v>
      </c>
      <c r="Q9635" t="s">
        <v>326</v>
      </c>
      <c r="R9635" t="s">
        <v>17287</v>
      </c>
      <c r="S9635" t="s">
        <v>270</v>
      </c>
      <c r="T9635" t="b">
        <v>1</v>
      </c>
    </row>
    <row r="9636" spans="1:20" x14ac:dyDescent="0.25">
      <c r="A9636" t="s">
        <v>236</v>
      </c>
      <c r="B9636" t="s">
        <v>236</v>
      </c>
      <c r="C9636" t="s">
        <v>237</v>
      </c>
      <c r="D9636" t="s">
        <v>566</v>
      </c>
      <c r="F9636" t="s">
        <v>1596</v>
      </c>
      <c r="G9636" t="s">
        <v>4476</v>
      </c>
      <c r="H9636">
        <v>2.99E-3</v>
      </c>
      <c r="I9636" t="s">
        <v>241</v>
      </c>
      <c r="J9636" t="s">
        <v>242</v>
      </c>
      <c r="K9636" t="s">
        <v>243</v>
      </c>
      <c r="L9636" t="s">
        <v>244</v>
      </c>
      <c r="M9636">
        <v>0</v>
      </c>
      <c r="N9636">
        <v>2.99E-3</v>
      </c>
      <c r="O9636" t="s">
        <v>1248</v>
      </c>
      <c r="P9636" t="s">
        <v>17288</v>
      </c>
      <c r="Q9636" t="s">
        <v>571</v>
      </c>
      <c r="R9636" t="s">
        <v>3289</v>
      </c>
      <c r="S9636" t="s">
        <v>249</v>
      </c>
      <c r="T9636" t="b">
        <v>1</v>
      </c>
    </row>
    <row r="9637" spans="1:20" x14ac:dyDescent="0.25">
      <c r="A9637" t="s">
        <v>236</v>
      </c>
      <c r="B9637" t="s">
        <v>236</v>
      </c>
      <c r="C9637" t="s">
        <v>237</v>
      </c>
      <c r="D9637" t="s">
        <v>355</v>
      </c>
      <c r="F9637" t="s">
        <v>363</v>
      </c>
      <c r="G9637" t="s">
        <v>7742</v>
      </c>
      <c r="H9637">
        <v>0.10100000000000001</v>
      </c>
      <c r="I9637" t="s">
        <v>341</v>
      </c>
      <c r="J9637" t="s">
        <v>242</v>
      </c>
      <c r="K9637" t="s">
        <v>243</v>
      </c>
      <c r="L9637" t="s">
        <v>244</v>
      </c>
      <c r="M9637">
        <v>0</v>
      </c>
      <c r="N9637">
        <v>0.10100000000000001</v>
      </c>
      <c r="O9637" t="s">
        <v>3698</v>
      </c>
      <c r="P9637" t="s">
        <v>17289</v>
      </c>
      <c r="Q9637" t="s">
        <v>360</v>
      </c>
      <c r="R9637" t="s">
        <v>13462</v>
      </c>
      <c r="S9637" t="s">
        <v>249</v>
      </c>
      <c r="T9637" t="b">
        <v>1</v>
      </c>
    </row>
    <row r="9638" spans="1:20" x14ac:dyDescent="0.25">
      <c r="A9638" t="s">
        <v>259</v>
      </c>
      <c r="B9638" t="s">
        <v>260</v>
      </c>
      <c r="C9638" t="s">
        <v>237</v>
      </c>
      <c r="D9638" t="s">
        <v>2258</v>
      </c>
      <c r="E9638" t="s">
        <v>1317</v>
      </c>
      <c r="F9638" t="s">
        <v>2733</v>
      </c>
      <c r="G9638" t="s">
        <v>9837</v>
      </c>
      <c r="H9638">
        <v>2.1110000000000002</v>
      </c>
      <c r="I9638" t="s">
        <v>265</v>
      </c>
      <c r="J9638" t="s">
        <v>242</v>
      </c>
      <c r="K9638" t="s">
        <v>243</v>
      </c>
      <c r="L9638" t="s">
        <v>244</v>
      </c>
      <c r="M9638">
        <v>0</v>
      </c>
      <c r="N9638">
        <v>2.1110000000000002</v>
      </c>
      <c r="O9638" t="s">
        <v>1364</v>
      </c>
      <c r="P9638" t="s">
        <v>1365</v>
      </c>
      <c r="Q9638" t="s">
        <v>2263</v>
      </c>
      <c r="R9638" t="s">
        <v>17290</v>
      </c>
      <c r="S9638" t="s">
        <v>270</v>
      </c>
      <c r="T9638" t="b">
        <v>1</v>
      </c>
    </row>
    <row r="9639" spans="1:20" x14ac:dyDescent="0.25">
      <c r="A9639" t="s">
        <v>259</v>
      </c>
      <c r="B9639" t="s">
        <v>260</v>
      </c>
      <c r="C9639" t="s">
        <v>294</v>
      </c>
      <c r="D9639" t="s">
        <v>2258</v>
      </c>
      <c r="E9639" t="s">
        <v>1317</v>
      </c>
      <c r="F9639" t="s">
        <v>2733</v>
      </c>
      <c r="G9639" t="s">
        <v>9837</v>
      </c>
      <c r="H9639">
        <v>1.482</v>
      </c>
      <c r="I9639" t="s">
        <v>265</v>
      </c>
      <c r="J9639" t="s">
        <v>242</v>
      </c>
      <c r="K9639" t="s">
        <v>243</v>
      </c>
      <c r="L9639" t="s">
        <v>244</v>
      </c>
      <c r="M9639">
        <v>0</v>
      </c>
      <c r="N9639">
        <v>1.482</v>
      </c>
      <c r="O9639" t="s">
        <v>1364</v>
      </c>
      <c r="P9639" t="s">
        <v>1365</v>
      </c>
      <c r="Q9639" t="s">
        <v>2263</v>
      </c>
      <c r="R9639" t="s">
        <v>17290</v>
      </c>
      <c r="S9639" t="s">
        <v>270</v>
      </c>
      <c r="T9639" t="b">
        <v>1</v>
      </c>
    </row>
    <row r="9640" spans="1:20" x14ac:dyDescent="0.25">
      <c r="A9640" t="s">
        <v>259</v>
      </c>
      <c r="B9640" t="s">
        <v>260</v>
      </c>
      <c r="C9640" t="s">
        <v>237</v>
      </c>
      <c r="D9640" t="s">
        <v>980</v>
      </c>
      <c r="E9640" t="s">
        <v>650</v>
      </c>
      <c r="F9640" t="s">
        <v>651</v>
      </c>
      <c r="G9640" t="s">
        <v>6932</v>
      </c>
      <c r="H9640">
        <v>0.376</v>
      </c>
      <c r="I9640" t="s">
        <v>265</v>
      </c>
      <c r="J9640" t="s">
        <v>242</v>
      </c>
      <c r="K9640" t="s">
        <v>243</v>
      </c>
      <c r="L9640" t="s">
        <v>244</v>
      </c>
      <c r="M9640">
        <v>0</v>
      </c>
      <c r="N9640">
        <v>0.376</v>
      </c>
      <c r="O9640" t="s">
        <v>652</v>
      </c>
      <c r="P9640" t="s">
        <v>3575</v>
      </c>
      <c r="Q9640" t="s">
        <v>985</v>
      </c>
      <c r="R9640" t="s">
        <v>17291</v>
      </c>
      <c r="S9640" t="s">
        <v>270</v>
      </c>
      <c r="T9640" t="b">
        <v>1</v>
      </c>
    </row>
    <row r="9641" spans="1:20" x14ac:dyDescent="0.25">
      <c r="A9641" t="s">
        <v>259</v>
      </c>
      <c r="B9641" t="s">
        <v>260</v>
      </c>
      <c r="C9641" t="s">
        <v>294</v>
      </c>
      <c r="D9641" t="s">
        <v>980</v>
      </c>
      <c r="E9641" t="s">
        <v>650</v>
      </c>
      <c r="F9641" t="s">
        <v>651</v>
      </c>
      <c r="G9641" t="s">
        <v>6932</v>
      </c>
      <c r="H9641">
        <v>0.192</v>
      </c>
      <c r="I9641" t="s">
        <v>265</v>
      </c>
      <c r="J9641" t="s">
        <v>242</v>
      </c>
      <c r="K9641" t="s">
        <v>243</v>
      </c>
      <c r="L9641" t="s">
        <v>244</v>
      </c>
      <c r="M9641">
        <v>0</v>
      </c>
      <c r="N9641">
        <v>0.192</v>
      </c>
      <c r="O9641" t="s">
        <v>652</v>
      </c>
      <c r="P9641" t="s">
        <v>3575</v>
      </c>
      <c r="Q9641" t="s">
        <v>985</v>
      </c>
      <c r="R9641" t="s">
        <v>17291</v>
      </c>
      <c r="S9641" t="s">
        <v>270</v>
      </c>
      <c r="T9641" t="b">
        <v>1</v>
      </c>
    </row>
    <row r="9642" spans="1:20" x14ac:dyDescent="0.25">
      <c r="A9642" t="s">
        <v>259</v>
      </c>
      <c r="B9642" t="s">
        <v>260</v>
      </c>
      <c r="C9642" t="s">
        <v>237</v>
      </c>
      <c r="D9642" t="s">
        <v>917</v>
      </c>
      <c r="E9642" t="s">
        <v>10261</v>
      </c>
      <c r="F9642" t="s">
        <v>10262</v>
      </c>
      <c r="G9642" t="s">
        <v>10263</v>
      </c>
      <c r="H9642">
        <v>2.0084999999999999E-2</v>
      </c>
      <c r="I9642" t="s">
        <v>265</v>
      </c>
      <c r="J9642" t="s">
        <v>242</v>
      </c>
      <c r="K9642" t="s">
        <v>243</v>
      </c>
      <c r="L9642" t="s">
        <v>244</v>
      </c>
      <c r="M9642">
        <v>0</v>
      </c>
      <c r="N9642">
        <v>2.0084999999999999E-2</v>
      </c>
      <c r="O9642" t="s">
        <v>372</v>
      </c>
      <c r="P9642" t="s">
        <v>17292</v>
      </c>
      <c r="Q9642" t="s">
        <v>922</v>
      </c>
      <c r="R9642" t="s">
        <v>17293</v>
      </c>
      <c r="S9642" t="s">
        <v>270</v>
      </c>
      <c r="T9642" t="b">
        <v>1</v>
      </c>
    </row>
    <row r="9643" spans="1:20" x14ac:dyDescent="0.25">
      <c r="A9643" t="s">
        <v>259</v>
      </c>
      <c r="B9643" t="s">
        <v>260</v>
      </c>
      <c r="C9643" t="s">
        <v>294</v>
      </c>
      <c r="D9643" t="s">
        <v>917</v>
      </c>
      <c r="E9643" t="s">
        <v>10261</v>
      </c>
      <c r="F9643" t="s">
        <v>10262</v>
      </c>
      <c r="G9643" t="s">
        <v>10263</v>
      </c>
      <c r="H9643">
        <v>1.03E-2</v>
      </c>
      <c r="I9643" t="s">
        <v>265</v>
      </c>
      <c r="J9643" t="s">
        <v>242</v>
      </c>
      <c r="K9643" t="s">
        <v>243</v>
      </c>
      <c r="L9643" t="s">
        <v>244</v>
      </c>
      <c r="M9643">
        <v>0</v>
      </c>
      <c r="N9643">
        <v>1.03E-2</v>
      </c>
      <c r="O9643" t="s">
        <v>1258</v>
      </c>
      <c r="P9643" t="s">
        <v>17292</v>
      </c>
      <c r="Q9643" t="s">
        <v>922</v>
      </c>
      <c r="R9643" t="s">
        <v>17293</v>
      </c>
      <c r="S9643" t="s">
        <v>270</v>
      </c>
      <c r="T9643" t="b">
        <v>1</v>
      </c>
    </row>
    <row r="9644" spans="1:20" x14ac:dyDescent="0.25">
      <c r="A9644" t="s">
        <v>236</v>
      </c>
      <c r="B9644" t="s">
        <v>236</v>
      </c>
      <c r="C9644" t="s">
        <v>237</v>
      </c>
      <c r="D9644" t="s">
        <v>362</v>
      </c>
      <c r="F9644" t="s">
        <v>7657</v>
      </c>
      <c r="G9644" t="s">
        <v>340</v>
      </c>
      <c r="H9644">
        <v>0.1125</v>
      </c>
      <c r="I9644" t="s">
        <v>341</v>
      </c>
      <c r="J9644" t="s">
        <v>242</v>
      </c>
      <c r="K9644" t="s">
        <v>243</v>
      </c>
      <c r="L9644" t="s">
        <v>244</v>
      </c>
      <c r="M9644">
        <v>0</v>
      </c>
      <c r="N9644">
        <v>0.1125</v>
      </c>
      <c r="O9644" t="s">
        <v>927</v>
      </c>
      <c r="P9644" t="s">
        <v>17294</v>
      </c>
      <c r="Q9644" t="s">
        <v>367</v>
      </c>
      <c r="R9644" t="s">
        <v>7660</v>
      </c>
      <c r="S9644" t="s">
        <v>249</v>
      </c>
      <c r="T9644" t="b">
        <v>1</v>
      </c>
    </row>
    <row r="9645" spans="1:20" x14ac:dyDescent="0.25">
      <c r="A9645" t="s">
        <v>236</v>
      </c>
      <c r="B9645" t="s">
        <v>3272</v>
      </c>
      <c r="C9645" t="s">
        <v>237</v>
      </c>
      <c r="D9645" t="s">
        <v>17295</v>
      </c>
      <c r="F9645" t="s">
        <v>1368</v>
      </c>
      <c r="G9645" t="s">
        <v>9985</v>
      </c>
      <c r="H9645">
        <v>4.032</v>
      </c>
      <c r="I9645" t="s">
        <v>6605</v>
      </c>
      <c r="J9645" t="s">
        <v>242</v>
      </c>
      <c r="K9645" t="s">
        <v>243</v>
      </c>
      <c r="L9645" t="s">
        <v>244</v>
      </c>
      <c r="M9645">
        <v>0</v>
      </c>
      <c r="N9645">
        <v>4.032</v>
      </c>
      <c r="O9645" t="s">
        <v>428</v>
      </c>
      <c r="P9645" t="s">
        <v>17296</v>
      </c>
      <c r="Q9645" t="s">
        <v>17297</v>
      </c>
      <c r="R9645" t="s">
        <v>17298</v>
      </c>
      <c r="S9645" t="s">
        <v>3278</v>
      </c>
      <c r="T9645" t="b">
        <v>0</v>
      </c>
    </row>
    <row r="9646" spans="1:20" x14ac:dyDescent="0.25">
      <c r="A9646" t="s">
        <v>259</v>
      </c>
      <c r="B9646" t="s">
        <v>260</v>
      </c>
      <c r="C9646" t="s">
        <v>237</v>
      </c>
      <c r="D9646" t="s">
        <v>987</v>
      </c>
      <c r="E9646" t="s">
        <v>988</v>
      </c>
      <c r="F9646" t="s">
        <v>11088</v>
      </c>
      <c r="G9646" t="s">
        <v>11088</v>
      </c>
      <c r="H9646">
        <v>5.0124000000000002E-2</v>
      </c>
      <c r="I9646" t="s">
        <v>265</v>
      </c>
      <c r="J9646" t="s">
        <v>242</v>
      </c>
      <c r="K9646" t="s">
        <v>243</v>
      </c>
      <c r="L9646" t="s">
        <v>244</v>
      </c>
      <c r="M9646">
        <v>0</v>
      </c>
      <c r="N9646">
        <v>5.0124000000000002E-2</v>
      </c>
      <c r="O9646" t="s">
        <v>372</v>
      </c>
      <c r="P9646" t="s">
        <v>17299</v>
      </c>
      <c r="Q9646" t="s">
        <v>992</v>
      </c>
      <c r="R9646" t="s">
        <v>17300</v>
      </c>
      <c r="S9646" t="s">
        <v>270</v>
      </c>
      <c r="T9646" t="b">
        <v>1</v>
      </c>
    </row>
    <row r="9647" spans="1:20" x14ac:dyDescent="0.25">
      <c r="A9647" t="s">
        <v>259</v>
      </c>
      <c r="B9647" t="s">
        <v>271</v>
      </c>
      <c r="C9647" t="s">
        <v>237</v>
      </c>
      <c r="D9647" t="s">
        <v>3965</v>
      </c>
      <c r="F9647" t="s">
        <v>4314</v>
      </c>
      <c r="G9647" t="s">
        <v>4315</v>
      </c>
      <c r="H9647">
        <v>9.5000000000000001E-2</v>
      </c>
      <c r="I9647" t="s">
        <v>265</v>
      </c>
      <c r="J9647" t="s">
        <v>242</v>
      </c>
      <c r="K9647" t="s">
        <v>243</v>
      </c>
      <c r="L9647" t="s">
        <v>244</v>
      </c>
      <c r="M9647">
        <v>0</v>
      </c>
      <c r="N9647">
        <v>9.5000000000000001E-2</v>
      </c>
      <c r="O9647" t="s">
        <v>3968</v>
      </c>
      <c r="P9647" t="s">
        <v>17301</v>
      </c>
      <c r="Q9647" t="s">
        <v>3970</v>
      </c>
      <c r="R9647" t="s">
        <v>17302</v>
      </c>
      <c r="S9647" t="s">
        <v>279</v>
      </c>
      <c r="T9647" t="b">
        <v>1</v>
      </c>
    </row>
    <row r="9648" spans="1:20" x14ac:dyDescent="0.25">
      <c r="A9648" t="s">
        <v>236</v>
      </c>
      <c r="B9648" t="s">
        <v>236</v>
      </c>
      <c r="C9648" t="s">
        <v>237</v>
      </c>
      <c r="D9648" t="s">
        <v>250</v>
      </c>
      <c r="E9648" t="s">
        <v>251</v>
      </c>
      <c r="F9648" t="s">
        <v>479</v>
      </c>
      <c r="G9648" t="s">
        <v>5005</v>
      </c>
      <c r="H9648">
        <v>0.03</v>
      </c>
      <c r="I9648" t="s">
        <v>759</v>
      </c>
      <c r="J9648" t="s">
        <v>242</v>
      </c>
      <c r="K9648" t="s">
        <v>243</v>
      </c>
      <c r="L9648" t="s">
        <v>244</v>
      </c>
      <c r="M9648">
        <v>0</v>
      </c>
      <c r="N9648">
        <v>0.03</v>
      </c>
      <c r="O9648" t="s">
        <v>255</v>
      </c>
      <c r="P9648" t="s">
        <v>17303</v>
      </c>
      <c r="Q9648" t="s">
        <v>257</v>
      </c>
      <c r="R9648" t="s">
        <v>4230</v>
      </c>
      <c r="S9648" t="s">
        <v>249</v>
      </c>
      <c r="T9648" t="b">
        <v>1</v>
      </c>
    </row>
    <row r="9649" spans="1:20" x14ac:dyDescent="0.25">
      <c r="A9649" t="s">
        <v>259</v>
      </c>
      <c r="B9649" t="s">
        <v>271</v>
      </c>
      <c r="C9649" t="s">
        <v>237</v>
      </c>
      <c r="D9649" t="s">
        <v>12544</v>
      </c>
      <c r="F9649" t="s">
        <v>13884</v>
      </c>
      <c r="G9649" t="s">
        <v>17304</v>
      </c>
      <c r="H9649">
        <v>7.4999999999999997E-2</v>
      </c>
      <c r="I9649" t="s">
        <v>265</v>
      </c>
      <c r="J9649" t="s">
        <v>242</v>
      </c>
      <c r="K9649" t="s">
        <v>243</v>
      </c>
      <c r="L9649" t="s">
        <v>244</v>
      </c>
      <c r="M9649">
        <v>0</v>
      </c>
      <c r="N9649">
        <v>7.4999999999999997E-2</v>
      </c>
      <c r="O9649" t="s">
        <v>12547</v>
      </c>
      <c r="P9649" t="s">
        <v>17305</v>
      </c>
      <c r="Q9649" t="s">
        <v>12549</v>
      </c>
      <c r="R9649" t="s">
        <v>17306</v>
      </c>
      <c r="S9649" t="s">
        <v>279</v>
      </c>
      <c r="T9649" t="b">
        <v>0</v>
      </c>
    </row>
    <row r="9650" spans="1:20" x14ac:dyDescent="0.25">
      <c r="A9650" t="s">
        <v>259</v>
      </c>
      <c r="B9650" t="s">
        <v>271</v>
      </c>
      <c r="C9650" t="s">
        <v>294</v>
      </c>
      <c r="D9650" t="s">
        <v>12544</v>
      </c>
      <c r="F9650" t="s">
        <v>13884</v>
      </c>
      <c r="G9650" t="s">
        <v>17304</v>
      </c>
      <c r="H9650">
        <v>4.3999999999999997E-2</v>
      </c>
      <c r="I9650" t="s">
        <v>265</v>
      </c>
      <c r="J9650" t="s">
        <v>242</v>
      </c>
      <c r="K9650" t="s">
        <v>243</v>
      </c>
      <c r="L9650" t="s">
        <v>244</v>
      </c>
      <c r="M9650">
        <v>0</v>
      </c>
      <c r="N9650">
        <v>4.3999999999999997E-2</v>
      </c>
      <c r="O9650" t="s">
        <v>12547</v>
      </c>
      <c r="P9650" t="s">
        <v>17305</v>
      </c>
      <c r="Q9650" t="s">
        <v>12549</v>
      </c>
      <c r="R9650" t="s">
        <v>17306</v>
      </c>
      <c r="S9650" t="s">
        <v>279</v>
      </c>
      <c r="T9650" t="b">
        <v>0</v>
      </c>
    </row>
    <row r="9651" spans="1:20" x14ac:dyDescent="0.25">
      <c r="A9651" t="s">
        <v>259</v>
      </c>
      <c r="B9651" t="s">
        <v>260</v>
      </c>
      <c r="C9651" t="s">
        <v>237</v>
      </c>
      <c r="D9651" t="s">
        <v>4772</v>
      </c>
      <c r="E9651" t="s">
        <v>1496</v>
      </c>
      <c r="F9651" t="s">
        <v>12753</v>
      </c>
      <c r="G9651" t="s">
        <v>12753</v>
      </c>
      <c r="H9651">
        <v>6.1180000000000003</v>
      </c>
      <c r="I9651" t="s">
        <v>265</v>
      </c>
      <c r="J9651" t="s">
        <v>242</v>
      </c>
      <c r="K9651" t="s">
        <v>243</v>
      </c>
      <c r="L9651" t="s">
        <v>244</v>
      </c>
      <c r="M9651">
        <v>0</v>
      </c>
      <c r="N9651">
        <v>6.1180000000000003</v>
      </c>
      <c r="O9651" t="s">
        <v>290</v>
      </c>
      <c r="P9651" t="s">
        <v>17307</v>
      </c>
      <c r="Q9651" t="s">
        <v>4775</v>
      </c>
      <c r="R9651" t="s">
        <v>17308</v>
      </c>
      <c r="S9651" t="s">
        <v>270</v>
      </c>
      <c r="T9651" t="b">
        <v>1</v>
      </c>
    </row>
    <row r="9652" spans="1:20" x14ac:dyDescent="0.25">
      <c r="A9652" t="s">
        <v>259</v>
      </c>
      <c r="B9652" t="s">
        <v>260</v>
      </c>
      <c r="C9652" t="s">
        <v>294</v>
      </c>
      <c r="D9652" t="s">
        <v>4772</v>
      </c>
      <c r="E9652" t="s">
        <v>1496</v>
      </c>
      <c r="F9652" t="s">
        <v>12753</v>
      </c>
      <c r="G9652" t="s">
        <v>12753</v>
      </c>
      <c r="H9652">
        <v>1.44</v>
      </c>
      <c r="I9652" t="s">
        <v>265</v>
      </c>
      <c r="J9652" t="s">
        <v>242</v>
      </c>
      <c r="K9652" t="s">
        <v>243</v>
      </c>
      <c r="L9652" t="s">
        <v>244</v>
      </c>
      <c r="M9652">
        <v>0</v>
      </c>
      <c r="N9652">
        <v>1.44</v>
      </c>
      <c r="O9652" t="s">
        <v>290</v>
      </c>
      <c r="P9652" t="s">
        <v>17307</v>
      </c>
      <c r="Q9652" t="s">
        <v>4775</v>
      </c>
      <c r="R9652" t="s">
        <v>17308</v>
      </c>
      <c r="S9652" t="s">
        <v>270</v>
      </c>
      <c r="T9652" t="b">
        <v>1</v>
      </c>
    </row>
    <row r="9653" spans="1:20" x14ac:dyDescent="0.25">
      <c r="A9653" t="s">
        <v>236</v>
      </c>
      <c r="B9653" t="s">
        <v>236</v>
      </c>
      <c r="C9653" t="s">
        <v>237</v>
      </c>
      <c r="D9653" t="s">
        <v>238</v>
      </c>
      <c r="F9653" t="s">
        <v>302</v>
      </c>
      <c r="G9653" t="s">
        <v>792</v>
      </c>
      <c r="H9653">
        <v>4.0000000000000001E-3</v>
      </c>
      <c r="I9653" t="s">
        <v>254</v>
      </c>
      <c r="J9653" t="s">
        <v>242</v>
      </c>
      <c r="K9653" t="s">
        <v>243</v>
      </c>
      <c r="L9653" t="s">
        <v>244</v>
      </c>
      <c r="M9653">
        <v>0</v>
      </c>
      <c r="N9653">
        <v>4.0000000000000001E-3</v>
      </c>
      <c r="O9653" t="s">
        <v>793</v>
      </c>
      <c r="P9653" t="s">
        <v>794</v>
      </c>
      <c r="Q9653" t="s">
        <v>247</v>
      </c>
      <c r="R9653" t="s">
        <v>305</v>
      </c>
      <c r="S9653" t="s">
        <v>249</v>
      </c>
      <c r="T9653" t="b">
        <v>0</v>
      </c>
    </row>
    <row r="9654" spans="1:20" x14ac:dyDescent="0.25">
      <c r="A9654" t="s">
        <v>259</v>
      </c>
      <c r="B9654" t="s">
        <v>260</v>
      </c>
      <c r="C9654" t="s">
        <v>237</v>
      </c>
      <c r="D9654" t="s">
        <v>580</v>
      </c>
      <c r="E9654" t="s">
        <v>3729</v>
      </c>
      <c r="F9654" t="s">
        <v>3730</v>
      </c>
      <c r="G9654" t="s">
        <v>3730</v>
      </c>
      <c r="H9654">
        <v>7.6799999999999993E-2</v>
      </c>
      <c r="I9654" t="s">
        <v>265</v>
      </c>
      <c r="J9654" t="s">
        <v>242</v>
      </c>
      <c r="K9654" t="s">
        <v>243</v>
      </c>
      <c r="L9654" t="s">
        <v>244</v>
      </c>
      <c r="M9654">
        <v>0</v>
      </c>
      <c r="N9654">
        <v>7.6799999999999993E-2</v>
      </c>
      <c r="O9654" t="s">
        <v>372</v>
      </c>
      <c r="P9654" t="s">
        <v>17309</v>
      </c>
      <c r="Q9654" t="s">
        <v>584</v>
      </c>
      <c r="R9654" t="s">
        <v>17310</v>
      </c>
      <c r="S9654" t="s">
        <v>270</v>
      </c>
      <c r="T9654" t="b">
        <v>1</v>
      </c>
    </row>
    <row r="9655" spans="1:20" x14ac:dyDescent="0.25">
      <c r="A9655" t="s">
        <v>259</v>
      </c>
      <c r="B9655" t="s">
        <v>260</v>
      </c>
      <c r="C9655" t="s">
        <v>237</v>
      </c>
      <c r="D9655" t="s">
        <v>1549</v>
      </c>
      <c r="E9655" t="s">
        <v>307</v>
      </c>
      <c r="F9655" t="s">
        <v>8038</v>
      </c>
      <c r="G9655" t="s">
        <v>8039</v>
      </c>
      <c r="H9655">
        <v>2.093</v>
      </c>
      <c r="I9655" t="s">
        <v>265</v>
      </c>
      <c r="J9655" t="s">
        <v>242</v>
      </c>
      <c r="K9655" t="s">
        <v>243</v>
      </c>
      <c r="L9655" t="s">
        <v>244</v>
      </c>
      <c r="M9655">
        <v>0</v>
      </c>
      <c r="N9655">
        <v>2.093</v>
      </c>
      <c r="O9655" t="s">
        <v>324</v>
      </c>
      <c r="P9655" t="s">
        <v>11881</v>
      </c>
      <c r="Q9655" t="s">
        <v>1553</v>
      </c>
      <c r="R9655" t="s">
        <v>17311</v>
      </c>
      <c r="S9655" t="s">
        <v>270</v>
      </c>
      <c r="T9655" t="b">
        <v>1</v>
      </c>
    </row>
    <row r="9656" spans="1:20" x14ac:dyDescent="0.25">
      <c r="A9656" t="s">
        <v>259</v>
      </c>
      <c r="B9656" t="s">
        <v>260</v>
      </c>
      <c r="C9656" t="s">
        <v>294</v>
      </c>
      <c r="D9656" t="s">
        <v>1549</v>
      </c>
      <c r="E9656" t="s">
        <v>307</v>
      </c>
      <c r="F9656" t="s">
        <v>8038</v>
      </c>
      <c r="G9656" t="s">
        <v>8039</v>
      </c>
      <c r="H9656">
        <v>0.60499999999999998</v>
      </c>
      <c r="I9656" t="s">
        <v>265</v>
      </c>
      <c r="J9656" t="s">
        <v>242</v>
      </c>
      <c r="K9656" t="s">
        <v>243</v>
      </c>
      <c r="L9656" t="s">
        <v>244</v>
      </c>
      <c r="M9656">
        <v>0</v>
      </c>
      <c r="N9656">
        <v>0.60499999999999998</v>
      </c>
      <c r="O9656" t="s">
        <v>324</v>
      </c>
      <c r="P9656" t="s">
        <v>11881</v>
      </c>
      <c r="Q9656" t="s">
        <v>1553</v>
      </c>
      <c r="R9656" t="s">
        <v>17311</v>
      </c>
      <c r="S9656" t="s">
        <v>270</v>
      </c>
      <c r="T9656" t="b">
        <v>1</v>
      </c>
    </row>
    <row r="9657" spans="1:20" x14ac:dyDescent="0.25">
      <c r="A9657" t="s">
        <v>259</v>
      </c>
      <c r="B9657" t="s">
        <v>260</v>
      </c>
      <c r="C9657" t="s">
        <v>237</v>
      </c>
      <c r="D9657" t="s">
        <v>5303</v>
      </c>
      <c r="E9657" t="s">
        <v>5364</v>
      </c>
      <c r="F9657" t="s">
        <v>16628</v>
      </c>
      <c r="G9657" t="s">
        <v>16629</v>
      </c>
      <c r="H9657">
        <v>0.38400000000000001</v>
      </c>
      <c r="I9657" t="s">
        <v>265</v>
      </c>
      <c r="J9657" t="s">
        <v>242</v>
      </c>
      <c r="K9657" t="s">
        <v>243</v>
      </c>
      <c r="L9657" t="s">
        <v>244</v>
      </c>
      <c r="M9657">
        <v>0</v>
      </c>
      <c r="N9657">
        <v>0.38400000000000001</v>
      </c>
      <c r="O9657" t="s">
        <v>652</v>
      </c>
      <c r="P9657" t="s">
        <v>4799</v>
      </c>
      <c r="Q9657" t="s">
        <v>5307</v>
      </c>
      <c r="R9657" t="s">
        <v>17312</v>
      </c>
      <c r="S9657" t="s">
        <v>270</v>
      </c>
      <c r="T9657" t="b">
        <v>1</v>
      </c>
    </row>
    <row r="9658" spans="1:20" x14ac:dyDescent="0.25">
      <c r="A9658" t="s">
        <v>259</v>
      </c>
      <c r="B9658" t="s">
        <v>260</v>
      </c>
      <c r="C9658" t="s">
        <v>336</v>
      </c>
      <c r="D9658" t="s">
        <v>5303</v>
      </c>
      <c r="E9658" t="s">
        <v>5364</v>
      </c>
      <c r="F9658" t="s">
        <v>16628</v>
      </c>
      <c r="G9658" t="s">
        <v>16629</v>
      </c>
      <c r="H9658">
        <v>2006</v>
      </c>
      <c r="I9658" t="s">
        <v>265</v>
      </c>
      <c r="J9658" t="s">
        <v>242</v>
      </c>
      <c r="K9658" t="s">
        <v>243</v>
      </c>
      <c r="L9658" t="s">
        <v>244</v>
      </c>
      <c r="M9658">
        <v>0</v>
      </c>
      <c r="N9658">
        <v>2006</v>
      </c>
      <c r="O9658" t="s">
        <v>652</v>
      </c>
      <c r="P9658" t="s">
        <v>4799</v>
      </c>
      <c r="Q9658" t="s">
        <v>5307</v>
      </c>
      <c r="R9658" t="s">
        <v>17313</v>
      </c>
      <c r="S9658" t="s">
        <v>270</v>
      </c>
      <c r="T9658" t="b">
        <v>1</v>
      </c>
    </row>
    <row r="9659" spans="1:20" x14ac:dyDescent="0.25">
      <c r="A9659" t="s">
        <v>259</v>
      </c>
      <c r="B9659" t="s">
        <v>260</v>
      </c>
      <c r="C9659" t="s">
        <v>336</v>
      </c>
      <c r="D9659" t="s">
        <v>5303</v>
      </c>
      <c r="E9659" t="s">
        <v>5364</v>
      </c>
      <c r="F9659" t="s">
        <v>16628</v>
      </c>
      <c r="G9659" t="s">
        <v>16629</v>
      </c>
      <c r="H9659">
        <v>3873</v>
      </c>
      <c r="I9659" t="s">
        <v>265</v>
      </c>
      <c r="J9659" t="s">
        <v>242</v>
      </c>
      <c r="K9659" t="s">
        <v>243</v>
      </c>
      <c r="L9659" t="s">
        <v>244</v>
      </c>
      <c r="M9659">
        <v>0</v>
      </c>
      <c r="N9659">
        <v>3873</v>
      </c>
      <c r="O9659" t="s">
        <v>652</v>
      </c>
      <c r="P9659" t="s">
        <v>4799</v>
      </c>
      <c r="Q9659" t="s">
        <v>5307</v>
      </c>
      <c r="R9659" t="s">
        <v>17314</v>
      </c>
      <c r="S9659" t="s">
        <v>270</v>
      </c>
      <c r="T9659" t="b">
        <v>1</v>
      </c>
    </row>
    <row r="9660" spans="1:20" x14ac:dyDescent="0.25">
      <c r="A9660" t="s">
        <v>259</v>
      </c>
      <c r="B9660" t="s">
        <v>260</v>
      </c>
      <c r="C9660" t="s">
        <v>237</v>
      </c>
      <c r="D9660" t="s">
        <v>1187</v>
      </c>
      <c r="E9660" t="s">
        <v>10700</v>
      </c>
      <c r="F9660" t="s">
        <v>10700</v>
      </c>
      <c r="G9660" t="s">
        <v>12837</v>
      </c>
      <c r="H9660">
        <v>3.28</v>
      </c>
      <c r="I9660" t="s">
        <v>265</v>
      </c>
      <c r="J9660" t="s">
        <v>242</v>
      </c>
      <c r="K9660" t="s">
        <v>243</v>
      </c>
      <c r="L9660" t="s">
        <v>244</v>
      </c>
      <c r="M9660">
        <v>0</v>
      </c>
      <c r="N9660">
        <v>3.28</v>
      </c>
      <c r="O9660" t="s">
        <v>266</v>
      </c>
      <c r="P9660" t="s">
        <v>17315</v>
      </c>
      <c r="Q9660" t="s">
        <v>1192</v>
      </c>
      <c r="R9660" t="s">
        <v>17316</v>
      </c>
      <c r="S9660" t="s">
        <v>270</v>
      </c>
      <c r="T9660" t="b">
        <v>1</v>
      </c>
    </row>
    <row r="9661" spans="1:20" x14ac:dyDescent="0.25">
      <c r="A9661" t="s">
        <v>259</v>
      </c>
      <c r="B9661" t="s">
        <v>260</v>
      </c>
      <c r="C9661" t="s">
        <v>294</v>
      </c>
      <c r="D9661" t="s">
        <v>1187</v>
      </c>
      <c r="E9661" t="s">
        <v>10700</v>
      </c>
      <c r="F9661" t="s">
        <v>10700</v>
      </c>
      <c r="G9661" t="s">
        <v>12837</v>
      </c>
      <c r="H9661">
        <v>1.8080000000000001</v>
      </c>
      <c r="I9661" t="s">
        <v>265</v>
      </c>
      <c r="J9661" t="s">
        <v>242</v>
      </c>
      <c r="K9661" t="s">
        <v>243</v>
      </c>
      <c r="L9661" t="s">
        <v>244</v>
      </c>
      <c r="M9661">
        <v>0</v>
      </c>
      <c r="N9661">
        <v>1.8080000000000001</v>
      </c>
      <c r="O9661" t="s">
        <v>266</v>
      </c>
      <c r="P9661" t="s">
        <v>17315</v>
      </c>
      <c r="Q9661" t="s">
        <v>1192</v>
      </c>
      <c r="R9661" t="s">
        <v>17316</v>
      </c>
      <c r="S9661" t="s">
        <v>270</v>
      </c>
      <c r="T9661" t="b">
        <v>1</v>
      </c>
    </row>
    <row r="9662" spans="1:20" x14ac:dyDescent="0.25">
      <c r="A9662" t="s">
        <v>259</v>
      </c>
      <c r="B9662" t="s">
        <v>260</v>
      </c>
      <c r="C9662" t="s">
        <v>237</v>
      </c>
      <c r="D9662" t="s">
        <v>4076</v>
      </c>
      <c r="E9662" t="s">
        <v>4077</v>
      </c>
      <c r="F9662" t="s">
        <v>4077</v>
      </c>
      <c r="G9662" t="s">
        <v>17317</v>
      </c>
      <c r="H9662">
        <v>2.0720000000000001</v>
      </c>
      <c r="I9662" t="s">
        <v>265</v>
      </c>
      <c r="J9662" t="s">
        <v>242</v>
      </c>
      <c r="K9662" t="s">
        <v>243</v>
      </c>
      <c r="L9662" t="s">
        <v>244</v>
      </c>
      <c r="M9662">
        <v>0</v>
      </c>
      <c r="N9662">
        <v>2.0720000000000001</v>
      </c>
      <c r="O9662" t="s">
        <v>660</v>
      </c>
      <c r="P9662" t="s">
        <v>17318</v>
      </c>
      <c r="Q9662" t="s">
        <v>4081</v>
      </c>
      <c r="R9662" t="s">
        <v>17319</v>
      </c>
      <c r="S9662" t="s">
        <v>270</v>
      </c>
      <c r="T9662" t="b">
        <v>1</v>
      </c>
    </row>
    <row r="9663" spans="1:20" x14ac:dyDescent="0.25">
      <c r="A9663" t="s">
        <v>259</v>
      </c>
      <c r="B9663" t="s">
        <v>260</v>
      </c>
      <c r="C9663" t="s">
        <v>294</v>
      </c>
      <c r="D9663" t="s">
        <v>4076</v>
      </c>
      <c r="E9663" t="s">
        <v>4077</v>
      </c>
      <c r="F9663" t="s">
        <v>4077</v>
      </c>
      <c r="G9663" t="s">
        <v>17317</v>
      </c>
      <c r="H9663">
        <v>1.3360000000000001</v>
      </c>
      <c r="I9663" t="s">
        <v>265</v>
      </c>
      <c r="J9663" t="s">
        <v>242</v>
      </c>
      <c r="K9663" t="s">
        <v>243</v>
      </c>
      <c r="L9663" t="s">
        <v>244</v>
      </c>
      <c r="M9663">
        <v>0</v>
      </c>
      <c r="N9663">
        <v>1.3360000000000001</v>
      </c>
      <c r="O9663" t="s">
        <v>660</v>
      </c>
      <c r="P9663" t="s">
        <v>17318</v>
      </c>
      <c r="Q9663" t="s">
        <v>4081</v>
      </c>
      <c r="R9663" t="s">
        <v>17319</v>
      </c>
      <c r="S9663" t="s">
        <v>270</v>
      </c>
      <c r="T9663" t="b">
        <v>1</v>
      </c>
    </row>
    <row r="9664" spans="1:20" x14ac:dyDescent="0.25">
      <c r="A9664" t="s">
        <v>259</v>
      </c>
      <c r="B9664" t="s">
        <v>260</v>
      </c>
      <c r="C9664" t="s">
        <v>237</v>
      </c>
      <c r="D9664" t="s">
        <v>4798</v>
      </c>
      <c r="E9664" t="s">
        <v>8529</v>
      </c>
      <c r="F9664" t="s">
        <v>17283</v>
      </c>
      <c r="G9664" t="s">
        <v>17283</v>
      </c>
      <c r="H9664">
        <v>0.28723199999999999</v>
      </c>
      <c r="I9664" t="s">
        <v>265</v>
      </c>
      <c r="J9664" t="s">
        <v>242</v>
      </c>
      <c r="K9664" t="s">
        <v>243</v>
      </c>
      <c r="L9664" t="s">
        <v>244</v>
      </c>
      <c r="M9664">
        <v>0</v>
      </c>
      <c r="N9664">
        <v>0.28723199999999999</v>
      </c>
      <c r="O9664" t="s">
        <v>372</v>
      </c>
      <c r="P9664" t="s">
        <v>17320</v>
      </c>
      <c r="Q9664" t="s">
        <v>4800</v>
      </c>
      <c r="R9664" t="s">
        <v>17321</v>
      </c>
      <c r="S9664" t="s">
        <v>270</v>
      </c>
      <c r="T9664" t="b">
        <v>1</v>
      </c>
    </row>
    <row r="9665" spans="1:20" x14ac:dyDescent="0.25">
      <c r="A9665" t="s">
        <v>259</v>
      </c>
      <c r="B9665" t="s">
        <v>260</v>
      </c>
      <c r="C9665" t="s">
        <v>237</v>
      </c>
      <c r="D9665" t="s">
        <v>853</v>
      </c>
      <c r="E9665" t="s">
        <v>4788</v>
      </c>
      <c r="F9665" t="s">
        <v>17322</v>
      </c>
      <c r="G9665" t="s">
        <v>17323</v>
      </c>
      <c r="H9665">
        <v>1.9199999999999998E-2</v>
      </c>
      <c r="I9665" t="s">
        <v>265</v>
      </c>
      <c r="J9665" t="s">
        <v>242</v>
      </c>
      <c r="K9665" t="s">
        <v>243</v>
      </c>
      <c r="L9665" t="s">
        <v>244</v>
      </c>
      <c r="M9665">
        <v>0</v>
      </c>
      <c r="N9665">
        <v>1.9199999999999998E-2</v>
      </c>
      <c r="O9665" t="s">
        <v>446</v>
      </c>
      <c r="P9665" t="s">
        <v>17324</v>
      </c>
      <c r="Q9665" t="s">
        <v>858</v>
      </c>
      <c r="R9665" t="s">
        <v>17325</v>
      </c>
      <c r="S9665" t="s">
        <v>270</v>
      </c>
      <c r="T9665" t="b">
        <v>1</v>
      </c>
    </row>
    <row r="9666" spans="1:20" x14ac:dyDescent="0.25">
      <c r="A9666" t="s">
        <v>259</v>
      </c>
      <c r="B9666" t="s">
        <v>260</v>
      </c>
      <c r="C9666" t="s">
        <v>237</v>
      </c>
      <c r="D9666" t="s">
        <v>869</v>
      </c>
      <c r="E9666" t="s">
        <v>3544</v>
      </c>
      <c r="F9666" t="s">
        <v>3545</v>
      </c>
      <c r="G9666" t="s">
        <v>3545</v>
      </c>
      <c r="H9666">
        <v>0.498</v>
      </c>
      <c r="I9666" t="s">
        <v>265</v>
      </c>
      <c r="J9666" t="s">
        <v>242</v>
      </c>
      <c r="K9666" t="s">
        <v>243</v>
      </c>
      <c r="L9666" t="s">
        <v>244</v>
      </c>
      <c r="M9666">
        <v>0</v>
      </c>
      <c r="N9666">
        <v>0.498</v>
      </c>
      <c r="O9666" t="s">
        <v>372</v>
      </c>
      <c r="P9666" t="s">
        <v>17326</v>
      </c>
      <c r="Q9666" t="s">
        <v>873</v>
      </c>
      <c r="R9666" t="s">
        <v>17327</v>
      </c>
      <c r="S9666" t="s">
        <v>270</v>
      </c>
      <c r="T9666" t="b">
        <v>1</v>
      </c>
    </row>
    <row r="9667" spans="1:20" x14ac:dyDescent="0.25">
      <c r="A9667" t="s">
        <v>259</v>
      </c>
      <c r="B9667" t="s">
        <v>260</v>
      </c>
      <c r="C9667" t="s">
        <v>237</v>
      </c>
      <c r="D9667" t="s">
        <v>4822</v>
      </c>
      <c r="E9667" t="s">
        <v>975</v>
      </c>
      <c r="F9667" t="s">
        <v>975</v>
      </c>
      <c r="G9667" t="s">
        <v>1507</v>
      </c>
      <c r="H9667">
        <v>5.6959999999999997</v>
      </c>
      <c r="I9667" t="s">
        <v>265</v>
      </c>
      <c r="J9667" t="s">
        <v>242</v>
      </c>
      <c r="K9667" t="s">
        <v>243</v>
      </c>
      <c r="L9667" t="s">
        <v>244</v>
      </c>
      <c r="M9667">
        <v>0</v>
      </c>
      <c r="N9667">
        <v>5.6959999999999997</v>
      </c>
      <c r="O9667" t="s">
        <v>331</v>
      </c>
      <c r="P9667" t="s">
        <v>17328</v>
      </c>
      <c r="Q9667" t="s">
        <v>4824</v>
      </c>
      <c r="R9667" t="s">
        <v>17329</v>
      </c>
      <c r="S9667" t="s">
        <v>270</v>
      </c>
      <c r="T9667" t="b">
        <v>1</v>
      </c>
    </row>
    <row r="9668" spans="1:20" x14ac:dyDescent="0.25">
      <c r="A9668" t="s">
        <v>259</v>
      </c>
      <c r="B9668" t="s">
        <v>260</v>
      </c>
      <c r="C9668" t="s">
        <v>294</v>
      </c>
      <c r="D9668" t="s">
        <v>4822</v>
      </c>
      <c r="E9668" t="s">
        <v>975</v>
      </c>
      <c r="F9668" t="s">
        <v>975</v>
      </c>
      <c r="G9668" t="s">
        <v>1507</v>
      </c>
      <c r="H9668">
        <v>2.7519999999999998</v>
      </c>
      <c r="I9668" t="s">
        <v>265</v>
      </c>
      <c r="J9668" t="s">
        <v>242</v>
      </c>
      <c r="K9668" t="s">
        <v>243</v>
      </c>
      <c r="L9668" t="s">
        <v>244</v>
      </c>
      <c r="M9668">
        <v>0</v>
      </c>
      <c r="N9668">
        <v>2.7519999999999998</v>
      </c>
      <c r="O9668" t="s">
        <v>331</v>
      </c>
      <c r="P9668" t="s">
        <v>17328</v>
      </c>
      <c r="Q9668" t="s">
        <v>4824</v>
      </c>
      <c r="R9668" t="s">
        <v>17329</v>
      </c>
      <c r="S9668" t="s">
        <v>270</v>
      </c>
      <c r="T9668" t="b">
        <v>1</v>
      </c>
    </row>
    <row r="9669" spans="1:20" x14ac:dyDescent="0.25">
      <c r="A9669" t="s">
        <v>259</v>
      </c>
      <c r="B9669" t="s">
        <v>260</v>
      </c>
      <c r="C9669" t="s">
        <v>237</v>
      </c>
      <c r="D9669" t="s">
        <v>496</v>
      </c>
      <c r="E9669" t="s">
        <v>7342</v>
      </c>
      <c r="F9669" t="s">
        <v>10834</v>
      </c>
      <c r="G9669" t="s">
        <v>10834</v>
      </c>
      <c r="H9669">
        <v>0.67500000000000004</v>
      </c>
      <c r="I9669" t="s">
        <v>265</v>
      </c>
      <c r="J9669" t="s">
        <v>242</v>
      </c>
      <c r="K9669" t="s">
        <v>243</v>
      </c>
      <c r="L9669" t="s">
        <v>244</v>
      </c>
      <c r="M9669">
        <v>0</v>
      </c>
      <c r="N9669">
        <v>0.67500000000000004</v>
      </c>
      <c r="O9669" t="s">
        <v>446</v>
      </c>
      <c r="P9669" t="s">
        <v>17330</v>
      </c>
      <c r="Q9669" t="s">
        <v>500</v>
      </c>
      <c r="R9669" t="s">
        <v>17331</v>
      </c>
      <c r="S9669" t="s">
        <v>270</v>
      </c>
      <c r="T9669" t="b">
        <v>1</v>
      </c>
    </row>
    <row r="9670" spans="1:20" x14ac:dyDescent="0.25">
      <c r="A9670" t="s">
        <v>236</v>
      </c>
      <c r="B9670" t="s">
        <v>236</v>
      </c>
      <c r="C9670" t="s">
        <v>237</v>
      </c>
      <c r="D9670" t="s">
        <v>566</v>
      </c>
      <c r="F9670" t="s">
        <v>2718</v>
      </c>
      <c r="G9670" t="s">
        <v>9854</v>
      </c>
      <c r="H9670">
        <v>0.26</v>
      </c>
      <c r="I9670" t="s">
        <v>254</v>
      </c>
      <c r="J9670" t="s">
        <v>242</v>
      </c>
      <c r="K9670" t="s">
        <v>243</v>
      </c>
      <c r="L9670" t="s">
        <v>244</v>
      </c>
      <c r="M9670">
        <v>0</v>
      </c>
      <c r="N9670">
        <v>0.26</v>
      </c>
      <c r="O9670" t="s">
        <v>690</v>
      </c>
      <c r="P9670" t="s">
        <v>9855</v>
      </c>
      <c r="Q9670" t="s">
        <v>571</v>
      </c>
      <c r="R9670" t="s">
        <v>2722</v>
      </c>
      <c r="S9670" t="s">
        <v>249</v>
      </c>
      <c r="T9670" t="b">
        <v>1</v>
      </c>
    </row>
    <row r="9671" spans="1:20" x14ac:dyDescent="0.25">
      <c r="A9671" t="s">
        <v>259</v>
      </c>
      <c r="B9671" t="s">
        <v>260</v>
      </c>
      <c r="C9671" t="s">
        <v>237</v>
      </c>
      <c r="D9671" t="s">
        <v>2696</v>
      </c>
      <c r="E9671" t="s">
        <v>3647</v>
      </c>
      <c r="F9671" t="s">
        <v>7611</v>
      </c>
      <c r="G9671" t="s">
        <v>7611</v>
      </c>
      <c r="H9671">
        <v>1.26E-2</v>
      </c>
      <c r="I9671" t="s">
        <v>265</v>
      </c>
      <c r="J9671" t="s">
        <v>242</v>
      </c>
      <c r="K9671" t="s">
        <v>243</v>
      </c>
      <c r="L9671" t="s">
        <v>244</v>
      </c>
      <c r="M9671">
        <v>0</v>
      </c>
      <c r="N9671">
        <v>1.26E-2</v>
      </c>
      <c r="O9671" t="s">
        <v>372</v>
      </c>
      <c r="P9671" t="s">
        <v>17332</v>
      </c>
      <c r="Q9671" t="s">
        <v>2700</v>
      </c>
      <c r="R9671" t="s">
        <v>17333</v>
      </c>
      <c r="S9671" t="s">
        <v>270</v>
      </c>
      <c r="T9671" t="b">
        <v>1</v>
      </c>
    </row>
    <row r="9672" spans="1:20" x14ac:dyDescent="0.25">
      <c r="A9672" t="s">
        <v>236</v>
      </c>
      <c r="B9672" t="s">
        <v>236</v>
      </c>
      <c r="C9672" t="s">
        <v>237</v>
      </c>
      <c r="D9672" t="s">
        <v>924</v>
      </c>
      <c r="F9672" t="s">
        <v>2718</v>
      </c>
      <c r="G9672" t="s">
        <v>926</v>
      </c>
      <c r="H9672">
        <v>1</v>
      </c>
      <c r="I9672" t="s">
        <v>492</v>
      </c>
      <c r="J9672" t="s">
        <v>242</v>
      </c>
      <c r="K9672" t="s">
        <v>243</v>
      </c>
      <c r="L9672" t="s">
        <v>244</v>
      </c>
      <c r="M9672">
        <v>0</v>
      </c>
      <c r="N9672">
        <v>1</v>
      </c>
      <c r="O9672" t="s">
        <v>927</v>
      </c>
      <c r="P9672" t="s">
        <v>928</v>
      </c>
      <c r="Q9672" t="s">
        <v>929</v>
      </c>
      <c r="R9672" t="s">
        <v>17334</v>
      </c>
      <c r="S9672" t="s">
        <v>249</v>
      </c>
      <c r="T9672" t="b">
        <v>0</v>
      </c>
    </row>
    <row r="9673" spans="1:20" x14ac:dyDescent="0.25">
      <c r="A9673" t="s">
        <v>259</v>
      </c>
      <c r="B9673" t="s">
        <v>260</v>
      </c>
      <c r="C9673" t="s">
        <v>237</v>
      </c>
      <c r="D9673" t="s">
        <v>980</v>
      </c>
      <c r="E9673" t="s">
        <v>2668</v>
      </c>
      <c r="F9673" t="s">
        <v>5524</v>
      </c>
      <c r="G9673" t="s">
        <v>5525</v>
      </c>
      <c r="H9673">
        <v>1.2814080000000001</v>
      </c>
      <c r="I9673" t="s">
        <v>265</v>
      </c>
      <c r="J9673" t="s">
        <v>242</v>
      </c>
      <c r="K9673" t="s">
        <v>243</v>
      </c>
      <c r="L9673" t="s">
        <v>244</v>
      </c>
      <c r="M9673">
        <v>0</v>
      </c>
      <c r="N9673">
        <v>1.2814080000000001</v>
      </c>
      <c r="O9673" t="s">
        <v>372</v>
      </c>
      <c r="P9673" t="s">
        <v>17335</v>
      </c>
      <c r="Q9673" t="s">
        <v>985</v>
      </c>
      <c r="R9673" t="s">
        <v>17336</v>
      </c>
      <c r="S9673" t="s">
        <v>270</v>
      </c>
      <c r="T9673" t="b">
        <v>1</v>
      </c>
    </row>
    <row r="9674" spans="1:20" x14ac:dyDescent="0.25">
      <c r="A9674" t="s">
        <v>259</v>
      </c>
      <c r="B9674" t="s">
        <v>260</v>
      </c>
      <c r="C9674" t="s">
        <v>294</v>
      </c>
      <c r="D9674" t="s">
        <v>980</v>
      </c>
      <c r="E9674" t="s">
        <v>2668</v>
      </c>
      <c r="F9674" t="s">
        <v>5524</v>
      </c>
      <c r="G9674" t="s">
        <v>5525</v>
      </c>
      <c r="H9674">
        <v>0.57446399999999997</v>
      </c>
      <c r="I9674" t="s">
        <v>265</v>
      </c>
      <c r="J9674" t="s">
        <v>242</v>
      </c>
      <c r="K9674" t="s">
        <v>243</v>
      </c>
      <c r="L9674" t="s">
        <v>244</v>
      </c>
      <c r="M9674">
        <v>0</v>
      </c>
      <c r="N9674">
        <v>0.57446399999999997</v>
      </c>
      <c r="O9674" t="s">
        <v>372</v>
      </c>
      <c r="P9674" t="s">
        <v>17335</v>
      </c>
      <c r="Q9674" t="s">
        <v>985</v>
      </c>
      <c r="R9674" t="s">
        <v>17336</v>
      </c>
      <c r="S9674" t="s">
        <v>270</v>
      </c>
      <c r="T9674" t="b">
        <v>1</v>
      </c>
    </row>
    <row r="9675" spans="1:20" x14ac:dyDescent="0.25">
      <c r="A9675" t="s">
        <v>236</v>
      </c>
      <c r="B9675" t="s">
        <v>236</v>
      </c>
      <c r="C9675" t="s">
        <v>237</v>
      </c>
      <c r="D9675" t="s">
        <v>250</v>
      </c>
      <c r="E9675" t="s">
        <v>251</v>
      </c>
      <c r="F9675" t="s">
        <v>455</v>
      </c>
      <c r="G9675" t="s">
        <v>9327</v>
      </c>
      <c r="H9675">
        <v>1</v>
      </c>
      <c r="I9675" t="s">
        <v>492</v>
      </c>
      <c r="J9675" t="s">
        <v>242</v>
      </c>
      <c r="K9675" t="s">
        <v>243</v>
      </c>
      <c r="L9675" t="s">
        <v>244</v>
      </c>
      <c r="M9675">
        <v>0</v>
      </c>
      <c r="N9675">
        <v>1</v>
      </c>
      <c r="O9675" t="s">
        <v>255</v>
      </c>
      <c r="P9675" t="s">
        <v>17337</v>
      </c>
      <c r="Q9675" t="s">
        <v>257</v>
      </c>
      <c r="R9675" t="s">
        <v>1828</v>
      </c>
      <c r="S9675" t="s">
        <v>249</v>
      </c>
      <c r="T9675" t="b">
        <v>1</v>
      </c>
    </row>
    <row r="9676" spans="1:20" x14ac:dyDescent="0.25">
      <c r="A9676" t="s">
        <v>259</v>
      </c>
      <c r="B9676" t="s">
        <v>260</v>
      </c>
      <c r="C9676" t="s">
        <v>237</v>
      </c>
      <c r="D9676" t="s">
        <v>4772</v>
      </c>
      <c r="E9676" t="s">
        <v>1496</v>
      </c>
      <c r="F9676" t="s">
        <v>1497</v>
      </c>
      <c r="G9676" t="s">
        <v>1497</v>
      </c>
      <c r="H9676">
        <v>6.1184000000000003</v>
      </c>
      <c r="I9676" t="s">
        <v>265</v>
      </c>
      <c r="J9676" t="s">
        <v>242</v>
      </c>
      <c r="K9676" t="s">
        <v>243</v>
      </c>
      <c r="L9676" t="s">
        <v>244</v>
      </c>
      <c r="M9676">
        <v>0</v>
      </c>
      <c r="N9676">
        <v>6.1184000000000003</v>
      </c>
      <c r="O9676" t="s">
        <v>290</v>
      </c>
      <c r="P9676" t="s">
        <v>17338</v>
      </c>
      <c r="Q9676" t="s">
        <v>4775</v>
      </c>
      <c r="R9676" t="s">
        <v>17339</v>
      </c>
      <c r="S9676" t="s">
        <v>270</v>
      </c>
      <c r="T9676" t="b">
        <v>1</v>
      </c>
    </row>
    <row r="9677" spans="1:20" x14ac:dyDescent="0.25">
      <c r="A9677" t="s">
        <v>259</v>
      </c>
      <c r="B9677" t="s">
        <v>260</v>
      </c>
      <c r="C9677" t="s">
        <v>294</v>
      </c>
      <c r="D9677" t="s">
        <v>4772</v>
      </c>
      <c r="E9677" t="s">
        <v>1496</v>
      </c>
      <c r="F9677" t="s">
        <v>1497</v>
      </c>
      <c r="G9677" t="s">
        <v>1497</v>
      </c>
      <c r="H9677">
        <v>2.88</v>
      </c>
      <c r="I9677" t="s">
        <v>265</v>
      </c>
      <c r="J9677" t="s">
        <v>242</v>
      </c>
      <c r="K9677" t="s">
        <v>243</v>
      </c>
      <c r="L9677" t="s">
        <v>244</v>
      </c>
      <c r="M9677">
        <v>0</v>
      </c>
      <c r="N9677">
        <v>2.88</v>
      </c>
      <c r="O9677" t="s">
        <v>290</v>
      </c>
      <c r="P9677" t="s">
        <v>17338</v>
      </c>
      <c r="Q9677" t="s">
        <v>4775</v>
      </c>
      <c r="R9677" t="s">
        <v>17339</v>
      </c>
      <c r="S9677" t="s">
        <v>270</v>
      </c>
      <c r="T9677" t="b">
        <v>1</v>
      </c>
    </row>
    <row r="9678" spans="1:20" x14ac:dyDescent="0.25">
      <c r="A9678" t="s">
        <v>259</v>
      </c>
      <c r="B9678" t="s">
        <v>260</v>
      </c>
      <c r="C9678" t="s">
        <v>237</v>
      </c>
      <c r="D9678" t="s">
        <v>1621</v>
      </c>
      <c r="E9678" t="s">
        <v>2025</v>
      </c>
      <c r="F9678" t="s">
        <v>2026</v>
      </c>
      <c r="G9678" t="s">
        <v>2026</v>
      </c>
      <c r="H9678">
        <v>8.3000000000000004E-2</v>
      </c>
      <c r="I9678" t="s">
        <v>265</v>
      </c>
      <c r="J9678" t="s">
        <v>242</v>
      </c>
      <c r="K9678" t="s">
        <v>243</v>
      </c>
      <c r="L9678" t="s">
        <v>244</v>
      </c>
      <c r="M9678">
        <v>0</v>
      </c>
      <c r="N9678">
        <v>8.3000000000000004E-2</v>
      </c>
      <c r="O9678" t="s">
        <v>446</v>
      </c>
      <c r="P9678" t="s">
        <v>17340</v>
      </c>
      <c r="Q9678" t="s">
        <v>1625</v>
      </c>
      <c r="R9678" t="s">
        <v>17341</v>
      </c>
      <c r="S9678" t="s">
        <v>270</v>
      </c>
      <c r="T9678" t="b">
        <v>1</v>
      </c>
    </row>
    <row r="9679" spans="1:20" x14ac:dyDescent="0.25">
      <c r="A9679" t="s">
        <v>259</v>
      </c>
      <c r="B9679" t="s">
        <v>260</v>
      </c>
      <c r="C9679" t="s">
        <v>294</v>
      </c>
      <c r="D9679" t="s">
        <v>1621</v>
      </c>
      <c r="E9679" t="s">
        <v>2025</v>
      </c>
      <c r="F9679" t="s">
        <v>2026</v>
      </c>
      <c r="G9679" t="s">
        <v>2026</v>
      </c>
      <c r="H9679">
        <v>7.3749999999999996E-2</v>
      </c>
      <c r="I9679" t="s">
        <v>265</v>
      </c>
      <c r="J9679" t="s">
        <v>242</v>
      </c>
      <c r="K9679" t="s">
        <v>243</v>
      </c>
      <c r="L9679" t="s">
        <v>244</v>
      </c>
      <c r="M9679">
        <v>0</v>
      </c>
      <c r="N9679">
        <v>7.3749999999999996E-2</v>
      </c>
      <c r="O9679" t="s">
        <v>446</v>
      </c>
      <c r="P9679" t="s">
        <v>17340</v>
      </c>
      <c r="Q9679" t="s">
        <v>1625</v>
      </c>
      <c r="R9679" t="s">
        <v>17341</v>
      </c>
      <c r="S9679" t="s">
        <v>270</v>
      </c>
      <c r="T9679" t="b">
        <v>1</v>
      </c>
    </row>
    <row r="9680" spans="1:20" x14ac:dyDescent="0.25">
      <c r="A9680" t="s">
        <v>259</v>
      </c>
      <c r="B9680" t="s">
        <v>260</v>
      </c>
      <c r="C9680" t="s">
        <v>237</v>
      </c>
      <c r="D9680" t="s">
        <v>2468</v>
      </c>
      <c r="E9680" t="s">
        <v>6202</v>
      </c>
      <c r="F9680" t="s">
        <v>16283</v>
      </c>
      <c r="G9680" t="s">
        <v>16284</v>
      </c>
      <c r="H9680">
        <v>4.5330000000000004</v>
      </c>
      <c r="I9680" t="s">
        <v>265</v>
      </c>
      <c r="J9680" t="s">
        <v>242</v>
      </c>
      <c r="K9680" t="s">
        <v>243</v>
      </c>
      <c r="L9680" t="s">
        <v>244</v>
      </c>
      <c r="M9680">
        <v>0</v>
      </c>
      <c r="N9680">
        <v>4.5330000000000004</v>
      </c>
      <c r="O9680" t="s">
        <v>266</v>
      </c>
      <c r="P9680" t="s">
        <v>17342</v>
      </c>
      <c r="Q9680" t="s">
        <v>2473</v>
      </c>
      <c r="R9680" t="s">
        <v>17343</v>
      </c>
      <c r="S9680" t="s">
        <v>270</v>
      </c>
      <c r="T9680" t="b">
        <v>1</v>
      </c>
    </row>
    <row r="9681" spans="1:20" x14ac:dyDescent="0.25">
      <c r="A9681" t="s">
        <v>259</v>
      </c>
      <c r="B9681" t="s">
        <v>260</v>
      </c>
      <c r="C9681" t="s">
        <v>294</v>
      </c>
      <c r="D9681" t="s">
        <v>2468</v>
      </c>
      <c r="E9681" t="s">
        <v>6202</v>
      </c>
      <c r="F9681" t="s">
        <v>16283</v>
      </c>
      <c r="G9681" t="s">
        <v>16284</v>
      </c>
      <c r="H9681">
        <v>1.383</v>
      </c>
      <c r="I9681" t="s">
        <v>265</v>
      </c>
      <c r="J9681" t="s">
        <v>242</v>
      </c>
      <c r="K9681" t="s">
        <v>243</v>
      </c>
      <c r="L9681" t="s">
        <v>244</v>
      </c>
      <c r="M9681">
        <v>0</v>
      </c>
      <c r="N9681">
        <v>1.383</v>
      </c>
      <c r="O9681" t="s">
        <v>266</v>
      </c>
      <c r="P9681" t="s">
        <v>17342</v>
      </c>
      <c r="Q9681" t="s">
        <v>2473</v>
      </c>
      <c r="R9681" t="s">
        <v>17343</v>
      </c>
      <c r="S9681" t="s">
        <v>270</v>
      </c>
      <c r="T9681" t="b">
        <v>1</v>
      </c>
    </row>
    <row r="9682" spans="1:20" x14ac:dyDescent="0.25">
      <c r="A9682" t="s">
        <v>236</v>
      </c>
      <c r="B9682" t="s">
        <v>236</v>
      </c>
      <c r="C9682" t="s">
        <v>237</v>
      </c>
      <c r="D9682" t="s">
        <v>566</v>
      </c>
      <c r="E9682" t="s">
        <v>251</v>
      </c>
      <c r="F9682" t="s">
        <v>479</v>
      </c>
      <c r="G9682" t="s">
        <v>8767</v>
      </c>
      <c r="H9682">
        <v>0.13</v>
      </c>
      <c r="I9682" t="s">
        <v>254</v>
      </c>
      <c r="J9682" t="s">
        <v>242</v>
      </c>
      <c r="K9682" t="s">
        <v>243</v>
      </c>
      <c r="L9682" t="s">
        <v>244</v>
      </c>
      <c r="M9682">
        <v>0</v>
      </c>
      <c r="N9682">
        <v>0.13</v>
      </c>
      <c r="O9682" t="s">
        <v>255</v>
      </c>
      <c r="P9682" t="s">
        <v>17344</v>
      </c>
      <c r="Q9682" t="s">
        <v>571</v>
      </c>
      <c r="R9682" t="s">
        <v>3571</v>
      </c>
      <c r="S9682" t="s">
        <v>249</v>
      </c>
      <c r="T9682" t="b">
        <v>1</v>
      </c>
    </row>
    <row r="9683" spans="1:20" x14ac:dyDescent="0.25">
      <c r="A9683" t="s">
        <v>236</v>
      </c>
      <c r="B9683" t="s">
        <v>236</v>
      </c>
      <c r="C9683" t="s">
        <v>237</v>
      </c>
      <c r="D9683" t="s">
        <v>314</v>
      </c>
      <c r="F9683" t="s">
        <v>791</v>
      </c>
      <c r="G9683" t="s">
        <v>906</v>
      </c>
      <c r="H9683">
        <v>4.0000000000000001E-3</v>
      </c>
      <c r="I9683" t="s">
        <v>254</v>
      </c>
      <c r="J9683" t="s">
        <v>242</v>
      </c>
      <c r="K9683" t="s">
        <v>243</v>
      </c>
      <c r="L9683" t="s">
        <v>244</v>
      </c>
      <c r="M9683">
        <v>0</v>
      </c>
      <c r="N9683">
        <v>4.0000000000000001E-3</v>
      </c>
      <c r="O9683" t="s">
        <v>569</v>
      </c>
      <c r="P9683" t="s">
        <v>2303</v>
      </c>
      <c r="Q9683" t="s">
        <v>318</v>
      </c>
      <c r="R9683" t="s">
        <v>1217</v>
      </c>
      <c r="S9683" t="s">
        <v>249</v>
      </c>
      <c r="T9683" t="b">
        <v>0</v>
      </c>
    </row>
    <row r="9684" spans="1:20" x14ac:dyDescent="0.25">
      <c r="A9684" t="s">
        <v>259</v>
      </c>
      <c r="B9684" t="s">
        <v>260</v>
      </c>
      <c r="C9684" t="s">
        <v>237</v>
      </c>
      <c r="D9684" t="s">
        <v>1687</v>
      </c>
      <c r="E9684" t="s">
        <v>8761</v>
      </c>
      <c r="F9684" t="s">
        <v>16465</v>
      </c>
      <c r="G9684" t="s">
        <v>16466</v>
      </c>
      <c r="H9684">
        <v>5.5599999999999997E-2</v>
      </c>
      <c r="I9684" t="s">
        <v>265</v>
      </c>
      <c r="J9684" t="s">
        <v>242</v>
      </c>
      <c r="K9684" t="s">
        <v>243</v>
      </c>
      <c r="L9684" t="s">
        <v>244</v>
      </c>
      <c r="M9684">
        <v>0</v>
      </c>
      <c r="N9684">
        <v>5.5599999999999997E-2</v>
      </c>
      <c r="O9684" t="s">
        <v>372</v>
      </c>
      <c r="P9684" t="s">
        <v>17345</v>
      </c>
      <c r="Q9684" t="s">
        <v>1692</v>
      </c>
      <c r="R9684" t="s">
        <v>17346</v>
      </c>
      <c r="S9684" t="s">
        <v>270</v>
      </c>
      <c r="T9684" t="b">
        <v>1</v>
      </c>
    </row>
    <row r="9685" spans="1:20" x14ac:dyDescent="0.25">
      <c r="A9685" t="s">
        <v>259</v>
      </c>
      <c r="B9685" t="s">
        <v>260</v>
      </c>
      <c r="C9685" t="s">
        <v>294</v>
      </c>
      <c r="D9685" t="s">
        <v>1687</v>
      </c>
      <c r="E9685" t="s">
        <v>8761</v>
      </c>
      <c r="F9685" t="s">
        <v>16465</v>
      </c>
      <c r="G9685" t="s">
        <v>16466</v>
      </c>
      <c r="H9685">
        <v>3.7349E-2</v>
      </c>
      <c r="I9685" t="s">
        <v>265</v>
      </c>
      <c r="J9685" t="s">
        <v>242</v>
      </c>
      <c r="K9685" t="s">
        <v>243</v>
      </c>
      <c r="L9685" t="s">
        <v>244</v>
      </c>
      <c r="M9685">
        <v>0</v>
      </c>
      <c r="N9685">
        <v>3.7349E-2</v>
      </c>
      <c r="O9685" t="s">
        <v>266</v>
      </c>
      <c r="P9685" t="s">
        <v>17345</v>
      </c>
      <c r="Q9685" t="s">
        <v>1692</v>
      </c>
      <c r="R9685" t="s">
        <v>17346</v>
      </c>
      <c r="S9685" t="s">
        <v>270</v>
      </c>
      <c r="T9685" t="b">
        <v>1</v>
      </c>
    </row>
    <row r="9686" spans="1:20" x14ac:dyDescent="0.25">
      <c r="A9686" t="s">
        <v>259</v>
      </c>
      <c r="B9686" t="s">
        <v>260</v>
      </c>
      <c r="C9686" t="s">
        <v>237</v>
      </c>
      <c r="D9686" t="s">
        <v>399</v>
      </c>
      <c r="E9686" t="s">
        <v>6939</v>
      </c>
      <c r="F9686" t="s">
        <v>12622</v>
      </c>
      <c r="G9686" t="s">
        <v>12623</v>
      </c>
      <c r="H9686">
        <v>0.54200000000000004</v>
      </c>
      <c r="I9686" t="s">
        <v>265</v>
      </c>
      <c r="J9686" t="s">
        <v>242</v>
      </c>
      <c r="K9686" t="s">
        <v>243</v>
      </c>
      <c r="L9686" t="s">
        <v>244</v>
      </c>
      <c r="M9686">
        <v>0</v>
      </c>
      <c r="N9686">
        <v>0.54200000000000004</v>
      </c>
      <c r="O9686" t="s">
        <v>266</v>
      </c>
      <c r="P9686" t="s">
        <v>17347</v>
      </c>
      <c r="Q9686" t="s">
        <v>404</v>
      </c>
      <c r="R9686" t="s">
        <v>17348</v>
      </c>
      <c r="S9686" t="s">
        <v>270</v>
      </c>
      <c r="T9686" t="b">
        <v>1</v>
      </c>
    </row>
    <row r="9687" spans="1:20" x14ac:dyDescent="0.25">
      <c r="A9687" t="s">
        <v>236</v>
      </c>
      <c r="B9687" t="s">
        <v>236</v>
      </c>
      <c r="C9687" t="s">
        <v>237</v>
      </c>
      <c r="D9687" t="s">
        <v>250</v>
      </c>
      <c r="E9687" t="s">
        <v>251</v>
      </c>
      <c r="F9687" t="s">
        <v>459</v>
      </c>
      <c r="G9687" t="s">
        <v>460</v>
      </c>
      <c r="H9687">
        <v>0</v>
      </c>
      <c r="I9687" t="s">
        <v>241</v>
      </c>
      <c r="J9687" t="s">
        <v>242</v>
      </c>
      <c r="K9687" t="s">
        <v>243</v>
      </c>
      <c r="L9687" t="s">
        <v>244</v>
      </c>
      <c r="M9687">
        <v>0</v>
      </c>
      <c r="N9687">
        <v>0</v>
      </c>
      <c r="O9687" t="s">
        <v>255</v>
      </c>
      <c r="P9687" t="s">
        <v>17349</v>
      </c>
      <c r="Q9687" t="s">
        <v>257</v>
      </c>
      <c r="R9687" t="s">
        <v>2039</v>
      </c>
      <c r="S9687" t="s">
        <v>249</v>
      </c>
      <c r="T9687" t="b">
        <v>1</v>
      </c>
    </row>
    <row r="9688" spans="1:20" x14ac:dyDescent="0.25">
      <c r="A9688" t="s">
        <v>236</v>
      </c>
      <c r="B9688" t="s">
        <v>236</v>
      </c>
      <c r="C9688" t="s">
        <v>237</v>
      </c>
      <c r="D9688" t="s">
        <v>566</v>
      </c>
      <c r="F9688" t="s">
        <v>393</v>
      </c>
      <c r="G9688" t="s">
        <v>2992</v>
      </c>
      <c r="H9688">
        <v>0.01</v>
      </c>
      <c r="I9688" t="s">
        <v>241</v>
      </c>
      <c r="J9688" t="s">
        <v>242</v>
      </c>
      <c r="K9688" t="s">
        <v>243</v>
      </c>
      <c r="L9688" t="s">
        <v>244</v>
      </c>
      <c r="M9688">
        <v>0</v>
      </c>
      <c r="N9688">
        <v>0.01</v>
      </c>
      <c r="O9688" t="s">
        <v>2720</v>
      </c>
      <c r="P9688" t="s">
        <v>5895</v>
      </c>
      <c r="Q9688" t="s">
        <v>571</v>
      </c>
      <c r="R9688" t="s">
        <v>1423</v>
      </c>
      <c r="S9688" t="s">
        <v>249</v>
      </c>
      <c r="T9688" t="b">
        <v>0</v>
      </c>
    </row>
    <row r="9689" spans="1:20" x14ac:dyDescent="0.25">
      <c r="A9689" t="s">
        <v>259</v>
      </c>
      <c r="B9689" t="s">
        <v>260</v>
      </c>
      <c r="C9689" t="s">
        <v>237</v>
      </c>
      <c r="D9689" t="s">
        <v>1352</v>
      </c>
      <c r="E9689" t="s">
        <v>3285</v>
      </c>
      <c r="F9689" t="s">
        <v>10453</v>
      </c>
      <c r="G9689" t="s">
        <v>10453</v>
      </c>
      <c r="H9689">
        <v>2.3800000000000002E-2</v>
      </c>
      <c r="I9689" t="s">
        <v>265</v>
      </c>
      <c r="J9689" t="s">
        <v>242</v>
      </c>
      <c r="K9689" t="s">
        <v>243</v>
      </c>
      <c r="L9689" t="s">
        <v>244</v>
      </c>
      <c r="M9689">
        <v>0</v>
      </c>
      <c r="N9689">
        <v>2.3800000000000002E-2</v>
      </c>
      <c r="O9689" t="s">
        <v>446</v>
      </c>
      <c r="P9689" t="s">
        <v>17350</v>
      </c>
      <c r="Q9689" t="s">
        <v>1356</v>
      </c>
      <c r="R9689" t="s">
        <v>17351</v>
      </c>
      <c r="S9689" t="s">
        <v>270</v>
      </c>
      <c r="T9689" t="b">
        <v>1</v>
      </c>
    </row>
    <row r="9690" spans="1:20" x14ac:dyDescent="0.25">
      <c r="A9690" t="s">
        <v>259</v>
      </c>
      <c r="B9690" t="s">
        <v>260</v>
      </c>
      <c r="C9690" t="s">
        <v>237</v>
      </c>
      <c r="D9690" t="s">
        <v>627</v>
      </c>
      <c r="E9690" t="s">
        <v>10098</v>
      </c>
      <c r="F9690" t="s">
        <v>15792</v>
      </c>
      <c r="G9690" t="s">
        <v>15792</v>
      </c>
      <c r="H9690">
        <v>2.3039999999999998</v>
      </c>
      <c r="I9690" t="s">
        <v>265</v>
      </c>
      <c r="J9690" t="s">
        <v>242</v>
      </c>
      <c r="K9690" t="s">
        <v>243</v>
      </c>
      <c r="L9690" t="s">
        <v>244</v>
      </c>
      <c r="M9690">
        <v>0</v>
      </c>
      <c r="N9690">
        <v>2.3039999999999998</v>
      </c>
      <c r="O9690" t="s">
        <v>324</v>
      </c>
      <c r="P9690" t="s">
        <v>8943</v>
      </c>
      <c r="Q9690" t="s">
        <v>631</v>
      </c>
      <c r="R9690" t="s">
        <v>17352</v>
      </c>
      <c r="S9690" t="s">
        <v>270</v>
      </c>
      <c r="T9690" t="b">
        <v>1</v>
      </c>
    </row>
    <row r="9691" spans="1:20" x14ac:dyDescent="0.25">
      <c r="A9691" t="s">
        <v>259</v>
      </c>
      <c r="B9691" t="s">
        <v>260</v>
      </c>
      <c r="C9691" t="s">
        <v>336</v>
      </c>
      <c r="D9691" t="s">
        <v>627</v>
      </c>
      <c r="E9691" t="s">
        <v>10098</v>
      </c>
      <c r="F9691" t="s">
        <v>15792</v>
      </c>
      <c r="G9691" t="s">
        <v>15792</v>
      </c>
      <c r="H9691">
        <v>11908</v>
      </c>
      <c r="I9691" t="s">
        <v>265</v>
      </c>
      <c r="J9691" t="s">
        <v>242</v>
      </c>
      <c r="K9691" t="s">
        <v>243</v>
      </c>
      <c r="L9691" t="s">
        <v>244</v>
      </c>
      <c r="M9691">
        <v>0</v>
      </c>
      <c r="N9691">
        <v>11908</v>
      </c>
      <c r="O9691" t="s">
        <v>324</v>
      </c>
      <c r="P9691" t="s">
        <v>8943</v>
      </c>
      <c r="Q9691" t="s">
        <v>631</v>
      </c>
      <c r="R9691" t="s">
        <v>17353</v>
      </c>
      <c r="S9691" t="s">
        <v>270</v>
      </c>
      <c r="T9691" t="b">
        <v>1</v>
      </c>
    </row>
    <row r="9692" spans="1:20" x14ac:dyDescent="0.25">
      <c r="A9692" t="s">
        <v>259</v>
      </c>
      <c r="B9692" t="s">
        <v>260</v>
      </c>
      <c r="C9692" t="s">
        <v>336</v>
      </c>
      <c r="D9692" t="s">
        <v>627</v>
      </c>
      <c r="E9692" t="s">
        <v>10098</v>
      </c>
      <c r="F9692" t="s">
        <v>15792</v>
      </c>
      <c r="G9692" t="s">
        <v>15792</v>
      </c>
      <c r="H9692">
        <v>23009</v>
      </c>
      <c r="I9692" t="s">
        <v>265</v>
      </c>
      <c r="J9692" t="s">
        <v>242</v>
      </c>
      <c r="K9692" t="s">
        <v>243</v>
      </c>
      <c r="L9692" t="s">
        <v>244</v>
      </c>
      <c r="M9692">
        <v>0</v>
      </c>
      <c r="N9692">
        <v>23009</v>
      </c>
      <c r="O9692" t="s">
        <v>324</v>
      </c>
      <c r="P9692" t="s">
        <v>8943</v>
      </c>
      <c r="Q9692" t="s">
        <v>631</v>
      </c>
      <c r="R9692" t="s">
        <v>17354</v>
      </c>
      <c r="S9692" t="s">
        <v>270</v>
      </c>
      <c r="T9692" t="b">
        <v>1</v>
      </c>
    </row>
    <row r="9693" spans="1:20" x14ac:dyDescent="0.25">
      <c r="A9693" t="s">
        <v>259</v>
      </c>
      <c r="B9693" t="s">
        <v>260</v>
      </c>
      <c r="C9693" t="s">
        <v>237</v>
      </c>
      <c r="D9693" t="s">
        <v>4818</v>
      </c>
      <c r="E9693" t="s">
        <v>7266</v>
      </c>
      <c r="F9693" t="s">
        <v>12638</v>
      </c>
      <c r="G9693" t="s">
        <v>12639</v>
      </c>
      <c r="H9693">
        <v>0.22720000000000001</v>
      </c>
      <c r="I9693" t="s">
        <v>265</v>
      </c>
      <c r="J9693" t="s">
        <v>242</v>
      </c>
      <c r="K9693" t="s">
        <v>243</v>
      </c>
      <c r="L9693" t="s">
        <v>244</v>
      </c>
      <c r="M9693">
        <v>0</v>
      </c>
      <c r="N9693">
        <v>0.22720000000000001</v>
      </c>
      <c r="O9693" t="s">
        <v>446</v>
      </c>
      <c r="P9693" t="s">
        <v>17355</v>
      </c>
      <c r="Q9693" t="s">
        <v>4820</v>
      </c>
      <c r="R9693" t="s">
        <v>17356</v>
      </c>
      <c r="S9693" t="s">
        <v>270</v>
      </c>
      <c r="T9693" t="b">
        <v>1</v>
      </c>
    </row>
    <row r="9694" spans="1:20" x14ac:dyDescent="0.25">
      <c r="A9694" t="s">
        <v>259</v>
      </c>
      <c r="B9694" t="s">
        <v>260</v>
      </c>
      <c r="C9694" t="s">
        <v>294</v>
      </c>
      <c r="D9694" t="s">
        <v>4818</v>
      </c>
      <c r="E9694" t="s">
        <v>7266</v>
      </c>
      <c r="F9694" t="s">
        <v>12638</v>
      </c>
      <c r="G9694" t="s">
        <v>12639</v>
      </c>
      <c r="H9694">
        <v>0.15359999999999999</v>
      </c>
      <c r="I9694" t="s">
        <v>265</v>
      </c>
      <c r="J9694" t="s">
        <v>242</v>
      </c>
      <c r="K9694" t="s">
        <v>243</v>
      </c>
      <c r="L9694" t="s">
        <v>244</v>
      </c>
      <c r="M9694">
        <v>0</v>
      </c>
      <c r="N9694">
        <v>0.15359999999999999</v>
      </c>
      <c r="O9694" t="s">
        <v>446</v>
      </c>
      <c r="P9694" t="s">
        <v>17355</v>
      </c>
      <c r="Q9694" t="s">
        <v>4820</v>
      </c>
      <c r="R9694" t="s">
        <v>17356</v>
      </c>
      <c r="S9694" t="s">
        <v>270</v>
      </c>
      <c r="T9694" t="b">
        <v>1</v>
      </c>
    </row>
    <row r="9695" spans="1:20" x14ac:dyDescent="0.25">
      <c r="A9695" t="s">
        <v>259</v>
      </c>
      <c r="B9695" t="s">
        <v>260</v>
      </c>
      <c r="C9695" t="s">
        <v>237</v>
      </c>
      <c r="D9695" t="s">
        <v>962</v>
      </c>
      <c r="E9695" t="s">
        <v>2269</v>
      </c>
      <c r="F9695" t="s">
        <v>2269</v>
      </c>
      <c r="G9695" t="s">
        <v>6053</v>
      </c>
      <c r="H9695">
        <v>6.2880000000000003</v>
      </c>
      <c r="I9695" t="s">
        <v>265</v>
      </c>
      <c r="J9695" t="s">
        <v>242</v>
      </c>
      <c r="K9695" t="s">
        <v>243</v>
      </c>
      <c r="L9695" t="s">
        <v>244</v>
      </c>
      <c r="M9695">
        <v>0</v>
      </c>
      <c r="N9695">
        <v>6.2880000000000003</v>
      </c>
      <c r="O9695" t="s">
        <v>266</v>
      </c>
      <c r="P9695" t="s">
        <v>17357</v>
      </c>
      <c r="Q9695" t="s">
        <v>967</v>
      </c>
      <c r="R9695" t="s">
        <v>17358</v>
      </c>
      <c r="S9695" t="s">
        <v>270</v>
      </c>
      <c r="T9695" t="b">
        <v>1</v>
      </c>
    </row>
    <row r="9696" spans="1:20" x14ac:dyDescent="0.25">
      <c r="A9696" t="s">
        <v>259</v>
      </c>
      <c r="B9696" t="s">
        <v>260</v>
      </c>
      <c r="C9696" t="s">
        <v>336</v>
      </c>
      <c r="D9696" t="s">
        <v>962</v>
      </c>
      <c r="E9696" t="s">
        <v>2269</v>
      </c>
      <c r="F9696" t="s">
        <v>2269</v>
      </c>
      <c r="G9696" t="s">
        <v>6053</v>
      </c>
      <c r="H9696">
        <v>44066</v>
      </c>
      <c r="I9696" t="s">
        <v>265</v>
      </c>
      <c r="J9696" t="s">
        <v>242</v>
      </c>
      <c r="K9696" t="s">
        <v>243</v>
      </c>
      <c r="L9696" t="s">
        <v>244</v>
      </c>
      <c r="M9696">
        <v>0</v>
      </c>
      <c r="N9696">
        <v>44066</v>
      </c>
      <c r="O9696" t="s">
        <v>266</v>
      </c>
      <c r="P9696" t="s">
        <v>17357</v>
      </c>
      <c r="Q9696" t="s">
        <v>967</v>
      </c>
      <c r="R9696" t="s">
        <v>17359</v>
      </c>
      <c r="S9696" t="s">
        <v>270</v>
      </c>
      <c r="T9696" t="b">
        <v>1</v>
      </c>
    </row>
    <row r="9697" spans="1:20" x14ac:dyDescent="0.25">
      <c r="A9697" t="s">
        <v>259</v>
      </c>
      <c r="B9697" t="s">
        <v>260</v>
      </c>
      <c r="C9697" t="s">
        <v>336</v>
      </c>
      <c r="D9697" t="s">
        <v>962</v>
      </c>
      <c r="E9697" t="s">
        <v>2269</v>
      </c>
      <c r="F9697" t="s">
        <v>2269</v>
      </c>
      <c r="G9697" t="s">
        <v>6053</v>
      </c>
      <c r="H9697">
        <v>99149</v>
      </c>
      <c r="I9697" t="s">
        <v>265</v>
      </c>
      <c r="J9697" t="s">
        <v>242</v>
      </c>
      <c r="K9697" t="s">
        <v>243</v>
      </c>
      <c r="L9697" t="s">
        <v>244</v>
      </c>
      <c r="M9697">
        <v>0</v>
      </c>
      <c r="N9697">
        <v>99149</v>
      </c>
      <c r="O9697" t="s">
        <v>266</v>
      </c>
      <c r="P9697" t="s">
        <v>17357</v>
      </c>
      <c r="Q9697" t="s">
        <v>967</v>
      </c>
      <c r="R9697" t="s">
        <v>17360</v>
      </c>
      <c r="S9697" t="s">
        <v>270</v>
      </c>
      <c r="T9697" t="b">
        <v>1</v>
      </c>
    </row>
    <row r="9698" spans="1:20" x14ac:dyDescent="0.25">
      <c r="A9698" t="s">
        <v>259</v>
      </c>
      <c r="B9698" t="s">
        <v>260</v>
      </c>
      <c r="C9698" t="s">
        <v>237</v>
      </c>
      <c r="D9698" t="s">
        <v>1489</v>
      </c>
      <c r="E9698" t="s">
        <v>444</v>
      </c>
      <c r="F9698" t="s">
        <v>14334</v>
      </c>
      <c r="G9698" t="s">
        <v>14334</v>
      </c>
      <c r="H9698">
        <v>0.38400000000000001</v>
      </c>
      <c r="I9698" t="s">
        <v>265</v>
      </c>
      <c r="J9698" t="s">
        <v>242</v>
      </c>
      <c r="K9698" t="s">
        <v>243</v>
      </c>
      <c r="L9698" t="s">
        <v>244</v>
      </c>
      <c r="M9698">
        <v>0</v>
      </c>
      <c r="N9698">
        <v>0.38400000000000001</v>
      </c>
      <c r="O9698" t="s">
        <v>576</v>
      </c>
      <c r="P9698" t="s">
        <v>17361</v>
      </c>
      <c r="Q9698" t="s">
        <v>1493</v>
      </c>
      <c r="R9698" t="s">
        <v>17362</v>
      </c>
      <c r="S9698" t="s">
        <v>270</v>
      </c>
      <c r="T9698" t="b">
        <v>1</v>
      </c>
    </row>
    <row r="9699" spans="1:20" x14ac:dyDescent="0.25">
      <c r="A9699" t="s">
        <v>259</v>
      </c>
      <c r="B9699" t="s">
        <v>260</v>
      </c>
      <c r="C9699" t="s">
        <v>336</v>
      </c>
      <c r="D9699" t="s">
        <v>1489</v>
      </c>
      <c r="E9699" t="s">
        <v>444</v>
      </c>
      <c r="F9699" t="s">
        <v>14334</v>
      </c>
      <c r="G9699" t="s">
        <v>14334</v>
      </c>
      <c r="H9699">
        <v>1985</v>
      </c>
      <c r="I9699" t="s">
        <v>265</v>
      </c>
      <c r="J9699" t="s">
        <v>242</v>
      </c>
      <c r="K9699" t="s">
        <v>243</v>
      </c>
      <c r="L9699" t="s">
        <v>244</v>
      </c>
      <c r="M9699">
        <v>0</v>
      </c>
      <c r="N9699">
        <v>1985</v>
      </c>
      <c r="O9699" t="s">
        <v>576</v>
      </c>
      <c r="P9699" t="s">
        <v>17361</v>
      </c>
      <c r="Q9699" t="s">
        <v>1493</v>
      </c>
      <c r="R9699" t="s">
        <v>17363</v>
      </c>
      <c r="S9699" t="s">
        <v>270</v>
      </c>
      <c r="T9699" t="b">
        <v>1</v>
      </c>
    </row>
    <row r="9700" spans="1:20" x14ac:dyDescent="0.25">
      <c r="A9700" t="s">
        <v>259</v>
      </c>
      <c r="B9700" t="s">
        <v>260</v>
      </c>
      <c r="C9700" t="s">
        <v>336</v>
      </c>
      <c r="D9700" t="s">
        <v>1489</v>
      </c>
      <c r="E9700" t="s">
        <v>444</v>
      </c>
      <c r="F9700" t="s">
        <v>14334</v>
      </c>
      <c r="G9700" t="s">
        <v>14334</v>
      </c>
      <c r="H9700">
        <v>3633</v>
      </c>
      <c r="I9700" t="s">
        <v>265</v>
      </c>
      <c r="J9700" t="s">
        <v>242</v>
      </c>
      <c r="K9700" t="s">
        <v>243</v>
      </c>
      <c r="L9700" t="s">
        <v>244</v>
      </c>
      <c r="M9700">
        <v>0</v>
      </c>
      <c r="N9700">
        <v>3633</v>
      </c>
      <c r="O9700" t="s">
        <v>576</v>
      </c>
      <c r="P9700" t="s">
        <v>17361</v>
      </c>
      <c r="Q9700" t="s">
        <v>1493</v>
      </c>
      <c r="R9700" t="s">
        <v>17364</v>
      </c>
      <c r="S9700" t="s">
        <v>270</v>
      </c>
      <c r="T9700" t="b">
        <v>1</v>
      </c>
    </row>
    <row r="9701" spans="1:20" x14ac:dyDescent="0.25">
      <c r="A9701" t="s">
        <v>259</v>
      </c>
      <c r="B9701" t="s">
        <v>260</v>
      </c>
      <c r="C9701" t="s">
        <v>237</v>
      </c>
      <c r="D9701" t="s">
        <v>1938</v>
      </c>
      <c r="E9701" t="s">
        <v>2168</v>
      </c>
      <c r="F9701" t="s">
        <v>2169</v>
      </c>
      <c r="G9701" t="s">
        <v>2169</v>
      </c>
      <c r="H9701">
        <v>0.126</v>
      </c>
      <c r="I9701" t="s">
        <v>265</v>
      </c>
      <c r="J9701" t="s">
        <v>242</v>
      </c>
      <c r="K9701" t="s">
        <v>243</v>
      </c>
      <c r="L9701" t="s">
        <v>244</v>
      </c>
      <c r="M9701">
        <v>0</v>
      </c>
      <c r="N9701">
        <v>0.126</v>
      </c>
      <c r="O9701" t="s">
        <v>310</v>
      </c>
      <c r="P9701" t="s">
        <v>17365</v>
      </c>
      <c r="Q9701" t="s">
        <v>1942</v>
      </c>
      <c r="R9701" t="s">
        <v>17366</v>
      </c>
      <c r="S9701" t="s">
        <v>270</v>
      </c>
      <c r="T9701" t="b">
        <v>1</v>
      </c>
    </row>
    <row r="9702" spans="1:20" x14ac:dyDescent="0.25">
      <c r="A9702" t="s">
        <v>259</v>
      </c>
      <c r="B9702" t="s">
        <v>260</v>
      </c>
      <c r="C9702" t="s">
        <v>237</v>
      </c>
      <c r="D9702" t="s">
        <v>956</v>
      </c>
      <c r="E9702" t="s">
        <v>1203</v>
      </c>
      <c r="F9702" t="s">
        <v>17367</v>
      </c>
      <c r="G9702" t="s">
        <v>17367</v>
      </c>
      <c r="H9702">
        <v>0.38043199999999999</v>
      </c>
      <c r="I9702" t="s">
        <v>265</v>
      </c>
      <c r="J9702" t="s">
        <v>242</v>
      </c>
      <c r="K9702" t="s">
        <v>243</v>
      </c>
      <c r="L9702" t="s">
        <v>244</v>
      </c>
      <c r="M9702">
        <v>0</v>
      </c>
      <c r="N9702">
        <v>0.38043199999999999</v>
      </c>
      <c r="O9702" t="s">
        <v>372</v>
      </c>
      <c r="P9702" t="s">
        <v>17368</v>
      </c>
      <c r="Q9702" t="s">
        <v>960</v>
      </c>
      <c r="R9702" t="s">
        <v>17369</v>
      </c>
      <c r="S9702" t="s">
        <v>270</v>
      </c>
      <c r="T9702" t="b">
        <v>1</v>
      </c>
    </row>
    <row r="9703" spans="1:20" x14ac:dyDescent="0.25">
      <c r="A9703" t="s">
        <v>259</v>
      </c>
      <c r="B9703" t="s">
        <v>260</v>
      </c>
      <c r="C9703" t="s">
        <v>294</v>
      </c>
      <c r="D9703" t="s">
        <v>956</v>
      </c>
      <c r="E9703" t="s">
        <v>1203</v>
      </c>
      <c r="F9703" t="s">
        <v>17367</v>
      </c>
      <c r="G9703" t="s">
        <v>17367</v>
      </c>
      <c r="H9703">
        <v>0.14399999999999999</v>
      </c>
      <c r="I9703" t="s">
        <v>265</v>
      </c>
      <c r="J9703" t="s">
        <v>242</v>
      </c>
      <c r="K9703" t="s">
        <v>243</v>
      </c>
      <c r="L9703" t="s">
        <v>244</v>
      </c>
      <c r="M9703">
        <v>0</v>
      </c>
      <c r="N9703">
        <v>0.14399999999999999</v>
      </c>
      <c r="O9703" t="s">
        <v>372</v>
      </c>
      <c r="P9703" t="s">
        <v>17368</v>
      </c>
      <c r="Q9703" t="s">
        <v>960</v>
      </c>
      <c r="R9703" t="s">
        <v>17369</v>
      </c>
      <c r="S9703" t="s">
        <v>270</v>
      </c>
      <c r="T9703" t="b">
        <v>1</v>
      </c>
    </row>
    <row r="9704" spans="1:20" x14ac:dyDescent="0.25">
      <c r="A9704" t="s">
        <v>236</v>
      </c>
      <c r="B9704" t="s">
        <v>236</v>
      </c>
      <c r="C9704" t="s">
        <v>237</v>
      </c>
      <c r="D9704" t="s">
        <v>483</v>
      </c>
      <c r="F9704" t="s">
        <v>544</v>
      </c>
      <c r="G9704" t="s">
        <v>3752</v>
      </c>
      <c r="H9704">
        <v>5.1999999999999998E-3</v>
      </c>
      <c r="I9704" t="s">
        <v>254</v>
      </c>
      <c r="J9704" t="s">
        <v>242</v>
      </c>
      <c r="K9704" t="s">
        <v>243</v>
      </c>
      <c r="L9704" t="s">
        <v>244</v>
      </c>
      <c r="M9704">
        <v>0</v>
      </c>
      <c r="N9704">
        <v>5.1999999999999998E-3</v>
      </c>
      <c r="O9704" t="s">
        <v>486</v>
      </c>
      <c r="P9704" t="s">
        <v>5115</v>
      </c>
      <c r="Q9704" t="s">
        <v>488</v>
      </c>
      <c r="R9704" t="s">
        <v>1916</v>
      </c>
      <c r="S9704" t="s">
        <v>249</v>
      </c>
      <c r="T9704" t="b">
        <v>0</v>
      </c>
    </row>
    <row r="9705" spans="1:20" x14ac:dyDescent="0.25">
      <c r="A9705" t="s">
        <v>259</v>
      </c>
      <c r="B9705" t="s">
        <v>260</v>
      </c>
      <c r="C9705" t="s">
        <v>237</v>
      </c>
      <c r="D9705" t="s">
        <v>496</v>
      </c>
      <c r="E9705" t="s">
        <v>1729</v>
      </c>
      <c r="F9705" t="s">
        <v>8307</v>
      </c>
      <c r="G9705" t="s">
        <v>8307</v>
      </c>
      <c r="H9705">
        <v>0.30299999999999999</v>
      </c>
      <c r="I9705" t="s">
        <v>265</v>
      </c>
      <c r="J9705" t="s">
        <v>242</v>
      </c>
      <c r="K9705" t="s">
        <v>243</v>
      </c>
      <c r="L9705" t="s">
        <v>244</v>
      </c>
      <c r="M9705">
        <v>0</v>
      </c>
      <c r="N9705">
        <v>0.30299999999999999</v>
      </c>
      <c r="O9705" t="s">
        <v>446</v>
      </c>
      <c r="P9705" t="s">
        <v>17370</v>
      </c>
      <c r="Q9705" t="s">
        <v>500</v>
      </c>
      <c r="R9705" t="s">
        <v>17371</v>
      </c>
      <c r="S9705" t="s">
        <v>270</v>
      </c>
      <c r="T9705" t="b">
        <v>1</v>
      </c>
    </row>
    <row r="9706" spans="1:20" x14ac:dyDescent="0.25">
      <c r="A9706" t="s">
        <v>236</v>
      </c>
      <c r="B9706" t="s">
        <v>236</v>
      </c>
      <c r="C9706" t="s">
        <v>237</v>
      </c>
      <c r="D9706" t="s">
        <v>238</v>
      </c>
      <c r="F9706" t="s">
        <v>757</v>
      </c>
      <c r="G9706" t="s">
        <v>1597</v>
      </c>
      <c r="H9706">
        <v>0.02</v>
      </c>
      <c r="I9706" t="s">
        <v>241</v>
      </c>
      <c r="J9706" t="s">
        <v>242</v>
      </c>
      <c r="K9706" t="s">
        <v>243</v>
      </c>
      <c r="L9706" t="s">
        <v>244</v>
      </c>
      <c r="M9706">
        <v>0</v>
      </c>
      <c r="N9706">
        <v>0.02</v>
      </c>
      <c r="O9706" t="s">
        <v>1598</v>
      </c>
      <c r="P9706" t="s">
        <v>1599</v>
      </c>
      <c r="Q9706" t="s">
        <v>247</v>
      </c>
      <c r="R9706" t="s">
        <v>761</v>
      </c>
      <c r="S9706" t="s">
        <v>249</v>
      </c>
      <c r="T9706" t="b">
        <v>0</v>
      </c>
    </row>
    <row r="9707" spans="1:20" x14ac:dyDescent="0.25">
      <c r="A9707" t="s">
        <v>236</v>
      </c>
      <c r="B9707" t="s">
        <v>236</v>
      </c>
      <c r="C9707" t="s">
        <v>237</v>
      </c>
      <c r="D9707" t="s">
        <v>552</v>
      </c>
      <c r="F9707" t="s">
        <v>6864</v>
      </c>
      <c r="G9707" t="s">
        <v>17372</v>
      </c>
      <c r="H9707">
        <v>1.83</v>
      </c>
      <c r="I9707" t="s">
        <v>492</v>
      </c>
      <c r="J9707" t="s">
        <v>242</v>
      </c>
      <c r="K9707" t="s">
        <v>243</v>
      </c>
      <c r="L9707" t="s">
        <v>244</v>
      </c>
      <c r="M9707">
        <v>0</v>
      </c>
      <c r="N9707">
        <v>1.83</v>
      </c>
      <c r="O9707" t="s">
        <v>590</v>
      </c>
      <c r="P9707" t="s">
        <v>17373</v>
      </c>
      <c r="Q9707" t="s">
        <v>556</v>
      </c>
      <c r="R9707" t="s">
        <v>6867</v>
      </c>
      <c r="S9707" t="s">
        <v>249</v>
      </c>
      <c r="T9707" t="b">
        <v>1</v>
      </c>
    </row>
    <row r="9708" spans="1:20" x14ac:dyDescent="0.25">
      <c r="A9708" t="s">
        <v>236</v>
      </c>
      <c r="B9708" t="s">
        <v>236</v>
      </c>
      <c r="C9708" t="s">
        <v>237</v>
      </c>
      <c r="D9708" t="s">
        <v>362</v>
      </c>
      <c r="F9708" t="s">
        <v>2702</v>
      </c>
      <c r="G9708" t="s">
        <v>364</v>
      </c>
      <c r="H9708">
        <v>3.6000000000000002E-4</v>
      </c>
      <c r="I9708" t="s">
        <v>254</v>
      </c>
      <c r="J9708" t="s">
        <v>242</v>
      </c>
      <c r="K9708" t="s">
        <v>243</v>
      </c>
      <c r="L9708" t="s">
        <v>244</v>
      </c>
      <c r="M9708">
        <v>0</v>
      </c>
      <c r="N9708">
        <v>3.6000000000000002E-4</v>
      </c>
      <c r="O9708" t="s">
        <v>365</v>
      </c>
      <c r="P9708" t="s">
        <v>366</v>
      </c>
      <c r="Q9708" t="s">
        <v>367</v>
      </c>
      <c r="R9708" t="s">
        <v>3499</v>
      </c>
      <c r="S9708" t="s">
        <v>249</v>
      </c>
      <c r="T9708" t="b">
        <v>0</v>
      </c>
    </row>
    <row r="9709" spans="1:20" x14ac:dyDescent="0.25">
      <c r="A9709" t="s">
        <v>259</v>
      </c>
      <c r="B9709" t="s">
        <v>382</v>
      </c>
      <c r="C9709" t="s">
        <v>237</v>
      </c>
      <c r="D9709" t="s">
        <v>2188</v>
      </c>
      <c r="F9709" t="s">
        <v>7538</v>
      </c>
      <c r="G9709" t="s">
        <v>7538</v>
      </c>
      <c r="H9709">
        <v>0.26</v>
      </c>
      <c r="I9709" t="s">
        <v>265</v>
      </c>
      <c r="J9709" t="s">
        <v>242</v>
      </c>
      <c r="K9709" t="s">
        <v>243</v>
      </c>
      <c r="L9709" t="s">
        <v>244</v>
      </c>
      <c r="M9709">
        <v>0</v>
      </c>
      <c r="N9709">
        <v>0.26</v>
      </c>
      <c r="O9709" t="s">
        <v>324</v>
      </c>
      <c r="P9709" t="s">
        <v>17374</v>
      </c>
      <c r="Q9709" t="s">
        <v>2191</v>
      </c>
      <c r="R9709" t="s">
        <v>17375</v>
      </c>
      <c r="S9709" t="s">
        <v>390</v>
      </c>
      <c r="T9709" t="b">
        <v>1</v>
      </c>
    </row>
    <row r="9710" spans="1:20" x14ac:dyDescent="0.25">
      <c r="A9710" t="s">
        <v>259</v>
      </c>
      <c r="B9710" t="s">
        <v>382</v>
      </c>
      <c r="C9710" t="s">
        <v>294</v>
      </c>
      <c r="D9710" t="s">
        <v>2188</v>
      </c>
      <c r="F9710" t="s">
        <v>7538</v>
      </c>
      <c r="G9710" t="s">
        <v>7538</v>
      </c>
      <c r="H9710">
        <v>6.7699999999999996E-2</v>
      </c>
      <c r="I9710" t="s">
        <v>265</v>
      </c>
      <c r="J9710" t="s">
        <v>242</v>
      </c>
      <c r="K9710" t="s">
        <v>243</v>
      </c>
      <c r="L9710" t="s">
        <v>244</v>
      </c>
      <c r="M9710">
        <v>0</v>
      </c>
      <c r="N9710">
        <v>6.7699999999999996E-2</v>
      </c>
      <c r="O9710" t="s">
        <v>324</v>
      </c>
      <c r="P9710" t="s">
        <v>17374</v>
      </c>
      <c r="Q9710" t="s">
        <v>2191</v>
      </c>
      <c r="R9710" t="s">
        <v>17375</v>
      </c>
      <c r="S9710" t="s">
        <v>390</v>
      </c>
      <c r="T9710" t="b">
        <v>1</v>
      </c>
    </row>
    <row r="9711" spans="1:20" x14ac:dyDescent="0.25">
      <c r="A9711" t="s">
        <v>259</v>
      </c>
      <c r="B9711" t="s">
        <v>260</v>
      </c>
      <c r="C9711" t="s">
        <v>237</v>
      </c>
      <c r="D9711" t="s">
        <v>2340</v>
      </c>
      <c r="E9711" t="s">
        <v>8903</v>
      </c>
      <c r="F9711" t="s">
        <v>12251</v>
      </c>
      <c r="G9711" t="s">
        <v>12252</v>
      </c>
      <c r="H9711">
        <v>0.434</v>
      </c>
      <c r="I9711" t="s">
        <v>265</v>
      </c>
      <c r="J9711" t="s">
        <v>242</v>
      </c>
      <c r="K9711" t="s">
        <v>243</v>
      </c>
      <c r="L9711" t="s">
        <v>244</v>
      </c>
      <c r="M9711">
        <v>0</v>
      </c>
      <c r="N9711">
        <v>0.434</v>
      </c>
      <c r="O9711" t="s">
        <v>2901</v>
      </c>
      <c r="P9711" t="s">
        <v>17376</v>
      </c>
      <c r="Q9711" t="s">
        <v>2345</v>
      </c>
      <c r="R9711" t="s">
        <v>17377</v>
      </c>
      <c r="S9711" t="s">
        <v>270</v>
      </c>
      <c r="T9711" t="b">
        <v>1</v>
      </c>
    </row>
    <row r="9712" spans="1:20" x14ac:dyDescent="0.25">
      <c r="A9712" t="s">
        <v>259</v>
      </c>
      <c r="B9712" t="s">
        <v>260</v>
      </c>
      <c r="C9712" t="s">
        <v>237</v>
      </c>
      <c r="D9712" t="s">
        <v>2206</v>
      </c>
      <c r="E9712" t="s">
        <v>4994</v>
      </c>
      <c r="F9712" t="s">
        <v>17378</v>
      </c>
      <c r="G9712" t="s">
        <v>17378</v>
      </c>
      <c r="H9712">
        <v>3.8399999999999997E-2</v>
      </c>
      <c r="I9712" t="s">
        <v>265</v>
      </c>
      <c r="J9712" t="s">
        <v>242</v>
      </c>
      <c r="K9712" t="s">
        <v>243</v>
      </c>
      <c r="L9712" t="s">
        <v>244</v>
      </c>
      <c r="M9712">
        <v>0</v>
      </c>
      <c r="N9712">
        <v>3.8399999999999997E-2</v>
      </c>
      <c r="O9712" t="s">
        <v>324</v>
      </c>
      <c r="P9712" s="18" t="s">
        <v>10800</v>
      </c>
      <c r="Q9712" t="s">
        <v>2210</v>
      </c>
      <c r="R9712" t="s">
        <v>17379</v>
      </c>
      <c r="S9712" t="s">
        <v>270</v>
      </c>
      <c r="T9712" t="b">
        <v>0</v>
      </c>
    </row>
    <row r="9713" spans="1:20" x14ac:dyDescent="0.25">
      <c r="A9713" t="s">
        <v>259</v>
      </c>
      <c r="B9713" t="s">
        <v>260</v>
      </c>
      <c r="C9713" t="s">
        <v>237</v>
      </c>
      <c r="D9713" t="s">
        <v>2380</v>
      </c>
      <c r="E9713" t="s">
        <v>2381</v>
      </c>
      <c r="F9713" t="s">
        <v>11247</v>
      </c>
      <c r="G9713" t="s">
        <v>11248</v>
      </c>
      <c r="H9713">
        <v>3.44E-2</v>
      </c>
      <c r="I9713" t="s">
        <v>265</v>
      </c>
      <c r="J9713" t="s">
        <v>242</v>
      </c>
      <c r="K9713" t="s">
        <v>243</v>
      </c>
      <c r="L9713" t="s">
        <v>244</v>
      </c>
      <c r="M9713">
        <v>0</v>
      </c>
      <c r="N9713">
        <v>3.44E-2</v>
      </c>
      <c r="O9713" t="s">
        <v>1258</v>
      </c>
      <c r="P9713" t="s">
        <v>17380</v>
      </c>
      <c r="Q9713" t="s">
        <v>2384</v>
      </c>
      <c r="R9713" t="s">
        <v>17381</v>
      </c>
      <c r="S9713" t="s">
        <v>270</v>
      </c>
      <c r="T9713" t="b">
        <v>1</v>
      </c>
    </row>
    <row r="9714" spans="1:20" x14ac:dyDescent="0.25">
      <c r="A9714" t="s">
        <v>259</v>
      </c>
      <c r="B9714" t="s">
        <v>260</v>
      </c>
      <c r="C9714" t="s">
        <v>237</v>
      </c>
      <c r="D9714" t="s">
        <v>1173</v>
      </c>
      <c r="E9714" t="s">
        <v>918</v>
      </c>
      <c r="F9714" t="s">
        <v>918</v>
      </c>
      <c r="G9714" t="s">
        <v>5425</v>
      </c>
      <c r="H9714">
        <v>4.944</v>
      </c>
      <c r="I9714" t="s">
        <v>265</v>
      </c>
      <c r="J9714" t="s">
        <v>242</v>
      </c>
      <c r="K9714" t="s">
        <v>243</v>
      </c>
      <c r="L9714" t="s">
        <v>244</v>
      </c>
      <c r="M9714">
        <v>0</v>
      </c>
      <c r="N9714">
        <v>4.944</v>
      </c>
      <c r="O9714" t="s">
        <v>331</v>
      </c>
      <c r="P9714" t="s">
        <v>17382</v>
      </c>
      <c r="Q9714" t="s">
        <v>1177</v>
      </c>
      <c r="R9714" t="s">
        <v>17383</v>
      </c>
      <c r="S9714" t="s">
        <v>270</v>
      </c>
      <c r="T9714" t="b">
        <v>1</v>
      </c>
    </row>
    <row r="9715" spans="1:20" x14ac:dyDescent="0.25">
      <c r="A9715" t="s">
        <v>259</v>
      </c>
      <c r="B9715" t="s">
        <v>260</v>
      </c>
      <c r="C9715" t="s">
        <v>336</v>
      </c>
      <c r="D9715" t="s">
        <v>1173</v>
      </c>
      <c r="E9715" t="s">
        <v>918</v>
      </c>
      <c r="F9715" t="s">
        <v>918</v>
      </c>
      <c r="G9715" t="s">
        <v>5425</v>
      </c>
      <c r="H9715">
        <v>25553</v>
      </c>
      <c r="I9715" t="s">
        <v>265</v>
      </c>
      <c r="J9715" t="s">
        <v>242</v>
      </c>
      <c r="K9715" t="s">
        <v>243</v>
      </c>
      <c r="L9715" t="s">
        <v>244</v>
      </c>
      <c r="M9715">
        <v>0</v>
      </c>
      <c r="N9715">
        <v>25553</v>
      </c>
      <c r="O9715" t="s">
        <v>324</v>
      </c>
      <c r="P9715" t="s">
        <v>17382</v>
      </c>
      <c r="Q9715" t="s">
        <v>1177</v>
      </c>
      <c r="R9715" t="s">
        <v>17384</v>
      </c>
      <c r="S9715" t="s">
        <v>270</v>
      </c>
      <c r="T9715" t="b">
        <v>1</v>
      </c>
    </row>
    <row r="9716" spans="1:20" x14ac:dyDescent="0.25">
      <c r="A9716" t="s">
        <v>259</v>
      </c>
      <c r="B9716" t="s">
        <v>260</v>
      </c>
      <c r="C9716" t="s">
        <v>336</v>
      </c>
      <c r="D9716" t="s">
        <v>1173</v>
      </c>
      <c r="E9716" t="s">
        <v>918</v>
      </c>
      <c r="F9716" t="s">
        <v>918</v>
      </c>
      <c r="G9716" t="s">
        <v>5425</v>
      </c>
      <c r="H9716">
        <v>49373</v>
      </c>
      <c r="I9716" t="s">
        <v>265</v>
      </c>
      <c r="J9716" t="s">
        <v>242</v>
      </c>
      <c r="K9716" t="s">
        <v>243</v>
      </c>
      <c r="L9716" t="s">
        <v>244</v>
      </c>
      <c r="M9716">
        <v>0</v>
      </c>
      <c r="N9716">
        <v>49373</v>
      </c>
      <c r="O9716" t="s">
        <v>324</v>
      </c>
      <c r="P9716" t="s">
        <v>17382</v>
      </c>
      <c r="Q9716" t="s">
        <v>1177</v>
      </c>
      <c r="R9716" t="s">
        <v>17385</v>
      </c>
      <c r="S9716" t="s">
        <v>270</v>
      </c>
      <c r="T9716" t="b">
        <v>1</v>
      </c>
    </row>
    <row r="9717" spans="1:20" x14ac:dyDescent="0.25">
      <c r="A9717" t="s">
        <v>259</v>
      </c>
      <c r="B9717" t="s">
        <v>260</v>
      </c>
      <c r="C9717" t="s">
        <v>237</v>
      </c>
      <c r="D9717" t="s">
        <v>1740</v>
      </c>
      <c r="E9717" t="s">
        <v>1741</v>
      </c>
      <c r="F9717" t="s">
        <v>12719</v>
      </c>
      <c r="G9717" t="s">
        <v>12719</v>
      </c>
      <c r="H9717">
        <v>2.2799999999999998</v>
      </c>
      <c r="I9717" t="s">
        <v>265</v>
      </c>
      <c r="J9717" t="s">
        <v>242</v>
      </c>
      <c r="K9717" t="s">
        <v>243</v>
      </c>
      <c r="L9717" t="s">
        <v>244</v>
      </c>
      <c r="M9717">
        <v>0</v>
      </c>
      <c r="N9717">
        <v>2.2799999999999998</v>
      </c>
      <c r="O9717" t="s">
        <v>562</v>
      </c>
      <c r="P9717" t="s">
        <v>17386</v>
      </c>
      <c r="Q9717" t="s">
        <v>1744</v>
      </c>
      <c r="R9717" t="s">
        <v>17387</v>
      </c>
      <c r="S9717" t="s">
        <v>270</v>
      </c>
      <c r="T9717" t="b">
        <v>1</v>
      </c>
    </row>
    <row r="9718" spans="1:20" x14ac:dyDescent="0.25">
      <c r="A9718" t="s">
        <v>259</v>
      </c>
      <c r="B9718" t="s">
        <v>260</v>
      </c>
      <c r="C9718" t="s">
        <v>336</v>
      </c>
      <c r="D9718" t="s">
        <v>1740</v>
      </c>
      <c r="E9718" t="s">
        <v>1741</v>
      </c>
      <c r="F9718" t="s">
        <v>12719</v>
      </c>
      <c r="G9718" t="s">
        <v>12719</v>
      </c>
      <c r="H9718">
        <v>16977</v>
      </c>
      <c r="I9718" t="s">
        <v>265</v>
      </c>
      <c r="J9718" t="s">
        <v>242</v>
      </c>
      <c r="K9718" t="s">
        <v>243</v>
      </c>
      <c r="L9718" t="s">
        <v>244</v>
      </c>
      <c r="M9718">
        <v>0</v>
      </c>
      <c r="N9718">
        <v>16977</v>
      </c>
      <c r="O9718" t="s">
        <v>927</v>
      </c>
      <c r="P9718" t="s">
        <v>17386</v>
      </c>
      <c r="Q9718" t="s">
        <v>1744</v>
      </c>
      <c r="R9718" t="s">
        <v>17388</v>
      </c>
      <c r="S9718" t="s">
        <v>270</v>
      </c>
      <c r="T9718" t="b">
        <v>1</v>
      </c>
    </row>
    <row r="9719" spans="1:20" x14ac:dyDescent="0.25">
      <c r="A9719" t="s">
        <v>259</v>
      </c>
      <c r="B9719" t="s">
        <v>260</v>
      </c>
      <c r="C9719" t="s">
        <v>336</v>
      </c>
      <c r="D9719" t="s">
        <v>1740</v>
      </c>
      <c r="E9719" t="s">
        <v>1741</v>
      </c>
      <c r="F9719" t="s">
        <v>12719</v>
      </c>
      <c r="G9719" t="s">
        <v>12719</v>
      </c>
      <c r="H9719">
        <v>41943</v>
      </c>
      <c r="I9719" t="s">
        <v>265</v>
      </c>
      <c r="J9719" t="s">
        <v>242</v>
      </c>
      <c r="K9719" t="s">
        <v>243</v>
      </c>
      <c r="L9719" t="s">
        <v>244</v>
      </c>
      <c r="M9719">
        <v>0</v>
      </c>
      <c r="N9719">
        <v>41943</v>
      </c>
      <c r="O9719" t="s">
        <v>927</v>
      </c>
      <c r="P9719" t="s">
        <v>17386</v>
      </c>
      <c r="Q9719" t="s">
        <v>1744</v>
      </c>
      <c r="R9719" t="s">
        <v>17389</v>
      </c>
      <c r="S9719" t="s">
        <v>270</v>
      </c>
      <c r="T9719" t="b">
        <v>1</v>
      </c>
    </row>
    <row r="9720" spans="1:20" x14ac:dyDescent="0.25">
      <c r="A9720" t="s">
        <v>236</v>
      </c>
      <c r="B9720" t="s">
        <v>236</v>
      </c>
      <c r="C9720" t="s">
        <v>237</v>
      </c>
      <c r="D9720" t="s">
        <v>250</v>
      </c>
      <c r="F9720" t="s">
        <v>757</v>
      </c>
      <c r="G9720" t="s">
        <v>2308</v>
      </c>
      <c r="H9720">
        <v>0.27300000000000002</v>
      </c>
      <c r="I9720">
        <v>100</v>
      </c>
      <c r="J9720" t="s">
        <v>242</v>
      </c>
      <c r="K9720" t="s">
        <v>243</v>
      </c>
      <c r="L9720" t="s">
        <v>244</v>
      </c>
      <c r="M9720">
        <v>0</v>
      </c>
      <c r="N9720">
        <v>0.27300000000000002</v>
      </c>
      <c r="O9720" t="s">
        <v>546</v>
      </c>
      <c r="P9720" t="s">
        <v>17119</v>
      </c>
      <c r="Q9720" t="s">
        <v>257</v>
      </c>
      <c r="R9720" t="s">
        <v>2545</v>
      </c>
      <c r="S9720" t="s">
        <v>249</v>
      </c>
      <c r="T9720" t="b">
        <v>0</v>
      </c>
    </row>
    <row r="9721" spans="1:20" x14ac:dyDescent="0.25">
      <c r="A9721" t="s">
        <v>259</v>
      </c>
      <c r="B9721" t="s">
        <v>260</v>
      </c>
      <c r="C9721" t="s">
        <v>237</v>
      </c>
      <c r="D9721" t="s">
        <v>869</v>
      </c>
      <c r="E9721" t="s">
        <v>3059</v>
      </c>
      <c r="F9721" t="s">
        <v>6496</v>
      </c>
      <c r="G9721" t="s">
        <v>6496</v>
      </c>
      <c r="H9721">
        <v>0.109</v>
      </c>
      <c r="I9721" t="s">
        <v>265</v>
      </c>
      <c r="J9721" t="s">
        <v>242</v>
      </c>
      <c r="K9721" t="s">
        <v>243</v>
      </c>
      <c r="L9721" t="s">
        <v>244</v>
      </c>
      <c r="M9721">
        <v>0</v>
      </c>
      <c r="N9721">
        <v>0.109</v>
      </c>
      <c r="O9721" t="s">
        <v>372</v>
      </c>
      <c r="P9721" t="s">
        <v>17390</v>
      </c>
      <c r="Q9721" t="s">
        <v>873</v>
      </c>
      <c r="R9721" t="s">
        <v>17391</v>
      </c>
      <c r="S9721" t="s">
        <v>270</v>
      </c>
      <c r="T9721" t="b">
        <v>1</v>
      </c>
    </row>
    <row r="9722" spans="1:20" x14ac:dyDescent="0.25">
      <c r="A9722" t="s">
        <v>259</v>
      </c>
      <c r="B9722" t="s">
        <v>260</v>
      </c>
      <c r="C9722" t="s">
        <v>237</v>
      </c>
      <c r="D9722" t="s">
        <v>2690</v>
      </c>
      <c r="E9722" t="s">
        <v>3986</v>
      </c>
      <c r="F9722" t="s">
        <v>3987</v>
      </c>
      <c r="G9722" t="s">
        <v>3988</v>
      </c>
      <c r="H9722">
        <v>1.0820000000000001</v>
      </c>
      <c r="I9722" t="s">
        <v>265</v>
      </c>
      <c r="J9722" t="s">
        <v>242</v>
      </c>
      <c r="K9722" t="s">
        <v>243</v>
      </c>
      <c r="L9722" t="s">
        <v>244</v>
      </c>
      <c r="M9722">
        <v>0</v>
      </c>
      <c r="N9722">
        <v>1.0820000000000001</v>
      </c>
      <c r="O9722" t="s">
        <v>310</v>
      </c>
      <c r="P9722" t="s">
        <v>17392</v>
      </c>
      <c r="Q9722" t="s">
        <v>2694</v>
      </c>
      <c r="R9722" t="s">
        <v>17393</v>
      </c>
      <c r="S9722" t="s">
        <v>270</v>
      </c>
      <c r="T9722" t="b">
        <v>1</v>
      </c>
    </row>
    <row r="9723" spans="1:20" x14ac:dyDescent="0.25">
      <c r="A9723" t="s">
        <v>259</v>
      </c>
      <c r="B9723" t="s">
        <v>260</v>
      </c>
      <c r="C9723" t="s">
        <v>294</v>
      </c>
      <c r="D9723" t="s">
        <v>2690</v>
      </c>
      <c r="E9723" t="s">
        <v>3986</v>
      </c>
      <c r="F9723" t="s">
        <v>3987</v>
      </c>
      <c r="G9723" t="s">
        <v>3988</v>
      </c>
      <c r="H9723">
        <v>0.246</v>
      </c>
      <c r="I9723" t="s">
        <v>265</v>
      </c>
      <c r="J9723" t="s">
        <v>242</v>
      </c>
      <c r="K9723" t="s">
        <v>243</v>
      </c>
      <c r="L9723" t="s">
        <v>244</v>
      </c>
      <c r="M9723">
        <v>0</v>
      </c>
      <c r="N9723">
        <v>0.246</v>
      </c>
      <c r="O9723" t="s">
        <v>310</v>
      </c>
      <c r="P9723" t="s">
        <v>17392</v>
      </c>
      <c r="Q9723" t="s">
        <v>2694</v>
      </c>
      <c r="R9723" t="s">
        <v>17393</v>
      </c>
      <c r="S9723" t="s">
        <v>270</v>
      </c>
      <c r="T9723" t="b">
        <v>1</v>
      </c>
    </row>
    <row r="9724" spans="1:20" x14ac:dyDescent="0.25">
      <c r="A9724" t="s">
        <v>259</v>
      </c>
      <c r="B9724" t="s">
        <v>260</v>
      </c>
      <c r="C9724" t="s">
        <v>237</v>
      </c>
      <c r="D9724" t="s">
        <v>762</v>
      </c>
      <c r="E9724" t="s">
        <v>2052</v>
      </c>
      <c r="F9724" t="s">
        <v>12702</v>
      </c>
      <c r="G9724" t="s">
        <v>12703</v>
      </c>
      <c r="H9724">
        <v>4.1529999999999996</v>
      </c>
      <c r="I9724" t="s">
        <v>265</v>
      </c>
      <c r="J9724" t="s">
        <v>242</v>
      </c>
      <c r="K9724" t="s">
        <v>243</v>
      </c>
      <c r="L9724" t="s">
        <v>244</v>
      </c>
      <c r="M9724">
        <v>0</v>
      </c>
      <c r="N9724">
        <v>4.1529999999999996</v>
      </c>
      <c r="O9724" t="s">
        <v>266</v>
      </c>
      <c r="P9724" t="s">
        <v>17394</v>
      </c>
      <c r="Q9724" t="s">
        <v>766</v>
      </c>
      <c r="R9724" t="s">
        <v>17395</v>
      </c>
      <c r="S9724" t="s">
        <v>270</v>
      </c>
      <c r="T9724" t="b">
        <v>1</v>
      </c>
    </row>
    <row r="9725" spans="1:20" x14ac:dyDescent="0.25">
      <c r="A9725" t="s">
        <v>259</v>
      </c>
      <c r="B9725" t="s">
        <v>260</v>
      </c>
      <c r="C9725" t="s">
        <v>294</v>
      </c>
      <c r="D9725" t="s">
        <v>762</v>
      </c>
      <c r="E9725" t="s">
        <v>2052</v>
      </c>
      <c r="F9725" t="s">
        <v>12702</v>
      </c>
      <c r="G9725" t="s">
        <v>12703</v>
      </c>
      <c r="H9725">
        <v>1.1930000000000001</v>
      </c>
      <c r="I9725" t="s">
        <v>265</v>
      </c>
      <c r="J9725" t="s">
        <v>242</v>
      </c>
      <c r="K9725" t="s">
        <v>243</v>
      </c>
      <c r="L9725" t="s">
        <v>244</v>
      </c>
      <c r="M9725">
        <v>0</v>
      </c>
      <c r="N9725">
        <v>1.1930000000000001</v>
      </c>
      <c r="O9725" t="s">
        <v>266</v>
      </c>
      <c r="P9725" t="s">
        <v>17394</v>
      </c>
      <c r="Q9725" t="s">
        <v>766</v>
      </c>
      <c r="R9725" t="s">
        <v>17395</v>
      </c>
      <c r="S9725" t="s">
        <v>270</v>
      </c>
      <c r="T9725" t="b">
        <v>1</v>
      </c>
    </row>
    <row r="9726" spans="1:20" x14ac:dyDescent="0.25">
      <c r="A9726" t="s">
        <v>236</v>
      </c>
      <c r="B9726" t="s">
        <v>615</v>
      </c>
      <c r="C9726" t="s">
        <v>336</v>
      </c>
      <c r="D9726" t="s">
        <v>4941</v>
      </c>
      <c r="E9726" t="s">
        <v>17396</v>
      </c>
      <c r="F9726" t="s">
        <v>17397</v>
      </c>
      <c r="G9726" t="s">
        <v>17398</v>
      </c>
      <c r="H9726">
        <v>302285</v>
      </c>
      <c r="I9726" t="s">
        <v>618</v>
      </c>
      <c r="J9726" t="s">
        <v>242</v>
      </c>
      <c r="K9726" t="s">
        <v>243</v>
      </c>
      <c r="L9726" t="s">
        <v>244</v>
      </c>
      <c r="M9726">
        <v>0</v>
      </c>
      <c r="N9726">
        <v>302285</v>
      </c>
      <c r="O9726" t="s">
        <v>844</v>
      </c>
      <c r="P9726" t="s">
        <v>11502</v>
      </c>
      <c r="Q9726" t="s">
        <v>4946</v>
      </c>
      <c r="R9726" t="s">
        <v>17399</v>
      </c>
      <c r="S9726" t="s">
        <v>623</v>
      </c>
      <c r="T9726" t="b">
        <v>0</v>
      </c>
    </row>
    <row r="9727" spans="1:20" x14ac:dyDescent="0.25">
      <c r="A9727" t="s">
        <v>259</v>
      </c>
      <c r="B9727" t="s">
        <v>260</v>
      </c>
      <c r="C9727" t="s">
        <v>237</v>
      </c>
      <c r="D9727" t="s">
        <v>2534</v>
      </c>
      <c r="E9727" t="s">
        <v>6254</v>
      </c>
      <c r="F9727" t="s">
        <v>16704</v>
      </c>
      <c r="G9727" t="s">
        <v>16704</v>
      </c>
      <c r="H9727">
        <v>4.2480000000000002</v>
      </c>
      <c r="I9727" t="s">
        <v>265</v>
      </c>
      <c r="J9727" t="s">
        <v>242</v>
      </c>
      <c r="K9727" t="s">
        <v>243</v>
      </c>
      <c r="L9727" t="s">
        <v>244</v>
      </c>
      <c r="M9727">
        <v>0</v>
      </c>
      <c r="N9727">
        <v>4.2480000000000002</v>
      </c>
      <c r="O9727" t="s">
        <v>576</v>
      </c>
      <c r="P9727" t="s">
        <v>17400</v>
      </c>
      <c r="Q9727" t="s">
        <v>2538</v>
      </c>
      <c r="R9727" t="s">
        <v>17401</v>
      </c>
      <c r="S9727" t="s">
        <v>270</v>
      </c>
      <c r="T9727" t="b">
        <v>1</v>
      </c>
    </row>
    <row r="9728" spans="1:20" x14ac:dyDescent="0.25">
      <c r="A9728" t="s">
        <v>259</v>
      </c>
      <c r="B9728" t="s">
        <v>260</v>
      </c>
      <c r="C9728" t="s">
        <v>294</v>
      </c>
      <c r="D9728" t="s">
        <v>2534</v>
      </c>
      <c r="E9728" t="s">
        <v>6254</v>
      </c>
      <c r="F9728" t="s">
        <v>16704</v>
      </c>
      <c r="G9728" t="s">
        <v>16704</v>
      </c>
      <c r="H9728">
        <v>2.04</v>
      </c>
      <c r="I9728" t="s">
        <v>265</v>
      </c>
      <c r="J9728" t="s">
        <v>242</v>
      </c>
      <c r="K9728" t="s">
        <v>243</v>
      </c>
      <c r="L9728" t="s">
        <v>244</v>
      </c>
      <c r="M9728">
        <v>0</v>
      </c>
      <c r="N9728">
        <v>2.04</v>
      </c>
      <c r="O9728" t="s">
        <v>576</v>
      </c>
      <c r="P9728" t="s">
        <v>17400</v>
      </c>
      <c r="Q9728" t="s">
        <v>2538</v>
      </c>
      <c r="R9728" t="s">
        <v>17401</v>
      </c>
      <c r="S9728" t="s">
        <v>270</v>
      </c>
      <c r="T9728" t="b">
        <v>1</v>
      </c>
    </row>
    <row r="9729" spans="1:20" x14ac:dyDescent="0.25">
      <c r="A9729" t="s">
        <v>259</v>
      </c>
      <c r="B9729" t="s">
        <v>260</v>
      </c>
      <c r="C9729" t="s">
        <v>237</v>
      </c>
      <c r="D9729" t="s">
        <v>1838</v>
      </c>
      <c r="E9729" t="s">
        <v>2525</v>
      </c>
      <c r="F9729" t="s">
        <v>3403</v>
      </c>
      <c r="G9729" t="s">
        <v>3403</v>
      </c>
      <c r="H9729">
        <v>2.4220000000000002</v>
      </c>
      <c r="I9729" t="s">
        <v>265</v>
      </c>
      <c r="J9729" t="s">
        <v>242</v>
      </c>
      <c r="K9729" t="s">
        <v>243</v>
      </c>
      <c r="L9729" t="s">
        <v>244</v>
      </c>
      <c r="M9729">
        <v>0</v>
      </c>
      <c r="N9729">
        <v>2.4220000000000002</v>
      </c>
      <c r="O9729" t="s">
        <v>952</v>
      </c>
      <c r="P9729" t="s">
        <v>17402</v>
      </c>
      <c r="Q9729" t="s">
        <v>1842</v>
      </c>
      <c r="R9729" t="s">
        <v>17403</v>
      </c>
      <c r="S9729" t="s">
        <v>270</v>
      </c>
      <c r="T9729" t="b">
        <v>1</v>
      </c>
    </row>
    <row r="9730" spans="1:20" x14ac:dyDescent="0.25">
      <c r="A9730" t="s">
        <v>259</v>
      </c>
      <c r="B9730" t="s">
        <v>1669</v>
      </c>
      <c r="C9730" t="s">
        <v>237</v>
      </c>
      <c r="D9730" t="s">
        <v>1670</v>
      </c>
      <c r="F9730" t="s">
        <v>1671</v>
      </c>
      <c r="G9730" t="s">
        <v>17404</v>
      </c>
      <c r="H9730">
        <v>0.17299999999999999</v>
      </c>
      <c r="I9730" t="s">
        <v>265</v>
      </c>
      <c r="J9730" t="s">
        <v>242</v>
      </c>
      <c r="K9730" t="s">
        <v>243</v>
      </c>
      <c r="L9730" t="s">
        <v>244</v>
      </c>
      <c r="M9730">
        <v>0</v>
      </c>
      <c r="N9730">
        <v>0.17299999999999999</v>
      </c>
      <c r="O9730" t="s">
        <v>1674</v>
      </c>
      <c r="P9730" t="s">
        <v>17405</v>
      </c>
      <c r="Q9730" t="s">
        <v>1676</v>
      </c>
      <c r="R9730" t="s">
        <v>1677</v>
      </c>
      <c r="S9730" t="s">
        <v>1678</v>
      </c>
      <c r="T9730" t="b">
        <v>1</v>
      </c>
    </row>
    <row r="9731" spans="1:20" x14ac:dyDescent="0.25">
      <c r="A9731" t="s">
        <v>259</v>
      </c>
      <c r="B9731" t="s">
        <v>260</v>
      </c>
      <c r="C9731" t="s">
        <v>237</v>
      </c>
      <c r="D9731" t="s">
        <v>1765</v>
      </c>
      <c r="E9731" t="s">
        <v>17406</v>
      </c>
      <c r="F9731" t="s">
        <v>10441</v>
      </c>
      <c r="G9731" t="s">
        <v>17407</v>
      </c>
      <c r="H9731">
        <v>0.29299999999999998</v>
      </c>
      <c r="I9731" t="s">
        <v>265</v>
      </c>
      <c r="J9731" t="s">
        <v>242</v>
      </c>
      <c r="K9731" t="s">
        <v>243</v>
      </c>
      <c r="L9731" t="s">
        <v>244</v>
      </c>
      <c r="M9731">
        <v>0</v>
      </c>
      <c r="N9731">
        <v>0.29299999999999998</v>
      </c>
      <c r="O9731" t="s">
        <v>1769</v>
      </c>
      <c r="P9731" t="s">
        <v>14806</v>
      </c>
      <c r="Q9731" t="s">
        <v>1771</v>
      </c>
      <c r="R9731" t="s">
        <v>17408</v>
      </c>
      <c r="S9731" t="s">
        <v>270</v>
      </c>
      <c r="T9731" t="b">
        <v>0</v>
      </c>
    </row>
    <row r="9732" spans="1:20" x14ac:dyDescent="0.25">
      <c r="A9732" t="s">
        <v>236</v>
      </c>
      <c r="B9732" t="s">
        <v>236</v>
      </c>
      <c r="C9732" t="s">
        <v>237</v>
      </c>
      <c r="D9732" t="s">
        <v>392</v>
      </c>
      <c r="E9732" t="s">
        <v>251</v>
      </c>
      <c r="F9732" t="s">
        <v>479</v>
      </c>
      <c r="G9732" t="s">
        <v>11790</v>
      </c>
      <c r="H9732">
        <v>3.5999999999999999E-3</v>
      </c>
      <c r="I9732" t="s">
        <v>241</v>
      </c>
      <c r="J9732" t="s">
        <v>242</v>
      </c>
      <c r="K9732" t="s">
        <v>243</v>
      </c>
      <c r="L9732" t="s">
        <v>244</v>
      </c>
      <c r="M9732">
        <v>0</v>
      </c>
      <c r="N9732">
        <v>3.5999999999999999E-3</v>
      </c>
      <c r="O9732" t="s">
        <v>255</v>
      </c>
      <c r="P9732" t="s">
        <v>17409</v>
      </c>
      <c r="Q9732" t="s">
        <v>397</v>
      </c>
      <c r="R9732" t="s">
        <v>4631</v>
      </c>
      <c r="S9732" t="s">
        <v>249</v>
      </c>
      <c r="T9732" t="b">
        <v>1</v>
      </c>
    </row>
    <row r="9733" spans="1:20" x14ac:dyDescent="0.25">
      <c r="A9733" t="s">
        <v>259</v>
      </c>
      <c r="B9733" t="s">
        <v>260</v>
      </c>
      <c r="C9733" t="s">
        <v>237</v>
      </c>
      <c r="D9733" t="s">
        <v>987</v>
      </c>
      <c r="E9733" t="s">
        <v>5622</v>
      </c>
      <c r="F9733" t="s">
        <v>7745</v>
      </c>
      <c r="G9733" t="s">
        <v>7745</v>
      </c>
      <c r="H9733">
        <v>0.20049600000000001</v>
      </c>
      <c r="I9733" t="s">
        <v>265</v>
      </c>
      <c r="J9733" t="s">
        <v>242</v>
      </c>
      <c r="K9733" t="s">
        <v>243</v>
      </c>
      <c r="L9733" t="s">
        <v>244</v>
      </c>
      <c r="M9733">
        <v>0</v>
      </c>
      <c r="N9733">
        <v>0.20049600000000001</v>
      </c>
      <c r="O9733" t="s">
        <v>372</v>
      </c>
      <c r="P9733" t="s">
        <v>17410</v>
      </c>
      <c r="Q9733" t="s">
        <v>992</v>
      </c>
      <c r="R9733" t="s">
        <v>17411</v>
      </c>
      <c r="S9733" t="s">
        <v>270</v>
      </c>
      <c r="T9733" t="b">
        <v>1</v>
      </c>
    </row>
    <row r="9734" spans="1:20" x14ac:dyDescent="0.25">
      <c r="A9734" t="s">
        <v>236</v>
      </c>
      <c r="B9734" t="s">
        <v>236</v>
      </c>
      <c r="C9734" t="s">
        <v>237</v>
      </c>
      <c r="D9734" t="s">
        <v>566</v>
      </c>
      <c r="F9734" t="s">
        <v>724</v>
      </c>
      <c r="G9734" t="s">
        <v>1303</v>
      </c>
      <c r="H9734">
        <v>6.5000000000000002E-2</v>
      </c>
      <c r="I9734">
        <v>100</v>
      </c>
      <c r="J9734" t="s">
        <v>242</v>
      </c>
      <c r="K9734" t="s">
        <v>243</v>
      </c>
      <c r="L9734" t="s">
        <v>244</v>
      </c>
      <c r="M9734">
        <v>0</v>
      </c>
      <c r="N9734">
        <v>6.5000000000000002E-2</v>
      </c>
      <c r="O9734" t="s">
        <v>569</v>
      </c>
      <c r="P9734" t="s">
        <v>3192</v>
      </c>
      <c r="Q9734" t="s">
        <v>571</v>
      </c>
      <c r="R9734" t="s">
        <v>7375</v>
      </c>
      <c r="S9734" t="s">
        <v>249</v>
      </c>
      <c r="T9734" t="b">
        <v>0</v>
      </c>
    </row>
    <row r="9735" spans="1:20" x14ac:dyDescent="0.25">
      <c r="A9735" t="s">
        <v>259</v>
      </c>
      <c r="B9735" t="s">
        <v>260</v>
      </c>
      <c r="C9735" t="s">
        <v>237</v>
      </c>
      <c r="D9735" t="s">
        <v>707</v>
      </c>
      <c r="E9735" t="s">
        <v>2376</v>
      </c>
      <c r="F9735" t="s">
        <v>2201</v>
      </c>
      <c r="G9735" t="s">
        <v>2201</v>
      </c>
      <c r="H9735">
        <v>0.371</v>
      </c>
      <c r="I9735" t="s">
        <v>265</v>
      </c>
      <c r="J9735" t="s">
        <v>242</v>
      </c>
      <c r="K9735" t="s">
        <v>243</v>
      </c>
      <c r="L9735" t="s">
        <v>244</v>
      </c>
      <c r="M9735">
        <v>0</v>
      </c>
      <c r="N9735">
        <v>0.371</v>
      </c>
      <c r="O9735" t="s">
        <v>1364</v>
      </c>
      <c r="P9735" t="s">
        <v>2202</v>
      </c>
      <c r="Q9735" t="s">
        <v>713</v>
      </c>
      <c r="R9735" t="s">
        <v>17412</v>
      </c>
      <c r="S9735" t="s">
        <v>270</v>
      </c>
      <c r="T9735" t="b">
        <v>0</v>
      </c>
    </row>
    <row r="9736" spans="1:20" x14ac:dyDescent="0.25">
      <c r="A9736" t="s">
        <v>259</v>
      </c>
      <c r="B9736" t="s">
        <v>260</v>
      </c>
      <c r="C9736" t="s">
        <v>336</v>
      </c>
      <c r="D9736" t="s">
        <v>707</v>
      </c>
      <c r="E9736" t="s">
        <v>2376</v>
      </c>
      <c r="F9736" t="s">
        <v>2201</v>
      </c>
      <c r="G9736" t="s">
        <v>2201</v>
      </c>
      <c r="H9736">
        <v>1545</v>
      </c>
      <c r="I9736" t="s">
        <v>265</v>
      </c>
      <c r="J9736" t="s">
        <v>242</v>
      </c>
      <c r="K9736" t="s">
        <v>243</v>
      </c>
      <c r="L9736" t="s">
        <v>244</v>
      </c>
      <c r="M9736">
        <v>0</v>
      </c>
      <c r="N9736">
        <v>1545</v>
      </c>
      <c r="O9736" t="s">
        <v>1212</v>
      </c>
      <c r="P9736" t="s">
        <v>2202</v>
      </c>
      <c r="Q9736" t="s">
        <v>713</v>
      </c>
      <c r="R9736" t="s">
        <v>17413</v>
      </c>
      <c r="S9736" t="s">
        <v>270</v>
      </c>
      <c r="T9736" t="b">
        <v>0</v>
      </c>
    </row>
    <row r="9737" spans="1:20" x14ac:dyDescent="0.25">
      <c r="A9737" t="s">
        <v>259</v>
      </c>
      <c r="B9737" t="s">
        <v>260</v>
      </c>
      <c r="C9737" t="s">
        <v>336</v>
      </c>
      <c r="D9737" t="s">
        <v>707</v>
      </c>
      <c r="E9737" t="s">
        <v>2376</v>
      </c>
      <c r="F9737" t="s">
        <v>2201</v>
      </c>
      <c r="G9737" t="s">
        <v>2201</v>
      </c>
      <c r="H9737">
        <v>3065</v>
      </c>
      <c r="I9737" t="s">
        <v>265</v>
      </c>
      <c r="J9737" t="s">
        <v>242</v>
      </c>
      <c r="K9737" t="s">
        <v>243</v>
      </c>
      <c r="L9737" t="s">
        <v>244</v>
      </c>
      <c r="M9737">
        <v>0</v>
      </c>
      <c r="N9737">
        <v>3065</v>
      </c>
      <c r="O9737" t="s">
        <v>1212</v>
      </c>
      <c r="P9737" t="s">
        <v>2202</v>
      </c>
      <c r="Q9737" t="s">
        <v>713</v>
      </c>
      <c r="R9737" t="s">
        <v>17414</v>
      </c>
      <c r="S9737" t="s">
        <v>270</v>
      </c>
      <c r="T9737" t="b">
        <v>0</v>
      </c>
    </row>
    <row r="9738" spans="1:20" x14ac:dyDescent="0.25">
      <c r="A9738" t="s">
        <v>259</v>
      </c>
      <c r="B9738" t="s">
        <v>260</v>
      </c>
      <c r="C9738" t="s">
        <v>237</v>
      </c>
      <c r="D9738" t="s">
        <v>869</v>
      </c>
      <c r="E9738" t="s">
        <v>13214</v>
      </c>
      <c r="F9738" t="s">
        <v>13683</v>
      </c>
      <c r="G9738" t="s">
        <v>13683</v>
      </c>
      <c r="H9738">
        <v>2.6240000000000001</v>
      </c>
      <c r="I9738" t="s">
        <v>265</v>
      </c>
      <c r="J9738" t="s">
        <v>242</v>
      </c>
      <c r="K9738" t="s">
        <v>243</v>
      </c>
      <c r="L9738" t="s">
        <v>244</v>
      </c>
      <c r="M9738">
        <v>0</v>
      </c>
      <c r="N9738">
        <v>2.6240000000000001</v>
      </c>
      <c r="O9738" t="s">
        <v>372</v>
      </c>
      <c r="P9738" t="s">
        <v>17415</v>
      </c>
      <c r="Q9738" t="s">
        <v>873</v>
      </c>
      <c r="R9738" t="s">
        <v>17416</v>
      </c>
      <c r="S9738" t="s">
        <v>270</v>
      </c>
      <c r="T9738" t="b">
        <v>1</v>
      </c>
    </row>
    <row r="9739" spans="1:20" x14ac:dyDescent="0.25">
      <c r="A9739" t="s">
        <v>259</v>
      </c>
      <c r="B9739" t="s">
        <v>260</v>
      </c>
      <c r="C9739" t="s">
        <v>237</v>
      </c>
      <c r="D9739" t="s">
        <v>656</v>
      </c>
      <c r="E9739" t="s">
        <v>2194</v>
      </c>
      <c r="F9739" t="s">
        <v>2194</v>
      </c>
      <c r="G9739" t="s">
        <v>2195</v>
      </c>
      <c r="H9739">
        <v>0.29799999999999999</v>
      </c>
      <c r="I9739" t="s">
        <v>265</v>
      </c>
      <c r="J9739" t="s">
        <v>242</v>
      </c>
      <c r="K9739" t="s">
        <v>243</v>
      </c>
      <c r="L9739" t="s">
        <v>244</v>
      </c>
      <c r="M9739">
        <v>0</v>
      </c>
      <c r="N9739">
        <v>0.29799999999999999</v>
      </c>
      <c r="O9739" t="s">
        <v>660</v>
      </c>
      <c r="P9739" t="s">
        <v>17417</v>
      </c>
      <c r="Q9739" t="s">
        <v>662</v>
      </c>
      <c r="R9739" t="s">
        <v>17418</v>
      </c>
      <c r="S9739" t="s">
        <v>270</v>
      </c>
      <c r="T9739" t="b">
        <v>1</v>
      </c>
    </row>
    <row r="9740" spans="1:20" x14ac:dyDescent="0.25">
      <c r="A9740" t="s">
        <v>259</v>
      </c>
      <c r="B9740" t="s">
        <v>260</v>
      </c>
      <c r="C9740" t="s">
        <v>336</v>
      </c>
      <c r="D9740" t="s">
        <v>656</v>
      </c>
      <c r="E9740" t="s">
        <v>2194</v>
      </c>
      <c r="F9740" t="s">
        <v>2194</v>
      </c>
      <c r="G9740" t="s">
        <v>2195</v>
      </c>
      <c r="H9740">
        <v>1540</v>
      </c>
      <c r="I9740" t="s">
        <v>265</v>
      </c>
      <c r="J9740" t="s">
        <v>242</v>
      </c>
      <c r="K9740" t="s">
        <v>243</v>
      </c>
      <c r="L9740" t="s">
        <v>244</v>
      </c>
      <c r="M9740">
        <v>0</v>
      </c>
      <c r="N9740">
        <v>1540</v>
      </c>
      <c r="O9740" t="s">
        <v>660</v>
      </c>
      <c r="P9740" t="s">
        <v>17417</v>
      </c>
      <c r="Q9740" t="s">
        <v>662</v>
      </c>
      <c r="R9740" t="s">
        <v>17419</v>
      </c>
      <c r="S9740" t="s">
        <v>270</v>
      </c>
      <c r="T9740" t="b">
        <v>1</v>
      </c>
    </row>
    <row r="9741" spans="1:20" x14ac:dyDescent="0.25">
      <c r="A9741" t="s">
        <v>259</v>
      </c>
      <c r="B9741" t="s">
        <v>260</v>
      </c>
      <c r="C9741" t="s">
        <v>336</v>
      </c>
      <c r="D9741" t="s">
        <v>656</v>
      </c>
      <c r="E9741" t="s">
        <v>2194</v>
      </c>
      <c r="F9741" t="s">
        <v>2194</v>
      </c>
      <c r="G9741" t="s">
        <v>2195</v>
      </c>
      <c r="H9741">
        <v>2741</v>
      </c>
      <c r="I9741" t="s">
        <v>265</v>
      </c>
      <c r="J9741" t="s">
        <v>242</v>
      </c>
      <c r="K9741" t="s">
        <v>243</v>
      </c>
      <c r="L9741" t="s">
        <v>244</v>
      </c>
      <c r="M9741">
        <v>0</v>
      </c>
      <c r="N9741">
        <v>2741</v>
      </c>
      <c r="O9741" t="s">
        <v>660</v>
      </c>
      <c r="P9741" t="s">
        <v>17417</v>
      </c>
      <c r="Q9741" t="s">
        <v>662</v>
      </c>
      <c r="R9741" t="s">
        <v>17420</v>
      </c>
      <c r="S9741" t="s">
        <v>270</v>
      </c>
      <c r="T9741" t="b">
        <v>1</v>
      </c>
    </row>
    <row r="9742" spans="1:20" x14ac:dyDescent="0.25">
      <c r="A9742" t="s">
        <v>259</v>
      </c>
      <c r="B9742" t="s">
        <v>260</v>
      </c>
      <c r="C9742" t="s">
        <v>237</v>
      </c>
      <c r="D9742" t="s">
        <v>4562</v>
      </c>
      <c r="E9742" t="s">
        <v>1804</v>
      </c>
      <c r="F9742" t="s">
        <v>1805</v>
      </c>
      <c r="G9742" t="s">
        <v>1806</v>
      </c>
      <c r="H9742">
        <v>0.24579999999999999</v>
      </c>
      <c r="I9742" t="s">
        <v>265</v>
      </c>
      <c r="J9742" t="s">
        <v>242</v>
      </c>
      <c r="K9742" t="s">
        <v>243</v>
      </c>
      <c r="L9742" t="s">
        <v>244</v>
      </c>
      <c r="M9742">
        <v>0</v>
      </c>
      <c r="N9742">
        <v>0.24579999999999999</v>
      </c>
      <c r="O9742" t="s">
        <v>290</v>
      </c>
      <c r="P9742" t="s">
        <v>17421</v>
      </c>
      <c r="Q9742" t="s">
        <v>4564</v>
      </c>
      <c r="R9742" t="s">
        <v>17422</v>
      </c>
      <c r="S9742" t="s">
        <v>270</v>
      </c>
      <c r="T9742" t="b">
        <v>1</v>
      </c>
    </row>
    <row r="9743" spans="1:20" x14ac:dyDescent="0.25">
      <c r="A9743" t="s">
        <v>259</v>
      </c>
      <c r="B9743" t="s">
        <v>260</v>
      </c>
      <c r="C9743" t="s">
        <v>237</v>
      </c>
      <c r="D9743" t="s">
        <v>5261</v>
      </c>
      <c r="E9743" t="s">
        <v>1338</v>
      </c>
      <c r="F9743" t="s">
        <v>17423</v>
      </c>
      <c r="G9743" t="s">
        <v>17423</v>
      </c>
      <c r="H9743">
        <v>0.997</v>
      </c>
      <c r="I9743" t="s">
        <v>265</v>
      </c>
      <c r="J9743" t="s">
        <v>242</v>
      </c>
      <c r="K9743" t="s">
        <v>243</v>
      </c>
      <c r="L9743" t="s">
        <v>244</v>
      </c>
      <c r="M9743">
        <v>0</v>
      </c>
      <c r="N9743">
        <v>0.997</v>
      </c>
      <c r="O9743" t="s">
        <v>952</v>
      </c>
      <c r="P9743" t="s">
        <v>17424</v>
      </c>
      <c r="Q9743" t="s">
        <v>5264</v>
      </c>
      <c r="R9743" t="s">
        <v>17425</v>
      </c>
      <c r="S9743" t="s">
        <v>270</v>
      </c>
      <c r="T9743" t="b">
        <v>1</v>
      </c>
    </row>
    <row r="9744" spans="1:20" x14ac:dyDescent="0.25">
      <c r="A9744" t="s">
        <v>259</v>
      </c>
      <c r="B9744" t="s">
        <v>260</v>
      </c>
      <c r="C9744" t="s">
        <v>294</v>
      </c>
      <c r="D9744" t="s">
        <v>5261</v>
      </c>
      <c r="E9744" t="s">
        <v>1338</v>
      </c>
      <c r="F9744" t="s">
        <v>17423</v>
      </c>
      <c r="G9744" t="s">
        <v>17423</v>
      </c>
      <c r="H9744">
        <v>0.41399999999999998</v>
      </c>
      <c r="I9744" t="s">
        <v>265</v>
      </c>
      <c r="J9744" t="s">
        <v>242</v>
      </c>
      <c r="K9744" t="s">
        <v>243</v>
      </c>
      <c r="L9744" t="s">
        <v>244</v>
      </c>
      <c r="M9744">
        <v>0</v>
      </c>
      <c r="N9744">
        <v>0.41399999999999998</v>
      </c>
      <c r="O9744" t="s">
        <v>1598</v>
      </c>
      <c r="P9744" t="s">
        <v>17424</v>
      </c>
      <c r="Q9744" t="s">
        <v>5264</v>
      </c>
      <c r="R9744" t="s">
        <v>17425</v>
      </c>
      <c r="S9744" t="s">
        <v>270</v>
      </c>
      <c r="T9744" t="b">
        <v>1</v>
      </c>
    </row>
    <row r="9745" spans="1:20" x14ac:dyDescent="0.25">
      <c r="A9745" t="s">
        <v>259</v>
      </c>
      <c r="B9745" t="s">
        <v>260</v>
      </c>
      <c r="C9745" t="s">
        <v>237</v>
      </c>
      <c r="D9745" t="s">
        <v>1268</v>
      </c>
      <c r="E9745" t="s">
        <v>6806</v>
      </c>
      <c r="F9745" t="s">
        <v>15695</v>
      </c>
      <c r="G9745" t="s">
        <v>15696</v>
      </c>
      <c r="H9745">
        <v>3.4180000000000001</v>
      </c>
      <c r="I9745" t="s">
        <v>265</v>
      </c>
      <c r="J9745" t="s">
        <v>242</v>
      </c>
      <c r="K9745" t="s">
        <v>243</v>
      </c>
      <c r="L9745" t="s">
        <v>244</v>
      </c>
      <c r="M9745">
        <v>0</v>
      </c>
      <c r="N9745">
        <v>3.4180000000000001</v>
      </c>
      <c r="O9745" t="s">
        <v>266</v>
      </c>
      <c r="P9745" t="s">
        <v>17426</v>
      </c>
      <c r="Q9745" t="s">
        <v>1273</v>
      </c>
      <c r="R9745" t="s">
        <v>17427</v>
      </c>
      <c r="S9745" t="s">
        <v>270</v>
      </c>
      <c r="T9745" t="b">
        <v>1</v>
      </c>
    </row>
    <row r="9746" spans="1:20" x14ac:dyDescent="0.25">
      <c r="A9746" t="s">
        <v>259</v>
      </c>
      <c r="B9746" t="s">
        <v>260</v>
      </c>
      <c r="C9746" t="s">
        <v>294</v>
      </c>
      <c r="D9746" t="s">
        <v>1268</v>
      </c>
      <c r="E9746" t="s">
        <v>6806</v>
      </c>
      <c r="F9746" t="s">
        <v>15695</v>
      </c>
      <c r="G9746" t="s">
        <v>15696</v>
      </c>
      <c r="H9746">
        <v>0.82599999999999996</v>
      </c>
      <c r="I9746" t="s">
        <v>265</v>
      </c>
      <c r="J9746" t="s">
        <v>242</v>
      </c>
      <c r="K9746" t="s">
        <v>243</v>
      </c>
      <c r="L9746" t="s">
        <v>244</v>
      </c>
      <c r="M9746">
        <v>0</v>
      </c>
      <c r="N9746">
        <v>0.82599999999999996</v>
      </c>
      <c r="O9746" t="s">
        <v>266</v>
      </c>
      <c r="P9746" t="s">
        <v>17426</v>
      </c>
      <c r="Q9746" t="s">
        <v>1273</v>
      </c>
      <c r="R9746" t="s">
        <v>17427</v>
      </c>
      <c r="S9746" t="s">
        <v>270</v>
      </c>
      <c r="T9746" t="b">
        <v>1</v>
      </c>
    </row>
    <row r="9747" spans="1:20" x14ac:dyDescent="0.25">
      <c r="A9747" t="s">
        <v>259</v>
      </c>
      <c r="B9747" t="s">
        <v>260</v>
      </c>
      <c r="C9747" t="s">
        <v>237</v>
      </c>
      <c r="D9747" t="s">
        <v>884</v>
      </c>
      <c r="E9747" t="s">
        <v>2381</v>
      </c>
      <c r="F9747" t="s">
        <v>4860</v>
      </c>
      <c r="G9747" t="s">
        <v>4861</v>
      </c>
      <c r="H9747">
        <v>0.28499999999999998</v>
      </c>
      <c r="I9747" t="s">
        <v>265</v>
      </c>
      <c r="J9747" t="s">
        <v>242</v>
      </c>
      <c r="K9747" t="s">
        <v>243</v>
      </c>
      <c r="L9747" t="s">
        <v>244</v>
      </c>
      <c r="M9747">
        <v>0</v>
      </c>
      <c r="N9747">
        <v>0.28499999999999998</v>
      </c>
      <c r="O9747" t="s">
        <v>372</v>
      </c>
      <c r="P9747" t="s">
        <v>17428</v>
      </c>
      <c r="Q9747" t="s">
        <v>889</v>
      </c>
      <c r="R9747" t="s">
        <v>17429</v>
      </c>
      <c r="S9747" t="s">
        <v>270</v>
      </c>
      <c r="T9747" t="b">
        <v>1</v>
      </c>
    </row>
    <row r="9748" spans="1:20" x14ac:dyDescent="0.25">
      <c r="A9748" t="s">
        <v>236</v>
      </c>
      <c r="B9748" t="s">
        <v>236</v>
      </c>
      <c r="C9748" t="s">
        <v>237</v>
      </c>
      <c r="D9748" t="s">
        <v>1566</v>
      </c>
      <c r="F9748" t="s">
        <v>17430</v>
      </c>
      <c r="G9748" t="s">
        <v>1082</v>
      </c>
      <c r="H9748">
        <v>5.0000000000000001E-4</v>
      </c>
      <c r="I9748" t="s">
        <v>254</v>
      </c>
      <c r="J9748" t="s">
        <v>242</v>
      </c>
      <c r="K9748" t="s">
        <v>243</v>
      </c>
      <c r="L9748" t="s">
        <v>244</v>
      </c>
      <c r="M9748">
        <v>0</v>
      </c>
      <c r="N9748">
        <v>5.0000000000000001E-4</v>
      </c>
      <c r="O9748" t="s">
        <v>793</v>
      </c>
      <c r="P9748" t="s">
        <v>2165</v>
      </c>
      <c r="Q9748" t="s">
        <v>1570</v>
      </c>
      <c r="R9748" t="s">
        <v>17431</v>
      </c>
      <c r="S9748" t="s">
        <v>249</v>
      </c>
      <c r="T9748" t="b">
        <v>0</v>
      </c>
    </row>
    <row r="9749" spans="1:20" x14ac:dyDescent="0.25">
      <c r="A9749" t="s">
        <v>259</v>
      </c>
      <c r="B9749" t="s">
        <v>260</v>
      </c>
      <c r="C9749" t="s">
        <v>237</v>
      </c>
      <c r="D9749" t="s">
        <v>677</v>
      </c>
      <c r="E9749" t="s">
        <v>3180</v>
      </c>
      <c r="F9749" t="s">
        <v>7882</v>
      </c>
      <c r="G9749" t="s">
        <v>7882</v>
      </c>
      <c r="H9749">
        <v>4.36E-2</v>
      </c>
      <c r="I9749" t="s">
        <v>265</v>
      </c>
      <c r="J9749" t="s">
        <v>242</v>
      </c>
      <c r="K9749" t="s">
        <v>243</v>
      </c>
      <c r="L9749" t="s">
        <v>244</v>
      </c>
      <c r="M9749">
        <v>0</v>
      </c>
      <c r="N9749">
        <v>4.36E-2</v>
      </c>
      <c r="O9749" t="s">
        <v>446</v>
      </c>
      <c r="P9749" t="s">
        <v>17432</v>
      </c>
      <c r="Q9749" t="s">
        <v>681</v>
      </c>
      <c r="R9749" t="s">
        <v>17433</v>
      </c>
      <c r="S9749" t="s">
        <v>270</v>
      </c>
      <c r="T9749" t="b">
        <v>1</v>
      </c>
    </row>
    <row r="9750" spans="1:20" x14ac:dyDescent="0.25">
      <c r="A9750" t="s">
        <v>259</v>
      </c>
      <c r="B9750" t="s">
        <v>260</v>
      </c>
      <c r="C9750" t="s">
        <v>294</v>
      </c>
      <c r="D9750" t="s">
        <v>677</v>
      </c>
      <c r="E9750" t="s">
        <v>3180</v>
      </c>
      <c r="F9750" t="s">
        <v>7882</v>
      </c>
      <c r="G9750" t="s">
        <v>7882</v>
      </c>
      <c r="H9750">
        <v>2.52E-2</v>
      </c>
      <c r="I9750" t="s">
        <v>265</v>
      </c>
      <c r="J9750" t="s">
        <v>242</v>
      </c>
      <c r="K9750" t="s">
        <v>243</v>
      </c>
      <c r="L9750" t="s">
        <v>244</v>
      </c>
      <c r="M9750">
        <v>0</v>
      </c>
      <c r="N9750">
        <v>2.52E-2</v>
      </c>
      <c r="O9750" t="s">
        <v>310</v>
      </c>
      <c r="P9750" t="s">
        <v>17432</v>
      </c>
      <c r="Q9750" t="s">
        <v>681</v>
      </c>
      <c r="R9750" t="s">
        <v>17433</v>
      </c>
      <c r="S9750" t="s">
        <v>270</v>
      </c>
      <c r="T9750" t="b">
        <v>1</v>
      </c>
    </row>
    <row r="9751" spans="1:20" x14ac:dyDescent="0.25">
      <c r="A9751" t="s">
        <v>236</v>
      </c>
      <c r="B9751" t="s">
        <v>236</v>
      </c>
      <c r="C9751" t="s">
        <v>237</v>
      </c>
      <c r="D9751" t="s">
        <v>314</v>
      </c>
      <c r="E9751" t="s">
        <v>251</v>
      </c>
      <c r="F9751" t="s">
        <v>479</v>
      </c>
      <c r="G9751" t="s">
        <v>11790</v>
      </c>
      <c r="H9751">
        <v>3.5999999999999999E-3</v>
      </c>
      <c r="I9751" t="s">
        <v>241</v>
      </c>
      <c r="J9751" t="s">
        <v>242</v>
      </c>
      <c r="K9751" t="s">
        <v>243</v>
      </c>
      <c r="L9751" t="s">
        <v>244</v>
      </c>
      <c r="M9751">
        <v>0</v>
      </c>
      <c r="N9751">
        <v>3.5999999999999999E-3</v>
      </c>
      <c r="O9751" t="s">
        <v>255</v>
      </c>
      <c r="P9751" t="s">
        <v>17434</v>
      </c>
      <c r="Q9751" t="s">
        <v>318</v>
      </c>
      <c r="R9751" t="s">
        <v>3876</v>
      </c>
      <c r="S9751" t="s">
        <v>249</v>
      </c>
      <c r="T9751" t="b">
        <v>1</v>
      </c>
    </row>
    <row r="9752" spans="1:20" x14ac:dyDescent="0.25">
      <c r="A9752" t="s">
        <v>236</v>
      </c>
      <c r="B9752" t="s">
        <v>236</v>
      </c>
      <c r="C9752" t="s">
        <v>237</v>
      </c>
      <c r="D9752" t="s">
        <v>314</v>
      </c>
      <c r="E9752" t="s">
        <v>251</v>
      </c>
      <c r="F9752" t="s">
        <v>479</v>
      </c>
      <c r="G9752" t="s">
        <v>7190</v>
      </c>
      <c r="H9752">
        <v>0</v>
      </c>
      <c r="I9752" t="s">
        <v>241</v>
      </c>
      <c r="J9752" t="s">
        <v>242</v>
      </c>
      <c r="K9752" t="s">
        <v>243</v>
      </c>
      <c r="L9752" t="s">
        <v>244</v>
      </c>
      <c r="M9752">
        <v>0</v>
      </c>
      <c r="N9752">
        <v>0</v>
      </c>
      <c r="O9752" t="s">
        <v>255</v>
      </c>
      <c r="P9752" t="s">
        <v>17435</v>
      </c>
      <c r="Q9752" t="s">
        <v>318</v>
      </c>
      <c r="R9752" t="s">
        <v>3876</v>
      </c>
      <c r="S9752" t="s">
        <v>249</v>
      </c>
      <c r="T9752" t="b">
        <v>1</v>
      </c>
    </row>
    <row r="9753" spans="1:20" x14ac:dyDescent="0.25">
      <c r="A9753" t="s">
        <v>236</v>
      </c>
      <c r="B9753" t="s">
        <v>236</v>
      </c>
      <c r="C9753" t="s">
        <v>237</v>
      </c>
      <c r="D9753" t="s">
        <v>250</v>
      </c>
      <c r="F9753" t="s">
        <v>724</v>
      </c>
      <c r="G9753" t="s">
        <v>906</v>
      </c>
      <c r="H9753">
        <v>5.0000000000000001E-3</v>
      </c>
      <c r="I9753" t="s">
        <v>254</v>
      </c>
      <c r="J9753" t="s">
        <v>242</v>
      </c>
      <c r="K9753" t="s">
        <v>243</v>
      </c>
      <c r="L9753" t="s">
        <v>244</v>
      </c>
      <c r="M9753">
        <v>0</v>
      </c>
      <c r="N9753">
        <v>5.0000000000000001E-3</v>
      </c>
      <c r="O9753" t="s">
        <v>546</v>
      </c>
      <c r="P9753" t="s">
        <v>4795</v>
      </c>
      <c r="Q9753" t="s">
        <v>257</v>
      </c>
      <c r="R9753" t="s">
        <v>727</v>
      </c>
      <c r="S9753" t="s">
        <v>249</v>
      </c>
      <c r="T9753" t="b">
        <v>0</v>
      </c>
    </row>
    <row r="9754" spans="1:20" x14ac:dyDescent="0.25">
      <c r="A9754" t="s">
        <v>236</v>
      </c>
      <c r="B9754" t="s">
        <v>236</v>
      </c>
      <c r="C9754" t="s">
        <v>237</v>
      </c>
      <c r="D9754" t="s">
        <v>250</v>
      </c>
      <c r="F9754" t="s">
        <v>1126</v>
      </c>
      <c r="G9754" t="s">
        <v>17436</v>
      </c>
      <c r="H9754">
        <v>3.4000000000000002E-2</v>
      </c>
      <c r="I9754" t="s">
        <v>241</v>
      </c>
      <c r="J9754" t="s">
        <v>242</v>
      </c>
      <c r="K9754" t="s">
        <v>243</v>
      </c>
      <c r="L9754" t="s">
        <v>244</v>
      </c>
      <c r="M9754">
        <v>0</v>
      </c>
      <c r="N9754">
        <v>3.4000000000000002E-2</v>
      </c>
      <c r="O9754" t="s">
        <v>432</v>
      </c>
      <c r="P9754" t="s">
        <v>17437</v>
      </c>
      <c r="Q9754" t="s">
        <v>257</v>
      </c>
      <c r="R9754" t="s">
        <v>4628</v>
      </c>
      <c r="S9754" t="s">
        <v>249</v>
      </c>
      <c r="T9754" t="b">
        <v>1</v>
      </c>
    </row>
    <row r="9755" spans="1:20" x14ac:dyDescent="0.25">
      <c r="A9755" t="s">
        <v>259</v>
      </c>
      <c r="B9755" t="s">
        <v>260</v>
      </c>
      <c r="C9755" t="s">
        <v>237</v>
      </c>
      <c r="D9755" t="s">
        <v>4818</v>
      </c>
      <c r="E9755" t="s">
        <v>4788</v>
      </c>
      <c r="F9755" t="s">
        <v>17322</v>
      </c>
      <c r="G9755" t="s">
        <v>17323</v>
      </c>
      <c r="H9755">
        <v>2.8400000000000002E-2</v>
      </c>
      <c r="I9755" t="s">
        <v>265</v>
      </c>
      <c r="J9755" t="s">
        <v>242</v>
      </c>
      <c r="K9755" t="s">
        <v>243</v>
      </c>
      <c r="L9755" t="s">
        <v>244</v>
      </c>
      <c r="M9755">
        <v>0</v>
      </c>
      <c r="N9755">
        <v>2.8400000000000002E-2</v>
      </c>
      <c r="O9755" t="s">
        <v>446</v>
      </c>
      <c r="P9755" t="s">
        <v>17438</v>
      </c>
      <c r="Q9755" t="s">
        <v>4820</v>
      </c>
      <c r="R9755" t="s">
        <v>17439</v>
      </c>
      <c r="S9755" t="s">
        <v>270</v>
      </c>
      <c r="T9755" t="b">
        <v>1</v>
      </c>
    </row>
    <row r="9756" spans="1:20" x14ac:dyDescent="0.25">
      <c r="A9756" t="s">
        <v>259</v>
      </c>
      <c r="B9756" t="s">
        <v>260</v>
      </c>
      <c r="C9756" t="s">
        <v>294</v>
      </c>
      <c r="D9756" t="s">
        <v>4818</v>
      </c>
      <c r="E9756" t="s">
        <v>4788</v>
      </c>
      <c r="F9756" t="s">
        <v>17322</v>
      </c>
      <c r="G9756" t="s">
        <v>17323</v>
      </c>
      <c r="H9756">
        <v>1.9199999999999998E-2</v>
      </c>
      <c r="I9756" t="s">
        <v>265</v>
      </c>
      <c r="J9756" t="s">
        <v>242</v>
      </c>
      <c r="K9756" t="s">
        <v>243</v>
      </c>
      <c r="L9756" t="s">
        <v>244</v>
      </c>
      <c r="M9756">
        <v>0</v>
      </c>
      <c r="N9756">
        <v>1.9199999999999998E-2</v>
      </c>
      <c r="O9756" t="s">
        <v>446</v>
      </c>
      <c r="P9756" t="s">
        <v>17438</v>
      </c>
      <c r="Q9756" t="s">
        <v>4820</v>
      </c>
      <c r="R9756" t="s">
        <v>17439</v>
      </c>
      <c r="S9756" t="s">
        <v>270</v>
      </c>
      <c r="T9756" t="b">
        <v>1</v>
      </c>
    </row>
    <row r="9757" spans="1:20" x14ac:dyDescent="0.25">
      <c r="A9757" t="s">
        <v>236</v>
      </c>
      <c r="B9757" t="s">
        <v>236</v>
      </c>
      <c r="C9757" t="s">
        <v>237</v>
      </c>
      <c r="D9757" t="s">
        <v>2924</v>
      </c>
      <c r="F9757" t="s">
        <v>559</v>
      </c>
      <c r="G9757" t="s">
        <v>1247</v>
      </c>
      <c r="H9757">
        <v>2.4199999999999998E-3</v>
      </c>
      <c r="I9757" t="s">
        <v>254</v>
      </c>
      <c r="J9757" t="s">
        <v>242</v>
      </c>
      <c r="K9757" t="s">
        <v>243</v>
      </c>
      <c r="L9757" t="s">
        <v>244</v>
      </c>
      <c r="M9757">
        <v>0</v>
      </c>
      <c r="N9757">
        <v>2.4199999999999998E-3</v>
      </c>
      <c r="O9757" t="s">
        <v>1910</v>
      </c>
      <c r="P9757" t="s">
        <v>17440</v>
      </c>
      <c r="Q9757" t="s">
        <v>2927</v>
      </c>
      <c r="R9757" t="s">
        <v>5051</v>
      </c>
      <c r="S9757" t="s">
        <v>249</v>
      </c>
      <c r="T9757" t="b">
        <v>1</v>
      </c>
    </row>
    <row r="9758" spans="1:20" x14ac:dyDescent="0.25">
      <c r="A9758" t="s">
        <v>259</v>
      </c>
      <c r="B9758" t="s">
        <v>260</v>
      </c>
      <c r="C9758" t="s">
        <v>237</v>
      </c>
      <c r="D9758" t="s">
        <v>5762</v>
      </c>
      <c r="E9758" t="s">
        <v>3027</v>
      </c>
      <c r="F9758" t="s">
        <v>11712</v>
      </c>
      <c r="G9758" t="s">
        <v>11712</v>
      </c>
      <c r="H9758">
        <v>0.18640000000000001</v>
      </c>
      <c r="I9758" t="s">
        <v>265</v>
      </c>
      <c r="J9758" t="s">
        <v>242</v>
      </c>
      <c r="K9758" t="s">
        <v>243</v>
      </c>
      <c r="L9758" t="s">
        <v>244</v>
      </c>
      <c r="M9758">
        <v>0</v>
      </c>
      <c r="N9758">
        <v>0.18640000000000001</v>
      </c>
      <c r="O9758" t="s">
        <v>562</v>
      </c>
      <c r="P9758" t="s">
        <v>17441</v>
      </c>
      <c r="Q9758" t="s">
        <v>5766</v>
      </c>
      <c r="R9758" t="s">
        <v>17442</v>
      </c>
      <c r="S9758" t="s">
        <v>270</v>
      </c>
      <c r="T9758" t="b">
        <v>1</v>
      </c>
    </row>
    <row r="9759" spans="1:20" x14ac:dyDescent="0.25">
      <c r="A9759" t="s">
        <v>259</v>
      </c>
      <c r="B9759" t="s">
        <v>260</v>
      </c>
      <c r="C9759" t="s">
        <v>237</v>
      </c>
      <c r="D9759" t="s">
        <v>664</v>
      </c>
      <c r="E9759" t="s">
        <v>665</v>
      </c>
      <c r="F9759" t="s">
        <v>6476</v>
      </c>
      <c r="G9759" t="s">
        <v>6476</v>
      </c>
      <c r="H9759">
        <v>0.749</v>
      </c>
      <c r="I9759" t="s">
        <v>265</v>
      </c>
      <c r="J9759" t="s">
        <v>242</v>
      </c>
      <c r="K9759" t="s">
        <v>243</v>
      </c>
      <c r="L9759" t="s">
        <v>244</v>
      </c>
      <c r="M9759">
        <v>0</v>
      </c>
      <c r="N9759">
        <v>0.749</v>
      </c>
      <c r="O9759" t="s">
        <v>324</v>
      </c>
      <c r="P9759" t="s">
        <v>17443</v>
      </c>
      <c r="Q9759" t="s">
        <v>668</v>
      </c>
      <c r="R9759" t="s">
        <v>17444</v>
      </c>
      <c r="S9759" t="s">
        <v>270</v>
      </c>
      <c r="T9759" t="b">
        <v>1</v>
      </c>
    </row>
    <row r="9760" spans="1:20" x14ac:dyDescent="0.25">
      <c r="A9760" t="s">
        <v>236</v>
      </c>
      <c r="B9760" t="s">
        <v>236</v>
      </c>
      <c r="C9760" t="s">
        <v>237</v>
      </c>
      <c r="D9760" t="s">
        <v>250</v>
      </c>
      <c r="F9760" t="s">
        <v>484</v>
      </c>
      <c r="G9760" t="s">
        <v>485</v>
      </c>
      <c r="H9760">
        <v>0.26</v>
      </c>
      <c r="I9760" t="s">
        <v>254</v>
      </c>
      <c r="J9760" t="s">
        <v>242</v>
      </c>
      <c r="K9760" t="s">
        <v>243</v>
      </c>
      <c r="L9760" t="s">
        <v>244</v>
      </c>
      <c r="M9760">
        <v>0</v>
      </c>
      <c r="N9760">
        <v>0.26</v>
      </c>
      <c r="O9760" t="s">
        <v>546</v>
      </c>
      <c r="P9760" t="s">
        <v>7847</v>
      </c>
      <c r="Q9760" t="s">
        <v>257</v>
      </c>
      <c r="R9760" t="s">
        <v>3009</v>
      </c>
      <c r="S9760" t="s">
        <v>249</v>
      </c>
      <c r="T9760" t="b">
        <v>1</v>
      </c>
    </row>
    <row r="9761" spans="1:20" x14ac:dyDescent="0.25">
      <c r="A9761" t="s">
        <v>236</v>
      </c>
      <c r="B9761" t="s">
        <v>236</v>
      </c>
      <c r="C9761" t="s">
        <v>237</v>
      </c>
      <c r="D9761" t="s">
        <v>552</v>
      </c>
      <c r="F9761" t="s">
        <v>588</v>
      </c>
      <c r="G9761" t="s">
        <v>1082</v>
      </c>
      <c r="H9761">
        <v>2E-3</v>
      </c>
      <c r="I9761" t="s">
        <v>254</v>
      </c>
      <c r="J9761" t="s">
        <v>242</v>
      </c>
      <c r="K9761" t="s">
        <v>243</v>
      </c>
      <c r="L9761" t="s">
        <v>244</v>
      </c>
      <c r="M9761">
        <v>0</v>
      </c>
      <c r="N9761">
        <v>2E-3</v>
      </c>
      <c r="O9761" t="s">
        <v>1083</v>
      </c>
      <c r="P9761" t="s">
        <v>1084</v>
      </c>
      <c r="Q9761" t="s">
        <v>556</v>
      </c>
      <c r="R9761" t="s">
        <v>592</v>
      </c>
      <c r="S9761" t="s">
        <v>249</v>
      </c>
      <c r="T9761" t="b">
        <v>0</v>
      </c>
    </row>
    <row r="9762" spans="1:20" x14ac:dyDescent="0.25">
      <c r="A9762" t="s">
        <v>259</v>
      </c>
      <c r="B9762" t="s">
        <v>260</v>
      </c>
      <c r="C9762" t="s">
        <v>237</v>
      </c>
      <c r="D9762" t="s">
        <v>320</v>
      </c>
      <c r="E9762" t="s">
        <v>4207</v>
      </c>
      <c r="F9762" t="s">
        <v>14620</v>
      </c>
      <c r="G9762" t="s">
        <v>14621</v>
      </c>
      <c r="H9762">
        <v>0.80600000000000005</v>
      </c>
      <c r="I9762" t="s">
        <v>265</v>
      </c>
      <c r="J9762" t="s">
        <v>242</v>
      </c>
      <c r="K9762" t="s">
        <v>243</v>
      </c>
      <c r="L9762" t="s">
        <v>244</v>
      </c>
      <c r="M9762">
        <v>0</v>
      </c>
      <c r="N9762">
        <v>0.80600000000000005</v>
      </c>
      <c r="O9762" t="s">
        <v>324</v>
      </c>
      <c r="P9762" t="s">
        <v>17445</v>
      </c>
      <c r="Q9762" t="s">
        <v>326</v>
      </c>
      <c r="R9762" t="s">
        <v>17446</v>
      </c>
      <c r="S9762" t="s">
        <v>270</v>
      </c>
      <c r="T9762" t="b">
        <v>1</v>
      </c>
    </row>
    <row r="9763" spans="1:20" x14ac:dyDescent="0.25">
      <c r="A9763" t="s">
        <v>259</v>
      </c>
      <c r="B9763" t="s">
        <v>260</v>
      </c>
      <c r="C9763" t="s">
        <v>237</v>
      </c>
      <c r="D9763" t="s">
        <v>3581</v>
      </c>
      <c r="E9763" t="s">
        <v>3582</v>
      </c>
      <c r="F9763" t="s">
        <v>6148</v>
      </c>
      <c r="G9763" t="s">
        <v>6149</v>
      </c>
      <c r="H9763">
        <v>3.5119999999999998E-2</v>
      </c>
      <c r="I9763" t="s">
        <v>265</v>
      </c>
      <c r="J9763" t="s">
        <v>242</v>
      </c>
      <c r="K9763" t="s">
        <v>243</v>
      </c>
      <c r="L9763" t="s">
        <v>244</v>
      </c>
      <c r="M9763">
        <v>0</v>
      </c>
      <c r="N9763">
        <v>3.5119999999999998E-2</v>
      </c>
      <c r="O9763" t="s">
        <v>372</v>
      </c>
      <c r="P9763" t="s">
        <v>17447</v>
      </c>
      <c r="Q9763" t="s">
        <v>3586</v>
      </c>
      <c r="R9763" t="s">
        <v>17448</v>
      </c>
      <c r="S9763" t="s">
        <v>270</v>
      </c>
      <c r="T9763" t="b">
        <v>1</v>
      </c>
    </row>
    <row r="9764" spans="1:20" x14ac:dyDescent="0.25">
      <c r="A9764" t="s">
        <v>259</v>
      </c>
      <c r="B9764" t="s">
        <v>260</v>
      </c>
      <c r="C9764" t="s">
        <v>294</v>
      </c>
      <c r="D9764" t="s">
        <v>3581</v>
      </c>
      <c r="E9764" t="s">
        <v>3582</v>
      </c>
      <c r="F9764" t="s">
        <v>6148</v>
      </c>
      <c r="G9764" t="s">
        <v>6149</v>
      </c>
      <c r="H9764">
        <v>1.4225E-2</v>
      </c>
      <c r="I9764" t="s">
        <v>265</v>
      </c>
      <c r="J9764" t="s">
        <v>242</v>
      </c>
      <c r="K9764" t="s">
        <v>243</v>
      </c>
      <c r="L9764" t="s">
        <v>244</v>
      </c>
      <c r="M9764">
        <v>0</v>
      </c>
      <c r="N9764">
        <v>1.4225E-2</v>
      </c>
      <c r="O9764" t="s">
        <v>372</v>
      </c>
      <c r="P9764" t="s">
        <v>17447</v>
      </c>
      <c r="Q9764" t="s">
        <v>3586</v>
      </c>
      <c r="R9764" t="s">
        <v>17448</v>
      </c>
      <c r="S9764" t="s">
        <v>270</v>
      </c>
      <c r="T9764" t="b">
        <v>1</v>
      </c>
    </row>
    <row r="9765" spans="1:20" x14ac:dyDescent="0.25">
      <c r="A9765" t="s">
        <v>259</v>
      </c>
      <c r="B9765" t="s">
        <v>260</v>
      </c>
      <c r="C9765" t="s">
        <v>237</v>
      </c>
      <c r="D9765" t="s">
        <v>502</v>
      </c>
      <c r="E9765" t="s">
        <v>3787</v>
      </c>
      <c r="F9765" t="s">
        <v>3787</v>
      </c>
      <c r="G9765" t="s">
        <v>7168</v>
      </c>
      <c r="H9765">
        <v>4.0510000000000002</v>
      </c>
      <c r="I9765" t="s">
        <v>265</v>
      </c>
      <c r="J9765" t="s">
        <v>242</v>
      </c>
      <c r="K9765" t="s">
        <v>243</v>
      </c>
      <c r="L9765" t="s">
        <v>244</v>
      </c>
      <c r="M9765">
        <v>0</v>
      </c>
      <c r="N9765">
        <v>4.0510000000000002</v>
      </c>
      <c r="O9765" t="s">
        <v>310</v>
      </c>
      <c r="P9765" t="s">
        <v>17449</v>
      </c>
      <c r="Q9765" t="s">
        <v>507</v>
      </c>
      <c r="R9765" t="s">
        <v>17450</v>
      </c>
      <c r="S9765" t="s">
        <v>270</v>
      </c>
      <c r="T9765" t="b">
        <v>1</v>
      </c>
    </row>
    <row r="9766" spans="1:20" x14ac:dyDescent="0.25">
      <c r="A9766" t="s">
        <v>259</v>
      </c>
      <c r="B9766" t="s">
        <v>260</v>
      </c>
      <c r="C9766" t="s">
        <v>294</v>
      </c>
      <c r="D9766" t="s">
        <v>502</v>
      </c>
      <c r="E9766" t="s">
        <v>3787</v>
      </c>
      <c r="F9766" t="s">
        <v>3787</v>
      </c>
      <c r="G9766" t="s">
        <v>7168</v>
      </c>
      <c r="H9766">
        <v>1.843</v>
      </c>
      <c r="I9766" t="s">
        <v>265</v>
      </c>
      <c r="J9766" t="s">
        <v>242</v>
      </c>
      <c r="K9766" t="s">
        <v>243</v>
      </c>
      <c r="L9766" t="s">
        <v>244</v>
      </c>
      <c r="M9766">
        <v>0</v>
      </c>
      <c r="N9766">
        <v>1.843</v>
      </c>
      <c r="O9766" t="s">
        <v>310</v>
      </c>
      <c r="P9766" t="s">
        <v>17449</v>
      </c>
      <c r="Q9766" t="s">
        <v>507</v>
      </c>
      <c r="R9766" t="s">
        <v>17450</v>
      </c>
      <c r="S9766" t="s">
        <v>270</v>
      </c>
      <c r="T9766" t="b">
        <v>1</v>
      </c>
    </row>
    <row r="9767" spans="1:20" x14ac:dyDescent="0.25">
      <c r="A9767" t="s">
        <v>236</v>
      </c>
      <c r="B9767" t="s">
        <v>236</v>
      </c>
      <c r="C9767" t="s">
        <v>237</v>
      </c>
      <c r="D9767" t="s">
        <v>924</v>
      </c>
      <c r="E9767" t="s">
        <v>10571</v>
      </c>
      <c r="F9767" t="s">
        <v>17451</v>
      </c>
      <c r="G9767" t="s">
        <v>10573</v>
      </c>
      <c r="H9767">
        <v>0.3</v>
      </c>
      <c r="I9767">
        <v>1</v>
      </c>
      <c r="J9767" t="s">
        <v>242</v>
      </c>
      <c r="K9767" t="s">
        <v>243</v>
      </c>
      <c r="L9767" t="s">
        <v>244</v>
      </c>
      <c r="M9767">
        <v>0</v>
      </c>
      <c r="N9767">
        <v>0.3</v>
      </c>
      <c r="O9767" t="s">
        <v>562</v>
      </c>
      <c r="P9767" t="s">
        <v>17452</v>
      </c>
      <c r="Q9767" t="s">
        <v>929</v>
      </c>
      <c r="R9767" t="s">
        <v>17453</v>
      </c>
      <c r="S9767" t="s">
        <v>249</v>
      </c>
      <c r="T9767" t="b">
        <v>1</v>
      </c>
    </row>
    <row r="9768" spans="1:20" x14ac:dyDescent="0.25">
      <c r="A9768" t="s">
        <v>259</v>
      </c>
      <c r="B9768" t="s">
        <v>260</v>
      </c>
      <c r="C9768" t="s">
        <v>237</v>
      </c>
      <c r="D9768" t="s">
        <v>4934</v>
      </c>
      <c r="E9768" t="s">
        <v>5959</v>
      </c>
      <c r="F9768" t="s">
        <v>5959</v>
      </c>
      <c r="G9768" t="s">
        <v>5960</v>
      </c>
      <c r="H9768">
        <v>6.24</v>
      </c>
      <c r="I9768" t="s">
        <v>265</v>
      </c>
      <c r="J9768" t="s">
        <v>242</v>
      </c>
      <c r="K9768" t="s">
        <v>243</v>
      </c>
      <c r="L9768" t="s">
        <v>244</v>
      </c>
      <c r="M9768">
        <v>0</v>
      </c>
      <c r="N9768">
        <v>6.24</v>
      </c>
      <c r="O9768" t="s">
        <v>518</v>
      </c>
      <c r="P9768" t="s">
        <v>17454</v>
      </c>
      <c r="Q9768" t="s">
        <v>4939</v>
      </c>
      <c r="R9768" t="s">
        <v>17455</v>
      </c>
      <c r="S9768" t="s">
        <v>270</v>
      </c>
      <c r="T9768" t="b">
        <v>1</v>
      </c>
    </row>
    <row r="9769" spans="1:20" x14ac:dyDescent="0.25">
      <c r="A9769" t="s">
        <v>259</v>
      </c>
      <c r="B9769" t="s">
        <v>260</v>
      </c>
      <c r="C9769" t="s">
        <v>336</v>
      </c>
      <c r="D9769" t="s">
        <v>4934</v>
      </c>
      <c r="E9769" t="s">
        <v>5959</v>
      </c>
      <c r="F9769" t="s">
        <v>5959</v>
      </c>
      <c r="G9769" t="s">
        <v>5960</v>
      </c>
      <c r="H9769">
        <v>34984</v>
      </c>
      <c r="I9769" t="s">
        <v>265</v>
      </c>
      <c r="J9769" t="s">
        <v>242</v>
      </c>
      <c r="K9769" t="s">
        <v>243</v>
      </c>
      <c r="L9769" t="s">
        <v>244</v>
      </c>
      <c r="M9769">
        <v>0</v>
      </c>
      <c r="N9769">
        <v>34984</v>
      </c>
      <c r="O9769" t="s">
        <v>518</v>
      </c>
      <c r="P9769" t="s">
        <v>17454</v>
      </c>
      <c r="Q9769" t="s">
        <v>4939</v>
      </c>
      <c r="R9769" t="s">
        <v>17456</v>
      </c>
      <c r="S9769" t="s">
        <v>270</v>
      </c>
      <c r="T9769" t="b">
        <v>1</v>
      </c>
    </row>
    <row r="9770" spans="1:20" x14ac:dyDescent="0.25">
      <c r="A9770" t="s">
        <v>259</v>
      </c>
      <c r="B9770" t="s">
        <v>260</v>
      </c>
      <c r="C9770" t="s">
        <v>336</v>
      </c>
      <c r="D9770" t="s">
        <v>4934</v>
      </c>
      <c r="E9770" t="s">
        <v>5959</v>
      </c>
      <c r="F9770" t="s">
        <v>5959</v>
      </c>
      <c r="G9770" t="s">
        <v>5960</v>
      </c>
      <c r="H9770">
        <v>68875</v>
      </c>
      <c r="I9770" t="s">
        <v>265</v>
      </c>
      <c r="J9770" t="s">
        <v>242</v>
      </c>
      <c r="K9770" t="s">
        <v>243</v>
      </c>
      <c r="L9770" t="s">
        <v>244</v>
      </c>
      <c r="M9770">
        <v>0</v>
      </c>
      <c r="N9770">
        <v>68875</v>
      </c>
      <c r="O9770" t="s">
        <v>518</v>
      </c>
      <c r="P9770" t="s">
        <v>17454</v>
      </c>
      <c r="Q9770" t="s">
        <v>4939</v>
      </c>
      <c r="R9770" t="s">
        <v>17457</v>
      </c>
      <c r="S9770" t="s">
        <v>270</v>
      </c>
      <c r="T9770" t="b">
        <v>1</v>
      </c>
    </row>
    <row r="9771" spans="1:20" x14ac:dyDescent="0.25">
      <c r="A9771" t="s">
        <v>259</v>
      </c>
      <c r="B9771" t="s">
        <v>260</v>
      </c>
      <c r="C9771" t="s">
        <v>237</v>
      </c>
      <c r="D9771" t="s">
        <v>677</v>
      </c>
      <c r="E9771" t="s">
        <v>787</v>
      </c>
      <c r="F9771" t="s">
        <v>3217</v>
      </c>
      <c r="G9771" t="s">
        <v>3217</v>
      </c>
      <c r="H9771">
        <v>5.2320000000000002</v>
      </c>
      <c r="I9771" t="s">
        <v>265</v>
      </c>
      <c r="J9771" t="s">
        <v>242</v>
      </c>
      <c r="K9771" t="s">
        <v>243</v>
      </c>
      <c r="L9771" t="s">
        <v>244</v>
      </c>
      <c r="M9771">
        <v>0</v>
      </c>
      <c r="N9771">
        <v>5.2320000000000002</v>
      </c>
      <c r="O9771" t="s">
        <v>324</v>
      </c>
      <c r="P9771" t="s">
        <v>6165</v>
      </c>
      <c r="Q9771" t="s">
        <v>681</v>
      </c>
      <c r="R9771" t="s">
        <v>17458</v>
      </c>
      <c r="S9771" t="s">
        <v>270</v>
      </c>
      <c r="T9771" t="b">
        <v>0</v>
      </c>
    </row>
    <row r="9772" spans="1:20" x14ac:dyDescent="0.25">
      <c r="A9772" t="s">
        <v>259</v>
      </c>
      <c r="B9772" t="s">
        <v>260</v>
      </c>
      <c r="C9772" t="s">
        <v>294</v>
      </c>
      <c r="D9772" t="s">
        <v>677</v>
      </c>
      <c r="E9772" t="s">
        <v>787</v>
      </c>
      <c r="F9772" t="s">
        <v>3217</v>
      </c>
      <c r="G9772" t="s">
        <v>3217</v>
      </c>
      <c r="H9772">
        <v>3.024</v>
      </c>
      <c r="I9772" t="s">
        <v>265</v>
      </c>
      <c r="J9772" t="s">
        <v>242</v>
      </c>
      <c r="K9772" t="s">
        <v>243</v>
      </c>
      <c r="L9772" t="s">
        <v>244</v>
      </c>
      <c r="M9772">
        <v>0</v>
      </c>
      <c r="N9772">
        <v>3.024</v>
      </c>
      <c r="O9772" t="s">
        <v>324</v>
      </c>
      <c r="P9772" t="s">
        <v>6165</v>
      </c>
      <c r="Q9772" t="s">
        <v>681</v>
      </c>
      <c r="R9772" t="s">
        <v>17458</v>
      </c>
      <c r="S9772" t="s">
        <v>270</v>
      </c>
      <c r="T9772" t="b">
        <v>0</v>
      </c>
    </row>
    <row r="9773" spans="1:20" x14ac:dyDescent="0.25">
      <c r="A9773" t="s">
        <v>259</v>
      </c>
      <c r="B9773" t="s">
        <v>260</v>
      </c>
      <c r="C9773" t="s">
        <v>237</v>
      </c>
      <c r="D9773" t="s">
        <v>2534</v>
      </c>
      <c r="E9773" t="s">
        <v>12353</v>
      </c>
      <c r="F9773" t="s">
        <v>14436</v>
      </c>
      <c r="G9773" t="s">
        <v>14436</v>
      </c>
      <c r="H9773">
        <v>2.1240000000000001</v>
      </c>
      <c r="I9773" t="s">
        <v>265</v>
      </c>
      <c r="J9773" t="s">
        <v>242</v>
      </c>
      <c r="K9773" t="s">
        <v>243</v>
      </c>
      <c r="L9773" t="s">
        <v>244</v>
      </c>
      <c r="M9773">
        <v>0</v>
      </c>
      <c r="N9773">
        <v>2.1240000000000001</v>
      </c>
      <c r="O9773" t="s">
        <v>446</v>
      </c>
      <c r="P9773" t="s">
        <v>17459</v>
      </c>
      <c r="Q9773" t="s">
        <v>2538</v>
      </c>
      <c r="R9773" t="s">
        <v>17460</v>
      </c>
      <c r="S9773" t="s">
        <v>270</v>
      </c>
      <c r="T9773" t="b">
        <v>1</v>
      </c>
    </row>
    <row r="9774" spans="1:20" x14ac:dyDescent="0.25">
      <c r="A9774" t="s">
        <v>259</v>
      </c>
      <c r="B9774" t="s">
        <v>260</v>
      </c>
      <c r="C9774" t="s">
        <v>294</v>
      </c>
      <c r="D9774" t="s">
        <v>2534</v>
      </c>
      <c r="E9774" t="s">
        <v>12353</v>
      </c>
      <c r="F9774" t="s">
        <v>14436</v>
      </c>
      <c r="G9774" t="s">
        <v>14436</v>
      </c>
      <c r="H9774">
        <v>1.02</v>
      </c>
      <c r="I9774" t="s">
        <v>265</v>
      </c>
      <c r="J9774" t="s">
        <v>242</v>
      </c>
      <c r="K9774" t="s">
        <v>243</v>
      </c>
      <c r="L9774" t="s">
        <v>244</v>
      </c>
      <c r="M9774">
        <v>0</v>
      </c>
      <c r="N9774">
        <v>1.02</v>
      </c>
      <c r="O9774" t="s">
        <v>446</v>
      </c>
      <c r="P9774" t="s">
        <v>17459</v>
      </c>
      <c r="Q9774" t="s">
        <v>2538</v>
      </c>
      <c r="R9774" t="s">
        <v>17460</v>
      </c>
      <c r="S9774" t="s">
        <v>270</v>
      </c>
      <c r="T9774" t="b">
        <v>1</v>
      </c>
    </row>
    <row r="9775" spans="1:20" x14ac:dyDescent="0.25">
      <c r="A9775" t="s">
        <v>259</v>
      </c>
      <c r="B9775" t="s">
        <v>260</v>
      </c>
      <c r="C9775" t="s">
        <v>237</v>
      </c>
      <c r="D9775" t="s">
        <v>1343</v>
      </c>
      <c r="E9775" t="s">
        <v>1857</v>
      </c>
      <c r="F9775" t="s">
        <v>12733</v>
      </c>
      <c r="G9775" t="s">
        <v>12733</v>
      </c>
      <c r="H9775">
        <v>1.35</v>
      </c>
      <c r="I9775" t="s">
        <v>265</v>
      </c>
      <c r="J9775" t="s">
        <v>242</v>
      </c>
      <c r="K9775" t="s">
        <v>243</v>
      </c>
      <c r="L9775" t="s">
        <v>244</v>
      </c>
      <c r="M9775">
        <v>0</v>
      </c>
      <c r="N9775">
        <v>1.35</v>
      </c>
      <c r="O9775" t="s">
        <v>446</v>
      </c>
      <c r="P9775" t="s">
        <v>17461</v>
      </c>
      <c r="Q9775" t="s">
        <v>1347</v>
      </c>
      <c r="R9775" t="s">
        <v>17462</v>
      </c>
      <c r="S9775" t="s">
        <v>270</v>
      </c>
      <c r="T9775" t="b">
        <v>1</v>
      </c>
    </row>
    <row r="9776" spans="1:20" x14ac:dyDescent="0.25">
      <c r="A9776" t="s">
        <v>259</v>
      </c>
      <c r="B9776" t="s">
        <v>260</v>
      </c>
      <c r="C9776" t="s">
        <v>294</v>
      </c>
      <c r="D9776" t="s">
        <v>1343</v>
      </c>
      <c r="E9776" t="s">
        <v>1857</v>
      </c>
      <c r="F9776" t="s">
        <v>12733</v>
      </c>
      <c r="G9776" t="s">
        <v>12733</v>
      </c>
      <c r="H9776">
        <v>1.2030000000000001</v>
      </c>
      <c r="I9776" t="s">
        <v>265</v>
      </c>
      <c r="J9776" t="s">
        <v>242</v>
      </c>
      <c r="K9776" t="s">
        <v>243</v>
      </c>
      <c r="L9776" t="s">
        <v>244</v>
      </c>
      <c r="M9776">
        <v>0</v>
      </c>
      <c r="N9776">
        <v>1.2030000000000001</v>
      </c>
      <c r="O9776" t="s">
        <v>446</v>
      </c>
      <c r="P9776" t="s">
        <v>17461</v>
      </c>
      <c r="Q9776" t="s">
        <v>1347</v>
      </c>
      <c r="R9776" t="s">
        <v>17462</v>
      </c>
      <c r="S9776" t="s">
        <v>270</v>
      </c>
      <c r="T9776" t="b">
        <v>1</v>
      </c>
    </row>
    <row r="9777" spans="1:20" x14ac:dyDescent="0.25">
      <c r="A9777" t="s">
        <v>259</v>
      </c>
      <c r="B9777" t="s">
        <v>260</v>
      </c>
      <c r="C9777" t="s">
        <v>237</v>
      </c>
      <c r="D9777" t="s">
        <v>1155</v>
      </c>
      <c r="E9777" t="s">
        <v>6656</v>
      </c>
      <c r="F9777" t="s">
        <v>3978</v>
      </c>
      <c r="G9777" t="s">
        <v>3978</v>
      </c>
      <c r="H9777">
        <v>1.008</v>
      </c>
      <c r="I9777" t="s">
        <v>265</v>
      </c>
      <c r="J9777" t="s">
        <v>242</v>
      </c>
      <c r="K9777" t="s">
        <v>243</v>
      </c>
      <c r="L9777" t="s">
        <v>244</v>
      </c>
      <c r="M9777">
        <v>0</v>
      </c>
      <c r="N9777">
        <v>1.008</v>
      </c>
      <c r="O9777" t="s">
        <v>952</v>
      </c>
      <c r="P9777" t="s">
        <v>10590</v>
      </c>
      <c r="Q9777" t="s">
        <v>1159</v>
      </c>
      <c r="R9777" t="s">
        <v>17463</v>
      </c>
      <c r="S9777" t="s">
        <v>270</v>
      </c>
      <c r="T9777" t="b">
        <v>0</v>
      </c>
    </row>
    <row r="9778" spans="1:20" x14ac:dyDescent="0.25">
      <c r="A9778" t="s">
        <v>259</v>
      </c>
      <c r="B9778" t="s">
        <v>260</v>
      </c>
      <c r="C9778" t="s">
        <v>294</v>
      </c>
      <c r="D9778" t="s">
        <v>1155</v>
      </c>
      <c r="E9778" t="s">
        <v>6656</v>
      </c>
      <c r="F9778" t="s">
        <v>3978</v>
      </c>
      <c r="G9778" t="s">
        <v>3978</v>
      </c>
      <c r="H9778">
        <v>0.58499999999999996</v>
      </c>
      <c r="I9778" t="s">
        <v>265</v>
      </c>
      <c r="J9778" t="s">
        <v>242</v>
      </c>
      <c r="K9778" t="s">
        <v>243</v>
      </c>
      <c r="L9778" t="s">
        <v>244</v>
      </c>
      <c r="M9778">
        <v>0</v>
      </c>
      <c r="N9778">
        <v>0.58499999999999996</v>
      </c>
      <c r="O9778" t="s">
        <v>1364</v>
      </c>
      <c r="P9778" t="s">
        <v>10590</v>
      </c>
      <c r="Q9778" t="s">
        <v>1159</v>
      </c>
      <c r="R9778" t="s">
        <v>17463</v>
      </c>
      <c r="S9778" t="s">
        <v>270</v>
      </c>
      <c r="T9778" t="b">
        <v>0</v>
      </c>
    </row>
    <row r="9779" spans="1:20" x14ac:dyDescent="0.25">
      <c r="A9779" t="s">
        <v>259</v>
      </c>
      <c r="B9779" t="s">
        <v>260</v>
      </c>
      <c r="C9779" t="s">
        <v>237</v>
      </c>
      <c r="D9779" t="s">
        <v>1316</v>
      </c>
      <c r="E9779" t="s">
        <v>6666</v>
      </c>
      <c r="F9779" t="s">
        <v>7372</v>
      </c>
      <c r="G9779" t="s">
        <v>15673</v>
      </c>
      <c r="H9779">
        <v>7.3999999999999996E-2</v>
      </c>
      <c r="I9779" t="s">
        <v>265</v>
      </c>
      <c r="J9779" t="s">
        <v>242</v>
      </c>
      <c r="K9779" t="s">
        <v>243</v>
      </c>
      <c r="L9779" t="s">
        <v>244</v>
      </c>
      <c r="M9779">
        <v>0</v>
      </c>
      <c r="N9779">
        <v>7.3999999999999996E-2</v>
      </c>
      <c r="O9779" t="s">
        <v>711</v>
      </c>
      <c r="P9779" t="s">
        <v>2378</v>
      </c>
      <c r="Q9779" t="s">
        <v>1321</v>
      </c>
      <c r="R9779" t="s">
        <v>17464</v>
      </c>
      <c r="S9779" t="s">
        <v>270</v>
      </c>
      <c r="T9779" t="b">
        <v>1</v>
      </c>
    </row>
    <row r="9780" spans="1:20" x14ac:dyDescent="0.25">
      <c r="A9780" t="s">
        <v>236</v>
      </c>
      <c r="B9780" t="s">
        <v>236</v>
      </c>
      <c r="C9780" t="s">
        <v>237</v>
      </c>
      <c r="D9780" t="s">
        <v>693</v>
      </c>
      <c r="E9780" t="s">
        <v>13550</v>
      </c>
      <c r="F9780" t="s">
        <v>13551</v>
      </c>
      <c r="G9780" t="s">
        <v>17465</v>
      </c>
      <c r="H9780">
        <v>25.55</v>
      </c>
      <c r="I9780" t="s">
        <v>492</v>
      </c>
      <c r="J9780" t="s">
        <v>242</v>
      </c>
      <c r="K9780" t="s">
        <v>243</v>
      </c>
      <c r="L9780" t="s">
        <v>244</v>
      </c>
      <c r="M9780">
        <v>0</v>
      </c>
      <c r="N9780">
        <v>25.55</v>
      </c>
      <c r="O9780" t="s">
        <v>697</v>
      </c>
      <c r="P9780" t="s">
        <v>17466</v>
      </c>
      <c r="Q9780" t="s">
        <v>699</v>
      </c>
      <c r="R9780" t="s">
        <v>13554</v>
      </c>
      <c r="S9780" t="s">
        <v>249</v>
      </c>
      <c r="T9780" t="b">
        <v>1</v>
      </c>
    </row>
    <row r="9781" spans="1:20" x14ac:dyDescent="0.25">
      <c r="A9781" t="s">
        <v>236</v>
      </c>
      <c r="B9781" t="s">
        <v>236</v>
      </c>
      <c r="C9781" t="s">
        <v>237</v>
      </c>
      <c r="D9781" t="s">
        <v>250</v>
      </c>
      <c r="E9781" t="s">
        <v>251</v>
      </c>
      <c r="F9781" t="s">
        <v>252</v>
      </c>
      <c r="G9781" t="s">
        <v>4019</v>
      </c>
      <c r="H9781">
        <v>6.9000000000000006E-2</v>
      </c>
      <c r="I9781" t="s">
        <v>759</v>
      </c>
      <c r="J9781" t="s">
        <v>242</v>
      </c>
      <c r="K9781" t="s">
        <v>243</v>
      </c>
      <c r="L9781" t="s">
        <v>244</v>
      </c>
      <c r="M9781">
        <v>0</v>
      </c>
      <c r="N9781">
        <v>6.9000000000000006E-2</v>
      </c>
      <c r="O9781" t="s">
        <v>255</v>
      </c>
      <c r="P9781" t="s">
        <v>17467</v>
      </c>
      <c r="Q9781" t="s">
        <v>257</v>
      </c>
      <c r="R9781" t="s">
        <v>258</v>
      </c>
      <c r="S9781" t="s">
        <v>249</v>
      </c>
      <c r="T9781" t="b">
        <v>1</v>
      </c>
    </row>
    <row r="9782" spans="1:20" x14ac:dyDescent="0.25">
      <c r="A9782" t="s">
        <v>259</v>
      </c>
      <c r="B9782" t="s">
        <v>260</v>
      </c>
      <c r="C9782" t="s">
        <v>237</v>
      </c>
      <c r="D9782" t="s">
        <v>3141</v>
      </c>
      <c r="E9782" t="s">
        <v>2618</v>
      </c>
      <c r="F9782" t="s">
        <v>6790</v>
      </c>
      <c r="G9782" t="s">
        <v>6790</v>
      </c>
      <c r="H9782">
        <v>4.87E-2</v>
      </c>
      <c r="I9782" t="s">
        <v>265</v>
      </c>
      <c r="J9782" t="s">
        <v>242</v>
      </c>
      <c r="K9782" t="s">
        <v>243</v>
      </c>
      <c r="L9782" t="s">
        <v>244</v>
      </c>
      <c r="M9782">
        <v>0</v>
      </c>
      <c r="N9782">
        <v>4.87E-2</v>
      </c>
      <c r="O9782" t="s">
        <v>446</v>
      </c>
      <c r="P9782" t="s">
        <v>17468</v>
      </c>
      <c r="Q9782" t="s">
        <v>3143</v>
      </c>
      <c r="R9782" t="s">
        <v>17469</v>
      </c>
      <c r="S9782" t="s">
        <v>270</v>
      </c>
      <c r="T9782" t="b">
        <v>1</v>
      </c>
    </row>
    <row r="9783" spans="1:20" x14ac:dyDescent="0.25">
      <c r="A9783" t="s">
        <v>259</v>
      </c>
      <c r="B9783" t="s">
        <v>260</v>
      </c>
      <c r="C9783" t="s">
        <v>294</v>
      </c>
      <c r="D9783" t="s">
        <v>3141</v>
      </c>
      <c r="E9783" t="s">
        <v>2618</v>
      </c>
      <c r="F9783" t="s">
        <v>6790</v>
      </c>
      <c r="G9783" t="s">
        <v>6790</v>
      </c>
      <c r="H9783">
        <v>3.95E-2</v>
      </c>
      <c r="I9783" t="s">
        <v>265</v>
      </c>
      <c r="J9783" t="s">
        <v>242</v>
      </c>
      <c r="K9783" t="s">
        <v>243</v>
      </c>
      <c r="L9783" t="s">
        <v>244</v>
      </c>
      <c r="M9783">
        <v>0</v>
      </c>
      <c r="N9783">
        <v>3.95E-2</v>
      </c>
      <c r="O9783" t="s">
        <v>446</v>
      </c>
      <c r="P9783" t="s">
        <v>17468</v>
      </c>
      <c r="Q9783" t="s">
        <v>3143</v>
      </c>
      <c r="R9783" t="s">
        <v>17469</v>
      </c>
      <c r="S9783" t="s">
        <v>270</v>
      </c>
      <c r="T9783" t="b">
        <v>1</v>
      </c>
    </row>
    <row r="9784" spans="1:20" x14ac:dyDescent="0.25">
      <c r="A9784" t="s">
        <v>259</v>
      </c>
      <c r="B9784" t="s">
        <v>260</v>
      </c>
      <c r="C9784" t="s">
        <v>237</v>
      </c>
      <c r="D9784" t="s">
        <v>1652</v>
      </c>
      <c r="E9784" t="s">
        <v>5396</v>
      </c>
      <c r="F9784" t="s">
        <v>12207</v>
      </c>
      <c r="G9784" t="s">
        <v>12207</v>
      </c>
      <c r="H9784">
        <v>0.113</v>
      </c>
      <c r="I9784" t="s">
        <v>265</v>
      </c>
      <c r="J9784" t="s">
        <v>242</v>
      </c>
      <c r="K9784" t="s">
        <v>243</v>
      </c>
      <c r="L9784" t="s">
        <v>244</v>
      </c>
      <c r="M9784">
        <v>0</v>
      </c>
      <c r="N9784">
        <v>0.113</v>
      </c>
      <c r="O9784" t="s">
        <v>324</v>
      </c>
      <c r="P9784" t="s">
        <v>17470</v>
      </c>
      <c r="Q9784" t="s">
        <v>1656</v>
      </c>
      <c r="R9784" t="s">
        <v>17471</v>
      </c>
      <c r="S9784" t="s">
        <v>270</v>
      </c>
      <c r="T9784" t="b">
        <v>1</v>
      </c>
    </row>
    <row r="9785" spans="1:20" x14ac:dyDescent="0.25">
      <c r="A9785" t="s">
        <v>259</v>
      </c>
      <c r="B9785" t="s">
        <v>260</v>
      </c>
      <c r="C9785" t="s">
        <v>336</v>
      </c>
      <c r="D9785" t="s">
        <v>1652</v>
      </c>
      <c r="E9785" t="s">
        <v>5396</v>
      </c>
      <c r="F9785" t="s">
        <v>12207</v>
      </c>
      <c r="G9785" t="s">
        <v>12207</v>
      </c>
      <c r="H9785">
        <v>582</v>
      </c>
      <c r="I9785" t="s">
        <v>265</v>
      </c>
      <c r="J9785" t="s">
        <v>242</v>
      </c>
      <c r="K9785" t="s">
        <v>243</v>
      </c>
      <c r="L9785" t="s">
        <v>244</v>
      </c>
      <c r="M9785">
        <v>0</v>
      </c>
      <c r="N9785">
        <v>582</v>
      </c>
      <c r="O9785" t="s">
        <v>324</v>
      </c>
      <c r="P9785" t="s">
        <v>17470</v>
      </c>
      <c r="Q9785" t="s">
        <v>1656</v>
      </c>
      <c r="R9785" t="s">
        <v>17472</v>
      </c>
      <c r="S9785" t="s">
        <v>270</v>
      </c>
      <c r="T9785" t="b">
        <v>1</v>
      </c>
    </row>
    <row r="9786" spans="1:20" x14ac:dyDescent="0.25">
      <c r="A9786" t="s">
        <v>259</v>
      </c>
      <c r="B9786" t="s">
        <v>260</v>
      </c>
      <c r="C9786" t="s">
        <v>336</v>
      </c>
      <c r="D9786" t="s">
        <v>1652</v>
      </c>
      <c r="E9786" t="s">
        <v>5396</v>
      </c>
      <c r="F9786" t="s">
        <v>12207</v>
      </c>
      <c r="G9786" t="s">
        <v>12207</v>
      </c>
      <c r="H9786">
        <v>1117</v>
      </c>
      <c r="I9786" t="s">
        <v>265</v>
      </c>
      <c r="J9786" t="s">
        <v>242</v>
      </c>
      <c r="K9786" t="s">
        <v>243</v>
      </c>
      <c r="L9786" t="s">
        <v>244</v>
      </c>
      <c r="M9786">
        <v>0</v>
      </c>
      <c r="N9786">
        <v>1117</v>
      </c>
      <c r="O9786" t="s">
        <v>324</v>
      </c>
      <c r="P9786" t="s">
        <v>17470</v>
      </c>
      <c r="Q9786" t="s">
        <v>1656</v>
      </c>
      <c r="R9786" t="s">
        <v>17473</v>
      </c>
      <c r="S9786" t="s">
        <v>270</v>
      </c>
      <c r="T9786" t="b">
        <v>1</v>
      </c>
    </row>
    <row r="9787" spans="1:20" x14ac:dyDescent="0.25">
      <c r="A9787" t="s">
        <v>259</v>
      </c>
      <c r="B9787" t="s">
        <v>260</v>
      </c>
      <c r="C9787" t="s">
        <v>237</v>
      </c>
      <c r="D9787" t="s">
        <v>869</v>
      </c>
      <c r="E9787" t="s">
        <v>7070</v>
      </c>
      <c r="F9787" t="s">
        <v>7094</v>
      </c>
      <c r="G9787" t="s">
        <v>7094</v>
      </c>
      <c r="H9787">
        <v>0.32800000000000001</v>
      </c>
      <c r="I9787" t="s">
        <v>265</v>
      </c>
      <c r="J9787" t="s">
        <v>242</v>
      </c>
      <c r="K9787" t="s">
        <v>243</v>
      </c>
      <c r="L9787" t="s">
        <v>244</v>
      </c>
      <c r="M9787">
        <v>0</v>
      </c>
      <c r="N9787">
        <v>0.32800000000000001</v>
      </c>
      <c r="O9787" t="s">
        <v>372</v>
      </c>
      <c r="P9787" t="s">
        <v>17474</v>
      </c>
      <c r="Q9787" t="s">
        <v>873</v>
      </c>
      <c r="R9787" t="s">
        <v>17475</v>
      </c>
      <c r="S9787" t="s">
        <v>270</v>
      </c>
      <c r="T9787" t="b">
        <v>1</v>
      </c>
    </row>
    <row r="9788" spans="1:20" x14ac:dyDescent="0.25">
      <c r="A9788" t="s">
        <v>259</v>
      </c>
      <c r="B9788" t="s">
        <v>260</v>
      </c>
      <c r="C9788" t="s">
        <v>237</v>
      </c>
      <c r="D9788" t="s">
        <v>295</v>
      </c>
      <c r="E9788" t="s">
        <v>8389</v>
      </c>
      <c r="F9788" t="s">
        <v>9003</v>
      </c>
      <c r="G9788" t="s">
        <v>9003</v>
      </c>
      <c r="H9788">
        <v>1.3340000000000001</v>
      </c>
      <c r="I9788" t="s">
        <v>265</v>
      </c>
      <c r="J9788" t="s">
        <v>242</v>
      </c>
      <c r="K9788" t="s">
        <v>243</v>
      </c>
      <c r="L9788" t="s">
        <v>244</v>
      </c>
      <c r="M9788">
        <v>0</v>
      </c>
      <c r="N9788">
        <v>1.3340000000000001</v>
      </c>
      <c r="O9788" t="s">
        <v>721</v>
      </c>
      <c r="P9788" t="s">
        <v>13836</v>
      </c>
      <c r="Q9788" t="s">
        <v>300</v>
      </c>
      <c r="R9788" t="s">
        <v>17476</v>
      </c>
      <c r="S9788" t="s">
        <v>270</v>
      </c>
      <c r="T9788" t="b">
        <v>1</v>
      </c>
    </row>
    <row r="9789" spans="1:20" x14ac:dyDescent="0.25">
      <c r="A9789" t="s">
        <v>259</v>
      </c>
      <c r="B9789" t="s">
        <v>260</v>
      </c>
      <c r="C9789" t="s">
        <v>237</v>
      </c>
      <c r="D9789" t="s">
        <v>656</v>
      </c>
      <c r="E9789" t="s">
        <v>4456</v>
      </c>
      <c r="F9789" t="s">
        <v>10014</v>
      </c>
      <c r="G9789" t="s">
        <v>10015</v>
      </c>
      <c r="H9789">
        <v>1.43</v>
      </c>
      <c r="I9789" t="s">
        <v>265</v>
      </c>
      <c r="J9789" t="s">
        <v>242</v>
      </c>
      <c r="K9789" t="s">
        <v>243</v>
      </c>
      <c r="L9789" t="s">
        <v>244</v>
      </c>
      <c r="M9789">
        <v>0</v>
      </c>
      <c r="N9789">
        <v>1.43</v>
      </c>
      <c r="O9789" t="s">
        <v>2901</v>
      </c>
      <c r="P9789" t="s">
        <v>17477</v>
      </c>
      <c r="Q9789" t="s">
        <v>662</v>
      </c>
      <c r="R9789" t="s">
        <v>17478</v>
      </c>
      <c r="S9789" t="s">
        <v>270</v>
      </c>
      <c r="T9789" t="b">
        <v>1</v>
      </c>
    </row>
    <row r="9790" spans="1:20" x14ac:dyDescent="0.25">
      <c r="A9790" t="s">
        <v>259</v>
      </c>
      <c r="B9790" t="s">
        <v>260</v>
      </c>
      <c r="C9790" t="s">
        <v>237</v>
      </c>
      <c r="D9790" t="s">
        <v>1501</v>
      </c>
      <c r="E9790" t="s">
        <v>8153</v>
      </c>
      <c r="F9790" t="s">
        <v>8154</v>
      </c>
      <c r="G9790" t="s">
        <v>8154</v>
      </c>
      <c r="H9790">
        <v>0.10100000000000001</v>
      </c>
      <c r="I9790" t="s">
        <v>265</v>
      </c>
      <c r="J9790" t="s">
        <v>242</v>
      </c>
      <c r="K9790" t="s">
        <v>243</v>
      </c>
      <c r="L9790" t="s">
        <v>244</v>
      </c>
      <c r="M9790">
        <v>0</v>
      </c>
      <c r="N9790">
        <v>0.10100000000000001</v>
      </c>
      <c r="O9790" t="s">
        <v>1309</v>
      </c>
      <c r="P9790" t="s">
        <v>9904</v>
      </c>
      <c r="Q9790" t="s">
        <v>1505</v>
      </c>
      <c r="R9790" t="s">
        <v>17479</v>
      </c>
      <c r="S9790" t="s">
        <v>270</v>
      </c>
      <c r="T9790" t="b">
        <v>0</v>
      </c>
    </row>
    <row r="9791" spans="1:20" x14ac:dyDescent="0.25">
      <c r="A9791" t="s">
        <v>259</v>
      </c>
      <c r="B9791" t="s">
        <v>260</v>
      </c>
      <c r="C9791" t="s">
        <v>237</v>
      </c>
      <c r="D9791" t="s">
        <v>1220</v>
      </c>
      <c r="E9791" t="s">
        <v>3823</v>
      </c>
      <c r="F9791" t="s">
        <v>17480</v>
      </c>
      <c r="G9791" t="s">
        <v>17480</v>
      </c>
      <c r="H9791">
        <v>9.5218360000000004</v>
      </c>
      <c r="I9791" t="s">
        <v>265</v>
      </c>
      <c r="J9791" t="s">
        <v>242</v>
      </c>
      <c r="K9791" t="s">
        <v>243</v>
      </c>
      <c r="L9791" t="s">
        <v>244</v>
      </c>
      <c r="M9791">
        <v>0</v>
      </c>
      <c r="N9791">
        <v>9.5218360000000004</v>
      </c>
      <c r="O9791" t="s">
        <v>446</v>
      </c>
      <c r="P9791" t="s">
        <v>17481</v>
      </c>
      <c r="Q9791" t="s">
        <v>1224</v>
      </c>
      <c r="R9791" t="s">
        <v>17482</v>
      </c>
      <c r="S9791" t="s">
        <v>270</v>
      </c>
      <c r="T9791" t="b">
        <v>1</v>
      </c>
    </row>
    <row r="9792" spans="1:20" x14ac:dyDescent="0.25">
      <c r="A9792" t="s">
        <v>259</v>
      </c>
      <c r="B9792" t="s">
        <v>260</v>
      </c>
      <c r="C9792" t="s">
        <v>294</v>
      </c>
      <c r="D9792" t="s">
        <v>1220</v>
      </c>
      <c r="E9792" t="s">
        <v>3823</v>
      </c>
      <c r="F9792" t="s">
        <v>17480</v>
      </c>
      <c r="G9792" t="s">
        <v>17480</v>
      </c>
      <c r="H9792">
        <v>8.1917360000000006</v>
      </c>
      <c r="I9792" t="s">
        <v>265</v>
      </c>
      <c r="J9792" t="s">
        <v>242</v>
      </c>
      <c r="K9792" t="s">
        <v>243</v>
      </c>
      <c r="L9792" t="s">
        <v>244</v>
      </c>
      <c r="M9792">
        <v>0</v>
      </c>
      <c r="N9792">
        <v>8.1917360000000006</v>
      </c>
      <c r="O9792" t="s">
        <v>446</v>
      </c>
      <c r="P9792" t="s">
        <v>17481</v>
      </c>
      <c r="Q9792" t="s">
        <v>1224</v>
      </c>
      <c r="R9792" t="s">
        <v>17482</v>
      </c>
      <c r="S9792" t="s">
        <v>270</v>
      </c>
      <c r="T9792" t="b">
        <v>1</v>
      </c>
    </row>
    <row r="9793" spans="1:20" x14ac:dyDescent="0.25">
      <c r="A9793" t="s">
        <v>259</v>
      </c>
      <c r="B9793" t="s">
        <v>260</v>
      </c>
      <c r="C9793" t="s">
        <v>237</v>
      </c>
      <c r="D9793" t="s">
        <v>1501</v>
      </c>
      <c r="E9793" t="s">
        <v>7210</v>
      </c>
      <c r="F9793" t="s">
        <v>7675</v>
      </c>
      <c r="G9793" t="s">
        <v>7675</v>
      </c>
      <c r="H9793">
        <v>0.20200000000000001</v>
      </c>
      <c r="I9793" t="s">
        <v>265</v>
      </c>
      <c r="J9793" t="s">
        <v>242</v>
      </c>
      <c r="K9793" t="s">
        <v>243</v>
      </c>
      <c r="L9793" t="s">
        <v>244</v>
      </c>
      <c r="M9793">
        <v>0</v>
      </c>
      <c r="N9793">
        <v>0.20200000000000001</v>
      </c>
      <c r="O9793" t="s">
        <v>1309</v>
      </c>
      <c r="P9793" t="s">
        <v>3204</v>
      </c>
      <c r="Q9793" t="s">
        <v>1505</v>
      </c>
      <c r="R9793" t="s">
        <v>17483</v>
      </c>
      <c r="S9793" t="s">
        <v>270</v>
      </c>
      <c r="T9793" t="b">
        <v>0</v>
      </c>
    </row>
    <row r="9794" spans="1:20" x14ac:dyDescent="0.25">
      <c r="A9794" t="s">
        <v>236</v>
      </c>
      <c r="B9794" t="s">
        <v>236</v>
      </c>
      <c r="C9794" t="s">
        <v>237</v>
      </c>
      <c r="D9794" t="s">
        <v>314</v>
      </c>
      <c r="E9794" t="s">
        <v>251</v>
      </c>
      <c r="F9794" t="s">
        <v>479</v>
      </c>
      <c r="G9794" t="s">
        <v>3569</v>
      </c>
      <c r="H9794">
        <v>1</v>
      </c>
      <c r="I9794" t="s">
        <v>492</v>
      </c>
      <c r="J9794" t="s">
        <v>242</v>
      </c>
      <c r="K9794" t="s">
        <v>243</v>
      </c>
      <c r="L9794" t="s">
        <v>244</v>
      </c>
      <c r="M9794">
        <v>0</v>
      </c>
      <c r="N9794">
        <v>1</v>
      </c>
      <c r="O9794" t="s">
        <v>255</v>
      </c>
      <c r="P9794" t="s">
        <v>17484</v>
      </c>
      <c r="Q9794" t="s">
        <v>318</v>
      </c>
      <c r="R9794" t="s">
        <v>3876</v>
      </c>
      <c r="S9794" t="s">
        <v>249</v>
      </c>
      <c r="T9794" t="b">
        <v>1</v>
      </c>
    </row>
    <row r="9795" spans="1:20" x14ac:dyDescent="0.25">
      <c r="A9795" t="s">
        <v>259</v>
      </c>
      <c r="B9795" t="s">
        <v>260</v>
      </c>
      <c r="C9795" t="s">
        <v>237</v>
      </c>
      <c r="D9795" t="s">
        <v>7334</v>
      </c>
      <c r="E9795" t="s">
        <v>17485</v>
      </c>
      <c r="F9795" t="s">
        <v>17486</v>
      </c>
      <c r="G9795" t="s">
        <v>17486</v>
      </c>
      <c r="H9795">
        <v>109.06</v>
      </c>
      <c r="I9795" t="s">
        <v>265</v>
      </c>
      <c r="J9795" t="s">
        <v>242</v>
      </c>
      <c r="K9795" t="s">
        <v>243</v>
      </c>
      <c r="L9795" t="s">
        <v>244</v>
      </c>
      <c r="M9795">
        <v>0</v>
      </c>
      <c r="N9795">
        <v>109.06</v>
      </c>
      <c r="O9795" t="s">
        <v>283</v>
      </c>
      <c r="P9795" t="s">
        <v>17487</v>
      </c>
      <c r="Q9795" t="s">
        <v>7338</v>
      </c>
      <c r="R9795" t="s">
        <v>17488</v>
      </c>
      <c r="S9795" t="s">
        <v>270</v>
      </c>
      <c r="T9795" t="b">
        <v>1</v>
      </c>
    </row>
    <row r="9796" spans="1:20" x14ac:dyDescent="0.25">
      <c r="A9796" t="s">
        <v>259</v>
      </c>
      <c r="B9796" t="s">
        <v>260</v>
      </c>
      <c r="C9796" t="s">
        <v>336</v>
      </c>
      <c r="D9796" t="s">
        <v>7334</v>
      </c>
      <c r="E9796" t="s">
        <v>17485</v>
      </c>
      <c r="F9796" t="s">
        <v>17486</v>
      </c>
      <c r="G9796" t="s">
        <v>17486</v>
      </c>
      <c r="H9796">
        <v>554137</v>
      </c>
      <c r="I9796" t="s">
        <v>265</v>
      </c>
      <c r="J9796" t="s">
        <v>242</v>
      </c>
      <c r="K9796" t="s">
        <v>243</v>
      </c>
      <c r="L9796" t="s">
        <v>244</v>
      </c>
      <c r="M9796">
        <v>0</v>
      </c>
      <c r="N9796">
        <v>554137</v>
      </c>
      <c r="O9796" t="s">
        <v>546</v>
      </c>
      <c r="P9796" t="s">
        <v>17487</v>
      </c>
      <c r="Q9796" t="s">
        <v>7338</v>
      </c>
      <c r="R9796" t="s">
        <v>17489</v>
      </c>
      <c r="S9796" t="s">
        <v>270</v>
      </c>
      <c r="T9796" t="b">
        <v>1</v>
      </c>
    </row>
    <row r="9797" spans="1:20" x14ac:dyDescent="0.25">
      <c r="A9797" t="s">
        <v>259</v>
      </c>
      <c r="B9797" t="s">
        <v>260</v>
      </c>
      <c r="C9797" t="s">
        <v>336</v>
      </c>
      <c r="D9797" t="s">
        <v>7334</v>
      </c>
      <c r="E9797" t="s">
        <v>17485</v>
      </c>
      <c r="F9797" t="s">
        <v>17486</v>
      </c>
      <c r="G9797" t="s">
        <v>17486</v>
      </c>
      <c r="H9797">
        <v>802544</v>
      </c>
      <c r="I9797" t="s">
        <v>265</v>
      </c>
      <c r="J9797" t="s">
        <v>242</v>
      </c>
      <c r="K9797" t="s">
        <v>243</v>
      </c>
      <c r="L9797" t="s">
        <v>244</v>
      </c>
      <c r="M9797">
        <v>0</v>
      </c>
      <c r="N9797">
        <v>802544</v>
      </c>
      <c r="O9797" t="s">
        <v>546</v>
      </c>
      <c r="P9797" t="s">
        <v>17487</v>
      </c>
      <c r="Q9797" t="s">
        <v>7338</v>
      </c>
      <c r="R9797" t="s">
        <v>17490</v>
      </c>
      <c r="S9797" t="s">
        <v>270</v>
      </c>
      <c r="T9797" t="b">
        <v>1</v>
      </c>
    </row>
    <row r="9798" spans="1:20" x14ac:dyDescent="0.25">
      <c r="A9798" t="s">
        <v>259</v>
      </c>
      <c r="B9798" t="s">
        <v>382</v>
      </c>
      <c r="C9798" t="s">
        <v>237</v>
      </c>
      <c r="D9798" t="s">
        <v>383</v>
      </c>
      <c r="E9798" t="s">
        <v>3292</v>
      </c>
      <c r="F9798" t="s">
        <v>10154</v>
      </c>
      <c r="G9798" t="s">
        <v>10154</v>
      </c>
      <c r="H9798">
        <v>5.6000000000000001E-2</v>
      </c>
      <c r="I9798" t="s">
        <v>265</v>
      </c>
      <c r="J9798" t="s">
        <v>242</v>
      </c>
      <c r="K9798" t="s">
        <v>243</v>
      </c>
      <c r="L9798" t="s">
        <v>244</v>
      </c>
      <c r="M9798">
        <v>0</v>
      </c>
      <c r="N9798">
        <v>5.6000000000000001E-2</v>
      </c>
      <c r="O9798" t="s">
        <v>386</v>
      </c>
      <c r="P9798" t="s">
        <v>17491</v>
      </c>
      <c r="Q9798" t="s">
        <v>388</v>
      </c>
      <c r="R9798" t="s">
        <v>17492</v>
      </c>
      <c r="S9798" t="s">
        <v>390</v>
      </c>
      <c r="T9798" t="b">
        <v>1</v>
      </c>
    </row>
    <row r="9799" spans="1:20" x14ac:dyDescent="0.25">
      <c r="A9799" t="s">
        <v>259</v>
      </c>
      <c r="B9799" t="s">
        <v>382</v>
      </c>
      <c r="C9799" t="s">
        <v>294</v>
      </c>
      <c r="D9799" t="s">
        <v>383</v>
      </c>
      <c r="E9799" t="s">
        <v>3292</v>
      </c>
      <c r="F9799" t="s">
        <v>10154</v>
      </c>
      <c r="G9799" t="s">
        <v>10154</v>
      </c>
      <c r="H9799">
        <v>1.4999999999999999E-2</v>
      </c>
      <c r="I9799" t="s">
        <v>265</v>
      </c>
      <c r="J9799" t="s">
        <v>242</v>
      </c>
      <c r="K9799" t="s">
        <v>243</v>
      </c>
      <c r="L9799" t="s">
        <v>244</v>
      </c>
      <c r="M9799">
        <v>0</v>
      </c>
      <c r="N9799">
        <v>1.4999999999999999E-2</v>
      </c>
      <c r="O9799" t="s">
        <v>391</v>
      </c>
      <c r="P9799" t="s">
        <v>17491</v>
      </c>
      <c r="Q9799" t="s">
        <v>388</v>
      </c>
      <c r="R9799" t="s">
        <v>17492</v>
      </c>
      <c r="S9799" t="s">
        <v>390</v>
      </c>
      <c r="T9799" t="b">
        <v>1</v>
      </c>
    </row>
    <row r="9800" spans="1:20" x14ac:dyDescent="0.25">
      <c r="A9800" t="s">
        <v>236</v>
      </c>
      <c r="B9800" t="s">
        <v>236</v>
      </c>
      <c r="C9800" t="s">
        <v>237</v>
      </c>
      <c r="D9800" t="s">
        <v>552</v>
      </c>
      <c r="F9800" t="s">
        <v>17493</v>
      </c>
      <c r="G9800" t="s">
        <v>6926</v>
      </c>
      <c r="H9800">
        <v>57.6</v>
      </c>
      <c r="I9800" t="s">
        <v>492</v>
      </c>
      <c r="J9800" t="s">
        <v>242</v>
      </c>
      <c r="K9800" t="s">
        <v>243</v>
      </c>
      <c r="L9800" t="s">
        <v>244</v>
      </c>
      <c r="M9800">
        <v>0</v>
      </c>
      <c r="N9800">
        <v>57.6</v>
      </c>
      <c r="O9800" t="s">
        <v>255</v>
      </c>
      <c r="P9800" t="s">
        <v>17494</v>
      </c>
      <c r="Q9800" t="s">
        <v>556</v>
      </c>
      <c r="R9800" t="s">
        <v>17495</v>
      </c>
      <c r="S9800" t="s">
        <v>249</v>
      </c>
      <c r="T9800" t="b">
        <v>1</v>
      </c>
    </row>
    <row r="9801" spans="1:20" x14ac:dyDescent="0.25">
      <c r="A9801" t="s">
        <v>236</v>
      </c>
      <c r="B9801" t="s">
        <v>335</v>
      </c>
      <c r="C9801" t="s">
        <v>237</v>
      </c>
      <c r="D9801" t="s">
        <v>335</v>
      </c>
      <c r="F9801" t="s">
        <v>842</v>
      </c>
      <c r="G9801" t="s">
        <v>4476</v>
      </c>
      <c r="H9801">
        <v>4.0000000000000001E-3</v>
      </c>
      <c r="I9801" t="s">
        <v>241</v>
      </c>
      <c r="J9801" t="s">
        <v>242</v>
      </c>
      <c r="K9801" t="s">
        <v>243</v>
      </c>
      <c r="L9801" t="s">
        <v>244</v>
      </c>
      <c r="M9801">
        <v>0</v>
      </c>
      <c r="N9801">
        <v>4.0000000000000001E-3</v>
      </c>
      <c r="O9801" t="s">
        <v>844</v>
      </c>
      <c r="P9801" t="s">
        <v>17496</v>
      </c>
      <c r="Q9801" t="s">
        <v>494</v>
      </c>
      <c r="R9801" t="s">
        <v>846</v>
      </c>
      <c r="S9801" t="s">
        <v>346</v>
      </c>
      <c r="T9801" t="b">
        <v>1</v>
      </c>
    </row>
    <row r="9802" spans="1:20" x14ac:dyDescent="0.25">
      <c r="A9802" t="s">
        <v>259</v>
      </c>
      <c r="B9802" t="s">
        <v>260</v>
      </c>
      <c r="C9802" t="s">
        <v>237</v>
      </c>
      <c r="D9802" t="s">
        <v>580</v>
      </c>
      <c r="E9802" t="s">
        <v>3729</v>
      </c>
      <c r="F9802" t="s">
        <v>7975</v>
      </c>
      <c r="G9802" t="s">
        <v>7975</v>
      </c>
      <c r="H9802">
        <v>0.76800000000000002</v>
      </c>
      <c r="I9802" t="s">
        <v>265</v>
      </c>
      <c r="J9802" t="s">
        <v>242</v>
      </c>
      <c r="K9802" t="s">
        <v>243</v>
      </c>
      <c r="L9802" t="s">
        <v>244</v>
      </c>
      <c r="M9802">
        <v>0</v>
      </c>
      <c r="N9802">
        <v>0.76800000000000002</v>
      </c>
      <c r="O9802" t="s">
        <v>324</v>
      </c>
      <c r="P9802" t="s">
        <v>17497</v>
      </c>
      <c r="Q9802" t="s">
        <v>584</v>
      </c>
      <c r="R9802" t="s">
        <v>17498</v>
      </c>
      <c r="S9802" t="s">
        <v>270</v>
      </c>
      <c r="T9802" t="b">
        <v>1</v>
      </c>
    </row>
    <row r="9803" spans="1:20" x14ac:dyDescent="0.25">
      <c r="A9803" t="s">
        <v>259</v>
      </c>
      <c r="B9803" t="s">
        <v>260</v>
      </c>
      <c r="C9803" t="s">
        <v>336</v>
      </c>
      <c r="D9803" t="s">
        <v>580</v>
      </c>
      <c r="E9803" t="s">
        <v>3729</v>
      </c>
      <c r="F9803" t="s">
        <v>7975</v>
      </c>
      <c r="G9803" t="s">
        <v>7975</v>
      </c>
      <c r="H9803">
        <v>3956</v>
      </c>
      <c r="I9803" t="s">
        <v>265</v>
      </c>
      <c r="J9803" t="s">
        <v>242</v>
      </c>
      <c r="K9803" t="s">
        <v>243</v>
      </c>
      <c r="L9803" t="s">
        <v>244</v>
      </c>
      <c r="M9803">
        <v>0</v>
      </c>
      <c r="N9803">
        <v>3956</v>
      </c>
      <c r="O9803" t="s">
        <v>324</v>
      </c>
      <c r="P9803" t="s">
        <v>17497</v>
      </c>
      <c r="Q9803" t="s">
        <v>584</v>
      </c>
      <c r="R9803" t="s">
        <v>17499</v>
      </c>
      <c r="S9803" t="s">
        <v>270</v>
      </c>
      <c r="T9803" t="b">
        <v>1</v>
      </c>
    </row>
    <row r="9804" spans="1:20" x14ac:dyDescent="0.25">
      <c r="A9804" t="s">
        <v>259</v>
      </c>
      <c r="B9804" t="s">
        <v>260</v>
      </c>
      <c r="C9804" t="s">
        <v>336</v>
      </c>
      <c r="D9804" t="s">
        <v>580</v>
      </c>
      <c r="E9804" t="s">
        <v>3729</v>
      </c>
      <c r="F9804" t="s">
        <v>7975</v>
      </c>
      <c r="G9804" t="s">
        <v>7975</v>
      </c>
      <c r="H9804">
        <v>7589</v>
      </c>
      <c r="I9804" t="s">
        <v>265</v>
      </c>
      <c r="J9804" t="s">
        <v>242</v>
      </c>
      <c r="K9804" t="s">
        <v>243</v>
      </c>
      <c r="L9804" t="s">
        <v>244</v>
      </c>
      <c r="M9804">
        <v>0</v>
      </c>
      <c r="N9804">
        <v>7589</v>
      </c>
      <c r="O9804" t="s">
        <v>324</v>
      </c>
      <c r="P9804" t="s">
        <v>17497</v>
      </c>
      <c r="Q9804" t="s">
        <v>584</v>
      </c>
      <c r="R9804" t="s">
        <v>17500</v>
      </c>
      <c r="S9804" t="s">
        <v>270</v>
      </c>
      <c r="T9804" t="b">
        <v>1</v>
      </c>
    </row>
    <row r="9805" spans="1:20" x14ac:dyDescent="0.25">
      <c r="A9805" t="s">
        <v>259</v>
      </c>
      <c r="B9805" t="s">
        <v>260</v>
      </c>
      <c r="C9805" t="s">
        <v>237</v>
      </c>
      <c r="D9805" t="s">
        <v>643</v>
      </c>
      <c r="E9805" t="s">
        <v>1252</v>
      </c>
      <c r="F9805" t="s">
        <v>8112</v>
      </c>
      <c r="G9805" t="s">
        <v>8112</v>
      </c>
      <c r="H9805">
        <v>5.6902000000000001E-2</v>
      </c>
      <c r="I9805" t="s">
        <v>265</v>
      </c>
      <c r="J9805" t="s">
        <v>242</v>
      </c>
      <c r="K9805" t="s">
        <v>243</v>
      </c>
      <c r="L9805" t="s">
        <v>244</v>
      </c>
      <c r="M9805">
        <v>0</v>
      </c>
      <c r="N9805">
        <v>5.6902000000000001E-2</v>
      </c>
      <c r="O9805" t="s">
        <v>372</v>
      </c>
      <c r="P9805" t="s">
        <v>17501</v>
      </c>
      <c r="Q9805" t="s">
        <v>647</v>
      </c>
      <c r="R9805" t="s">
        <v>17502</v>
      </c>
      <c r="S9805" t="s">
        <v>270</v>
      </c>
      <c r="T9805" t="b">
        <v>1</v>
      </c>
    </row>
    <row r="9806" spans="1:20" x14ac:dyDescent="0.25">
      <c r="A9806" t="s">
        <v>259</v>
      </c>
      <c r="B9806" t="s">
        <v>260</v>
      </c>
      <c r="C9806" t="s">
        <v>237</v>
      </c>
      <c r="D9806" t="s">
        <v>1495</v>
      </c>
      <c r="E9806" t="s">
        <v>1496</v>
      </c>
      <c r="F9806" t="s">
        <v>9709</v>
      </c>
      <c r="G9806" t="s">
        <v>9709</v>
      </c>
      <c r="H9806">
        <v>7.2</v>
      </c>
      <c r="I9806" t="s">
        <v>265</v>
      </c>
      <c r="J9806" t="s">
        <v>242</v>
      </c>
      <c r="K9806" t="s">
        <v>243</v>
      </c>
      <c r="L9806" t="s">
        <v>244</v>
      </c>
      <c r="M9806">
        <v>0</v>
      </c>
      <c r="N9806">
        <v>7.2</v>
      </c>
      <c r="O9806" t="s">
        <v>290</v>
      </c>
      <c r="P9806" t="s">
        <v>17503</v>
      </c>
      <c r="Q9806" t="s">
        <v>1499</v>
      </c>
      <c r="R9806" t="s">
        <v>17504</v>
      </c>
      <c r="S9806" t="s">
        <v>270</v>
      </c>
      <c r="T9806" t="b">
        <v>1</v>
      </c>
    </row>
    <row r="9807" spans="1:20" x14ac:dyDescent="0.25">
      <c r="A9807" t="s">
        <v>259</v>
      </c>
      <c r="B9807" t="s">
        <v>260</v>
      </c>
      <c r="C9807" t="s">
        <v>336</v>
      </c>
      <c r="D9807" t="s">
        <v>1495</v>
      </c>
      <c r="E9807" t="s">
        <v>1496</v>
      </c>
      <c r="F9807" t="s">
        <v>9709</v>
      </c>
      <c r="G9807" t="s">
        <v>9709</v>
      </c>
      <c r="H9807">
        <v>47305</v>
      </c>
      <c r="I9807" t="s">
        <v>265</v>
      </c>
      <c r="J9807" t="s">
        <v>242</v>
      </c>
      <c r="K9807" t="s">
        <v>243</v>
      </c>
      <c r="L9807" t="s">
        <v>244</v>
      </c>
      <c r="M9807">
        <v>0</v>
      </c>
      <c r="N9807">
        <v>47305</v>
      </c>
      <c r="O9807" t="s">
        <v>290</v>
      </c>
      <c r="P9807" t="s">
        <v>17503</v>
      </c>
      <c r="Q9807" t="s">
        <v>1499</v>
      </c>
      <c r="R9807" t="s">
        <v>17505</v>
      </c>
      <c r="S9807" t="s">
        <v>270</v>
      </c>
      <c r="T9807" t="b">
        <v>1</v>
      </c>
    </row>
    <row r="9808" spans="1:20" x14ac:dyDescent="0.25">
      <c r="A9808" t="s">
        <v>259</v>
      </c>
      <c r="B9808" t="s">
        <v>260</v>
      </c>
      <c r="C9808" t="s">
        <v>336</v>
      </c>
      <c r="D9808" t="s">
        <v>1495</v>
      </c>
      <c r="E9808" t="s">
        <v>1496</v>
      </c>
      <c r="F9808" t="s">
        <v>9709</v>
      </c>
      <c r="G9808" t="s">
        <v>9709</v>
      </c>
      <c r="H9808">
        <v>94610</v>
      </c>
      <c r="I9808" t="s">
        <v>265</v>
      </c>
      <c r="J9808" t="s">
        <v>242</v>
      </c>
      <c r="K9808" t="s">
        <v>243</v>
      </c>
      <c r="L9808" t="s">
        <v>244</v>
      </c>
      <c r="M9808">
        <v>0</v>
      </c>
      <c r="N9808">
        <v>94610</v>
      </c>
      <c r="O9808" t="s">
        <v>290</v>
      </c>
      <c r="P9808" t="s">
        <v>17503</v>
      </c>
      <c r="Q9808" t="s">
        <v>1499</v>
      </c>
      <c r="R9808" t="s">
        <v>17506</v>
      </c>
      <c r="S9808" t="s">
        <v>270</v>
      </c>
      <c r="T9808" t="b">
        <v>1</v>
      </c>
    </row>
    <row r="9809" spans="1:20" x14ac:dyDescent="0.25">
      <c r="A9809" t="s">
        <v>259</v>
      </c>
      <c r="B9809" t="s">
        <v>260</v>
      </c>
      <c r="C9809" t="s">
        <v>336</v>
      </c>
      <c r="D9809" t="s">
        <v>1495</v>
      </c>
      <c r="E9809" t="s">
        <v>1496</v>
      </c>
      <c r="F9809" t="s">
        <v>9709</v>
      </c>
      <c r="G9809" t="s">
        <v>9709</v>
      </c>
      <c r="H9809">
        <v>105112</v>
      </c>
      <c r="I9809" t="s">
        <v>265</v>
      </c>
      <c r="J9809" t="s">
        <v>242</v>
      </c>
      <c r="K9809" t="s">
        <v>243</v>
      </c>
      <c r="L9809" t="s">
        <v>244</v>
      </c>
      <c r="M9809">
        <v>0</v>
      </c>
      <c r="N9809">
        <v>105112</v>
      </c>
      <c r="O9809" t="s">
        <v>290</v>
      </c>
      <c r="P9809" t="s">
        <v>17503</v>
      </c>
      <c r="Q9809" t="s">
        <v>1499</v>
      </c>
      <c r="R9809" t="s">
        <v>17507</v>
      </c>
      <c r="S9809" t="s">
        <v>270</v>
      </c>
      <c r="T9809" t="b">
        <v>1</v>
      </c>
    </row>
    <row r="9810" spans="1:20" x14ac:dyDescent="0.25">
      <c r="A9810" t="s">
        <v>259</v>
      </c>
      <c r="B9810" t="s">
        <v>260</v>
      </c>
      <c r="C9810" t="s">
        <v>237</v>
      </c>
      <c r="D9810" t="s">
        <v>2468</v>
      </c>
      <c r="E9810" t="s">
        <v>3724</v>
      </c>
      <c r="F9810" t="s">
        <v>3724</v>
      </c>
      <c r="G9810" t="s">
        <v>5369</v>
      </c>
      <c r="H9810">
        <v>2.23</v>
      </c>
      <c r="I9810" t="s">
        <v>265</v>
      </c>
      <c r="J9810" t="s">
        <v>242</v>
      </c>
      <c r="K9810" t="s">
        <v>243</v>
      </c>
      <c r="L9810" t="s">
        <v>244</v>
      </c>
      <c r="M9810">
        <v>0</v>
      </c>
      <c r="N9810">
        <v>2.23</v>
      </c>
      <c r="O9810" t="s">
        <v>266</v>
      </c>
      <c r="P9810" t="s">
        <v>17508</v>
      </c>
      <c r="Q9810" t="s">
        <v>2473</v>
      </c>
      <c r="R9810" t="s">
        <v>17509</v>
      </c>
      <c r="S9810" t="s">
        <v>270</v>
      </c>
      <c r="T9810" t="b">
        <v>1</v>
      </c>
    </row>
    <row r="9811" spans="1:20" x14ac:dyDescent="0.25">
      <c r="A9811" t="s">
        <v>259</v>
      </c>
      <c r="B9811" t="s">
        <v>260</v>
      </c>
      <c r="C9811" t="s">
        <v>294</v>
      </c>
      <c r="D9811" t="s">
        <v>2468</v>
      </c>
      <c r="E9811" t="s">
        <v>3724</v>
      </c>
      <c r="F9811" t="s">
        <v>3724</v>
      </c>
      <c r="G9811" t="s">
        <v>5369</v>
      </c>
      <c r="H9811">
        <v>1.31</v>
      </c>
      <c r="I9811" t="s">
        <v>265</v>
      </c>
      <c r="J9811" t="s">
        <v>242</v>
      </c>
      <c r="K9811" t="s">
        <v>243</v>
      </c>
      <c r="L9811" t="s">
        <v>244</v>
      </c>
      <c r="M9811">
        <v>0</v>
      </c>
      <c r="N9811">
        <v>1.31</v>
      </c>
      <c r="O9811" t="s">
        <v>266</v>
      </c>
      <c r="P9811" t="s">
        <v>17508</v>
      </c>
      <c r="Q9811" t="s">
        <v>2473</v>
      </c>
      <c r="R9811" t="s">
        <v>17509</v>
      </c>
      <c r="S9811" t="s">
        <v>270</v>
      </c>
      <c r="T9811" t="b">
        <v>1</v>
      </c>
    </row>
    <row r="9812" spans="1:20" x14ac:dyDescent="0.25">
      <c r="A9812" t="s">
        <v>259</v>
      </c>
      <c r="B9812" t="s">
        <v>260</v>
      </c>
      <c r="C9812" t="s">
        <v>237</v>
      </c>
      <c r="D9812" t="s">
        <v>1953</v>
      </c>
      <c r="E9812" t="s">
        <v>13214</v>
      </c>
      <c r="F9812" t="s">
        <v>13215</v>
      </c>
      <c r="G9812" t="s">
        <v>13215</v>
      </c>
      <c r="H9812">
        <v>6.56</v>
      </c>
      <c r="I9812" t="s">
        <v>265</v>
      </c>
      <c r="J9812" t="s">
        <v>242</v>
      </c>
      <c r="K9812" t="s">
        <v>243</v>
      </c>
      <c r="L9812" t="s">
        <v>244</v>
      </c>
      <c r="M9812">
        <v>0</v>
      </c>
      <c r="N9812">
        <v>6.56</v>
      </c>
      <c r="O9812" t="s">
        <v>331</v>
      </c>
      <c r="P9812" t="s">
        <v>17510</v>
      </c>
      <c r="Q9812" t="s">
        <v>1957</v>
      </c>
      <c r="R9812" t="s">
        <v>17511</v>
      </c>
      <c r="S9812" t="s">
        <v>270</v>
      </c>
      <c r="T9812" t="b">
        <v>1</v>
      </c>
    </row>
    <row r="9813" spans="1:20" x14ac:dyDescent="0.25">
      <c r="A9813" t="s">
        <v>259</v>
      </c>
      <c r="B9813" t="s">
        <v>260</v>
      </c>
      <c r="C9813" t="s">
        <v>294</v>
      </c>
      <c r="D9813" t="s">
        <v>1953</v>
      </c>
      <c r="E9813" t="s">
        <v>13214</v>
      </c>
      <c r="F9813" t="s">
        <v>13215</v>
      </c>
      <c r="G9813" t="s">
        <v>13215</v>
      </c>
      <c r="H9813">
        <v>3.6160000000000001</v>
      </c>
      <c r="I9813" t="s">
        <v>265</v>
      </c>
      <c r="J9813" t="s">
        <v>242</v>
      </c>
      <c r="K9813" t="s">
        <v>243</v>
      </c>
      <c r="L9813" t="s">
        <v>244</v>
      </c>
      <c r="M9813">
        <v>0</v>
      </c>
      <c r="N9813">
        <v>3.6160000000000001</v>
      </c>
      <c r="O9813" t="s">
        <v>331</v>
      </c>
      <c r="P9813" t="s">
        <v>17510</v>
      </c>
      <c r="Q9813" t="s">
        <v>1957</v>
      </c>
      <c r="R9813" t="s">
        <v>17511</v>
      </c>
      <c r="S9813" t="s">
        <v>270</v>
      </c>
      <c r="T9813" t="b">
        <v>1</v>
      </c>
    </row>
    <row r="9814" spans="1:20" x14ac:dyDescent="0.25">
      <c r="A9814" t="s">
        <v>236</v>
      </c>
      <c r="B9814" t="s">
        <v>236</v>
      </c>
      <c r="C9814" t="s">
        <v>237</v>
      </c>
      <c r="D9814" t="s">
        <v>392</v>
      </c>
      <c r="F9814" t="s">
        <v>1126</v>
      </c>
      <c r="G9814" t="s">
        <v>792</v>
      </c>
      <c r="H9814">
        <v>4.0000000000000001E-3</v>
      </c>
      <c r="I9814" t="s">
        <v>254</v>
      </c>
      <c r="J9814" t="s">
        <v>242</v>
      </c>
      <c r="K9814" t="s">
        <v>243</v>
      </c>
      <c r="L9814" t="s">
        <v>244</v>
      </c>
      <c r="M9814">
        <v>0</v>
      </c>
      <c r="N9814">
        <v>4.0000000000000001E-3</v>
      </c>
      <c r="O9814" t="s">
        <v>793</v>
      </c>
      <c r="P9814" t="s">
        <v>794</v>
      </c>
      <c r="Q9814" t="s">
        <v>397</v>
      </c>
      <c r="R9814" t="s">
        <v>1129</v>
      </c>
      <c r="S9814" t="s">
        <v>249</v>
      </c>
      <c r="T9814" t="b">
        <v>0</v>
      </c>
    </row>
    <row r="9815" spans="1:20" x14ac:dyDescent="0.25">
      <c r="A9815" t="s">
        <v>259</v>
      </c>
      <c r="B9815" t="s">
        <v>260</v>
      </c>
      <c r="C9815" t="s">
        <v>237</v>
      </c>
      <c r="D9815" t="s">
        <v>853</v>
      </c>
      <c r="E9815" t="s">
        <v>5782</v>
      </c>
      <c r="F9815" t="s">
        <v>8738</v>
      </c>
      <c r="G9815" t="s">
        <v>8739</v>
      </c>
      <c r="H9815">
        <v>4.6079999999999997</v>
      </c>
      <c r="I9815" t="s">
        <v>265</v>
      </c>
      <c r="J9815" t="s">
        <v>242</v>
      </c>
      <c r="K9815" t="s">
        <v>243</v>
      </c>
      <c r="L9815" t="s">
        <v>244</v>
      </c>
      <c r="M9815">
        <v>0</v>
      </c>
      <c r="N9815">
        <v>4.6079999999999997</v>
      </c>
      <c r="O9815" t="s">
        <v>518</v>
      </c>
      <c r="P9815" t="s">
        <v>17512</v>
      </c>
      <c r="Q9815" t="s">
        <v>858</v>
      </c>
      <c r="R9815" t="s">
        <v>17513</v>
      </c>
      <c r="S9815" t="s">
        <v>270</v>
      </c>
      <c r="T9815" t="b">
        <v>1</v>
      </c>
    </row>
    <row r="9816" spans="1:20" x14ac:dyDescent="0.25">
      <c r="A9816" t="s">
        <v>259</v>
      </c>
      <c r="B9816" t="s">
        <v>260</v>
      </c>
      <c r="C9816" t="s">
        <v>336</v>
      </c>
      <c r="D9816" t="s">
        <v>853</v>
      </c>
      <c r="E9816" t="s">
        <v>5782</v>
      </c>
      <c r="F9816" t="s">
        <v>8738</v>
      </c>
      <c r="G9816" t="s">
        <v>8739</v>
      </c>
      <c r="H9816">
        <v>32293</v>
      </c>
      <c r="I9816" t="s">
        <v>265</v>
      </c>
      <c r="J9816" t="s">
        <v>242</v>
      </c>
      <c r="K9816" t="s">
        <v>243</v>
      </c>
      <c r="L9816" t="s">
        <v>244</v>
      </c>
      <c r="M9816">
        <v>0</v>
      </c>
      <c r="N9816">
        <v>32293</v>
      </c>
      <c r="O9816" t="s">
        <v>518</v>
      </c>
      <c r="P9816" t="s">
        <v>17512</v>
      </c>
      <c r="Q9816" t="s">
        <v>858</v>
      </c>
      <c r="R9816" t="s">
        <v>17514</v>
      </c>
      <c r="S9816" t="s">
        <v>270</v>
      </c>
      <c r="T9816" t="b">
        <v>1</v>
      </c>
    </row>
    <row r="9817" spans="1:20" x14ac:dyDescent="0.25">
      <c r="A9817" t="s">
        <v>259</v>
      </c>
      <c r="B9817" t="s">
        <v>260</v>
      </c>
      <c r="C9817" t="s">
        <v>336</v>
      </c>
      <c r="D9817" t="s">
        <v>853</v>
      </c>
      <c r="E9817" t="s">
        <v>5782</v>
      </c>
      <c r="F9817" t="s">
        <v>8738</v>
      </c>
      <c r="G9817" t="s">
        <v>8739</v>
      </c>
      <c r="H9817">
        <v>72659</v>
      </c>
      <c r="I9817" t="s">
        <v>265</v>
      </c>
      <c r="J9817" t="s">
        <v>242</v>
      </c>
      <c r="K9817" t="s">
        <v>243</v>
      </c>
      <c r="L9817" t="s">
        <v>244</v>
      </c>
      <c r="M9817">
        <v>0</v>
      </c>
      <c r="N9817">
        <v>72659</v>
      </c>
      <c r="O9817" t="s">
        <v>518</v>
      </c>
      <c r="P9817" t="s">
        <v>17512</v>
      </c>
      <c r="Q9817" t="s">
        <v>858</v>
      </c>
      <c r="R9817" t="s">
        <v>17515</v>
      </c>
      <c r="S9817" t="s">
        <v>270</v>
      </c>
      <c r="T9817" t="b">
        <v>1</v>
      </c>
    </row>
    <row r="9818" spans="1:20" x14ac:dyDescent="0.25">
      <c r="A9818" t="s">
        <v>259</v>
      </c>
      <c r="B9818" t="s">
        <v>260</v>
      </c>
      <c r="C9818" t="s">
        <v>237</v>
      </c>
      <c r="D9818" t="s">
        <v>1621</v>
      </c>
      <c r="E9818" t="s">
        <v>1891</v>
      </c>
      <c r="F9818" t="s">
        <v>13314</v>
      </c>
      <c r="G9818" t="s">
        <v>13314</v>
      </c>
      <c r="H9818">
        <v>0.59099999999999997</v>
      </c>
      <c r="I9818" t="s">
        <v>265</v>
      </c>
      <c r="J9818" t="s">
        <v>242</v>
      </c>
      <c r="K9818" t="s">
        <v>243</v>
      </c>
      <c r="L9818" t="s">
        <v>244</v>
      </c>
      <c r="M9818">
        <v>0</v>
      </c>
      <c r="N9818">
        <v>0.59099999999999997</v>
      </c>
      <c r="O9818" t="s">
        <v>446</v>
      </c>
      <c r="P9818" t="s">
        <v>17516</v>
      </c>
      <c r="Q9818" t="s">
        <v>1625</v>
      </c>
      <c r="R9818" t="s">
        <v>17517</v>
      </c>
      <c r="S9818" t="s">
        <v>270</v>
      </c>
      <c r="T9818" t="b">
        <v>1</v>
      </c>
    </row>
    <row r="9819" spans="1:20" x14ac:dyDescent="0.25">
      <c r="A9819" t="s">
        <v>259</v>
      </c>
      <c r="B9819" t="s">
        <v>260</v>
      </c>
      <c r="C9819" t="s">
        <v>294</v>
      </c>
      <c r="D9819" t="s">
        <v>1621</v>
      </c>
      <c r="E9819" t="s">
        <v>1891</v>
      </c>
      <c r="F9819" t="s">
        <v>13314</v>
      </c>
      <c r="G9819" t="s">
        <v>13314</v>
      </c>
      <c r="H9819">
        <v>0.26600000000000001</v>
      </c>
      <c r="I9819" t="s">
        <v>265</v>
      </c>
      <c r="J9819" t="s">
        <v>242</v>
      </c>
      <c r="K9819" t="s">
        <v>243</v>
      </c>
      <c r="L9819" t="s">
        <v>244</v>
      </c>
      <c r="M9819">
        <v>0</v>
      </c>
      <c r="N9819">
        <v>0.26600000000000001</v>
      </c>
      <c r="O9819" t="s">
        <v>446</v>
      </c>
      <c r="P9819" t="s">
        <v>17516</v>
      </c>
      <c r="Q9819" t="s">
        <v>1625</v>
      </c>
      <c r="R9819" t="s">
        <v>17517</v>
      </c>
      <c r="S9819" t="s">
        <v>270</v>
      </c>
      <c r="T9819" t="b">
        <v>1</v>
      </c>
    </row>
    <row r="9820" spans="1:20" x14ac:dyDescent="0.25">
      <c r="A9820" t="s">
        <v>259</v>
      </c>
      <c r="B9820" t="s">
        <v>260</v>
      </c>
      <c r="C9820" t="s">
        <v>237</v>
      </c>
      <c r="D9820" t="s">
        <v>3083</v>
      </c>
      <c r="E9820" t="s">
        <v>2214</v>
      </c>
      <c r="F9820" t="s">
        <v>6258</v>
      </c>
      <c r="G9820" t="s">
        <v>6258</v>
      </c>
      <c r="H9820">
        <v>6.6299999999999998E-2</v>
      </c>
      <c r="I9820" t="s">
        <v>265</v>
      </c>
      <c r="J9820" t="s">
        <v>242</v>
      </c>
      <c r="K9820" t="s">
        <v>243</v>
      </c>
      <c r="L9820" t="s">
        <v>244</v>
      </c>
      <c r="M9820">
        <v>0</v>
      </c>
      <c r="N9820">
        <v>6.6299999999999998E-2</v>
      </c>
      <c r="O9820" t="s">
        <v>446</v>
      </c>
      <c r="P9820" t="s">
        <v>17518</v>
      </c>
      <c r="Q9820" t="s">
        <v>3086</v>
      </c>
      <c r="R9820" t="s">
        <v>17519</v>
      </c>
      <c r="S9820" t="s">
        <v>270</v>
      </c>
      <c r="T9820" t="b">
        <v>1</v>
      </c>
    </row>
    <row r="9821" spans="1:20" x14ac:dyDescent="0.25">
      <c r="A9821" t="s">
        <v>259</v>
      </c>
      <c r="B9821" t="s">
        <v>260</v>
      </c>
      <c r="C9821" t="s">
        <v>237</v>
      </c>
      <c r="D9821" t="s">
        <v>1588</v>
      </c>
      <c r="E9821" t="s">
        <v>2235</v>
      </c>
      <c r="F9821" t="s">
        <v>11799</v>
      </c>
      <c r="G9821" t="s">
        <v>11799</v>
      </c>
      <c r="H9821">
        <v>10.34</v>
      </c>
      <c r="I9821" t="s">
        <v>265</v>
      </c>
      <c r="J9821" t="s">
        <v>242</v>
      </c>
      <c r="K9821" t="s">
        <v>243</v>
      </c>
      <c r="L9821" t="s">
        <v>244</v>
      </c>
      <c r="M9821">
        <v>0</v>
      </c>
      <c r="N9821">
        <v>10.34</v>
      </c>
      <c r="O9821" t="s">
        <v>476</v>
      </c>
      <c r="P9821" t="s">
        <v>17520</v>
      </c>
      <c r="Q9821" t="s">
        <v>1592</v>
      </c>
      <c r="R9821" t="s">
        <v>17521</v>
      </c>
      <c r="S9821" t="s">
        <v>270</v>
      </c>
      <c r="T9821" t="b">
        <v>1</v>
      </c>
    </row>
    <row r="9822" spans="1:20" x14ac:dyDescent="0.25">
      <c r="A9822" t="s">
        <v>259</v>
      </c>
      <c r="B9822" t="s">
        <v>260</v>
      </c>
      <c r="C9822" t="s">
        <v>336</v>
      </c>
      <c r="D9822" t="s">
        <v>1588</v>
      </c>
      <c r="E9822" t="s">
        <v>2235</v>
      </c>
      <c r="F9822" t="s">
        <v>11799</v>
      </c>
      <c r="G9822" t="s">
        <v>11799</v>
      </c>
      <c r="H9822">
        <v>52681</v>
      </c>
      <c r="I9822" t="s">
        <v>265</v>
      </c>
      <c r="J9822" t="s">
        <v>242</v>
      </c>
      <c r="K9822" t="s">
        <v>243</v>
      </c>
      <c r="L9822" t="s">
        <v>244</v>
      </c>
      <c r="M9822">
        <v>0</v>
      </c>
      <c r="N9822">
        <v>52681</v>
      </c>
      <c r="O9822" t="s">
        <v>476</v>
      </c>
      <c r="P9822" t="s">
        <v>17520</v>
      </c>
      <c r="Q9822" t="s">
        <v>1592</v>
      </c>
      <c r="R9822" t="s">
        <v>17522</v>
      </c>
      <c r="S9822" t="s">
        <v>270</v>
      </c>
      <c r="T9822" t="b">
        <v>1</v>
      </c>
    </row>
    <row r="9823" spans="1:20" x14ac:dyDescent="0.25">
      <c r="A9823" t="s">
        <v>259</v>
      </c>
      <c r="B9823" t="s">
        <v>260</v>
      </c>
      <c r="C9823" t="s">
        <v>336</v>
      </c>
      <c r="D9823" t="s">
        <v>1588</v>
      </c>
      <c r="E9823" t="s">
        <v>2235</v>
      </c>
      <c r="F9823" t="s">
        <v>11799</v>
      </c>
      <c r="G9823" t="s">
        <v>11799</v>
      </c>
      <c r="H9823">
        <v>76303</v>
      </c>
      <c r="I9823" t="s">
        <v>265</v>
      </c>
      <c r="J9823" t="s">
        <v>242</v>
      </c>
      <c r="K9823" t="s">
        <v>243</v>
      </c>
      <c r="L9823" t="s">
        <v>244</v>
      </c>
      <c r="M9823">
        <v>0</v>
      </c>
      <c r="N9823">
        <v>76303</v>
      </c>
      <c r="O9823" t="s">
        <v>476</v>
      </c>
      <c r="P9823" t="s">
        <v>17520</v>
      </c>
      <c r="Q9823" t="s">
        <v>1592</v>
      </c>
      <c r="R9823" t="s">
        <v>17523</v>
      </c>
      <c r="S9823" t="s">
        <v>270</v>
      </c>
      <c r="T9823" t="b">
        <v>1</v>
      </c>
    </row>
    <row r="9824" spans="1:20" x14ac:dyDescent="0.25">
      <c r="A9824" t="s">
        <v>259</v>
      </c>
      <c r="B9824" t="s">
        <v>260</v>
      </c>
      <c r="C9824" t="s">
        <v>237</v>
      </c>
      <c r="D9824" t="s">
        <v>1718</v>
      </c>
      <c r="E9824" t="s">
        <v>11313</v>
      </c>
      <c r="F9824" t="s">
        <v>17524</v>
      </c>
      <c r="G9824" t="s">
        <v>17525</v>
      </c>
      <c r="H9824">
        <v>0.624</v>
      </c>
      <c r="I9824" t="s">
        <v>265</v>
      </c>
      <c r="J9824" t="s">
        <v>242</v>
      </c>
      <c r="K9824" t="s">
        <v>243</v>
      </c>
      <c r="L9824" t="s">
        <v>244</v>
      </c>
      <c r="M9824">
        <v>0</v>
      </c>
      <c r="N9824">
        <v>0.624</v>
      </c>
      <c r="O9824" t="s">
        <v>266</v>
      </c>
      <c r="P9824" t="s">
        <v>17526</v>
      </c>
      <c r="Q9824" t="s">
        <v>1722</v>
      </c>
      <c r="R9824" t="s">
        <v>17527</v>
      </c>
      <c r="S9824" t="s">
        <v>270</v>
      </c>
      <c r="T9824" t="b">
        <v>1</v>
      </c>
    </row>
    <row r="9825" spans="1:20" x14ac:dyDescent="0.25">
      <c r="A9825" t="s">
        <v>259</v>
      </c>
      <c r="B9825" t="s">
        <v>260</v>
      </c>
      <c r="C9825" t="s">
        <v>294</v>
      </c>
      <c r="D9825" t="s">
        <v>1718</v>
      </c>
      <c r="E9825" t="s">
        <v>11313</v>
      </c>
      <c r="F9825" t="s">
        <v>17524</v>
      </c>
      <c r="G9825" t="s">
        <v>17525</v>
      </c>
      <c r="H9825">
        <v>0.16500000000000001</v>
      </c>
      <c r="I9825" t="s">
        <v>265</v>
      </c>
      <c r="J9825" t="s">
        <v>242</v>
      </c>
      <c r="K9825" t="s">
        <v>243</v>
      </c>
      <c r="L9825" t="s">
        <v>244</v>
      </c>
      <c r="M9825">
        <v>0</v>
      </c>
      <c r="N9825">
        <v>0.16500000000000001</v>
      </c>
      <c r="O9825" t="s">
        <v>266</v>
      </c>
      <c r="P9825" t="s">
        <v>17526</v>
      </c>
      <c r="Q9825" t="s">
        <v>1722</v>
      </c>
      <c r="R9825" t="s">
        <v>17527</v>
      </c>
      <c r="S9825" t="s">
        <v>270</v>
      </c>
      <c r="T9825" t="b">
        <v>1</v>
      </c>
    </row>
    <row r="9826" spans="1:20" x14ac:dyDescent="0.25">
      <c r="A9826" t="s">
        <v>259</v>
      </c>
      <c r="B9826" t="s">
        <v>271</v>
      </c>
      <c r="C9826" t="s">
        <v>237</v>
      </c>
      <c r="D9826" t="s">
        <v>3046</v>
      </c>
      <c r="E9826" t="s">
        <v>12566</v>
      </c>
      <c r="F9826" t="s">
        <v>12566</v>
      </c>
      <c r="G9826" t="s">
        <v>12567</v>
      </c>
      <c r="H9826">
        <v>5.0049999999999999</v>
      </c>
      <c r="I9826" t="s">
        <v>265</v>
      </c>
      <c r="J9826" t="s">
        <v>242</v>
      </c>
      <c r="K9826" t="s">
        <v>243</v>
      </c>
      <c r="L9826" t="s">
        <v>244</v>
      </c>
      <c r="M9826">
        <v>0</v>
      </c>
      <c r="N9826">
        <v>5.0049999999999999</v>
      </c>
      <c r="O9826" t="s">
        <v>266</v>
      </c>
      <c r="P9826" t="s">
        <v>17528</v>
      </c>
      <c r="Q9826" t="s">
        <v>3051</v>
      </c>
      <c r="R9826" t="s">
        <v>17529</v>
      </c>
      <c r="S9826" t="s">
        <v>279</v>
      </c>
      <c r="T9826" t="b">
        <v>1</v>
      </c>
    </row>
    <row r="9827" spans="1:20" x14ac:dyDescent="0.25">
      <c r="A9827" t="s">
        <v>259</v>
      </c>
      <c r="B9827" t="s">
        <v>271</v>
      </c>
      <c r="C9827" t="s">
        <v>336</v>
      </c>
      <c r="D9827" t="s">
        <v>3046</v>
      </c>
      <c r="E9827" t="s">
        <v>12566</v>
      </c>
      <c r="F9827" t="s">
        <v>12566</v>
      </c>
      <c r="G9827" t="s">
        <v>12567</v>
      </c>
      <c r="H9827">
        <v>30768</v>
      </c>
      <c r="I9827" t="s">
        <v>265</v>
      </c>
      <c r="J9827" t="s">
        <v>242</v>
      </c>
      <c r="K9827" t="s">
        <v>243</v>
      </c>
      <c r="L9827" t="s">
        <v>244</v>
      </c>
      <c r="M9827">
        <v>0</v>
      </c>
      <c r="N9827">
        <v>30768</v>
      </c>
      <c r="O9827" t="s">
        <v>266</v>
      </c>
      <c r="P9827" t="s">
        <v>17528</v>
      </c>
      <c r="Q9827" t="s">
        <v>3051</v>
      </c>
      <c r="R9827" t="s">
        <v>17530</v>
      </c>
      <c r="S9827" t="s">
        <v>279</v>
      </c>
      <c r="T9827" t="b">
        <v>1</v>
      </c>
    </row>
    <row r="9828" spans="1:20" x14ac:dyDescent="0.25">
      <c r="A9828" t="s">
        <v>259</v>
      </c>
      <c r="B9828" t="s">
        <v>271</v>
      </c>
      <c r="C9828" t="s">
        <v>336</v>
      </c>
      <c r="D9828" t="s">
        <v>3046</v>
      </c>
      <c r="E9828" t="s">
        <v>12566</v>
      </c>
      <c r="F9828" t="s">
        <v>12566</v>
      </c>
      <c r="G9828" t="s">
        <v>12567</v>
      </c>
      <c r="H9828">
        <v>69792</v>
      </c>
      <c r="I9828" t="s">
        <v>265</v>
      </c>
      <c r="J9828" t="s">
        <v>242</v>
      </c>
      <c r="K9828" t="s">
        <v>243</v>
      </c>
      <c r="L9828" t="s">
        <v>244</v>
      </c>
      <c r="M9828">
        <v>0</v>
      </c>
      <c r="N9828">
        <v>69792</v>
      </c>
      <c r="O9828" t="s">
        <v>266</v>
      </c>
      <c r="P9828" t="s">
        <v>17528</v>
      </c>
      <c r="Q9828" t="s">
        <v>3051</v>
      </c>
      <c r="R9828" t="s">
        <v>17531</v>
      </c>
      <c r="S9828" t="s">
        <v>279</v>
      </c>
      <c r="T9828" t="b">
        <v>1</v>
      </c>
    </row>
    <row r="9829" spans="1:20" x14ac:dyDescent="0.25">
      <c r="A9829" t="s">
        <v>259</v>
      </c>
      <c r="B9829" t="s">
        <v>260</v>
      </c>
      <c r="C9829" t="s">
        <v>237</v>
      </c>
      <c r="D9829" t="s">
        <v>1621</v>
      </c>
      <c r="E9829" t="s">
        <v>2104</v>
      </c>
      <c r="F9829" t="s">
        <v>4971</v>
      </c>
      <c r="G9829" t="s">
        <v>4971</v>
      </c>
      <c r="H9829">
        <v>1.3260000000000001</v>
      </c>
      <c r="I9829" t="s">
        <v>265</v>
      </c>
      <c r="J9829" t="s">
        <v>242</v>
      </c>
      <c r="K9829" t="s">
        <v>243</v>
      </c>
      <c r="L9829" t="s">
        <v>244</v>
      </c>
      <c r="M9829">
        <v>0</v>
      </c>
      <c r="N9829">
        <v>1.3260000000000001</v>
      </c>
      <c r="O9829" t="s">
        <v>446</v>
      </c>
      <c r="P9829" t="s">
        <v>17532</v>
      </c>
      <c r="Q9829" t="s">
        <v>1625</v>
      </c>
      <c r="R9829" t="s">
        <v>17533</v>
      </c>
      <c r="S9829" t="s">
        <v>270</v>
      </c>
      <c r="T9829" t="b">
        <v>1</v>
      </c>
    </row>
    <row r="9830" spans="1:20" x14ac:dyDescent="0.25">
      <c r="A9830" t="s">
        <v>259</v>
      </c>
      <c r="B9830" t="s">
        <v>260</v>
      </c>
      <c r="C9830" t="s">
        <v>294</v>
      </c>
      <c r="D9830" t="s">
        <v>1621</v>
      </c>
      <c r="E9830" t="s">
        <v>2104</v>
      </c>
      <c r="F9830" t="s">
        <v>4971</v>
      </c>
      <c r="G9830" t="s">
        <v>4971</v>
      </c>
      <c r="H9830">
        <v>1.179</v>
      </c>
      <c r="I9830" t="s">
        <v>265</v>
      </c>
      <c r="J9830" t="s">
        <v>242</v>
      </c>
      <c r="K9830" t="s">
        <v>243</v>
      </c>
      <c r="L9830" t="s">
        <v>244</v>
      </c>
      <c r="M9830">
        <v>0</v>
      </c>
      <c r="N9830">
        <v>1.179</v>
      </c>
      <c r="O9830" t="s">
        <v>446</v>
      </c>
      <c r="P9830" t="s">
        <v>17532</v>
      </c>
      <c r="Q9830" t="s">
        <v>1625</v>
      </c>
      <c r="R9830" t="s">
        <v>17533</v>
      </c>
      <c r="S9830" t="s">
        <v>270</v>
      </c>
      <c r="T9830" t="b">
        <v>1</v>
      </c>
    </row>
    <row r="9831" spans="1:20" x14ac:dyDescent="0.25">
      <c r="A9831" t="s">
        <v>259</v>
      </c>
      <c r="B9831" t="s">
        <v>260</v>
      </c>
      <c r="C9831" t="s">
        <v>237</v>
      </c>
      <c r="D9831" t="s">
        <v>15839</v>
      </c>
      <c r="E9831" t="s">
        <v>17534</v>
      </c>
      <c r="F9831" t="s">
        <v>17535</v>
      </c>
      <c r="G9831" t="s">
        <v>17535</v>
      </c>
      <c r="H9831">
        <v>5.2809999999999997</v>
      </c>
      <c r="I9831" t="s">
        <v>265</v>
      </c>
      <c r="J9831" t="s">
        <v>242</v>
      </c>
      <c r="K9831" t="s">
        <v>243</v>
      </c>
      <c r="L9831" t="s">
        <v>244</v>
      </c>
      <c r="M9831">
        <v>0</v>
      </c>
      <c r="N9831">
        <v>5.2809999999999997</v>
      </c>
      <c r="O9831" t="s">
        <v>331</v>
      </c>
      <c r="P9831" t="s">
        <v>17536</v>
      </c>
      <c r="Q9831" t="s">
        <v>15843</v>
      </c>
      <c r="R9831" t="s">
        <v>17537</v>
      </c>
      <c r="S9831" t="s">
        <v>270</v>
      </c>
      <c r="T9831" t="b">
        <v>1</v>
      </c>
    </row>
    <row r="9832" spans="1:20" x14ac:dyDescent="0.25">
      <c r="A9832" t="s">
        <v>259</v>
      </c>
      <c r="B9832" t="s">
        <v>260</v>
      </c>
      <c r="C9832" t="s">
        <v>336</v>
      </c>
      <c r="D9832" t="s">
        <v>15839</v>
      </c>
      <c r="E9832" t="s">
        <v>17534</v>
      </c>
      <c r="F9832" t="s">
        <v>17535</v>
      </c>
      <c r="G9832" t="s">
        <v>17535</v>
      </c>
      <c r="H9832">
        <v>27495</v>
      </c>
      <c r="I9832" t="s">
        <v>265</v>
      </c>
      <c r="J9832" t="s">
        <v>242</v>
      </c>
      <c r="K9832" t="s">
        <v>243</v>
      </c>
      <c r="L9832" t="s">
        <v>244</v>
      </c>
      <c r="M9832">
        <v>0</v>
      </c>
      <c r="N9832">
        <v>27495</v>
      </c>
      <c r="O9832" t="s">
        <v>331</v>
      </c>
      <c r="P9832" t="s">
        <v>17536</v>
      </c>
      <c r="Q9832" t="s">
        <v>15843</v>
      </c>
      <c r="R9832" t="s">
        <v>17538</v>
      </c>
      <c r="S9832" t="s">
        <v>270</v>
      </c>
      <c r="T9832" t="b">
        <v>1</v>
      </c>
    </row>
    <row r="9833" spans="1:20" x14ac:dyDescent="0.25">
      <c r="A9833" t="s">
        <v>259</v>
      </c>
      <c r="B9833" t="s">
        <v>260</v>
      </c>
      <c r="C9833" t="s">
        <v>336</v>
      </c>
      <c r="D9833" t="s">
        <v>15839</v>
      </c>
      <c r="E9833" t="s">
        <v>17534</v>
      </c>
      <c r="F9833" t="s">
        <v>17535</v>
      </c>
      <c r="G9833" t="s">
        <v>17535</v>
      </c>
      <c r="H9833">
        <v>52866</v>
      </c>
      <c r="I9833" t="s">
        <v>265</v>
      </c>
      <c r="J9833" t="s">
        <v>242</v>
      </c>
      <c r="K9833" t="s">
        <v>243</v>
      </c>
      <c r="L9833" t="s">
        <v>244</v>
      </c>
      <c r="M9833">
        <v>0</v>
      </c>
      <c r="N9833">
        <v>52866</v>
      </c>
      <c r="O9833" t="s">
        <v>331</v>
      </c>
      <c r="P9833" t="s">
        <v>17536</v>
      </c>
      <c r="Q9833" t="s">
        <v>15843</v>
      </c>
      <c r="R9833" t="s">
        <v>17539</v>
      </c>
      <c r="S9833" t="s">
        <v>270</v>
      </c>
      <c r="T9833" t="b">
        <v>1</v>
      </c>
    </row>
    <row r="9834" spans="1:20" x14ac:dyDescent="0.25">
      <c r="A9834" t="s">
        <v>236</v>
      </c>
      <c r="B9834" t="s">
        <v>236</v>
      </c>
      <c r="C9834" t="s">
        <v>237</v>
      </c>
      <c r="D9834" t="s">
        <v>238</v>
      </c>
      <c r="F9834" t="s">
        <v>757</v>
      </c>
      <c r="G9834" t="s">
        <v>2864</v>
      </c>
      <c r="H9834">
        <v>50</v>
      </c>
      <c r="I9834" t="s">
        <v>254</v>
      </c>
      <c r="J9834" t="s">
        <v>242</v>
      </c>
      <c r="K9834" t="s">
        <v>243</v>
      </c>
      <c r="L9834" t="s">
        <v>244</v>
      </c>
      <c r="M9834">
        <v>0</v>
      </c>
      <c r="N9834">
        <v>50</v>
      </c>
      <c r="O9834" t="s">
        <v>2865</v>
      </c>
      <c r="P9834" t="s">
        <v>2866</v>
      </c>
      <c r="Q9834" t="s">
        <v>247</v>
      </c>
      <c r="R9834" t="s">
        <v>761</v>
      </c>
      <c r="S9834" t="s">
        <v>249</v>
      </c>
      <c r="T9834" t="b">
        <v>0</v>
      </c>
    </row>
    <row r="9835" spans="1:20" x14ac:dyDescent="0.25">
      <c r="A9835" t="s">
        <v>236</v>
      </c>
      <c r="B9835" t="s">
        <v>236</v>
      </c>
      <c r="C9835" t="s">
        <v>237</v>
      </c>
      <c r="D9835" t="s">
        <v>693</v>
      </c>
      <c r="E9835" t="s">
        <v>15163</v>
      </c>
      <c r="F9835" t="s">
        <v>16057</v>
      </c>
      <c r="G9835" t="s">
        <v>16058</v>
      </c>
      <c r="H9835">
        <v>1419.12</v>
      </c>
      <c r="I9835" t="s">
        <v>492</v>
      </c>
      <c r="J9835" t="s">
        <v>242</v>
      </c>
      <c r="K9835" t="s">
        <v>243</v>
      </c>
      <c r="L9835" t="s">
        <v>244</v>
      </c>
      <c r="M9835">
        <v>0</v>
      </c>
      <c r="N9835">
        <v>1419.12</v>
      </c>
      <c r="O9835" t="s">
        <v>298</v>
      </c>
      <c r="P9835" t="s">
        <v>17540</v>
      </c>
      <c r="Q9835" t="s">
        <v>699</v>
      </c>
      <c r="R9835" t="s">
        <v>17541</v>
      </c>
      <c r="S9835" t="s">
        <v>249</v>
      </c>
      <c r="T9835" t="b">
        <v>1</v>
      </c>
    </row>
    <row r="9836" spans="1:20" x14ac:dyDescent="0.25">
      <c r="A9836" t="s">
        <v>259</v>
      </c>
      <c r="B9836" t="s">
        <v>260</v>
      </c>
      <c r="C9836" t="s">
        <v>237</v>
      </c>
      <c r="D9836" t="s">
        <v>1838</v>
      </c>
      <c r="E9836" t="s">
        <v>4139</v>
      </c>
      <c r="F9836" t="s">
        <v>14042</v>
      </c>
      <c r="G9836" t="s">
        <v>14042</v>
      </c>
      <c r="H9836">
        <v>0.24199999999999999</v>
      </c>
      <c r="I9836" t="s">
        <v>265</v>
      </c>
      <c r="J9836" t="s">
        <v>242</v>
      </c>
      <c r="K9836" t="s">
        <v>243</v>
      </c>
      <c r="L9836" t="s">
        <v>244</v>
      </c>
      <c r="M9836">
        <v>0</v>
      </c>
      <c r="N9836">
        <v>0.24199999999999999</v>
      </c>
      <c r="O9836" t="s">
        <v>721</v>
      </c>
      <c r="P9836" t="s">
        <v>17542</v>
      </c>
      <c r="Q9836" t="s">
        <v>1842</v>
      </c>
      <c r="R9836" t="s">
        <v>17543</v>
      </c>
      <c r="S9836" t="s">
        <v>270</v>
      </c>
      <c r="T9836" t="b">
        <v>1</v>
      </c>
    </row>
    <row r="9837" spans="1:20" x14ac:dyDescent="0.25">
      <c r="A9837" t="s">
        <v>259</v>
      </c>
      <c r="B9837" t="s">
        <v>260</v>
      </c>
      <c r="C9837" t="s">
        <v>237</v>
      </c>
      <c r="D9837" t="s">
        <v>6955</v>
      </c>
      <c r="E9837" t="s">
        <v>6956</v>
      </c>
      <c r="F9837" t="s">
        <v>17544</v>
      </c>
      <c r="G9837" t="s">
        <v>17544</v>
      </c>
      <c r="H9837">
        <v>0.98199999999999998</v>
      </c>
      <c r="I9837" t="s">
        <v>265</v>
      </c>
      <c r="J9837" t="s">
        <v>242</v>
      </c>
      <c r="K9837" t="s">
        <v>243</v>
      </c>
      <c r="L9837" t="s">
        <v>244</v>
      </c>
      <c r="M9837">
        <v>0</v>
      </c>
      <c r="N9837">
        <v>0.98199999999999998</v>
      </c>
      <c r="O9837" t="s">
        <v>590</v>
      </c>
      <c r="P9837" t="s">
        <v>17545</v>
      </c>
      <c r="Q9837" t="s">
        <v>6959</v>
      </c>
      <c r="R9837" t="s">
        <v>17546</v>
      </c>
      <c r="S9837" t="s">
        <v>270</v>
      </c>
      <c r="T9837" t="b">
        <v>1</v>
      </c>
    </row>
    <row r="9838" spans="1:20" x14ac:dyDescent="0.25">
      <c r="A9838" t="s">
        <v>259</v>
      </c>
      <c r="B9838" t="s">
        <v>260</v>
      </c>
      <c r="C9838" t="s">
        <v>237</v>
      </c>
      <c r="D9838" t="s">
        <v>470</v>
      </c>
      <c r="E9838" t="s">
        <v>9915</v>
      </c>
      <c r="F9838" t="s">
        <v>9916</v>
      </c>
      <c r="G9838" t="s">
        <v>9916</v>
      </c>
      <c r="H9838">
        <v>44.62</v>
      </c>
      <c r="I9838" t="s">
        <v>265</v>
      </c>
      <c r="J9838" t="s">
        <v>242</v>
      </c>
      <c r="K9838" t="s">
        <v>243</v>
      </c>
      <c r="L9838" t="s">
        <v>244</v>
      </c>
      <c r="M9838">
        <v>0</v>
      </c>
      <c r="N9838">
        <v>44.62</v>
      </c>
      <c r="O9838" t="s">
        <v>283</v>
      </c>
      <c r="P9838" t="s">
        <v>5416</v>
      </c>
      <c r="Q9838" t="s">
        <v>474</v>
      </c>
      <c r="R9838" t="s">
        <v>17547</v>
      </c>
      <c r="S9838" t="s">
        <v>270</v>
      </c>
      <c r="T9838" t="b">
        <v>0</v>
      </c>
    </row>
    <row r="9839" spans="1:20" x14ac:dyDescent="0.25">
      <c r="A9839" t="s">
        <v>259</v>
      </c>
      <c r="B9839" t="s">
        <v>260</v>
      </c>
      <c r="C9839" t="s">
        <v>336</v>
      </c>
      <c r="D9839" t="s">
        <v>470</v>
      </c>
      <c r="E9839" t="s">
        <v>9915</v>
      </c>
      <c r="F9839" t="s">
        <v>9916</v>
      </c>
      <c r="G9839" t="s">
        <v>9916</v>
      </c>
      <c r="H9839">
        <v>227326</v>
      </c>
      <c r="I9839" t="s">
        <v>265</v>
      </c>
      <c r="J9839" t="s">
        <v>242</v>
      </c>
      <c r="K9839" t="s">
        <v>243</v>
      </c>
      <c r="L9839" t="s">
        <v>244</v>
      </c>
      <c r="M9839">
        <v>0</v>
      </c>
      <c r="N9839">
        <v>227326</v>
      </c>
      <c r="O9839" t="s">
        <v>881</v>
      </c>
      <c r="P9839" t="s">
        <v>5416</v>
      </c>
      <c r="Q9839" t="s">
        <v>474</v>
      </c>
      <c r="R9839" t="s">
        <v>17548</v>
      </c>
      <c r="S9839" t="s">
        <v>270</v>
      </c>
      <c r="T9839" t="b">
        <v>0</v>
      </c>
    </row>
    <row r="9840" spans="1:20" x14ac:dyDescent="0.25">
      <c r="A9840" t="s">
        <v>259</v>
      </c>
      <c r="B9840" t="s">
        <v>260</v>
      </c>
      <c r="C9840" t="s">
        <v>336</v>
      </c>
      <c r="D9840" t="s">
        <v>470</v>
      </c>
      <c r="E9840" t="s">
        <v>9915</v>
      </c>
      <c r="F9840" t="s">
        <v>9916</v>
      </c>
      <c r="G9840" t="s">
        <v>9916</v>
      </c>
      <c r="H9840">
        <v>329231</v>
      </c>
      <c r="I9840" t="s">
        <v>265</v>
      </c>
      <c r="J9840" t="s">
        <v>242</v>
      </c>
      <c r="K9840" t="s">
        <v>243</v>
      </c>
      <c r="L9840" t="s">
        <v>244</v>
      </c>
      <c r="M9840">
        <v>0</v>
      </c>
      <c r="N9840">
        <v>329231</v>
      </c>
      <c r="O9840" t="s">
        <v>881</v>
      </c>
      <c r="P9840" t="s">
        <v>5416</v>
      </c>
      <c r="Q9840" t="s">
        <v>474</v>
      </c>
      <c r="R9840" t="s">
        <v>17549</v>
      </c>
      <c r="S9840" t="s">
        <v>270</v>
      </c>
      <c r="T9840" t="b">
        <v>0</v>
      </c>
    </row>
    <row r="9841" spans="1:20" x14ac:dyDescent="0.25">
      <c r="A9841" t="s">
        <v>259</v>
      </c>
      <c r="B9841" t="s">
        <v>260</v>
      </c>
      <c r="C9841" t="s">
        <v>237</v>
      </c>
      <c r="D9841" t="s">
        <v>406</v>
      </c>
      <c r="E9841" t="s">
        <v>834</v>
      </c>
      <c r="F9841" t="s">
        <v>835</v>
      </c>
      <c r="G9841" t="s">
        <v>835</v>
      </c>
      <c r="H9841">
        <v>0.21068999999999999</v>
      </c>
      <c r="I9841" t="s">
        <v>265</v>
      </c>
      <c r="J9841" t="s">
        <v>242</v>
      </c>
      <c r="K9841" t="s">
        <v>243</v>
      </c>
      <c r="L9841" t="s">
        <v>244</v>
      </c>
      <c r="M9841">
        <v>0</v>
      </c>
      <c r="N9841">
        <v>0.21068999999999999</v>
      </c>
      <c r="O9841" t="s">
        <v>298</v>
      </c>
      <c r="P9841" t="s">
        <v>17550</v>
      </c>
      <c r="Q9841" t="s">
        <v>410</v>
      </c>
      <c r="R9841" t="s">
        <v>17551</v>
      </c>
      <c r="S9841" t="s">
        <v>270</v>
      </c>
      <c r="T9841" t="b">
        <v>1</v>
      </c>
    </row>
    <row r="9842" spans="1:20" x14ac:dyDescent="0.25">
      <c r="A9842" t="s">
        <v>259</v>
      </c>
      <c r="B9842" t="s">
        <v>260</v>
      </c>
      <c r="C9842" t="s">
        <v>294</v>
      </c>
      <c r="D9842" t="s">
        <v>406</v>
      </c>
      <c r="E9842" t="s">
        <v>834</v>
      </c>
      <c r="F9842" t="s">
        <v>835</v>
      </c>
      <c r="G9842" t="s">
        <v>835</v>
      </c>
      <c r="H9842">
        <v>0.15365000000000001</v>
      </c>
      <c r="I9842" t="s">
        <v>265</v>
      </c>
      <c r="J9842" t="s">
        <v>242</v>
      </c>
      <c r="K9842" t="s">
        <v>243</v>
      </c>
      <c r="L9842" t="s">
        <v>244</v>
      </c>
      <c r="M9842">
        <v>0</v>
      </c>
      <c r="N9842">
        <v>0.15365000000000001</v>
      </c>
      <c r="O9842" t="s">
        <v>298</v>
      </c>
      <c r="P9842" t="s">
        <v>17550</v>
      </c>
      <c r="Q9842" t="s">
        <v>410</v>
      </c>
      <c r="R9842" t="s">
        <v>17551</v>
      </c>
      <c r="S9842" t="s">
        <v>270</v>
      </c>
      <c r="T9842" t="b">
        <v>1</v>
      </c>
    </row>
    <row r="9843" spans="1:20" x14ac:dyDescent="0.25">
      <c r="A9843" t="s">
        <v>236</v>
      </c>
      <c r="B9843" t="s">
        <v>236</v>
      </c>
      <c r="C9843" t="s">
        <v>336</v>
      </c>
      <c r="D9843" t="s">
        <v>3096</v>
      </c>
      <c r="E9843" t="s">
        <v>17552</v>
      </c>
      <c r="F9843" t="s">
        <v>17553</v>
      </c>
      <c r="G9843" t="s">
        <v>17554</v>
      </c>
      <c r="H9843">
        <v>4264601</v>
      </c>
      <c r="I9843" t="s">
        <v>341</v>
      </c>
      <c r="J9843" t="s">
        <v>242</v>
      </c>
      <c r="K9843" t="s">
        <v>243</v>
      </c>
      <c r="L9843" t="s">
        <v>244</v>
      </c>
      <c r="M9843">
        <v>0</v>
      </c>
      <c r="N9843">
        <v>4264601</v>
      </c>
      <c r="O9843" t="s">
        <v>1762</v>
      </c>
      <c r="P9843" t="s">
        <v>3100</v>
      </c>
      <c r="Q9843" t="s">
        <v>3101</v>
      </c>
      <c r="R9843" t="s">
        <v>17555</v>
      </c>
      <c r="S9843" t="s">
        <v>249</v>
      </c>
      <c r="T9843" t="b">
        <v>0</v>
      </c>
    </row>
    <row r="9844" spans="1:20" x14ac:dyDescent="0.25">
      <c r="A9844" t="s">
        <v>236</v>
      </c>
      <c r="B9844" t="s">
        <v>236</v>
      </c>
      <c r="C9844" t="s">
        <v>336</v>
      </c>
      <c r="D9844" t="s">
        <v>3096</v>
      </c>
      <c r="E9844" t="s">
        <v>17552</v>
      </c>
      <c r="F9844" t="s">
        <v>17553</v>
      </c>
      <c r="G9844" t="s">
        <v>17554</v>
      </c>
      <c r="H9844">
        <v>10200463</v>
      </c>
      <c r="I9844" t="s">
        <v>341</v>
      </c>
      <c r="J9844" t="s">
        <v>242</v>
      </c>
      <c r="K9844" t="s">
        <v>243</v>
      </c>
      <c r="L9844" t="s">
        <v>244</v>
      </c>
      <c r="M9844">
        <v>0</v>
      </c>
      <c r="N9844">
        <v>10200463</v>
      </c>
      <c r="O9844" t="s">
        <v>1762</v>
      </c>
      <c r="P9844" t="s">
        <v>3100</v>
      </c>
      <c r="Q9844" t="s">
        <v>3101</v>
      </c>
      <c r="R9844" t="s">
        <v>17556</v>
      </c>
      <c r="S9844" t="s">
        <v>249</v>
      </c>
      <c r="T9844" t="b">
        <v>0</v>
      </c>
    </row>
    <row r="9845" spans="1:20" x14ac:dyDescent="0.25">
      <c r="A9845" t="s">
        <v>259</v>
      </c>
      <c r="B9845" t="s">
        <v>260</v>
      </c>
      <c r="C9845" t="s">
        <v>237</v>
      </c>
      <c r="D9845" t="s">
        <v>4562</v>
      </c>
      <c r="E9845" t="s">
        <v>4384</v>
      </c>
      <c r="F9845" t="s">
        <v>17557</v>
      </c>
      <c r="G9845" t="s">
        <v>17558</v>
      </c>
      <c r="H9845">
        <v>3.0700000000000002E-2</v>
      </c>
      <c r="I9845" t="s">
        <v>265</v>
      </c>
      <c r="J9845" t="s">
        <v>242</v>
      </c>
      <c r="K9845" t="s">
        <v>243</v>
      </c>
      <c r="L9845" t="s">
        <v>244</v>
      </c>
      <c r="M9845">
        <v>0</v>
      </c>
      <c r="N9845">
        <v>3.0700000000000002E-2</v>
      </c>
      <c r="O9845" t="s">
        <v>290</v>
      </c>
      <c r="P9845" t="s">
        <v>17559</v>
      </c>
      <c r="Q9845" t="s">
        <v>4564</v>
      </c>
      <c r="R9845" t="s">
        <v>17560</v>
      </c>
      <c r="S9845" t="s">
        <v>270</v>
      </c>
      <c r="T9845" t="b">
        <v>1</v>
      </c>
    </row>
    <row r="9846" spans="1:20" x14ac:dyDescent="0.25">
      <c r="A9846" t="s">
        <v>259</v>
      </c>
      <c r="B9846" t="s">
        <v>260</v>
      </c>
      <c r="C9846" t="s">
        <v>237</v>
      </c>
      <c r="D9846" t="s">
        <v>2292</v>
      </c>
      <c r="E9846" t="s">
        <v>3925</v>
      </c>
      <c r="F9846" t="s">
        <v>3925</v>
      </c>
      <c r="G9846" t="s">
        <v>3926</v>
      </c>
      <c r="H9846">
        <v>0.20599999999999999</v>
      </c>
      <c r="I9846" t="s">
        <v>265</v>
      </c>
      <c r="J9846" t="s">
        <v>242</v>
      </c>
      <c r="K9846" t="s">
        <v>243</v>
      </c>
      <c r="L9846" t="s">
        <v>244</v>
      </c>
      <c r="M9846">
        <v>0</v>
      </c>
      <c r="N9846">
        <v>0.20599999999999999</v>
      </c>
      <c r="O9846" t="s">
        <v>266</v>
      </c>
      <c r="P9846" t="s">
        <v>17561</v>
      </c>
      <c r="Q9846" t="s">
        <v>2297</v>
      </c>
      <c r="R9846" t="s">
        <v>17562</v>
      </c>
      <c r="S9846" t="s">
        <v>270</v>
      </c>
      <c r="T9846" t="b">
        <v>1</v>
      </c>
    </row>
    <row r="9847" spans="1:20" x14ac:dyDescent="0.25">
      <c r="A9847" t="s">
        <v>259</v>
      </c>
      <c r="B9847" t="s">
        <v>260</v>
      </c>
      <c r="C9847" t="s">
        <v>336</v>
      </c>
      <c r="D9847" t="s">
        <v>2292</v>
      </c>
      <c r="E9847" t="s">
        <v>3925</v>
      </c>
      <c r="F9847" t="s">
        <v>3925</v>
      </c>
      <c r="G9847" t="s">
        <v>3926</v>
      </c>
      <c r="H9847">
        <v>1444</v>
      </c>
      <c r="I9847" t="s">
        <v>265</v>
      </c>
      <c r="J9847" t="s">
        <v>242</v>
      </c>
      <c r="K9847" t="s">
        <v>243</v>
      </c>
      <c r="L9847" t="s">
        <v>244</v>
      </c>
      <c r="M9847">
        <v>0</v>
      </c>
      <c r="N9847">
        <v>1444</v>
      </c>
      <c r="O9847" t="s">
        <v>266</v>
      </c>
      <c r="P9847" t="s">
        <v>17561</v>
      </c>
      <c r="Q9847" t="s">
        <v>2297</v>
      </c>
      <c r="R9847" t="s">
        <v>17563</v>
      </c>
      <c r="S9847" t="s">
        <v>270</v>
      </c>
      <c r="T9847" t="b">
        <v>1</v>
      </c>
    </row>
    <row r="9848" spans="1:20" x14ac:dyDescent="0.25">
      <c r="A9848" t="s">
        <v>259</v>
      </c>
      <c r="B9848" t="s">
        <v>260</v>
      </c>
      <c r="C9848" t="s">
        <v>336</v>
      </c>
      <c r="D9848" t="s">
        <v>2292</v>
      </c>
      <c r="E9848" t="s">
        <v>3925</v>
      </c>
      <c r="F9848" t="s">
        <v>3925</v>
      </c>
      <c r="G9848" t="s">
        <v>3926</v>
      </c>
      <c r="H9848">
        <v>3248</v>
      </c>
      <c r="I9848" t="s">
        <v>265</v>
      </c>
      <c r="J9848" t="s">
        <v>242</v>
      </c>
      <c r="K9848" t="s">
        <v>243</v>
      </c>
      <c r="L9848" t="s">
        <v>244</v>
      </c>
      <c r="M9848">
        <v>0</v>
      </c>
      <c r="N9848">
        <v>3248</v>
      </c>
      <c r="O9848" t="s">
        <v>266</v>
      </c>
      <c r="P9848" t="s">
        <v>17561</v>
      </c>
      <c r="Q9848" t="s">
        <v>2297</v>
      </c>
      <c r="R9848" t="s">
        <v>17564</v>
      </c>
      <c r="S9848" t="s">
        <v>270</v>
      </c>
      <c r="T9848" t="b">
        <v>1</v>
      </c>
    </row>
    <row r="9849" spans="1:20" x14ac:dyDescent="0.25">
      <c r="A9849" t="s">
        <v>236</v>
      </c>
      <c r="B9849" t="s">
        <v>236</v>
      </c>
      <c r="C9849" t="s">
        <v>237</v>
      </c>
      <c r="D9849" t="s">
        <v>250</v>
      </c>
      <c r="E9849" t="s">
        <v>251</v>
      </c>
      <c r="F9849" t="s">
        <v>455</v>
      </c>
      <c r="G9849" t="s">
        <v>2783</v>
      </c>
      <c r="H9849">
        <v>0</v>
      </c>
      <c r="I9849" t="s">
        <v>254</v>
      </c>
      <c r="J9849" t="s">
        <v>242</v>
      </c>
      <c r="K9849" t="s">
        <v>243</v>
      </c>
      <c r="L9849" t="s">
        <v>244</v>
      </c>
      <c r="M9849">
        <v>0</v>
      </c>
      <c r="N9849">
        <v>0</v>
      </c>
      <c r="O9849" t="s">
        <v>255</v>
      </c>
      <c r="P9849" t="s">
        <v>17565</v>
      </c>
      <c r="Q9849" t="s">
        <v>257</v>
      </c>
      <c r="R9849" t="s">
        <v>1828</v>
      </c>
      <c r="S9849" t="s">
        <v>249</v>
      </c>
      <c r="T9849" t="b">
        <v>1</v>
      </c>
    </row>
    <row r="9850" spans="1:20" x14ac:dyDescent="0.25">
      <c r="A9850" t="s">
        <v>259</v>
      </c>
      <c r="B9850" t="s">
        <v>260</v>
      </c>
      <c r="C9850" t="s">
        <v>237</v>
      </c>
      <c r="D9850" t="s">
        <v>2193</v>
      </c>
      <c r="E9850" t="s">
        <v>2222</v>
      </c>
      <c r="F9850" t="s">
        <v>11125</v>
      </c>
      <c r="G9850" t="s">
        <v>11126</v>
      </c>
      <c r="H9850">
        <v>0.77100000000000002</v>
      </c>
      <c r="I9850" t="s">
        <v>265</v>
      </c>
      <c r="J9850" t="s">
        <v>242</v>
      </c>
      <c r="K9850" t="s">
        <v>243</v>
      </c>
      <c r="L9850" t="s">
        <v>244</v>
      </c>
      <c r="M9850">
        <v>0</v>
      </c>
      <c r="N9850">
        <v>0.77100000000000002</v>
      </c>
      <c r="O9850" t="s">
        <v>660</v>
      </c>
      <c r="P9850" t="s">
        <v>17566</v>
      </c>
      <c r="Q9850" t="s">
        <v>2197</v>
      </c>
      <c r="R9850" t="s">
        <v>17567</v>
      </c>
      <c r="S9850" t="s">
        <v>270</v>
      </c>
      <c r="T9850" t="b">
        <v>1</v>
      </c>
    </row>
    <row r="9851" spans="1:20" x14ac:dyDescent="0.25">
      <c r="A9851" t="s">
        <v>259</v>
      </c>
      <c r="B9851" t="s">
        <v>260</v>
      </c>
      <c r="C9851" t="s">
        <v>294</v>
      </c>
      <c r="D9851" t="s">
        <v>2193</v>
      </c>
      <c r="E9851" t="s">
        <v>2222</v>
      </c>
      <c r="F9851" t="s">
        <v>11125</v>
      </c>
      <c r="G9851" t="s">
        <v>11126</v>
      </c>
      <c r="H9851">
        <v>0.23799999999999999</v>
      </c>
      <c r="I9851" t="s">
        <v>265</v>
      </c>
      <c r="J9851" t="s">
        <v>242</v>
      </c>
      <c r="K9851" t="s">
        <v>243</v>
      </c>
      <c r="L9851" t="s">
        <v>244</v>
      </c>
      <c r="M9851">
        <v>0</v>
      </c>
      <c r="N9851">
        <v>0.23799999999999999</v>
      </c>
      <c r="O9851" t="s">
        <v>660</v>
      </c>
      <c r="P9851" t="s">
        <v>17566</v>
      </c>
      <c r="Q9851" t="s">
        <v>2197</v>
      </c>
      <c r="R9851" t="s">
        <v>17567</v>
      </c>
      <c r="S9851" t="s">
        <v>270</v>
      </c>
      <c r="T9851" t="b">
        <v>1</v>
      </c>
    </row>
    <row r="9852" spans="1:20" x14ac:dyDescent="0.25">
      <c r="A9852" t="s">
        <v>236</v>
      </c>
      <c r="B9852" t="s">
        <v>236</v>
      </c>
      <c r="C9852" t="s">
        <v>237</v>
      </c>
      <c r="D9852" t="s">
        <v>566</v>
      </c>
      <c r="E9852" t="s">
        <v>251</v>
      </c>
      <c r="F9852" t="s">
        <v>1520</v>
      </c>
      <c r="G9852" t="s">
        <v>5225</v>
      </c>
      <c r="H9852">
        <v>0.03</v>
      </c>
      <c r="I9852" t="s">
        <v>759</v>
      </c>
      <c r="J9852" t="s">
        <v>242</v>
      </c>
      <c r="K9852" t="s">
        <v>243</v>
      </c>
      <c r="L9852" t="s">
        <v>244</v>
      </c>
      <c r="M9852">
        <v>0</v>
      </c>
      <c r="N9852">
        <v>0.03</v>
      </c>
      <c r="O9852" t="s">
        <v>255</v>
      </c>
      <c r="P9852" t="s">
        <v>17568</v>
      </c>
      <c r="Q9852" t="s">
        <v>571</v>
      </c>
      <c r="R9852" t="s">
        <v>2161</v>
      </c>
      <c r="S9852" t="s">
        <v>249</v>
      </c>
      <c r="T9852" t="b">
        <v>1</v>
      </c>
    </row>
    <row r="9853" spans="1:20" x14ac:dyDescent="0.25">
      <c r="A9853" t="s">
        <v>259</v>
      </c>
      <c r="B9853" t="s">
        <v>260</v>
      </c>
      <c r="C9853" t="s">
        <v>237</v>
      </c>
      <c r="D9853" t="s">
        <v>777</v>
      </c>
      <c r="E9853" t="s">
        <v>2492</v>
      </c>
      <c r="F9853" t="s">
        <v>5110</v>
      </c>
      <c r="G9853" t="s">
        <v>5110</v>
      </c>
      <c r="H9853">
        <v>4.5119999999999996</v>
      </c>
      <c r="I9853" t="s">
        <v>265</v>
      </c>
      <c r="J9853" t="s">
        <v>242</v>
      </c>
      <c r="K9853" t="s">
        <v>243</v>
      </c>
      <c r="L9853" t="s">
        <v>244</v>
      </c>
      <c r="M9853">
        <v>0</v>
      </c>
      <c r="N9853">
        <v>4.5119999999999996</v>
      </c>
      <c r="O9853" t="s">
        <v>324</v>
      </c>
      <c r="P9853" t="s">
        <v>17569</v>
      </c>
      <c r="Q9853" t="s">
        <v>781</v>
      </c>
      <c r="R9853" t="s">
        <v>17570</v>
      </c>
      <c r="S9853" t="s">
        <v>270</v>
      </c>
      <c r="T9853" t="b">
        <v>1</v>
      </c>
    </row>
    <row r="9854" spans="1:20" x14ac:dyDescent="0.25">
      <c r="A9854" t="s">
        <v>259</v>
      </c>
      <c r="B9854" t="s">
        <v>260</v>
      </c>
      <c r="C9854" t="s">
        <v>294</v>
      </c>
      <c r="D9854" t="s">
        <v>777</v>
      </c>
      <c r="E9854" t="s">
        <v>2492</v>
      </c>
      <c r="F9854" t="s">
        <v>5110</v>
      </c>
      <c r="G9854" t="s">
        <v>5110</v>
      </c>
      <c r="H9854">
        <v>2.3039999999999998</v>
      </c>
      <c r="I9854" t="s">
        <v>265</v>
      </c>
      <c r="J9854" t="s">
        <v>242</v>
      </c>
      <c r="K9854" t="s">
        <v>243</v>
      </c>
      <c r="L9854" t="s">
        <v>244</v>
      </c>
      <c r="M9854">
        <v>0</v>
      </c>
      <c r="N9854">
        <v>2.3039999999999998</v>
      </c>
      <c r="O9854" t="s">
        <v>324</v>
      </c>
      <c r="P9854" t="s">
        <v>17569</v>
      </c>
      <c r="Q9854" t="s">
        <v>781</v>
      </c>
      <c r="R9854" t="s">
        <v>17570</v>
      </c>
      <c r="S9854" t="s">
        <v>270</v>
      </c>
      <c r="T9854" t="b">
        <v>1</v>
      </c>
    </row>
    <row r="9855" spans="1:20" x14ac:dyDescent="0.25">
      <c r="A9855" t="s">
        <v>259</v>
      </c>
      <c r="B9855" t="s">
        <v>260</v>
      </c>
      <c r="C9855" t="s">
        <v>237</v>
      </c>
      <c r="D9855" t="s">
        <v>777</v>
      </c>
      <c r="E9855" t="s">
        <v>778</v>
      </c>
      <c r="F9855" t="s">
        <v>17571</v>
      </c>
      <c r="G9855" t="s">
        <v>17571</v>
      </c>
      <c r="H9855">
        <v>0.121222</v>
      </c>
      <c r="I9855" t="s">
        <v>265</v>
      </c>
      <c r="J9855" t="s">
        <v>242</v>
      </c>
      <c r="K9855" t="s">
        <v>243</v>
      </c>
      <c r="L9855" t="s">
        <v>244</v>
      </c>
      <c r="M9855">
        <v>0</v>
      </c>
      <c r="N9855">
        <v>0.121222</v>
      </c>
      <c r="O9855" t="s">
        <v>372</v>
      </c>
      <c r="P9855" t="s">
        <v>17572</v>
      </c>
      <c r="Q9855" t="s">
        <v>781</v>
      </c>
      <c r="R9855" t="s">
        <v>17573</v>
      </c>
      <c r="S9855" t="s">
        <v>270</v>
      </c>
      <c r="T9855" t="b">
        <v>1</v>
      </c>
    </row>
    <row r="9856" spans="1:20" x14ac:dyDescent="0.25">
      <c r="A9856" t="s">
        <v>259</v>
      </c>
      <c r="B9856" t="s">
        <v>260</v>
      </c>
      <c r="C9856" t="s">
        <v>294</v>
      </c>
      <c r="D9856" t="s">
        <v>777</v>
      </c>
      <c r="E9856" t="s">
        <v>778</v>
      </c>
      <c r="F9856" t="s">
        <v>17571</v>
      </c>
      <c r="G9856" t="s">
        <v>17571</v>
      </c>
      <c r="H9856">
        <v>3.8399999999999997E-2</v>
      </c>
      <c r="I9856" t="s">
        <v>265</v>
      </c>
      <c r="J9856" t="s">
        <v>242</v>
      </c>
      <c r="K9856" t="s">
        <v>243</v>
      </c>
      <c r="L9856" t="s">
        <v>244</v>
      </c>
      <c r="M9856">
        <v>0</v>
      </c>
      <c r="N9856">
        <v>3.8399999999999997E-2</v>
      </c>
      <c r="O9856" t="s">
        <v>372</v>
      </c>
      <c r="P9856" t="s">
        <v>17572</v>
      </c>
      <c r="Q9856" t="s">
        <v>781</v>
      </c>
      <c r="R9856" t="s">
        <v>17573</v>
      </c>
      <c r="S9856" t="s">
        <v>270</v>
      </c>
      <c r="T9856" t="b">
        <v>1</v>
      </c>
    </row>
    <row r="9857" spans="1:20" x14ac:dyDescent="0.25">
      <c r="A9857" t="s">
        <v>259</v>
      </c>
      <c r="B9857" t="s">
        <v>260</v>
      </c>
      <c r="C9857" t="s">
        <v>237</v>
      </c>
      <c r="D9857" t="s">
        <v>2193</v>
      </c>
      <c r="E9857" t="s">
        <v>4456</v>
      </c>
      <c r="F9857" t="s">
        <v>4457</v>
      </c>
      <c r="G9857" t="s">
        <v>4458</v>
      </c>
      <c r="H9857">
        <v>1.863605</v>
      </c>
      <c r="I9857" t="s">
        <v>265</v>
      </c>
      <c r="J9857" t="s">
        <v>242</v>
      </c>
      <c r="K9857" t="s">
        <v>243</v>
      </c>
      <c r="L9857" t="s">
        <v>244</v>
      </c>
      <c r="M9857">
        <v>0</v>
      </c>
      <c r="N9857">
        <v>1.863605</v>
      </c>
      <c r="O9857" t="s">
        <v>372</v>
      </c>
      <c r="P9857" t="s">
        <v>17574</v>
      </c>
      <c r="Q9857" t="s">
        <v>2197</v>
      </c>
      <c r="R9857" t="s">
        <v>17575</v>
      </c>
      <c r="S9857" t="s">
        <v>270</v>
      </c>
      <c r="T9857" t="b">
        <v>1</v>
      </c>
    </row>
    <row r="9858" spans="1:20" x14ac:dyDescent="0.25">
      <c r="A9858" t="s">
        <v>259</v>
      </c>
      <c r="B9858" t="s">
        <v>260</v>
      </c>
      <c r="C9858" t="s">
        <v>294</v>
      </c>
      <c r="D9858" t="s">
        <v>2193</v>
      </c>
      <c r="E9858" t="s">
        <v>4456</v>
      </c>
      <c r="F9858" t="s">
        <v>4457</v>
      </c>
      <c r="G9858" t="s">
        <v>4458</v>
      </c>
      <c r="H9858">
        <v>0.80746099999999998</v>
      </c>
      <c r="I9858" t="s">
        <v>265</v>
      </c>
      <c r="J9858" t="s">
        <v>242</v>
      </c>
      <c r="K9858" t="s">
        <v>243</v>
      </c>
      <c r="L9858" t="s">
        <v>244</v>
      </c>
      <c r="M9858">
        <v>0</v>
      </c>
      <c r="N9858">
        <v>0.80746099999999998</v>
      </c>
      <c r="O9858" t="s">
        <v>372</v>
      </c>
      <c r="P9858" t="s">
        <v>17574</v>
      </c>
      <c r="Q9858" t="s">
        <v>2197</v>
      </c>
      <c r="R9858" t="s">
        <v>17575</v>
      </c>
      <c r="S9858" t="s">
        <v>270</v>
      </c>
      <c r="T9858" t="b">
        <v>1</v>
      </c>
    </row>
    <row r="9859" spans="1:20" x14ac:dyDescent="0.25">
      <c r="A9859" t="s">
        <v>259</v>
      </c>
      <c r="B9859" t="s">
        <v>260</v>
      </c>
      <c r="C9859" t="s">
        <v>237</v>
      </c>
      <c r="D9859" t="s">
        <v>1582</v>
      </c>
      <c r="E9859" t="s">
        <v>7043</v>
      </c>
      <c r="F9859" t="s">
        <v>13925</v>
      </c>
      <c r="G9859" t="s">
        <v>13926</v>
      </c>
      <c r="H9859">
        <v>1.51</v>
      </c>
      <c r="I9859" t="s">
        <v>265</v>
      </c>
      <c r="J9859" t="s">
        <v>242</v>
      </c>
      <c r="K9859" t="s">
        <v>243</v>
      </c>
      <c r="L9859" t="s">
        <v>244</v>
      </c>
      <c r="M9859">
        <v>0</v>
      </c>
      <c r="N9859">
        <v>1.51</v>
      </c>
      <c r="O9859" t="s">
        <v>324</v>
      </c>
      <c r="P9859" t="s">
        <v>17576</v>
      </c>
      <c r="Q9859" t="s">
        <v>1586</v>
      </c>
      <c r="R9859" t="s">
        <v>17577</v>
      </c>
      <c r="S9859" t="s">
        <v>270</v>
      </c>
      <c r="T9859" t="b">
        <v>1</v>
      </c>
    </row>
    <row r="9860" spans="1:20" x14ac:dyDescent="0.25">
      <c r="A9860" t="s">
        <v>259</v>
      </c>
      <c r="B9860" t="s">
        <v>260</v>
      </c>
      <c r="C9860" t="s">
        <v>294</v>
      </c>
      <c r="D9860" t="s">
        <v>1582</v>
      </c>
      <c r="E9860" t="s">
        <v>7043</v>
      </c>
      <c r="F9860" t="s">
        <v>13925</v>
      </c>
      <c r="G9860" t="s">
        <v>13926</v>
      </c>
      <c r="H9860">
        <v>0.46100000000000002</v>
      </c>
      <c r="I9860" t="s">
        <v>265</v>
      </c>
      <c r="J9860" t="s">
        <v>242</v>
      </c>
      <c r="K9860" t="s">
        <v>243</v>
      </c>
      <c r="L9860" t="s">
        <v>244</v>
      </c>
      <c r="M9860">
        <v>0</v>
      </c>
      <c r="N9860">
        <v>0.46100000000000002</v>
      </c>
      <c r="O9860" t="s">
        <v>324</v>
      </c>
      <c r="P9860" t="s">
        <v>17576</v>
      </c>
      <c r="Q9860" t="s">
        <v>1586</v>
      </c>
      <c r="R9860" t="s">
        <v>17577</v>
      </c>
      <c r="S9860" t="s">
        <v>270</v>
      </c>
      <c r="T9860" t="b">
        <v>1</v>
      </c>
    </row>
    <row r="9861" spans="1:20" x14ac:dyDescent="0.25">
      <c r="A9861" t="s">
        <v>236</v>
      </c>
      <c r="B9861" t="s">
        <v>236</v>
      </c>
      <c r="C9861" t="s">
        <v>237</v>
      </c>
      <c r="D9861" t="s">
        <v>552</v>
      </c>
      <c r="F9861" t="s">
        <v>3424</v>
      </c>
      <c r="G9861" t="s">
        <v>2908</v>
      </c>
      <c r="H9861">
        <v>3.6</v>
      </c>
      <c r="I9861" t="s">
        <v>492</v>
      </c>
      <c r="J9861" t="s">
        <v>242</v>
      </c>
      <c r="K9861" t="s">
        <v>243</v>
      </c>
      <c r="L9861" t="s">
        <v>244</v>
      </c>
      <c r="M9861">
        <v>0</v>
      </c>
      <c r="N9861">
        <v>3.6</v>
      </c>
      <c r="O9861" t="s">
        <v>255</v>
      </c>
      <c r="P9861" t="s">
        <v>17578</v>
      </c>
      <c r="Q9861" t="s">
        <v>556</v>
      </c>
      <c r="R9861" t="s">
        <v>3425</v>
      </c>
      <c r="S9861" t="s">
        <v>249</v>
      </c>
      <c r="T9861" t="b">
        <v>1</v>
      </c>
    </row>
    <row r="9862" spans="1:20" x14ac:dyDescent="0.25">
      <c r="A9862" t="s">
        <v>236</v>
      </c>
      <c r="B9862" t="s">
        <v>236</v>
      </c>
      <c r="C9862" t="s">
        <v>237</v>
      </c>
      <c r="D9862" t="s">
        <v>566</v>
      </c>
      <c r="E9862" t="s">
        <v>251</v>
      </c>
      <c r="F9862" t="s">
        <v>455</v>
      </c>
      <c r="G9862" t="s">
        <v>9697</v>
      </c>
      <c r="H9862">
        <v>0.13</v>
      </c>
      <c r="I9862" t="s">
        <v>254</v>
      </c>
      <c r="J9862" t="s">
        <v>242</v>
      </c>
      <c r="K9862" t="s">
        <v>243</v>
      </c>
      <c r="L9862" t="s">
        <v>244</v>
      </c>
      <c r="M9862">
        <v>0</v>
      </c>
      <c r="N9862">
        <v>0.13</v>
      </c>
      <c r="O9862" t="s">
        <v>255</v>
      </c>
      <c r="P9862" t="s">
        <v>17579</v>
      </c>
      <c r="Q9862" t="s">
        <v>571</v>
      </c>
      <c r="R9862" t="s">
        <v>2785</v>
      </c>
      <c r="S9862" t="s">
        <v>249</v>
      </c>
      <c r="T9862" t="b">
        <v>1</v>
      </c>
    </row>
    <row r="9863" spans="1:20" x14ac:dyDescent="0.25">
      <c r="A9863" t="s">
        <v>236</v>
      </c>
      <c r="B9863" t="s">
        <v>236</v>
      </c>
      <c r="C9863" t="s">
        <v>237</v>
      </c>
      <c r="D9863" t="s">
        <v>599</v>
      </c>
      <c r="F9863" t="s">
        <v>600</v>
      </c>
      <c r="G9863" t="s">
        <v>4737</v>
      </c>
      <c r="H9863">
        <v>1.5E-3</v>
      </c>
      <c r="I9863" t="s">
        <v>254</v>
      </c>
      <c r="J9863" t="s">
        <v>242</v>
      </c>
      <c r="K9863" t="s">
        <v>243</v>
      </c>
      <c r="L9863" t="s">
        <v>244</v>
      </c>
      <c r="M9863">
        <v>0</v>
      </c>
      <c r="N9863">
        <v>1.5E-3</v>
      </c>
      <c r="O9863" t="s">
        <v>1054</v>
      </c>
      <c r="P9863" t="s">
        <v>4738</v>
      </c>
      <c r="Q9863" t="s">
        <v>604</v>
      </c>
      <c r="R9863" t="s">
        <v>605</v>
      </c>
      <c r="S9863" t="s">
        <v>249</v>
      </c>
      <c r="T9863" t="b">
        <v>0</v>
      </c>
    </row>
    <row r="9864" spans="1:20" x14ac:dyDescent="0.25">
      <c r="A9864" t="s">
        <v>259</v>
      </c>
      <c r="B9864" t="s">
        <v>260</v>
      </c>
      <c r="C9864" t="s">
        <v>237</v>
      </c>
      <c r="D9864" t="s">
        <v>2690</v>
      </c>
      <c r="E9864" t="s">
        <v>3369</v>
      </c>
      <c r="F9864" t="s">
        <v>13265</v>
      </c>
      <c r="G9864" t="s">
        <v>13266</v>
      </c>
      <c r="H9864">
        <v>3.5490000000000001E-2</v>
      </c>
      <c r="I9864" t="s">
        <v>265</v>
      </c>
      <c r="J9864" t="s">
        <v>242</v>
      </c>
      <c r="K9864" t="s">
        <v>243</v>
      </c>
      <c r="L9864" t="s">
        <v>244</v>
      </c>
      <c r="M9864">
        <v>0</v>
      </c>
      <c r="N9864">
        <v>3.5490000000000001E-2</v>
      </c>
      <c r="O9864" t="s">
        <v>372</v>
      </c>
      <c r="P9864" t="s">
        <v>17580</v>
      </c>
      <c r="Q9864" t="s">
        <v>2694</v>
      </c>
      <c r="R9864" t="s">
        <v>17581</v>
      </c>
      <c r="S9864" t="s">
        <v>270</v>
      </c>
      <c r="T9864" t="b">
        <v>1</v>
      </c>
    </row>
    <row r="9865" spans="1:20" x14ac:dyDescent="0.25">
      <c r="A9865" t="s">
        <v>259</v>
      </c>
      <c r="B9865" t="s">
        <v>260</v>
      </c>
      <c r="C9865" t="s">
        <v>294</v>
      </c>
      <c r="D9865" t="s">
        <v>2690</v>
      </c>
      <c r="E9865" t="s">
        <v>3369</v>
      </c>
      <c r="F9865" t="s">
        <v>13265</v>
      </c>
      <c r="G9865" t="s">
        <v>13266</v>
      </c>
      <c r="H9865">
        <v>1.54E-2</v>
      </c>
      <c r="I9865" t="s">
        <v>265</v>
      </c>
      <c r="J9865" t="s">
        <v>242</v>
      </c>
      <c r="K9865" t="s">
        <v>243</v>
      </c>
      <c r="L9865" t="s">
        <v>244</v>
      </c>
      <c r="M9865">
        <v>0</v>
      </c>
      <c r="N9865">
        <v>1.54E-2</v>
      </c>
      <c r="O9865" t="s">
        <v>290</v>
      </c>
      <c r="P9865" t="s">
        <v>17580</v>
      </c>
      <c r="Q9865" t="s">
        <v>2694</v>
      </c>
      <c r="R9865" t="s">
        <v>17581</v>
      </c>
      <c r="S9865" t="s">
        <v>270</v>
      </c>
      <c r="T9865" t="b">
        <v>1</v>
      </c>
    </row>
    <row r="9866" spans="1:20" x14ac:dyDescent="0.25">
      <c r="A9866" t="s">
        <v>259</v>
      </c>
      <c r="B9866" t="s">
        <v>260</v>
      </c>
      <c r="C9866" t="s">
        <v>237</v>
      </c>
      <c r="D9866" t="s">
        <v>1003</v>
      </c>
      <c r="E9866" t="s">
        <v>3900</v>
      </c>
      <c r="F9866" t="s">
        <v>7595</v>
      </c>
      <c r="G9866" t="s">
        <v>7595</v>
      </c>
      <c r="H9866">
        <v>0.51357600000000003</v>
      </c>
      <c r="I9866" t="s">
        <v>265</v>
      </c>
      <c r="J9866" t="s">
        <v>242</v>
      </c>
      <c r="K9866" t="s">
        <v>243</v>
      </c>
      <c r="L9866" t="s">
        <v>244</v>
      </c>
      <c r="M9866">
        <v>0</v>
      </c>
      <c r="N9866">
        <v>0.51357600000000003</v>
      </c>
      <c r="O9866" t="s">
        <v>298</v>
      </c>
      <c r="P9866" t="s">
        <v>17582</v>
      </c>
      <c r="Q9866" t="s">
        <v>1007</v>
      </c>
      <c r="R9866" t="s">
        <v>17583</v>
      </c>
      <c r="S9866" t="s">
        <v>270</v>
      </c>
      <c r="T9866" t="b">
        <v>1</v>
      </c>
    </row>
    <row r="9867" spans="1:20" x14ac:dyDescent="0.25">
      <c r="A9867" t="s">
        <v>259</v>
      </c>
      <c r="B9867" t="s">
        <v>260</v>
      </c>
      <c r="C9867" t="s">
        <v>294</v>
      </c>
      <c r="D9867" t="s">
        <v>1003</v>
      </c>
      <c r="E9867" t="s">
        <v>3900</v>
      </c>
      <c r="F9867" t="s">
        <v>7595</v>
      </c>
      <c r="G9867" t="s">
        <v>7595</v>
      </c>
      <c r="H9867">
        <v>0.22800000000000001</v>
      </c>
      <c r="I9867" t="s">
        <v>265</v>
      </c>
      <c r="J9867" t="s">
        <v>242</v>
      </c>
      <c r="K9867" t="s">
        <v>243</v>
      </c>
      <c r="L9867" t="s">
        <v>244</v>
      </c>
      <c r="M9867">
        <v>0</v>
      </c>
      <c r="N9867">
        <v>0.22800000000000001</v>
      </c>
      <c r="O9867" t="s">
        <v>255</v>
      </c>
      <c r="P9867" t="s">
        <v>17582</v>
      </c>
      <c r="Q9867" t="s">
        <v>1007</v>
      </c>
      <c r="R9867" t="s">
        <v>17583</v>
      </c>
      <c r="S9867" t="s">
        <v>270</v>
      </c>
      <c r="T9867" t="b">
        <v>1</v>
      </c>
    </row>
    <row r="9868" spans="1:20" x14ac:dyDescent="0.25">
      <c r="A9868" t="s">
        <v>259</v>
      </c>
      <c r="B9868" t="s">
        <v>382</v>
      </c>
      <c r="C9868" t="s">
        <v>237</v>
      </c>
      <c r="D9868" t="s">
        <v>1792</v>
      </c>
      <c r="E9868" t="s">
        <v>3957</v>
      </c>
      <c r="F9868" t="s">
        <v>14804</v>
      </c>
      <c r="G9868" t="s">
        <v>14804</v>
      </c>
      <c r="H9868">
        <v>0.56000000000000005</v>
      </c>
      <c r="I9868" t="s">
        <v>265</v>
      </c>
      <c r="J9868" t="s">
        <v>242</v>
      </c>
      <c r="K9868" t="s">
        <v>243</v>
      </c>
      <c r="L9868" t="s">
        <v>244</v>
      </c>
      <c r="M9868">
        <v>0</v>
      </c>
      <c r="N9868">
        <v>0.56000000000000005</v>
      </c>
      <c r="O9868" t="s">
        <v>1364</v>
      </c>
      <c r="P9868" t="s">
        <v>17584</v>
      </c>
      <c r="Q9868" t="s">
        <v>1796</v>
      </c>
      <c r="R9868" t="s">
        <v>17585</v>
      </c>
      <c r="S9868" t="s">
        <v>390</v>
      </c>
      <c r="T9868" t="b">
        <v>1</v>
      </c>
    </row>
    <row r="9869" spans="1:20" x14ac:dyDescent="0.25">
      <c r="A9869" t="s">
        <v>259</v>
      </c>
      <c r="B9869" t="s">
        <v>382</v>
      </c>
      <c r="C9869" t="s">
        <v>294</v>
      </c>
      <c r="D9869" t="s">
        <v>1792</v>
      </c>
      <c r="E9869" t="s">
        <v>3957</v>
      </c>
      <c r="F9869" t="s">
        <v>14804</v>
      </c>
      <c r="G9869" t="s">
        <v>14804</v>
      </c>
      <c r="H9869">
        <v>0.29299999999999998</v>
      </c>
      <c r="I9869" t="s">
        <v>265</v>
      </c>
      <c r="J9869" t="s">
        <v>242</v>
      </c>
      <c r="K9869" t="s">
        <v>243</v>
      </c>
      <c r="L9869" t="s">
        <v>244</v>
      </c>
      <c r="M9869">
        <v>0</v>
      </c>
      <c r="N9869">
        <v>0.29299999999999998</v>
      </c>
      <c r="O9869" t="s">
        <v>1364</v>
      </c>
      <c r="P9869" t="s">
        <v>17584</v>
      </c>
      <c r="Q9869" t="s">
        <v>1796</v>
      </c>
      <c r="R9869" t="s">
        <v>17585</v>
      </c>
      <c r="S9869" t="s">
        <v>390</v>
      </c>
      <c r="T9869" t="b">
        <v>1</v>
      </c>
    </row>
    <row r="9870" spans="1:20" x14ac:dyDescent="0.25">
      <c r="A9870" t="s">
        <v>259</v>
      </c>
      <c r="B9870" t="s">
        <v>382</v>
      </c>
      <c r="C9870" t="s">
        <v>237</v>
      </c>
      <c r="D9870" t="s">
        <v>4224</v>
      </c>
      <c r="E9870" t="s">
        <v>8899</v>
      </c>
      <c r="F9870" t="s">
        <v>12583</v>
      </c>
      <c r="G9870" t="s">
        <v>12583</v>
      </c>
      <c r="H9870">
        <v>5.1689999999999996</v>
      </c>
      <c r="I9870" t="s">
        <v>265</v>
      </c>
      <c r="J9870" t="s">
        <v>242</v>
      </c>
      <c r="K9870" t="s">
        <v>243</v>
      </c>
      <c r="L9870" t="s">
        <v>244</v>
      </c>
      <c r="M9870">
        <v>0</v>
      </c>
      <c r="N9870">
        <v>5.1689999999999996</v>
      </c>
      <c r="O9870" t="s">
        <v>4225</v>
      </c>
      <c r="P9870" t="s">
        <v>17586</v>
      </c>
      <c r="Q9870" t="s">
        <v>4227</v>
      </c>
      <c r="R9870" t="s">
        <v>17587</v>
      </c>
      <c r="S9870" t="s">
        <v>390</v>
      </c>
      <c r="T9870" t="b">
        <v>1</v>
      </c>
    </row>
    <row r="9871" spans="1:20" x14ac:dyDescent="0.25">
      <c r="A9871" t="s">
        <v>259</v>
      </c>
      <c r="B9871" t="s">
        <v>382</v>
      </c>
      <c r="C9871" t="s">
        <v>294</v>
      </c>
      <c r="D9871" t="s">
        <v>4224</v>
      </c>
      <c r="E9871" t="s">
        <v>8899</v>
      </c>
      <c r="F9871" t="s">
        <v>12583</v>
      </c>
      <c r="G9871" t="s">
        <v>12583</v>
      </c>
      <c r="H9871">
        <v>2.6640000000000001</v>
      </c>
      <c r="I9871" t="s">
        <v>265</v>
      </c>
      <c r="J9871" t="s">
        <v>242</v>
      </c>
      <c r="K9871" t="s">
        <v>243</v>
      </c>
      <c r="L9871" t="s">
        <v>244</v>
      </c>
      <c r="M9871">
        <v>0</v>
      </c>
      <c r="N9871">
        <v>2.6640000000000001</v>
      </c>
      <c r="O9871" t="s">
        <v>391</v>
      </c>
      <c r="P9871" t="s">
        <v>17586</v>
      </c>
      <c r="Q9871" t="s">
        <v>4227</v>
      </c>
      <c r="R9871" t="s">
        <v>17587</v>
      </c>
      <c r="S9871" t="s">
        <v>390</v>
      </c>
      <c r="T9871" t="b">
        <v>1</v>
      </c>
    </row>
    <row r="9872" spans="1:20" x14ac:dyDescent="0.25">
      <c r="A9872" t="s">
        <v>236</v>
      </c>
      <c r="B9872" t="s">
        <v>236</v>
      </c>
      <c r="C9872" t="s">
        <v>237</v>
      </c>
      <c r="D9872" t="s">
        <v>4909</v>
      </c>
      <c r="F9872" t="s">
        <v>1819</v>
      </c>
      <c r="G9872" t="s">
        <v>4211</v>
      </c>
      <c r="H9872">
        <v>0</v>
      </c>
      <c r="I9872" t="s">
        <v>254</v>
      </c>
      <c r="J9872" t="s">
        <v>242</v>
      </c>
      <c r="K9872" t="s">
        <v>243</v>
      </c>
      <c r="L9872" t="s">
        <v>244</v>
      </c>
      <c r="M9872">
        <v>0</v>
      </c>
      <c r="N9872">
        <v>0</v>
      </c>
      <c r="O9872" t="s">
        <v>365</v>
      </c>
      <c r="P9872" t="s">
        <v>15716</v>
      </c>
      <c r="Q9872" t="s">
        <v>4912</v>
      </c>
      <c r="R9872" t="s">
        <v>8157</v>
      </c>
      <c r="S9872" t="s">
        <v>249</v>
      </c>
      <c r="T9872" t="b">
        <v>0</v>
      </c>
    </row>
    <row r="9873" spans="1:20" x14ac:dyDescent="0.25">
      <c r="A9873" t="s">
        <v>236</v>
      </c>
      <c r="B9873" t="s">
        <v>236</v>
      </c>
      <c r="C9873" t="s">
        <v>237</v>
      </c>
      <c r="D9873" t="s">
        <v>483</v>
      </c>
      <c r="F9873" t="s">
        <v>672</v>
      </c>
      <c r="G9873" t="s">
        <v>17588</v>
      </c>
      <c r="H9873">
        <v>6.6799999999999998E-2</v>
      </c>
      <c r="I9873" t="s">
        <v>341</v>
      </c>
      <c r="J9873" t="s">
        <v>242</v>
      </c>
      <c r="K9873" t="s">
        <v>243</v>
      </c>
      <c r="L9873" t="s">
        <v>244</v>
      </c>
      <c r="M9873">
        <v>0</v>
      </c>
      <c r="N9873">
        <v>6.6799999999999998E-2</v>
      </c>
      <c r="O9873" t="s">
        <v>674</v>
      </c>
      <c r="P9873" t="s">
        <v>17589</v>
      </c>
      <c r="Q9873" t="s">
        <v>488</v>
      </c>
      <c r="R9873" t="s">
        <v>676</v>
      </c>
      <c r="S9873" t="s">
        <v>249</v>
      </c>
      <c r="T9873" t="b">
        <v>1</v>
      </c>
    </row>
    <row r="9874" spans="1:20" x14ac:dyDescent="0.25">
      <c r="A9874" t="s">
        <v>259</v>
      </c>
      <c r="B9874" t="s">
        <v>260</v>
      </c>
      <c r="C9874" t="s">
        <v>237</v>
      </c>
      <c r="D9874" t="s">
        <v>1953</v>
      </c>
      <c r="E9874" t="s">
        <v>13382</v>
      </c>
      <c r="F9874" t="s">
        <v>13383</v>
      </c>
      <c r="G9874" t="s">
        <v>13383</v>
      </c>
      <c r="H9874">
        <v>2.0499999999999998</v>
      </c>
      <c r="I9874" t="s">
        <v>265</v>
      </c>
      <c r="J9874" t="s">
        <v>242</v>
      </c>
      <c r="K9874" t="s">
        <v>243</v>
      </c>
      <c r="L9874" t="s">
        <v>244</v>
      </c>
      <c r="M9874">
        <v>0</v>
      </c>
      <c r="N9874">
        <v>2.0499999999999998</v>
      </c>
      <c r="O9874" t="s">
        <v>331</v>
      </c>
      <c r="P9874" t="s">
        <v>17590</v>
      </c>
      <c r="Q9874" t="s">
        <v>1957</v>
      </c>
      <c r="R9874" t="s">
        <v>17591</v>
      </c>
      <c r="S9874" t="s">
        <v>270</v>
      </c>
      <c r="T9874" t="b">
        <v>1</v>
      </c>
    </row>
    <row r="9875" spans="1:20" x14ac:dyDescent="0.25">
      <c r="A9875" t="s">
        <v>259</v>
      </c>
      <c r="B9875" t="s">
        <v>260</v>
      </c>
      <c r="C9875" t="s">
        <v>294</v>
      </c>
      <c r="D9875" t="s">
        <v>1953</v>
      </c>
      <c r="E9875" t="s">
        <v>13382</v>
      </c>
      <c r="F9875" t="s">
        <v>13383</v>
      </c>
      <c r="G9875" t="s">
        <v>13383</v>
      </c>
      <c r="H9875">
        <v>1.1299999999999999</v>
      </c>
      <c r="I9875" t="s">
        <v>265</v>
      </c>
      <c r="J9875" t="s">
        <v>242</v>
      </c>
      <c r="K9875" t="s">
        <v>243</v>
      </c>
      <c r="L9875" t="s">
        <v>244</v>
      </c>
      <c r="M9875">
        <v>0</v>
      </c>
      <c r="N9875">
        <v>1.1299999999999999</v>
      </c>
      <c r="O9875" t="s">
        <v>331</v>
      </c>
      <c r="P9875" t="s">
        <v>17590</v>
      </c>
      <c r="Q9875" t="s">
        <v>1957</v>
      </c>
      <c r="R9875" t="s">
        <v>17591</v>
      </c>
      <c r="S9875" t="s">
        <v>270</v>
      </c>
      <c r="T9875" t="b">
        <v>1</v>
      </c>
    </row>
    <row r="9876" spans="1:20" x14ac:dyDescent="0.25">
      <c r="A9876" t="s">
        <v>236</v>
      </c>
      <c r="B9876" t="s">
        <v>236</v>
      </c>
      <c r="C9876" t="s">
        <v>237</v>
      </c>
      <c r="D9876" t="s">
        <v>250</v>
      </c>
      <c r="F9876" t="s">
        <v>724</v>
      </c>
      <c r="G9876" t="s">
        <v>7711</v>
      </c>
      <c r="H9876">
        <v>2.5999999999999999E-2</v>
      </c>
      <c r="I9876" t="s">
        <v>341</v>
      </c>
      <c r="J9876" t="s">
        <v>242</v>
      </c>
      <c r="K9876" t="s">
        <v>243</v>
      </c>
      <c r="L9876" t="s">
        <v>244</v>
      </c>
      <c r="M9876">
        <v>0</v>
      </c>
      <c r="N9876">
        <v>2.5999999999999999E-2</v>
      </c>
      <c r="O9876" t="s">
        <v>546</v>
      </c>
      <c r="P9876" t="s">
        <v>17592</v>
      </c>
      <c r="Q9876" t="s">
        <v>257</v>
      </c>
      <c r="R9876" t="s">
        <v>727</v>
      </c>
      <c r="S9876" t="s">
        <v>249</v>
      </c>
      <c r="T9876" t="b">
        <v>1</v>
      </c>
    </row>
    <row r="9877" spans="1:20" x14ac:dyDescent="0.25">
      <c r="A9877" t="s">
        <v>236</v>
      </c>
      <c r="B9877" t="s">
        <v>236</v>
      </c>
      <c r="C9877" t="s">
        <v>237</v>
      </c>
      <c r="D9877" t="s">
        <v>250</v>
      </c>
      <c r="F9877" t="s">
        <v>724</v>
      </c>
      <c r="G9877" t="s">
        <v>7711</v>
      </c>
      <c r="H9877">
        <v>2.5000000000000001E-2</v>
      </c>
      <c r="I9877" t="s">
        <v>341</v>
      </c>
      <c r="J9877" t="s">
        <v>242</v>
      </c>
      <c r="K9877" t="s">
        <v>243</v>
      </c>
      <c r="L9877" t="s">
        <v>244</v>
      </c>
      <c r="M9877">
        <v>51200</v>
      </c>
      <c r="N9877">
        <v>2.5000000000000001E-2</v>
      </c>
      <c r="O9877" t="s">
        <v>546</v>
      </c>
      <c r="P9877" t="s">
        <v>17592</v>
      </c>
      <c r="Q9877" t="s">
        <v>257</v>
      </c>
      <c r="R9877" t="s">
        <v>727</v>
      </c>
      <c r="S9877" t="s">
        <v>249</v>
      </c>
      <c r="T9877" t="b">
        <v>1</v>
      </c>
    </row>
    <row r="9878" spans="1:20" x14ac:dyDescent="0.25">
      <c r="A9878" t="s">
        <v>236</v>
      </c>
      <c r="B9878" t="s">
        <v>236</v>
      </c>
      <c r="C9878" t="s">
        <v>237</v>
      </c>
      <c r="D9878" t="s">
        <v>250</v>
      </c>
      <c r="F9878" t="s">
        <v>724</v>
      </c>
      <c r="G9878" t="s">
        <v>7711</v>
      </c>
      <c r="H9878">
        <v>2.3900000000000001E-2</v>
      </c>
      <c r="I9878" t="s">
        <v>341</v>
      </c>
      <c r="J9878" t="s">
        <v>242</v>
      </c>
      <c r="K9878" t="s">
        <v>243</v>
      </c>
      <c r="L9878" t="s">
        <v>244</v>
      </c>
      <c r="M9878">
        <v>512000</v>
      </c>
      <c r="N9878">
        <v>2.3900000000000001E-2</v>
      </c>
      <c r="O9878" t="s">
        <v>546</v>
      </c>
      <c r="P9878" t="s">
        <v>17592</v>
      </c>
      <c r="Q9878" t="s">
        <v>257</v>
      </c>
      <c r="R9878" t="s">
        <v>727</v>
      </c>
      <c r="S9878" t="s">
        <v>249</v>
      </c>
      <c r="T9878" t="b">
        <v>1</v>
      </c>
    </row>
    <row r="9879" spans="1:20" x14ac:dyDescent="0.25">
      <c r="A9879" t="s">
        <v>236</v>
      </c>
      <c r="B9879" t="s">
        <v>236</v>
      </c>
      <c r="C9879" t="s">
        <v>237</v>
      </c>
      <c r="D9879" t="s">
        <v>314</v>
      </c>
      <c r="E9879" t="s">
        <v>251</v>
      </c>
      <c r="F9879" t="s">
        <v>455</v>
      </c>
      <c r="G9879" t="s">
        <v>8510</v>
      </c>
      <c r="H9879">
        <v>1E-3</v>
      </c>
      <c r="I9879" t="s">
        <v>241</v>
      </c>
      <c r="J9879" t="s">
        <v>242</v>
      </c>
      <c r="K9879" t="s">
        <v>243</v>
      </c>
      <c r="L9879" t="s">
        <v>244</v>
      </c>
      <c r="M9879">
        <v>0</v>
      </c>
      <c r="N9879">
        <v>1E-3</v>
      </c>
      <c r="O9879" t="s">
        <v>298</v>
      </c>
      <c r="P9879" t="s">
        <v>17593</v>
      </c>
      <c r="Q9879" t="s">
        <v>318</v>
      </c>
      <c r="R9879" t="s">
        <v>551</v>
      </c>
      <c r="S9879" t="s">
        <v>249</v>
      </c>
      <c r="T9879" t="b">
        <v>1</v>
      </c>
    </row>
    <row r="9880" spans="1:20" x14ac:dyDescent="0.25">
      <c r="A9880" t="s">
        <v>259</v>
      </c>
      <c r="B9880" t="s">
        <v>260</v>
      </c>
      <c r="C9880" t="s">
        <v>237</v>
      </c>
      <c r="D9880" t="s">
        <v>2836</v>
      </c>
      <c r="E9880" t="s">
        <v>4340</v>
      </c>
      <c r="F9880" t="s">
        <v>12842</v>
      </c>
      <c r="G9880" t="s">
        <v>12842</v>
      </c>
      <c r="H9880">
        <v>7.6799999999999993E-2</v>
      </c>
      <c r="I9880" t="s">
        <v>265</v>
      </c>
      <c r="J9880" t="s">
        <v>242</v>
      </c>
      <c r="K9880" t="s">
        <v>243</v>
      </c>
      <c r="L9880" t="s">
        <v>244</v>
      </c>
      <c r="M9880">
        <v>0</v>
      </c>
      <c r="N9880">
        <v>7.6799999999999993E-2</v>
      </c>
      <c r="O9880" t="s">
        <v>283</v>
      </c>
      <c r="P9880" t="s">
        <v>17594</v>
      </c>
      <c r="Q9880" t="s">
        <v>2838</v>
      </c>
      <c r="R9880" t="s">
        <v>17595</v>
      </c>
      <c r="S9880" t="s">
        <v>270</v>
      </c>
      <c r="T9880" t="b">
        <v>1</v>
      </c>
    </row>
    <row r="9881" spans="1:20" x14ac:dyDescent="0.25">
      <c r="A9881" t="s">
        <v>259</v>
      </c>
      <c r="B9881" t="s">
        <v>260</v>
      </c>
      <c r="C9881" t="s">
        <v>237</v>
      </c>
      <c r="D9881" t="s">
        <v>2524</v>
      </c>
      <c r="E9881" t="s">
        <v>2525</v>
      </c>
      <c r="F9881" t="s">
        <v>5830</v>
      </c>
      <c r="G9881" t="s">
        <v>5830</v>
      </c>
      <c r="H9881">
        <v>0.67383700000000002</v>
      </c>
      <c r="I9881" t="s">
        <v>265</v>
      </c>
      <c r="J9881" t="s">
        <v>242</v>
      </c>
      <c r="K9881" t="s">
        <v>243</v>
      </c>
      <c r="L9881" t="s">
        <v>244</v>
      </c>
      <c r="M9881">
        <v>0</v>
      </c>
      <c r="N9881">
        <v>0.67383700000000002</v>
      </c>
      <c r="O9881" t="s">
        <v>266</v>
      </c>
      <c r="P9881" t="s">
        <v>17596</v>
      </c>
      <c r="Q9881" t="s">
        <v>2528</v>
      </c>
      <c r="R9881" t="s">
        <v>17597</v>
      </c>
      <c r="S9881" t="s">
        <v>270</v>
      </c>
      <c r="T9881" t="b">
        <v>1</v>
      </c>
    </row>
    <row r="9882" spans="1:20" x14ac:dyDescent="0.25">
      <c r="A9882" t="s">
        <v>259</v>
      </c>
      <c r="B9882" t="s">
        <v>260</v>
      </c>
      <c r="C9882" t="s">
        <v>294</v>
      </c>
      <c r="D9882" t="s">
        <v>2524</v>
      </c>
      <c r="E9882" t="s">
        <v>2525</v>
      </c>
      <c r="F9882" t="s">
        <v>5830</v>
      </c>
      <c r="G9882" t="s">
        <v>5830</v>
      </c>
      <c r="H9882">
        <v>0.2422</v>
      </c>
      <c r="I9882" t="s">
        <v>265</v>
      </c>
      <c r="J9882" t="s">
        <v>242</v>
      </c>
      <c r="K9882" t="s">
        <v>243</v>
      </c>
      <c r="L9882" t="s">
        <v>244</v>
      </c>
      <c r="M9882">
        <v>0</v>
      </c>
      <c r="N9882">
        <v>0.2422</v>
      </c>
      <c r="O9882" t="s">
        <v>1122</v>
      </c>
      <c r="P9882" t="s">
        <v>17596</v>
      </c>
      <c r="Q9882" t="s">
        <v>2528</v>
      </c>
      <c r="R9882" t="s">
        <v>17597</v>
      </c>
      <c r="S9882" t="s">
        <v>270</v>
      </c>
      <c r="T9882" t="b">
        <v>1</v>
      </c>
    </row>
    <row r="9883" spans="1:20" x14ac:dyDescent="0.25">
      <c r="A9883" t="s">
        <v>259</v>
      </c>
      <c r="B9883" t="s">
        <v>260</v>
      </c>
      <c r="C9883" t="s">
        <v>237</v>
      </c>
      <c r="D9883" t="s">
        <v>2696</v>
      </c>
      <c r="E9883" t="s">
        <v>6593</v>
      </c>
      <c r="F9883" t="s">
        <v>16404</v>
      </c>
      <c r="G9883" t="s">
        <v>16404</v>
      </c>
      <c r="H9883">
        <v>0.60499999999999998</v>
      </c>
      <c r="I9883" t="s">
        <v>265</v>
      </c>
      <c r="J9883" t="s">
        <v>242</v>
      </c>
      <c r="K9883" t="s">
        <v>243</v>
      </c>
      <c r="L9883" t="s">
        <v>244</v>
      </c>
      <c r="M9883">
        <v>0</v>
      </c>
      <c r="N9883">
        <v>0.60499999999999998</v>
      </c>
      <c r="O9883" t="s">
        <v>324</v>
      </c>
      <c r="P9883" t="s">
        <v>17598</v>
      </c>
      <c r="Q9883" t="s">
        <v>2700</v>
      </c>
      <c r="R9883" t="s">
        <v>17599</v>
      </c>
      <c r="S9883" t="s">
        <v>270</v>
      </c>
      <c r="T9883" t="b">
        <v>1</v>
      </c>
    </row>
    <row r="9884" spans="1:20" x14ac:dyDescent="0.25">
      <c r="A9884" t="s">
        <v>236</v>
      </c>
      <c r="B9884" t="s">
        <v>236</v>
      </c>
      <c r="C9884" t="s">
        <v>237</v>
      </c>
      <c r="D9884" t="s">
        <v>250</v>
      </c>
      <c r="E9884" t="s">
        <v>251</v>
      </c>
      <c r="F9884" t="s">
        <v>459</v>
      </c>
      <c r="G9884" t="s">
        <v>831</v>
      </c>
      <c r="H9884">
        <v>0.13</v>
      </c>
      <c r="I9884" t="s">
        <v>254</v>
      </c>
      <c r="J9884" t="s">
        <v>242</v>
      </c>
      <c r="K9884" t="s">
        <v>243</v>
      </c>
      <c r="L9884" t="s">
        <v>244</v>
      </c>
      <c r="M9884">
        <v>0</v>
      </c>
      <c r="N9884">
        <v>0.13</v>
      </c>
      <c r="O9884" t="s">
        <v>255</v>
      </c>
      <c r="P9884" t="s">
        <v>17600</v>
      </c>
      <c r="Q9884" t="s">
        <v>257</v>
      </c>
      <c r="R9884" t="s">
        <v>2039</v>
      </c>
      <c r="S9884" t="s">
        <v>249</v>
      </c>
      <c r="T9884" t="b">
        <v>1</v>
      </c>
    </row>
    <row r="9885" spans="1:20" x14ac:dyDescent="0.25">
      <c r="A9885" t="s">
        <v>259</v>
      </c>
      <c r="B9885" t="s">
        <v>260</v>
      </c>
      <c r="C9885" t="s">
        <v>237</v>
      </c>
      <c r="D9885" t="s">
        <v>949</v>
      </c>
      <c r="E9885" t="s">
        <v>8104</v>
      </c>
      <c r="F9885" t="s">
        <v>11174</v>
      </c>
      <c r="G9885" t="s">
        <v>11174</v>
      </c>
      <c r="H9885">
        <v>0.42199999999999999</v>
      </c>
      <c r="I9885" t="s">
        <v>265</v>
      </c>
      <c r="J9885" t="s">
        <v>242</v>
      </c>
      <c r="K9885" t="s">
        <v>243</v>
      </c>
      <c r="L9885" t="s">
        <v>244</v>
      </c>
      <c r="M9885">
        <v>0</v>
      </c>
      <c r="N9885">
        <v>0.42199999999999999</v>
      </c>
      <c r="O9885" t="s">
        <v>952</v>
      </c>
      <c r="P9885" t="s">
        <v>6964</v>
      </c>
      <c r="Q9885" t="s">
        <v>954</v>
      </c>
      <c r="R9885" t="s">
        <v>17601</v>
      </c>
      <c r="S9885" t="s">
        <v>270</v>
      </c>
      <c r="T9885" t="b">
        <v>0</v>
      </c>
    </row>
    <row r="9886" spans="1:20" x14ac:dyDescent="0.25">
      <c r="A9886" t="s">
        <v>259</v>
      </c>
      <c r="B9886" t="s">
        <v>260</v>
      </c>
      <c r="C9886" t="s">
        <v>294</v>
      </c>
      <c r="D9886" t="s">
        <v>949</v>
      </c>
      <c r="E9886" t="s">
        <v>8104</v>
      </c>
      <c r="F9886" t="s">
        <v>11174</v>
      </c>
      <c r="G9886" t="s">
        <v>11174</v>
      </c>
      <c r="H9886">
        <v>0.154</v>
      </c>
      <c r="I9886" t="s">
        <v>265</v>
      </c>
      <c r="J9886" t="s">
        <v>242</v>
      </c>
      <c r="K9886" t="s">
        <v>243</v>
      </c>
      <c r="L9886" t="s">
        <v>244</v>
      </c>
      <c r="M9886">
        <v>0</v>
      </c>
      <c r="N9886">
        <v>0.154</v>
      </c>
      <c r="O9886" t="s">
        <v>952</v>
      </c>
      <c r="P9886" t="s">
        <v>6964</v>
      </c>
      <c r="Q9886" t="s">
        <v>954</v>
      </c>
      <c r="R9886" t="s">
        <v>17601</v>
      </c>
      <c r="S9886" t="s">
        <v>270</v>
      </c>
      <c r="T9886" t="b">
        <v>0</v>
      </c>
    </row>
    <row r="9887" spans="1:20" x14ac:dyDescent="0.25">
      <c r="A9887" t="s">
        <v>259</v>
      </c>
      <c r="B9887" t="s">
        <v>260</v>
      </c>
      <c r="C9887" t="s">
        <v>237</v>
      </c>
      <c r="D9887" t="s">
        <v>1033</v>
      </c>
      <c r="E9887" t="s">
        <v>1034</v>
      </c>
      <c r="F9887" t="s">
        <v>2018</v>
      </c>
      <c r="G9887" t="s">
        <v>2018</v>
      </c>
      <c r="H9887">
        <v>0.16400000000000001</v>
      </c>
      <c r="I9887" t="s">
        <v>265</v>
      </c>
      <c r="J9887" t="s">
        <v>242</v>
      </c>
      <c r="K9887" t="s">
        <v>243</v>
      </c>
      <c r="L9887" t="s">
        <v>244</v>
      </c>
      <c r="M9887">
        <v>0</v>
      </c>
      <c r="N9887">
        <v>0.16400000000000001</v>
      </c>
      <c r="O9887" t="s">
        <v>324</v>
      </c>
      <c r="P9887" t="s">
        <v>17602</v>
      </c>
      <c r="Q9887" t="s">
        <v>1037</v>
      </c>
      <c r="R9887" t="s">
        <v>17603</v>
      </c>
      <c r="S9887" t="s">
        <v>270</v>
      </c>
      <c r="T9887" t="b">
        <v>1</v>
      </c>
    </row>
    <row r="9888" spans="1:20" x14ac:dyDescent="0.25">
      <c r="A9888" t="s">
        <v>259</v>
      </c>
      <c r="B9888" t="s">
        <v>260</v>
      </c>
      <c r="C9888" t="s">
        <v>294</v>
      </c>
      <c r="D9888" t="s">
        <v>1033</v>
      </c>
      <c r="E9888" t="s">
        <v>1034</v>
      </c>
      <c r="F9888" t="s">
        <v>2018</v>
      </c>
      <c r="G9888" t="s">
        <v>2018</v>
      </c>
      <c r="H9888">
        <v>4.5199999999999997E-2</v>
      </c>
      <c r="I9888" t="s">
        <v>265</v>
      </c>
      <c r="J9888" t="s">
        <v>242</v>
      </c>
      <c r="K9888" t="s">
        <v>243</v>
      </c>
      <c r="L9888" t="s">
        <v>244</v>
      </c>
      <c r="M9888">
        <v>0</v>
      </c>
      <c r="N9888">
        <v>4.5199999999999997E-2</v>
      </c>
      <c r="O9888" t="s">
        <v>324</v>
      </c>
      <c r="P9888" t="s">
        <v>17602</v>
      </c>
      <c r="Q9888" t="s">
        <v>1037</v>
      </c>
      <c r="R9888" t="s">
        <v>17603</v>
      </c>
      <c r="S9888" t="s">
        <v>270</v>
      </c>
      <c r="T9888" t="b">
        <v>1</v>
      </c>
    </row>
    <row r="9889" spans="1:20" x14ac:dyDescent="0.25">
      <c r="A9889" t="s">
        <v>259</v>
      </c>
      <c r="B9889" t="s">
        <v>260</v>
      </c>
      <c r="C9889" t="s">
        <v>237</v>
      </c>
      <c r="D9889" t="s">
        <v>7120</v>
      </c>
      <c r="E9889" t="s">
        <v>8672</v>
      </c>
      <c r="F9889" t="s">
        <v>12259</v>
      </c>
      <c r="G9889" t="s">
        <v>12259</v>
      </c>
      <c r="H9889">
        <v>1.44</v>
      </c>
      <c r="I9889" t="s">
        <v>265</v>
      </c>
      <c r="J9889" t="s">
        <v>242</v>
      </c>
      <c r="K9889" t="s">
        <v>243</v>
      </c>
      <c r="L9889" t="s">
        <v>244</v>
      </c>
      <c r="M9889">
        <v>0</v>
      </c>
      <c r="N9889">
        <v>1.44</v>
      </c>
      <c r="O9889" t="s">
        <v>358</v>
      </c>
      <c r="P9889" t="s">
        <v>17604</v>
      </c>
      <c r="Q9889" t="s">
        <v>7122</v>
      </c>
      <c r="R9889" t="s">
        <v>17605</v>
      </c>
      <c r="S9889" t="s">
        <v>270</v>
      </c>
      <c r="T9889" t="b">
        <v>1</v>
      </c>
    </row>
    <row r="9890" spans="1:20" x14ac:dyDescent="0.25">
      <c r="A9890" t="s">
        <v>259</v>
      </c>
      <c r="B9890" t="s">
        <v>260</v>
      </c>
      <c r="C9890" t="s">
        <v>294</v>
      </c>
      <c r="D9890" t="s">
        <v>7120</v>
      </c>
      <c r="E9890" t="s">
        <v>8672</v>
      </c>
      <c r="F9890" t="s">
        <v>12259</v>
      </c>
      <c r="G9890" t="s">
        <v>12259</v>
      </c>
      <c r="H9890">
        <v>1.1399999999999999</v>
      </c>
      <c r="I9890" t="s">
        <v>265</v>
      </c>
      <c r="J9890" t="s">
        <v>242</v>
      </c>
      <c r="K9890" t="s">
        <v>243</v>
      </c>
      <c r="L9890" t="s">
        <v>244</v>
      </c>
      <c r="M9890">
        <v>0</v>
      </c>
      <c r="N9890">
        <v>1.1399999999999999</v>
      </c>
      <c r="O9890" t="s">
        <v>358</v>
      </c>
      <c r="P9890" t="s">
        <v>17604</v>
      </c>
      <c r="Q9890" t="s">
        <v>7122</v>
      </c>
      <c r="R9890" t="s">
        <v>17605</v>
      </c>
      <c r="S9890" t="s">
        <v>270</v>
      </c>
      <c r="T9890" t="b">
        <v>1</v>
      </c>
    </row>
    <row r="9891" spans="1:20" x14ac:dyDescent="0.25">
      <c r="A9891" t="s">
        <v>259</v>
      </c>
      <c r="B9891" t="s">
        <v>260</v>
      </c>
      <c r="C9891" t="s">
        <v>237</v>
      </c>
      <c r="D9891" t="s">
        <v>2110</v>
      </c>
      <c r="E9891" t="s">
        <v>3896</v>
      </c>
      <c r="F9891" t="s">
        <v>14871</v>
      </c>
      <c r="G9891" t="s">
        <v>14871</v>
      </c>
      <c r="H9891">
        <v>0.79600000000000004</v>
      </c>
      <c r="I9891" t="s">
        <v>265</v>
      </c>
      <c r="J9891" t="s">
        <v>242</v>
      </c>
      <c r="K9891" t="s">
        <v>243</v>
      </c>
      <c r="L9891" t="s">
        <v>244</v>
      </c>
      <c r="M9891">
        <v>0</v>
      </c>
      <c r="N9891">
        <v>0.79600000000000004</v>
      </c>
      <c r="O9891" t="s">
        <v>1919</v>
      </c>
      <c r="P9891" t="s">
        <v>13772</v>
      </c>
      <c r="Q9891" t="s">
        <v>2114</v>
      </c>
      <c r="R9891" t="s">
        <v>17606</v>
      </c>
      <c r="S9891" t="s">
        <v>270</v>
      </c>
      <c r="T9891" t="b">
        <v>0</v>
      </c>
    </row>
    <row r="9892" spans="1:20" x14ac:dyDescent="0.25">
      <c r="A9892" t="s">
        <v>259</v>
      </c>
      <c r="B9892" t="s">
        <v>260</v>
      </c>
      <c r="C9892" t="s">
        <v>336</v>
      </c>
      <c r="D9892" t="s">
        <v>2110</v>
      </c>
      <c r="E9892" t="s">
        <v>3896</v>
      </c>
      <c r="F9892" t="s">
        <v>14871</v>
      </c>
      <c r="G9892" t="s">
        <v>14871</v>
      </c>
      <c r="H9892">
        <v>4350</v>
      </c>
      <c r="I9892" t="s">
        <v>265</v>
      </c>
      <c r="J9892" t="s">
        <v>242</v>
      </c>
      <c r="K9892" t="s">
        <v>243</v>
      </c>
      <c r="L9892" t="s">
        <v>244</v>
      </c>
      <c r="M9892">
        <v>0</v>
      </c>
      <c r="N9892">
        <v>4350</v>
      </c>
      <c r="O9892" t="s">
        <v>1212</v>
      </c>
      <c r="P9892" t="s">
        <v>13772</v>
      </c>
      <c r="Q9892" t="s">
        <v>2114</v>
      </c>
      <c r="R9892" t="s">
        <v>17607</v>
      </c>
      <c r="S9892" t="s">
        <v>270</v>
      </c>
      <c r="T9892" t="b">
        <v>0</v>
      </c>
    </row>
    <row r="9893" spans="1:20" x14ac:dyDescent="0.25">
      <c r="A9893" t="s">
        <v>259</v>
      </c>
      <c r="B9893" t="s">
        <v>260</v>
      </c>
      <c r="C9893" t="s">
        <v>336</v>
      </c>
      <c r="D9893" t="s">
        <v>2110</v>
      </c>
      <c r="E9893" t="s">
        <v>3896</v>
      </c>
      <c r="F9893" t="s">
        <v>14871</v>
      </c>
      <c r="G9893" t="s">
        <v>14871</v>
      </c>
      <c r="H9893">
        <v>8265</v>
      </c>
      <c r="I9893" t="s">
        <v>265</v>
      </c>
      <c r="J9893" t="s">
        <v>242</v>
      </c>
      <c r="K9893" t="s">
        <v>243</v>
      </c>
      <c r="L9893" t="s">
        <v>244</v>
      </c>
      <c r="M9893">
        <v>0</v>
      </c>
      <c r="N9893">
        <v>8265</v>
      </c>
      <c r="O9893" t="s">
        <v>1212</v>
      </c>
      <c r="P9893" t="s">
        <v>13772</v>
      </c>
      <c r="Q9893" t="s">
        <v>2114</v>
      </c>
      <c r="R9893" t="s">
        <v>17608</v>
      </c>
      <c r="S9893" t="s">
        <v>270</v>
      </c>
      <c r="T9893" t="b">
        <v>0</v>
      </c>
    </row>
    <row r="9894" spans="1:20" x14ac:dyDescent="0.25">
      <c r="A9894" t="s">
        <v>259</v>
      </c>
      <c r="B9894" t="s">
        <v>260</v>
      </c>
      <c r="C9894" t="s">
        <v>237</v>
      </c>
      <c r="D9894" t="s">
        <v>875</v>
      </c>
      <c r="E9894" t="s">
        <v>6382</v>
      </c>
      <c r="F9894" t="s">
        <v>6383</v>
      </c>
      <c r="G9894" t="s">
        <v>6383</v>
      </c>
      <c r="H9894">
        <v>12.750999999999999</v>
      </c>
      <c r="I9894" t="s">
        <v>265</v>
      </c>
      <c r="J9894" t="s">
        <v>242</v>
      </c>
      <c r="K9894" t="s">
        <v>243</v>
      </c>
      <c r="L9894" t="s">
        <v>244</v>
      </c>
      <c r="M9894">
        <v>0</v>
      </c>
      <c r="N9894">
        <v>12.750999999999999</v>
      </c>
      <c r="O9894" t="s">
        <v>283</v>
      </c>
      <c r="P9894" t="s">
        <v>878</v>
      </c>
      <c r="Q9894" t="s">
        <v>879</v>
      </c>
      <c r="R9894" t="s">
        <v>17609</v>
      </c>
      <c r="S9894" t="s">
        <v>270</v>
      </c>
      <c r="T9894" t="b">
        <v>0</v>
      </c>
    </row>
    <row r="9895" spans="1:20" x14ac:dyDescent="0.25">
      <c r="A9895" t="s">
        <v>259</v>
      </c>
      <c r="B9895" t="s">
        <v>260</v>
      </c>
      <c r="C9895" t="s">
        <v>294</v>
      </c>
      <c r="D9895" t="s">
        <v>875</v>
      </c>
      <c r="E9895" t="s">
        <v>6382</v>
      </c>
      <c r="F9895" t="s">
        <v>6383</v>
      </c>
      <c r="G9895" t="s">
        <v>6383</v>
      </c>
      <c r="H9895">
        <v>4.4619999999999997</v>
      </c>
      <c r="I9895" t="s">
        <v>265</v>
      </c>
      <c r="J9895" t="s">
        <v>242</v>
      </c>
      <c r="K9895" t="s">
        <v>243</v>
      </c>
      <c r="L9895" t="s">
        <v>244</v>
      </c>
      <c r="M9895">
        <v>0</v>
      </c>
      <c r="N9895">
        <v>4.4619999999999997</v>
      </c>
      <c r="O9895" t="s">
        <v>283</v>
      </c>
      <c r="P9895" t="s">
        <v>878</v>
      </c>
      <c r="Q9895" t="s">
        <v>879</v>
      </c>
      <c r="R9895" t="s">
        <v>17609</v>
      </c>
      <c r="S9895" t="s">
        <v>270</v>
      </c>
      <c r="T9895" t="b">
        <v>0</v>
      </c>
    </row>
    <row r="9896" spans="1:20" x14ac:dyDescent="0.25">
      <c r="A9896" t="s">
        <v>236</v>
      </c>
      <c r="B9896" t="s">
        <v>615</v>
      </c>
      <c r="C9896" t="s">
        <v>237</v>
      </c>
      <c r="D9896" t="s">
        <v>615</v>
      </c>
      <c r="F9896" t="s">
        <v>16378</v>
      </c>
      <c r="G9896" t="s">
        <v>17610</v>
      </c>
      <c r="H9896">
        <v>0.13200000000000001</v>
      </c>
      <c r="I9896" t="s">
        <v>618</v>
      </c>
      <c r="J9896" t="s">
        <v>242</v>
      </c>
      <c r="K9896" t="s">
        <v>243</v>
      </c>
      <c r="L9896" t="s">
        <v>244</v>
      </c>
      <c r="M9896">
        <v>0</v>
      </c>
      <c r="N9896">
        <v>0.13200000000000001</v>
      </c>
      <c r="O9896" t="s">
        <v>432</v>
      </c>
      <c r="P9896" t="s">
        <v>17611</v>
      </c>
      <c r="Q9896" t="s">
        <v>621</v>
      </c>
      <c r="R9896" t="s">
        <v>16381</v>
      </c>
      <c r="S9896" t="s">
        <v>623</v>
      </c>
      <c r="T9896" t="b">
        <v>1</v>
      </c>
    </row>
    <row r="9897" spans="1:20" x14ac:dyDescent="0.25">
      <c r="A9897" t="s">
        <v>259</v>
      </c>
      <c r="B9897" t="s">
        <v>260</v>
      </c>
      <c r="C9897" t="s">
        <v>237</v>
      </c>
      <c r="D9897" t="s">
        <v>1323</v>
      </c>
      <c r="E9897" t="s">
        <v>4408</v>
      </c>
      <c r="F9897" t="s">
        <v>17612</v>
      </c>
      <c r="G9897" t="s">
        <v>17613</v>
      </c>
      <c r="H9897">
        <v>0.159</v>
      </c>
      <c r="I9897" t="s">
        <v>265</v>
      </c>
      <c r="J9897" t="s">
        <v>242</v>
      </c>
      <c r="K9897" t="s">
        <v>243</v>
      </c>
      <c r="L9897" t="s">
        <v>244</v>
      </c>
      <c r="M9897">
        <v>0</v>
      </c>
      <c r="N9897">
        <v>0.159</v>
      </c>
      <c r="O9897" t="s">
        <v>3074</v>
      </c>
      <c r="P9897" t="s">
        <v>3898</v>
      </c>
      <c r="Q9897" t="s">
        <v>1328</v>
      </c>
      <c r="R9897" t="s">
        <v>17614</v>
      </c>
      <c r="S9897" t="s">
        <v>270</v>
      </c>
      <c r="T9897" t="b">
        <v>1</v>
      </c>
    </row>
    <row r="9898" spans="1:20" x14ac:dyDescent="0.25">
      <c r="A9898" t="s">
        <v>236</v>
      </c>
      <c r="B9898" t="s">
        <v>236</v>
      </c>
      <c r="C9898" t="s">
        <v>237</v>
      </c>
      <c r="D9898" t="s">
        <v>1198</v>
      </c>
      <c r="F9898" t="s">
        <v>2702</v>
      </c>
      <c r="G9898" t="s">
        <v>17615</v>
      </c>
      <c r="H9898">
        <v>5.4720000000000003E-3</v>
      </c>
      <c r="I9898" t="s">
        <v>254</v>
      </c>
      <c r="J9898" t="s">
        <v>242</v>
      </c>
      <c r="K9898" t="s">
        <v>243</v>
      </c>
      <c r="L9898" t="s">
        <v>244</v>
      </c>
      <c r="M9898">
        <v>0</v>
      </c>
      <c r="N9898">
        <v>5.4720000000000003E-3</v>
      </c>
      <c r="O9898" t="s">
        <v>690</v>
      </c>
      <c r="P9898" t="s">
        <v>17616</v>
      </c>
      <c r="Q9898" t="s">
        <v>1201</v>
      </c>
      <c r="R9898" t="s">
        <v>7620</v>
      </c>
      <c r="S9898" t="s">
        <v>249</v>
      </c>
      <c r="T9898" t="b">
        <v>0</v>
      </c>
    </row>
    <row r="9899" spans="1:20" x14ac:dyDescent="0.25">
      <c r="A9899" t="s">
        <v>259</v>
      </c>
      <c r="B9899" t="s">
        <v>260</v>
      </c>
      <c r="C9899" t="s">
        <v>237</v>
      </c>
      <c r="D9899" t="s">
        <v>1316</v>
      </c>
      <c r="E9899" t="s">
        <v>3312</v>
      </c>
      <c r="F9899" t="s">
        <v>17068</v>
      </c>
      <c r="G9899" t="s">
        <v>17069</v>
      </c>
      <c r="H9899">
        <v>0.46102599999999999</v>
      </c>
      <c r="I9899" t="s">
        <v>265</v>
      </c>
      <c r="J9899" t="s">
        <v>242</v>
      </c>
      <c r="K9899" t="s">
        <v>243</v>
      </c>
      <c r="L9899" t="s">
        <v>244</v>
      </c>
      <c r="M9899">
        <v>0</v>
      </c>
      <c r="N9899">
        <v>0.46102599999999999</v>
      </c>
      <c r="O9899" t="s">
        <v>372</v>
      </c>
      <c r="P9899" t="s">
        <v>17617</v>
      </c>
      <c r="Q9899" t="s">
        <v>1321</v>
      </c>
      <c r="R9899" t="s">
        <v>17618</v>
      </c>
      <c r="S9899" t="s">
        <v>270</v>
      </c>
      <c r="T9899" t="b">
        <v>1</v>
      </c>
    </row>
    <row r="9900" spans="1:20" x14ac:dyDescent="0.25">
      <c r="A9900" t="s">
        <v>259</v>
      </c>
      <c r="B9900" t="s">
        <v>260</v>
      </c>
      <c r="C9900" t="s">
        <v>237</v>
      </c>
      <c r="D9900" t="s">
        <v>2524</v>
      </c>
      <c r="E9900" t="s">
        <v>4139</v>
      </c>
      <c r="F9900" t="s">
        <v>4140</v>
      </c>
      <c r="G9900" t="s">
        <v>4140</v>
      </c>
      <c r="H9900">
        <v>0.33699000000000001</v>
      </c>
      <c r="I9900" t="s">
        <v>265</v>
      </c>
      <c r="J9900" t="s">
        <v>242</v>
      </c>
      <c r="K9900" t="s">
        <v>243</v>
      </c>
      <c r="L9900" t="s">
        <v>244</v>
      </c>
      <c r="M9900">
        <v>0</v>
      </c>
      <c r="N9900">
        <v>0.33699000000000001</v>
      </c>
      <c r="O9900" t="s">
        <v>266</v>
      </c>
      <c r="P9900" t="s">
        <v>17619</v>
      </c>
      <c r="Q9900" t="s">
        <v>2528</v>
      </c>
      <c r="R9900" t="s">
        <v>17620</v>
      </c>
      <c r="S9900" t="s">
        <v>270</v>
      </c>
      <c r="T9900" t="b">
        <v>1</v>
      </c>
    </row>
    <row r="9901" spans="1:20" x14ac:dyDescent="0.25">
      <c r="A9901" t="s">
        <v>259</v>
      </c>
      <c r="B9901" t="s">
        <v>260</v>
      </c>
      <c r="C9901" t="s">
        <v>294</v>
      </c>
      <c r="D9901" t="s">
        <v>2524</v>
      </c>
      <c r="E9901" t="s">
        <v>4139</v>
      </c>
      <c r="F9901" t="s">
        <v>4140</v>
      </c>
      <c r="G9901" t="s">
        <v>4140</v>
      </c>
      <c r="H9901">
        <v>0.1211</v>
      </c>
      <c r="I9901" t="s">
        <v>265</v>
      </c>
      <c r="J9901" t="s">
        <v>242</v>
      </c>
      <c r="K9901" t="s">
        <v>243</v>
      </c>
      <c r="L9901" t="s">
        <v>244</v>
      </c>
      <c r="M9901">
        <v>0</v>
      </c>
      <c r="N9901">
        <v>0.1211</v>
      </c>
      <c r="O9901" t="s">
        <v>1122</v>
      </c>
      <c r="P9901" t="s">
        <v>17619</v>
      </c>
      <c r="Q9901" t="s">
        <v>2528</v>
      </c>
      <c r="R9901" t="s">
        <v>17620</v>
      </c>
      <c r="S9901" t="s">
        <v>270</v>
      </c>
      <c r="T9901" t="b">
        <v>1</v>
      </c>
    </row>
    <row r="9902" spans="1:20" x14ac:dyDescent="0.25">
      <c r="A9902" t="s">
        <v>259</v>
      </c>
      <c r="B9902" t="s">
        <v>260</v>
      </c>
      <c r="C9902" t="s">
        <v>237</v>
      </c>
      <c r="D9902" t="s">
        <v>802</v>
      </c>
      <c r="E9902" t="s">
        <v>1601</v>
      </c>
      <c r="F9902" t="s">
        <v>1601</v>
      </c>
      <c r="G9902" t="s">
        <v>15590</v>
      </c>
      <c r="H9902">
        <v>0.20499999999999999</v>
      </c>
      <c r="I9902" t="s">
        <v>265</v>
      </c>
      <c r="J9902" t="s">
        <v>242</v>
      </c>
      <c r="K9902" t="s">
        <v>243</v>
      </c>
      <c r="L9902" t="s">
        <v>244</v>
      </c>
      <c r="M9902">
        <v>0</v>
      </c>
      <c r="N9902">
        <v>0.20499999999999999</v>
      </c>
      <c r="O9902" t="s">
        <v>324</v>
      </c>
      <c r="P9902" t="s">
        <v>17621</v>
      </c>
      <c r="Q9902" t="s">
        <v>806</v>
      </c>
      <c r="R9902" t="s">
        <v>17622</v>
      </c>
      <c r="S9902" t="s">
        <v>270</v>
      </c>
      <c r="T9902" t="b">
        <v>1</v>
      </c>
    </row>
    <row r="9903" spans="1:20" x14ac:dyDescent="0.25">
      <c r="A9903" t="s">
        <v>259</v>
      </c>
      <c r="B9903" t="s">
        <v>260</v>
      </c>
      <c r="C9903" t="s">
        <v>294</v>
      </c>
      <c r="D9903" t="s">
        <v>802</v>
      </c>
      <c r="E9903" t="s">
        <v>1601</v>
      </c>
      <c r="F9903" t="s">
        <v>1601</v>
      </c>
      <c r="G9903" t="s">
        <v>15590</v>
      </c>
      <c r="H9903">
        <v>0.113</v>
      </c>
      <c r="I9903" t="s">
        <v>265</v>
      </c>
      <c r="J9903" t="s">
        <v>242</v>
      </c>
      <c r="K9903" t="s">
        <v>243</v>
      </c>
      <c r="L9903" t="s">
        <v>244</v>
      </c>
      <c r="M9903">
        <v>0</v>
      </c>
      <c r="N9903">
        <v>0.113</v>
      </c>
      <c r="O9903" t="s">
        <v>324</v>
      </c>
      <c r="P9903" t="s">
        <v>17621</v>
      </c>
      <c r="Q9903" t="s">
        <v>806</v>
      </c>
      <c r="R9903" t="s">
        <v>17622</v>
      </c>
      <c r="S9903" t="s">
        <v>270</v>
      </c>
      <c r="T9903" t="b">
        <v>1</v>
      </c>
    </row>
    <row r="9904" spans="1:20" x14ac:dyDescent="0.25">
      <c r="A9904" t="s">
        <v>259</v>
      </c>
      <c r="B9904" t="s">
        <v>260</v>
      </c>
      <c r="C9904" t="s">
        <v>237</v>
      </c>
      <c r="D9904" t="s">
        <v>1969</v>
      </c>
      <c r="E9904" t="s">
        <v>1174</v>
      </c>
      <c r="F9904" t="s">
        <v>1174</v>
      </c>
      <c r="G9904" t="s">
        <v>1175</v>
      </c>
      <c r="H9904">
        <v>0.78</v>
      </c>
      <c r="I9904" t="s">
        <v>265</v>
      </c>
      <c r="J9904" t="s">
        <v>242</v>
      </c>
      <c r="K9904" t="s">
        <v>243</v>
      </c>
      <c r="L9904" t="s">
        <v>244</v>
      </c>
      <c r="M9904">
        <v>0</v>
      </c>
      <c r="N9904">
        <v>0.78</v>
      </c>
      <c r="O9904" t="s">
        <v>372</v>
      </c>
      <c r="P9904" t="s">
        <v>17623</v>
      </c>
      <c r="Q9904" t="s">
        <v>1974</v>
      </c>
      <c r="R9904" t="s">
        <v>17624</v>
      </c>
      <c r="S9904" t="s">
        <v>270</v>
      </c>
      <c r="T9904" t="b">
        <v>1</v>
      </c>
    </row>
    <row r="9905" spans="1:20" x14ac:dyDescent="0.25">
      <c r="A9905" t="s">
        <v>259</v>
      </c>
      <c r="B9905" t="s">
        <v>260</v>
      </c>
      <c r="C9905" t="s">
        <v>237</v>
      </c>
      <c r="D9905" t="s">
        <v>295</v>
      </c>
      <c r="E9905" t="s">
        <v>9066</v>
      </c>
      <c r="F9905" t="s">
        <v>14779</v>
      </c>
      <c r="G9905" t="s">
        <v>14779</v>
      </c>
      <c r="H9905">
        <v>26.687999999999999</v>
      </c>
      <c r="I9905" t="s">
        <v>265</v>
      </c>
      <c r="J9905" t="s">
        <v>242</v>
      </c>
      <c r="K9905" t="s">
        <v>243</v>
      </c>
      <c r="L9905" t="s">
        <v>244</v>
      </c>
      <c r="M9905">
        <v>0</v>
      </c>
      <c r="N9905">
        <v>26.687999999999999</v>
      </c>
      <c r="O9905" t="s">
        <v>721</v>
      </c>
      <c r="P9905" t="s">
        <v>5604</v>
      </c>
      <c r="Q9905" t="s">
        <v>300</v>
      </c>
      <c r="R9905" t="s">
        <v>17625</v>
      </c>
      <c r="S9905" t="s">
        <v>270</v>
      </c>
      <c r="T9905" t="b">
        <v>0</v>
      </c>
    </row>
    <row r="9906" spans="1:20" x14ac:dyDescent="0.25">
      <c r="A9906" t="s">
        <v>259</v>
      </c>
      <c r="B9906" t="s">
        <v>260</v>
      </c>
      <c r="C9906" t="s">
        <v>336</v>
      </c>
      <c r="D9906" t="s">
        <v>295</v>
      </c>
      <c r="E9906" t="s">
        <v>9066</v>
      </c>
      <c r="F9906" t="s">
        <v>14779</v>
      </c>
      <c r="G9906" t="s">
        <v>14779</v>
      </c>
      <c r="H9906">
        <v>134081</v>
      </c>
      <c r="I9906" t="s">
        <v>265</v>
      </c>
      <c r="J9906" t="s">
        <v>242</v>
      </c>
      <c r="K9906" t="s">
        <v>243</v>
      </c>
      <c r="L9906" t="s">
        <v>244</v>
      </c>
      <c r="M9906">
        <v>0</v>
      </c>
      <c r="N9906">
        <v>134081</v>
      </c>
      <c r="O9906" t="s">
        <v>5606</v>
      </c>
      <c r="P9906" t="s">
        <v>5604</v>
      </c>
      <c r="Q9906" t="s">
        <v>300</v>
      </c>
      <c r="R9906" t="s">
        <v>17626</v>
      </c>
      <c r="S9906" t="s">
        <v>270</v>
      </c>
      <c r="T9906" t="b">
        <v>0</v>
      </c>
    </row>
    <row r="9907" spans="1:20" x14ac:dyDescent="0.25">
      <c r="A9907" t="s">
        <v>259</v>
      </c>
      <c r="B9907" t="s">
        <v>260</v>
      </c>
      <c r="C9907" t="s">
        <v>336</v>
      </c>
      <c r="D9907" t="s">
        <v>295</v>
      </c>
      <c r="E9907" t="s">
        <v>9066</v>
      </c>
      <c r="F9907" t="s">
        <v>14779</v>
      </c>
      <c r="G9907" t="s">
        <v>14779</v>
      </c>
      <c r="H9907">
        <v>195683</v>
      </c>
      <c r="I9907" t="s">
        <v>265</v>
      </c>
      <c r="J9907" t="s">
        <v>242</v>
      </c>
      <c r="K9907" t="s">
        <v>243</v>
      </c>
      <c r="L9907" t="s">
        <v>244</v>
      </c>
      <c r="M9907">
        <v>0</v>
      </c>
      <c r="N9907">
        <v>195683</v>
      </c>
      <c r="O9907" t="s">
        <v>5606</v>
      </c>
      <c r="P9907" t="s">
        <v>5604</v>
      </c>
      <c r="Q9907" t="s">
        <v>300</v>
      </c>
      <c r="R9907" t="s">
        <v>17627</v>
      </c>
      <c r="S9907" t="s">
        <v>270</v>
      </c>
      <c r="T9907" t="b">
        <v>0</v>
      </c>
    </row>
    <row r="9908" spans="1:20" x14ac:dyDescent="0.25">
      <c r="A9908" t="s">
        <v>236</v>
      </c>
      <c r="B9908" t="s">
        <v>236</v>
      </c>
      <c r="C9908" t="s">
        <v>237</v>
      </c>
      <c r="D9908" t="s">
        <v>924</v>
      </c>
      <c r="F9908" t="s">
        <v>302</v>
      </c>
      <c r="G9908" t="s">
        <v>926</v>
      </c>
      <c r="H9908">
        <v>1</v>
      </c>
      <c r="I9908" t="s">
        <v>492</v>
      </c>
      <c r="J9908" t="s">
        <v>242</v>
      </c>
      <c r="K9908" t="s">
        <v>243</v>
      </c>
      <c r="L9908" t="s">
        <v>244</v>
      </c>
      <c r="M9908">
        <v>0</v>
      </c>
      <c r="N9908">
        <v>1</v>
      </c>
      <c r="O9908" t="s">
        <v>927</v>
      </c>
      <c r="P9908" t="s">
        <v>928</v>
      </c>
      <c r="Q9908" t="s">
        <v>929</v>
      </c>
      <c r="R9908" t="s">
        <v>17628</v>
      </c>
      <c r="S9908" t="s">
        <v>249</v>
      </c>
      <c r="T9908" t="b">
        <v>0</v>
      </c>
    </row>
    <row r="9909" spans="1:20" x14ac:dyDescent="0.25">
      <c r="A9909" t="s">
        <v>236</v>
      </c>
      <c r="B9909" t="s">
        <v>236</v>
      </c>
      <c r="C9909" t="s">
        <v>237</v>
      </c>
      <c r="D9909" t="s">
        <v>566</v>
      </c>
      <c r="F9909" t="s">
        <v>239</v>
      </c>
      <c r="G9909" t="s">
        <v>1421</v>
      </c>
      <c r="H9909">
        <v>5.1999999999999998E-3</v>
      </c>
      <c r="I9909" t="s">
        <v>254</v>
      </c>
      <c r="J9909" t="s">
        <v>242</v>
      </c>
      <c r="K9909" t="s">
        <v>243</v>
      </c>
      <c r="L9909" t="s">
        <v>244</v>
      </c>
      <c r="M9909">
        <v>0</v>
      </c>
      <c r="N9909">
        <v>5.1999999999999998E-3</v>
      </c>
      <c r="O9909" t="s">
        <v>569</v>
      </c>
      <c r="P9909" t="s">
        <v>1422</v>
      </c>
      <c r="Q9909" t="s">
        <v>571</v>
      </c>
      <c r="R9909" t="s">
        <v>6483</v>
      </c>
      <c r="S9909" t="s">
        <v>249</v>
      </c>
      <c r="T9909" t="b">
        <v>0</v>
      </c>
    </row>
    <row r="9910" spans="1:20" x14ac:dyDescent="0.25">
      <c r="A9910" t="s">
        <v>259</v>
      </c>
      <c r="B9910" t="s">
        <v>260</v>
      </c>
      <c r="C9910" t="s">
        <v>237</v>
      </c>
      <c r="D9910" t="s">
        <v>2193</v>
      </c>
      <c r="E9910" t="s">
        <v>3482</v>
      </c>
      <c r="F9910" t="s">
        <v>3482</v>
      </c>
      <c r="G9910" t="s">
        <v>17629</v>
      </c>
      <c r="H9910">
        <v>14.33</v>
      </c>
      <c r="I9910" t="s">
        <v>265</v>
      </c>
      <c r="J9910" t="s">
        <v>242</v>
      </c>
      <c r="K9910" t="s">
        <v>243</v>
      </c>
      <c r="L9910" t="s">
        <v>244</v>
      </c>
      <c r="M9910">
        <v>0</v>
      </c>
      <c r="N9910">
        <v>14.33</v>
      </c>
      <c r="O9910" t="s">
        <v>2901</v>
      </c>
      <c r="P9910" t="s">
        <v>17630</v>
      </c>
      <c r="Q9910" t="s">
        <v>2197</v>
      </c>
      <c r="R9910" t="s">
        <v>17631</v>
      </c>
      <c r="S9910" t="s">
        <v>270</v>
      </c>
      <c r="T9910" t="b">
        <v>1</v>
      </c>
    </row>
    <row r="9911" spans="1:20" x14ac:dyDescent="0.25">
      <c r="A9911" t="s">
        <v>259</v>
      </c>
      <c r="B9911" t="s">
        <v>260</v>
      </c>
      <c r="C9911" t="s">
        <v>294</v>
      </c>
      <c r="D9911" t="s">
        <v>2193</v>
      </c>
      <c r="E9911" t="s">
        <v>3482</v>
      </c>
      <c r="F9911" t="s">
        <v>3482</v>
      </c>
      <c r="G9911" t="s">
        <v>17629</v>
      </c>
      <c r="H9911">
        <v>9.1780000000000008</v>
      </c>
      <c r="I9911" t="s">
        <v>265</v>
      </c>
      <c r="J9911" t="s">
        <v>242</v>
      </c>
      <c r="K9911" t="s">
        <v>243</v>
      </c>
      <c r="L9911" t="s">
        <v>244</v>
      </c>
      <c r="M9911">
        <v>0</v>
      </c>
      <c r="N9911">
        <v>9.1780000000000008</v>
      </c>
      <c r="O9911" t="s">
        <v>2901</v>
      </c>
      <c r="P9911" t="s">
        <v>17630</v>
      </c>
      <c r="Q9911" t="s">
        <v>2197</v>
      </c>
      <c r="R9911" t="s">
        <v>17631</v>
      </c>
      <c r="S9911" t="s">
        <v>270</v>
      </c>
      <c r="T9911" t="b">
        <v>1</v>
      </c>
    </row>
    <row r="9912" spans="1:20" x14ac:dyDescent="0.25">
      <c r="A9912" t="s">
        <v>259</v>
      </c>
      <c r="B9912" t="s">
        <v>260</v>
      </c>
      <c r="C9912" t="s">
        <v>237</v>
      </c>
      <c r="D9912" t="s">
        <v>683</v>
      </c>
      <c r="E9912" t="s">
        <v>2144</v>
      </c>
      <c r="F9912" t="s">
        <v>11423</v>
      </c>
      <c r="G9912" t="s">
        <v>11423</v>
      </c>
      <c r="H9912">
        <v>24.864000000000001</v>
      </c>
      <c r="I9912" t="s">
        <v>265</v>
      </c>
      <c r="J9912" t="s">
        <v>242</v>
      </c>
      <c r="K9912" t="s">
        <v>243</v>
      </c>
      <c r="L9912" t="s">
        <v>244</v>
      </c>
      <c r="M9912">
        <v>0</v>
      </c>
      <c r="N9912">
        <v>24.864000000000001</v>
      </c>
      <c r="O9912" t="s">
        <v>476</v>
      </c>
      <c r="P9912" t="s">
        <v>17632</v>
      </c>
      <c r="Q9912" t="s">
        <v>687</v>
      </c>
      <c r="R9912" t="s">
        <v>17633</v>
      </c>
      <c r="S9912" t="s">
        <v>270</v>
      </c>
      <c r="T9912" t="b">
        <v>1</v>
      </c>
    </row>
    <row r="9913" spans="1:20" x14ac:dyDescent="0.25">
      <c r="A9913" t="s">
        <v>259</v>
      </c>
      <c r="B9913" t="s">
        <v>260</v>
      </c>
      <c r="C9913" t="s">
        <v>294</v>
      </c>
      <c r="D9913" t="s">
        <v>683</v>
      </c>
      <c r="E9913" t="s">
        <v>2144</v>
      </c>
      <c r="F9913" t="s">
        <v>11423</v>
      </c>
      <c r="G9913" t="s">
        <v>11423</v>
      </c>
      <c r="H9913">
        <v>16.032</v>
      </c>
      <c r="I9913" t="s">
        <v>265</v>
      </c>
      <c r="J9913" t="s">
        <v>242</v>
      </c>
      <c r="K9913" t="s">
        <v>243</v>
      </c>
      <c r="L9913" t="s">
        <v>244</v>
      </c>
      <c r="M9913">
        <v>0</v>
      </c>
      <c r="N9913">
        <v>16.032</v>
      </c>
      <c r="O9913" t="s">
        <v>476</v>
      </c>
      <c r="P9913" t="s">
        <v>17632</v>
      </c>
      <c r="Q9913" t="s">
        <v>687</v>
      </c>
      <c r="R9913" t="s">
        <v>17633</v>
      </c>
      <c r="S9913" t="s">
        <v>270</v>
      </c>
      <c r="T9913" t="b">
        <v>1</v>
      </c>
    </row>
    <row r="9914" spans="1:20" x14ac:dyDescent="0.25">
      <c r="A9914" t="s">
        <v>259</v>
      </c>
      <c r="B9914" t="s">
        <v>260</v>
      </c>
      <c r="C9914" t="s">
        <v>237</v>
      </c>
      <c r="D9914" t="s">
        <v>2354</v>
      </c>
      <c r="E9914" t="s">
        <v>4935</v>
      </c>
      <c r="F9914" t="s">
        <v>4936</v>
      </c>
      <c r="G9914" t="s">
        <v>4937</v>
      </c>
      <c r="H9914">
        <v>0.59519999999999995</v>
      </c>
      <c r="I9914" t="s">
        <v>265</v>
      </c>
      <c r="J9914" t="s">
        <v>242</v>
      </c>
      <c r="K9914" t="s">
        <v>243</v>
      </c>
      <c r="L9914" t="s">
        <v>244</v>
      </c>
      <c r="M9914">
        <v>0</v>
      </c>
      <c r="N9914">
        <v>0.59519999999999995</v>
      </c>
      <c r="O9914" t="s">
        <v>446</v>
      </c>
      <c r="P9914" t="s">
        <v>17634</v>
      </c>
      <c r="Q9914" t="s">
        <v>2359</v>
      </c>
      <c r="R9914" t="s">
        <v>17635</v>
      </c>
      <c r="S9914" t="s">
        <v>270</v>
      </c>
      <c r="T9914" t="b">
        <v>1</v>
      </c>
    </row>
    <row r="9915" spans="1:20" x14ac:dyDescent="0.25">
      <c r="A9915" t="s">
        <v>259</v>
      </c>
      <c r="B9915" t="s">
        <v>260</v>
      </c>
      <c r="C9915" t="s">
        <v>294</v>
      </c>
      <c r="D9915" t="s">
        <v>2354</v>
      </c>
      <c r="E9915" t="s">
        <v>4935</v>
      </c>
      <c r="F9915" t="s">
        <v>4936</v>
      </c>
      <c r="G9915" t="s">
        <v>4937</v>
      </c>
      <c r="H9915">
        <v>0.37440000000000001</v>
      </c>
      <c r="I9915" t="s">
        <v>265</v>
      </c>
      <c r="J9915" t="s">
        <v>242</v>
      </c>
      <c r="K9915" t="s">
        <v>243</v>
      </c>
      <c r="L9915" t="s">
        <v>244</v>
      </c>
      <c r="M9915">
        <v>0</v>
      </c>
      <c r="N9915">
        <v>0.37440000000000001</v>
      </c>
      <c r="O9915" t="s">
        <v>266</v>
      </c>
      <c r="P9915" t="s">
        <v>17634</v>
      </c>
      <c r="Q9915" t="s">
        <v>2359</v>
      </c>
      <c r="R9915" t="s">
        <v>17635</v>
      </c>
      <c r="S9915" t="s">
        <v>270</v>
      </c>
      <c r="T9915" t="b">
        <v>1</v>
      </c>
    </row>
    <row r="9916" spans="1:20" x14ac:dyDescent="0.25">
      <c r="A9916" t="s">
        <v>236</v>
      </c>
      <c r="B9916" t="s">
        <v>236</v>
      </c>
      <c r="C9916" t="s">
        <v>237</v>
      </c>
      <c r="D9916" t="s">
        <v>1566</v>
      </c>
      <c r="F9916" t="s">
        <v>9875</v>
      </c>
      <c r="G9916" t="s">
        <v>9876</v>
      </c>
      <c r="H9916">
        <v>0.05</v>
      </c>
      <c r="I9916" t="s">
        <v>341</v>
      </c>
      <c r="J9916" t="s">
        <v>242</v>
      </c>
      <c r="K9916" t="s">
        <v>243</v>
      </c>
      <c r="L9916" t="s">
        <v>244</v>
      </c>
      <c r="M9916">
        <v>0</v>
      </c>
      <c r="N9916">
        <v>0.05</v>
      </c>
      <c r="O9916" t="s">
        <v>17636</v>
      </c>
      <c r="P9916" t="s">
        <v>17637</v>
      </c>
      <c r="Q9916" t="s">
        <v>1570</v>
      </c>
      <c r="R9916" t="s">
        <v>17638</v>
      </c>
      <c r="S9916" t="s">
        <v>249</v>
      </c>
      <c r="T9916" t="b">
        <v>1</v>
      </c>
    </row>
    <row r="9917" spans="1:20" x14ac:dyDescent="0.25">
      <c r="A9917" t="s">
        <v>236</v>
      </c>
      <c r="B9917" t="s">
        <v>236</v>
      </c>
      <c r="C9917" t="s">
        <v>237</v>
      </c>
      <c r="D9917" t="s">
        <v>813</v>
      </c>
      <c r="F9917" t="s">
        <v>600</v>
      </c>
      <c r="G9917" t="s">
        <v>13674</v>
      </c>
      <c r="H9917">
        <v>0</v>
      </c>
      <c r="I9917" t="s">
        <v>254</v>
      </c>
      <c r="J9917" t="s">
        <v>242</v>
      </c>
      <c r="K9917" t="s">
        <v>243</v>
      </c>
      <c r="L9917" t="s">
        <v>244</v>
      </c>
      <c r="M9917">
        <v>0</v>
      </c>
      <c r="N9917">
        <v>0</v>
      </c>
      <c r="O9917" t="s">
        <v>1390</v>
      </c>
      <c r="P9917" t="s">
        <v>17639</v>
      </c>
      <c r="Q9917" t="s">
        <v>816</v>
      </c>
      <c r="R9917" t="s">
        <v>817</v>
      </c>
      <c r="S9917" t="s">
        <v>249</v>
      </c>
      <c r="T9917" t="b">
        <v>0</v>
      </c>
    </row>
    <row r="9918" spans="1:20" x14ac:dyDescent="0.25">
      <c r="A9918" t="s">
        <v>236</v>
      </c>
      <c r="B9918" t="s">
        <v>236</v>
      </c>
      <c r="C9918" t="s">
        <v>237</v>
      </c>
      <c r="D9918" t="s">
        <v>238</v>
      </c>
      <c r="F9918" t="s">
        <v>925</v>
      </c>
      <c r="G9918" t="s">
        <v>792</v>
      </c>
      <c r="H9918">
        <v>4.0000000000000001E-3</v>
      </c>
      <c r="I9918" t="s">
        <v>254</v>
      </c>
      <c r="J9918" t="s">
        <v>242</v>
      </c>
      <c r="K9918" t="s">
        <v>243</v>
      </c>
      <c r="L9918" t="s">
        <v>244</v>
      </c>
      <c r="M9918">
        <v>0</v>
      </c>
      <c r="N9918">
        <v>4.0000000000000001E-3</v>
      </c>
      <c r="O9918" t="s">
        <v>793</v>
      </c>
      <c r="P9918" t="s">
        <v>794</v>
      </c>
      <c r="Q9918" t="s">
        <v>247</v>
      </c>
      <c r="R9918" t="s">
        <v>4797</v>
      </c>
      <c r="S9918" t="s">
        <v>249</v>
      </c>
      <c r="T9918" t="b">
        <v>0</v>
      </c>
    </row>
    <row r="9919" spans="1:20" x14ac:dyDescent="0.25">
      <c r="A9919" t="s">
        <v>259</v>
      </c>
      <c r="B9919" t="s">
        <v>260</v>
      </c>
      <c r="C9919" t="s">
        <v>237</v>
      </c>
      <c r="D9919" t="s">
        <v>1953</v>
      </c>
      <c r="E9919" t="s">
        <v>13214</v>
      </c>
      <c r="F9919" t="s">
        <v>13901</v>
      </c>
      <c r="G9919" t="s">
        <v>13901</v>
      </c>
      <c r="H9919">
        <v>0.67567999999999995</v>
      </c>
      <c r="I9919" t="s">
        <v>265</v>
      </c>
      <c r="J9919" t="s">
        <v>242</v>
      </c>
      <c r="K9919" t="s">
        <v>243</v>
      </c>
      <c r="L9919" t="s">
        <v>244</v>
      </c>
      <c r="M9919">
        <v>0</v>
      </c>
      <c r="N9919">
        <v>0.67567999999999995</v>
      </c>
      <c r="O9919" t="s">
        <v>372</v>
      </c>
      <c r="P9919" t="s">
        <v>17640</v>
      </c>
      <c r="Q9919" t="s">
        <v>1957</v>
      </c>
      <c r="R9919" t="s">
        <v>17641</v>
      </c>
      <c r="S9919" t="s">
        <v>270</v>
      </c>
      <c r="T9919" t="b">
        <v>1</v>
      </c>
    </row>
    <row r="9920" spans="1:20" x14ac:dyDescent="0.25">
      <c r="A9920" t="s">
        <v>259</v>
      </c>
      <c r="B9920" t="s">
        <v>260</v>
      </c>
      <c r="C9920" t="s">
        <v>294</v>
      </c>
      <c r="D9920" t="s">
        <v>1953</v>
      </c>
      <c r="E9920" t="s">
        <v>13214</v>
      </c>
      <c r="F9920" t="s">
        <v>13901</v>
      </c>
      <c r="G9920" t="s">
        <v>13901</v>
      </c>
      <c r="H9920">
        <v>0.36159999999999998</v>
      </c>
      <c r="I9920" t="s">
        <v>265</v>
      </c>
      <c r="J9920" t="s">
        <v>242</v>
      </c>
      <c r="K9920" t="s">
        <v>243</v>
      </c>
      <c r="L9920" t="s">
        <v>244</v>
      </c>
      <c r="M9920">
        <v>0</v>
      </c>
      <c r="N9920">
        <v>0.36159999999999998</v>
      </c>
      <c r="O9920" t="s">
        <v>1258</v>
      </c>
      <c r="P9920" t="s">
        <v>17640</v>
      </c>
      <c r="Q9920" t="s">
        <v>1957</v>
      </c>
      <c r="R9920" t="s">
        <v>17641</v>
      </c>
      <c r="S9920" t="s">
        <v>270</v>
      </c>
      <c r="T9920" t="b">
        <v>1</v>
      </c>
    </row>
    <row r="9921" spans="1:20" x14ac:dyDescent="0.25">
      <c r="A9921" t="s">
        <v>259</v>
      </c>
      <c r="B9921" t="s">
        <v>260</v>
      </c>
      <c r="C9921" t="s">
        <v>237</v>
      </c>
      <c r="D9921" t="s">
        <v>5303</v>
      </c>
      <c r="E9921" t="s">
        <v>6722</v>
      </c>
      <c r="F9921" t="s">
        <v>10514</v>
      </c>
      <c r="G9921" t="s">
        <v>16737</v>
      </c>
      <c r="H9921">
        <v>0.46100000000000002</v>
      </c>
      <c r="I9921" t="s">
        <v>265</v>
      </c>
      <c r="J9921" t="s">
        <v>242</v>
      </c>
      <c r="K9921" t="s">
        <v>243</v>
      </c>
      <c r="L9921" t="s">
        <v>244</v>
      </c>
      <c r="M9921">
        <v>0</v>
      </c>
      <c r="N9921">
        <v>0.46100000000000002</v>
      </c>
      <c r="O9921" t="s">
        <v>486</v>
      </c>
      <c r="P9921" t="s">
        <v>16440</v>
      </c>
      <c r="Q9921" t="s">
        <v>5307</v>
      </c>
      <c r="R9921" t="s">
        <v>17642</v>
      </c>
      <c r="S9921" t="s">
        <v>270</v>
      </c>
      <c r="T9921" t="b">
        <v>1</v>
      </c>
    </row>
    <row r="9922" spans="1:20" x14ac:dyDescent="0.25">
      <c r="A9922" t="s">
        <v>259</v>
      </c>
      <c r="B9922" t="s">
        <v>260</v>
      </c>
      <c r="C9922" t="s">
        <v>237</v>
      </c>
      <c r="D9922" t="s">
        <v>328</v>
      </c>
      <c r="E9922" t="s">
        <v>10912</v>
      </c>
      <c r="F9922" t="s">
        <v>10913</v>
      </c>
      <c r="G9922" t="s">
        <v>10913</v>
      </c>
      <c r="H9922">
        <v>0.36199999999999999</v>
      </c>
      <c r="I9922" t="s">
        <v>265</v>
      </c>
      <c r="J9922" t="s">
        <v>242</v>
      </c>
      <c r="K9922" t="s">
        <v>243</v>
      </c>
      <c r="L9922" t="s">
        <v>244</v>
      </c>
      <c r="M9922">
        <v>0</v>
      </c>
      <c r="N9922">
        <v>0.36199999999999999</v>
      </c>
      <c r="O9922" t="s">
        <v>331</v>
      </c>
      <c r="P9922" t="s">
        <v>17643</v>
      </c>
      <c r="Q9922" t="s">
        <v>333</v>
      </c>
      <c r="R9922" t="s">
        <v>17644</v>
      </c>
      <c r="S9922" t="s">
        <v>270</v>
      </c>
      <c r="T9922" t="b">
        <v>1</v>
      </c>
    </row>
    <row r="9923" spans="1:20" x14ac:dyDescent="0.25">
      <c r="A9923" t="s">
        <v>259</v>
      </c>
      <c r="B9923" t="s">
        <v>260</v>
      </c>
      <c r="C9923" t="s">
        <v>237</v>
      </c>
      <c r="D9923" t="s">
        <v>728</v>
      </c>
      <c r="E9923" t="s">
        <v>2207</v>
      </c>
      <c r="F9923" t="s">
        <v>12435</v>
      </c>
      <c r="G9923" t="s">
        <v>12435</v>
      </c>
      <c r="H9923">
        <v>0.15040000000000001</v>
      </c>
      <c r="I9923" t="s">
        <v>265</v>
      </c>
      <c r="J9923" t="s">
        <v>242</v>
      </c>
      <c r="K9923" t="s">
        <v>243</v>
      </c>
      <c r="L9923" t="s">
        <v>244</v>
      </c>
      <c r="M9923">
        <v>0</v>
      </c>
      <c r="N9923">
        <v>0.15040000000000001</v>
      </c>
      <c r="O9923" t="s">
        <v>446</v>
      </c>
      <c r="P9923" t="s">
        <v>17645</v>
      </c>
      <c r="Q9923" t="s">
        <v>732</v>
      </c>
      <c r="R9923" t="s">
        <v>17646</v>
      </c>
      <c r="S9923" t="s">
        <v>270</v>
      </c>
      <c r="T9923" t="b">
        <v>1</v>
      </c>
    </row>
    <row r="9924" spans="1:20" x14ac:dyDescent="0.25">
      <c r="A9924" t="s">
        <v>259</v>
      </c>
      <c r="B9924" t="s">
        <v>260</v>
      </c>
      <c r="C9924" t="s">
        <v>294</v>
      </c>
      <c r="D9924" t="s">
        <v>728</v>
      </c>
      <c r="E9924" t="s">
        <v>2207</v>
      </c>
      <c r="F9924" t="s">
        <v>12435</v>
      </c>
      <c r="G9924" t="s">
        <v>12435</v>
      </c>
      <c r="H9924">
        <v>7.6799999999999993E-2</v>
      </c>
      <c r="I9924" t="s">
        <v>265</v>
      </c>
      <c r="J9924" t="s">
        <v>242</v>
      </c>
      <c r="K9924" t="s">
        <v>243</v>
      </c>
      <c r="L9924" t="s">
        <v>244</v>
      </c>
      <c r="M9924">
        <v>0</v>
      </c>
      <c r="N9924">
        <v>7.6799999999999993E-2</v>
      </c>
      <c r="O9924" t="s">
        <v>310</v>
      </c>
      <c r="P9924" t="s">
        <v>17645</v>
      </c>
      <c r="Q9924" t="s">
        <v>732</v>
      </c>
      <c r="R9924" t="s">
        <v>17646</v>
      </c>
      <c r="S9924" t="s">
        <v>270</v>
      </c>
      <c r="T9924" t="b">
        <v>1</v>
      </c>
    </row>
    <row r="9925" spans="1:20" x14ac:dyDescent="0.25">
      <c r="A9925" t="s">
        <v>259</v>
      </c>
      <c r="B9925" t="s">
        <v>260</v>
      </c>
      <c r="C9925" t="s">
        <v>237</v>
      </c>
      <c r="D9925" t="s">
        <v>3010</v>
      </c>
      <c r="E9925" t="s">
        <v>1353</v>
      </c>
      <c r="F9925" t="s">
        <v>1354</v>
      </c>
      <c r="G9925" t="s">
        <v>1354</v>
      </c>
      <c r="H9925">
        <v>3.8249999999999999E-2</v>
      </c>
      <c r="I9925" t="s">
        <v>265</v>
      </c>
      <c r="J9925" t="s">
        <v>242</v>
      </c>
      <c r="K9925" t="s">
        <v>243</v>
      </c>
      <c r="L9925" t="s">
        <v>244</v>
      </c>
      <c r="M9925">
        <v>0</v>
      </c>
      <c r="N9925">
        <v>3.8249999999999999E-2</v>
      </c>
      <c r="O9925" t="s">
        <v>446</v>
      </c>
      <c r="P9925" t="s">
        <v>17647</v>
      </c>
      <c r="Q9925" t="s">
        <v>3013</v>
      </c>
      <c r="R9925" t="s">
        <v>17648</v>
      </c>
      <c r="S9925" t="s">
        <v>270</v>
      </c>
      <c r="T9925" t="b">
        <v>1</v>
      </c>
    </row>
    <row r="9926" spans="1:20" x14ac:dyDescent="0.25">
      <c r="A9926" t="s">
        <v>259</v>
      </c>
      <c r="B9926" t="s">
        <v>260</v>
      </c>
      <c r="C9926" t="s">
        <v>294</v>
      </c>
      <c r="D9926" t="s">
        <v>3010</v>
      </c>
      <c r="E9926" t="s">
        <v>1353</v>
      </c>
      <c r="F9926" t="s">
        <v>1354</v>
      </c>
      <c r="G9926" t="s">
        <v>1354</v>
      </c>
      <c r="H9926">
        <v>3.3500000000000002E-2</v>
      </c>
      <c r="I9926" t="s">
        <v>265</v>
      </c>
      <c r="J9926" t="s">
        <v>242</v>
      </c>
      <c r="K9926" t="s">
        <v>243</v>
      </c>
      <c r="L9926" t="s">
        <v>244</v>
      </c>
      <c r="M9926">
        <v>0</v>
      </c>
      <c r="N9926">
        <v>3.3500000000000002E-2</v>
      </c>
      <c r="O9926" t="s">
        <v>446</v>
      </c>
      <c r="P9926" t="s">
        <v>17647</v>
      </c>
      <c r="Q9926" t="s">
        <v>3013</v>
      </c>
      <c r="R9926" t="s">
        <v>17648</v>
      </c>
      <c r="S9926" t="s">
        <v>270</v>
      </c>
      <c r="T9926" t="b">
        <v>1</v>
      </c>
    </row>
    <row r="9927" spans="1:20" x14ac:dyDescent="0.25">
      <c r="A9927" t="s">
        <v>259</v>
      </c>
      <c r="B9927" t="s">
        <v>260</v>
      </c>
      <c r="C9927" t="s">
        <v>237</v>
      </c>
      <c r="D9927" t="s">
        <v>838</v>
      </c>
      <c r="E9927" t="s">
        <v>3016</v>
      </c>
      <c r="F9927" t="s">
        <v>3017</v>
      </c>
      <c r="G9927" t="s">
        <v>3017</v>
      </c>
      <c r="H9927">
        <v>3.968</v>
      </c>
      <c r="I9927" t="s">
        <v>265</v>
      </c>
      <c r="J9927" t="s">
        <v>242</v>
      </c>
      <c r="K9927" t="s">
        <v>243</v>
      </c>
      <c r="L9927" t="s">
        <v>244</v>
      </c>
      <c r="M9927">
        <v>0</v>
      </c>
      <c r="N9927">
        <v>3.968</v>
      </c>
      <c r="O9927" t="s">
        <v>324</v>
      </c>
      <c r="P9927" t="s">
        <v>17649</v>
      </c>
      <c r="Q9927" t="s">
        <v>840</v>
      </c>
      <c r="R9927" t="s">
        <v>17650</v>
      </c>
      <c r="S9927" t="s">
        <v>270</v>
      </c>
      <c r="T9927" t="b">
        <v>1</v>
      </c>
    </row>
    <row r="9928" spans="1:20" x14ac:dyDescent="0.25">
      <c r="A9928" t="s">
        <v>259</v>
      </c>
      <c r="B9928" t="s">
        <v>260</v>
      </c>
      <c r="C9928" t="s">
        <v>294</v>
      </c>
      <c r="D9928" t="s">
        <v>838</v>
      </c>
      <c r="E9928" t="s">
        <v>3016</v>
      </c>
      <c r="F9928" t="s">
        <v>3017</v>
      </c>
      <c r="G9928" t="s">
        <v>3017</v>
      </c>
      <c r="H9928">
        <v>1.248</v>
      </c>
      <c r="I9928" t="s">
        <v>265</v>
      </c>
      <c r="J9928" t="s">
        <v>242</v>
      </c>
      <c r="K9928" t="s">
        <v>243</v>
      </c>
      <c r="L9928" t="s">
        <v>244</v>
      </c>
      <c r="M9928">
        <v>0</v>
      </c>
      <c r="N9928">
        <v>1.248</v>
      </c>
      <c r="O9928" t="s">
        <v>324</v>
      </c>
      <c r="P9928" t="s">
        <v>17649</v>
      </c>
      <c r="Q9928" t="s">
        <v>840</v>
      </c>
      <c r="R9928" t="s">
        <v>17650</v>
      </c>
      <c r="S9928" t="s">
        <v>270</v>
      </c>
      <c r="T9928" t="b">
        <v>1</v>
      </c>
    </row>
    <row r="9929" spans="1:20" x14ac:dyDescent="0.25">
      <c r="A9929" t="s">
        <v>236</v>
      </c>
      <c r="B9929" t="s">
        <v>236</v>
      </c>
      <c r="C9929" t="s">
        <v>237</v>
      </c>
      <c r="D9929" t="s">
        <v>314</v>
      </c>
      <c r="F9929" t="s">
        <v>757</v>
      </c>
      <c r="G9929" t="s">
        <v>1597</v>
      </c>
      <c r="H9929">
        <v>0.02</v>
      </c>
      <c r="I9929" t="s">
        <v>241</v>
      </c>
      <c r="J9929" t="s">
        <v>242</v>
      </c>
      <c r="K9929" t="s">
        <v>243</v>
      </c>
      <c r="L9929" t="s">
        <v>244</v>
      </c>
      <c r="M9929">
        <v>0</v>
      </c>
      <c r="N9929">
        <v>0.02</v>
      </c>
      <c r="O9929" t="s">
        <v>1782</v>
      </c>
      <c r="P9929" t="s">
        <v>9565</v>
      </c>
      <c r="Q9929" t="s">
        <v>318</v>
      </c>
      <c r="R9929" t="s">
        <v>3555</v>
      </c>
      <c r="S9929" t="s">
        <v>249</v>
      </c>
      <c r="T9929" t="b">
        <v>0</v>
      </c>
    </row>
    <row r="9930" spans="1:20" x14ac:dyDescent="0.25">
      <c r="A9930" t="s">
        <v>259</v>
      </c>
      <c r="B9930" t="s">
        <v>260</v>
      </c>
      <c r="C9930" t="s">
        <v>237</v>
      </c>
      <c r="D9930" t="s">
        <v>4798</v>
      </c>
      <c r="E9930" t="s">
        <v>13206</v>
      </c>
      <c r="F9930" t="s">
        <v>13207</v>
      </c>
      <c r="G9930" t="s">
        <v>13207</v>
      </c>
      <c r="H9930">
        <v>3.0720000000000001</v>
      </c>
      <c r="I9930" t="s">
        <v>265</v>
      </c>
      <c r="J9930" t="s">
        <v>242</v>
      </c>
      <c r="K9930" t="s">
        <v>243</v>
      </c>
      <c r="L9930" t="s">
        <v>244</v>
      </c>
      <c r="M9930">
        <v>0</v>
      </c>
      <c r="N9930">
        <v>3.0720000000000001</v>
      </c>
      <c r="O9930" t="s">
        <v>652</v>
      </c>
      <c r="P9930" t="s">
        <v>6086</v>
      </c>
      <c r="Q9930" t="s">
        <v>4800</v>
      </c>
      <c r="R9930" t="s">
        <v>17651</v>
      </c>
      <c r="S9930" t="s">
        <v>270</v>
      </c>
      <c r="T9930" t="b">
        <v>0</v>
      </c>
    </row>
    <row r="9931" spans="1:20" x14ac:dyDescent="0.25">
      <c r="A9931" t="s">
        <v>236</v>
      </c>
      <c r="B9931" t="s">
        <v>236</v>
      </c>
      <c r="C9931" t="s">
        <v>237</v>
      </c>
      <c r="D9931" t="s">
        <v>693</v>
      </c>
      <c r="E9931" t="s">
        <v>7321</v>
      </c>
      <c r="F9931" t="s">
        <v>1112</v>
      </c>
      <c r="G9931" t="s">
        <v>17652</v>
      </c>
      <c r="H9931">
        <v>0.91</v>
      </c>
      <c r="I9931" t="s">
        <v>492</v>
      </c>
      <c r="J9931" t="s">
        <v>242</v>
      </c>
      <c r="K9931" t="s">
        <v>243</v>
      </c>
      <c r="L9931" t="s">
        <v>244</v>
      </c>
      <c r="M9931">
        <v>0</v>
      </c>
      <c r="N9931">
        <v>0.91</v>
      </c>
      <c r="O9931" t="s">
        <v>590</v>
      </c>
      <c r="P9931" t="s">
        <v>17653</v>
      </c>
      <c r="Q9931" t="s">
        <v>699</v>
      </c>
      <c r="R9931" t="s">
        <v>13102</v>
      </c>
      <c r="S9931" t="s">
        <v>249</v>
      </c>
      <c r="T9931" t="b">
        <v>1</v>
      </c>
    </row>
    <row r="9932" spans="1:20" x14ac:dyDescent="0.25">
      <c r="A9932" t="s">
        <v>259</v>
      </c>
      <c r="B9932" t="s">
        <v>260</v>
      </c>
      <c r="C9932" t="s">
        <v>237</v>
      </c>
      <c r="D9932" t="s">
        <v>1530</v>
      </c>
      <c r="E9932" t="s">
        <v>1376</v>
      </c>
      <c r="F9932" t="s">
        <v>1748</v>
      </c>
      <c r="G9932" t="s">
        <v>1748</v>
      </c>
      <c r="H9932">
        <v>0.36</v>
      </c>
      <c r="I9932" t="s">
        <v>265</v>
      </c>
      <c r="J9932" t="s">
        <v>242</v>
      </c>
      <c r="K9932" t="s">
        <v>243</v>
      </c>
      <c r="L9932" t="s">
        <v>244</v>
      </c>
      <c r="M9932">
        <v>0</v>
      </c>
      <c r="N9932">
        <v>0.36</v>
      </c>
      <c r="O9932" t="s">
        <v>266</v>
      </c>
      <c r="P9932" t="s">
        <v>17654</v>
      </c>
      <c r="Q9932" t="s">
        <v>1533</v>
      </c>
      <c r="R9932" t="s">
        <v>17655</v>
      </c>
      <c r="S9932" t="s">
        <v>270</v>
      </c>
      <c r="T9932" t="b">
        <v>1</v>
      </c>
    </row>
    <row r="9933" spans="1:20" x14ac:dyDescent="0.25">
      <c r="A9933" t="s">
        <v>259</v>
      </c>
      <c r="B9933" t="s">
        <v>260</v>
      </c>
      <c r="C9933" t="s">
        <v>237</v>
      </c>
      <c r="D9933" t="s">
        <v>369</v>
      </c>
      <c r="E9933" t="s">
        <v>4027</v>
      </c>
      <c r="F9933" t="s">
        <v>5098</v>
      </c>
      <c r="G9933" t="s">
        <v>5098</v>
      </c>
      <c r="H9933">
        <v>4.032</v>
      </c>
      <c r="I9933" t="s">
        <v>265</v>
      </c>
      <c r="J9933" t="s">
        <v>242</v>
      </c>
      <c r="K9933" t="s">
        <v>243</v>
      </c>
      <c r="L9933" t="s">
        <v>244</v>
      </c>
      <c r="M9933">
        <v>0</v>
      </c>
      <c r="N9933">
        <v>4.032</v>
      </c>
      <c r="O9933" t="s">
        <v>324</v>
      </c>
      <c r="P9933" t="s">
        <v>17656</v>
      </c>
      <c r="Q9933" t="s">
        <v>374</v>
      </c>
      <c r="R9933" t="s">
        <v>17657</v>
      </c>
      <c r="S9933" t="s">
        <v>270</v>
      </c>
      <c r="T9933" t="b">
        <v>1</v>
      </c>
    </row>
    <row r="9934" spans="1:20" x14ac:dyDescent="0.25">
      <c r="A9934" t="s">
        <v>259</v>
      </c>
      <c r="B9934" t="s">
        <v>260</v>
      </c>
      <c r="C9934" t="s">
        <v>336</v>
      </c>
      <c r="D9934" t="s">
        <v>369</v>
      </c>
      <c r="E9934" t="s">
        <v>4027</v>
      </c>
      <c r="F9934" t="s">
        <v>5098</v>
      </c>
      <c r="G9934" t="s">
        <v>5098</v>
      </c>
      <c r="H9934">
        <v>20768</v>
      </c>
      <c r="I9934" t="s">
        <v>265</v>
      </c>
      <c r="J9934" t="s">
        <v>242</v>
      </c>
      <c r="K9934" t="s">
        <v>243</v>
      </c>
      <c r="L9934" t="s">
        <v>244</v>
      </c>
      <c r="M9934">
        <v>0</v>
      </c>
      <c r="N9934">
        <v>20768</v>
      </c>
      <c r="O9934" t="s">
        <v>324</v>
      </c>
      <c r="P9934" t="s">
        <v>17656</v>
      </c>
      <c r="Q9934" t="s">
        <v>374</v>
      </c>
      <c r="R9934" t="s">
        <v>17658</v>
      </c>
      <c r="S9934" t="s">
        <v>270</v>
      </c>
      <c r="T9934" t="b">
        <v>1</v>
      </c>
    </row>
    <row r="9935" spans="1:20" x14ac:dyDescent="0.25">
      <c r="A9935" t="s">
        <v>259</v>
      </c>
      <c r="B9935" t="s">
        <v>260</v>
      </c>
      <c r="C9935" t="s">
        <v>336</v>
      </c>
      <c r="D9935" t="s">
        <v>369</v>
      </c>
      <c r="E9935" t="s">
        <v>4027</v>
      </c>
      <c r="F9935" t="s">
        <v>5098</v>
      </c>
      <c r="G9935" t="s">
        <v>5098</v>
      </c>
      <c r="H9935">
        <v>39841</v>
      </c>
      <c r="I9935" t="s">
        <v>265</v>
      </c>
      <c r="J9935" t="s">
        <v>242</v>
      </c>
      <c r="K9935" t="s">
        <v>243</v>
      </c>
      <c r="L9935" t="s">
        <v>244</v>
      </c>
      <c r="M9935">
        <v>0</v>
      </c>
      <c r="N9935">
        <v>39841</v>
      </c>
      <c r="O9935" t="s">
        <v>324</v>
      </c>
      <c r="P9935" t="s">
        <v>17656</v>
      </c>
      <c r="Q9935" t="s">
        <v>374</v>
      </c>
      <c r="R9935" t="s">
        <v>17659</v>
      </c>
      <c r="S9935" t="s">
        <v>270</v>
      </c>
      <c r="T9935" t="b">
        <v>1</v>
      </c>
    </row>
    <row r="9936" spans="1:20" x14ac:dyDescent="0.25">
      <c r="A9936" t="s">
        <v>236</v>
      </c>
      <c r="B9936" t="s">
        <v>236</v>
      </c>
      <c r="C9936" t="s">
        <v>237</v>
      </c>
      <c r="D9936" t="s">
        <v>250</v>
      </c>
      <c r="F9936" t="s">
        <v>791</v>
      </c>
      <c r="G9936" t="s">
        <v>545</v>
      </c>
      <c r="H9936">
        <v>0.13</v>
      </c>
      <c r="I9936">
        <v>100</v>
      </c>
      <c r="J9936" t="s">
        <v>242</v>
      </c>
      <c r="K9936" t="s">
        <v>243</v>
      </c>
      <c r="L9936" t="s">
        <v>244</v>
      </c>
      <c r="M9936">
        <v>0</v>
      </c>
      <c r="N9936">
        <v>0.13</v>
      </c>
      <c r="O9936" t="s">
        <v>546</v>
      </c>
      <c r="P9936" t="s">
        <v>547</v>
      </c>
      <c r="Q9936" t="s">
        <v>257</v>
      </c>
      <c r="R9936" t="s">
        <v>3156</v>
      </c>
      <c r="S9936" t="s">
        <v>249</v>
      </c>
      <c r="T9936" t="b">
        <v>0</v>
      </c>
    </row>
    <row r="9937" spans="1:20" x14ac:dyDescent="0.25">
      <c r="A9937" t="s">
        <v>259</v>
      </c>
      <c r="B9937" t="s">
        <v>260</v>
      </c>
      <c r="C9937" t="s">
        <v>237</v>
      </c>
      <c r="D9937" t="s">
        <v>2690</v>
      </c>
      <c r="E9937" t="s">
        <v>3986</v>
      </c>
      <c r="F9937" t="s">
        <v>6770</v>
      </c>
      <c r="G9937" t="s">
        <v>6771</v>
      </c>
      <c r="H9937">
        <v>0.28392000000000001</v>
      </c>
      <c r="I9937" t="s">
        <v>265</v>
      </c>
      <c r="J9937" t="s">
        <v>242</v>
      </c>
      <c r="K9937" t="s">
        <v>243</v>
      </c>
      <c r="L9937" t="s">
        <v>244</v>
      </c>
      <c r="M9937">
        <v>0</v>
      </c>
      <c r="N9937">
        <v>0.28392000000000001</v>
      </c>
      <c r="O9937" t="s">
        <v>372</v>
      </c>
      <c r="P9937" t="s">
        <v>17660</v>
      </c>
      <c r="Q9937" t="s">
        <v>2694</v>
      </c>
      <c r="R9937" t="s">
        <v>17661</v>
      </c>
      <c r="S9937" t="s">
        <v>270</v>
      </c>
      <c r="T9937" t="b">
        <v>1</v>
      </c>
    </row>
    <row r="9938" spans="1:20" x14ac:dyDescent="0.25">
      <c r="A9938" t="s">
        <v>259</v>
      </c>
      <c r="B9938" t="s">
        <v>260</v>
      </c>
      <c r="C9938" t="s">
        <v>294</v>
      </c>
      <c r="D9938" t="s">
        <v>2690</v>
      </c>
      <c r="E9938" t="s">
        <v>3986</v>
      </c>
      <c r="F9938" t="s">
        <v>6770</v>
      </c>
      <c r="G9938" t="s">
        <v>6771</v>
      </c>
      <c r="H9938">
        <v>0.1232</v>
      </c>
      <c r="I9938" t="s">
        <v>265</v>
      </c>
      <c r="J9938" t="s">
        <v>242</v>
      </c>
      <c r="K9938" t="s">
        <v>243</v>
      </c>
      <c r="L9938" t="s">
        <v>244</v>
      </c>
      <c r="M9938">
        <v>0</v>
      </c>
      <c r="N9938">
        <v>0.1232</v>
      </c>
      <c r="O9938" t="s">
        <v>290</v>
      </c>
      <c r="P9938" t="s">
        <v>17660</v>
      </c>
      <c r="Q9938" t="s">
        <v>2694</v>
      </c>
      <c r="R9938" t="s">
        <v>17661</v>
      </c>
      <c r="S9938" t="s">
        <v>270</v>
      </c>
      <c r="T9938" t="b">
        <v>1</v>
      </c>
    </row>
    <row r="9939" spans="1:20" x14ac:dyDescent="0.25">
      <c r="A9939" t="s">
        <v>259</v>
      </c>
      <c r="B9939" t="s">
        <v>260</v>
      </c>
      <c r="C9939" t="s">
        <v>237</v>
      </c>
      <c r="D9939" t="s">
        <v>2086</v>
      </c>
      <c r="E9939" t="s">
        <v>1874</v>
      </c>
      <c r="F9939" t="s">
        <v>8257</v>
      </c>
      <c r="G9939" t="s">
        <v>8258</v>
      </c>
      <c r="H9939">
        <v>1.2030000000000001</v>
      </c>
      <c r="I9939" t="s">
        <v>265</v>
      </c>
      <c r="J9939" t="s">
        <v>242</v>
      </c>
      <c r="K9939" t="s">
        <v>243</v>
      </c>
      <c r="L9939" t="s">
        <v>244</v>
      </c>
      <c r="M9939">
        <v>0</v>
      </c>
      <c r="N9939">
        <v>1.2030000000000001</v>
      </c>
      <c r="O9939" t="s">
        <v>324</v>
      </c>
      <c r="P9939" t="s">
        <v>14283</v>
      </c>
      <c r="Q9939" t="s">
        <v>2091</v>
      </c>
      <c r="R9939" t="s">
        <v>17662</v>
      </c>
      <c r="S9939" t="s">
        <v>270</v>
      </c>
      <c r="T9939" t="b">
        <v>1</v>
      </c>
    </row>
    <row r="9940" spans="1:20" x14ac:dyDescent="0.25">
      <c r="A9940" t="s">
        <v>259</v>
      </c>
      <c r="B9940" t="s">
        <v>260</v>
      </c>
      <c r="C9940" t="s">
        <v>294</v>
      </c>
      <c r="D9940" t="s">
        <v>2086</v>
      </c>
      <c r="E9940" t="s">
        <v>1874</v>
      </c>
      <c r="F9940" t="s">
        <v>8257</v>
      </c>
      <c r="G9940" t="s">
        <v>8258</v>
      </c>
      <c r="H9940">
        <v>0.307</v>
      </c>
      <c r="I9940" t="s">
        <v>265</v>
      </c>
      <c r="J9940" t="s">
        <v>242</v>
      </c>
      <c r="K9940" t="s">
        <v>243</v>
      </c>
      <c r="L9940" t="s">
        <v>244</v>
      </c>
      <c r="M9940">
        <v>0</v>
      </c>
      <c r="N9940">
        <v>0.307</v>
      </c>
      <c r="O9940" t="s">
        <v>324</v>
      </c>
      <c r="P9940" t="s">
        <v>14283</v>
      </c>
      <c r="Q9940" t="s">
        <v>2091</v>
      </c>
      <c r="R9940" t="s">
        <v>17662</v>
      </c>
      <c r="S9940" t="s">
        <v>270</v>
      </c>
      <c r="T9940" t="b">
        <v>1</v>
      </c>
    </row>
    <row r="9941" spans="1:20" x14ac:dyDescent="0.25">
      <c r="A9941" t="s">
        <v>259</v>
      </c>
      <c r="B9941" t="s">
        <v>260</v>
      </c>
      <c r="C9941" t="s">
        <v>237</v>
      </c>
      <c r="D9941" t="s">
        <v>2340</v>
      </c>
      <c r="E9941" t="s">
        <v>8987</v>
      </c>
      <c r="F9941" t="s">
        <v>8987</v>
      </c>
      <c r="G9941" t="s">
        <v>15983</v>
      </c>
      <c r="H9941">
        <v>0.36199999999999999</v>
      </c>
      <c r="I9941" t="s">
        <v>265</v>
      </c>
      <c r="J9941" t="s">
        <v>242</v>
      </c>
      <c r="K9941" t="s">
        <v>243</v>
      </c>
      <c r="L9941" t="s">
        <v>244</v>
      </c>
      <c r="M9941">
        <v>0</v>
      </c>
      <c r="N9941">
        <v>0.36199999999999999</v>
      </c>
      <c r="O9941" t="s">
        <v>2901</v>
      </c>
      <c r="P9941" t="s">
        <v>17663</v>
      </c>
      <c r="Q9941" t="s">
        <v>2345</v>
      </c>
      <c r="R9941" t="s">
        <v>17664</v>
      </c>
      <c r="S9941" t="s">
        <v>270</v>
      </c>
      <c r="T9941" t="b">
        <v>1</v>
      </c>
    </row>
    <row r="9942" spans="1:20" x14ac:dyDescent="0.25">
      <c r="A9942" t="s">
        <v>259</v>
      </c>
      <c r="B9942" t="s">
        <v>260</v>
      </c>
      <c r="C9942" t="s">
        <v>336</v>
      </c>
      <c r="D9942" t="s">
        <v>2340</v>
      </c>
      <c r="E9942" t="s">
        <v>8987</v>
      </c>
      <c r="F9942" t="s">
        <v>8987</v>
      </c>
      <c r="G9942" t="s">
        <v>15983</v>
      </c>
      <c r="H9942">
        <v>1869</v>
      </c>
      <c r="I9942" t="s">
        <v>265</v>
      </c>
      <c r="J9942" t="s">
        <v>242</v>
      </c>
      <c r="K9942" t="s">
        <v>243</v>
      </c>
      <c r="L9942" t="s">
        <v>244</v>
      </c>
      <c r="M9942">
        <v>0</v>
      </c>
      <c r="N9942">
        <v>1869</v>
      </c>
      <c r="O9942" t="s">
        <v>2901</v>
      </c>
      <c r="P9942" t="s">
        <v>17663</v>
      </c>
      <c r="Q9942" t="s">
        <v>2345</v>
      </c>
      <c r="R9942" t="s">
        <v>17665</v>
      </c>
      <c r="S9942" t="s">
        <v>270</v>
      </c>
      <c r="T9942" t="b">
        <v>1</v>
      </c>
    </row>
    <row r="9943" spans="1:20" x14ac:dyDescent="0.25">
      <c r="A9943" t="s">
        <v>259</v>
      </c>
      <c r="B9943" t="s">
        <v>260</v>
      </c>
      <c r="C9943" t="s">
        <v>336</v>
      </c>
      <c r="D9943" t="s">
        <v>2340</v>
      </c>
      <c r="E9943" t="s">
        <v>8987</v>
      </c>
      <c r="F9943" t="s">
        <v>8987</v>
      </c>
      <c r="G9943" t="s">
        <v>15983</v>
      </c>
      <c r="H9943">
        <v>3611</v>
      </c>
      <c r="I9943" t="s">
        <v>265</v>
      </c>
      <c r="J9943" t="s">
        <v>242</v>
      </c>
      <c r="K9943" t="s">
        <v>243</v>
      </c>
      <c r="L9943" t="s">
        <v>244</v>
      </c>
      <c r="M9943">
        <v>0</v>
      </c>
      <c r="N9943">
        <v>3611</v>
      </c>
      <c r="O9943" t="s">
        <v>2901</v>
      </c>
      <c r="P9943" t="s">
        <v>17663</v>
      </c>
      <c r="Q9943" t="s">
        <v>2345</v>
      </c>
      <c r="R9943" t="s">
        <v>17666</v>
      </c>
      <c r="S9943" t="s">
        <v>270</v>
      </c>
      <c r="T9943" t="b">
        <v>1</v>
      </c>
    </row>
    <row r="9944" spans="1:20" x14ac:dyDescent="0.25">
      <c r="A9944" t="s">
        <v>259</v>
      </c>
      <c r="B9944" t="s">
        <v>260</v>
      </c>
      <c r="C9944" t="s">
        <v>237</v>
      </c>
      <c r="D9944" t="s">
        <v>1305</v>
      </c>
      <c r="E9944" t="s">
        <v>8689</v>
      </c>
      <c r="F9944" t="s">
        <v>8690</v>
      </c>
      <c r="G9944" t="s">
        <v>10456</v>
      </c>
      <c r="H9944">
        <v>0.60499999999999998</v>
      </c>
      <c r="I9944" t="s">
        <v>265</v>
      </c>
      <c r="J9944" t="s">
        <v>242</v>
      </c>
      <c r="K9944" t="s">
        <v>243</v>
      </c>
      <c r="L9944" t="s">
        <v>244</v>
      </c>
      <c r="M9944">
        <v>0</v>
      </c>
      <c r="N9944">
        <v>0.60499999999999998</v>
      </c>
      <c r="O9944" t="s">
        <v>486</v>
      </c>
      <c r="P9944" t="s">
        <v>1504</v>
      </c>
      <c r="Q9944" t="s">
        <v>1311</v>
      </c>
      <c r="R9944" t="s">
        <v>17667</v>
      </c>
      <c r="S9944" t="s">
        <v>270</v>
      </c>
      <c r="T9944" t="b">
        <v>1</v>
      </c>
    </row>
    <row r="9945" spans="1:20" x14ac:dyDescent="0.25">
      <c r="A9945" t="s">
        <v>259</v>
      </c>
      <c r="B9945" t="s">
        <v>260</v>
      </c>
      <c r="C9945" t="s">
        <v>237</v>
      </c>
      <c r="D9945" t="s">
        <v>2245</v>
      </c>
      <c r="E9945" t="s">
        <v>2246</v>
      </c>
      <c r="F9945" t="s">
        <v>1918</v>
      </c>
      <c r="G9945" t="s">
        <v>1918</v>
      </c>
      <c r="H9945">
        <v>0.09</v>
      </c>
      <c r="I9945" t="s">
        <v>265</v>
      </c>
      <c r="J9945" t="s">
        <v>242</v>
      </c>
      <c r="K9945" t="s">
        <v>243</v>
      </c>
      <c r="L9945" t="s">
        <v>244</v>
      </c>
      <c r="M9945">
        <v>0</v>
      </c>
      <c r="N9945">
        <v>0.09</v>
      </c>
      <c r="O9945" t="s">
        <v>5502</v>
      </c>
      <c r="P9945" t="s">
        <v>17668</v>
      </c>
      <c r="Q9945" t="s">
        <v>2249</v>
      </c>
      <c r="R9945" t="s">
        <v>17669</v>
      </c>
      <c r="S9945" t="s">
        <v>270</v>
      </c>
      <c r="T9945" t="b">
        <v>1</v>
      </c>
    </row>
    <row r="9946" spans="1:20" x14ac:dyDescent="0.25">
      <c r="A9946" t="s">
        <v>259</v>
      </c>
      <c r="B9946" t="s">
        <v>260</v>
      </c>
      <c r="C9946" t="s">
        <v>294</v>
      </c>
      <c r="D9946" t="s">
        <v>2245</v>
      </c>
      <c r="E9946" t="s">
        <v>2246</v>
      </c>
      <c r="F9946" t="s">
        <v>1918</v>
      </c>
      <c r="G9946" t="s">
        <v>1918</v>
      </c>
      <c r="H9946">
        <v>0.06</v>
      </c>
      <c r="I9946" t="s">
        <v>265</v>
      </c>
      <c r="J9946" t="s">
        <v>242</v>
      </c>
      <c r="K9946" t="s">
        <v>243</v>
      </c>
      <c r="L9946" t="s">
        <v>244</v>
      </c>
      <c r="M9946">
        <v>0</v>
      </c>
      <c r="N9946">
        <v>0.06</v>
      </c>
      <c r="O9946" t="s">
        <v>5502</v>
      </c>
      <c r="P9946" t="s">
        <v>17668</v>
      </c>
      <c r="Q9946" t="s">
        <v>2249</v>
      </c>
      <c r="R9946" t="s">
        <v>17669</v>
      </c>
      <c r="S9946" t="s">
        <v>270</v>
      </c>
      <c r="T9946" t="b">
        <v>1</v>
      </c>
    </row>
    <row r="9947" spans="1:20" x14ac:dyDescent="0.25">
      <c r="A9947" t="s">
        <v>259</v>
      </c>
      <c r="B9947" t="s">
        <v>260</v>
      </c>
      <c r="C9947" t="s">
        <v>237</v>
      </c>
      <c r="D9947" t="s">
        <v>1155</v>
      </c>
      <c r="E9947" t="s">
        <v>4699</v>
      </c>
      <c r="F9947" t="s">
        <v>9656</v>
      </c>
      <c r="G9947" t="s">
        <v>9656</v>
      </c>
      <c r="H9947">
        <v>4.0067999999999999E-2</v>
      </c>
      <c r="I9947" t="s">
        <v>265</v>
      </c>
      <c r="J9947" t="s">
        <v>242</v>
      </c>
      <c r="K9947" t="s">
        <v>243</v>
      </c>
      <c r="L9947" t="s">
        <v>244</v>
      </c>
      <c r="M9947">
        <v>0</v>
      </c>
      <c r="N9947">
        <v>4.0067999999999999E-2</v>
      </c>
      <c r="O9947" t="s">
        <v>372</v>
      </c>
      <c r="P9947" t="s">
        <v>17670</v>
      </c>
      <c r="Q9947" t="s">
        <v>1159</v>
      </c>
      <c r="R9947" t="s">
        <v>17671</v>
      </c>
      <c r="S9947" t="s">
        <v>270</v>
      </c>
      <c r="T9947" t="b">
        <v>1</v>
      </c>
    </row>
    <row r="9948" spans="1:20" x14ac:dyDescent="0.25">
      <c r="A9948" t="s">
        <v>259</v>
      </c>
      <c r="B9948" t="s">
        <v>260</v>
      </c>
      <c r="C9948" t="s">
        <v>294</v>
      </c>
      <c r="D9948" t="s">
        <v>1155</v>
      </c>
      <c r="E9948" t="s">
        <v>4699</v>
      </c>
      <c r="F9948" t="s">
        <v>9656</v>
      </c>
      <c r="G9948" t="s">
        <v>9656</v>
      </c>
      <c r="H9948">
        <v>1.8162000000000001E-2</v>
      </c>
      <c r="I9948" t="s">
        <v>265</v>
      </c>
      <c r="J9948" t="s">
        <v>242</v>
      </c>
      <c r="K9948" t="s">
        <v>243</v>
      </c>
      <c r="L9948" t="s">
        <v>244</v>
      </c>
      <c r="M9948">
        <v>0</v>
      </c>
      <c r="N9948">
        <v>1.8162000000000001E-2</v>
      </c>
      <c r="O9948" t="s">
        <v>372</v>
      </c>
      <c r="P9948" t="s">
        <v>17670</v>
      </c>
      <c r="Q9948" t="s">
        <v>1159</v>
      </c>
      <c r="R9948" t="s">
        <v>17671</v>
      </c>
      <c r="S9948" t="s">
        <v>270</v>
      </c>
      <c r="T9948" t="b">
        <v>1</v>
      </c>
    </row>
    <row r="9949" spans="1:20" x14ac:dyDescent="0.25">
      <c r="A9949" t="s">
        <v>259</v>
      </c>
      <c r="B9949" t="s">
        <v>260</v>
      </c>
      <c r="C9949" t="s">
        <v>237</v>
      </c>
      <c r="D9949" t="s">
        <v>4562</v>
      </c>
      <c r="E9949" t="s">
        <v>4384</v>
      </c>
      <c r="F9949" t="s">
        <v>4385</v>
      </c>
      <c r="G9949" t="s">
        <v>4386</v>
      </c>
      <c r="H9949">
        <v>6.1400000000000003E-2</v>
      </c>
      <c r="I9949" t="s">
        <v>265</v>
      </c>
      <c r="J9949" t="s">
        <v>242</v>
      </c>
      <c r="K9949" t="s">
        <v>243</v>
      </c>
      <c r="L9949" t="s">
        <v>244</v>
      </c>
      <c r="M9949">
        <v>0</v>
      </c>
      <c r="N9949">
        <v>6.1400000000000003E-2</v>
      </c>
      <c r="O9949" t="s">
        <v>2901</v>
      </c>
      <c r="P9949" t="s">
        <v>17672</v>
      </c>
      <c r="Q9949" t="s">
        <v>4564</v>
      </c>
      <c r="R9949" t="s">
        <v>17673</v>
      </c>
      <c r="S9949" t="s">
        <v>270</v>
      </c>
      <c r="T9949" t="b">
        <v>1</v>
      </c>
    </row>
    <row r="9950" spans="1:20" x14ac:dyDescent="0.25">
      <c r="A9950" t="s">
        <v>236</v>
      </c>
      <c r="B9950" t="s">
        <v>236</v>
      </c>
      <c r="C9950" t="s">
        <v>336</v>
      </c>
      <c r="D9950" t="s">
        <v>3096</v>
      </c>
      <c r="E9950" t="s">
        <v>17674</v>
      </c>
      <c r="F9950" t="s">
        <v>17675</v>
      </c>
      <c r="G9950" t="s">
        <v>17676</v>
      </c>
      <c r="H9950">
        <v>5484388</v>
      </c>
      <c r="I9950" t="s">
        <v>341</v>
      </c>
      <c r="J9950" t="s">
        <v>242</v>
      </c>
      <c r="K9950" t="s">
        <v>243</v>
      </c>
      <c r="L9950" t="s">
        <v>244</v>
      </c>
      <c r="M9950">
        <v>0</v>
      </c>
      <c r="N9950">
        <v>5484388</v>
      </c>
      <c r="O9950" t="s">
        <v>1762</v>
      </c>
      <c r="P9950" t="s">
        <v>3745</v>
      </c>
      <c r="Q9950" t="s">
        <v>3101</v>
      </c>
      <c r="R9950" t="s">
        <v>17677</v>
      </c>
      <c r="S9950" t="s">
        <v>249</v>
      </c>
      <c r="T9950" t="b">
        <v>0</v>
      </c>
    </row>
    <row r="9951" spans="1:20" x14ac:dyDescent="0.25">
      <c r="A9951" t="s">
        <v>236</v>
      </c>
      <c r="B9951" t="s">
        <v>236</v>
      </c>
      <c r="C9951" t="s">
        <v>336</v>
      </c>
      <c r="D9951" t="s">
        <v>3096</v>
      </c>
      <c r="E9951" t="s">
        <v>17674</v>
      </c>
      <c r="F9951" t="s">
        <v>17675</v>
      </c>
      <c r="G9951" t="s">
        <v>17676</v>
      </c>
      <c r="H9951">
        <v>13118063</v>
      </c>
      <c r="I9951" t="s">
        <v>341</v>
      </c>
      <c r="J9951" t="s">
        <v>242</v>
      </c>
      <c r="K9951" t="s">
        <v>243</v>
      </c>
      <c r="L9951" t="s">
        <v>244</v>
      </c>
      <c r="M9951">
        <v>0</v>
      </c>
      <c r="N9951">
        <v>13118063</v>
      </c>
      <c r="O9951" t="s">
        <v>1762</v>
      </c>
      <c r="P9951" t="s">
        <v>3745</v>
      </c>
      <c r="Q9951" t="s">
        <v>3101</v>
      </c>
      <c r="R9951" t="s">
        <v>17678</v>
      </c>
      <c r="S9951" t="s">
        <v>249</v>
      </c>
      <c r="T9951" t="b">
        <v>0</v>
      </c>
    </row>
    <row r="9952" spans="1:20" x14ac:dyDescent="0.25">
      <c r="A9952" t="s">
        <v>236</v>
      </c>
      <c r="B9952" t="s">
        <v>236</v>
      </c>
      <c r="C9952" t="s">
        <v>237</v>
      </c>
      <c r="D9952" t="s">
        <v>509</v>
      </c>
      <c r="F9952" t="s">
        <v>600</v>
      </c>
      <c r="G9952" t="s">
        <v>6734</v>
      </c>
      <c r="H9952">
        <v>0</v>
      </c>
      <c r="I9952" t="s">
        <v>254</v>
      </c>
      <c r="J9952" t="s">
        <v>242</v>
      </c>
      <c r="K9952" t="s">
        <v>243</v>
      </c>
      <c r="L9952" t="s">
        <v>244</v>
      </c>
      <c r="M9952">
        <v>0</v>
      </c>
      <c r="N9952">
        <v>0</v>
      </c>
      <c r="O9952" t="s">
        <v>365</v>
      </c>
      <c r="P9952" t="s">
        <v>17679</v>
      </c>
      <c r="Q9952" t="s">
        <v>512</v>
      </c>
      <c r="R9952" t="s">
        <v>1068</v>
      </c>
      <c r="S9952" t="s">
        <v>249</v>
      </c>
      <c r="T9952" t="b">
        <v>0</v>
      </c>
    </row>
    <row r="9953" spans="1:20" x14ac:dyDescent="0.25">
      <c r="A9953" t="s">
        <v>236</v>
      </c>
      <c r="B9953" t="s">
        <v>236</v>
      </c>
      <c r="C9953" t="s">
        <v>237</v>
      </c>
      <c r="D9953" t="s">
        <v>693</v>
      </c>
      <c r="E9953" t="s">
        <v>15163</v>
      </c>
      <c r="F9953" t="s">
        <v>15164</v>
      </c>
      <c r="G9953" t="s">
        <v>17680</v>
      </c>
      <c r="H9953">
        <v>946.08</v>
      </c>
      <c r="I9953" t="s">
        <v>492</v>
      </c>
      <c r="J9953" t="s">
        <v>242</v>
      </c>
      <c r="K9953" t="s">
        <v>243</v>
      </c>
      <c r="L9953" t="s">
        <v>244</v>
      </c>
      <c r="M9953">
        <v>0</v>
      </c>
      <c r="N9953">
        <v>946.08</v>
      </c>
      <c r="O9953" t="s">
        <v>428</v>
      </c>
      <c r="P9953" t="s">
        <v>17681</v>
      </c>
      <c r="Q9953" t="s">
        <v>699</v>
      </c>
      <c r="R9953" t="s">
        <v>15167</v>
      </c>
      <c r="S9953" t="s">
        <v>249</v>
      </c>
      <c r="T9953" t="b">
        <v>1</v>
      </c>
    </row>
    <row r="9954" spans="1:20" x14ac:dyDescent="0.25">
      <c r="A9954" t="s">
        <v>236</v>
      </c>
      <c r="B9954" t="s">
        <v>236</v>
      </c>
      <c r="C9954" t="s">
        <v>336</v>
      </c>
      <c r="D9954" t="s">
        <v>693</v>
      </c>
      <c r="E9954" t="s">
        <v>15163</v>
      </c>
      <c r="F9954" t="s">
        <v>15164</v>
      </c>
      <c r="G9954" t="s">
        <v>17680</v>
      </c>
      <c r="H9954">
        <v>10785</v>
      </c>
      <c r="I9954" t="s">
        <v>492</v>
      </c>
      <c r="J9954" t="s">
        <v>242</v>
      </c>
      <c r="K9954" t="s">
        <v>243</v>
      </c>
      <c r="L9954" t="s">
        <v>244</v>
      </c>
      <c r="M9954">
        <v>0</v>
      </c>
      <c r="N9954">
        <v>10785</v>
      </c>
      <c r="O9954" t="s">
        <v>1140</v>
      </c>
      <c r="P9954" t="s">
        <v>17681</v>
      </c>
      <c r="Q9954" t="s">
        <v>699</v>
      </c>
      <c r="R9954" t="s">
        <v>17682</v>
      </c>
      <c r="S9954" t="s">
        <v>249</v>
      </c>
      <c r="T9954" t="b">
        <v>1</v>
      </c>
    </row>
    <row r="9955" spans="1:20" x14ac:dyDescent="0.25">
      <c r="A9955" t="s">
        <v>236</v>
      </c>
      <c r="B9955" t="s">
        <v>236</v>
      </c>
      <c r="C9955" t="s">
        <v>237</v>
      </c>
      <c r="D9955" t="s">
        <v>250</v>
      </c>
      <c r="F9955" t="s">
        <v>925</v>
      </c>
      <c r="G9955" t="s">
        <v>2141</v>
      </c>
      <c r="H9955">
        <v>6.5000000000000002E-2</v>
      </c>
      <c r="I9955" t="s">
        <v>254</v>
      </c>
      <c r="J9955" t="s">
        <v>242</v>
      </c>
      <c r="K9955" t="s">
        <v>243</v>
      </c>
      <c r="L9955" t="s">
        <v>244</v>
      </c>
      <c r="M9955">
        <v>0</v>
      </c>
      <c r="N9955">
        <v>6.5000000000000002E-2</v>
      </c>
      <c r="O9955" t="s">
        <v>546</v>
      </c>
      <c r="P9955" t="s">
        <v>17683</v>
      </c>
      <c r="Q9955" t="s">
        <v>257</v>
      </c>
      <c r="R9955" t="s">
        <v>5150</v>
      </c>
      <c r="S9955" t="s">
        <v>249</v>
      </c>
      <c r="T9955" t="b">
        <v>1</v>
      </c>
    </row>
    <row r="9956" spans="1:20" x14ac:dyDescent="0.25">
      <c r="A9956" t="s">
        <v>259</v>
      </c>
      <c r="B9956" t="s">
        <v>260</v>
      </c>
      <c r="C9956" t="s">
        <v>237</v>
      </c>
      <c r="D9956" t="s">
        <v>1501</v>
      </c>
      <c r="E9956" t="s">
        <v>5117</v>
      </c>
      <c r="F9956" t="s">
        <v>10824</v>
      </c>
      <c r="G9956" t="s">
        <v>10824</v>
      </c>
      <c r="H9956">
        <v>1.26</v>
      </c>
      <c r="I9956" t="s">
        <v>265</v>
      </c>
      <c r="J9956" t="s">
        <v>242</v>
      </c>
      <c r="K9956" t="s">
        <v>243</v>
      </c>
      <c r="L9956" t="s">
        <v>244</v>
      </c>
      <c r="M9956">
        <v>0</v>
      </c>
      <c r="N9956">
        <v>1.26</v>
      </c>
      <c r="O9956" t="s">
        <v>1309</v>
      </c>
      <c r="P9956" t="s">
        <v>1310</v>
      </c>
      <c r="Q9956" t="s">
        <v>1505</v>
      </c>
      <c r="R9956" t="s">
        <v>17684</v>
      </c>
      <c r="S9956" t="s">
        <v>270</v>
      </c>
      <c r="T9956" t="b">
        <v>0</v>
      </c>
    </row>
    <row r="9957" spans="1:20" x14ac:dyDescent="0.25">
      <c r="A9957" t="s">
        <v>259</v>
      </c>
      <c r="B9957" t="s">
        <v>260</v>
      </c>
      <c r="C9957" t="s">
        <v>336</v>
      </c>
      <c r="D9957" t="s">
        <v>1501</v>
      </c>
      <c r="E9957" t="s">
        <v>5117</v>
      </c>
      <c r="F9957" t="s">
        <v>10824</v>
      </c>
      <c r="G9957" t="s">
        <v>10824</v>
      </c>
      <c r="H9957">
        <v>6490</v>
      </c>
      <c r="I9957" t="s">
        <v>265</v>
      </c>
      <c r="J9957" t="s">
        <v>242</v>
      </c>
      <c r="K9957" t="s">
        <v>243</v>
      </c>
      <c r="L9957" t="s">
        <v>244</v>
      </c>
      <c r="M9957">
        <v>0</v>
      </c>
      <c r="N9957">
        <v>6490</v>
      </c>
      <c r="O9957" t="s">
        <v>1313</v>
      </c>
      <c r="P9957" t="s">
        <v>1310</v>
      </c>
      <c r="Q9957" t="s">
        <v>1505</v>
      </c>
      <c r="R9957" t="s">
        <v>17685</v>
      </c>
      <c r="S9957" t="s">
        <v>270</v>
      </c>
      <c r="T9957" t="b">
        <v>0</v>
      </c>
    </row>
    <row r="9958" spans="1:20" x14ac:dyDescent="0.25">
      <c r="A9958" t="s">
        <v>259</v>
      </c>
      <c r="B9958" t="s">
        <v>260</v>
      </c>
      <c r="C9958" t="s">
        <v>336</v>
      </c>
      <c r="D9958" t="s">
        <v>1501</v>
      </c>
      <c r="E9958" t="s">
        <v>5117</v>
      </c>
      <c r="F9958" t="s">
        <v>10824</v>
      </c>
      <c r="G9958" t="s">
        <v>10824</v>
      </c>
      <c r="H9958">
        <v>13073</v>
      </c>
      <c r="I9958" t="s">
        <v>265</v>
      </c>
      <c r="J9958" t="s">
        <v>242</v>
      </c>
      <c r="K9958" t="s">
        <v>243</v>
      </c>
      <c r="L9958" t="s">
        <v>244</v>
      </c>
      <c r="M9958">
        <v>0</v>
      </c>
      <c r="N9958">
        <v>13073</v>
      </c>
      <c r="O9958" t="s">
        <v>1313</v>
      </c>
      <c r="P9958" t="s">
        <v>1310</v>
      </c>
      <c r="Q9958" t="s">
        <v>1505</v>
      </c>
      <c r="R9958" t="s">
        <v>17686</v>
      </c>
      <c r="S9958" t="s">
        <v>270</v>
      </c>
      <c r="T9958" t="b">
        <v>0</v>
      </c>
    </row>
    <row r="9959" spans="1:20" x14ac:dyDescent="0.25">
      <c r="A9959" t="s">
        <v>259</v>
      </c>
      <c r="B9959" t="s">
        <v>260</v>
      </c>
      <c r="C9959" t="s">
        <v>237</v>
      </c>
      <c r="D9959" t="s">
        <v>707</v>
      </c>
      <c r="E9959" t="s">
        <v>6656</v>
      </c>
      <c r="F9959" t="s">
        <v>17687</v>
      </c>
      <c r="G9959" t="s">
        <v>17687</v>
      </c>
      <c r="H9959">
        <v>0.11700000000000001</v>
      </c>
      <c r="I9959" t="s">
        <v>265</v>
      </c>
      <c r="J9959" t="s">
        <v>242</v>
      </c>
      <c r="K9959" t="s">
        <v>243</v>
      </c>
      <c r="L9959" t="s">
        <v>244</v>
      </c>
      <c r="M9959">
        <v>0</v>
      </c>
      <c r="N9959">
        <v>0.11700000000000001</v>
      </c>
      <c r="O9959" t="s">
        <v>711</v>
      </c>
      <c r="P9959" s="18" t="s">
        <v>8133</v>
      </c>
      <c r="Q9959" t="s">
        <v>713</v>
      </c>
      <c r="R9959" t="s">
        <v>17688</v>
      </c>
      <c r="S9959" t="s">
        <v>270</v>
      </c>
      <c r="T9959" t="b">
        <v>0</v>
      </c>
    </row>
    <row r="9960" spans="1:20" x14ac:dyDescent="0.25">
      <c r="A9960" t="s">
        <v>259</v>
      </c>
      <c r="B9960" t="s">
        <v>260</v>
      </c>
      <c r="C9960" t="s">
        <v>237</v>
      </c>
      <c r="D9960" t="s">
        <v>2897</v>
      </c>
      <c r="E9960" t="s">
        <v>4262</v>
      </c>
      <c r="F9960" t="s">
        <v>4262</v>
      </c>
      <c r="G9960" t="s">
        <v>5285</v>
      </c>
      <c r="H9960">
        <v>0.10100000000000001</v>
      </c>
      <c r="I9960" t="s">
        <v>265</v>
      </c>
      <c r="J9960" t="s">
        <v>242</v>
      </c>
      <c r="K9960" t="s">
        <v>243</v>
      </c>
      <c r="L9960" t="s">
        <v>244</v>
      </c>
      <c r="M9960">
        <v>0</v>
      </c>
      <c r="N9960">
        <v>0.10100000000000001</v>
      </c>
      <c r="O9960" t="s">
        <v>2901</v>
      </c>
      <c r="P9960" t="s">
        <v>17689</v>
      </c>
      <c r="Q9960" t="s">
        <v>2903</v>
      </c>
      <c r="R9960" t="s">
        <v>17690</v>
      </c>
      <c r="S9960" t="s">
        <v>270</v>
      </c>
      <c r="T9960" t="b">
        <v>1</v>
      </c>
    </row>
    <row r="9961" spans="1:20" x14ac:dyDescent="0.25">
      <c r="A9961" t="s">
        <v>259</v>
      </c>
      <c r="B9961" t="s">
        <v>260</v>
      </c>
      <c r="C9961" t="s">
        <v>336</v>
      </c>
      <c r="D9961" t="s">
        <v>2897</v>
      </c>
      <c r="E9961" t="s">
        <v>4262</v>
      </c>
      <c r="F9961" t="s">
        <v>4262</v>
      </c>
      <c r="G9961" t="s">
        <v>5285</v>
      </c>
      <c r="H9961">
        <v>521</v>
      </c>
      <c r="I9961" t="s">
        <v>265</v>
      </c>
      <c r="J9961" t="s">
        <v>242</v>
      </c>
      <c r="K9961" t="s">
        <v>243</v>
      </c>
      <c r="L9961" t="s">
        <v>244</v>
      </c>
      <c r="M9961">
        <v>0</v>
      </c>
      <c r="N9961">
        <v>521</v>
      </c>
      <c r="O9961" t="s">
        <v>2901</v>
      </c>
      <c r="P9961" t="s">
        <v>17689</v>
      </c>
      <c r="Q9961" t="s">
        <v>2903</v>
      </c>
      <c r="R9961" t="s">
        <v>17691</v>
      </c>
      <c r="S9961" t="s">
        <v>270</v>
      </c>
      <c r="T9961" t="b">
        <v>1</v>
      </c>
    </row>
    <row r="9962" spans="1:20" x14ac:dyDescent="0.25">
      <c r="A9962" t="s">
        <v>259</v>
      </c>
      <c r="B9962" t="s">
        <v>260</v>
      </c>
      <c r="C9962" t="s">
        <v>336</v>
      </c>
      <c r="D9962" t="s">
        <v>2897</v>
      </c>
      <c r="E9962" t="s">
        <v>4262</v>
      </c>
      <c r="F9962" t="s">
        <v>4262</v>
      </c>
      <c r="G9962" t="s">
        <v>5285</v>
      </c>
      <c r="H9962">
        <v>1007</v>
      </c>
      <c r="I9962" t="s">
        <v>265</v>
      </c>
      <c r="J9962" t="s">
        <v>242</v>
      </c>
      <c r="K9962" t="s">
        <v>243</v>
      </c>
      <c r="L9962" t="s">
        <v>244</v>
      </c>
      <c r="M9962">
        <v>0</v>
      </c>
      <c r="N9962">
        <v>1007</v>
      </c>
      <c r="O9962" t="s">
        <v>2901</v>
      </c>
      <c r="P9962" t="s">
        <v>17689</v>
      </c>
      <c r="Q9962" t="s">
        <v>2903</v>
      </c>
      <c r="R9962" t="s">
        <v>17692</v>
      </c>
      <c r="S9962" t="s">
        <v>270</v>
      </c>
      <c r="T9962" t="b">
        <v>1</v>
      </c>
    </row>
    <row r="9963" spans="1:20" x14ac:dyDescent="0.25">
      <c r="A9963" t="s">
        <v>259</v>
      </c>
      <c r="B9963" t="s">
        <v>260</v>
      </c>
      <c r="C9963" t="s">
        <v>237</v>
      </c>
      <c r="D9963" t="s">
        <v>3635</v>
      </c>
      <c r="E9963" t="s">
        <v>6637</v>
      </c>
      <c r="F9963" t="s">
        <v>17693</v>
      </c>
      <c r="G9963" t="s">
        <v>17693</v>
      </c>
      <c r="H9963">
        <v>0.82799999999999996</v>
      </c>
      <c r="I9963" t="s">
        <v>265</v>
      </c>
      <c r="J9963" t="s">
        <v>242</v>
      </c>
      <c r="K9963" t="s">
        <v>243</v>
      </c>
      <c r="L9963" t="s">
        <v>244</v>
      </c>
      <c r="M9963">
        <v>0</v>
      </c>
      <c r="N9963">
        <v>0.82799999999999996</v>
      </c>
      <c r="O9963" t="s">
        <v>3638</v>
      </c>
      <c r="P9963" t="s">
        <v>17694</v>
      </c>
      <c r="Q9963" t="s">
        <v>3640</v>
      </c>
      <c r="R9963" t="s">
        <v>17695</v>
      </c>
      <c r="S9963" t="s">
        <v>270</v>
      </c>
      <c r="T9963" t="b">
        <v>1</v>
      </c>
    </row>
    <row r="9964" spans="1:20" x14ac:dyDescent="0.25">
      <c r="A9964" t="s">
        <v>259</v>
      </c>
      <c r="B9964" t="s">
        <v>260</v>
      </c>
      <c r="C9964" t="s">
        <v>237</v>
      </c>
      <c r="D9964" t="s">
        <v>734</v>
      </c>
      <c r="E9964" t="s">
        <v>2507</v>
      </c>
      <c r="F9964" t="s">
        <v>11088</v>
      </c>
      <c r="G9964" t="s">
        <v>11088</v>
      </c>
      <c r="H9964">
        <v>3.2998E-2</v>
      </c>
      <c r="I9964" t="s">
        <v>265</v>
      </c>
      <c r="J9964" t="s">
        <v>242</v>
      </c>
      <c r="K9964" t="s">
        <v>243</v>
      </c>
      <c r="L9964" t="s">
        <v>244</v>
      </c>
      <c r="M9964">
        <v>0</v>
      </c>
      <c r="N9964">
        <v>3.2998E-2</v>
      </c>
      <c r="O9964" t="s">
        <v>372</v>
      </c>
      <c r="P9964" t="s">
        <v>17696</v>
      </c>
      <c r="Q9964" t="s">
        <v>738</v>
      </c>
      <c r="R9964" t="s">
        <v>17697</v>
      </c>
      <c r="S9964" t="s">
        <v>270</v>
      </c>
      <c r="T9964" t="b">
        <v>1</v>
      </c>
    </row>
    <row r="9965" spans="1:20" x14ac:dyDescent="0.25">
      <c r="A9965" t="s">
        <v>236</v>
      </c>
      <c r="B9965" t="s">
        <v>236</v>
      </c>
      <c r="C9965" t="s">
        <v>237</v>
      </c>
      <c r="D9965" t="s">
        <v>552</v>
      </c>
      <c r="F9965" t="s">
        <v>17493</v>
      </c>
      <c r="G9965" t="s">
        <v>1082</v>
      </c>
      <c r="H9965">
        <v>2E-3</v>
      </c>
      <c r="I9965" t="s">
        <v>254</v>
      </c>
      <c r="J9965" t="s">
        <v>242</v>
      </c>
      <c r="K9965" t="s">
        <v>243</v>
      </c>
      <c r="L9965" t="s">
        <v>244</v>
      </c>
      <c r="M9965">
        <v>0</v>
      </c>
      <c r="N9965">
        <v>2E-3</v>
      </c>
      <c r="O9965" t="s">
        <v>619</v>
      </c>
      <c r="P9965" t="s">
        <v>2799</v>
      </c>
      <c r="Q9965" t="s">
        <v>556</v>
      </c>
      <c r="R9965" t="s">
        <v>17495</v>
      </c>
      <c r="S9965" t="s">
        <v>249</v>
      </c>
      <c r="T9965" t="b">
        <v>1</v>
      </c>
    </row>
    <row r="9966" spans="1:20" x14ac:dyDescent="0.25">
      <c r="A9966" t="s">
        <v>259</v>
      </c>
      <c r="B9966" t="s">
        <v>260</v>
      </c>
      <c r="C9966" t="s">
        <v>237</v>
      </c>
      <c r="D9966" t="s">
        <v>962</v>
      </c>
      <c r="E9966" t="s">
        <v>2393</v>
      </c>
      <c r="F9966" t="s">
        <v>14404</v>
      </c>
      <c r="G9966" t="s">
        <v>14405</v>
      </c>
      <c r="H9966">
        <v>0.41899999999999998</v>
      </c>
      <c r="I9966" t="s">
        <v>265</v>
      </c>
      <c r="J9966" t="s">
        <v>242</v>
      </c>
      <c r="K9966" t="s">
        <v>243</v>
      </c>
      <c r="L9966" t="s">
        <v>244</v>
      </c>
      <c r="M9966">
        <v>0</v>
      </c>
      <c r="N9966">
        <v>0.41899999999999998</v>
      </c>
      <c r="O9966" t="s">
        <v>266</v>
      </c>
      <c r="P9966" t="s">
        <v>17698</v>
      </c>
      <c r="Q9966" t="s">
        <v>967</v>
      </c>
      <c r="R9966" t="s">
        <v>17699</v>
      </c>
      <c r="S9966" t="s">
        <v>270</v>
      </c>
      <c r="T9966" t="b">
        <v>1</v>
      </c>
    </row>
    <row r="9967" spans="1:20" x14ac:dyDescent="0.25">
      <c r="A9967" t="s">
        <v>236</v>
      </c>
      <c r="B9967" t="s">
        <v>236</v>
      </c>
      <c r="C9967" t="s">
        <v>237</v>
      </c>
      <c r="D9967" t="s">
        <v>599</v>
      </c>
      <c r="F9967" t="s">
        <v>1819</v>
      </c>
      <c r="G9967" t="s">
        <v>364</v>
      </c>
      <c r="H9967">
        <v>1.4999999999999999E-2</v>
      </c>
      <c r="I9967" t="s">
        <v>254</v>
      </c>
      <c r="J9967" t="s">
        <v>242</v>
      </c>
      <c r="K9967" t="s">
        <v>243</v>
      </c>
      <c r="L9967" t="s">
        <v>244</v>
      </c>
      <c r="M9967">
        <v>0</v>
      </c>
      <c r="N9967">
        <v>1.4999999999999999E-2</v>
      </c>
      <c r="O9967" t="s">
        <v>1054</v>
      </c>
      <c r="P9967" t="s">
        <v>5440</v>
      </c>
      <c r="Q9967" t="s">
        <v>604</v>
      </c>
      <c r="R9967" t="s">
        <v>4739</v>
      </c>
      <c r="S9967" t="s">
        <v>249</v>
      </c>
      <c r="T9967" t="b">
        <v>0</v>
      </c>
    </row>
    <row r="9968" spans="1:20" x14ac:dyDescent="0.25">
      <c r="A9968" t="s">
        <v>259</v>
      </c>
      <c r="B9968" t="s">
        <v>260</v>
      </c>
      <c r="C9968" t="s">
        <v>237</v>
      </c>
      <c r="D9968" t="s">
        <v>1786</v>
      </c>
      <c r="E9968" t="s">
        <v>5583</v>
      </c>
      <c r="F9968" t="s">
        <v>9451</v>
      </c>
      <c r="G9968" t="s">
        <v>9451</v>
      </c>
      <c r="H9968">
        <v>1.744</v>
      </c>
      <c r="I9968" t="s">
        <v>265</v>
      </c>
      <c r="J9968" t="s">
        <v>242</v>
      </c>
      <c r="K9968" t="s">
        <v>243</v>
      </c>
      <c r="L9968" t="s">
        <v>244</v>
      </c>
      <c r="M9968">
        <v>0</v>
      </c>
      <c r="N9968">
        <v>1.744</v>
      </c>
      <c r="O9968" t="s">
        <v>324</v>
      </c>
      <c r="P9968" t="s">
        <v>17700</v>
      </c>
      <c r="Q9968" t="s">
        <v>1790</v>
      </c>
      <c r="R9968" t="s">
        <v>17701</v>
      </c>
      <c r="S9968" t="s">
        <v>270</v>
      </c>
      <c r="T9968" t="b">
        <v>1</v>
      </c>
    </row>
    <row r="9969" spans="1:20" x14ac:dyDescent="0.25">
      <c r="A9969" t="s">
        <v>259</v>
      </c>
      <c r="B9969" t="s">
        <v>260</v>
      </c>
      <c r="C9969" t="s">
        <v>294</v>
      </c>
      <c r="D9969" t="s">
        <v>1786</v>
      </c>
      <c r="E9969" t="s">
        <v>5583</v>
      </c>
      <c r="F9969" t="s">
        <v>9451</v>
      </c>
      <c r="G9969" t="s">
        <v>9451</v>
      </c>
      <c r="H9969">
        <v>1.008</v>
      </c>
      <c r="I9969" t="s">
        <v>265</v>
      </c>
      <c r="J9969" t="s">
        <v>242</v>
      </c>
      <c r="K9969" t="s">
        <v>243</v>
      </c>
      <c r="L9969" t="s">
        <v>244</v>
      </c>
      <c r="M9969">
        <v>0</v>
      </c>
      <c r="N9969">
        <v>1.008</v>
      </c>
      <c r="O9969" t="s">
        <v>324</v>
      </c>
      <c r="P9969" t="s">
        <v>17700</v>
      </c>
      <c r="Q9969" t="s">
        <v>1790</v>
      </c>
      <c r="R9969" t="s">
        <v>17701</v>
      </c>
      <c r="S9969" t="s">
        <v>270</v>
      </c>
      <c r="T9969" t="b">
        <v>1</v>
      </c>
    </row>
    <row r="9970" spans="1:20" x14ac:dyDescent="0.25">
      <c r="A9970" t="s">
        <v>259</v>
      </c>
      <c r="B9970" t="s">
        <v>260</v>
      </c>
      <c r="C9970" t="s">
        <v>237</v>
      </c>
      <c r="D9970" t="s">
        <v>1495</v>
      </c>
      <c r="E9970" t="s">
        <v>6793</v>
      </c>
      <c r="F9970" t="s">
        <v>16190</v>
      </c>
      <c r="G9970" t="s">
        <v>16190</v>
      </c>
      <c r="H9970">
        <v>1.44</v>
      </c>
      <c r="I9970" t="s">
        <v>265</v>
      </c>
      <c r="J9970" t="s">
        <v>242</v>
      </c>
      <c r="K9970" t="s">
        <v>243</v>
      </c>
      <c r="L9970" t="s">
        <v>244</v>
      </c>
      <c r="M9970">
        <v>0</v>
      </c>
      <c r="N9970">
        <v>1.44</v>
      </c>
      <c r="O9970" t="s">
        <v>290</v>
      </c>
      <c r="P9970" t="s">
        <v>17702</v>
      </c>
      <c r="Q9970" t="s">
        <v>1499</v>
      </c>
      <c r="R9970" t="s">
        <v>17703</v>
      </c>
      <c r="S9970" t="s">
        <v>270</v>
      </c>
      <c r="T9970" t="b">
        <v>1</v>
      </c>
    </row>
    <row r="9971" spans="1:20" x14ac:dyDescent="0.25">
      <c r="A9971" t="s">
        <v>259</v>
      </c>
      <c r="B9971" t="s">
        <v>260</v>
      </c>
      <c r="C9971" t="s">
        <v>237</v>
      </c>
      <c r="D9971" t="s">
        <v>1424</v>
      </c>
      <c r="E9971" t="s">
        <v>5915</v>
      </c>
      <c r="F9971" t="s">
        <v>17212</v>
      </c>
      <c r="G9971" t="s">
        <v>17213</v>
      </c>
      <c r="H9971">
        <v>7.6429999999999998</v>
      </c>
      <c r="I9971" t="s">
        <v>265</v>
      </c>
      <c r="J9971" t="s">
        <v>242</v>
      </c>
      <c r="K9971" t="s">
        <v>243</v>
      </c>
      <c r="L9971" t="s">
        <v>244</v>
      </c>
      <c r="M9971">
        <v>0</v>
      </c>
      <c r="N9971">
        <v>7.6429999999999998</v>
      </c>
      <c r="O9971" t="s">
        <v>518</v>
      </c>
      <c r="P9971" t="s">
        <v>17704</v>
      </c>
      <c r="Q9971" t="s">
        <v>1426</v>
      </c>
      <c r="R9971" t="s">
        <v>17705</v>
      </c>
      <c r="S9971" t="s">
        <v>270</v>
      </c>
      <c r="T9971" t="b">
        <v>1</v>
      </c>
    </row>
    <row r="9972" spans="1:20" x14ac:dyDescent="0.25">
      <c r="A9972" t="s">
        <v>259</v>
      </c>
      <c r="B9972" t="s">
        <v>260</v>
      </c>
      <c r="C9972" t="s">
        <v>294</v>
      </c>
      <c r="D9972" t="s">
        <v>1424</v>
      </c>
      <c r="E9972" t="s">
        <v>5915</v>
      </c>
      <c r="F9972" t="s">
        <v>17212</v>
      </c>
      <c r="G9972" t="s">
        <v>17213</v>
      </c>
      <c r="H9972">
        <v>2.9380000000000002</v>
      </c>
      <c r="I9972" t="s">
        <v>265</v>
      </c>
      <c r="J9972" t="s">
        <v>242</v>
      </c>
      <c r="K9972" t="s">
        <v>243</v>
      </c>
      <c r="L9972" t="s">
        <v>244</v>
      </c>
      <c r="M9972">
        <v>0</v>
      </c>
      <c r="N9972">
        <v>2.9380000000000002</v>
      </c>
      <c r="O9972" t="s">
        <v>518</v>
      </c>
      <c r="P9972" t="s">
        <v>17704</v>
      </c>
      <c r="Q9972" t="s">
        <v>1426</v>
      </c>
      <c r="R9972" t="s">
        <v>17705</v>
      </c>
      <c r="S9972" t="s">
        <v>270</v>
      </c>
      <c r="T9972" t="b">
        <v>1</v>
      </c>
    </row>
    <row r="9973" spans="1:20" x14ac:dyDescent="0.25">
      <c r="A9973" t="s">
        <v>259</v>
      </c>
      <c r="B9973" t="s">
        <v>260</v>
      </c>
      <c r="C9973" t="s">
        <v>237</v>
      </c>
      <c r="D9973" t="s">
        <v>418</v>
      </c>
      <c r="E9973" t="s">
        <v>4012</v>
      </c>
      <c r="F9973" t="s">
        <v>15480</v>
      </c>
      <c r="G9973" t="s">
        <v>15481</v>
      </c>
      <c r="H9973">
        <v>2.7199999999999998E-2</v>
      </c>
      <c r="I9973" t="s">
        <v>265</v>
      </c>
      <c r="J9973" t="s">
        <v>242</v>
      </c>
      <c r="K9973" t="s">
        <v>243</v>
      </c>
      <c r="L9973" t="s">
        <v>244</v>
      </c>
      <c r="M9973">
        <v>0</v>
      </c>
      <c r="N9973">
        <v>2.7199999999999998E-2</v>
      </c>
      <c r="O9973" t="s">
        <v>2901</v>
      </c>
      <c r="P9973" t="s">
        <v>17706</v>
      </c>
      <c r="Q9973" t="s">
        <v>423</v>
      </c>
      <c r="R9973" t="s">
        <v>17707</v>
      </c>
      <c r="S9973" t="s">
        <v>270</v>
      </c>
      <c r="T9973" t="b">
        <v>1</v>
      </c>
    </row>
    <row r="9974" spans="1:20" x14ac:dyDescent="0.25">
      <c r="A9974" t="s">
        <v>259</v>
      </c>
      <c r="B9974" t="s">
        <v>260</v>
      </c>
      <c r="C9974" t="s">
        <v>237</v>
      </c>
      <c r="D9974" t="s">
        <v>1703</v>
      </c>
      <c r="E9974" t="s">
        <v>8199</v>
      </c>
      <c r="F9974" t="s">
        <v>16662</v>
      </c>
      <c r="G9974" t="s">
        <v>16662</v>
      </c>
      <c r="H9974">
        <v>0.378</v>
      </c>
      <c r="I9974" t="s">
        <v>265</v>
      </c>
      <c r="J9974" t="s">
        <v>242</v>
      </c>
      <c r="K9974" t="s">
        <v>243</v>
      </c>
      <c r="L9974" t="s">
        <v>244</v>
      </c>
      <c r="M9974">
        <v>0</v>
      </c>
      <c r="N9974">
        <v>0.378</v>
      </c>
      <c r="O9974" t="s">
        <v>324</v>
      </c>
      <c r="P9974" t="s">
        <v>17708</v>
      </c>
      <c r="Q9974" t="s">
        <v>1707</v>
      </c>
      <c r="R9974" t="s">
        <v>17709</v>
      </c>
      <c r="S9974" t="s">
        <v>270</v>
      </c>
      <c r="T9974" t="b">
        <v>1</v>
      </c>
    </row>
    <row r="9975" spans="1:20" x14ac:dyDescent="0.25">
      <c r="A9975" t="s">
        <v>259</v>
      </c>
      <c r="B9975" t="s">
        <v>260</v>
      </c>
      <c r="C9975" t="s">
        <v>294</v>
      </c>
      <c r="D9975" t="s">
        <v>1703</v>
      </c>
      <c r="E9975" t="s">
        <v>8199</v>
      </c>
      <c r="F9975" t="s">
        <v>16662</v>
      </c>
      <c r="G9975" t="s">
        <v>16662</v>
      </c>
      <c r="H9975">
        <v>0.115</v>
      </c>
      <c r="I9975" t="s">
        <v>265</v>
      </c>
      <c r="J9975" t="s">
        <v>242</v>
      </c>
      <c r="K9975" t="s">
        <v>243</v>
      </c>
      <c r="L9975" t="s">
        <v>244</v>
      </c>
      <c r="M9975">
        <v>0</v>
      </c>
      <c r="N9975">
        <v>0.115</v>
      </c>
      <c r="O9975" t="s">
        <v>324</v>
      </c>
      <c r="P9975" t="s">
        <v>17708</v>
      </c>
      <c r="Q9975" t="s">
        <v>1707</v>
      </c>
      <c r="R9975" t="s">
        <v>17709</v>
      </c>
      <c r="S9975" t="s">
        <v>270</v>
      </c>
      <c r="T9975" t="b">
        <v>1</v>
      </c>
    </row>
    <row r="9976" spans="1:20" x14ac:dyDescent="0.25">
      <c r="A9976" t="s">
        <v>259</v>
      </c>
      <c r="B9976" t="s">
        <v>260</v>
      </c>
      <c r="C9976" t="s">
        <v>237</v>
      </c>
      <c r="D9976" t="s">
        <v>707</v>
      </c>
      <c r="E9976" t="s">
        <v>1362</v>
      </c>
      <c r="F9976" t="s">
        <v>9408</v>
      </c>
      <c r="G9976" t="s">
        <v>9408</v>
      </c>
      <c r="H9976">
        <v>0.36872199999999999</v>
      </c>
      <c r="I9976" t="s">
        <v>265</v>
      </c>
      <c r="J9976" t="s">
        <v>242</v>
      </c>
      <c r="K9976" t="s">
        <v>243</v>
      </c>
      <c r="L9976" t="s">
        <v>244</v>
      </c>
      <c r="M9976">
        <v>0</v>
      </c>
      <c r="N9976">
        <v>0.36872199999999999</v>
      </c>
      <c r="O9976" t="s">
        <v>372</v>
      </c>
      <c r="P9976" t="s">
        <v>17710</v>
      </c>
      <c r="Q9976" t="s">
        <v>713</v>
      </c>
      <c r="R9976" t="s">
        <v>17711</v>
      </c>
      <c r="S9976" t="s">
        <v>270</v>
      </c>
      <c r="T9976" t="b">
        <v>1</v>
      </c>
    </row>
    <row r="9977" spans="1:20" x14ac:dyDescent="0.25">
      <c r="A9977" t="s">
        <v>259</v>
      </c>
      <c r="B9977" t="s">
        <v>260</v>
      </c>
      <c r="C9977" t="s">
        <v>237</v>
      </c>
      <c r="D9977" t="s">
        <v>2506</v>
      </c>
      <c r="E9977" t="s">
        <v>735</v>
      </c>
      <c r="F9977" t="s">
        <v>736</v>
      </c>
      <c r="G9977" t="s">
        <v>736</v>
      </c>
      <c r="H9977">
        <v>0.11840000000000001</v>
      </c>
      <c r="I9977" t="s">
        <v>265</v>
      </c>
      <c r="J9977" t="s">
        <v>242</v>
      </c>
      <c r="K9977" t="s">
        <v>243</v>
      </c>
      <c r="L9977" t="s">
        <v>244</v>
      </c>
      <c r="M9977">
        <v>0</v>
      </c>
      <c r="N9977">
        <v>0.11840000000000001</v>
      </c>
      <c r="O9977" t="s">
        <v>721</v>
      </c>
      <c r="P9977" t="s">
        <v>17712</v>
      </c>
      <c r="Q9977" t="s">
        <v>2510</v>
      </c>
      <c r="R9977" t="s">
        <v>17713</v>
      </c>
      <c r="S9977" t="s">
        <v>270</v>
      </c>
      <c r="T9977" t="b">
        <v>1</v>
      </c>
    </row>
    <row r="9978" spans="1:20" x14ac:dyDescent="0.25">
      <c r="A9978" t="s">
        <v>259</v>
      </c>
      <c r="B9978" t="s">
        <v>260</v>
      </c>
      <c r="C9978" t="s">
        <v>294</v>
      </c>
      <c r="D9978" t="s">
        <v>2506</v>
      </c>
      <c r="E9978" t="s">
        <v>735</v>
      </c>
      <c r="F9978" t="s">
        <v>736</v>
      </c>
      <c r="G9978" t="s">
        <v>736</v>
      </c>
      <c r="H9978">
        <v>3.5200000000000002E-2</v>
      </c>
      <c r="I9978" t="s">
        <v>265</v>
      </c>
      <c r="J9978" t="s">
        <v>242</v>
      </c>
      <c r="K9978" t="s">
        <v>243</v>
      </c>
      <c r="L9978" t="s">
        <v>244</v>
      </c>
      <c r="M9978">
        <v>0</v>
      </c>
      <c r="N9978">
        <v>3.5200000000000002E-2</v>
      </c>
      <c r="O9978" t="s">
        <v>721</v>
      </c>
      <c r="P9978" t="s">
        <v>17712</v>
      </c>
      <c r="Q9978" t="s">
        <v>2510</v>
      </c>
      <c r="R9978" t="s">
        <v>17713</v>
      </c>
      <c r="S9978" t="s">
        <v>270</v>
      </c>
      <c r="T9978" t="b">
        <v>1</v>
      </c>
    </row>
    <row r="9979" spans="1:20" x14ac:dyDescent="0.25">
      <c r="A9979" t="s">
        <v>236</v>
      </c>
      <c r="B9979" t="s">
        <v>236</v>
      </c>
      <c r="C9979" t="s">
        <v>237</v>
      </c>
      <c r="D9979" t="s">
        <v>552</v>
      </c>
      <c r="F9979" t="s">
        <v>10325</v>
      </c>
      <c r="G9979" t="s">
        <v>17714</v>
      </c>
      <c r="H9979">
        <v>25.55</v>
      </c>
      <c r="I9979" t="s">
        <v>492</v>
      </c>
      <c r="J9979" t="s">
        <v>242</v>
      </c>
      <c r="K9979" t="s">
        <v>243</v>
      </c>
      <c r="L9979" t="s">
        <v>244</v>
      </c>
      <c r="M9979">
        <v>0</v>
      </c>
      <c r="N9979">
        <v>25.55</v>
      </c>
      <c r="O9979" t="s">
        <v>590</v>
      </c>
      <c r="P9979" t="s">
        <v>17715</v>
      </c>
      <c r="Q9979" t="s">
        <v>556</v>
      </c>
      <c r="R9979" t="s">
        <v>10326</v>
      </c>
      <c r="S9979" t="s">
        <v>249</v>
      </c>
      <c r="T9979" t="b">
        <v>1</v>
      </c>
    </row>
    <row r="9980" spans="1:20" x14ac:dyDescent="0.25">
      <c r="A9980" t="s">
        <v>236</v>
      </c>
      <c r="B9980" t="s">
        <v>236</v>
      </c>
      <c r="C9980" t="s">
        <v>237</v>
      </c>
      <c r="D9980" t="s">
        <v>1198</v>
      </c>
      <c r="F9980" t="s">
        <v>1438</v>
      </c>
      <c r="G9980" t="s">
        <v>1053</v>
      </c>
      <c r="H9980">
        <v>0</v>
      </c>
      <c r="I9980" t="s">
        <v>254</v>
      </c>
      <c r="J9980" t="s">
        <v>242</v>
      </c>
      <c r="K9980" t="s">
        <v>243</v>
      </c>
      <c r="L9980" t="s">
        <v>244</v>
      </c>
      <c r="M9980">
        <v>0</v>
      </c>
      <c r="N9980">
        <v>0</v>
      </c>
      <c r="O9980" t="s">
        <v>358</v>
      </c>
      <c r="P9980" t="s">
        <v>4670</v>
      </c>
      <c r="Q9980" t="s">
        <v>1201</v>
      </c>
      <c r="R9980" t="s">
        <v>6979</v>
      </c>
      <c r="S9980" t="s">
        <v>249</v>
      </c>
      <c r="T9980" t="b">
        <v>0</v>
      </c>
    </row>
    <row r="9981" spans="1:20" x14ac:dyDescent="0.25">
      <c r="A9981" t="s">
        <v>259</v>
      </c>
      <c r="B9981" t="s">
        <v>260</v>
      </c>
      <c r="C9981" t="s">
        <v>237</v>
      </c>
      <c r="D9981" t="s">
        <v>664</v>
      </c>
      <c r="E9981" t="s">
        <v>7755</v>
      </c>
      <c r="F9981" t="s">
        <v>8185</v>
      </c>
      <c r="G9981" t="s">
        <v>8185</v>
      </c>
      <c r="H9981">
        <v>0.499</v>
      </c>
      <c r="I9981" t="s">
        <v>265</v>
      </c>
      <c r="J9981" t="s">
        <v>242</v>
      </c>
      <c r="K9981" t="s">
        <v>243</v>
      </c>
      <c r="L9981" t="s">
        <v>244</v>
      </c>
      <c r="M9981">
        <v>0</v>
      </c>
      <c r="N9981">
        <v>0.499</v>
      </c>
      <c r="O9981" t="s">
        <v>324</v>
      </c>
      <c r="P9981" t="s">
        <v>17716</v>
      </c>
      <c r="Q9981" t="s">
        <v>668</v>
      </c>
      <c r="R9981" t="s">
        <v>17717</v>
      </c>
      <c r="S9981" t="s">
        <v>270</v>
      </c>
      <c r="T9981" t="b">
        <v>1</v>
      </c>
    </row>
    <row r="9982" spans="1:20" x14ac:dyDescent="0.25">
      <c r="A9982" t="s">
        <v>259</v>
      </c>
      <c r="B9982" t="s">
        <v>260</v>
      </c>
      <c r="C9982" t="s">
        <v>237</v>
      </c>
      <c r="D9982" t="s">
        <v>627</v>
      </c>
      <c r="E9982" t="s">
        <v>5460</v>
      </c>
      <c r="F9982" t="s">
        <v>9583</v>
      </c>
      <c r="G9982" t="s">
        <v>9583</v>
      </c>
      <c r="H9982">
        <v>0.26012200000000002</v>
      </c>
      <c r="I9982" t="s">
        <v>265</v>
      </c>
      <c r="J9982" t="s">
        <v>242</v>
      </c>
      <c r="K9982" t="s">
        <v>243</v>
      </c>
      <c r="L9982" t="s">
        <v>244</v>
      </c>
      <c r="M9982">
        <v>0</v>
      </c>
      <c r="N9982">
        <v>0.26012200000000002</v>
      </c>
      <c r="O9982" t="s">
        <v>372</v>
      </c>
      <c r="P9982" t="s">
        <v>17718</v>
      </c>
      <c r="Q9982" t="s">
        <v>631</v>
      </c>
      <c r="R9982" t="s">
        <v>17719</v>
      </c>
      <c r="S9982" t="s">
        <v>270</v>
      </c>
      <c r="T9982" t="b">
        <v>1</v>
      </c>
    </row>
    <row r="9983" spans="1:20" x14ac:dyDescent="0.25">
      <c r="A9983" t="s">
        <v>259</v>
      </c>
      <c r="B9983" t="s">
        <v>260</v>
      </c>
      <c r="C9983" t="s">
        <v>237</v>
      </c>
      <c r="D9983" t="s">
        <v>2443</v>
      </c>
      <c r="E9983" t="s">
        <v>4219</v>
      </c>
      <c r="F9983" t="s">
        <v>4219</v>
      </c>
      <c r="G9983" t="s">
        <v>6335</v>
      </c>
      <c r="H9983">
        <v>0.38400000000000001</v>
      </c>
      <c r="I9983" t="s">
        <v>265</v>
      </c>
      <c r="J9983" t="s">
        <v>242</v>
      </c>
      <c r="K9983" t="s">
        <v>243</v>
      </c>
      <c r="L9983" t="s">
        <v>244</v>
      </c>
      <c r="M9983">
        <v>0</v>
      </c>
      <c r="N9983">
        <v>0.38400000000000001</v>
      </c>
      <c r="O9983" t="s">
        <v>324</v>
      </c>
      <c r="P9983" t="s">
        <v>17720</v>
      </c>
      <c r="Q9983" t="s">
        <v>2448</v>
      </c>
      <c r="R9983" t="s">
        <v>17721</v>
      </c>
      <c r="S9983" t="s">
        <v>270</v>
      </c>
      <c r="T9983" t="b">
        <v>1</v>
      </c>
    </row>
    <row r="9984" spans="1:20" x14ac:dyDescent="0.25">
      <c r="A9984" t="s">
        <v>259</v>
      </c>
      <c r="B9984" t="s">
        <v>260</v>
      </c>
      <c r="C9984" t="s">
        <v>336</v>
      </c>
      <c r="D9984" t="s">
        <v>2443</v>
      </c>
      <c r="E9984" t="s">
        <v>4219</v>
      </c>
      <c r="F9984" t="s">
        <v>4219</v>
      </c>
      <c r="G9984" t="s">
        <v>6335</v>
      </c>
      <c r="H9984">
        <v>1985</v>
      </c>
      <c r="I9984" t="s">
        <v>265</v>
      </c>
      <c r="J9984" t="s">
        <v>242</v>
      </c>
      <c r="K9984" t="s">
        <v>243</v>
      </c>
      <c r="L9984" t="s">
        <v>244</v>
      </c>
      <c r="M9984">
        <v>0</v>
      </c>
      <c r="N9984">
        <v>1985</v>
      </c>
      <c r="O9984" t="s">
        <v>324</v>
      </c>
      <c r="P9984" t="s">
        <v>17720</v>
      </c>
      <c r="Q9984" t="s">
        <v>2448</v>
      </c>
      <c r="R9984" t="s">
        <v>17722</v>
      </c>
      <c r="S9984" t="s">
        <v>270</v>
      </c>
      <c r="T9984" t="b">
        <v>1</v>
      </c>
    </row>
    <row r="9985" spans="1:20" x14ac:dyDescent="0.25">
      <c r="A9985" t="s">
        <v>259</v>
      </c>
      <c r="B9985" t="s">
        <v>260</v>
      </c>
      <c r="C9985" t="s">
        <v>336</v>
      </c>
      <c r="D9985" t="s">
        <v>2443</v>
      </c>
      <c r="E9985" t="s">
        <v>4219</v>
      </c>
      <c r="F9985" t="s">
        <v>4219</v>
      </c>
      <c r="G9985" t="s">
        <v>6335</v>
      </c>
      <c r="H9985">
        <v>3835</v>
      </c>
      <c r="I9985" t="s">
        <v>265</v>
      </c>
      <c r="J9985" t="s">
        <v>242</v>
      </c>
      <c r="K9985" t="s">
        <v>243</v>
      </c>
      <c r="L9985" t="s">
        <v>244</v>
      </c>
      <c r="M9985">
        <v>0</v>
      </c>
      <c r="N9985">
        <v>3835</v>
      </c>
      <c r="O9985" t="s">
        <v>324</v>
      </c>
      <c r="P9985" t="s">
        <v>17720</v>
      </c>
      <c r="Q9985" t="s">
        <v>2448</v>
      </c>
      <c r="R9985" t="s">
        <v>17723</v>
      </c>
      <c r="S9985" t="s">
        <v>270</v>
      </c>
      <c r="T9985" t="b">
        <v>1</v>
      </c>
    </row>
    <row r="9986" spans="1:20" x14ac:dyDescent="0.25">
      <c r="A9986" t="s">
        <v>259</v>
      </c>
      <c r="B9986" t="s">
        <v>260</v>
      </c>
      <c r="C9986" t="s">
        <v>237</v>
      </c>
      <c r="D9986" t="s">
        <v>7120</v>
      </c>
      <c r="E9986" t="s">
        <v>3620</v>
      </c>
      <c r="F9986" t="s">
        <v>13737</v>
      </c>
      <c r="G9986" t="s">
        <v>13737</v>
      </c>
      <c r="H9986">
        <v>0.28799999999999998</v>
      </c>
      <c r="I9986" t="s">
        <v>265</v>
      </c>
      <c r="J9986" t="s">
        <v>242</v>
      </c>
      <c r="K9986" t="s">
        <v>243</v>
      </c>
      <c r="L9986" t="s">
        <v>244</v>
      </c>
      <c r="M9986">
        <v>0</v>
      </c>
      <c r="N9986">
        <v>0.28799999999999998</v>
      </c>
      <c r="O9986" t="s">
        <v>298</v>
      </c>
      <c r="P9986" t="s">
        <v>17724</v>
      </c>
      <c r="Q9986" t="s">
        <v>7122</v>
      </c>
      <c r="R9986" t="s">
        <v>17725</v>
      </c>
      <c r="S9986" t="s">
        <v>270</v>
      </c>
      <c r="T9986" t="b">
        <v>1</v>
      </c>
    </row>
    <row r="9987" spans="1:20" x14ac:dyDescent="0.25">
      <c r="A9987" t="s">
        <v>259</v>
      </c>
      <c r="B9987" t="s">
        <v>260</v>
      </c>
      <c r="C9987" t="s">
        <v>294</v>
      </c>
      <c r="D9987" t="s">
        <v>7120</v>
      </c>
      <c r="E9987" t="s">
        <v>3620</v>
      </c>
      <c r="F9987" t="s">
        <v>13737</v>
      </c>
      <c r="G9987" t="s">
        <v>13737</v>
      </c>
      <c r="H9987">
        <v>0.22800000000000001</v>
      </c>
      <c r="I9987" t="s">
        <v>265</v>
      </c>
      <c r="J9987" t="s">
        <v>242</v>
      </c>
      <c r="K9987" t="s">
        <v>243</v>
      </c>
      <c r="L9987" t="s">
        <v>244</v>
      </c>
      <c r="M9987">
        <v>0</v>
      </c>
      <c r="N9987">
        <v>0.22800000000000001</v>
      </c>
      <c r="O9987" t="s">
        <v>4919</v>
      </c>
      <c r="P9987" t="s">
        <v>17724</v>
      </c>
      <c r="Q9987" t="s">
        <v>7122</v>
      </c>
      <c r="R9987" t="s">
        <v>17725</v>
      </c>
      <c r="S9987" t="s">
        <v>270</v>
      </c>
      <c r="T9987" t="b">
        <v>1</v>
      </c>
    </row>
    <row r="9988" spans="1:20" x14ac:dyDescent="0.25">
      <c r="A9988" t="s">
        <v>259</v>
      </c>
      <c r="B9988" t="s">
        <v>260</v>
      </c>
      <c r="C9988" t="s">
        <v>237</v>
      </c>
      <c r="D9988" t="s">
        <v>1489</v>
      </c>
      <c r="E9988" t="s">
        <v>1490</v>
      </c>
      <c r="F9988" t="s">
        <v>3114</v>
      </c>
      <c r="G9988" t="s">
        <v>3114</v>
      </c>
      <c r="H9988">
        <v>1.1519999999999999</v>
      </c>
      <c r="I9988" t="s">
        <v>265</v>
      </c>
      <c r="J9988" t="s">
        <v>242</v>
      </c>
      <c r="K9988" t="s">
        <v>243</v>
      </c>
      <c r="L9988" t="s">
        <v>244</v>
      </c>
      <c r="M9988">
        <v>0</v>
      </c>
      <c r="N9988">
        <v>1.1519999999999999</v>
      </c>
      <c r="O9988" t="s">
        <v>446</v>
      </c>
      <c r="P9988" t="s">
        <v>17726</v>
      </c>
      <c r="Q9988" t="s">
        <v>1493</v>
      </c>
      <c r="R9988" t="s">
        <v>17727</v>
      </c>
      <c r="S9988" t="s">
        <v>270</v>
      </c>
      <c r="T9988" t="b">
        <v>1</v>
      </c>
    </row>
    <row r="9989" spans="1:20" x14ac:dyDescent="0.25">
      <c r="A9989" t="s">
        <v>259</v>
      </c>
      <c r="B9989" t="s">
        <v>260</v>
      </c>
      <c r="C9989" t="s">
        <v>237</v>
      </c>
      <c r="D9989" t="s">
        <v>4562</v>
      </c>
      <c r="E9989" t="s">
        <v>3787</v>
      </c>
      <c r="F9989" t="s">
        <v>3788</v>
      </c>
      <c r="G9989" t="s">
        <v>3789</v>
      </c>
      <c r="H9989">
        <v>0.18429999999999999</v>
      </c>
      <c r="I9989" t="s">
        <v>265</v>
      </c>
      <c r="J9989" t="s">
        <v>242</v>
      </c>
      <c r="K9989" t="s">
        <v>243</v>
      </c>
      <c r="L9989" t="s">
        <v>244</v>
      </c>
      <c r="M9989">
        <v>0</v>
      </c>
      <c r="N9989">
        <v>0.18429999999999999</v>
      </c>
      <c r="O9989" t="s">
        <v>290</v>
      </c>
      <c r="P9989" t="s">
        <v>17728</v>
      </c>
      <c r="Q9989" t="s">
        <v>4564</v>
      </c>
      <c r="R9989" t="s">
        <v>17729</v>
      </c>
      <c r="S9989" t="s">
        <v>270</v>
      </c>
      <c r="T9989" t="b">
        <v>1</v>
      </c>
    </row>
    <row r="9990" spans="1:20" x14ac:dyDescent="0.25">
      <c r="A9990" t="s">
        <v>259</v>
      </c>
      <c r="B9990" t="s">
        <v>260</v>
      </c>
      <c r="C9990" t="s">
        <v>237</v>
      </c>
      <c r="D9990" t="s">
        <v>943</v>
      </c>
      <c r="E9990" t="s">
        <v>2029</v>
      </c>
      <c r="F9990" t="s">
        <v>17174</v>
      </c>
      <c r="G9990" t="s">
        <v>17174</v>
      </c>
      <c r="H9990">
        <v>4.1859999999999999</v>
      </c>
      <c r="I9990" t="s">
        <v>265</v>
      </c>
      <c r="J9990" t="s">
        <v>242</v>
      </c>
      <c r="K9990" t="s">
        <v>243</v>
      </c>
      <c r="L9990" t="s">
        <v>244</v>
      </c>
      <c r="M9990">
        <v>0</v>
      </c>
      <c r="N9990">
        <v>4.1859999999999999</v>
      </c>
      <c r="O9990" t="s">
        <v>324</v>
      </c>
      <c r="P9990" t="s">
        <v>7910</v>
      </c>
      <c r="Q9990" t="s">
        <v>947</v>
      </c>
      <c r="R9990" t="s">
        <v>17730</v>
      </c>
      <c r="S9990" t="s">
        <v>270</v>
      </c>
      <c r="T9990" t="b">
        <v>1</v>
      </c>
    </row>
    <row r="9991" spans="1:20" x14ac:dyDescent="0.25">
      <c r="A9991" t="s">
        <v>259</v>
      </c>
      <c r="B9991" t="s">
        <v>260</v>
      </c>
      <c r="C9991" t="s">
        <v>294</v>
      </c>
      <c r="D9991" t="s">
        <v>943</v>
      </c>
      <c r="E9991" t="s">
        <v>2029</v>
      </c>
      <c r="F9991" t="s">
        <v>17174</v>
      </c>
      <c r="G9991" t="s">
        <v>17174</v>
      </c>
      <c r="H9991">
        <v>1.21</v>
      </c>
      <c r="I9991" t="s">
        <v>265</v>
      </c>
      <c r="J9991" t="s">
        <v>242</v>
      </c>
      <c r="K9991" t="s">
        <v>243</v>
      </c>
      <c r="L9991" t="s">
        <v>244</v>
      </c>
      <c r="M9991">
        <v>0</v>
      </c>
      <c r="N9991">
        <v>1.21</v>
      </c>
      <c r="O9991" t="s">
        <v>324</v>
      </c>
      <c r="P9991" t="s">
        <v>7910</v>
      </c>
      <c r="Q9991" t="s">
        <v>947</v>
      </c>
      <c r="R9991" t="s">
        <v>17730</v>
      </c>
      <c r="S9991" t="s">
        <v>270</v>
      </c>
      <c r="T9991" t="b">
        <v>1</v>
      </c>
    </row>
    <row r="9992" spans="1:20" x14ac:dyDescent="0.25">
      <c r="A9992" t="s">
        <v>259</v>
      </c>
      <c r="B9992" t="s">
        <v>260</v>
      </c>
      <c r="C9992" t="s">
        <v>237</v>
      </c>
      <c r="D9992" t="s">
        <v>2193</v>
      </c>
      <c r="E9992" t="s">
        <v>1510</v>
      </c>
      <c r="F9992" t="s">
        <v>1510</v>
      </c>
      <c r="G9992" t="s">
        <v>1511</v>
      </c>
      <c r="H9992">
        <v>7.7119999999999997</v>
      </c>
      <c r="I9992" t="s">
        <v>265</v>
      </c>
      <c r="J9992" t="s">
        <v>242</v>
      </c>
      <c r="K9992" t="s">
        <v>243</v>
      </c>
      <c r="L9992" t="s">
        <v>244</v>
      </c>
      <c r="M9992">
        <v>0</v>
      </c>
      <c r="N9992">
        <v>7.7119999999999997</v>
      </c>
      <c r="O9992" t="s">
        <v>660</v>
      </c>
      <c r="P9992" t="s">
        <v>17731</v>
      </c>
      <c r="Q9992" t="s">
        <v>2197</v>
      </c>
      <c r="R9992" t="s">
        <v>17732</v>
      </c>
      <c r="S9992" t="s">
        <v>270</v>
      </c>
      <c r="T9992" t="b">
        <v>1</v>
      </c>
    </row>
    <row r="9993" spans="1:20" x14ac:dyDescent="0.25">
      <c r="A9993" t="s">
        <v>259</v>
      </c>
      <c r="B9993" t="s">
        <v>260</v>
      </c>
      <c r="C9993" t="s">
        <v>294</v>
      </c>
      <c r="D9993" t="s">
        <v>2193</v>
      </c>
      <c r="E9993" t="s">
        <v>1510</v>
      </c>
      <c r="F9993" t="s">
        <v>1510</v>
      </c>
      <c r="G9993" t="s">
        <v>1511</v>
      </c>
      <c r="H9993">
        <v>4.7679999999999998</v>
      </c>
      <c r="I9993" t="s">
        <v>265</v>
      </c>
      <c r="J9993" t="s">
        <v>242</v>
      </c>
      <c r="K9993" t="s">
        <v>243</v>
      </c>
      <c r="L9993" t="s">
        <v>244</v>
      </c>
      <c r="M9993">
        <v>0</v>
      </c>
      <c r="N9993">
        <v>4.7679999999999998</v>
      </c>
      <c r="O9993" t="s">
        <v>660</v>
      </c>
      <c r="P9993" t="s">
        <v>17731</v>
      </c>
      <c r="Q9993" t="s">
        <v>2197</v>
      </c>
      <c r="R9993" t="s">
        <v>17732</v>
      </c>
      <c r="S9993" t="s">
        <v>270</v>
      </c>
      <c r="T9993" t="b">
        <v>1</v>
      </c>
    </row>
    <row r="9994" spans="1:20" x14ac:dyDescent="0.25">
      <c r="A9994" t="s">
        <v>259</v>
      </c>
      <c r="B9994" t="s">
        <v>260</v>
      </c>
      <c r="C9994" t="s">
        <v>237</v>
      </c>
      <c r="D9994" t="s">
        <v>734</v>
      </c>
      <c r="E9994" t="s">
        <v>1917</v>
      </c>
      <c r="F9994" t="s">
        <v>2247</v>
      </c>
      <c r="G9994" t="s">
        <v>2247</v>
      </c>
      <c r="H9994">
        <v>9.6069999999999992E-3</v>
      </c>
      <c r="I9994" t="s">
        <v>265</v>
      </c>
      <c r="J9994" t="s">
        <v>242</v>
      </c>
      <c r="K9994" t="s">
        <v>243</v>
      </c>
      <c r="L9994" t="s">
        <v>244</v>
      </c>
      <c r="M9994">
        <v>0</v>
      </c>
      <c r="N9994">
        <v>9.6069999999999992E-3</v>
      </c>
      <c r="O9994" t="s">
        <v>372</v>
      </c>
      <c r="P9994" t="s">
        <v>17733</v>
      </c>
      <c r="Q9994" t="s">
        <v>738</v>
      </c>
      <c r="R9994" t="s">
        <v>17734</v>
      </c>
      <c r="S9994" t="s">
        <v>270</v>
      </c>
      <c r="T9994" t="b">
        <v>1</v>
      </c>
    </row>
    <row r="9995" spans="1:20" x14ac:dyDescent="0.25">
      <c r="A9995" t="s">
        <v>259</v>
      </c>
      <c r="B9995" t="s">
        <v>260</v>
      </c>
      <c r="C9995" t="s">
        <v>237</v>
      </c>
      <c r="D9995" t="s">
        <v>1428</v>
      </c>
      <c r="E9995" t="s">
        <v>10806</v>
      </c>
      <c r="F9995" t="s">
        <v>11559</v>
      </c>
      <c r="G9995" t="s">
        <v>11559</v>
      </c>
      <c r="H9995">
        <v>0.872</v>
      </c>
      <c r="I9995" t="s">
        <v>265</v>
      </c>
      <c r="J9995" t="s">
        <v>242</v>
      </c>
      <c r="K9995" t="s">
        <v>243</v>
      </c>
      <c r="L9995" t="s">
        <v>244</v>
      </c>
      <c r="M9995">
        <v>0</v>
      </c>
      <c r="N9995">
        <v>0.872</v>
      </c>
      <c r="O9995" t="s">
        <v>1309</v>
      </c>
      <c r="P9995" t="s">
        <v>13575</v>
      </c>
      <c r="Q9995" t="s">
        <v>1432</v>
      </c>
      <c r="R9995" t="s">
        <v>17735</v>
      </c>
      <c r="S9995" t="s">
        <v>270</v>
      </c>
      <c r="T9995" t="b">
        <v>0</v>
      </c>
    </row>
    <row r="9996" spans="1:20" x14ac:dyDescent="0.25">
      <c r="A9996" t="s">
        <v>259</v>
      </c>
      <c r="B9996" t="s">
        <v>260</v>
      </c>
      <c r="C9996" t="s">
        <v>294</v>
      </c>
      <c r="D9996" t="s">
        <v>1428</v>
      </c>
      <c r="E9996" t="s">
        <v>10806</v>
      </c>
      <c r="F9996" t="s">
        <v>11559</v>
      </c>
      <c r="G9996" t="s">
        <v>11559</v>
      </c>
      <c r="H9996">
        <v>0.504</v>
      </c>
      <c r="I9996" t="s">
        <v>265</v>
      </c>
      <c r="J9996" t="s">
        <v>242</v>
      </c>
      <c r="K9996" t="s">
        <v>243</v>
      </c>
      <c r="L9996" t="s">
        <v>244</v>
      </c>
      <c r="M9996">
        <v>0</v>
      </c>
      <c r="N9996">
        <v>0.504</v>
      </c>
      <c r="O9996" t="s">
        <v>1309</v>
      </c>
      <c r="P9996" t="s">
        <v>13575</v>
      </c>
      <c r="Q9996" t="s">
        <v>1432</v>
      </c>
      <c r="R9996" t="s">
        <v>17735</v>
      </c>
      <c r="S9996" t="s">
        <v>270</v>
      </c>
      <c r="T9996" t="b">
        <v>0</v>
      </c>
    </row>
    <row r="9997" spans="1:20" x14ac:dyDescent="0.25">
      <c r="A9997" t="s">
        <v>259</v>
      </c>
      <c r="B9997" t="s">
        <v>260</v>
      </c>
      <c r="C9997" t="s">
        <v>237</v>
      </c>
      <c r="D9997" t="s">
        <v>502</v>
      </c>
      <c r="E9997" t="s">
        <v>4590</v>
      </c>
      <c r="F9997" t="s">
        <v>7582</v>
      </c>
      <c r="G9997" t="s">
        <v>7583</v>
      </c>
      <c r="H9997">
        <v>6.7500000000000004E-2</v>
      </c>
      <c r="I9997" t="s">
        <v>265</v>
      </c>
      <c r="J9997" t="s">
        <v>242</v>
      </c>
      <c r="K9997" t="s">
        <v>243</v>
      </c>
      <c r="L9997" t="s">
        <v>244</v>
      </c>
      <c r="M9997">
        <v>0</v>
      </c>
      <c r="N9997">
        <v>6.7500000000000004E-2</v>
      </c>
      <c r="O9997" t="s">
        <v>310</v>
      </c>
      <c r="P9997" t="s">
        <v>17736</v>
      </c>
      <c r="Q9997" t="s">
        <v>507</v>
      </c>
      <c r="R9997" t="s">
        <v>17737</v>
      </c>
      <c r="S9997" t="s">
        <v>270</v>
      </c>
      <c r="T9997" t="b">
        <v>1</v>
      </c>
    </row>
    <row r="9998" spans="1:20" x14ac:dyDescent="0.25">
      <c r="A9998" t="s">
        <v>259</v>
      </c>
      <c r="B9998" t="s">
        <v>260</v>
      </c>
      <c r="C9998" t="s">
        <v>294</v>
      </c>
      <c r="D9998" t="s">
        <v>502</v>
      </c>
      <c r="E9998" t="s">
        <v>4590</v>
      </c>
      <c r="F9998" t="s">
        <v>7582</v>
      </c>
      <c r="G9998" t="s">
        <v>7583</v>
      </c>
      <c r="H9998">
        <v>1.54E-2</v>
      </c>
      <c r="I9998" t="s">
        <v>265</v>
      </c>
      <c r="J9998" t="s">
        <v>242</v>
      </c>
      <c r="K9998" t="s">
        <v>243</v>
      </c>
      <c r="L9998" t="s">
        <v>244</v>
      </c>
      <c r="M9998">
        <v>0</v>
      </c>
      <c r="N9998">
        <v>1.54E-2</v>
      </c>
      <c r="O9998" t="s">
        <v>310</v>
      </c>
      <c r="P9998" t="s">
        <v>17736</v>
      </c>
      <c r="Q9998" t="s">
        <v>507</v>
      </c>
      <c r="R9998" t="s">
        <v>17737</v>
      </c>
      <c r="S9998" t="s">
        <v>270</v>
      </c>
      <c r="T9998" t="b">
        <v>1</v>
      </c>
    </row>
    <row r="9999" spans="1:20" x14ac:dyDescent="0.25">
      <c r="A9999" t="s">
        <v>259</v>
      </c>
      <c r="B9999" t="s">
        <v>260</v>
      </c>
      <c r="C9999" t="s">
        <v>237</v>
      </c>
      <c r="D9999" t="s">
        <v>8364</v>
      </c>
      <c r="E9999" t="s">
        <v>14479</v>
      </c>
      <c r="F9999" t="s">
        <v>14480</v>
      </c>
      <c r="G9999" t="s">
        <v>14480</v>
      </c>
      <c r="H9999">
        <v>9.1200000000000003E-2</v>
      </c>
      <c r="I9999" t="s">
        <v>265</v>
      </c>
      <c r="J9999" t="s">
        <v>242</v>
      </c>
      <c r="K9999" t="s">
        <v>243</v>
      </c>
      <c r="L9999" t="s">
        <v>244</v>
      </c>
      <c r="M9999">
        <v>0</v>
      </c>
      <c r="N9999">
        <v>9.1200000000000003E-2</v>
      </c>
      <c r="O9999" t="s">
        <v>324</v>
      </c>
      <c r="P9999" t="s">
        <v>17738</v>
      </c>
      <c r="Q9999" t="s">
        <v>8366</v>
      </c>
      <c r="R9999" t="s">
        <v>17739</v>
      </c>
      <c r="S9999" t="s">
        <v>270</v>
      </c>
      <c r="T9999" t="b">
        <v>1</v>
      </c>
    </row>
    <row r="10000" spans="1:20" x14ac:dyDescent="0.25">
      <c r="A10000" t="s">
        <v>259</v>
      </c>
      <c r="B10000" t="s">
        <v>260</v>
      </c>
      <c r="C10000" t="s">
        <v>294</v>
      </c>
      <c r="D10000" t="s">
        <v>8364</v>
      </c>
      <c r="E10000" t="s">
        <v>14479</v>
      </c>
      <c r="F10000" t="s">
        <v>14480</v>
      </c>
      <c r="G10000" t="s">
        <v>14480</v>
      </c>
      <c r="H10000">
        <v>8.3199999999999996E-2</v>
      </c>
      <c r="I10000" t="s">
        <v>265</v>
      </c>
      <c r="J10000" t="s">
        <v>242</v>
      </c>
      <c r="K10000" t="s">
        <v>243</v>
      </c>
      <c r="L10000" t="s">
        <v>244</v>
      </c>
      <c r="M10000">
        <v>0</v>
      </c>
      <c r="N10000">
        <v>8.3199999999999996E-2</v>
      </c>
      <c r="O10000" t="s">
        <v>324</v>
      </c>
      <c r="P10000" t="s">
        <v>17738</v>
      </c>
      <c r="Q10000" t="s">
        <v>8366</v>
      </c>
      <c r="R10000" t="s">
        <v>17739</v>
      </c>
      <c r="S10000" t="s">
        <v>270</v>
      </c>
      <c r="T10000" t="b">
        <v>1</v>
      </c>
    </row>
    <row r="10001" spans="1:20" x14ac:dyDescent="0.25">
      <c r="A10001" t="s">
        <v>259</v>
      </c>
      <c r="B10001" t="s">
        <v>260</v>
      </c>
      <c r="C10001" t="s">
        <v>237</v>
      </c>
      <c r="D10001" t="s">
        <v>1938</v>
      </c>
      <c r="E10001" t="s">
        <v>5963</v>
      </c>
      <c r="F10001" t="s">
        <v>7966</v>
      </c>
      <c r="G10001" t="s">
        <v>7966</v>
      </c>
      <c r="H10001">
        <v>5.04E-2</v>
      </c>
      <c r="I10001" t="s">
        <v>265</v>
      </c>
      <c r="J10001" t="s">
        <v>242</v>
      </c>
      <c r="K10001" t="s">
        <v>243</v>
      </c>
      <c r="L10001" t="s">
        <v>244</v>
      </c>
      <c r="M10001">
        <v>0</v>
      </c>
      <c r="N10001">
        <v>5.04E-2</v>
      </c>
      <c r="O10001" t="s">
        <v>310</v>
      </c>
      <c r="P10001" t="s">
        <v>17740</v>
      </c>
      <c r="Q10001" t="s">
        <v>1942</v>
      </c>
      <c r="R10001" t="s">
        <v>17741</v>
      </c>
      <c r="S10001" t="s">
        <v>270</v>
      </c>
      <c r="T10001" t="b">
        <v>1</v>
      </c>
    </row>
    <row r="10002" spans="1:20" x14ac:dyDescent="0.25">
      <c r="A10002" t="s">
        <v>236</v>
      </c>
      <c r="B10002" t="s">
        <v>335</v>
      </c>
      <c r="C10002" t="s">
        <v>336</v>
      </c>
      <c r="D10002" t="s">
        <v>337</v>
      </c>
      <c r="E10002" t="s">
        <v>17742</v>
      </c>
      <c r="F10002" t="s">
        <v>17743</v>
      </c>
      <c r="G10002" t="s">
        <v>601</v>
      </c>
      <c r="H10002">
        <v>24222</v>
      </c>
      <c r="I10002" t="s">
        <v>341</v>
      </c>
      <c r="J10002" t="s">
        <v>242</v>
      </c>
      <c r="K10002" t="s">
        <v>243</v>
      </c>
      <c r="L10002" t="s">
        <v>244</v>
      </c>
      <c r="M10002">
        <v>0</v>
      </c>
      <c r="N10002">
        <v>24222</v>
      </c>
      <c r="O10002" t="s">
        <v>342</v>
      </c>
      <c r="P10002" t="s">
        <v>4204</v>
      </c>
      <c r="Q10002" t="s">
        <v>344</v>
      </c>
      <c r="R10002" t="s">
        <v>17744</v>
      </c>
      <c r="S10002" t="s">
        <v>346</v>
      </c>
      <c r="T10002" t="b">
        <v>0</v>
      </c>
    </row>
    <row r="10003" spans="1:20" x14ac:dyDescent="0.25">
      <c r="A10003" t="s">
        <v>236</v>
      </c>
      <c r="B10003" t="s">
        <v>335</v>
      </c>
      <c r="C10003" t="s">
        <v>336</v>
      </c>
      <c r="D10003" t="s">
        <v>337</v>
      </c>
      <c r="E10003" t="s">
        <v>17742</v>
      </c>
      <c r="F10003" t="s">
        <v>17743</v>
      </c>
      <c r="G10003" t="s">
        <v>601</v>
      </c>
      <c r="H10003">
        <v>66060</v>
      </c>
      <c r="I10003" t="s">
        <v>341</v>
      </c>
      <c r="J10003" t="s">
        <v>242</v>
      </c>
      <c r="K10003" t="s">
        <v>243</v>
      </c>
      <c r="L10003" t="s">
        <v>244</v>
      </c>
      <c r="M10003">
        <v>0</v>
      </c>
      <c r="N10003">
        <v>66060</v>
      </c>
      <c r="O10003" t="s">
        <v>342</v>
      </c>
      <c r="P10003" t="s">
        <v>4204</v>
      </c>
      <c r="Q10003" t="s">
        <v>344</v>
      </c>
      <c r="R10003" t="s">
        <v>17745</v>
      </c>
      <c r="S10003" t="s">
        <v>346</v>
      </c>
      <c r="T10003" t="b">
        <v>0</v>
      </c>
    </row>
    <row r="10004" spans="1:20" x14ac:dyDescent="0.25">
      <c r="A10004" t="s">
        <v>259</v>
      </c>
      <c r="B10004" t="s">
        <v>260</v>
      </c>
      <c r="C10004" t="s">
        <v>237</v>
      </c>
      <c r="D10004" t="s">
        <v>287</v>
      </c>
      <c r="E10004" t="s">
        <v>1902</v>
      </c>
      <c r="F10004" t="s">
        <v>12221</v>
      </c>
      <c r="G10004" t="s">
        <v>12221</v>
      </c>
      <c r="H10004">
        <v>6.694</v>
      </c>
      <c r="I10004" t="s">
        <v>265</v>
      </c>
      <c r="J10004" t="s">
        <v>242</v>
      </c>
      <c r="K10004" t="s">
        <v>243</v>
      </c>
      <c r="L10004" t="s">
        <v>244</v>
      </c>
      <c r="M10004">
        <v>0</v>
      </c>
      <c r="N10004">
        <v>6.694</v>
      </c>
      <c r="O10004" t="s">
        <v>290</v>
      </c>
      <c r="P10004" t="s">
        <v>17746</v>
      </c>
      <c r="Q10004" t="s">
        <v>292</v>
      </c>
      <c r="R10004" t="s">
        <v>17747</v>
      </c>
      <c r="S10004" t="s">
        <v>270</v>
      </c>
      <c r="T10004" t="b">
        <v>1</v>
      </c>
    </row>
    <row r="10005" spans="1:20" x14ac:dyDescent="0.25">
      <c r="A10005" t="s">
        <v>259</v>
      </c>
      <c r="B10005" t="s">
        <v>260</v>
      </c>
      <c r="C10005" t="s">
        <v>294</v>
      </c>
      <c r="D10005" t="s">
        <v>287</v>
      </c>
      <c r="E10005" t="s">
        <v>1902</v>
      </c>
      <c r="F10005" t="s">
        <v>12221</v>
      </c>
      <c r="G10005" t="s">
        <v>12221</v>
      </c>
      <c r="H10005">
        <v>1.728</v>
      </c>
      <c r="I10005" t="s">
        <v>265</v>
      </c>
      <c r="J10005" t="s">
        <v>242</v>
      </c>
      <c r="K10005" t="s">
        <v>243</v>
      </c>
      <c r="L10005" t="s">
        <v>244</v>
      </c>
      <c r="M10005">
        <v>0</v>
      </c>
      <c r="N10005">
        <v>1.728</v>
      </c>
      <c r="O10005" t="s">
        <v>290</v>
      </c>
      <c r="P10005" t="s">
        <v>17746</v>
      </c>
      <c r="Q10005" t="s">
        <v>292</v>
      </c>
      <c r="R10005" t="s">
        <v>17747</v>
      </c>
      <c r="S10005" t="s">
        <v>270</v>
      </c>
      <c r="T10005" t="b">
        <v>1</v>
      </c>
    </row>
    <row r="10006" spans="1:20" x14ac:dyDescent="0.25">
      <c r="A10006" t="s">
        <v>259</v>
      </c>
      <c r="B10006" t="s">
        <v>260</v>
      </c>
      <c r="C10006" t="s">
        <v>237</v>
      </c>
      <c r="D10006" t="s">
        <v>2443</v>
      </c>
      <c r="E10006" t="s">
        <v>7114</v>
      </c>
      <c r="F10006" t="s">
        <v>7114</v>
      </c>
      <c r="G10006" t="s">
        <v>9578</v>
      </c>
      <c r="H10006">
        <v>0.192</v>
      </c>
      <c r="I10006" t="s">
        <v>265</v>
      </c>
      <c r="J10006" t="s">
        <v>242</v>
      </c>
      <c r="K10006" t="s">
        <v>243</v>
      </c>
      <c r="L10006" t="s">
        <v>244</v>
      </c>
      <c r="M10006">
        <v>0</v>
      </c>
      <c r="N10006">
        <v>0.192</v>
      </c>
      <c r="O10006" t="s">
        <v>324</v>
      </c>
      <c r="P10006" t="s">
        <v>17748</v>
      </c>
      <c r="Q10006" t="s">
        <v>2448</v>
      </c>
      <c r="R10006" t="s">
        <v>17749</v>
      </c>
      <c r="S10006" t="s">
        <v>270</v>
      </c>
      <c r="T10006" t="b">
        <v>1</v>
      </c>
    </row>
    <row r="10007" spans="1:20" x14ac:dyDescent="0.25">
      <c r="A10007" t="s">
        <v>259</v>
      </c>
      <c r="B10007" t="s">
        <v>260</v>
      </c>
      <c r="C10007" t="s">
        <v>336</v>
      </c>
      <c r="D10007" t="s">
        <v>2443</v>
      </c>
      <c r="E10007" t="s">
        <v>7114</v>
      </c>
      <c r="F10007" t="s">
        <v>7114</v>
      </c>
      <c r="G10007" t="s">
        <v>9578</v>
      </c>
      <c r="H10007">
        <v>992</v>
      </c>
      <c r="I10007" t="s">
        <v>265</v>
      </c>
      <c r="J10007" t="s">
        <v>242</v>
      </c>
      <c r="K10007" t="s">
        <v>243</v>
      </c>
      <c r="L10007" t="s">
        <v>244</v>
      </c>
      <c r="M10007">
        <v>0</v>
      </c>
      <c r="N10007">
        <v>992</v>
      </c>
      <c r="O10007" t="s">
        <v>324</v>
      </c>
      <c r="P10007" t="s">
        <v>17748</v>
      </c>
      <c r="Q10007" t="s">
        <v>2448</v>
      </c>
      <c r="R10007" t="s">
        <v>17750</v>
      </c>
      <c r="S10007" t="s">
        <v>270</v>
      </c>
      <c r="T10007" t="b">
        <v>1</v>
      </c>
    </row>
    <row r="10008" spans="1:20" x14ac:dyDescent="0.25">
      <c r="A10008" t="s">
        <v>259</v>
      </c>
      <c r="B10008" t="s">
        <v>260</v>
      </c>
      <c r="C10008" t="s">
        <v>336</v>
      </c>
      <c r="D10008" t="s">
        <v>2443</v>
      </c>
      <c r="E10008" t="s">
        <v>7114</v>
      </c>
      <c r="F10008" t="s">
        <v>7114</v>
      </c>
      <c r="G10008" t="s">
        <v>9578</v>
      </c>
      <c r="H10008">
        <v>1917</v>
      </c>
      <c r="I10008" t="s">
        <v>265</v>
      </c>
      <c r="J10008" t="s">
        <v>242</v>
      </c>
      <c r="K10008" t="s">
        <v>243</v>
      </c>
      <c r="L10008" t="s">
        <v>244</v>
      </c>
      <c r="M10008">
        <v>0</v>
      </c>
      <c r="N10008">
        <v>1917</v>
      </c>
      <c r="O10008" t="s">
        <v>324</v>
      </c>
      <c r="P10008" t="s">
        <v>17748</v>
      </c>
      <c r="Q10008" t="s">
        <v>2448</v>
      </c>
      <c r="R10008" t="s">
        <v>17751</v>
      </c>
      <c r="S10008" t="s">
        <v>270</v>
      </c>
      <c r="T10008" t="b">
        <v>1</v>
      </c>
    </row>
    <row r="10009" spans="1:20" x14ac:dyDescent="0.25">
      <c r="A10009" t="s">
        <v>259</v>
      </c>
      <c r="B10009" t="s">
        <v>260</v>
      </c>
      <c r="C10009" t="s">
        <v>237</v>
      </c>
      <c r="D10009" t="s">
        <v>463</v>
      </c>
      <c r="E10009" t="s">
        <v>7750</v>
      </c>
      <c r="F10009" t="s">
        <v>17256</v>
      </c>
      <c r="G10009" t="s">
        <v>17257</v>
      </c>
      <c r="H10009">
        <v>0.192</v>
      </c>
      <c r="I10009" t="s">
        <v>265</v>
      </c>
      <c r="J10009" t="s">
        <v>242</v>
      </c>
      <c r="K10009" t="s">
        <v>243</v>
      </c>
      <c r="L10009" t="s">
        <v>244</v>
      </c>
      <c r="M10009">
        <v>0</v>
      </c>
      <c r="N10009">
        <v>0.192</v>
      </c>
      <c r="O10009" t="s">
        <v>324</v>
      </c>
      <c r="P10009" t="s">
        <v>7050</v>
      </c>
      <c r="Q10009" t="s">
        <v>468</v>
      </c>
      <c r="R10009" t="s">
        <v>17752</v>
      </c>
      <c r="S10009" t="s">
        <v>270</v>
      </c>
      <c r="T10009" t="b">
        <v>1</v>
      </c>
    </row>
    <row r="10010" spans="1:20" x14ac:dyDescent="0.25">
      <c r="A10010" t="s">
        <v>259</v>
      </c>
      <c r="B10010" t="s">
        <v>260</v>
      </c>
      <c r="C10010" t="s">
        <v>336</v>
      </c>
      <c r="D10010" t="s">
        <v>463</v>
      </c>
      <c r="E10010" t="s">
        <v>7750</v>
      </c>
      <c r="F10010" t="s">
        <v>17256</v>
      </c>
      <c r="G10010" t="s">
        <v>17257</v>
      </c>
      <c r="H10010">
        <v>989</v>
      </c>
      <c r="I10010" t="s">
        <v>265</v>
      </c>
      <c r="J10010" t="s">
        <v>242</v>
      </c>
      <c r="K10010" t="s">
        <v>243</v>
      </c>
      <c r="L10010" t="s">
        <v>244</v>
      </c>
      <c r="M10010">
        <v>0</v>
      </c>
      <c r="N10010">
        <v>989</v>
      </c>
      <c r="O10010" t="s">
        <v>324</v>
      </c>
      <c r="P10010" t="s">
        <v>7050</v>
      </c>
      <c r="Q10010" t="s">
        <v>468</v>
      </c>
      <c r="R10010" t="s">
        <v>17753</v>
      </c>
      <c r="S10010" t="s">
        <v>270</v>
      </c>
      <c r="T10010" t="b">
        <v>1</v>
      </c>
    </row>
    <row r="10011" spans="1:20" x14ac:dyDescent="0.25">
      <c r="A10011" t="s">
        <v>259</v>
      </c>
      <c r="B10011" t="s">
        <v>260</v>
      </c>
      <c r="C10011" t="s">
        <v>336</v>
      </c>
      <c r="D10011" t="s">
        <v>463</v>
      </c>
      <c r="E10011" t="s">
        <v>7750</v>
      </c>
      <c r="F10011" t="s">
        <v>17256</v>
      </c>
      <c r="G10011" t="s">
        <v>17257</v>
      </c>
      <c r="H10011">
        <v>1897</v>
      </c>
      <c r="I10011" t="s">
        <v>265</v>
      </c>
      <c r="J10011" t="s">
        <v>242</v>
      </c>
      <c r="K10011" t="s">
        <v>243</v>
      </c>
      <c r="L10011" t="s">
        <v>244</v>
      </c>
      <c r="M10011">
        <v>0</v>
      </c>
      <c r="N10011">
        <v>1897</v>
      </c>
      <c r="O10011" t="s">
        <v>324</v>
      </c>
      <c r="P10011" t="s">
        <v>7050</v>
      </c>
      <c r="Q10011" t="s">
        <v>468</v>
      </c>
      <c r="R10011" t="s">
        <v>17754</v>
      </c>
      <c r="S10011" t="s">
        <v>270</v>
      </c>
      <c r="T10011" t="b">
        <v>1</v>
      </c>
    </row>
    <row r="10012" spans="1:20" x14ac:dyDescent="0.25">
      <c r="A10012" t="s">
        <v>259</v>
      </c>
      <c r="B10012" t="s">
        <v>260</v>
      </c>
      <c r="C10012" t="s">
        <v>237</v>
      </c>
      <c r="D10012" t="s">
        <v>450</v>
      </c>
      <c r="E10012" t="s">
        <v>2918</v>
      </c>
      <c r="F10012" t="s">
        <v>14231</v>
      </c>
      <c r="G10012" t="s">
        <v>14231</v>
      </c>
      <c r="H10012">
        <v>4.5330000000000004</v>
      </c>
      <c r="I10012" t="s">
        <v>265</v>
      </c>
      <c r="J10012" t="s">
        <v>242</v>
      </c>
      <c r="K10012" t="s">
        <v>243</v>
      </c>
      <c r="L10012" t="s">
        <v>244</v>
      </c>
      <c r="M10012">
        <v>0</v>
      </c>
      <c r="N10012">
        <v>4.5330000000000004</v>
      </c>
      <c r="O10012" t="s">
        <v>331</v>
      </c>
      <c r="P10012" t="s">
        <v>17755</v>
      </c>
      <c r="Q10012" t="s">
        <v>453</v>
      </c>
      <c r="R10012" t="s">
        <v>17756</v>
      </c>
      <c r="S10012" t="s">
        <v>270</v>
      </c>
      <c r="T10012" t="b">
        <v>1</v>
      </c>
    </row>
    <row r="10013" spans="1:20" x14ac:dyDescent="0.25">
      <c r="A10013" t="s">
        <v>259</v>
      </c>
      <c r="B10013" t="s">
        <v>260</v>
      </c>
      <c r="C10013" t="s">
        <v>294</v>
      </c>
      <c r="D10013" t="s">
        <v>450</v>
      </c>
      <c r="E10013" t="s">
        <v>2918</v>
      </c>
      <c r="F10013" t="s">
        <v>14231</v>
      </c>
      <c r="G10013" t="s">
        <v>14231</v>
      </c>
      <c r="H10013">
        <v>1.383</v>
      </c>
      <c r="I10013" t="s">
        <v>265</v>
      </c>
      <c r="J10013" t="s">
        <v>242</v>
      </c>
      <c r="K10013" t="s">
        <v>243</v>
      </c>
      <c r="L10013" t="s">
        <v>244</v>
      </c>
      <c r="M10013">
        <v>0</v>
      </c>
      <c r="N10013">
        <v>1.383</v>
      </c>
      <c r="O10013" t="s">
        <v>324</v>
      </c>
      <c r="P10013" t="s">
        <v>17755</v>
      </c>
      <c r="Q10013" t="s">
        <v>453</v>
      </c>
      <c r="R10013" t="s">
        <v>17756</v>
      </c>
      <c r="S10013" t="s">
        <v>270</v>
      </c>
      <c r="T10013" t="b">
        <v>1</v>
      </c>
    </row>
    <row r="10014" spans="1:20" x14ac:dyDescent="0.25">
      <c r="A10014" t="s">
        <v>259</v>
      </c>
      <c r="B10014" t="s">
        <v>260</v>
      </c>
      <c r="C10014" t="s">
        <v>237</v>
      </c>
      <c r="D10014" t="s">
        <v>2549</v>
      </c>
      <c r="E10014" t="s">
        <v>1724</v>
      </c>
      <c r="F10014" t="s">
        <v>1725</v>
      </c>
      <c r="G10014" t="s">
        <v>1726</v>
      </c>
      <c r="H10014">
        <v>0.346829</v>
      </c>
      <c r="I10014" t="s">
        <v>265</v>
      </c>
      <c r="J10014" t="s">
        <v>242</v>
      </c>
      <c r="K10014" t="s">
        <v>243</v>
      </c>
      <c r="L10014" t="s">
        <v>244</v>
      </c>
      <c r="M10014">
        <v>0</v>
      </c>
      <c r="N10014">
        <v>0.346829</v>
      </c>
      <c r="O10014" t="s">
        <v>372</v>
      </c>
      <c r="P10014" t="s">
        <v>17757</v>
      </c>
      <c r="Q10014" t="s">
        <v>2554</v>
      </c>
      <c r="R10014" t="s">
        <v>17758</v>
      </c>
      <c r="S10014" t="s">
        <v>270</v>
      </c>
      <c r="T10014" t="b">
        <v>1</v>
      </c>
    </row>
    <row r="10015" spans="1:20" x14ac:dyDescent="0.25">
      <c r="A10015" t="s">
        <v>259</v>
      </c>
      <c r="B10015" t="s">
        <v>260</v>
      </c>
      <c r="C10015" t="s">
        <v>237</v>
      </c>
      <c r="D10015" t="s">
        <v>943</v>
      </c>
      <c r="E10015" t="s">
        <v>1358</v>
      </c>
      <c r="F10015" t="s">
        <v>1359</v>
      </c>
      <c r="G10015" t="s">
        <v>1359</v>
      </c>
      <c r="H10015">
        <v>0.69799999999999995</v>
      </c>
      <c r="I10015" t="s">
        <v>265</v>
      </c>
      <c r="J10015" t="s">
        <v>242</v>
      </c>
      <c r="K10015" t="s">
        <v>243</v>
      </c>
      <c r="L10015" t="s">
        <v>244</v>
      </c>
      <c r="M10015">
        <v>0</v>
      </c>
      <c r="N10015">
        <v>0.69799999999999995</v>
      </c>
      <c r="O10015" t="s">
        <v>324</v>
      </c>
      <c r="P10015" t="s">
        <v>11183</v>
      </c>
      <c r="Q10015" t="s">
        <v>947</v>
      </c>
      <c r="R10015" t="s">
        <v>17759</v>
      </c>
      <c r="S10015" t="s">
        <v>270</v>
      </c>
      <c r="T10015" t="b">
        <v>0</v>
      </c>
    </row>
    <row r="10016" spans="1:20" x14ac:dyDescent="0.25">
      <c r="A10016" t="s">
        <v>259</v>
      </c>
      <c r="B10016" t="s">
        <v>260</v>
      </c>
      <c r="C10016" t="s">
        <v>294</v>
      </c>
      <c r="D10016" t="s">
        <v>943</v>
      </c>
      <c r="E10016" t="s">
        <v>1358</v>
      </c>
      <c r="F10016" t="s">
        <v>1359</v>
      </c>
      <c r="G10016" t="s">
        <v>1359</v>
      </c>
      <c r="H10016">
        <v>0.20200000000000001</v>
      </c>
      <c r="I10016" t="s">
        <v>265</v>
      </c>
      <c r="J10016" t="s">
        <v>242</v>
      </c>
      <c r="K10016" t="s">
        <v>243</v>
      </c>
      <c r="L10016" t="s">
        <v>244</v>
      </c>
      <c r="M10016">
        <v>0</v>
      </c>
      <c r="N10016">
        <v>0.20200000000000001</v>
      </c>
      <c r="O10016" t="s">
        <v>324</v>
      </c>
      <c r="P10016" t="s">
        <v>11183</v>
      </c>
      <c r="Q10016" t="s">
        <v>947</v>
      </c>
      <c r="R10016" t="s">
        <v>17759</v>
      </c>
      <c r="S10016" t="s">
        <v>270</v>
      </c>
      <c r="T10016" t="b">
        <v>0</v>
      </c>
    </row>
    <row r="10017" spans="1:20" x14ac:dyDescent="0.25">
      <c r="A10017" t="s">
        <v>259</v>
      </c>
      <c r="B10017" t="s">
        <v>260</v>
      </c>
      <c r="C10017" t="s">
        <v>237</v>
      </c>
      <c r="D10017" t="s">
        <v>1268</v>
      </c>
      <c r="E10017" t="s">
        <v>13499</v>
      </c>
      <c r="F10017" t="s">
        <v>17760</v>
      </c>
      <c r="G10017" t="s">
        <v>17761</v>
      </c>
      <c r="H10017">
        <v>1.4239999999999999</v>
      </c>
      <c r="I10017" t="s">
        <v>265</v>
      </c>
      <c r="J10017" t="s">
        <v>242</v>
      </c>
      <c r="K10017" t="s">
        <v>243</v>
      </c>
      <c r="L10017" t="s">
        <v>244</v>
      </c>
      <c r="M10017">
        <v>0</v>
      </c>
      <c r="N10017">
        <v>1.4239999999999999</v>
      </c>
      <c r="O10017" t="s">
        <v>446</v>
      </c>
      <c r="P10017" t="s">
        <v>17762</v>
      </c>
      <c r="Q10017" t="s">
        <v>1273</v>
      </c>
      <c r="R10017" t="s">
        <v>17763</v>
      </c>
      <c r="S10017" t="s">
        <v>270</v>
      </c>
      <c r="T10017" t="b">
        <v>1</v>
      </c>
    </row>
    <row r="10018" spans="1:20" x14ac:dyDescent="0.25">
      <c r="A10018" t="s">
        <v>259</v>
      </c>
      <c r="B10018" t="s">
        <v>260</v>
      </c>
      <c r="C10018" t="s">
        <v>294</v>
      </c>
      <c r="D10018" t="s">
        <v>1268</v>
      </c>
      <c r="E10018" t="s">
        <v>13499</v>
      </c>
      <c r="F10018" t="s">
        <v>17760</v>
      </c>
      <c r="G10018" t="s">
        <v>17761</v>
      </c>
      <c r="H10018">
        <v>0.68799999999999994</v>
      </c>
      <c r="I10018" t="s">
        <v>265</v>
      </c>
      <c r="J10018" t="s">
        <v>242</v>
      </c>
      <c r="K10018" t="s">
        <v>243</v>
      </c>
      <c r="L10018" t="s">
        <v>244</v>
      </c>
      <c r="M10018">
        <v>0</v>
      </c>
      <c r="N10018">
        <v>0.68799999999999994</v>
      </c>
      <c r="O10018" t="s">
        <v>446</v>
      </c>
      <c r="P10018" t="s">
        <v>17762</v>
      </c>
      <c r="Q10018" t="s">
        <v>1273</v>
      </c>
      <c r="R10018" t="s">
        <v>17763</v>
      </c>
      <c r="S10018" t="s">
        <v>270</v>
      </c>
      <c r="T10018" t="b">
        <v>1</v>
      </c>
    </row>
    <row r="10019" spans="1:20" x14ac:dyDescent="0.25">
      <c r="A10019" t="s">
        <v>236</v>
      </c>
      <c r="B10019" t="s">
        <v>236</v>
      </c>
      <c r="C10019" t="s">
        <v>237</v>
      </c>
      <c r="D10019" t="s">
        <v>2924</v>
      </c>
      <c r="F10019" t="s">
        <v>426</v>
      </c>
      <c r="G10019" t="s">
        <v>2590</v>
      </c>
      <c r="H10019">
        <v>0.1348</v>
      </c>
      <c r="I10019" t="s">
        <v>241</v>
      </c>
      <c r="J10019" t="s">
        <v>242</v>
      </c>
      <c r="K10019" t="s">
        <v>243</v>
      </c>
      <c r="L10019" t="s">
        <v>244</v>
      </c>
      <c r="M10019">
        <v>0</v>
      </c>
      <c r="N10019">
        <v>0.1348</v>
      </c>
      <c r="O10019" t="s">
        <v>562</v>
      </c>
      <c r="P10019" t="s">
        <v>17764</v>
      </c>
      <c r="Q10019" t="s">
        <v>2927</v>
      </c>
      <c r="R10019" t="s">
        <v>2928</v>
      </c>
      <c r="S10019" t="s">
        <v>249</v>
      </c>
      <c r="T10019" t="b">
        <v>1</v>
      </c>
    </row>
    <row r="10020" spans="1:20" x14ac:dyDescent="0.25">
      <c r="A10020" t="s">
        <v>259</v>
      </c>
      <c r="B10020" t="s">
        <v>260</v>
      </c>
      <c r="C10020" t="s">
        <v>237</v>
      </c>
      <c r="D10020" t="s">
        <v>1786</v>
      </c>
      <c r="E10020" t="s">
        <v>4027</v>
      </c>
      <c r="F10020" t="s">
        <v>12151</v>
      </c>
      <c r="G10020" t="s">
        <v>12151</v>
      </c>
      <c r="H10020">
        <v>1.1245309999999999</v>
      </c>
      <c r="I10020" t="s">
        <v>265</v>
      </c>
      <c r="J10020" t="s">
        <v>242</v>
      </c>
      <c r="K10020" t="s">
        <v>243</v>
      </c>
      <c r="L10020" t="s">
        <v>244</v>
      </c>
      <c r="M10020">
        <v>0</v>
      </c>
      <c r="N10020">
        <v>1.1245309999999999</v>
      </c>
      <c r="O10020" t="s">
        <v>372</v>
      </c>
      <c r="P10020" t="s">
        <v>17765</v>
      </c>
      <c r="Q10020" t="s">
        <v>1790</v>
      </c>
      <c r="R10020" t="s">
        <v>17766</v>
      </c>
      <c r="S10020" t="s">
        <v>270</v>
      </c>
      <c r="T10020" t="b">
        <v>1</v>
      </c>
    </row>
    <row r="10021" spans="1:20" x14ac:dyDescent="0.25">
      <c r="A10021" t="s">
        <v>259</v>
      </c>
      <c r="B10021" t="s">
        <v>260</v>
      </c>
      <c r="C10021" t="s">
        <v>294</v>
      </c>
      <c r="D10021" t="s">
        <v>1786</v>
      </c>
      <c r="E10021" t="s">
        <v>4027</v>
      </c>
      <c r="F10021" t="s">
        <v>12151</v>
      </c>
      <c r="G10021" t="s">
        <v>12151</v>
      </c>
      <c r="H10021">
        <v>0.4032</v>
      </c>
      <c r="I10021" t="s">
        <v>265</v>
      </c>
      <c r="J10021" t="s">
        <v>242</v>
      </c>
      <c r="K10021" t="s">
        <v>243</v>
      </c>
      <c r="L10021" t="s">
        <v>244</v>
      </c>
      <c r="M10021">
        <v>0</v>
      </c>
      <c r="N10021">
        <v>0.4032</v>
      </c>
      <c r="O10021" t="s">
        <v>372</v>
      </c>
      <c r="P10021" t="s">
        <v>17765</v>
      </c>
      <c r="Q10021" t="s">
        <v>1790</v>
      </c>
      <c r="R10021" t="s">
        <v>17766</v>
      </c>
      <c r="S10021" t="s">
        <v>270</v>
      </c>
      <c r="T10021" t="b">
        <v>1</v>
      </c>
    </row>
    <row r="10022" spans="1:20" x14ac:dyDescent="0.25">
      <c r="A10022" t="s">
        <v>259</v>
      </c>
      <c r="B10022" t="s">
        <v>260</v>
      </c>
      <c r="C10022" t="s">
        <v>237</v>
      </c>
      <c r="D10022" t="s">
        <v>4934</v>
      </c>
      <c r="E10022" t="s">
        <v>2355</v>
      </c>
      <c r="F10022" t="s">
        <v>5513</v>
      </c>
      <c r="G10022" t="s">
        <v>5514</v>
      </c>
      <c r="H10022">
        <v>0.499</v>
      </c>
      <c r="I10022" t="s">
        <v>265</v>
      </c>
      <c r="J10022" t="s">
        <v>242</v>
      </c>
      <c r="K10022" t="s">
        <v>243</v>
      </c>
      <c r="L10022" t="s">
        <v>244</v>
      </c>
      <c r="M10022">
        <v>0</v>
      </c>
      <c r="N10022">
        <v>0.499</v>
      </c>
      <c r="O10022" t="s">
        <v>518</v>
      </c>
      <c r="P10022" t="s">
        <v>17767</v>
      </c>
      <c r="Q10022" t="s">
        <v>4939</v>
      </c>
      <c r="R10022" t="s">
        <v>17768</v>
      </c>
      <c r="S10022" t="s">
        <v>270</v>
      </c>
      <c r="T10022" t="b">
        <v>1</v>
      </c>
    </row>
    <row r="10023" spans="1:20" x14ac:dyDescent="0.25">
      <c r="A10023" t="s">
        <v>259</v>
      </c>
      <c r="B10023" t="s">
        <v>260</v>
      </c>
      <c r="C10023" t="s">
        <v>237</v>
      </c>
      <c r="D10023" t="s">
        <v>891</v>
      </c>
      <c r="E10023" t="s">
        <v>9524</v>
      </c>
      <c r="F10023" t="s">
        <v>9524</v>
      </c>
      <c r="G10023" t="s">
        <v>14821</v>
      </c>
      <c r="H10023">
        <v>1.8080000000000001</v>
      </c>
      <c r="I10023" t="s">
        <v>265</v>
      </c>
      <c r="J10023" t="s">
        <v>242</v>
      </c>
      <c r="K10023" t="s">
        <v>243</v>
      </c>
      <c r="L10023" t="s">
        <v>244</v>
      </c>
      <c r="M10023">
        <v>0</v>
      </c>
      <c r="N10023">
        <v>1.8080000000000001</v>
      </c>
      <c r="O10023" t="s">
        <v>324</v>
      </c>
      <c r="P10023" t="s">
        <v>17769</v>
      </c>
      <c r="Q10023" t="s">
        <v>895</v>
      </c>
      <c r="R10023" t="s">
        <v>17770</v>
      </c>
      <c r="S10023" t="s">
        <v>270</v>
      </c>
      <c r="T10023" t="b">
        <v>1</v>
      </c>
    </row>
    <row r="10024" spans="1:20" x14ac:dyDescent="0.25">
      <c r="A10024" t="s">
        <v>259</v>
      </c>
      <c r="B10024" t="s">
        <v>260</v>
      </c>
      <c r="C10024" t="s">
        <v>336</v>
      </c>
      <c r="D10024" t="s">
        <v>891</v>
      </c>
      <c r="E10024" t="s">
        <v>9524</v>
      </c>
      <c r="F10024" t="s">
        <v>9524</v>
      </c>
      <c r="G10024" t="s">
        <v>14821</v>
      </c>
      <c r="H10024">
        <v>9344</v>
      </c>
      <c r="I10024" t="s">
        <v>265</v>
      </c>
      <c r="J10024" t="s">
        <v>242</v>
      </c>
      <c r="K10024" t="s">
        <v>243</v>
      </c>
      <c r="L10024" t="s">
        <v>244</v>
      </c>
      <c r="M10024">
        <v>0</v>
      </c>
      <c r="N10024">
        <v>9344</v>
      </c>
      <c r="O10024" t="s">
        <v>324</v>
      </c>
      <c r="P10024" t="s">
        <v>17769</v>
      </c>
      <c r="Q10024" t="s">
        <v>895</v>
      </c>
      <c r="R10024" t="s">
        <v>17771</v>
      </c>
      <c r="S10024" t="s">
        <v>270</v>
      </c>
      <c r="T10024" t="b">
        <v>1</v>
      </c>
    </row>
    <row r="10025" spans="1:20" x14ac:dyDescent="0.25">
      <c r="A10025" t="s">
        <v>259</v>
      </c>
      <c r="B10025" t="s">
        <v>260</v>
      </c>
      <c r="C10025" t="s">
        <v>336</v>
      </c>
      <c r="D10025" t="s">
        <v>891</v>
      </c>
      <c r="E10025" t="s">
        <v>9524</v>
      </c>
      <c r="F10025" t="s">
        <v>9524</v>
      </c>
      <c r="G10025" t="s">
        <v>14821</v>
      </c>
      <c r="H10025">
        <v>18055</v>
      </c>
      <c r="I10025" t="s">
        <v>265</v>
      </c>
      <c r="J10025" t="s">
        <v>242</v>
      </c>
      <c r="K10025" t="s">
        <v>243</v>
      </c>
      <c r="L10025" t="s">
        <v>244</v>
      </c>
      <c r="M10025">
        <v>0</v>
      </c>
      <c r="N10025">
        <v>18055</v>
      </c>
      <c r="O10025" t="s">
        <v>324</v>
      </c>
      <c r="P10025" t="s">
        <v>17769</v>
      </c>
      <c r="Q10025" t="s">
        <v>895</v>
      </c>
      <c r="R10025" t="s">
        <v>17772</v>
      </c>
      <c r="S10025" t="s">
        <v>270</v>
      </c>
      <c r="T10025" t="b">
        <v>1</v>
      </c>
    </row>
    <row r="10026" spans="1:20" x14ac:dyDescent="0.25">
      <c r="A10026" t="s">
        <v>259</v>
      </c>
      <c r="B10026" t="s">
        <v>260</v>
      </c>
      <c r="C10026" t="s">
        <v>237</v>
      </c>
      <c r="D10026" t="s">
        <v>1382</v>
      </c>
      <c r="E10026" t="s">
        <v>8885</v>
      </c>
      <c r="F10026" t="s">
        <v>17773</v>
      </c>
      <c r="G10026" t="s">
        <v>17774</v>
      </c>
      <c r="H10026">
        <v>6.0574000000000003E-2</v>
      </c>
      <c r="I10026" t="s">
        <v>265</v>
      </c>
      <c r="J10026" t="s">
        <v>242</v>
      </c>
      <c r="K10026" t="s">
        <v>243</v>
      </c>
      <c r="L10026" t="s">
        <v>244</v>
      </c>
      <c r="M10026">
        <v>0</v>
      </c>
      <c r="N10026">
        <v>6.0574000000000003E-2</v>
      </c>
      <c r="O10026" t="s">
        <v>372</v>
      </c>
      <c r="P10026" t="s">
        <v>17775</v>
      </c>
      <c r="Q10026" t="s">
        <v>1387</v>
      </c>
      <c r="R10026" t="s">
        <v>17776</v>
      </c>
      <c r="S10026" t="s">
        <v>270</v>
      </c>
      <c r="T10026" t="b">
        <v>1</v>
      </c>
    </row>
    <row r="10027" spans="1:20" x14ac:dyDescent="0.25">
      <c r="A10027" t="s">
        <v>259</v>
      </c>
      <c r="B10027" t="s">
        <v>260</v>
      </c>
      <c r="C10027" t="s">
        <v>294</v>
      </c>
      <c r="D10027" t="s">
        <v>1382</v>
      </c>
      <c r="E10027" t="s">
        <v>8885</v>
      </c>
      <c r="F10027" t="s">
        <v>17773</v>
      </c>
      <c r="G10027" t="s">
        <v>17774</v>
      </c>
      <c r="H10027">
        <v>2.1676999999999998E-2</v>
      </c>
      <c r="I10027" t="s">
        <v>265</v>
      </c>
      <c r="J10027" t="s">
        <v>242</v>
      </c>
      <c r="K10027" t="s">
        <v>243</v>
      </c>
      <c r="L10027" t="s">
        <v>244</v>
      </c>
      <c r="M10027">
        <v>0</v>
      </c>
      <c r="N10027">
        <v>2.1676999999999998E-2</v>
      </c>
      <c r="O10027" t="s">
        <v>372</v>
      </c>
      <c r="P10027" t="s">
        <v>17775</v>
      </c>
      <c r="Q10027" t="s">
        <v>1387</v>
      </c>
      <c r="R10027" t="s">
        <v>17776</v>
      </c>
      <c r="S10027" t="s">
        <v>270</v>
      </c>
      <c r="T10027" t="b">
        <v>1</v>
      </c>
    </row>
    <row r="10028" spans="1:20" x14ac:dyDescent="0.25">
      <c r="A10028" t="s">
        <v>259</v>
      </c>
      <c r="B10028" t="s">
        <v>382</v>
      </c>
      <c r="C10028" t="s">
        <v>237</v>
      </c>
      <c r="D10028" t="s">
        <v>4224</v>
      </c>
      <c r="E10028" t="s">
        <v>7390</v>
      </c>
      <c r="F10028" t="s">
        <v>7391</v>
      </c>
      <c r="G10028" t="s">
        <v>7391</v>
      </c>
      <c r="H10028">
        <v>1.544</v>
      </c>
      <c r="I10028" t="s">
        <v>265</v>
      </c>
      <c r="J10028" t="s">
        <v>242</v>
      </c>
      <c r="K10028" t="s">
        <v>243</v>
      </c>
      <c r="L10028" t="s">
        <v>244</v>
      </c>
      <c r="M10028">
        <v>0</v>
      </c>
      <c r="N10028">
        <v>1.544</v>
      </c>
      <c r="O10028" t="s">
        <v>386</v>
      </c>
      <c r="P10028" t="s">
        <v>17777</v>
      </c>
      <c r="Q10028" t="s">
        <v>4227</v>
      </c>
      <c r="R10028" t="s">
        <v>17778</v>
      </c>
      <c r="S10028" t="s">
        <v>390</v>
      </c>
      <c r="T10028" t="b">
        <v>1</v>
      </c>
    </row>
    <row r="10029" spans="1:20" x14ac:dyDescent="0.25">
      <c r="A10029" t="s">
        <v>259</v>
      </c>
      <c r="B10029" t="s">
        <v>382</v>
      </c>
      <c r="C10029" t="s">
        <v>294</v>
      </c>
      <c r="D10029" t="s">
        <v>4224</v>
      </c>
      <c r="E10029" t="s">
        <v>7390</v>
      </c>
      <c r="F10029" t="s">
        <v>7391</v>
      </c>
      <c r="G10029" t="s">
        <v>7391</v>
      </c>
      <c r="H10029">
        <v>0.85399999999999998</v>
      </c>
      <c r="I10029" t="s">
        <v>265</v>
      </c>
      <c r="J10029" t="s">
        <v>242</v>
      </c>
      <c r="K10029" t="s">
        <v>243</v>
      </c>
      <c r="L10029" t="s">
        <v>244</v>
      </c>
      <c r="M10029">
        <v>0</v>
      </c>
      <c r="N10029">
        <v>0.85399999999999998</v>
      </c>
      <c r="O10029" t="s">
        <v>386</v>
      </c>
      <c r="P10029" t="s">
        <v>17777</v>
      </c>
      <c r="Q10029" t="s">
        <v>4227</v>
      </c>
      <c r="R10029" t="s">
        <v>17778</v>
      </c>
      <c r="S10029" t="s">
        <v>390</v>
      </c>
      <c r="T10029" t="b">
        <v>1</v>
      </c>
    </row>
    <row r="10030" spans="1:20" x14ac:dyDescent="0.25">
      <c r="A10030" t="s">
        <v>259</v>
      </c>
      <c r="B10030" t="s">
        <v>260</v>
      </c>
      <c r="C10030" t="s">
        <v>237</v>
      </c>
      <c r="D10030" t="s">
        <v>956</v>
      </c>
      <c r="E10030" t="s">
        <v>8555</v>
      </c>
      <c r="F10030" t="s">
        <v>8556</v>
      </c>
      <c r="G10030" t="s">
        <v>8556</v>
      </c>
      <c r="H10030">
        <v>3.7759999999999998</v>
      </c>
      <c r="I10030" t="s">
        <v>265</v>
      </c>
      <c r="J10030" t="s">
        <v>242</v>
      </c>
      <c r="K10030" t="s">
        <v>243</v>
      </c>
      <c r="L10030" t="s">
        <v>244</v>
      </c>
      <c r="M10030">
        <v>0</v>
      </c>
      <c r="N10030">
        <v>3.7759999999999998</v>
      </c>
      <c r="O10030" t="s">
        <v>324</v>
      </c>
      <c r="P10030" t="s">
        <v>17779</v>
      </c>
      <c r="Q10030" t="s">
        <v>960</v>
      </c>
      <c r="R10030" t="s">
        <v>17780</v>
      </c>
      <c r="S10030" t="s">
        <v>270</v>
      </c>
      <c r="T10030" t="b">
        <v>1</v>
      </c>
    </row>
    <row r="10031" spans="1:20" x14ac:dyDescent="0.25">
      <c r="A10031" t="s">
        <v>259</v>
      </c>
      <c r="B10031" t="s">
        <v>260</v>
      </c>
      <c r="C10031" t="s">
        <v>294</v>
      </c>
      <c r="D10031" t="s">
        <v>956</v>
      </c>
      <c r="E10031" t="s">
        <v>8555</v>
      </c>
      <c r="F10031" t="s">
        <v>8556</v>
      </c>
      <c r="G10031" t="s">
        <v>8556</v>
      </c>
      <c r="H10031">
        <v>2.3039999999999998</v>
      </c>
      <c r="I10031" t="s">
        <v>265</v>
      </c>
      <c r="J10031" t="s">
        <v>242</v>
      </c>
      <c r="K10031" t="s">
        <v>243</v>
      </c>
      <c r="L10031" t="s">
        <v>244</v>
      </c>
      <c r="M10031">
        <v>0</v>
      </c>
      <c r="N10031">
        <v>2.3039999999999998</v>
      </c>
      <c r="O10031" t="s">
        <v>324</v>
      </c>
      <c r="P10031" t="s">
        <v>17779</v>
      </c>
      <c r="Q10031" t="s">
        <v>960</v>
      </c>
      <c r="R10031" t="s">
        <v>17780</v>
      </c>
      <c r="S10031" t="s">
        <v>270</v>
      </c>
      <c r="T10031" t="b">
        <v>1</v>
      </c>
    </row>
    <row r="10032" spans="1:20" x14ac:dyDescent="0.25">
      <c r="A10032" t="s">
        <v>259</v>
      </c>
      <c r="B10032" t="s">
        <v>260</v>
      </c>
      <c r="C10032" t="s">
        <v>237</v>
      </c>
      <c r="D10032" t="s">
        <v>2011</v>
      </c>
      <c r="E10032" t="s">
        <v>3942</v>
      </c>
      <c r="F10032" t="s">
        <v>4553</v>
      </c>
      <c r="G10032" t="s">
        <v>4554</v>
      </c>
      <c r="H10032">
        <v>0.60222399999999998</v>
      </c>
      <c r="I10032" t="s">
        <v>265</v>
      </c>
      <c r="J10032" t="s">
        <v>242</v>
      </c>
      <c r="K10032" t="s">
        <v>243</v>
      </c>
      <c r="L10032" t="s">
        <v>244</v>
      </c>
      <c r="M10032">
        <v>0</v>
      </c>
      <c r="N10032">
        <v>0.60222399999999998</v>
      </c>
      <c r="O10032" t="s">
        <v>446</v>
      </c>
      <c r="P10032" t="s">
        <v>17781</v>
      </c>
      <c r="Q10032" t="s">
        <v>2016</v>
      </c>
      <c r="R10032" t="s">
        <v>17782</v>
      </c>
      <c r="S10032" t="s">
        <v>270</v>
      </c>
      <c r="T10032" t="b">
        <v>1</v>
      </c>
    </row>
    <row r="10033" spans="1:20" x14ac:dyDescent="0.25">
      <c r="A10033" t="s">
        <v>259</v>
      </c>
      <c r="B10033" t="s">
        <v>260</v>
      </c>
      <c r="C10033" t="s">
        <v>294</v>
      </c>
      <c r="D10033" t="s">
        <v>2011</v>
      </c>
      <c r="E10033" t="s">
        <v>3942</v>
      </c>
      <c r="F10033" t="s">
        <v>4553</v>
      </c>
      <c r="G10033" t="s">
        <v>4554</v>
      </c>
      <c r="H10033">
        <v>0.29204200000000002</v>
      </c>
      <c r="I10033" t="s">
        <v>265</v>
      </c>
      <c r="J10033" t="s">
        <v>242</v>
      </c>
      <c r="K10033" t="s">
        <v>243</v>
      </c>
      <c r="L10033" t="s">
        <v>244</v>
      </c>
      <c r="M10033">
        <v>0</v>
      </c>
      <c r="N10033">
        <v>0.29204200000000002</v>
      </c>
      <c r="O10033" t="s">
        <v>372</v>
      </c>
      <c r="P10033" t="s">
        <v>17781</v>
      </c>
      <c r="Q10033" t="s">
        <v>2016</v>
      </c>
      <c r="R10033" t="s">
        <v>17782</v>
      </c>
      <c r="S10033" t="s">
        <v>270</v>
      </c>
      <c r="T10033" t="b">
        <v>1</v>
      </c>
    </row>
    <row r="10034" spans="1:20" x14ac:dyDescent="0.25">
      <c r="A10034" t="s">
        <v>236</v>
      </c>
      <c r="B10034" t="s">
        <v>236</v>
      </c>
      <c r="C10034" t="s">
        <v>237</v>
      </c>
      <c r="D10034" t="s">
        <v>314</v>
      </c>
      <c r="E10034" t="s">
        <v>251</v>
      </c>
      <c r="F10034" t="s">
        <v>252</v>
      </c>
      <c r="G10034" t="s">
        <v>14679</v>
      </c>
      <c r="H10034">
        <v>5.0000000000000001E-3</v>
      </c>
      <c r="I10034" t="s">
        <v>241</v>
      </c>
      <c r="J10034" t="s">
        <v>242</v>
      </c>
      <c r="K10034" t="s">
        <v>243</v>
      </c>
      <c r="L10034" t="s">
        <v>244</v>
      </c>
      <c r="M10034">
        <v>0</v>
      </c>
      <c r="N10034">
        <v>5.0000000000000001E-3</v>
      </c>
      <c r="O10034" t="s">
        <v>298</v>
      </c>
      <c r="P10034" t="s">
        <v>17783</v>
      </c>
      <c r="Q10034" t="s">
        <v>318</v>
      </c>
      <c r="R10034" t="s">
        <v>3196</v>
      </c>
      <c r="S10034" t="s">
        <v>249</v>
      </c>
      <c r="T10034" t="b">
        <v>1</v>
      </c>
    </row>
    <row r="10035" spans="1:20" x14ac:dyDescent="0.25">
      <c r="A10035" t="s">
        <v>259</v>
      </c>
      <c r="B10035" t="s">
        <v>260</v>
      </c>
      <c r="C10035" t="s">
        <v>237</v>
      </c>
      <c r="D10035" t="s">
        <v>969</v>
      </c>
      <c r="E10035" t="s">
        <v>3164</v>
      </c>
      <c r="F10035" t="s">
        <v>2189</v>
      </c>
      <c r="G10035" t="s">
        <v>2189</v>
      </c>
      <c r="H10035">
        <v>3.0449999999999999</v>
      </c>
      <c r="I10035" t="s">
        <v>265</v>
      </c>
      <c r="J10035" t="s">
        <v>242</v>
      </c>
      <c r="K10035" t="s">
        <v>243</v>
      </c>
      <c r="L10035" t="s">
        <v>244</v>
      </c>
      <c r="M10035">
        <v>0</v>
      </c>
      <c r="N10035">
        <v>3.0449999999999999</v>
      </c>
      <c r="O10035" t="s">
        <v>324</v>
      </c>
      <c r="P10035" t="s">
        <v>17784</v>
      </c>
      <c r="Q10035" t="s">
        <v>973</v>
      </c>
      <c r="R10035" t="s">
        <v>17785</v>
      </c>
      <c r="S10035" t="s">
        <v>270</v>
      </c>
      <c r="T10035" t="b">
        <v>1</v>
      </c>
    </row>
    <row r="10036" spans="1:20" x14ac:dyDescent="0.25">
      <c r="A10036" t="s">
        <v>259</v>
      </c>
      <c r="B10036" t="s">
        <v>260</v>
      </c>
      <c r="C10036" t="s">
        <v>336</v>
      </c>
      <c r="D10036" t="s">
        <v>969</v>
      </c>
      <c r="E10036" t="s">
        <v>3164</v>
      </c>
      <c r="F10036" t="s">
        <v>2189</v>
      </c>
      <c r="G10036" t="s">
        <v>2189</v>
      </c>
      <c r="H10036">
        <v>15762</v>
      </c>
      <c r="I10036" t="s">
        <v>265</v>
      </c>
      <c r="J10036" t="s">
        <v>242</v>
      </c>
      <c r="K10036" t="s">
        <v>243</v>
      </c>
      <c r="L10036" t="s">
        <v>244</v>
      </c>
      <c r="M10036">
        <v>0</v>
      </c>
      <c r="N10036">
        <v>15762</v>
      </c>
      <c r="O10036" t="s">
        <v>324</v>
      </c>
      <c r="P10036" t="s">
        <v>17784</v>
      </c>
      <c r="Q10036" t="s">
        <v>973</v>
      </c>
      <c r="R10036" t="s">
        <v>17786</v>
      </c>
      <c r="S10036" t="s">
        <v>270</v>
      </c>
      <c r="T10036" t="b">
        <v>1</v>
      </c>
    </row>
    <row r="10037" spans="1:20" x14ac:dyDescent="0.25">
      <c r="A10037" t="s">
        <v>259</v>
      </c>
      <c r="B10037" t="s">
        <v>260</v>
      </c>
      <c r="C10037" t="s">
        <v>336</v>
      </c>
      <c r="D10037" t="s">
        <v>969</v>
      </c>
      <c r="E10037" t="s">
        <v>3164</v>
      </c>
      <c r="F10037" t="s">
        <v>2189</v>
      </c>
      <c r="G10037" t="s">
        <v>2189</v>
      </c>
      <c r="H10037">
        <v>29330</v>
      </c>
      <c r="I10037" t="s">
        <v>265</v>
      </c>
      <c r="J10037" t="s">
        <v>242</v>
      </c>
      <c r="K10037" t="s">
        <v>243</v>
      </c>
      <c r="L10037" t="s">
        <v>244</v>
      </c>
      <c r="M10037">
        <v>0</v>
      </c>
      <c r="N10037">
        <v>29330</v>
      </c>
      <c r="O10037" t="s">
        <v>324</v>
      </c>
      <c r="P10037" t="s">
        <v>17784</v>
      </c>
      <c r="Q10037" t="s">
        <v>973</v>
      </c>
      <c r="R10037" t="s">
        <v>17787</v>
      </c>
      <c r="S10037" t="s">
        <v>270</v>
      </c>
      <c r="T10037" t="b">
        <v>1</v>
      </c>
    </row>
    <row r="10038" spans="1:20" x14ac:dyDescent="0.25">
      <c r="A10038" t="s">
        <v>259</v>
      </c>
      <c r="B10038" t="s">
        <v>260</v>
      </c>
      <c r="C10038" t="s">
        <v>237</v>
      </c>
      <c r="D10038" t="s">
        <v>470</v>
      </c>
      <c r="E10038" t="s">
        <v>5104</v>
      </c>
      <c r="F10038" t="s">
        <v>5105</v>
      </c>
      <c r="G10038" t="s">
        <v>5105</v>
      </c>
      <c r="H10038">
        <v>6.0410000000000004</v>
      </c>
      <c r="I10038" t="s">
        <v>265</v>
      </c>
      <c r="J10038" t="s">
        <v>242</v>
      </c>
      <c r="K10038" t="s">
        <v>243</v>
      </c>
      <c r="L10038" t="s">
        <v>244</v>
      </c>
      <c r="M10038">
        <v>0</v>
      </c>
      <c r="N10038">
        <v>6.0410000000000004</v>
      </c>
      <c r="O10038" t="s">
        <v>283</v>
      </c>
      <c r="P10038" t="s">
        <v>17788</v>
      </c>
      <c r="Q10038" t="s">
        <v>474</v>
      </c>
      <c r="R10038" t="s">
        <v>17789</v>
      </c>
      <c r="S10038" t="s">
        <v>270</v>
      </c>
      <c r="T10038" t="b">
        <v>1</v>
      </c>
    </row>
    <row r="10039" spans="1:20" x14ac:dyDescent="0.25">
      <c r="A10039" t="s">
        <v>259</v>
      </c>
      <c r="B10039" t="s">
        <v>260</v>
      </c>
      <c r="C10039" t="s">
        <v>336</v>
      </c>
      <c r="D10039" t="s">
        <v>470</v>
      </c>
      <c r="E10039" t="s">
        <v>5104</v>
      </c>
      <c r="F10039" t="s">
        <v>5105</v>
      </c>
      <c r="G10039" t="s">
        <v>5105</v>
      </c>
      <c r="H10039">
        <v>30777</v>
      </c>
      <c r="I10039" t="s">
        <v>265</v>
      </c>
      <c r="J10039" t="s">
        <v>242</v>
      </c>
      <c r="K10039" t="s">
        <v>243</v>
      </c>
      <c r="L10039" t="s">
        <v>244</v>
      </c>
      <c r="M10039">
        <v>0</v>
      </c>
      <c r="N10039">
        <v>30777</v>
      </c>
      <c r="O10039" t="s">
        <v>476</v>
      </c>
      <c r="P10039" t="s">
        <v>17788</v>
      </c>
      <c r="Q10039" t="s">
        <v>474</v>
      </c>
      <c r="R10039" t="s">
        <v>17790</v>
      </c>
      <c r="S10039" t="s">
        <v>270</v>
      </c>
      <c r="T10039" t="b">
        <v>1</v>
      </c>
    </row>
    <row r="10040" spans="1:20" x14ac:dyDescent="0.25">
      <c r="A10040" t="s">
        <v>259</v>
      </c>
      <c r="B10040" t="s">
        <v>260</v>
      </c>
      <c r="C10040" t="s">
        <v>336</v>
      </c>
      <c r="D10040" t="s">
        <v>470</v>
      </c>
      <c r="E10040" t="s">
        <v>5104</v>
      </c>
      <c r="F10040" t="s">
        <v>5105</v>
      </c>
      <c r="G10040" t="s">
        <v>5105</v>
      </c>
      <c r="H10040">
        <v>44578</v>
      </c>
      <c r="I10040" t="s">
        <v>265</v>
      </c>
      <c r="J10040" t="s">
        <v>242</v>
      </c>
      <c r="K10040" t="s">
        <v>243</v>
      </c>
      <c r="L10040" t="s">
        <v>244</v>
      </c>
      <c r="M10040">
        <v>0</v>
      </c>
      <c r="N10040">
        <v>44578</v>
      </c>
      <c r="O10040" t="s">
        <v>476</v>
      </c>
      <c r="P10040" t="s">
        <v>17788</v>
      </c>
      <c r="Q10040" t="s">
        <v>474</v>
      </c>
      <c r="R10040" t="s">
        <v>17791</v>
      </c>
      <c r="S10040" t="s">
        <v>270</v>
      </c>
      <c r="T10040" t="b">
        <v>1</v>
      </c>
    </row>
    <row r="10041" spans="1:20" x14ac:dyDescent="0.25">
      <c r="A10041" t="s">
        <v>259</v>
      </c>
      <c r="B10041" t="s">
        <v>260</v>
      </c>
      <c r="C10041" t="s">
        <v>237</v>
      </c>
      <c r="D10041" t="s">
        <v>943</v>
      </c>
      <c r="E10041" t="s">
        <v>3468</v>
      </c>
      <c r="F10041" t="s">
        <v>3469</v>
      </c>
      <c r="G10041" t="s">
        <v>3469</v>
      </c>
      <c r="H10041">
        <v>0.28095799999999999</v>
      </c>
      <c r="I10041" t="s">
        <v>265</v>
      </c>
      <c r="J10041" t="s">
        <v>242</v>
      </c>
      <c r="K10041" t="s">
        <v>243</v>
      </c>
      <c r="L10041" t="s">
        <v>244</v>
      </c>
      <c r="M10041">
        <v>0</v>
      </c>
      <c r="N10041">
        <v>0.28095799999999999</v>
      </c>
      <c r="O10041" t="s">
        <v>372</v>
      </c>
      <c r="P10041" t="s">
        <v>17792</v>
      </c>
      <c r="Q10041" t="s">
        <v>947</v>
      </c>
      <c r="R10041" t="s">
        <v>17793</v>
      </c>
      <c r="S10041" t="s">
        <v>270</v>
      </c>
      <c r="T10041" t="b">
        <v>1</v>
      </c>
    </row>
    <row r="10042" spans="1:20" x14ac:dyDescent="0.25">
      <c r="A10042" t="s">
        <v>259</v>
      </c>
      <c r="B10042" t="s">
        <v>260</v>
      </c>
      <c r="C10042" t="s">
        <v>294</v>
      </c>
      <c r="D10042" t="s">
        <v>943</v>
      </c>
      <c r="E10042" t="s">
        <v>3468</v>
      </c>
      <c r="F10042" t="s">
        <v>3469</v>
      </c>
      <c r="G10042" t="s">
        <v>3469</v>
      </c>
      <c r="H10042">
        <v>0.113803</v>
      </c>
      <c r="I10042" t="s">
        <v>265</v>
      </c>
      <c r="J10042" t="s">
        <v>242</v>
      </c>
      <c r="K10042" t="s">
        <v>243</v>
      </c>
      <c r="L10042" t="s">
        <v>244</v>
      </c>
      <c r="M10042">
        <v>0</v>
      </c>
      <c r="N10042">
        <v>0.113803</v>
      </c>
      <c r="O10042" t="s">
        <v>372</v>
      </c>
      <c r="P10042" t="s">
        <v>17792</v>
      </c>
      <c r="Q10042" t="s">
        <v>947</v>
      </c>
      <c r="R10042" t="s">
        <v>17793</v>
      </c>
      <c r="S10042" t="s">
        <v>270</v>
      </c>
      <c r="T10042" t="b">
        <v>1</v>
      </c>
    </row>
    <row r="10043" spans="1:20" x14ac:dyDescent="0.25">
      <c r="A10043" t="s">
        <v>259</v>
      </c>
      <c r="B10043" t="s">
        <v>260</v>
      </c>
      <c r="C10043" t="s">
        <v>237</v>
      </c>
      <c r="D10043" t="s">
        <v>1015</v>
      </c>
      <c r="E10043" t="s">
        <v>1016</v>
      </c>
      <c r="F10043" t="s">
        <v>14328</v>
      </c>
      <c r="G10043" t="s">
        <v>14328</v>
      </c>
      <c r="H10043">
        <v>0.154</v>
      </c>
      <c r="I10043" t="s">
        <v>265</v>
      </c>
      <c r="J10043" t="s">
        <v>242</v>
      </c>
      <c r="K10043" t="s">
        <v>243</v>
      </c>
      <c r="L10043" t="s">
        <v>244</v>
      </c>
      <c r="M10043">
        <v>0</v>
      </c>
      <c r="N10043">
        <v>0.154</v>
      </c>
      <c r="O10043" t="s">
        <v>2659</v>
      </c>
      <c r="P10043" t="s">
        <v>13778</v>
      </c>
      <c r="Q10043" t="s">
        <v>1019</v>
      </c>
      <c r="R10043" t="s">
        <v>17794</v>
      </c>
      <c r="S10043" t="s">
        <v>270</v>
      </c>
      <c r="T10043" t="b">
        <v>0</v>
      </c>
    </row>
    <row r="10044" spans="1:20" x14ac:dyDescent="0.25">
      <c r="A10044" t="s">
        <v>259</v>
      </c>
      <c r="B10044" t="s">
        <v>260</v>
      </c>
      <c r="C10044" t="s">
        <v>336</v>
      </c>
      <c r="D10044" t="s">
        <v>1015</v>
      </c>
      <c r="E10044" t="s">
        <v>1016</v>
      </c>
      <c r="F10044" t="s">
        <v>14328</v>
      </c>
      <c r="G10044" t="s">
        <v>14328</v>
      </c>
      <c r="H10044">
        <v>713</v>
      </c>
      <c r="I10044" t="s">
        <v>265</v>
      </c>
      <c r="J10044" t="s">
        <v>242</v>
      </c>
      <c r="K10044" t="s">
        <v>243</v>
      </c>
      <c r="L10044" t="s">
        <v>244</v>
      </c>
      <c r="M10044">
        <v>0</v>
      </c>
      <c r="N10044">
        <v>713</v>
      </c>
      <c r="O10044" t="s">
        <v>1212</v>
      </c>
      <c r="P10044" t="s">
        <v>13778</v>
      </c>
      <c r="Q10044" t="s">
        <v>1019</v>
      </c>
      <c r="R10044" t="s">
        <v>17795</v>
      </c>
      <c r="S10044" t="s">
        <v>270</v>
      </c>
      <c r="T10044" t="b">
        <v>0</v>
      </c>
    </row>
    <row r="10045" spans="1:20" x14ac:dyDescent="0.25">
      <c r="A10045" t="s">
        <v>259</v>
      </c>
      <c r="B10045" t="s">
        <v>260</v>
      </c>
      <c r="C10045" t="s">
        <v>336</v>
      </c>
      <c r="D10045" t="s">
        <v>1015</v>
      </c>
      <c r="E10045" t="s">
        <v>1016</v>
      </c>
      <c r="F10045" t="s">
        <v>14328</v>
      </c>
      <c r="G10045" t="s">
        <v>14328</v>
      </c>
      <c r="H10045">
        <v>1373</v>
      </c>
      <c r="I10045" t="s">
        <v>265</v>
      </c>
      <c r="J10045" t="s">
        <v>242</v>
      </c>
      <c r="K10045" t="s">
        <v>243</v>
      </c>
      <c r="L10045" t="s">
        <v>244</v>
      </c>
      <c r="M10045">
        <v>0</v>
      </c>
      <c r="N10045">
        <v>1373</v>
      </c>
      <c r="O10045" t="s">
        <v>1212</v>
      </c>
      <c r="P10045" t="s">
        <v>13778</v>
      </c>
      <c r="Q10045" t="s">
        <v>1019</v>
      </c>
      <c r="R10045" t="s">
        <v>17796</v>
      </c>
      <c r="S10045" t="s">
        <v>270</v>
      </c>
      <c r="T10045" t="b">
        <v>0</v>
      </c>
    </row>
    <row r="10046" spans="1:20" x14ac:dyDescent="0.25">
      <c r="A10046" t="s">
        <v>259</v>
      </c>
      <c r="B10046" t="s">
        <v>260</v>
      </c>
      <c r="C10046" t="s">
        <v>237</v>
      </c>
      <c r="D10046" t="s">
        <v>2292</v>
      </c>
      <c r="E10046" t="s">
        <v>3925</v>
      </c>
      <c r="F10046" t="s">
        <v>17797</v>
      </c>
      <c r="G10046" t="s">
        <v>17798</v>
      </c>
      <c r="H10046">
        <v>4.1200000000000001E-2</v>
      </c>
      <c r="I10046" t="s">
        <v>265</v>
      </c>
      <c r="J10046" t="s">
        <v>242</v>
      </c>
      <c r="K10046" t="s">
        <v>243</v>
      </c>
      <c r="L10046" t="s">
        <v>244</v>
      </c>
      <c r="M10046">
        <v>0</v>
      </c>
      <c r="N10046">
        <v>4.1200000000000001E-2</v>
      </c>
      <c r="O10046" t="s">
        <v>266</v>
      </c>
      <c r="P10046" t="s">
        <v>17799</v>
      </c>
      <c r="Q10046" t="s">
        <v>2297</v>
      </c>
      <c r="R10046" t="s">
        <v>17800</v>
      </c>
      <c r="S10046" t="s">
        <v>270</v>
      </c>
      <c r="T10046" t="b">
        <v>1</v>
      </c>
    </row>
    <row r="10047" spans="1:20" x14ac:dyDescent="0.25">
      <c r="A10047" t="s">
        <v>259</v>
      </c>
      <c r="B10047" t="s">
        <v>260</v>
      </c>
      <c r="C10047" t="s">
        <v>237</v>
      </c>
      <c r="D10047" t="s">
        <v>4818</v>
      </c>
      <c r="E10047" t="s">
        <v>6035</v>
      </c>
      <c r="F10047" t="s">
        <v>6036</v>
      </c>
      <c r="G10047" t="s">
        <v>6037</v>
      </c>
      <c r="H10047">
        <v>1.8180000000000001</v>
      </c>
      <c r="I10047" t="s">
        <v>265</v>
      </c>
      <c r="J10047" t="s">
        <v>242</v>
      </c>
      <c r="K10047" t="s">
        <v>243</v>
      </c>
      <c r="L10047" t="s">
        <v>244</v>
      </c>
      <c r="M10047">
        <v>0</v>
      </c>
      <c r="N10047">
        <v>1.8180000000000001</v>
      </c>
      <c r="O10047" t="s">
        <v>518</v>
      </c>
      <c r="P10047" t="s">
        <v>17801</v>
      </c>
      <c r="Q10047" t="s">
        <v>4820</v>
      </c>
      <c r="R10047" t="s">
        <v>17802</v>
      </c>
      <c r="S10047" t="s">
        <v>270</v>
      </c>
      <c r="T10047" t="b">
        <v>1</v>
      </c>
    </row>
    <row r="10048" spans="1:20" x14ac:dyDescent="0.25">
      <c r="A10048" t="s">
        <v>259</v>
      </c>
      <c r="B10048" t="s">
        <v>260</v>
      </c>
      <c r="C10048" t="s">
        <v>294</v>
      </c>
      <c r="D10048" t="s">
        <v>4818</v>
      </c>
      <c r="E10048" t="s">
        <v>6035</v>
      </c>
      <c r="F10048" t="s">
        <v>6036</v>
      </c>
      <c r="G10048" t="s">
        <v>6037</v>
      </c>
      <c r="H10048">
        <v>0.61399999999999999</v>
      </c>
      <c r="I10048" t="s">
        <v>265</v>
      </c>
      <c r="J10048" t="s">
        <v>242</v>
      </c>
      <c r="K10048" t="s">
        <v>243</v>
      </c>
      <c r="L10048" t="s">
        <v>244</v>
      </c>
      <c r="M10048">
        <v>0</v>
      </c>
      <c r="N10048">
        <v>0.61399999999999999</v>
      </c>
      <c r="O10048" t="s">
        <v>518</v>
      </c>
      <c r="P10048" t="s">
        <v>17801</v>
      </c>
      <c r="Q10048" t="s">
        <v>4820</v>
      </c>
      <c r="R10048" t="s">
        <v>17802</v>
      </c>
      <c r="S10048" t="s">
        <v>270</v>
      </c>
      <c r="T10048" t="b">
        <v>1</v>
      </c>
    </row>
    <row r="10049" spans="1:20" x14ac:dyDescent="0.25">
      <c r="A10049" t="s">
        <v>236</v>
      </c>
      <c r="B10049" t="s">
        <v>236</v>
      </c>
      <c r="C10049" t="s">
        <v>237</v>
      </c>
      <c r="D10049" t="s">
        <v>314</v>
      </c>
      <c r="E10049" t="s">
        <v>251</v>
      </c>
      <c r="F10049" t="s">
        <v>252</v>
      </c>
      <c r="G10049" t="s">
        <v>2610</v>
      </c>
      <c r="H10049">
        <v>0.36</v>
      </c>
      <c r="I10049" t="s">
        <v>254</v>
      </c>
      <c r="J10049" t="s">
        <v>242</v>
      </c>
      <c r="K10049" t="s">
        <v>243</v>
      </c>
      <c r="L10049" t="s">
        <v>244</v>
      </c>
      <c r="M10049">
        <v>0</v>
      </c>
      <c r="N10049">
        <v>0.36</v>
      </c>
      <c r="O10049" t="s">
        <v>255</v>
      </c>
      <c r="P10049" t="s">
        <v>17803</v>
      </c>
      <c r="Q10049" t="s">
        <v>318</v>
      </c>
      <c r="R10049" t="s">
        <v>3196</v>
      </c>
      <c r="S10049" t="s">
        <v>249</v>
      </c>
      <c r="T10049" t="b">
        <v>1</v>
      </c>
    </row>
    <row r="10050" spans="1:20" x14ac:dyDescent="0.25">
      <c r="A10050" t="s">
        <v>259</v>
      </c>
      <c r="B10050" t="s">
        <v>260</v>
      </c>
      <c r="C10050" t="s">
        <v>237</v>
      </c>
      <c r="D10050" t="s">
        <v>8364</v>
      </c>
      <c r="E10050" t="s">
        <v>17804</v>
      </c>
      <c r="F10050" t="s">
        <v>17805</v>
      </c>
      <c r="G10050" t="s">
        <v>17805</v>
      </c>
      <c r="H10050">
        <v>1.4E-2</v>
      </c>
      <c r="I10050" t="s">
        <v>265</v>
      </c>
      <c r="J10050" t="s">
        <v>242</v>
      </c>
      <c r="K10050" t="s">
        <v>243</v>
      </c>
      <c r="L10050" t="s">
        <v>244</v>
      </c>
      <c r="M10050">
        <v>0</v>
      </c>
      <c r="N10050">
        <v>1.4E-2</v>
      </c>
      <c r="O10050" t="s">
        <v>324</v>
      </c>
      <c r="P10050" t="s">
        <v>17806</v>
      </c>
      <c r="Q10050" t="s">
        <v>8366</v>
      </c>
      <c r="R10050" t="s">
        <v>17807</v>
      </c>
      <c r="S10050" t="s">
        <v>270</v>
      </c>
      <c r="T10050" t="b">
        <v>1</v>
      </c>
    </row>
    <row r="10051" spans="1:20" x14ac:dyDescent="0.25">
      <c r="A10051" t="s">
        <v>259</v>
      </c>
      <c r="B10051" t="s">
        <v>260</v>
      </c>
      <c r="C10051" t="s">
        <v>294</v>
      </c>
      <c r="D10051" t="s">
        <v>8364</v>
      </c>
      <c r="E10051" t="s">
        <v>17804</v>
      </c>
      <c r="F10051" t="s">
        <v>17805</v>
      </c>
      <c r="G10051" t="s">
        <v>17805</v>
      </c>
      <c r="H10051">
        <v>1.04E-2</v>
      </c>
      <c r="I10051" t="s">
        <v>265</v>
      </c>
      <c r="J10051" t="s">
        <v>242</v>
      </c>
      <c r="K10051" t="s">
        <v>243</v>
      </c>
      <c r="L10051" t="s">
        <v>244</v>
      </c>
      <c r="M10051">
        <v>0</v>
      </c>
      <c r="N10051">
        <v>1.04E-2</v>
      </c>
      <c r="O10051" t="s">
        <v>324</v>
      </c>
      <c r="P10051" t="s">
        <v>17806</v>
      </c>
      <c r="Q10051" t="s">
        <v>8366</v>
      </c>
      <c r="R10051" t="s">
        <v>17807</v>
      </c>
      <c r="S10051" t="s">
        <v>270</v>
      </c>
      <c r="T10051" t="b">
        <v>1</v>
      </c>
    </row>
    <row r="10052" spans="1:20" x14ac:dyDescent="0.25">
      <c r="A10052" t="s">
        <v>259</v>
      </c>
      <c r="B10052" t="s">
        <v>260</v>
      </c>
      <c r="C10052" t="s">
        <v>237</v>
      </c>
      <c r="D10052" t="s">
        <v>677</v>
      </c>
      <c r="E10052" t="s">
        <v>2071</v>
      </c>
      <c r="F10052" t="s">
        <v>2929</v>
      </c>
      <c r="G10052" t="s">
        <v>2929</v>
      </c>
      <c r="H10052">
        <v>6.976</v>
      </c>
      <c r="I10052" t="s">
        <v>265</v>
      </c>
      <c r="J10052" t="s">
        <v>242</v>
      </c>
      <c r="K10052" t="s">
        <v>243</v>
      </c>
      <c r="L10052" t="s">
        <v>244</v>
      </c>
      <c r="M10052">
        <v>0</v>
      </c>
      <c r="N10052">
        <v>6.976</v>
      </c>
      <c r="O10052" t="s">
        <v>324</v>
      </c>
      <c r="P10052" t="s">
        <v>17808</v>
      </c>
      <c r="Q10052" t="s">
        <v>681</v>
      </c>
      <c r="R10052" t="s">
        <v>17809</v>
      </c>
      <c r="S10052" t="s">
        <v>270</v>
      </c>
      <c r="T10052" t="b">
        <v>1</v>
      </c>
    </row>
    <row r="10053" spans="1:20" x14ac:dyDescent="0.25">
      <c r="A10053" t="s">
        <v>259</v>
      </c>
      <c r="B10053" t="s">
        <v>260</v>
      </c>
      <c r="C10053" t="s">
        <v>294</v>
      </c>
      <c r="D10053" t="s">
        <v>677</v>
      </c>
      <c r="E10053" t="s">
        <v>2071</v>
      </c>
      <c r="F10053" t="s">
        <v>2929</v>
      </c>
      <c r="G10053" t="s">
        <v>2929</v>
      </c>
      <c r="H10053">
        <v>4.032</v>
      </c>
      <c r="I10053" t="s">
        <v>265</v>
      </c>
      <c r="J10053" t="s">
        <v>242</v>
      </c>
      <c r="K10053" t="s">
        <v>243</v>
      </c>
      <c r="L10053" t="s">
        <v>244</v>
      </c>
      <c r="M10053">
        <v>0</v>
      </c>
      <c r="N10053">
        <v>4.032</v>
      </c>
      <c r="O10053" t="s">
        <v>324</v>
      </c>
      <c r="P10053" t="s">
        <v>17808</v>
      </c>
      <c r="Q10053" t="s">
        <v>681</v>
      </c>
      <c r="R10053" t="s">
        <v>17809</v>
      </c>
      <c r="S10053" t="s">
        <v>270</v>
      </c>
      <c r="T10053" t="b">
        <v>1</v>
      </c>
    </row>
    <row r="10054" spans="1:20" x14ac:dyDescent="0.25">
      <c r="A10054" t="s">
        <v>236</v>
      </c>
      <c r="B10054" t="s">
        <v>236</v>
      </c>
      <c r="C10054" t="s">
        <v>237</v>
      </c>
      <c r="D10054" t="s">
        <v>425</v>
      </c>
      <c r="F10054" t="s">
        <v>426</v>
      </c>
      <c r="G10054" t="s">
        <v>11952</v>
      </c>
      <c r="H10054">
        <v>0.12920000000000001</v>
      </c>
      <c r="I10054" t="s">
        <v>241</v>
      </c>
      <c r="J10054" t="s">
        <v>242</v>
      </c>
      <c r="K10054" t="s">
        <v>243</v>
      </c>
      <c r="L10054" t="s">
        <v>244</v>
      </c>
      <c r="M10054">
        <v>0</v>
      </c>
      <c r="N10054">
        <v>0.12920000000000001</v>
      </c>
      <c r="O10054" t="s">
        <v>1044</v>
      </c>
      <c r="P10054" t="s">
        <v>17810</v>
      </c>
      <c r="Q10054" t="s">
        <v>430</v>
      </c>
      <c r="R10054" t="s">
        <v>431</v>
      </c>
      <c r="S10054" t="s">
        <v>249</v>
      </c>
      <c r="T10054" t="b">
        <v>1</v>
      </c>
    </row>
    <row r="10055" spans="1:20" x14ac:dyDescent="0.25">
      <c r="A10055" t="s">
        <v>259</v>
      </c>
      <c r="B10055" t="s">
        <v>260</v>
      </c>
      <c r="C10055" t="s">
        <v>237</v>
      </c>
      <c r="D10055" t="s">
        <v>1703</v>
      </c>
      <c r="E10055" t="s">
        <v>5177</v>
      </c>
      <c r="F10055" t="s">
        <v>7541</v>
      </c>
      <c r="G10055" t="s">
        <v>7541</v>
      </c>
      <c r="H10055">
        <v>0.30434600000000001</v>
      </c>
      <c r="I10055" t="s">
        <v>265</v>
      </c>
      <c r="J10055" t="s">
        <v>242</v>
      </c>
      <c r="K10055" t="s">
        <v>243</v>
      </c>
      <c r="L10055" t="s">
        <v>244</v>
      </c>
      <c r="M10055">
        <v>0</v>
      </c>
      <c r="N10055">
        <v>0.30434600000000001</v>
      </c>
      <c r="O10055" t="s">
        <v>372</v>
      </c>
      <c r="P10055" t="s">
        <v>17811</v>
      </c>
      <c r="Q10055" t="s">
        <v>1707</v>
      </c>
      <c r="R10055" t="s">
        <v>17812</v>
      </c>
      <c r="S10055" t="s">
        <v>270</v>
      </c>
      <c r="T10055" t="b">
        <v>1</v>
      </c>
    </row>
    <row r="10056" spans="1:20" x14ac:dyDescent="0.25">
      <c r="A10056" t="s">
        <v>259</v>
      </c>
      <c r="B10056" t="s">
        <v>260</v>
      </c>
      <c r="C10056" t="s">
        <v>294</v>
      </c>
      <c r="D10056" t="s">
        <v>1703</v>
      </c>
      <c r="E10056" t="s">
        <v>5177</v>
      </c>
      <c r="F10056" t="s">
        <v>7541</v>
      </c>
      <c r="G10056" t="s">
        <v>7541</v>
      </c>
      <c r="H10056">
        <v>0.1152</v>
      </c>
      <c r="I10056" t="s">
        <v>265</v>
      </c>
      <c r="J10056" t="s">
        <v>242</v>
      </c>
      <c r="K10056" t="s">
        <v>243</v>
      </c>
      <c r="L10056" t="s">
        <v>244</v>
      </c>
      <c r="M10056">
        <v>0</v>
      </c>
      <c r="N10056">
        <v>0.1152</v>
      </c>
      <c r="O10056" t="s">
        <v>372</v>
      </c>
      <c r="P10056" t="s">
        <v>17811</v>
      </c>
      <c r="Q10056" t="s">
        <v>1707</v>
      </c>
      <c r="R10056" t="s">
        <v>17812</v>
      </c>
      <c r="S10056" t="s">
        <v>270</v>
      </c>
      <c r="T10056" t="b">
        <v>1</v>
      </c>
    </row>
    <row r="10057" spans="1:20" x14ac:dyDescent="0.25">
      <c r="A10057" t="s">
        <v>236</v>
      </c>
      <c r="B10057" t="s">
        <v>236</v>
      </c>
      <c r="C10057" t="s">
        <v>237</v>
      </c>
      <c r="D10057" t="s">
        <v>566</v>
      </c>
      <c r="F10057" t="s">
        <v>672</v>
      </c>
      <c r="G10057" t="s">
        <v>3752</v>
      </c>
      <c r="H10057">
        <v>5.1999999999999998E-3</v>
      </c>
      <c r="I10057" t="s">
        <v>254</v>
      </c>
      <c r="J10057" t="s">
        <v>242</v>
      </c>
      <c r="K10057" t="s">
        <v>243</v>
      </c>
      <c r="L10057" t="s">
        <v>244</v>
      </c>
      <c r="M10057">
        <v>0</v>
      </c>
      <c r="N10057">
        <v>5.1999999999999998E-3</v>
      </c>
      <c r="O10057" t="s">
        <v>569</v>
      </c>
      <c r="P10057" t="s">
        <v>11582</v>
      </c>
      <c r="Q10057" t="s">
        <v>571</v>
      </c>
      <c r="R10057" t="s">
        <v>692</v>
      </c>
      <c r="S10057" t="s">
        <v>249</v>
      </c>
      <c r="T10057" t="b">
        <v>0</v>
      </c>
    </row>
    <row r="10058" spans="1:20" x14ac:dyDescent="0.25">
      <c r="A10058" t="s">
        <v>236</v>
      </c>
      <c r="B10058" t="s">
        <v>236</v>
      </c>
      <c r="C10058" t="s">
        <v>237</v>
      </c>
      <c r="D10058" t="s">
        <v>566</v>
      </c>
      <c r="F10058" t="s">
        <v>567</v>
      </c>
      <c r="G10058" t="s">
        <v>906</v>
      </c>
      <c r="H10058">
        <v>5.1999999999999998E-3</v>
      </c>
      <c r="I10058" t="s">
        <v>254</v>
      </c>
      <c r="J10058" t="s">
        <v>242</v>
      </c>
      <c r="K10058" t="s">
        <v>243</v>
      </c>
      <c r="L10058" t="s">
        <v>244</v>
      </c>
      <c r="M10058">
        <v>0</v>
      </c>
      <c r="N10058">
        <v>5.1999999999999998E-3</v>
      </c>
      <c r="O10058" t="s">
        <v>569</v>
      </c>
      <c r="P10058" t="s">
        <v>907</v>
      </c>
      <c r="Q10058" t="s">
        <v>571</v>
      </c>
      <c r="R10058" t="s">
        <v>572</v>
      </c>
      <c r="S10058" t="s">
        <v>249</v>
      </c>
      <c r="T10058" t="b">
        <v>1</v>
      </c>
    </row>
    <row r="10059" spans="1:20" x14ac:dyDescent="0.25">
      <c r="A10059" t="s">
        <v>259</v>
      </c>
      <c r="B10059" t="s">
        <v>260</v>
      </c>
      <c r="C10059" t="s">
        <v>237</v>
      </c>
      <c r="D10059" t="s">
        <v>5261</v>
      </c>
      <c r="E10059" t="s">
        <v>6533</v>
      </c>
      <c r="F10059" t="s">
        <v>7385</v>
      </c>
      <c r="G10059" t="s">
        <v>7385</v>
      </c>
      <c r="H10059">
        <v>9.9719999999999995</v>
      </c>
      <c r="I10059" t="s">
        <v>265</v>
      </c>
      <c r="J10059" t="s">
        <v>242</v>
      </c>
      <c r="K10059" t="s">
        <v>243</v>
      </c>
      <c r="L10059" t="s">
        <v>244</v>
      </c>
      <c r="M10059">
        <v>0</v>
      </c>
      <c r="N10059">
        <v>9.9719999999999995</v>
      </c>
      <c r="O10059" t="s">
        <v>952</v>
      </c>
      <c r="P10059" t="s">
        <v>17813</v>
      </c>
      <c r="Q10059" t="s">
        <v>5264</v>
      </c>
      <c r="R10059" t="s">
        <v>17814</v>
      </c>
      <c r="S10059" t="s">
        <v>270</v>
      </c>
      <c r="T10059" t="b">
        <v>1</v>
      </c>
    </row>
    <row r="10060" spans="1:20" x14ac:dyDescent="0.25">
      <c r="A10060" t="s">
        <v>259</v>
      </c>
      <c r="B10060" t="s">
        <v>260</v>
      </c>
      <c r="C10060" t="s">
        <v>294</v>
      </c>
      <c r="D10060" t="s">
        <v>5261</v>
      </c>
      <c r="E10060" t="s">
        <v>6533</v>
      </c>
      <c r="F10060" t="s">
        <v>7385</v>
      </c>
      <c r="G10060" t="s">
        <v>7385</v>
      </c>
      <c r="H10060">
        <v>8.2799999999999994</v>
      </c>
      <c r="I10060" t="s">
        <v>265</v>
      </c>
      <c r="J10060" t="s">
        <v>242</v>
      </c>
      <c r="K10060" t="s">
        <v>243</v>
      </c>
      <c r="L10060" t="s">
        <v>244</v>
      </c>
      <c r="M10060">
        <v>0</v>
      </c>
      <c r="N10060">
        <v>8.2799999999999994</v>
      </c>
      <c r="O10060" t="s">
        <v>721</v>
      </c>
      <c r="P10060" t="s">
        <v>17813</v>
      </c>
      <c r="Q10060" t="s">
        <v>5264</v>
      </c>
      <c r="R10060" t="s">
        <v>17814</v>
      </c>
      <c r="S10060" t="s">
        <v>270</v>
      </c>
      <c r="T10060" t="b">
        <v>1</v>
      </c>
    </row>
    <row r="10061" spans="1:20" x14ac:dyDescent="0.25">
      <c r="A10061" t="s">
        <v>259</v>
      </c>
      <c r="B10061" t="s">
        <v>260</v>
      </c>
      <c r="C10061" t="s">
        <v>237</v>
      </c>
      <c r="D10061" t="s">
        <v>295</v>
      </c>
      <c r="E10061" t="s">
        <v>5602</v>
      </c>
      <c r="F10061" t="s">
        <v>17815</v>
      </c>
      <c r="G10061" t="s">
        <v>17815</v>
      </c>
      <c r="H10061">
        <v>2.6688000000000001</v>
      </c>
      <c r="I10061" t="s">
        <v>265</v>
      </c>
      <c r="J10061" t="s">
        <v>242</v>
      </c>
      <c r="K10061" t="s">
        <v>243</v>
      </c>
      <c r="L10061" t="s">
        <v>244</v>
      </c>
      <c r="M10061">
        <v>0</v>
      </c>
      <c r="N10061">
        <v>2.6688000000000001</v>
      </c>
      <c r="O10061" t="s">
        <v>298</v>
      </c>
      <c r="P10061" t="s">
        <v>17816</v>
      </c>
      <c r="Q10061" t="s">
        <v>300</v>
      </c>
      <c r="R10061" t="s">
        <v>17817</v>
      </c>
      <c r="S10061" t="s">
        <v>270</v>
      </c>
      <c r="T10061" t="b">
        <v>1</v>
      </c>
    </row>
    <row r="10062" spans="1:20" x14ac:dyDescent="0.25">
      <c r="A10062" t="s">
        <v>259</v>
      </c>
      <c r="B10062" t="s">
        <v>260</v>
      </c>
      <c r="C10062" t="s">
        <v>237</v>
      </c>
      <c r="D10062" t="s">
        <v>707</v>
      </c>
      <c r="E10062" t="s">
        <v>2199</v>
      </c>
      <c r="F10062" t="s">
        <v>17818</v>
      </c>
      <c r="G10062" t="s">
        <v>6875</v>
      </c>
      <c r="H10062">
        <v>9.2304999999999998E-2</v>
      </c>
      <c r="I10062" t="s">
        <v>265</v>
      </c>
      <c r="J10062" t="s">
        <v>242</v>
      </c>
      <c r="K10062" t="s">
        <v>243</v>
      </c>
      <c r="L10062" t="s">
        <v>244</v>
      </c>
      <c r="M10062">
        <v>0</v>
      </c>
      <c r="N10062">
        <v>9.2304999999999998E-2</v>
      </c>
      <c r="O10062" t="s">
        <v>372</v>
      </c>
      <c r="P10062" t="s">
        <v>17819</v>
      </c>
      <c r="Q10062" t="s">
        <v>713</v>
      </c>
      <c r="R10062" t="s">
        <v>17820</v>
      </c>
      <c r="S10062" t="s">
        <v>270</v>
      </c>
      <c r="T10062" t="b">
        <v>1</v>
      </c>
    </row>
    <row r="10063" spans="1:20" x14ac:dyDescent="0.25">
      <c r="A10063" t="s">
        <v>259</v>
      </c>
      <c r="B10063" t="s">
        <v>260</v>
      </c>
      <c r="C10063" t="s">
        <v>237</v>
      </c>
      <c r="D10063" t="s">
        <v>1982</v>
      </c>
      <c r="E10063" t="s">
        <v>2411</v>
      </c>
      <c r="F10063" t="s">
        <v>7495</v>
      </c>
      <c r="G10063" t="s">
        <v>7496</v>
      </c>
      <c r="H10063">
        <v>0.53400000000000003</v>
      </c>
      <c r="I10063" t="s">
        <v>265</v>
      </c>
      <c r="J10063" t="s">
        <v>242</v>
      </c>
      <c r="K10063" t="s">
        <v>243</v>
      </c>
      <c r="L10063" t="s">
        <v>244</v>
      </c>
      <c r="M10063">
        <v>0</v>
      </c>
      <c r="N10063">
        <v>0.53400000000000003</v>
      </c>
      <c r="O10063" t="s">
        <v>660</v>
      </c>
      <c r="P10063" t="s">
        <v>17821</v>
      </c>
      <c r="Q10063" t="s">
        <v>1987</v>
      </c>
      <c r="R10063" t="s">
        <v>17822</v>
      </c>
      <c r="S10063" t="s">
        <v>270</v>
      </c>
      <c r="T10063" t="b">
        <v>1</v>
      </c>
    </row>
    <row r="10064" spans="1:20" x14ac:dyDescent="0.25">
      <c r="A10064" t="s">
        <v>259</v>
      </c>
      <c r="B10064" t="s">
        <v>260</v>
      </c>
      <c r="C10064" t="s">
        <v>237</v>
      </c>
      <c r="D10064" t="s">
        <v>987</v>
      </c>
      <c r="E10064" t="s">
        <v>2246</v>
      </c>
      <c r="F10064" t="s">
        <v>1918</v>
      </c>
      <c r="G10064" t="s">
        <v>1918</v>
      </c>
      <c r="H10064">
        <v>0.06</v>
      </c>
      <c r="I10064" t="s">
        <v>265</v>
      </c>
      <c r="J10064" t="s">
        <v>242</v>
      </c>
      <c r="K10064" t="s">
        <v>243</v>
      </c>
      <c r="L10064" t="s">
        <v>244</v>
      </c>
      <c r="M10064">
        <v>0</v>
      </c>
      <c r="N10064">
        <v>0.06</v>
      </c>
      <c r="O10064" t="s">
        <v>5502</v>
      </c>
      <c r="P10064" t="s">
        <v>17823</v>
      </c>
      <c r="Q10064" t="s">
        <v>992</v>
      </c>
      <c r="R10064" t="s">
        <v>17824</v>
      </c>
      <c r="S10064" t="s">
        <v>270</v>
      </c>
      <c r="T10064" t="b">
        <v>1</v>
      </c>
    </row>
    <row r="10065" spans="1:20" x14ac:dyDescent="0.25">
      <c r="A10065" t="s">
        <v>236</v>
      </c>
      <c r="B10065" t="s">
        <v>236</v>
      </c>
      <c r="C10065" t="s">
        <v>237</v>
      </c>
      <c r="D10065" t="s">
        <v>1111</v>
      </c>
      <c r="F10065" t="s">
        <v>15164</v>
      </c>
      <c r="G10065" t="s">
        <v>17680</v>
      </c>
      <c r="H10065">
        <v>946.08</v>
      </c>
      <c r="I10065" t="s">
        <v>492</v>
      </c>
      <c r="J10065" t="s">
        <v>242</v>
      </c>
      <c r="K10065" t="s">
        <v>243</v>
      </c>
      <c r="L10065" t="s">
        <v>244</v>
      </c>
      <c r="M10065">
        <v>0</v>
      </c>
      <c r="N10065">
        <v>946.08</v>
      </c>
      <c r="O10065" t="s">
        <v>6813</v>
      </c>
      <c r="P10065" t="s">
        <v>17825</v>
      </c>
      <c r="Q10065" t="s">
        <v>1116</v>
      </c>
      <c r="R10065" t="s">
        <v>17826</v>
      </c>
      <c r="S10065" t="s">
        <v>249</v>
      </c>
      <c r="T10065" t="b">
        <v>1</v>
      </c>
    </row>
    <row r="10066" spans="1:20" x14ac:dyDescent="0.25">
      <c r="A10066" t="s">
        <v>236</v>
      </c>
      <c r="B10066" t="s">
        <v>236</v>
      </c>
      <c r="C10066" t="s">
        <v>237</v>
      </c>
      <c r="D10066" t="s">
        <v>250</v>
      </c>
      <c r="F10066" t="s">
        <v>567</v>
      </c>
      <c r="G10066" t="s">
        <v>1303</v>
      </c>
      <c r="H10066">
        <v>6.5000000000000002E-2</v>
      </c>
      <c r="I10066">
        <v>100</v>
      </c>
      <c r="J10066" t="s">
        <v>242</v>
      </c>
      <c r="K10066" t="s">
        <v>243</v>
      </c>
      <c r="L10066" t="s">
        <v>244</v>
      </c>
      <c r="M10066">
        <v>0</v>
      </c>
      <c r="N10066">
        <v>6.5000000000000002E-2</v>
      </c>
      <c r="O10066" t="s">
        <v>546</v>
      </c>
      <c r="P10066" t="s">
        <v>1304</v>
      </c>
      <c r="Q10066" t="s">
        <v>257</v>
      </c>
      <c r="R10066" t="s">
        <v>9629</v>
      </c>
      <c r="S10066" t="s">
        <v>249</v>
      </c>
      <c r="T10066" t="b">
        <v>1</v>
      </c>
    </row>
    <row r="10067" spans="1:20" x14ac:dyDescent="0.25">
      <c r="A10067" t="s">
        <v>259</v>
      </c>
      <c r="B10067" t="s">
        <v>260</v>
      </c>
      <c r="C10067" t="s">
        <v>237</v>
      </c>
      <c r="D10067" t="s">
        <v>1786</v>
      </c>
      <c r="E10067" t="s">
        <v>6479</v>
      </c>
      <c r="F10067" t="s">
        <v>12421</v>
      </c>
      <c r="G10067" t="s">
        <v>12421</v>
      </c>
      <c r="H10067">
        <v>0.872</v>
      </c>
      <c r="I10067" t="s">
        <v>265</v>
      </c>
      <c r="J10067" t="s">
        <v>242</v>
      </c>
      <c r="K10067" t="s">
        <v>243</v>
      </c>
      <c r="L10067" t="s">
        <v>244</v>
      </c>
      <c r="M10067">
        <v>0</v>
      </c>
      <c r="N10067">
        <v>0.872</v>
      </c>
      <c r="O10067" t="s">
        <v>324</v>
      </c>
      <c r="P10067" t="s">
        <v>17827</v>
      </c>
      <c r="Q10067" t="s">
        <v>1790</v>
      </c>
      <c r="R10067" t="s">
        <v>17828</v>
      </c>
      <c r="S10067" t="s">
        <v>270</v>
      </c>
      <c r="T10067" t="b">
        <v>1</v>
      </c>
    </row>
    <row r="10068" spans="1:20" x14ac:dyDescent="0.25">
      <c r="A10068" t="s">
        <v>259</v>
      </c>
      <c r="B10068" t="s">
        <v>260</v>
      </c>
      <c r="C10068" t="s">
        <v>294</v>
      </c>
      <c r="D10068" t="s">
        <v>1786</v>
      </c>
      <c r="E10068" t="s">
        <v>6479</v>
      </c>
      <c r="F10068" t="s">
        <v>12421</v>
      </c>
      <c r="G10068" t="s">
        <v>12421</v>
      </c>
      <c r="H10068">
        <v>0.504</v>
      </c>
      <c r="I10068" t="s">
        <v>265</v>
      </c>
      <c r="J10068" t="s">
        <v>242</v>
      </c>
      <c r="K10068" t="s">
        <v>243</v>
      </c>
      <c r="L10068" t="s">
        <v>244</v>
      </c>
      <c r="M10068">
        <v>0</v>
      </c>
      <c r="N10068">
        <v>0.504</v>
      </c>
      <c r="O10068" t="s">
        <v>324</v>
      </c>
      <c r="P10068" t="s">
        <v>17827</v>
      </c>
      <c r="Q10068" t="s">
        <v>1790</v>
      </c>
      <c r="R10068" t="s">
        <v>17828</v>
      </c>
      <c r="S10068" t="s">
        <v>270</v>
      </c>
      <c r="T10068" t="b">
        <v>1</v>
      </c>
    </row>
    <row r="10069" spans="1:20" x14ac:dyDescent="0.25">
      <c r="A10069" t="s">
        <v>259</v>
      </c>
      <c r="B10069" t="s">
        <v>260</v>
      </c>
      <c r="C10069" t="s">
        <v>237</v>
      </c>
      <c r="D10069" t="s">
        <v>1501</v>
      </c>
      <c r="E10069" t="s">
        <v>10806</v>
      </c>
      <c r="F10069" t="s">
        <v>16214</v>
      </c>
      <c r="G10069" t="s">
        <v>16214</v>
      </c>
      <c r="H10069">
        <v>0.10100000000000001</v>
      </c>
      <c r="I10069" t="s">
        <v>265</v>
      </c>
      <c r="J10069" t="s">
        <v>242</v>
      </c>
      <c r="K10069" t="s">
        <v>243</v>
      </c>
      <c r="L10069" t="s">
        <v>244</v>
      </c>
      <c r="M10069">
        <v>0</v>
      </c>
      <c r="N10069">
        <v>0.10100000000000001</v>
      </c>
      <c r="O10069" t="s">
        <v>1309</v>
      </c>
      <c r="P10069" t="s">
        <v>9904</v>
      </c>
      <c r="Q10069" t="s">
        <v>1505</v>
      </c>
      <c r="R10069" t="s">
        <v>17829</v>
      </c>
      <c r="S10069" t="s">
        <v>270</v>
      </c>
      <c r="T10069" t="b">
        <v>0</v>
      </c>
    </row>
    <row r="10070" spans="1:20" x14ac:dyDescent="0.25">
      <c r="A10070" t="s">
        <v>259</v>
      </c>
      <c r="B10070" t="s">
        <v>382</v>
      </c>
      <c r="C10070" t="s">
        <v>237</v>
      </c>
      <c r="D10070" t="s">
        <v>5499</v>
      </c>
      <c r="E10070" t="s">
        <v>5500</v>
      </c>
      <c r="F10070" t="s">
        <v>13538</v>
      </c>
      <c r="G10070" t="s">
        <v>13538</v>
      </c>
      <c r="H10070">
        <v>0.14000000000000001</v>
      </c>
      <c r="I10070" t="s">
        <v>265</v>
      </c>
      <c r="J10070" t="s">
        <v>242</v>
      </c>
      <c r="K10070" t="s">
        <v>243</v>
      </c>
      <c r="L10070" t="s">
        <v>244</v>
      </c>
      <c r="M10070">
        <v>0</v>
      </c>
      <c r="N10070">
        <v>0.14000000000000001</v>
      </c>
      <c r="O10070" t="s">
        <v>386</v>
      </c>
      <c r="P10070" t="s">
        <v>17830</v>
      </c>
      <c r="Q10070" t="s">
        <v>5504</v>
      </c>
      <c r="R10070" t="s">
        <v>17831</v>
      </c>
      <c r="S10070" t="s">
        <v>390</v>
      </c>
      <c r="T10070" t="b">
        <v>1</v>
      </c>
    </row>
    <row r="10071" spans="1:20" x14ac:dyDescent="0.25">
      <c r="A10071" t="s">
        <v>259</v>
      </c>
      <c r="B10071" t="s">
        <v>260</v>
      </c>
      <c r="C10071" t="s">
        <v>237</v>
      </c>
      <c r="D10071" t="s">
        <v>470</v>
      </c>
      <c r="E10071" t="s">
        <v>8659</v>
      </c>
      <c r="F10071" t="s">
        <v>8660</v>
      </c>
      <c r="G10071" t="s">
        <v>8660</v>
      </c>
      <c r="H10071">
        <v>13.222</v>
      </c>
      <c r="I10071" t="s">
        <v>265</v>
      </c>
      <c r="J10071" t="s">
        <v>242</v>
      </c>
      <c r="K10071" t="s">
        <v>243</v>
      </c>
      <c r="L10071" t="s">
        <v>244</v>
      </c>
      <c r="M10071">
        <v>0</v>
      </c>
      <c r="N10071">
        <v>13.222</v>
      </c>
      <c r="O10071" t="s">
        <v>372</v>
      </c>
      <c r="P10071" t="s">
        <v>17832</v>
      </c>
      <c r="Q10071" t="s">
        <v>474</v>
      </c>
      <c r="R10071" t="s">
        <v>17833</v>
      </c>
      <c r="S10071" t="s">
        <v>270</v>
      </c>
      <c r="T10071" t="b">
        <v>1</v>
      </c>
    </row>
    <row r="10072" spans="1:20" x14ac:dyDescent="0.25">
      <c r="A10072" t="s">
        <v>236</v>
      </c>
      <c r="B10072" t="s">
        <v>236</v>
      </c>
      <c r="C10072" t="s">
        <v>237</v>
      </c>
      <c r="D10072" t="s">
        <v>250</v>
      </c>
      <c r="E10072" t="s">
        <v>251</v>
      </c>
      <c r="F10072" t="s">
        <v>455</v>
      </c>
      <c r="G10072" t="s">
        <v>7428</v>
      </c>
      <c r="H10072">
        <v>0.03</v>
      </c>
      <c r="I10072" t="s">
        <v>241</v>
      </c>
      <c r="J10072" t="s">
        <v>242</v>
      </c>
      <c r="K10072" t="s">
        <v>243</v>
      </c>
      <c r="L10072" t="s">
        <v>244</v>
      </c>
      <c r="M10072">
        <v>0</v>
      </c>
      <c r="N10072">
        <v>0.03</v>
      </c>
      <c r="O10072" t="s">
        <v>255</v>
      </c>
      <c r="P10072" t="s">
        <v>17834</v>
      </c>
      <c r="Q10072" t="s">
        <v>257</v>
      </c>
      <c r="R10072" t="s">
        <v>1828</v>
      </c>
      <c r="S10072" t="s">
        <v>249</v>
      </c>
      <c r="T10072" t="b">
        <v>1</v>
      </c>
    </row>
    <row r="10073" spans="1:20" x14ac:dyDescent="0.25">
      <c r="A10073" t="s">
        <v>259</v>
      </c>
      <c r="B10073" t="s">
        <v>260</v>
      </c>
      <c r="C10073" t="s">
        <v>237</v>
      </c>
      <c r="D10073" t="s">
        <v>869</v>
      </c>
      <c r="E10073" t="s">
        <v>10912</v>
      </c>
      <c r="F10073" t="s">
        <v>10913</v>
      </c>
      <c r="G10073" t="s">
        <v>10913</v>
      </c>
      <c r="H10073">
        <v>0.74199999999999999</v>
      </c>
      <c r="I10073" t="s">
        <v>265</v>
      </c>
      <c r="J10073" t="s">
        <v>242</v>
      </c>
      <c r="K10073" t="s">
        <v>243</v>
      </c>
      <c r="L10073" t="s">
        <v>244</v>
      </c>
      <c r="M10073">
        <v>0</v>
      </c>
      <c r="N10073">
        <v>0.74199999999999999</v>
      </c>
      <c r="O10073" t="s">
        <v>372</v>
      </c>
      <c r="P10073" t="s">
        <v>17835</v>
      </c>
      <c r="Q10073" t="s">
        <v>873</v>
      </c>
      <c r="R10073" t="s">
        <v>17836</v>
      </c>
      <c r="S10073" t="s">
        <v>270</v>
      </c>
      <c r="T10073" t="b">
        <v>1</v>
      </c>
    </row>
    <row r="10074" spans="1:20" x14ac:dyDescent="0.25">
      <c r="A10074" t="s">
        <v>259</v>
      </c>
      <c r="B10074" t="s">
        <v>260</v>
      </c>
      <c r="C10074" t="s">
        <v>237</v>
      </c>
      <c r="D10074" t="s">
        <v>656</v>
      </c>
      <c r="E10074" t="s">
        <v>3482</v>
      </c>
      <c r="F10074" t="s">
        <v>11617</v>
      </c>
      <c r="G10074" t="s">
        <v>11618</v>
      </c>
      <c r="H10074">
        <v>1.8360000000000001</v>
      </c>
      <c r="I10074" t="s">
        <v>265</v>
      </c>
      <c r="J10074" t="s">
        <v>242</v>
      </c>
      <c r="K10074" t="s">
        <v>243</v>
      </c>
      <c r="L10074" t="s">
        <v>244</v>
      </c>
      <c r="M10074">
        <v>0</v>
      </c>
      <c r="N10074">
        <v>1.8360000000000001</v>
      </c>
      <c r="O10074" t="s">
        <v>2901</v>
      </c>
      <c r="P10074" t="s">
        <v>17837</v>
      </c>
      <c r="Q10074" t="s">
        <v>662</v>
      </c>
      <c r="R10074" t="s">
        <v>17838</v>
      </c>
      <c r="S10074" t="s">
        <v>270</v>
      </c>
      <c r="T10074" t="b">
        <v>1</v>
      </c>
    </row>
    <row r="10075" spans="1:20" x14ac:dyDescent="0.25">
      <c r="A10075" t="s">
        <v>259</v>
      </c>
      <c r="B10075" t="s">
        <v>6601</v>
      </c>
      <c r="C10075" t="s">
        <v>237</v>
      </c>
      <c r="D10075" t="s">
        <v>14116</v>
      </c>
      <c r="E10075" t="s">
        <v>14117</v>
      </c>
      <c r="F10075" t="s">
        <v>17839</v>
      </c>
      <c r="G10075" t="s">
        <v>17840</v>
      </c>
      <c r="H10075">
        <v>51.6</v>
      </c>
      <c r="I10075" t="s">
        <v>14120</v>
      </c>
      <c r="J10075" t="s">
        <v>242</v>
      </c>
      <c r="K10075" t="s">
        <v>243</v>
      </c>
      <c r="L10075" t="s">
        <v>244</v>
      </c>
      <c r="M10075">
        <v>0</v>
      </c>
      <c r="N10075">
        <v>51.6</v>
      </c>
      <c r="O10075" t="s">
        <v>446</v>
      </c>
      <c r="P10075" t="s">
        <v>17841</v>
      </c>
      <c r="Q10075" t="s">
        <v>14122</v>
      </c>
      <c r="R10075" t="s">
        <v>17842</v>
      </c>
      <c r="S10075" t="s">
        <v>6609</v>
      </c>
      <c r="T10075" t="b">
        <v>1</v>
      </c>
    </row>
    <row r="10076" spans="1:20" x14ac:dyDescent="0.25">
      <c r="A10076" t="s">
        <v>259</v>
      </c>
      <c r="B10076" t="s">
        <v>260</v>
      </c>
      <c r="C10076" t="s">
        <v>237</v>
      </c>
      <c r="D10076" t="s">
        <v>1343</v>
      </c>
      <c r="E10076" t="s">
        <v>1443</v>
      </c>
      <c r="F10076" t="s">
        <v>1444</v>
      </c>
      <c r="G10076" t="s">
        <v>1444</v>
      </c>
      <c r="H10076">
        <v>1.8700000000000001E-2</v>
      </c>
      <c r="I10076" t="s">
        <v>265</v>
      </c>
      <c r="J10076" t="s">
        <v>242</v>
      </c>
      <c r="K10076" t="s">
        <v>243</v>
      </c>
      <c r="L10076" t="s">
        <v>244</v>
      </c>
      <c r="M10076">
        <v>0</v>
      </c>
      <c r="N10076">
        <v>1.8700000000000001E-2</v>
      </c>
      <c r="O10076" t="s">
        <v>446</v>
      </c>
      <c r="P10076" t="s">
        <v>17843</v>
      </c>
      <c r="Q10076" t="s">
        <v>1347</v>
      </c>
      <c r="R10076" t="s">
        <v>17844</v>
      </c>
      <c r="S10076" t="s">
        <v>270</v>
      </c>
      <c r="T10076" t="b">
        <v>1</v>
      </c>
    </row>
    <row r="10077" spans="1:20" x14ac:dyDescent="0.25">
      <c r="A10077" t="s">
        <v>259</v>
      </c>
      <c r="B10077" t="s">
        <v>260</v>
      </c>
      <c r="C10077" t="s">
        <v>294</v>
      </c>
      <c r="D10077" t="s">
        <v>1343</v>
      </c>
      <c r="E10077" t="s">
        <v>1443</v>
      </c>
      <c r="F10077" t="s">
        <v>1444</v>
      </c>
      <c r="G10077" t="s">
        <v>1444</v>
      </c>
      <c r="H10077">
        <v>7.5199999999999998E-3</v>
      </c>
      <c r="I10077" t="s">
        <v>265</v>
      </c>
      <c r="J10077" t="s">
        <v>242</v>
      </c>
      <c r="K10077" t="s">
        <v>243</v>
      </c>
      <c r="L10077" t="s">
        <v>244</v>
      </c>
      <c r="M10077">
        <v>0</v>
      </c>
      <c r="N10077">
        <v>7.5199999999999998E-3</v>
      </c>
      <c r="O10077" t="s">
        <v>446</v>
      </c>
      <c r="P10077" t="s">
        <v>17843</v>
      </c>
      <c r="Q10077" t="s">
        <v>1347</v>
      </c>
      <c r="R10077" t="s">
        <v>17844</v>
      </c>
      <c r="S10077" t="s">
        <v>270</v>
      </c>
      <c r="T10077" t="b">
        <v>1</v>
      </c>
    </row>
    <row r="10078" spans="1:20" x14ac:dyDescent="0.25">
      <c r="A10078" t="s">
        <v>259</v>
      </c>
      <c r="B10078" t="s">
        <v>260</v>
      </c>
      <c r="C10078" t="s">
        <v>237</v>
      </c>
      <c r="D10078" t="s">
        <v>1155</v>
      </c>
      <c r="E10078" t="s">
        <v>2199</v>
      </c>
      <c r="F10078" t="s">
        <v>17818</v>
      </c>
      <c r="G10078" t="s">
        <v>17818</v>
      </c>
      <c r="H10078">
        <v>0.167904</v>
      </c>
      <c r="I10078" t="s">
        <v>265</v>
      </c>
      <c r="J10078" t="s">
        <v>242</v>
      </c>
      <c r="K10078" t="s">
        <v>243</v>
      </c>
      <c r="L10078" t="s">
        <v>244</v>
      </c>
      <c r="M10078">
        <v>0</v>
      </c>
      <c r="N10078">
        <v>0.167904</v>
      </c>
      <c r="O10078" t="s">
        <v>372</v>
      </c>
      <c r="P10078" t="s">
        <v>17845</v>
      </c>
      <c r="Q10078" t="s">
        <v>1159</v>
      </c>
      <c r="R10078" t="s">
        <v>17846</v>
      </c>
      <c r="S10078" t="s">
        <v>270</v>
      </c>
      <c r="T10078" t="b">
        <v>1</v>
      </c>
    </row>
    <row r="10079" spans="1:20" x14ac:dyDescent="0.25">
      <c r="A10079" t="s">
        <v>259</v>
      </c>
      <c r="B10079" t="s">
        <v>260</v>
      </c>
      <c r="C10079" t="s">
        <v>294</v>
      </c>
      <c r="D10079" t="s">
        <v>1155</v>
      </c>
      <c r="E10079" t="s">
        <v>2199</v>
      </c>
      <c r="F10079" t="s">
        <v>17818</v>
      </c>
      <c r="G10079" t="s">
        <v>17818</v>
      </c>
      <c r="H10079">
        <v>9.2304999999999998E-2</v>
      </c>
      <c r="I10079" t="s">
        <v>265</v>
      </c>
      <c r="J10079" t="s">
        <v>242</v>
      </c>
      <c r="K10079" t="s">
        <v>243</v>
      </c>
      <c r="L10079" t="s">
        <v>244</v>
      </c>
      <c r="M10079">
        <v>0</v>
      </c>
      <c r="N10079">
        <v>9.2304999999999998E-2</v>
      </c>
      <c r="O10079" t="s">
        <v>372</v>
      </c>
      <c r="P10079" t="s">
        <v>17845</v>
      </c>
      <c r="Q10079" t="s">
        <v>1159</v>
      </c>
      <c r="R10079" t="s">
        <v>17846</v>
      </c>
      <c r="S10079" t="s">
        <v>270</v>
      </c>
      <c r="T10079" t="b">
        <v>1</v>
      </c>
    </row>
    <row r="10080" spans="1:20" x14ac:dyDescent="0.25">
      <c r="A10080" t="s">
        <v>259</v>
      </c>
      <c r="B10080" t="s">
        <v>260</v>
      </c>
      <c r="C10080" t="s">
        <v>237</v>
      </c>
      <c r="D10080" t="s">
        <v>524</v>
      </c>
      <c r="E10080" t="s">
        <v>3523</v>
      </c>
      <c r="F10080" t="s">
        <v>3523</v>
      </c>
      <c r="G10080" t="s">
        <v>3524</v>
      </c>
      <c r="H10080">
        <v>6.2880000000000003</v>
      </c>
      <c r="I10080" t="s">
        <v>265</v>
      </c>
      <c r="J10080" t="s">
        <v>242</v>
      </c>
      <c r="K10080" t="s">
        <v>243</v>
      </c>
      <c r="L10080" t="s">
        <v>244</v>
      </c>
      <c r="M10080">
        <v>0</v>
      </c>
      <c r="N10080">
        <v>6.2880000000000003</v>
      </c>
      <c r="O10080" t="s">
        <v>266</v>
      </c>
      <c r="P10080" t="s">
        <v>17847</v>
      </c>
      <c r="Q10080" t="s">
        <v>528</v>
      </c>
      <c r="R10080" t="s">
        <v>17848</v>
      </c>
      <c r="S10080" t="s">
        <v>270</v>
      </c>
      <c r="T10080" t="b">
        <v>1</v>
      </c>
    </row>
    <row r="10081" spans="1:20" x14ac:dyDescent="0.25">
      <c r="A10081" t="s">
        <v>236</v>
      </c>
      <c r="B10081" t="s">
        <v>236</v>
      </c>
      <c r="C10081" t="s">
        <v>237</v>
      </c>
      <c r="D10081" t="s">
        <v>1198</v>
      </c>
      <c r="F10081" t="s">
        <v>600</v>
      </c>
      <c r="G10081" t="s">
        <v>17849</v>
      </c>
      <c r="H10081">
        <v>5.0000000000000001E-4</v>
      </c>
      <c r="I10081" t="s">
        <v>254</v>
      </c>
      <c r="J10081" t="s">
        <v>242</v>
      </c>
      <c r="K10081" t="s">
        <v>243</v>
      </c>
      <c r="L10081" t="s">
        <v>244</v>
      </c>
      <c r="M10081">
        <v>0</v>
      </c>
      <c r="N10081">
        <v>5.0000000000000001E-4</v>
      </c>
      <c r="O10081" t="s">
        <v>358</v>
      </c>
      <c r="P10081" t="s">
        <v>17850</v>
      </c>
      <c r="Q10081" t="s">
        <v>1201</v>
      </c>
      <c r="R10081" t="s">
        <v>3775</v>
      </c>
      <c r="S10081" t="s">
        <v>249</v>
      </c>
      <c r="T10081" t="b">
        <v>1</v>
      </c>
    </row>
    <row r="10082" spans="1:20" x14ac:dyDescent="0.25">
      <c r="A10082" t="s">
        <v>259</v>
      </c>
      <c r="B10082" t="s">
        <v>260</v>
      </c>
      <c r="C10082" t="s">
        <v>237</v>
      </c>
      <c r="D10082" t="s">
        <v>1142</v>
      </c>
      <c r="E10082" t="s">
        <v>778</v>
      </c>
      <c r="F10082" t="s">
        <v>17571</v>
      </c>
      <c r="G10082" t="s">
        <v>17571</v>
      </c>
      <c r="H10082">
        <v>3.8399999999999997E-2</v>
      </c>
      <c r="I10082" t="s">
        <v>265</v>
      </c>
      <c r="J10082" t="s">
        <v>242</v>
      </c>
      <c r="K10082" t="s">
        <v>243</v>
      </c>
      <c r="L10082" t="s">
        <v>244</v>
      </c>
      <c r="M10082">
        <v>0</v>
      </c>
      <c r="N10082">
        <v>3.8399999999999997E-2</v>
      </c>
      <c r="O10082" t="s">
        <v>372</v>
      </c>
      <c r="P10082" t="s">
        <v>17851</v>
      </c>
      <c r="Q10082" t="s">
        <v>1146</v>
      </c>
      <c r="R10082" t="s">
        <v>17852</v>
      </c>
      <c r="S10082" t="s">
        <v>270</v>
      </c>
      <c r="T10082" t="b">
        <v>1</v>
      </c>
    </row>
    <row r="10083" spans="1:20" x14ac:dyDescent="0.25">
      <c r="A10083" t="s">
        <v>236</v>
      </c>
      <c r="B10083" t="s">
        <v>236</v>
      </c>
      <c r="C10083" t="s">
        <v>237</v>
      </c>
      <c r="D10083" t="s">
        <v>11051</v>
      </c>
      <c r="F10083" t="s">
        <v>11052</v>
      </c>
      <c r="G10083" t="s">
        <v>17853</v>
      </c>
      <c r="H10083">
        <v>1.64E-4</v>
      </c>
      <c r="I10083" t="s">
        <v>618</v>
      </c>
      <c r="J10083" t="s">
        <v>242</v>
      </c>
      <c r="K10083" t="s">
        <v>243</v>
      </c>
      <c r="L10083" t="s">
        <v>244</v>
      </c>
      <c r="M10083">
        <v>0</v>
      </c>
      <c r="N10083">
        <v>1.64E-4</v>
      </c>
      <c r="O10083" t="s">
        <v>1140</v>
      </c>
      <c r="P10083" t="s">
        <v>17854</v>
      </c>
      <c r="Q10083" t="s">
        <v>11055</v>
      </c>
      <c r="R10083" t="s">
        <v>11056</v>
      </c>
      <c r="S10083" t="s">
        <v>249</v>
      </c>
      <c r="T10083" t="b">
        <v>1</v>
      </c>
    </row>
    <row r="10084" spans="1:20" x14ac:dyDescent="0.25">
      <c r="A10084" t="s">
        <v>236</v>
      </c>
      <c r="B10084" t="s">
        <v>236</v>
      </c>
      <c r="C10084" t="s">
        <v>237</v>
      </c>
      <c r="D10084" t="s">
        <v>392</v>
      </c>
      <c r="E10084" t="s">
        <v>251</v>
      </c>
      <c r="F10084" t="s">
        <v>773</v>
      </c>
      <c r="G10084" t="s">
        <v>11172</v>
      </c>
      <c r="H10084">
        <v>6.9000000000000006E-2</v>
      </c>
      <c r="I10084" t="s">
        <v>759</v>
      </c>
      <c r="J10084" t="s">
        <v>242</v>
      </c>
      <c r="K10084" t="s">
        <v>243</v>
      </c>
      <c r="L10084" t="s">
        <v>244</v>
      </c>
      <c r="M10084">
        <v>0</v>
      </c>
      <c r="N10084">
        <v>6.9000000000000006E-2</v>
      </c>
      <c r="O10084" t="s">
        <v>255</v>
      </c>
      <c r="P10084" t="s">
        <v>17855</v>
      </c>
      <c r="Q10084" t="s">
        <v>397</v>
      </c>
      <c r="R10084" t="s">
        <v>5000</v>
      </c>
      <c r="S10084" t="s">
        <v>249</v>
      </c>
      <c r="T10084" t="b">
        <v>1</v>
      </c>
    </row>
    <row r="10085" spans="1:20" x14ac:dyDescent="0.25">
      <c r="A10085" t="s">
        <v>259</v>
      </c>
      <c r="B10085" t="s">
        <v>260</v>
      </c>
      <c r="C10085" t="s">
        <v>237</v>
      </c>
      <c r="D10085" t="s">
        <v>875</v>
      </c>
      <c r="E10085" t="s">
        <v>471</v>
      </c>
      <c r="F10085" t="s">
        <v>472</v>
      </c>
      <c r="G10085" t="s">
        <v>472</v>
      </c>
      <c r="H10085">
        <v>32.156999999999996</v>
      </c>
      <c r="I10085" t="s">
        <v>265</v>
      </c>
      <c r="J10085" t="s">
        <v>242</v>
      </c>
      <c r="K10085" t="s">
        <v>243</v>
      </c>
      <c r="L10085" t="s">
        <v>244</v>
      </c>
      <c r="M10085">
        <v>0</v>
      </c>
      <c r="N10085">
        <v>32.156999999999996</v>
      </c>
      <c r="O10085" t="s">
        <v>283</v>
      </c>
      <c r="P10085" t="s">
        <v>17856</v>
      </c>
      <c r="Q10085" t="s">
        <v>879</v>
      </c>
      <c r="R10085" t="s">
        <v>17857</v>
      </c>
      <c r="S10085" t="s">
        <v>270</v>
      </c>
      <c r="T10085" t="b">
        <v>1</v>
      </c>
    </row>
    <row r="10086" spans="1:20" x14ac:dyDescent="0.25">
      <c r="A10086" t="s">
        <v>259</v>
      </c>
      <c r="B10086" t="s">
        <v>260</v>
      </c>
      <c r="C10086" t="s">
        <v>294</v>
      </c>
      <c r="D10086" t="s">
        <v>875</v>
      </c>
      <c r="E10086" t="s">
        <v>471</v>
      </c>
      <c r="F10086" t="s">
        <v>472</v>
      </c>
      <c r="G10086" t="s">
        <v>472</v>
      </c>
      <c r="H10086">
        <v>26.268999999999998</v>
      </c>
      <c r="I10086" t="s">
        <v>265</v>
      </c>
      <c r="J10086" t="s">
        <v>242</v>
      </c>
      <c r="K10086" t="s">
        <v>243</v>
      </c>
      <c r="L10086" t="s">
        <v>244</v>
      </c>
      <c r="M10086">
        <v>0</v>
      </c>
      <c r="N10086">
        <v>26.268999999999998</v>
      </c>
      <c r="O10086" t="s">
        <v>283</v>
      </c>
      <c r="P10086" t="s">
        <v>17856</v>
      </c>
      <c r="Q10086" t="s">
        <v>879</v>
      </c>
      <c r="R10086" t="s">
        <v>17857</v>
      </c>
      <c r="S10086" t="s">
        <v>270</v>
      </c>
      <c r="T10086" t="b">
        <v>1</v>
      </c>
    </row>
    <row r="10087" spans="1:20" x14ac:dyDescent="0.25">
      <c r="A10087" t="s">
        <v>259</v>
      </c>
      <c r="B10087" t="s">
        <v>260</v>
      </c>
      <c r="C10087" t="s">
        <v>237</v>
      </c>
      <c r="D10087" t="s">
        <v>1832</v>
      </c>
      <c r="E10087" t="s">
        <v>1773</v>
      </c>
      <c r="F10087" t="s">
        <v>14752</v>
      </c>
      <c r="G10087" t="s">
        <v>14753</v>
      </c>
      <c r="H10087">
        <v>1.526</v>
      </c>
      <c r="I10087" t="s">
        <v>265</v>
      </c>
      <c r="J10087" t="s">
        <v>242</v>
      </c>
      <c r="K10087" t="s">
        <v>243</v>
      </c>
      <c r="L10087" t="s">
        <v>244</v>
      </c>
      <c r="M10087">
        <v>0</v>
      </c>
      <c r="N10087">
        <v>1.526</v>
      </c>
      <c r="O10087" t="s">
        <v>518</v>
      </c>
      <c r="P10087" t="s">
        <v>17858</v>
      </c>
      <c r="Q10087" t="s">
        <v>1836</v>
      </c>
      <c r="R10087" t="s">
        <v>17859</v>
      </c>
      <c r="S10087" t="s">
        <v>270</v>
      </c>
      <c r="T10087" t="b">
        <v>1</v>
      </c>
    </row>
    <row r="10088" spans="1:20" x14ac:dyDescent="0.25">
      <c r="A10088" t="s">
        <v>259</v>
      </c>
      <c r="B10088" t="s">
        <v>260</v>
      </c>
      <c r="C10088" t="s">
        <v>294</v>
      </c>
      <c r="D10088" t="s">
        <v>1832</v>
      </c>
      <c r="E10088" t="s">
        <v>1773</v>
      </c>
      <c r="F10088" t="s">
        <v>14752</v>
      </c>
      <c r="G10088" t="s">
        <v>14753</v>
      </c>
      <c r="H10088">
        <v>0.54200000000000004</v>
      </c>
      <c r="I10088" t="s">
        <v>265</v>
      </c>
      <c r="J10088" t="s">
        <v>242</v>
      </c>
      <c r="K10088" t="s">
        <v>243</v>
      </c>
      <c r="L10088" t="s">
        <v>244</v>
      </c>
      <c r="M10088">
        <v>0</v>
      </c>
      <c r="N10088">
        <v>0.54200000000000004</v>
      </c>
      <c r="O10088" t="s">
        <v>518</v>
      </c>
      <c r="P10088" t="s">
        <v>17858</v>
      </c>
      <c r="Q10088" t="s">
        <v>1836</v>
      </c>
      <c r="R10088" t="s">
        <v>17859</v>
      </c>
      <c r="S10088" t="s">
        <v>270</v>
      </c>
      <c r="T10088" t="b">
        <v>1</v>
      </c>
    </row>
    <row r="10089" spans="1:20" x14ac:dyDescent="0.25">
      <c r="A10089" t="s">
        <v>259</v>
      </c>
      <c r="B10089" t="s">
        <v>260</v>
      </c>
      <c r="C10089" t="s">
        <v>237</v>
      </c>
      <c r="D10089" t="s">
        <v>635</v>
      </c>
      <c r="E10089" t="s">
        <v>5231</v>
      </c>
      <c r="F10089" t="s">
        <v>5232</v>
      </c>
      <c r="G10089" t="s">
        <v>5232</v>
      </c>
      <c r="H10089">
        <v>1.1519999999999999</v>
      </c>
      <c r="I10089" t="s">
        <v>265</v>
      </c>
      <c r="J10089" t="s">
        <v>242</v>
      </c>
      <c r="K10089" t="s">
        <v>243</v>
      </c>
      <c r="L10089" t="s">
        <v>244</v>
      </c>
      <c r="M10089">
        <v>0</v>
      </c>
      <c r="N10089">
        <v>1.1519999999999999</v>
      </c>
      <c r="O10089" t="s">
        <v>324</v>
      </c>
      <c r="P10089" t="s">
        <v>17860</v>
      </c>
      <c r="Q10089" t="s">
        <v>639</v>
      </c>
      <c r="R10089" t="s">
        <v>17861</v>
      </c>
      <c r="S10089" t="s">
        <v>270</v>
      </c>
      <c r="T10089" t="b">
        <v>1</v>
      </c>
    </row>
    <row r="10090" spans="1:20" x14ac:dyDescent="0.25">
      <c r="A10090" t="s">
        <v>259</v>
      </c>
      <c r="B10090" t="s">
        <v>260</v>
      </c>
      <c r="C10090" t="s">
        <v>336</v>
      </c>
      <c r="D10090" t="s">
        <v>635</v>
      </c>
      <c r="E10090" t="s">
        <v>5231</v>
      </c>
      <c r="F10090" t="s">
        <v>5232</v>
      </c>
      <c r="G10090" t="s">
        <v>5232</v>
      </c>
      <c r="H10090">
        <v>5934</v>
      </c>
      <c r="I10090" t="s">
        <v>265</v>
      </c>
      <c r="J10090" t="s">
        <v>242</v>
      </c>
      <c r="K10090" t="s">
        <v>243</v>
      </c>
      <c r="L10090" t="s">
        <v>244</v>
      </c>
      <c r="M10090">
        <v>0</v>
      </c>
      <c r="N10090">
        <v>5934</v>
      </c>
      <c r="O10090" t="s">
        <v>324</v>
      </c>
      <c r="P10090" t="s">
        <v>17860</v>
      </c>
      <c r="Q10090" t="s">
        <v>639</v>
      </c>
      <c r="R10090" t="s">
        <v>17862</v>
      </c>
      <c r="S10090" t="s">
        <v>270</v>
      </c>
      <c r="T10090" t="b">
        <v>1</v>
      </c>
    </row>
    <row r="10091" spans="1:20" x14ac:dyDescent="0.25">
      <c r="A10091" t="s">
        <v>259</v>
      </c>
      <c r="B10091" t="s">
        <v>260</v>
      </c>
      <c r="C10091" t="s">
        <v>336</v>
      </c>
      <c r="D10091" t="s">
        <v>635</v>
      </c>
      <c r="E10091" t="s">
        <v>5231</v>
      </c>
      <c r="F10091" t="s">
        <v>5232</v>
      </c>
      <c r="G10091" t="s">
        <v>5232</v>
      </c>
      <c r="H10091">
        <v>11383</v>
      </c>
      <c r="I10091" t="s">
        <v>265</v>
      </c>
      <c r="J10091" t="s">
        <v>242</v>
      </c>
      <c r="K10091" t="s">
        <v>243</v>
      </c>
      <c r="L10091" t="s">
        <v>244</v>
      </c>
      <c r="M10091">
        <v>0</v>
      </c>
      <c r="N10091">
        <v>11383</v>
      </c>
      <c r="O10091" t="s">
        <v>324</v>
      </c>
      <c r="P10091" t="s">
        <v>17860</v>
      </c>
      <c r="Q10091" t="s">
        <v>639</v>
      </c>
      <c r="R10091" t="s">
        <v>17863</v>
      </c>
      <c r="S10091" t="s">
        <v>270</v>
      </c>
      <c r="T10091" t="b">
        <v>1</v>
      </c>
    </row>
    <row r="10092" spans="1:20" x14ac:dyDescent="0.25">
      <c r="A10092" t="s">
        <v>259</v>
      </c>
      <c r="B10092" t="s">
        <v>260</v>
      </c>
      <c r="C10092" t="s">
        <v>237</v>
      </c>
      <c r="D10092" t="s">
        <v>1142</v>
      </c>
      <c r="E10092" t="s">
        <v>1648</v>
      </c>
      <c r="F10092" t="s">
        <v>5865</v>
      </c>
      <c r="G10092" t="s">
        <v>5865</v>
      </c>
      <c r="H10092">
        <v>0.15359999999999999</v>
      </c>
      <c r="I10092" t="s">
        <v>265</v>
      </c>
      <c r="J10092" t="s">
        <v>242</v>
      </c>
      <c r="K10092" t="s">
        <v>243</v>
      </c>
      <c r="L10092" t="s">
        <v>244</v>
      </c>
      <c r="M10092">
        <v>0</v>
      </c>
      <c r="N10092">
        <v>0.15359999999999999</v>
      </c>
      <c r="O10092" t="s">
        <v>372</v>
      </c>
      <c r="P10092" t="s">
        <v>17864</v>
      </c>
      <c r="Q10092" t="s">
        <v>1146</v>
      </c>
      <c r="R10092" t="s">
        <v>17865</v>
      </c>
      <c r="S10092" t="s">
        <v>270</v>
      </c>
      <c r="T10092" t="b">
        <v>1</v>
      </c>
    </row>
    <row r="10093" spans="1:20" x14ac:dyDescent="0.25">
      <c r="A10093" t="s">
        <v>236</v>
      </c>
      <c r="B10093" t="s">
        <v>236</v>
      </c>
      <c r="C10093" t="s">
        <v>237</v>
      </c>
      <c r="D10093" t="s">
        <v>566</v>
      </c>
      <c r="E10093" t="s">
        <v>251</v>
      </c>
      <c r="F10093" t="s">
        <v>252</v>
      </c>
      <c r="G10093" t="s">
        <v>6576</v>
      </c>
      <c r="H10093">
        <v>5.1999999999999998E-3</v>
      </c>
      <c r="I10093" t="s">
        <v>254</v>
      </c>
      <c r="J10093" t="s">
        <v>242</v>
      </c>
      <c r="K10093" t="s">
        <v>243</v>
      </c>
      <c r="L10093" t="s">
        <v>244</v>
      </c>
      <c r="M10093">
        <v>0</v>
      </c>
      <c r="N10093">
        <v>5.1999999999999998E-3</v>
      </c>
      <c r="O10093" t="s">
        <v>255</v>
      </c>
      <c r="P10093" t="s">
        <v>17866</v>
      </c>
      <c r="Q10093" t="s">
        <v>571</v>
      </c>
      <c r="R10093" t="s">
        <v>3339</v>
      </c>
      <c r="S10093" t="s">
        <v>249</v>
      </c>
      <c r="T10093" t="b">
        <v>1</v>
      </c>
    </row>
    <row r="10094" spans="1:20" x14ac:dyDescent="0.25">
      <c r="A10094" t="s">
        <v>259</v>
      </c>
      <c r="B10094" t="s">
        <v>260</v>
      </c>
      <c r="C10094" t="s">
        <v>237</v>
      </c>
      <c r="D10094" t="s">
        <v>538</v>
      </c>
      <c r="E10094" t="s">
        <v>2790</v>
      </c>
      <c r="F10094" t="s">
        <v>2791</v>
      </c>
      <c r="G10094" t="s">
        <v>2791</v>
      </c>
      <c r="H10094">
        <v>3.456</v>
      </c>
      <c r="I10094" t="s">
        <v>265</v>
      </c>
      <c r="J10094" t="s">
        <v>242</v>
      </c>
      <c r="K10094" t="s">
        <v>243</v>
      </c>
      <c r="L10094" t="s">
        <v>244</v>
      </c>
      <c r="M10094">
        <v>0</v>
      </c>
      <c r="N10094">
        <v>3.456</v>
      </c>
      <c r="O10094" t="s">
        <v>290</v>
      </c>
      <c r="P10094" t="s">
        <v>17867</v>
      </c>
      <c r="Q10094" t="s">
        <v>542</v>
      </c>
      <c r="R10094" t="s">
        <v>17868</v>
      </c>
      <c r="S10094" t="s">
        <v>270</v>
      </c>
      <c r="T10094" t="b">
        <v>1</v>
      </c>
    </row>
    <row r="10095" spans="1:20" x14ac:dyDescent="0.25">
      <c r="A10095" t="s">
        <v>259</v>
      </c>
      <c r="B10095" t="s">
        <v>260</v>
      </c>
      <c r="C10095" t="s">
        <v>237</v>
      </c>
      <c r="D10095" t="s">
        <v>4407</v>
      </c>
      <c r="E10095" t="s">
        <v>4408</v>
      </c>
      <c r="F10095" t="s">
        <v>17612</v>
      </c>
      <c r="G10095" t="s">
        <v>17613</v>
      </c>
      <c r="H10095">
        <v>0.61299999999999999</v>
      </c>
      <c r="I10095" t="s">
        <v>265</v>
      </c>
      <c r="J10095" t="s">
        <v>242</v>
      </c>
      <c r="K10095" t="s">
        <v>243</v>
      </c>
      <c r="L10095" t="s">
        <v>244</v>
      </c>
      <c r="M10095">
        <v>0</v>
      </c>
      <c r="N10095">
        <v>0.61299999999999999</v>
      </c>
      <c r="O10095" t="s">
        <v>3074</v>
      </c>
      <c r="P10095" t="s">
        <v>10430</v>
      </c>
      <c r="Q10095" t="s">
        <v>4412</v>
      </c>
      <c r="R10095" t="s">
        <v>17869</v>
      </c>
      <c r="S10095" t="s">
        <v>270</v>
      </c>
      <c r="T10095" t="b">
        <v>1</v>
      </c>
    </row>
    <row r="10096" spans="1:20" x14ac:dyDescent="0.25">
      <c r="A10096" t="s">
        <v>259</v>
      </c>
      <c r="B10096" t="s">
        <v>260</v>
      </c>
      <c r="C10096" t="s">
        <v>294</v>
      </c>
      <c r="D10096" t="s">
        <v>4407</v>
      </c>
      <c r="E10096" t="s">
        <v>4408</v>
      </c>
      <c r="F10096" t="s">
        <v>17612</v>
      </c>
      <c r="G10096" t="s">
        <v>17613</v>
      </c>
      <c r="H10096">
        <v>0.159</v>
      </c>
      <c r="I10096" t="s">
        <v>265</v>
      </c>
      <c r="J10096" t="s">
        <v>242</v>
      </c>
      <c r="K10096" t="s">
        <v>243</v>
      </c>
      <c r="L10096" t="s">
        <v>244</v>
      </c>
      <c r="M10096">
        <v>0</v>
      </c>
      <c r="N10096">
        <v>0.159</v>
      </c>
      <c r="O10096" t="s">
        <v>3074</v>
      </c>
      <c r="P10096" t="s">
        <v>10430</v>
      </c>
      <c r="Q10096" t="s">
        <v>4412</v>
      </c>
      <c r="R10096" t="s">
        <v>17869</v>
      </c>
      <c r="S10096" t="s">
        <v>270</v>
      </c>
      <c r="T10096" t="b">
        <v>1</v>
      </c>
    </row>
    <row r="10097" spans="1:20" x14ac:dyDescent="0.25">
      <c r="A10097" t="s">
        <v>259</v>
      </c>
      <c r="B10097" t="s">
        <v>260</v>
      </c>
      <c r="C10097" t="s">
        <v>237</v>
      </c>
      <c r="D10097" t="s">
        <v>1953</v>
      </c>
      <c r="E10097" t="s">
        <v>2481</v>
      </c>
      <c r="F10097" t="s">
        <v>2482</v>
      </c>
      <c r="G10097" t="s">
        <v>2482</v>
      </c>
      <c r="H10097">
        <v>3.28</v>
      </c>
      <c r="I10097" t="s">
        <v>265</v>
      </c>
      <c r="J10097" t="s">
        <v>242</v>
      </c>
      <c r="K10097" t="s">
        <v>243</v>
      </c>
      <c r="L10097" t="s">
        <v>244</v>
      </c>
      <c r="M10097">
        <v>0</v>
      </c>
      <c r="N10097">
        <v>3.28</v>
      </c>
      <c r="O10097" t="s">
        <v>331</v>
      </c>
      <c r="P10097" t="s">
        <v>17870</v>
      </c>
      <c r="Q10097" t="s">
        <v>1957</v>
      </c>
      <c r="R10097" t="s">
        <v>17871</v>
      </c>
      <c r="S10097" t="s">
        <v>270</v>
      </c>
      <c r="T10097" t="b">
        <v>1</v>
      </c>
    </row>
    <row r="10098" spans="1:20" x14ac:dyDescent="0.25">
      <c r="A10098" t="s">
        <v>259</v>
      </c>
      <c r="B10098" t="s">
        <v>260</v>
      </c>
      <c r="C10098" t="s">
        <v>294</v>
      </c>
      <c r="D10098" t="s">
        <v>1953</v>
      </c>
      <c r="E10098" t="s">
        <v>2481</v>
      </c>
      <c r="F10098" t="s">
        <v>2482</v>
      </c>
      <c r="G10098" t="s">
        <v>2482</v>
      </c>
      <c r="H10098">
        <v>1.8080000000000001</v>
      </c>
      <c r="I10098" t="s">
        <v>265</v>
      </c>
      <c r="J10098" t="s">
        <v>242</v>
      </c>
      <c r="K10098" t="s">
        <v>243</v>
      </c>
      <c r="L10098" t="s">
        <v>244</v>
      </c>
      <c r="M10098">
        <v>0</v>
      </c>
      <c r="N10098">
        <v>1.8080000000000001</v>
      </c>
      <c r="O10098" t="s">
        <v>331</v>
      </c>
      <c r="P10098" t="s">
        <v>17870</v>
      </c>
      <c r="Q10098" t="s">
        <v>1957</v>
      </c>
      <c r="R10098" t="s">
        <v>17871</v>
      </c>
      <c r="S10098" t="s">
        <v>270</v>
      </c>
      <c r="T10098" t="b">
        <v>1</v>
      </c>
    </row>
    <row r="10099" spans="1:20" x14ac:dyDescent="0.25">
      <c r="A10099" t="s">
        <v>236</v>
      </c>
      <c r="B10099" t="s">
        <v>236</v>
      </c>
      <c r="C10099" t="s">
        <v>237</v>
      </c>
      <c r="D10099" t="s">
        <v>314</v>
      </c>
      <c r="F10099" t="s">
        <v>302</v>
      </c>
      <c r="G10099" t="s">
        <v>1053</v>
      </c>
      <c r="H10099">
        <v>0</v>
      </c>
      <c r="I10099" t="s">
        <v>254</v>
      </c>
      <c r="J10099" t="s">
        <v>242</v>
      </c>
      <c r="K10099" t="s">
        <v>243</v>
      </c>
      <c r="L10099" t="s">
        <v>244</v>
      </c>
      <c r="M10099">
        <v>0</v>
      </c>
      <c r="N10099">
        <v>0</v>
      </c>
      <c r="O10099" t="s">
        <v>4331</v>
      </c>
      <c r="P10099" t="s">
        <v>7839</v>
      </c>
      <c r="Q10099" t="s">
        <v>318</v>
      </c>
      <c r="R10099" t="s">
        <v>319</v>
      </c>
      <c r="S10099" t="s">
        <v>249</v>
      </c>
      <c r="T10099" t="b">
        <v>0</v>
      </c>
    </row>
    <row r="10100" spans="1:20" x14ac:dyDescent="0.25">
      <c r="A10100" t="s">
        <v>259</v>
      </c>
      <c r="B10100" t="s">
        <v>260</v>
      </c>
      <c r="C10100" t="s">
        <v>237</v>
      </c>
      <c r="D10100" t="s">
        <v>1097</v>
      </c>
      <c r="E10100" t="s">
        <v>4309</v>
      </c>
      <c r="F10100" t="s">
        <v>11706</v>
      </c>
      <c r="G10100" t="s">
        <v>11706</v>
      </c>
      <c r="H10100">
        <v>2.0799999999999999E-2</v>
      </c>
      <c r="I10100" t="s">
        <v>265</v>
      </c>
      <c r="J10100" t="s">
        <v>242</v>
      </c>
      <c r="K10100" t="s">
        <v>243</v>
      </c>
      <c r="L10100" t="s">
        <v>244</v>
      </c>
      <c r="M10100">
        <v>0</v>
      </c>
      <c r="N10100">
        <v>2.0799999999999999E-2</v>
      </c>
      <c r="O10100" t="s">
        <v>446</v>
      </c>
      <c r="P10100" t="s">
        <v>17872</v>
      </c>
      <c r="Q10100" t="s">
        <v>1101</v>
      </c>
      <c r="R10100" t="s">
        <v>17873</v>
      </c>
      <c r="S10100" t="s">
        <v>270</v>
      </c>
      <c r="T10100" t="b">
        <v>1</v>
      </c>
    </row>
    <row r="10101" spans="1:20" x14ac:dyDescent="0.25">
      <c r="A10101" t="s">
        <v>236</v>
      </c>
      <c r="B10101" t="s">
        <v>236</v>
      </c>
      <c r="C10101" t="s">
        <v>237</v>
      </c>
      <c r="D10101" t="s">
        <v>250</v>
      </c>
      <c r="F10101" t="s">
        <v>808</v>
      </c>
      <c r="G10101" t="s">
        <v>2141</v>
      </c>
      <c r="H10101">
        <v>6.5000000000000002E-2</v>
      </c>
      <c r="I10101" t="s">
        <v>254</v>
      </c>
      <c r="J10101" t="s">
        <v>242</v>
      </c>
      <c r="K10101" t="s">
        <v>243</v>
      </c>
      <c r="L10101" t="s">
        <v>244</v>
      </c>
      <c r="M10101">
        <v>0</v>
      </c>
      <c r="N10101">
        <v>6.5000000000000002E-2</v>
      </c>
      <c r="O10101" t="s">
        <v>546</v>
      </c>
      <c r="P10101" t="s">
        <v>17683</v>
      </c>
      <c r="Q10101" t="s">
        <v>257</v>
      </c>
      <c r="R10101" t="s">
        <v>6389</v>
      </c>
      <c r="S10101" t="s">
        <v>249</v>
      </c>
      <c r="T10101" t="b">
        <v>0</v>
      </c>
    </row>
    <row r="10102" spans="1:20" x14ac:dyDescent="0.25">
      <c r="A10102" t="s">
        <v>259</v>
      </c>
      <c r="B10102" t="s">
        <v>260</v>
      </c>
      <c r="C10102" t="s">
        <v>237</v>
      </c>
      <c r="D10102" t="s">
        <v>369</v>
      </c>
      <c r="E10102" t="s">
        <v>11240</v>
      </c>
      <c r="F10102" t="s">
        <v>12818</v>
      </c>
      <c r="G10102" t="s">
        <v>12818</v>
      </c>
      <c r="H10102">
        <v>5.04E-2</v>
      </c>
      <c r="I10102" t="s">
        <v>265</v>
      </c>
      <c r="J10102" t="s">
        <v>242</v>
      </c>
      <c r="K10102" t="s">
        <v>243</v>
      </c>
      <c r="L10102" t="s">
        <v>244</v>
      </c>
      <c r="M10102">
        <v>0</v>
      </c>
      <c r="N10102">
        <v>5.04E-2</v>
      </c>
      <c r="O10102" t="s">
        <v>324</v>
      </c>
      <c r="P10102" t="s">
        <v>17874</v>
      </c>
      <c r="Q10102" t="s">
        <v>374</v>
      </c>
      <c r="R10102" t="s">
        <v>17875</v>
      </c>
      <c r="S10102" t="s">
        <v>270</v>
      </c>
      <c r="T10102" t="b">
        <v>1</v>
      </c>
    </row>
    <row r="10103" spans="1:20" x14ac:dyDescent="0.25">
      <c r="A10103" t="s">
        <v>236</v>
      </c>
      <c r="B10103" t="s">
        <v>236</v>
      </c>
      <c r="C10103" t="s">
        <v>237</v>
      </c>
      <c r="D10103" t="s">
        <v>250</v>
      </c>
      <c r="E10103" t="s">
        <v>251</v>
      </c>
      <c r="F10103" t="s">
        <v>252</v>
      </c>
      <c r="G10103" t="s">
        <v>4394</v>
      </c>
      <c r="H10103">
        <v>8.0999999999999996E-3</v>
      </c>
      <c r="I10103" t="s">
        <v>341</v>
      </c>
      <c r="J10103" t="s">
        <v>242</v>
      </c>
      <c r="K10103" t="s">
        <v>243</v>
      </c>
      <c r="L10103" t="s">
        <v>244</v>
      </c>
      <c r="M10103">
        <v>0</v>
      </c>
      <c r="N10103">
        <v>8.0999999999999996E-3</v>
      </c>
      <c r="O10103" t="s">
        <v>255</v>
      </c>
      <c r="P10103" t="s">
        <v>17876</v>
      </c>
      <c r="Q10103" t="s">
        <v>257</v>
      </c>
      <c r="R10103" t="s">
        <v>258</v>
      </c>
      <c r="S10103" t="s">
        <v>249</v>
      </c>
      <c r="T10103" t="b">
        <v>1</v>
      </c>
    </row>
    <row r="10104" spans="1:20" x14ac:dyDescent="0.25">
      <c r="A10104" t="s">
        <v>236</v>
      </c>
      <c r="B10104" t="s">
        <v>236</v>
      </c>
      <c r="C10104" t="s">
        <v>237</v>
      </c>
      <c r="D10104" t="s">
        <v>566</v>
      </c>
      <c r="E10104" t="s">
        <v>251</v>
      </c>
      <c r="F10104" t="s">
        <v>459</v>
      </c>
      <c r="G10104" t="s">
        <v>3290</v>
      </c>
      <c r="H10104">
        <v>0</v>
      </c>
      <c r="I10104" t="s">
        <v>254</v>
      </c>
      <c r="J10104" t="s">
        <v>242</v>
      </c>
      <c r="K10104" t="s">
        <v>243</v>
      </c>
      <c r="L10104" t="s">
        <v>244</v>
      </c>
      <c r="M10104">
        <v>0</v>
      </c>
      <c r="N10104">
        <v>0</v>
      </c>
      <c r="O10104" t="s">
        <v>255</v>
      </c>
      <c r="P10104" t="s">
        <v>17877</v>
      </c>
      <c r="Q10104" t="s">
        <v>571</v>
      </c>
      <c r="R10104" t="s">
        <v>1814</v>
      </c>
      <c r="S10104" t="s">
        <v>249</v>
      </c>
      <c r="T10104" t="b">
        <v>1</v>
      </c>
    </row>
    <row r="10105" spans="1:20" x14ac:dyDescent="0.25">
      <c r="A10105" t="s">
        <v>259</v>
      </c>
      <c r="B10105" t="s">
        <v>271</v>
      </c>
      <c r="C10105" t="s">
        <v>237</v>
      </c>
      <c r="D10105" t="s">
        <v>2761</v>
      </c>
      <c r="E10105" t="s">
        <v>17878</v>
      </c>
      <c r="F10105" t="s">
        <v>7875</v>
      </c>
      <c r="G10105" t="s">
        <v>7876</v>
      </c>
      <c r="H10105">
        <v>3.0880000000000001</v>
      </c>
      <c r="I10105" t="s">
        <v>265</v>
      </c>
      <c r="J10105" t="s">
        <v>242</v>
      </c>
      <c r="K10105" t="s">
        <v>243</v>
      </c>
      <c r="L10105" t="s">
        <v>244</v>
      </c>
      <c r="M10105">
        <v>0</v>
      </c>
      <c r="N10105">
        <v>3.0880000000000001</v>
      </c>
      <c r="O10105" t="s">
        <v>3698</v>
      </c>
      <c r="P10105" t="s">
        <v>17879</v>
      </c>
      <c r="Q10105" t="s">
        <v>2767</v>
      </c>
      <c r="R10105" t="s">
        <v>17880</v>
      </c>
      <c r="S10105" t="s">
        <v>279</v>
      </c>
      <c r="T10105" t="b">
        <v>1</v>
      </c>
    </row>
    <row r="10106" spans="1:20" x14ac:dyDescent="0.25">
      <c r="A10106" t="s">
        <v>259</v>
      </c>
      <c r="B10106" t="s">
        <v>271</v>
      </c>
      <c r="C10106" t="s">
        <v>336</v>
      </c>
      <c r="D10106" t="s">
        <v>2761</v>
      </c>
      <c r="E10106" t="s">
        <v>17878</v>
      </c>
      <c r="F10106" t="s">
        <v>7875</v>
      </c>
      <c r="G10106" t="s">
        <v>7876</v>
      </c>
      <c r="H10106">
        <v>17661</v>
      </c>
      <c r="I10106" t="s">
        <v>265</v>
      </c>
      <c r="J10106" t="s">
        <v>242</v>
      </c>
      <c r="K10106" t="s">
        <v>243</v>
      </c>
      <c r="L10106" t="s">
        <v>244</v>
      </c>
      <c r="M10106">
        <v>0</v>
      </c>
      <c r="N10106">
        <v>17661</v>
      </c>
      <c r="O10106" t="s">
        <v>3698</v>
      </c>
      <c r="P10106" t="s">
        <v>17879</v>
      </c>
      <c r="Q10106" t="s">
        <v>2767</v>
      </c>
      <c r="R10106" t="s">
        <v>17881</v>
      </c>
      <c r="S10106" t="s">
        <v>279</v>
      </c>
      <c r="T10106" t="b">
        <v>1</v>
      </c>
    </row>
    <row r="10107" spans="1:20" x14ac:dyDescent="0.25">
      <c r="A10107" t="s">
        <v>259</v>
      </c>
      <c r="B10107" t="s">
        <v>271</v>
      </c>
      <c r="C10107" t="s">
        <v>336</v>
      </c>
      <c r="D10107" t="s">
        <v>2761</v>
      </c>
      <c r="E10107" t="s">
        <v>17878</v>
      </c>
      <c r="F10107" t="s">
        <v>7875</v>
      </c>
      <c r="G10107" t="s">
        <v>7876</v>
      </c>
      <c r="H10107">
        <v>34480</v>
      </c>
      <c r="I10107" t="s">
        <v>265</v>
      </c>
      <c r="J10107" t="s">
        <v>242</v>
      </c>
      <c r="K10107" t="s">
        <v>243</v>
      </c>
      <c r="L10107" t="s">
        <v>244</v>
      </c>
      <c r="M10107">
        <v>0</v>
      </c>
      <c r="N10107">
        <v>34480</v>
      </c>
      <c r="O10107" t="s">
        <v>3698</v>
      </c>
      <c r="P10107" t="s">
        <v>17879</v>
      </c>
      <c r="Q10107" t="s">
        <v>2767</v>
      </c>
      <c r="R10107" t="s">
        <v>17882</v>
      </c>
      <c r="S10107" t="s">
        <v>279</v>
      </c>
      <c r="T10107" t="b">
        <v>1</v>
      </c>
    </row>
    <row r="10108" spans="1:20" x14ac:dyDescent="0.25">
      <c r="A10108" t="s">
        <v>259</v>
      </c>
      <c r="B10108" t="s">
        <v>260</v>
      </c>
      <c r="C10108" t="s">
        <v>237</v>
      </c>
      <c r="D10108" t="s">
        <v>701</v>
      </c>
      <c r="E10108" t="s">
        <v>13499</v>
      </c>
      <c r="F10108" t="s">
        <v>17760</v>
      </c>
      <c r="G10108" t="s">
        <v>17761</v>
      </c>
      <c r="H10108">
        <v>0.68799999999999994</v>
      </c>
      <c r="I10108" t="s">
        <v>265</v>
      </c>
      <c r="J10108" t="s">
        <v>242</v>
      </c>
      <c r="K10108" t="s">
        <v>243</v>
      </c>
      <c r="L10108" t="s">
        <v>244</v>
      </c>
      <c r="M10108">
        <v>0</v>
      </c>
      <c r="N10108">
        <v>0.68799999999999994</v>
      </c>
      <c r="O10108" t="s">
        <v>446</v>
      </c>
      <c r="P10108" t="s">
        <v>17883</v>
      </c>
      <c r="Q10108" t="s">
        <v>705</v>
      </c>
      <c r="R10108" t="s">
        <v>17884</v>
      </c>
      <c r="S10108" t="s">
        <v>270</v>
      </c>
      <c r="T10108" t="b">
        <v>1</v>
      </c>
    </row>
    <row r="10109" spans="1:20" x14ac:dyDescent="0.25">
      <c r="A10109" t="s">
        <v>259</v>
      </c>
      <c r="B10109" t="s">
        <v>260</v>
      </c>
      <c r="C10109" t="s">
        <v>237</v>
      </c>
      <c r="D10109" t="s">
        <v>3635</v>
      </c>
      <c r="E10109" t="s">
        <v>4144</v>
      </c>
      <c r="F10109" t="s">
        <v>16344</v>
      </c>
      <c r="G10109" t="s">
        <v>16344</v>
      </c>
      <c r="H10109">
        <v>0.91080000000000005</v>
      </c>
      <c r="I10109" t="s">
        <v>265</v>
      </c>
      <c r="J10109" t="s">
        <v>242</v>
      </c>
      <c r="K10109" t="s">
        <v>243</v>
      </c>
      <c r="L10109" t="s">
        <v>244</v>
      </c>
      <c r="M10109">
        <v>0</v>
      </c>
      <c r="N10109">
        <v>0.91080000000000005</v>
      </c>
      <c r="O10109" t="s">
        <v>3638</v>
      </c>
      <c r="P10109" t="s">
        <v>17885</v>
      </c>
      <c r="Q10109" t="s">
        <v>3640</v>
      </c>
      <c r="R10109" t="s">
        <v>17886</v>
      </c>
      <c r="S10109" t="s">
        <v>270</v>
      </c>
      <c r="T10109" t="b">
        <v>1</v>
      </c>
    </row>
    <row r="10110" spans="1:20" x14ac:dyDescent="0.25">
      <c r="A10110" t="s">
        <v>259</v>
      </c>
      <c r="B10110" t="s">
        <v>260</v>
      </c>
      <c r="C10110" t="s">
        <v>237</v>
      </c>
      <c r="D10110" t="s">
        <v>677</v>
      </c>
      <c r="E10110" t="s">
        <v>2634</v>
      </c>
      <c r="F10110" t="s">
        <v>2635</v>
      </c>
      <c r="G10110" t="s">
        <v>2635</v>
      </c>
      <c r="H10110">
        <v>3.488</v>
      </c>
      <c r="I10110" t="s">
        <v>265</v>
      </c>
      <c r="J10110" t="s">
        <v>242</v>
      </c>
      <c r="K10110" t="s">
        <v>243</v>
      </c>
      <c r="L10110" t="s">
        <v>244</v>
      </c>
      <c r="M10110">
        <v>0</v>
      </c>
      <c r="N10110">
        <v>3.488</v>
      </c>
      <c r="O10110" t="s">
        <v>324</v>
      </c>
      <c r="P10110" t="s">
        <v>17231</v>
      </c>
      <c r="Q10110" t="s">
        <v>681</v>
      </c>
      <c r="R10110" t="s">
        <v>17887</v>
      </c>
      <c r="S10110" t="s">
        <v>270</v>
      </c>
      <c r="T10110" t="b">
        <v>0</v>
      </c>
    </row>
    <row r="10111" spans="1:20" x14ac:dyDescent="0.25">
      <c r="A10111" t="s">
        <v>259</v>
      </c>
      <c r="B10111" t="s">
        <v>260</v>
      </c>
      <c r="C10111" t="s">
        <v>294</v>
      </c>
      <c r="D10111" t="s">
        <v>677</v>
      </c>
      <c r="E10111" t="s">
        <v>2634</v>
      </c>
      <c r="F10111" t="s">
        <v>2635</v>
      </c>
      <c r="G10111" t="s">
        <v>2635</v>
      </c>
      <c r="H10111">
        <v>2.016</v>
      </c>
      <c r="I10111" t="s">
        <v>265</v>
      </c>
      <c r="J10111" t="s">
        <v>242</v>
      </c>
      <c r="K10111" t="s">
        <v>243</v>
      </c>
      <c r="L10111" t="s">
        <v>244</v>
      </c>
      <c r="M10111">
        <v>0</v>
      </c>
      <c r="N10111">
        <v>2.016</v>
      </c>
      <c r="O10111" t="s">
        <v>324</v>
      </c>
      <c r="P10111" t="s">
        <v>17231</v>
      </c>
      <c r="Q10111" t="s">
        <v>681</v>
      </c>
      <c r="R10111" t="s">
        <v>17887</v>
      </c>
      <c r="S10111" t="s">
        <v>270</v>
      </c>
      <c r="T10111" t="b">
        <v>0</v>
      </c>
    </row>
    <row r="10112" spans="1:20" x14ac:dyDescent="0.25">
      <c r="A10112" t="s">
        <v>259</v>
      </c>
      <c r="B10112" t="s">
        <v>271</v>
      </c>
      <c r="C10112" t="s">
        <v>237</v>
      </c>
      <c r="D10112" t="s">
        <v>11550</v>
      </c>
      <c r="E10112" t="s">
        <v>17888</v>
      </c>
      <c r="F10112" t="s">
        <v>10813</v>
      </c>
      <c r="G10112" t="s">
        <v>10814</v>
      </c>
      <c r="H10112">
        <v>0.10100000000000001</v>
      </c>
      <c r="I10112" t="s">
        <v>265</v>
      </c>
      <c r="J10112" t="s">
        <v>242</v>
      </c>
      <c r="K10112" t="s">
        <v>243</v>
      </c>
      <c r="L10112" t="s">
        <v>244</v>
      </c>
      <c r="M10112">
        <v>0</v>
      </c>
      <c r="N10112">
        <v>0.10100000000000001</v>
      </c>
      <c r="O10112" t="s">
        <v>562</v>
      </c>
      <c r="P10112" t="s">
        <v>17889</v>
      </c>
      <c r="Q10112" t="s">
        <v>11555</v>
      </c>
      <c r="R10112" t="s">
        <v>17890</v>
      </c>
      <c r="S10112" t="s">
        <v>279</v>
      </c>
      <c r="T10112" t="b">
        <v>1</v>
      </c>
    </row>
    <row r="10113" spans="1:20" x14ac:dyDescent="0.25">
      <c r="A10113" t="s">
        <v>259</v>
      </c>
      <c r="B10113" t="s">
        <v>271</v>
      </c>
      <c r="C10113" t="s">
        <v>294</v>
      </c>
      <c r="D10113" t="s">
        <v>11550</v>
      </c>
      <c r="E10113" t="s">
        <v>17888</v>
      </c>
      <c r="F10113" t="s">
        <v>10813</v>
      </c>
      <c r="G10113" t="s">
        <v>10814</v>
      </c>
      <c r="H10113">
        <v>7.3599999999999999E-2</v>
      </c>
      <c r="I10113" t="s">
        <v>265</v>
      </c>
      <c r="J10113" t="s">
        <v>242</v>
      </c>
      <c r="K10113" t="s">
        <v>243</v>
      </c>
      <c r="L10113" t="s">
        <v>244</v>
      </c>
      <c r="M10113">
        <v>0</v>
      </c>
      <c r="N10113">
        <v>7.3599999999999999E-2</v>
      </c>
      <c r="O10113" t="s">
        <v>562</v>
      </c>
      <c r="P10113" t="s">
        <v>17889</v>
      </c>
      <c r="Q10113" t="s">
        <v>11555</v>
      </c>
      <c r="R10113" t="s">
        <v>17890</v>
      </c>
      <c r="S10113" t="s">
        <v>279</v>
      </c>
      <c r="T10113" t="b">
        <v>1</v>
      </c>
    </row>
    <row r="10114" spans="1:20" x14ac:dyDescent="0.25">
      <c r="A10114" t="s">
        <v>259</v>
      </c>
      <c r="B10114" t="s">
        <v>271</v>
      </c>
      <c r="C10114" t="s">
        <v>336</v>
      </c>
      <c r="D10114" t="s">
        <v>11550</v>
      </c>
      <c r="E10114" t="s">
        <v>17888</v>
      </c>
      <c r="F10114" t="s">
        <v>10813</v>
      </c>
      <c r="G10114" t="s">
        <v>10814</v>
      </c>
      <c r="H10114">
        <v>575</v>
      </c>
      <c r="I10114" t="s">
        <v>265</v>
      </c>
      <c r="J10114" t="s">
        <v>242</v>
      </c>
      <c r="K10114" t="s">
        <v>243</v>
      </c>
      <c r="L10114" t="s">
        <v>244</v>
      </c>
      <c r="M10114">
        <v>0</v>
      </c>
      <c r="N10114">
        <v>575</v>
      </c>
      <c r="O10114" t="s">
        <v>562</v>
      </c>
      <c r="P10114" t="s">
        <v>17889</v>
      </c>
      <c r="Q10114" t="s">
        <v>11555</v>
      </c>
      <c r="R10114" t="s">
        <v>17891</v>
      </c>
      <c r="S10114" t="s">
        <v>279</v>
      </c>
      <c r="T10114" t="b">
        <v>1</v>
      </c>
    </row>
    <row r="10115" spans="1:20" x14ac:dyDescent="0.25">
      <c r="A10115" t="s">
        <v>259</v>
      </c>
      <c r="B10115" t="s">
        <v>271</v>
      </c>
      <c r="C10115" t="s">
        <v>336</v>
      </c>
      <c r="D10115" t="s">
        <v>11550</v>
      </c>
      <c r="E10115" t="s">
        <v>17888</v>
      </c>
      <c r="F10115" t="s">
        <v>10813</v>
      </c>
      <c r="G10115" t="s">
        <v>10814</v>
      </c>
      <c r="H10115">
        <v>1194</v>
      </c>
      <c r="I10115" t="s">
        <v>265</v>
      </c>
      <c r="J10115" t="s">
        <v>242</v>
      </c>
      <c r="K10115" t="s">
        <v>243</v>
      </c>
      <c r="L10115" t="s">
        <v>244</v>
      </c>
      <c r="M10115">
        <v>0</v>
      </c>
      <c r="N10115">
        <v>1194</v>
      </c>
      <c r="O10115" t="s">
        <v>562</v>
      </c>
      <c r="P10115" t="s">
        <v>17889</v>
      </c>
      <c r="Q10115" t="s">
        <v>11555</v>
      </c>
      <c r="R10115" t="s">
        <v>17892</v>
      </c>
      <c r="S10115" t="s">
        <v>279</v>
      </c>
      <c r="T10115" t="b">
        <v>1</v>
      </c>
    </row>
    <row r="10116" spans="1:20" x14ac:dyDescent="0.25">
      <c r="A10116" t="s">
        <v>259</v>
      </c>
      <c r="B10116" t="s">
        <v>260</v>
      </c>
      <c r="C10116" t="s">
        <v>237</v>
      </c>
      <c r="D10116" t="s">
        <v>1428</v>
      </c>
      <c r="E10116" t="s">
        <v>4374</v>
      </c>
      <c r="F10116" t="s">
        <v>13969</v>
      </c>
      <c r="G10116" t="s">
        <v>13969</v>
      </c>
      <c r="H10116">
        <v>1.395</v>
      </c>
      <c r="I10116" t="s">
        <v>265</v>
      </c>
      <c r="J10116" t="s">
        <v>242</v>
      </c>
      <c r="K10116" t="s">
        <v>243</v>
      </c>
      <c r="L10116" t="s">
        <v>244</v>
      </c>
      <c r="M10116">
        <v>0</v>
      </c>
      <c r="N10116">
        <v>1.395</v>
      </c>
      <c r="O10116" t="s">
        <v>1309</v>
      </c>
      <c r="P10116" t="s">
        <v>2097</v>
      </c>
      <c r="Q10116" t="s">
        <v>1432</v>
      </c>
      <c r="R10116" t="s">
        <v>17893</v>
      </c>
      <c r="S10116" t="s">
        <v>270</v>
      </c>
      <c r="T10116" t="b">
        <v>0</v>
      </c>
    </row>
    <row r="10117" spans="1:20" x14ac:dyDescent="0.25">
      <c r="A10117" t="s">
        <v>259</v>
      </c>
      <c r="B10117" t="s">
        <v>260</v>
      </c>
      <c r="C10117" t="s">
        <v>294</v>
      </c>
      <c r="D10117" t="s">
        <v>1428</v>
      </c>
      <c r="E10117" t="s">
        <v>4374</v>
      </c>
      <c r="F10117" t="s">
        <v>13969</v>
      </c>
      <c r="G10117" t="s">
        <v>13969</v>
      </c>
      <c r="H10117">
        <v>0.40300000000000002</v>
      </c>
      <c r="I10117" t="s">
        <v>265</v>
      </c>
      <c r="J10117" t="s">
        <v>242</v>
      </c>
      <c r="K10117" t="s">
        <v>243</v>
      </c>
      <c r="L10117" t="s">
        <v>244</v>
      </c>
      <c r="M10117">
        <v>0</v>
      </c>
      <c r="N10117">
        <v>0.40300000000000002</v>
      </c>
      <c r="O10117" t="s">
        <v>1309</v>
      </c>
      <c r="P10117" t="s">
        <v>2097</v>
      </c>
      <c r="Q10117" t="s">
        <v>1432</v>
      </c>
      <c r="R10117" t="s">
        <v>17893</v>
      </c>
      <c r="S10117" t="s">
        <v>270</v>
      </c>
      <c r="T10117" t="b">
        <v>0</v>
      </c>
    </row>
    <row r="10118" spans="1:20" x14ac:dyDescent="0.25">
      <c r="A10118" t="s">
        <v>259</v>
      </c>
      <c r="B10118" t="s">
        <v>260</v>
      </c>
      <c r="C10118" t="s">
        <v>237</v>
      </c>
      <c r="D10118" t="s">
        <v>1549</v>
      </c>
      <c r="E10118" t="s">
        <v>6241</v>
      </c>
      <c r="F10118" t="s">
        <v>16566</v>
      </c>
      <c r="G10118" t="s">
        <v>16567</v>
      </c>
      <c r="H10118">
        <v>0.3488</v>
      </c>
      <c r="I10118" t="s">
        <v>265</v>
      </c>
      <c r="J10118" t="s">
        <v>242</v>
      </c>
      <c r="K10118" t="s">
        <v>243</v>
      </c>
      <c r="L10118" t="s">
        <v>244</v>
      </c>
      <c r="M10118">
        <v>0</v>
      </c>
      <c r="N10118">
        <v>0.3488</v>
      </c>
      <c r="O10118" t="s">
        <v>446</v>
      </c>
      <c r="P10118" t="s">
        <v>17894</v>
      </c>
      <c r="Q10118" t="s">
        <v>1553</v>
      </c>
      <c r="R10118" t="s">
        <v>17895</v>
      </c>
      <c r="S10118" t="s">
        <v>270</v>
      </c>
      <c r="T10118" t="b">
        <v>1</v>
      </c>
    </row>
    <row r="10119" spans="1:20" x14ac:dyDescent="0.25">
      <c r="A10119" t="s">
        <v>259</v>
      </c>
      <c r="B10119" t="s">
        <v>260</v>
      </c>
      <c r="C10119" t="s">
        <v>294</v>
      </c>
      <c r="D10119" t="s">
        <v>1549</v>
      </c>
      <c r="E10119" t="s">
        <v>6241</v>
      </c>
      <c r="F10119" t="s">
        <v>16566</v>
      </c>
      <c r="G10119" t="s">
        <v>16567</v>
      </c>
      <c r="H10119">
        <v>0.2016</v>
      </c>
      <c r="I10119" t="s">
        <v>265</v>
      </c>
      <c r="J10119" t="s">
        <v>242</v>
      </c>
      <c r="K10119" t="s">
        <v>243</v>
      </c>
      <c r="L10119" t="s">
        <v>244</v>
      </c>
      <c r="M10119">
        <v>0</v>
      </c>
      <c r="N10119">
        <v>0.2016</v>
      </c>
      <c r="O10119" t="s">
        <v>310</v>
      </c>
      <c r="P10119" t="s">
        <v>17894</v>
      </c>
      <c r="Q10119" t="s">
        <v>1553</v>
      </c>
      <c r="R10119" t="s">
        <v>17895</v>
      </c>
      <c r="S10119" t="s">
        <v>270</v>
      </c>
      <c r="T10119" t="b">
        <v>1</v>
      </c>
    </row>
    <row r="10120" spans="1:20" x14ac:dyDescent="0.25">
      <c r="A10120" t="s">
        <v>259</v>
      </c>
      <c r="B10120" t="s">
        <v>382</v>
      </c>
      <c r="C10120" t="s">
        <v>237</v>
      </c>
      <c r="D10120" t="s">
        <v>5499</v>
      </c>
      <c r="E10120" t="s">
        <v>7848</v>
      </c>
      <c r="F10120" t="s">
        <v>8386</v>
      </c>
      <c r="G10120" t="s">
        <v>8386</v>
      </c>
      <c r="H10120">
        <v>0.32</v>
      </c>
      <c r="I10120" t="s">
        <v>265</v>
      </c>
      <c r="J10120" t="s">
        <v>242</v>
      </c>
      <c r="K10120" t="s">
        <v>243</v>
      </c>
      <c r="L10120" t="s">
        <v>244</v>
      </c>
      <c r="M10120">
        <v>0</v>
      </c>
      <c r="N10120">
        <v>0.32</v>
      </c>
      <c r="O10120" t="s">
        <v>990</v>
      </c>
      <c r="P10120" t="s">
        <v>17896</v>
      </c>
      <c r="Q10120" t="s">
        <v>5504</v>
      </c>
      <c r="R10120" t="s">
        <v>17897</v>
      </c>
      <c r="S10120" t="s">
        <v>390</v>
      </c>
      <c r="T10120" t="b">
        <v>1</v>
      </c>
    </row>
    <row r="10121" spans="1:20" x14ac:dyDescent="0.25">
      <c r="A10121" t="s">
        <v>236</v>
      </c>
      <c r="B10121" t="s">
        <v>236</v>
      </c>
      <c r="C10121" t="s">
        <v>237</v>
      </c>
      <c r="D10121" t="s">
        <v>250</v>
      </c>
      <c r="F10121" t="s">
        <v>239</v>
      </c>
      <c r="G10121" t="s">
        <v>1053</v>
      </c>
      <c r="H10121">
        <v>0</v>
      </c>
      <c r="I10121" t="s">
        <v>254</v>
      </c>
      <c r="J10121" t="s">
        <v>242</v>
      </c>
      <c r="K10121" t="s">
        <v>243</v>
      </c>
      <c r="L10121" t="s">
        <v>244</v>
      </c>
      <c r="M10121">
        <v>0</v>
      </c>
      <c r="N10121">
        <v>0</v>
      </c>
      <c r="O10121" t="s">
        <v>432</v>
      </c>
      <c r="P10121" t="s">
        <v>3991</v>
      </c>
      <c r="Q10121" t="s">
        <v>257</v>
      </c>
      <c r="R10121" t="s">
        <v>4649</v>
      </c>
      <c r="S10121" t="s">
        <v>249</v>
      </c>
      <c r="T10121" t="b">
        <v>0</v>
      </c>
    </row>
    <row r="10122" spans="1:20" x14ac:dyDescent="0.25">
      <c r="A10122" t="s">
        <v>236</v>
      </c>
      <c r="B10122" t="s">
        <v>236</v>
      </c>
      <c r="C10122" t="s">
        <v>237</v>
      </c>
      <c r="D10122" t="s">
        <v>566</v>
      </c>
      <c r="F10122" t="s">
        <v>757</v>
      </c>
      <c r="G10122" t="s">
        <v>2308</v>
      </c>
      <c r="H10122">
        <v>0.27300000000000002</v>
      </c>
      <c r="I10122">
        <v>100</v>
      </c>
      <c r="J10122" t="s">
        <v>242</v>
      </c>
      <c r="K10122" t="s">
        <v>243</v>
      </c>
      <c r="L10122" t="s">
        <v>244</v>
      </c>
      <c r="M10122">
        <v>0</v>
      </c>
      <c r="N10122">
        <v>0.27300000000000002</v>
      </c>
      <c r="O10122" t="s">
        <v>569</v>
      </c>
      <c r="P10122" t="s">
        <v>10398</v>
      </c>
      <c r="Q10122" t="s">
        <v>571</v>
      </c>
      <c r="R10122" t="s">
        <v>1660</v>
      </c>
      <c r="S10122" t="s">
        <v>249</v>
      </c>
      <c r="T10122" t="b">
        <v>0</v>
      </c>
    </row>
    <row r="10123" spans="1:20" x14ac:dyDescent="0.25">
      <c r="A10123" t="s">
        <v>259</v>
      </c>
      <c r="B10123" t="s">
        <v>260</v>
      </c>
      <c r="C10123" t="s">
        <v>237</v>
      </c>
      <c r="D10123" t="s">
        <v>627</v>
      </c>
      <c r="E10123" t="s">
        <v>5312</v>
      </c>
      <c r="F10123" t="s">
        <v>17898</v>
      </c>
      <c r="G10123" t="s">
        <v>17898</v>
      </c>
      <c r="H10123">
        <v>0.115</v>
      </c>
      <c r="I10123" t="s">
        <v>265</v>
      </c>
      <c r="J10123" t="s">
        <v>242</v>
      </c>
      <c r="K10123" t="s">
        <v>243</v>
      </c>
      <c r="L10123" t="s">
        <v>244</v>
      </c>
      <c r="M10123">
        <v>0</v>
      </c>
      <c r="N10123">
        <v>0.115</v>
      </c>
      <c r="O10123" t="s">
        <v>324</v>
      </c>
      <c r="P10123" t="s">
        <v>10598</v>
      </c>
      <c r="Q10123" t="s">
        <v>631</v>
      </c>
      <c r="R10123" t="s">
        <v>17899</v>
      </c>
      <c r="S10123" t="s">
        <v>270</v>
      </c>
      <c r="T10123" t="b">
        <v>0</v>
      </c>
    </row>
    <row r="10124" spans="1:20" x14ac:dyDescent="0.25">
      <c r="A10124" t="s">
        <v>259</v>
      </c>
      <c r="B10124" t="s">
        <v>260</v>
      </c>
      <c r="C10124" t="s">
        <v>237</v>
      </c>
      <c r="D10124" t="s">
        <v>328</v>
      </c>
      <c r="E10124" t="s">
        <v>827</v>
      </c>
      <c r="F10124" t="s">
        <v>17900</v>
      </c>
      <c r="G10124" t="s">
        <v>17900</v>
      </c>
      <c r="H10124">
        <v>9.0399999999999994E-2</v>
      </c>
      <c r="I10124" t="s">
        <v>265</v>
      </c>
      <c r="J10124" t="s">
        <v>242</v>
      </c>
      <c r="K10124" t="s">
        <v>243</v>
      </c>
      <c r="L10124" t="s">
        <v>244</v>
      </c>
      <c r="M10124">
        <v>0</v>
      </c>
      <c r="N10124">
        <v>9.0399999999999994E-2</v>
      </c>
      <c r="O10124" t="s">
        <v>1258</v>
      </c>
      <c r="P10124" t="s">
        <v>17901</v>
      </c>
      <c r="Q10124" t="s">
        <v>333</v>
      </c>
      <c r="R10124" t="s">
        <v>17902</v>
      </c>
      <c r="S10124" t="s">
        <v>270</v>
      </c>
      <c r="T10124" t="b">
        <v>1</v>
      </c>
    </row>
    <row r="10125" spans="1:20" x14ac:dyDescent="0.25">
      <c r="A10125" t="s">
        <v>236</v>
      </c>
      <c r="B10125" t="s">
        <v>236</v>
      </c>
      <c r="C10125" t="s">
        <v>237</v>
      </c>
      <c r="D10125" t="s">
        <v>566</v>
      </c>
      <c r="E10125" t="s">
        <v>251</v>
      </c>
      <c r="F10125" t="s">
        <v>773</v>
      </c>
      <c r="G10125" t="s">
        <v>5839</v>
      </c>
      <c r="H10125">
        <v>2E-3</v>
      </c>
      <c r="I10125" t="s">
        <v>241</v>
      </c>
      <c r="J10125" t="s">
        <v>242</v>
      </c>
      <c r="K10125" t="s">
        <v>243</v>
      </c>
      <c r="L10125" t="s">
        <v>244</v>
      </c>
      <c r="M10125">
        <v>0</v>
      </c>
      <c r="N10125">
        <v>2E-3</v>
      </c>
      <c r="O10125" t="s">
        <v>255</v>
      </c>
      <c r="P10125" t="s">
        <v>17903</v>
      </c>
      <c r="Q10125" t="s">
        <v>571</v>
      </c>
      <c r="R10125" t="s">
        <v>776</v>
      </c>
      <c r="S10125" t="s">
        <v>249</v>
      </c>
      <c r="T10125" t="b">
        <v>1</v>
      </c>
    </row>
    <row r="10126" spans="1:20" x14ac:dyDescent="0.25">
      <c r="A10126" t="s">
        <v>259</v>
      </c>
      <c r="B10126" t="s">
        <v>260</v>
      </c>
      <c r="C10126" t="s">
        <v>237</v>
      </c>
      <c r="D10126" t="s">
        <v>4407</v>
      </c>
      <c r="E10126" t="s">
        <v>6834</v>
      </c>
      <c r="F10126" t="s">
        <v>12974</v>
      </c>
      <c r="G10126" t="s">
        <v>12975</v>
      </c>
      <c r="H10126">
        <v>0.121794</v>
      </c>
      <c r="I10126" t="s">
        <v>265</v>
      </c>
      <c r="J10126" t="s">
        <v>242</v>
      </c>
      <c r="K10126" t="s">
        <v>243</v>
      </c>
      <c r="L10126" t="s">
        <v>244</v>
      </c>
      <c r="M10126">
        <v>0</v>
      </c>
      <c r="N10126">
        <v>0.121794</v>
      </c>
      <c r="O10126" t="s">
        <v>372</v>
      </c>
      <c r="P10126" t="s">
        <v>17904</v>
      </c>
      <c r="Q10126" t="s">
        <v>4412</v>
      </c>
      <c r="R10126" t="s">
        <v>17905</v>
      </c>
      <c r="S10126" t="s">
        <v>270</v>
      </c>
      <c r="T10126" t="b">
        <v>1</v>
      </c>
    </row>
    <row r="10127" spans="1:20" x14ac:dyDescent="0.25">
      <c r="A10127" t="s">
        <v>259</v>
      </c>
      <c r="B10127" t="s">
        <v>260</v>
      </c>
      <c r="C10127" t="s">
        <v>294</v>
      </c>
      <c r="D10127" t="s">
        <v>4407</v>
      </c>
      <c r="E10127" t="s">
        <v>6834</v>
      </c>
      <c r="F10127" t="s">
        <v>12974</v>
      </c>
      <c r="G10127" t="s">
        <v>12975</v>
      </c>
      <c r="H10127">
        <v>4.9510999999999999E-2</v>
      </c>
      <c r="I10127" t="s">
        <v>265</v>
      </c>
      <c r="J10127" t="s">
        <v>242</v>
      </c>
      <c r="K10127" t="s">
        <v>243</v>
      </c>
      <c r="L10127" t="s">
        <v>244</v>
      </c>
      <c r="M10127">
        <v>0</v>
      </c>
      <c r="N10127">
        <v>4.9510999999999999E-2</v>
      </c>
      <c r="O10127" t="s">
        <v>372</v>
      </c>
      <c r="P10127" t="s">
        <v>17904</v>
      </c>
      <c r="Q10127" t="s">
        <v>4412</v>
      </c>
      <c r="R10127" t="s">
        <v>17905</v>
      </c>
      <c r="S10127" t="s">
        <v>270</v>
      </c>
      <c r="T10127" t="b">
        <v>1</v>
      </c>
    </row>
    <row r="10128" spans="1:20" x14ac:dyDescent="0.25">
      <c r="A10128" t="s">
        <v>259</v>
      </c>
      <c r="B10128" t="s">
        <v>260</v>
      </c>
      <c r="C10128" t="s">
        <v>237</v>
      </c>
      <c r="D10128" t="s">
        <v>2340</v>
      </c>
      <c r="E10128" t="s">
        <v>8987</v>
      </c>
      <c r="F10128" t="s">
        <v>15508</v>
      </c>
      <c r="G10128" t="s">
        <v>15509</v>
      </c>
      <c r="H10128">
        <v>7.2300000000000003E-2</v>
      </c>
      <c r="I10128" t="s">
        <v>265</v>
      </c>
      <c r="J10128" t="s">
        <v>242</v>
      </c>
      <c r="K10128" t="s">
        <v>243</v>
      </c>
      <c r="L10128" t="s">
        <v>244</v>
      </c>
      <c r="M10128">
        <v>0</v>
      </c>
      <c r="N10128">
        <v>7.2300000000000003E-2</v>
      </c>
      <c r="O10128" t="s">
        <v>2901</v>
      </c>
      <c r="P10128" t="s">
        <v>17906</v>
      </c>
      <c r="Q10128" t="s">
        <v>2345</v>
      </c>
      <c r="R10128" t="s">
        <v>17907</v>
      </c>
      <c r="S10128" t="s">
        <v>270</v>
      </c>
      <c r="T10128" t="b">
        <v>1</v>
      </c>
    </row>
    <row r="10129" spans="1:20" x14ac:dyDescent="0.25">
      <c r="A10129" t="s">
        <v>259</v>
      </c>
      <c r="B10129" t="s">
        <v>260</v>
      </c>
      <c r="C10129" t="s">
        <v>237</v>
      </c>
      <c r="D10129" t="s">
        <v>1652</v>
      </c>
      <c r="E10129" t="s">
        <v>1653</v>
      </c>
      <c r="F10129" t="s">
        <v>2706</v>
      </c>
      <c r="G10129" t="s">
        <v>2706</v>
      </c>
      <c r="H10129">
        <v>1.8080000000000001</v>
      </c>
      <c r="I10129" t="s">
        <v>265</v>
      </c>
      <c r="J10129" t="s">
        <v>242</v>
      </c>
      <c r="K10129" t="s">
        <v>243</v>
      </c>
      <c r="L10129" t="s">
        <v>244</v>
      </c>
      <c r="M10129">
        <v>0</v>
      </c>
      <c r="N10129">
        <v>1.8080000000000001</v>
      </c>
      <c r="O10129" t="s">
        <v>324</v>
      </c>
      <c r="P10129" t="s">
        <v>17908</v>
      </c>
      <c r="Q10129" t="s">
        <v>1656</v>
      </c>
      <c r="R10129" t="s">
        <v>17909</v>
      </c>
      <c r="S10129" t="s">
        <v>270</v>
      </c>
      <c r="T10129" t="b">
        <v>1</v>
      </c>
    </row>
    <row r="10130" spans="1:20" x14ac:dyDescent="0.25">
      <c r="A10130" t="s">
        <v>259</v>
      </c>
      <c r="B10130" t="s">
        <v>260</v>
      </c>
      <c r="C10130" t="s">
        <v>336</v>
      </c>
      <c r="D10130" t="s">
        <v>1652</v>
      </c>
      <c r="E10130" t="s">
        <v>1653</v>
      </c>
      <c r="F10130" t="s">
        <v>2706</v>
      </c>
      <c r="G10130" t="s">
        <v>2706</v>
      </c>
      <c r="H10130">
        <v>9313</v>
      </c>
      <c r="I10130" t="s">
        <v>265</v>
      </c>
      <c r="J10130" t="s">
        <v>242</v>
      </c>
      <c r="K10130" t="s">
        <v>243</v>
      </c>
      <c r="L10130" t="s">
        <v>244</v>
      </c>
      <c r="M10130">
        <v>0</v>
      </c>
      <c r="N10130">
        <v>9313</v>
      </c>
      <c r="O10130" t="s">
        <v>324</v>
      </c>
      <c r="P10130" t="s">
        <v>17908</v>
      </c>
      <c r="Q10130" t="s">
        <v>1656</v>
      </c>
      <c r="R10130" t="s">
        <v>17910</v>
      </c>
      <c r="S10130" t="s">
        <v>270</v>
      </c>
      <c r="T10130" t="b">
        <v>1</v>
      </c>
    </row>
    <row r="10131" spans="1:20" x14ac:dyDescent="0.25">
      <c r="A10131" t="s">
        <v>259</v>
      </c>
      <c r="B10131" t="s">
        <v>260</v>
      </c>
      <c r="C10131" t="s">
        <v>336</v>
      </c>
      <c r="D10131" t="s">
        <v>1652</v>
      </c>
      <c r="E10131" t="s">
        <v>1653</v>
      </c>
      <c r="F10131" t="s">
        <v>2706</v>
      </c>
      <c r="G10131" t="s">
        <v>2706</v>
      </c>
      <c r="H10131">
        <v>17865</v>
      </c>
      <c r="I10131" t="s">
        <v>265</v>
      </c>
      <c r="J10131" t="s">
        <v>242</v>
      </c>
      <c r="K10131" t="s">
        <v>243</v>
      </c>
      <c r="L10131" t="s">
        <v>244</v>
      </c>
      <c r="M10131">
        <v>0</v>
      </c>
      <c r="N10131">
        <v>17865</v>
      </c>
      <c r="O10131" t="s">
        <v>324</v>
      </c>
      <c r="P10131" t="s">
        <v>17908</v>
      </c>
      <c r="Q10131" t="s">
        <v>1656</v>
      </c>
      <c r="R10131" t="s">
        <v>17911</v>
      </c>
      <c r="S10131" t="s">
        <v>270</v>
      </c>
      <c r="T10131" t="b">
        <v>1</v>
      </c>
    </row>
    <row r="10132" spans="1:20" x14ac:dyDescent="0.25">
      <c r="A10132" t="s">
        <v>259</v>
      </c>
      <c r="B10132" t="s">
        <v>260</v>
      </c>
      <c r="C10132" t="s">
        <v>237</v>
      </c>
      <c r="D10132" t="s">
        <v>320</v>
      </c>
      <c r="E10132" t="s">
        <v>8756</v>
      </c>
      <c r="F10132" t="s">
        <v>8757</v>
      </c>
      <c r="G10132" t="s">
        <v>8758</v>
      </c>
      <c r="H10132">
        <v>0.68281899999999995</v>
      </c>
      <c r="I10132" t="s">
        <v>265</v>
      </c>
      <c r="J10132" t="s">
        <v>242</v>
      </c>
      <c r="K10132" t="s">
        <v>243</v>
      </c>
      <c r="L10132" t="s">
        <v>244</v>
      </c>
      <c r="M10132">
        <v>0</v>
      </c>
      <c r="N10132">
        <v>0.68281899999999995</v>
      </c>
      <c r="O10132" t="s">
        <v>372</v>
      </c>
      <c r="P10132" t="s">
        <v>17912</v>
      </c>
      <c r="Q10132" t="s">
        <v>326</v>
      </c>
      <c r="R10132" t="s">
        <v>17913</v>
      </c>
      <c r="S10132" t="s">
        <v>270</v>
      </c>
      <c r="T10132" t="b">
        <v>1</v>
      </c>
    </row>
    <row r="10133" spans="1:20" x14ac:dyDescent="0.25">
      <c r="A10133" t="s">
        <v>236</v>
      </c>
      <c r="B10133" t="s">
        <v>236</v>
      </c>
      <c r="C10133" t="s">
        <v>237</v>
      </c>
      <c r="D10133" t="s">
        <v>693</v>
      </c>
      <c r="E10133" t="s">
        <v>7293</v>
      </c>
      <c r="F10133" t="s">
        <v>17914</v>
      </c>
      <c r="G10133" t="s">
        <v>17915</v>
      </c>
      <c r="H10133">
        <v>2703.09</v>
      </c>
      <c r="I10133" t="s">
        <v>492</v>
      </c>
      <c r="J10133" t="s">
        <v>242</v>
      </c>
      <c r="K10133" t="s">
        <v>243</v>
      </c>
      <c r="L10133" t="s">
        <v>244</v>
      </c>
      <c r="M10133">
        <v>0</v>
      </c>
      <c r="N10133">
        <v>2703.09</v>
      </c>
      <c r="O10133" t="s">
        <v>298</v>
      </c>
      <c r="P10133" t="s">
        <v>17916</v>
      </c>
      <c r="Q10133" t="s">
        <v>699</v>
      </c>
      <c r="R10133" t="s">
        <v>17917</v>
      </c>
      <c r="S10133" t="s">
        <v>249</v>
      </c>
      <c r="T10133" t="b">
        <v>1</v>
      </c>
    </row>
    <row r="10134" spans="1:20" x14ac:dyDescent="0.25">
      <c r="A10134" t="s">
        <v>236</v>
      </c>
      <c r="B10134" t="s">
        <v>236</v>
      </c>
      <c r="C10134" t="s">
        <v>237</v>
      </c>
      <c r="D10134" t="s">
        <v>314</v>
      </c>
      <c r="F10134" t="s">
        <v>239</v>
      </c>
      <c r="G10134" t="s">
        <v>2992</v>
      </c>
      <c r="H10134">
        <v>5.0000000000000001E-3</v>
      </c>
      <c r="I10134" t="s">
        <v>241</v>
      </c>
      <c r="J10134" t="s">
        <v>242</v>
      </c>
      <c r="K10134" t="s">
        <v>243</v>
      </c>
      <c r="L10134" t="s">
        <v>244</v>
      </c>
      <c r="M10134">
        <v>0</v>
      </c>
      <c r="N10134">
        <v>5.0000000000000001E-3</v>
      </c>
      <c r="O10134" t="s">
        <v>1407</v>
      </c>
      <c r="P10134" t="s">
        <v>2993</v>
      </c>
      <c r="Q10134" t="s">
        <v>318</v>
      </c>
      <c r="R10134" t="s">
        <v>2654</v>
      </c>
      <c r="S10134" t="s">
        <v>249</v>
      </c>
      <c r="T10134" t="b">
        <v>0</v>
      </c>
    </row>
    <row r="10135" spans="1:20" x14ac:dyDescent="0.25">
      <c r="A10135" t="s">
        <v>259</v>
      </c>
      <c r="B10135" t="s">
        <v>260</v>
      </c>
      <c r="C10135" t="s">
        <v>237</v>
      </c>
      <c r="D10135" t="s">
        <v>3141</v>
      </c>
      <c r="E10135" t="s">
        <v>2127</v>
      </c>
      <c r="F10135" t="s">
        <v>2128</v>
      </c>
      <c r="G10135" t="s">
        <v>2128</v>
      </c>
      <c r="H10135">
        <v>2.4400000000000002E-2</v>
      </c>
      <c r="I10135" t="s">
        <v>265</v>
      </c>
      <c r="J10135" t="s">
        <v>242</v>
      </c>
      <c r="K10135" t="s">
        <v>243</v>
      </c>
      <c r="L10135" t="s">
        <v>244</v>
      </c>
      <c r="M10135">
        <v>0</v>
      </c>
      <c r="N10135">
        <v>2.4400000000000002E-2</v>
      </c>
      <c r="O10135" t="s">
        <v>446</v>
      </c>
      <c r="P10135" t="s">
        <v>17918</v>
      </c>
      <c r="Q10135" t="s">
        <v>3143</v>
      </c>
      <c r="R10135" t="s">
        <v>17919</v>
      </c>
      <c r="S10135" t="s">
        <v>270</v>
      </c>
      <c r="T10135" t="b">
        <v>1</v>
      </c>
    </row>
    <row r="10136" spans="1:20" x14ac:dyDescent="0.25">
      <c r="A10136" t="s">
        <v>259</v>
      </c>
      <c r="B10136" t="s">
        <v>260</v>
      </c>
      <c r="C10136" t="s">
        <v>294</v>
      </c>
      <c r="D10136" t="s">
        <v>3141</v>
      </c>
      <c r="E10136" t="s">
        <v>2127</v>
      </c>
      <c r="F10136" t="s">
        <v>2128</v>
      </c>
      <c r="G10136" t="s">
        <v>2128</v>
      </c>
      <c r="H10136">
        <v>1.9800000000000002E-2</v>
      </c>
      <c r="I10136" t="s">
        <v>265</v>
      </c>
      <c r="J10136" t="s">
        <v>242</v>
      </c>
      <c r="K10136" t="s">
        <v>243</v>
      </c>
      <c r="L10136" t="s">
        <v>244</v>
      </c>
      <c r="M10136">
        <v>0</v>
      </c>
      <c r="N10136">
        <v>1.9800000000000002E-2</v>
      </c>
      <c r="O10136" t="s">
        <v>446</v>
      </c>
      <c r="P10136" t="s">
        <v>17918</v>
      </c>
      <c r="Q10136" t="s">
        <v>3143</v>
      </c>
      <c r="R10136" t="s">
        <v>17919</v>
      </c>
      <c r="S10136" t="s">
        <v>270</v>
      </c>
      <c r="T10136" t="b">
        <v>1</v>
      </c>
    </row>
    <row r="10137" spans="1:20" x14ac:dyDescent="0.25">
      <c r="A10137" t="s">
        <v>259</v>
      </c>
      <c r="B10137" t="s">
        <v>260</v>
      </c>
      <c r="C10137" t="s">
        <v>237</v>
      </c>
      <c r="D10137" t="s">
        <v>5325</v>
      </c>
      <c r="E10137" t="s">
        <v>1688</v>
      </c>
      <c r="F10137" t="s">
        <v>5123</v>
      </c>
      <c r="G10137" t="s">
        <v>5124</v>
      </c>
      <c r="H10137">
        <v>0.44600000000000001</v>
      </c>
      <c r="I10137" t="s">
        <v>265</v>
      </c>
      <c r="J10137" t="s">
        <v>242</v>
      </c>
      <c r="K10137" t="s">
        <v>243</v>
      </c>
      <c r="L10137" t="s">
        <v>244</v>
      </c>
      <c r="M10137">
        <v>0</v>
      </c>
      <c r="N10137">
        <v>0.44600000000000001</v>
      </c>
      <c r="O10137" t="s">
        <v>1690</v>
      </c>
      <c r="P10137" t="s">
        <v>17920</v>
      </c>
      <c r="Q10137" t="s">
        <v>5330</v>
      </c>
      <c r="R10137" t="s">
        <v>17921</v>
      </c>
      <c r="S10137" t="s">
        <v>270</v>
      </c>
      <c r="T10137" t="b">
        <v>1</v>
      </c>
    </row>
    <row r="10138" spans="1:20" x14ac:dyDescent="0.25">
      <c r="A10138" t="s">
        <v>259</v>
      </c>
      <c r="B10138" t="s">
        <v>260</v>
      </c>
      <c r="C10138" t="s">
        <v>237</v>
      </c>
      <c r="D10138" t="s">
        <v>295</v>
      </c>
      <c r="E10138" t="s">
        <v>9066</v>
      </c>
      <c r="F10138" t="s">
        <v>15775</v>
      </c>
      <c r="G10138" t="s">
        <v>15775</v>
      </c>
      <c r="H10138">
        <v>5.3380000000000001</v>
      </c>
      <c r="I10138" t="s">
        <v>265</v>
      </c>
      <c r="J10138" t="s">
        <v>242</v>
      </c>
      <c r="K10138" t="s">
        <v>243</v>
      </c>
      <c r="L10138" t="s">
        <v>244</v>
      </c>
      <c r="M10138">
        <v>0</v>
      </c>
      <c r="N10138">
        <v>5.3380000000000001</v>
      </c>
      <c r="O10138" t="s">
        <v>721</v>
      </c>
      <c r="P10138" t="s">
        <v>10256</v>
      </c>
      <c r="Q10138" t="s">
        <v>300</v>
      </c>
      <c r="R10138" t="s">
        <v>17922</v>
      </c>
      <c r="S10138" t="s">
        <v>270</v>
      </c>
      <c r="T10138" t="b">
        <v>0</v>
      </c>
    </row>
    <row r="10139" spans="1:20" x14ac:dyDescent="0.25">
      <c r="A10139" t="s">
        <v>236</v>
      </c>
      <c r="B10139" t="s">
        <v>236</v>
      </c>
      <c r="C10139" t="s">
        <v>237</v>
      </c>
      <c r="D10139" t="s">
        <v>566</v>
      </c>
      <c r="E10139" t="s">
        <v>251</v>
      </c>
      <c r="F10139" t="s">
        <v>252</v>
      </c>
      <c r="G10139" t="s">
        <v>9666</v>
      </c>
      <c r="H10139">
        <v>0.15</v>
      </c>
      <c r="I10139" t="s">
        <v>254</v>
      </c>
      <c r="J10139" t="s">
        <v>242</v>
      </c>
      <c r="K10139" t="s">
        <v>243</v>
      </c>
      <c r="L10139" t="s">
        <v>244</v>
      </c>
      <c r="M10139">
        <v>0</v>
      </c>
      <c r="N10139">
        <v>0.15</v>
      </c>
      <c r="O10139" t="s">
        <v>255</v>
      </c>
      <c r="P10139" t="s">
        <v>17923</v>
      </c>
      <c r="Q10139" t="s">
        <v>571</v>
      </c>
      <c r="R10139" t="s">
        <v>3339</v>
      </c>
      <c r="S10139" t="s">
        <v>249</v>
      </c>
      <c r="T10139" t="b">
        <v>1</v>
      </c>
    </row>
    <row r="10140" spans="1:20" x14ac:dyDescent="0.25">
      <c r="A10140" t="s">
        <v>259</v>
      </c>
      <c r="B10140" t="s">
        <v>260</v>
      </c>
      <c r="C10140" t="s">
        <v>237</v>
      </c>
      <c r="D10140" t="s">
        <v>3071</v>
      </c>
      <c r="E10140" t="s">
        <v>4156</v>
      </c>
      <c r="F10140" t="s">
        <v>15949</v>
      </c>
      <c r="G10140" t="s">
        <v>15949</v>
      </c>
      <c r="H10140">
        <v>7.6600000000000001E-2</v>
      </c>
      <c r="I10140" t="s">
        <v>265</v>
      </c>
      <c r="J10140" t="s">
        <v>242</v>
      </c>
      <c r="K10140" t="s">
        <v>243</v>
      </c>
      <c r="L10140" t="s">
        <v>244</v>
      </c>
      <c r="M10140">
        <v>0</v>
      </c>
      <c r="N10140">
        <v>7.6600000000000001E-2</v>
      </c>
      <c r="O10140" t="s">
        <v>391</v>
      </c>
      <c r="P10140" t="s">
        <v>12461</v>
      </c>
      <c r="Q10140" t="s">
        <v>3076</v>
      </c>
      <c r="R10140" t="s">
        <v>17924</v>
      </c>
      <c r="S10140" t="s">
        <v>270</v>
      </c>
      <c r="T10140" t="b">
        <v>0</v>
      </c>
    </row>
    <row r="10141" spans="1:20" x14ac:dyDescent="0.25">
      <c r="A10141" t="s">
        <v>259</v>
      </c>
      <c r="B10141" t="s">
        <v>260</v>
      </c>
      <c r="C10141" t="s">
        <v>294</v>
      </c>
      <c r="D10141" t="s">
        <v>3071</v>
      </c>
      <c r="E10141" t="s">
        <v>4156</v>
      </c>
      <c r="F10141" t="s">
        <v>15949</v>
      </c>
      <c r="G10141" t="s">
        <v>15949</v>
      </c>
      <c r="H10141">
        <v>1.9900000000000001E-2</v>
      </c>
      <c r="I10141" t="s">
        <v>265</v>
      </c>
      <c r="J10141" t="s">
        <v>242</v>
      </c>
      <c r="K10141" t="s">
        <v>243</v>
      </c>
      <c r="L10141" t="s">
        <v>244</v>
      </c>
      <c r="M10141">
        <v>0</v>
      </c>
      <c r="N10141">
        <v>1.9900000000000001E-2</v>
      </c>
      <c r="O10141" t="s">
        <v>391</v>
      </c>
      <c r="P10141" t="s">
        <v>12461</v>
      </c>
      <c r="Q10141" t="s">
        <v>3076</v>
      </c>
      <c r="R10141" t="s">
        <v>17924</v>
      </c>
      <c r="S10141" t="s">
        <v>270</v>
      </c>
      <c r="T10141" t="b">
        <v>0</v>
      </c>
    </row>
    <row r="10142" spans="1:20" x14ac:dyDescent="0.25">
      <c r="A10142" t="s">
        <v>259</v>
      </c>
      <c r="B10142" t="s">
        <v>260</v>
      </c>
      <c r="C10142" t="s">
        <v>237</v>
      </c>
      <c r="D10142" t="s">
        <v>987</v>
      </c>
      <c r="E10142" t="s">
        <v>2246</v>
      </c>
      <c r="F10142" t="s">
        <v>1944</v>
      </c>
      <c r="G10142" t="s">
        <v>1944</v>
      </c>
      <c r="H10142">
        <v>1.2E-2</v>
      </c>
      <c r="I10142" t="s">
        <v>265</v>
      </c>
      <c r="J10142" t="s">
        <v>242</v>
      </c>
      <c r="K10142" t="s">
        <v>243</v>
      </c>
      <c r="L10142" t="s">
        <v>244</v>
      </c>
      <c r="M10142">
        <v>0</v>
      </c>
      <c r="N10142">
        <v>1.2E-2</v>
      </c>
      <c r="O10142" t="s">
        <v>711</v>
      </c>
      <c r="P10142" t="s">
        <v>17925</v>
      </c>
      <c r="Q10142" t="s">
        <v>992</v>
      </c>
      <c r="R10142" t="s">
        <v>17926</v>
      </c>
      <c r="S10142" t="s">
        <v>270</v>
      </c>
      <c r="T10142" t="b">
        <v>1</v>
      </c>
    </row>
    <row r="10143" spans="1:20" x14ac:dyDescent="0.25">
      <c r="A10143" t="s">
        <v>259</v>
      </c>
      <c r="B10143" t="s">
        <v>260</v>
      </c>
      <c r="C10143" t="s">
        <v>237</v>
      </c>
      <c r="D10143" t="s">
        <v>2245</v>
      </c>
      <c r="E10143" t="s">
        <v>3891</v>
      </c>
      <c r="F10143" t="s">
        <v>3892</v>
      </c>
      <c r="G10143" t="s">
        <v>3892</v>
      </c>
      <c r="H10143">
        <v>0.66</v>
      </c>
      <c r="I10143" t="s">
        <v>265</v>
      </c>
      <c r="J10143" t="s">
        <v>242</v>
      </c>
      <c r="K10143" t="s">
        <v>243</v>
      </c>
      <c r="L10143" t="s">
        <v>244</v>
      </c>
      <c r="M10143">
        <v>0</v>
      </c>
      <c r="N10143">
        <v>0.66</v>
      </c>
      <c r="O10143" t="s">
        <v>3893</v>
      </c>
      <c r="P10143" t="s">
        <v>17927</v>
      </c>
      <c r="Q10143" t="s">
        <v>2249</v>
      </c>
      <c r="R10143" t="s">
        <v>17928</v>
      </c>
      <c r="S10143" t="s">
        <v>270</v>
      </c>
      <c r="T10143" t="b">
        <v>1</v>
      </c>
    </row>
    <row r="10144" spans="1:20" x14ac:dyDescent="0.25">
      <c r="A10144" t="s">
        <v>259</v>
      </c>
      <c r="B10144" t="s">
        <v>260</v>
      </c>
      <c r="C10144" t="s">
        <v>294</v>
      </c>
      <c r="D10144" t="s">
        <v>2245</v>
      </c>
      <c r="E10144" t="s">
        <v>3891</v>
      </c>
      <c r="F10144" t="s">
        <v>3892</v>
      </c>
      <c r="G10144" t="s">
        <v>3892</v>
      </c>
      <c r="H10144">
        <v>0.5</v>
      </c>
      <c r="I10144" t="s">
        <v>265</v>
      </c>
      <c r="J10144" t="s">
        <v>242</v>
      </c>
      <c r="K10144" t="s">
        <v>243</v>
      </c>
      <c r="L10144" t="s">
        <v>244</v>
      </c>
      <c r="M10144">
        <v>0</v>
      </c>
      <c r="N10144">
        <v>0.5</v>
      </c>
      <c r="O10144" t="s">
        <v>3893</v>
      </c>
      <c r="P10144" t="s">
        <v>17927</v>
      </c>
      <c r="Q10144" t="s">
        <v>2249</v>
      </c>
      <c r="R10144" t="s">
        <v>17928</v>
      </c>
      <c r="S10144" t="s">
        <v>270</v>
      </c>
      <c r="T10144" t="b">
        <v>1</v>
      </c>
    </row>
    <row r="10145" spans="1:20" x14ac:dyDescent="0.25">
      <c r="A10145" t="s">
        <v>259</v>
      </c>
      <c r="B10145" t="s">
        <v>260</v>
      </c>
      <c r="C10145" t="s">
        <v>237</v>
      </c>
      <c r="D10145" t="s">
        <v>450</v>
      </c>
      <c r="E10145" t="s">
        <v>3720</v>
      </c>
      <c r="F10145" t="s">
        <v>13145</v>
      </c>
      <c r="G10145" t="s">
        <v>13145</v>
      </c>
      <c r="H10145">
        <v>2.8540000000000001</v>
      </c>
      <c r="I10145" t="s">
        <v>265</v>
      </c>
      <c r="J10145" t="s">
        <v>242</v>
      </c>
      <c r="K10145" t="s">
        <v>243</v>
      </c>
      <c r="L10145" t="s">
        <v>244</v>
      </c>
      <c r="M10145">
        <v>0</v>
      </c>
      <c r="N10145">
        <v>2.8540000000000001</v>
      </c>
      <c r="O10145" t="s">
        <v>331</v>
      </c>
      <c r="P10145" t="s">
        <v>17929</v>
      </c>
      <c r="Q10145" t="s">
        <v>453</v>
      </c>
      <c r="R10145" t="s">
        <v>17930</v>
      </c>
      <c r="S10145" t="s">
        <v>270</v>
      </c>
      <c r="T10145" t="b">
        <v>1</v>
      </c>
    </row>
    <row r="10146" spans="1:20" x14ac:dyDescent="0.25">
      <c r="A10146" t="s">
        <v>259</v>
      </c>
      <c r="B10146" t="s">
        <v>260</v>
      </c>
      <c r="C10146" t="s">
        <v>294</v>
      </c>
      <c r="D10146" t="s">
        <v>450</v>
      </c>
      <c r="E10146" t="s">
        <v>3720</v>
      </c>
      <c r="F10146" t="s">
        <v>13145</v>
      </c>
      <c r="G10146" t="s">
        <v>13145</v>
      </c>
      <c r="H10146">
        <v>0.83799999999999997</v>
      </c>
      <c r="I10146" t="s">
        <v>265</v>
      </c>
      <c r="J10146" t="s">
        <v>242</v>
      </c>
      <c r="K10146" t="s">
        <v>243</v>
      </c>
      <c r="L10146" t="s">
        <v>244</v>
      </c>
      <c r="M10146">
        <v>0</v>
      </c>
      <c r="N10146">
        <v>0.83799999999999997</v>
      </c>
      <c r="O10146" t="s">
        <v>324</v>
      </c>
      <c r="P10146" t="s">
        <v>17929</v>
      </c>
      <c r="Q10146" t="s">
        <v>453</v>
      </c>
      <c r="R10146" t="s">
        <v>17930</v>
      </c>
      <c r="S10146" t="s">
        <v>270</v>
      </c>
      <c r="T10146" t="b">
        <v>1</v>
      </c>
    </row>
    <row r="10147" spans="1:20" x14ac:dyDescent="0.25">
      <c r="A10147" t="s">
        <v>259</v>
      </c>
      <c r="B10147" t="s">
        <v>260</v>
      </c>
      <c r="C10147" t="s">
        <v>237</v>
      </c>
      <c r="D10147" t="s">
        <v>328</v>
      </c>
      <c r="E10147" t="s">
        <v>2407</v>
      </c>
      <c r="F10147" t="s">
        <v>2408</v>
      </c>
      <c r="G10147" t="s">
        <v>2408</v>
      </c>
      <c r="H10147">
        <v>0.69610000000000005</v>
      </c>
      <c r="I10147" t="s">
        <v>265</v>
      </c>
      <c r="J10147" t="s">
        <v>242</v>
      </c>
      <c r="K10147" t="s">
        <v>243</v>
      </c>
      <c r="L10147" t="s">
        <v>244</v>
      </c>
      <c r="M10147">
        <v>0</v>
      </c>
      <c r="N10147">
        <v>0.69610000000000005</v>
      </c>
      <c r="O10147" t="s">
        <v>1258</v>
      </c>
      <c r="P10147" t="s">
        <v>17931</v>
      </c>
      <c r="Q10147" t="s">
        <v>333</v>
      </c>
      <c r="R10147" t="s">
        <v>17932</v>
      </c>
      <c r="S10147" t="s">
        <v>270</v>
      </c>
      <c r="T10147" t="b">
        <v>1</v>
      </c>
    </row>
    <row r="10148" spans="1:20" x14ac:dyDescent="0.25">
      <c r="A10148" t="s">
        <v>236</v>
      </c>
      <c r="B10148" t="s">
        <v>236</v>
      </c>
      <c r="C10148" t="s">
        <v>237</v>
      </c>
      <c r="D10148" t="s">
        <v>4909</v>
      </c>
      <c r="F10148" t="s">
        <v>1438</v>
      </c>
      <c r="G10148" t="s">
        <v>792</v>
      </c>
      <c r="H10148">
        <v>3.6000000000000002E-4</v>
      </c>
      <c r="I10148" t="s">
        <v>254</v>
      </c>
      <c r="J10148" t="s">
        <v>242</v>
      </c>
      <c r="K10148" t="s">
        <v>243</v>
      </c>
      <c r="L10148" t="s">
        <v>244</v>
      </c>
      <c r="M10148">
        <v>0</v>
      </c>
      <c r="N10148">
        <v>3.6000000000000002E-4</v>
      </c>
      <c r="O10148" t="s">
        <v>365</v>
      </c>
      <c r="P10148" t="s">
        <v>6126</v>
      </c>
      <c r="Q10148" t="s">
        <v>4912</v>
      </c>
      <c r="R10148" t="s">
        <v>9379</v>
      </c>
      <c r="S10148" t="s">
        <v>249</v>
      </c>
      <c r="T10148" t="b">
        <v>0</v>
      </c>
    </row>
    <row r="10149" spans="1:20" x14ac:dyDescent="0.25">
      <c r="A10149" t="s">
        <v>259</v>
      </c>
      <c r="B10149" t="s">
        <v>260</v>
      </c>
      <c r="C10149" t="s">
        <v>237</v>
      </c>
      <c r="D10149" t="s">
        <v>1316</v>
      </c>
      <c r="E10149" t="s">
        <v>1317</v>
      </c>
      <c r="F10149" t="s">
        <v>3436</v>
      </c>
      <c r="G10149" t="s">
        <v>3437</v>
      </c>
      <c r="H10149">
        <v>0.36872199999999999</v>
      </c>
      <c r="I10149" t="s">
        <v>265</v>
      </c>
      <c r="J10149" t="s">
        <v>242</v>
      </c>
      <c r="K10149" t="s">
        <v>243</v>
      </c>
      <c r="L10149" t="s">
        <v>244</v>
      </c>
      <c r="M10149">
        <v>0</v>
      </c>
      <c r="N10149">
        <v>0.36872199999999999</v>
      </c>
      <c r="O10149" t="s">
        <v>372</v>
      </c>
      <c r="P10149" t="s">
        <v>17933</v>
      </c>
      <c r="Q10149" t="s">
        <v>1321</v>
      </c>
      <c r="R10149" t="s">
        <v>17934</v>
      </c>
      <c r="S10149" t="s">
        <v>270</v>
      </c>
      <c r="T10149" t="b">
        <v>1</v>
      </c>
    </row>
    <row r="10150" spans="1:20" x14ac:dyDescent="0.25">
      <c r="A10150" t="s">
        <v>259</v>
      </c>
      <c r="B10150" t="s">
        <v>382</v>
      </c>
      <c r="C10150" t="s">
        <v>237</v>
      </c>
      <c r="D10150" t="s">
        <v>1634</v>
      </c>
      <c r="E10150" t="s">
        <v>2981</v>
      </c>
      <c r="F10150" t="s">
        <v>8402</v>
      </c>
      <c r="G10150" t="s">
        <v>8402</v>
      </c>
      <c r="H10150">
        <v>6.5730000000000004</v>
      </c>
      <c r="I10150" t="s">
        <v>265</v>
      </c>
      <c r="J10150" t="s">
        <v>242</v>
      </c>
      <c r="K10150" t="s">
        <v>243</v>
      </c>
      <c r="L10150" t="s">
        <v>244</v>
      </c>
      <c r="M10150">
        <v>0</v>
      </c>
      <c r="N10150">
        <v>6.5730000000000004</v>
      </c>
      <c r="O10150" t="s">
        <v>1309</v>
      </c>
      <c r="P10150" t="s">
        <v>17935</v>
      </c>
      <c r="Q10150" t="s">
        <v>1638</v>
      </c>
      <c r="R10150" t="s">
        <v>17936</v>
      </c>
      <c r="S10150" t="s">
        <v>390</v>
      </c>
      <c r="T10150" t="b">
        <v>1</v>
      </c>
    </row>
    <row r="10151" spans="1:20" x14ac:dyDescent="0.25">
      <c r="A10151" t="s">
        <v>259</v>
      </c>
      <c r="B10151" t="s">
        <v>382</v>
      </c>
      <c r="C10151" t="s">
        <v>294</v>
      </c>
      <c r="D10151" t="s">
        <v>1634</v>
      </c>
      <c r="E10151" t="s">
        <v>2981</v>
      </c>
      <c r="F10151" t="s">
        <v>8402</v>
      </c>
      <c r="G10151" t="s">
        <v>8402</v>
      </c>
      <c r="H10151">
        <v>3.629</v>
      </c>
      <c r="I10151" t="s">
        <v>265</v>
      </c>
      <c r="J10151" t="s">
        <v>242</v>
      </c>
      <c r="K10151" t="s">
        <v>243</v>
      </c>
      <c r="L10151" t="s">
        <v>244</v>
      </c>
      <c r="M10151">
        <v>0</v>
      </c>
      <c r="N10151">
        <v>3.629</v>
      </c>
      <c r="O10151" t="s">
        <v>1309</v>
      </c>
      <c r="P10151" t="s">
        <v>17935</v>
      </c>
      <c r="Q10151" t="s">
        <v>1638</v>
      </c>
      <c r="R10151" t="s">
        <v>17936</v>
      </c>
      <c r="S10151" t="s">
        <v>390</v>
      </c>
      <c r="T10151" t="b">
        <v>1</v>
      </c>
    </row>
    <row r="10152" spans="1:20" x14ac:dyDescent="0.25">
      <c r="A10152" t="s">
        <v>259</v>
      </c>
      <c r="B10152" t="s">
        <v>260</v>
      </c>
      <c r="C10152" t="s">
        <v>237</v>
      </c>
      <c r="D10152" t="s">
        <v>5189</v>
      </c>
      <c r="E10152" t="s">
        <v>822</v>
      </c>
      <c r="F10152" t="s">
        <v>17937</v>
      </c>
      <c r="G10152" t="s">
        <v>17937</v>
      </c>
      <c r="H10152">
        <v>13.343999999999999</v>
      </c>
      <c r="I10152" t="s">
        <v>265</v>
      </c>
      <c r="J10152" t="s">
        <v>242</v>
      </c>
      <c r="K10152" t="s">
        <v>243</v>
      </c>
      <c r="L10152" t="s">
        <v>244</v>
      </c>
      <c r="M10152">
        <v>0</v>
      </c>
      <c r="N10152">
        <v>13.343999999999999</v>
      </c>
      <c r="O10152" t="s">
        <v>324</v>
      </c>
      <c r="P10152" t="s">
        <v>17938</v>
      </c>
      <c r="Q10152" t="s">
        <v>5191</v>
      </c>
      <c r="R10152" t="s">
        <v>17939</v>
      </c>
      <c r="S10152" t="s">
        <v>270</v>
      </c>
      <c r="T10152" t="b">
        <v>1</v>
      </c>
    </row>
    <row r="10153" spans="1:20" x14ac:dyDescent="0.25">
      <c r="A10153" t="s">
        <v>259</v>
      </c>
      <c r="B10153" t="s">
        <v>260</v>
      </c>
      <c r="C10153" t="s">
        <v>294</v>
      </c>
      <c r="D10153" t="s">
        <v>5189</v>
      </c>
      <c r="E10153" t="s">
        <v>822</v>
      </c>
      <c r="F10153" t="s">
        <v>17937</v>
      </c>
      <c r="G10153" t="s">
        <v>17937</v>
      </c>
      <c r="H10153">
        <v>12.24</v>
      </c>
      <c r="I10153" t="s">
        <v>265</v>
      </c>
      <c r="J10153" t="s">
        <v>242</v>
      </c>
      <c r="K10153" t="s">
        <v>243</v>
      </c>
      <c r="L10153" t="s">
        <v>244</v>
      </c>
      <c r="M10153">
        <v>0</v>
      </c>
      <c r="N10153">
        <v>12.24</v>
      </c>
      <c r="O10153" t="s">
        <v>324</v>
      </c>
      <c r="P10153" t="s">
        <v>17938</v>
      </c>
      <c r="Q10153" t="s">
        <v>5191</v>
      </c>
      <c r="R10153" t="s">
        <v>17939</v>
      </c>
      <c r="S10153" t="s">
        <v>270</v>
      </c>
      <c r="T10153" t="b">
        <v>1</v>
      </c>
    </row>
    <row r="10154" spans="1:20" x14ac:dyDescent="0.25">
      <c r="A10154" t="s">
        <v>259</v>
      </c>
      <c r="B10154" t="s">
        <v>260</v>
      </c>
      <c r="C10154" t="s">
        <v>237</v>
      </c>
      <c r="D10154" t="s">
        <v>463</v>
      </c>
      <c r="E10154" t="s">
        <v>3472</v>
      </c>
      <c r="F10154" t="s">
        <v>8578</v>
      </c>
      <c r="G10154" t="s">
        <v>8579</v>
      </c>
      <c r="H10154">
        <v>3.0720000000000001</v>
      </c>
      <c r="I10154" t="s">
        <v>265</v>
      </c>
      <c r="J10154" t="s">
        <v>242</v>
      </c>
      <c r="K10154" t="s">
        <v>243</v>
      </c>
      <c r="L10154" t="s">
        <v>244</v>
      </c>
      <c r="M10154">
        <v>0</v>
      </c>
      <c r="N10154">
        <v>3.0720000000000001</v>
      </c>
      <c r="O10154" t="s">
        <v>324</v>
      </c>
      <c r="P10154" t="s">
        <v>9460</v>
      </c>
      <c r="Q10154" t="s">
        <v>468</v>
      </c>
      <c r="R10154" t="s">
        <v>17940</v>
      </c>
      <c r="S10154" t="s">
        <v>270</v>
      </c>
      <c r="T10154" t="b">
        <v>1</v>
      </c>
    </row>
    <row r="10155" spans="1:20" x14ac:dyDescent="0.25">
      <c r="A10155" t="s">
        <v>259</v>
      </c>
      <c r="B10155" t="s">
        <v>260</v>
      </c>
      <c r="C10155" t="s">
        <v>336</v>
      </c>
      <c r="D10155" t="s">
        <v>463</v>
      </c>
      <c r="E10155" t="s">
        <v>3472</v>
      </c>
      <c r="F10155" t="s">
        <v>8578</v>
      </c>
      <c r="G10155" t="s">
        <v>8579</v>
      </c>
      <c r="H10155">
        <v>15824</v>
      </c>
      <c r="I10155" t="s">
        <v>265</v>
      </c>
      <c r="J10155" t="s">
        <v>242</v>
      </c>
      <c r="K10155" t="s">
        <v>243</v>
      </c>
      <c r="L10155" t="s">
        <v>244</v>
      </c>
      <c r="M10155">
        <v>0</v>
      </c>
      <c r="N10155">
        <v>15824</v>
      </c>
      <c r="O10155" t="s">
        <v>324</v>
      </c>
      <c r="P10155" t="s">
        <v>9460</v>
      </c>
      <c r="Q10155" t="s">
        <v>468</v>
      </c>
      <c r="R10155" t="s">
        <v>17941</v>
      </c>
      <c r="S10155" t="s">
        <v>270</v>
      </c>
      <c r="T10155" t="b">
        <v>1</v>
      </c>
    </row>
    <row r="10156" spans="1:20" x14ac:dyDescent="0.25">
      <c r="A10156" t="s">
        <v>259</v>
      </c>
      <c r="B10156" t="s">
        <v>260</v>
      </c>
      <c r="C10156" t="s">
        <v>336</v>
      </c>
      <c r="D10156" t="s">
        <v>463</v>
      </c>
      <c r="E10156" t="s">
        <v>3472</v>
      </c>
      <c r="F10156" t="s">
        <v>8578</v>
      </c>
      <c r="G10156" t="s">
        <v>8579</v>
      </c>
      <c r="H10156">
        <v>30355</v>
      </c>
      <c r="I10156" t="s">
        <v>265</v>
      </c>
      <c r="J10156" t="s">
        <v>242</v>
      </c>
      <c r="K10156" t="s">
        <v>243</v>
      </c>
      <c r="L10156" t="s">
        <v>244</v>
      </c>
      <c r="M10156">
        <v>0</v>
      </c>
      <c r="N10156">
        <v>30355</v>
      </c>
      <c r="O10156" t="s">
        <v>324</v>
      </c>
      <c r="P10156" t="s">
        <v>9460</v>
      </c>
      <c r="Q10156" t="s">
        <v>468</v>
      </c>
      <c r="R10156" t="s">
        <v>17942</v>
      </c>
      <c r="S10156" t="s">
        <v>270</v>
      </c>
      <c r="T10156" t="b">
        <v>1</v>
      </c>
    </row>
    <row r="10157" spans="1:20" x14ac:dyDescent="0.25">
      <c r="A10157" t="s">
        <v>259</v>
      </c>
      <c r="B10157" t="s">
        <v>260</v>
      </c>
      <c r="C10157" t="s">
        <v>237</v>
      </c>
      <c r="D10157" t="s">
        <v>1142</v>
      </c>
      <c r="E10157" t="s">
        <v>1226</v>
      </c>
      <c r="F10157" t="s">
        <v>10949</v>
      </c>
      <c r="G10157" t="s">
        <v>10949</v>
      </c>
      <c r="H10157">
        <v>1.9199999999999998E-2</v>
      </c>
      <c r="I10157" t="s">
        <v>265</v>
      </c>
      <c r="J10157" t="s">
        <v>242</v>
      </c>
      <c r="K10157" t="s">
        <v>243</v>
      </c>
      <c r="L10157" t="s">
        <v>244</v>
      </c>
      <c r="M10157">
        <v>0</v>
      </c>
      <c r="N10157">
        <v>1.9199999999999998E-2</v>
      </c>
      <c r="O10157" t="s">
        <v>324</v>
      </c>
      <c r="P10157" t="s">
        <v>17943</v>
      </c>
      <c r="Q10157" t="s">
        <v>1146</v>
      </c>
      <c r="R10157" t="s">
        <v>17944</v>
      </c>
      <c r="S10157" t="s">
        <v>270</v>
      </c>
      <c r="T10157" t="b">
        <v>1</v>
      </c>
    </row>
    <row r="10158" spans="1:20" x14ac:dyDescent="0.25">
      <c r="A10158" t="s">
        <v>259</v>
      </c>
      <c r="B10158" t="s">
        <v>260</v>
      </c>
      <c r="C10158" t="s">
        <v>237</v>
      </c>
      <c r="D10158" t="s">
        <v>746</v>
      </c>
      <c r="E10158" t="s">
        <v>4299</v>
      </c>
      <c r="F10158" t="s">
        <v>4300</v>
      </c>
      <c r="G10158" t="s">
        <v>4301</v>
      </c>
      <c r="H10158">
        <v>7.7100000000000002E-2</v>
      </c>
      <c r="I10158" t="s">
        <v>265</v>
      </c>
      <c r="J10158" t="s">
        <v>242</v>
      </c>
      <c r="K10158" t="s">
        <v>243</v>
      </c>
      <c r="L10158" t="s">
        <v>244</v>
      </c>
      <c r="M10158">
        <v>0</v>
      </c>
      <c r="N10158">
        <v>7.7100000000000002E-2</v>
      </c>
      <c r="O10158" t="s">
        <v>446</v>
      </c>
      <c r="P10158" t="s">
        <v>17945</v>
      </c>
      <c r="Q10158" t="s">
        <v>751</v>
      </c>
      <c r="R10158" t="s">
        <v>17946</v>
      </c>
      <c r="S10158" t="s">
        <v>270</v>
      </c>
      <c r="T10158" t="b">
        <v>1</v>
      </c>
    </row>
    <row r="10159" spans="1:20" x14ac:dyDescent="0.25">
      <c r="A10159" t="s">
        <v>236</v>
      </c>
      <c r="B10159" t="s">
        <v>236</v>
      </c>
      <c r="C10159" t="s">
        <v>237</v>
      </c>
      <c r="D10159" t="s">
        <v>250</v>
      </c>
      <c r="F10159" t="s">
        <v>925</v>
      </c>
      <c r="G10159" t="s">
        <v>3044</v>
      </c>
      <c r="H10159">
        <v>0.1</v>
      </c>
      <c r="I10159" t="s">
        <v>241</v>
      </c>
      <c r="J10159" t="s">
        <v>242</v>
      </c>
      <c r="K10159" t="s">
        <v>243</v>
      </c>
      <c r="L10159" t="s">
        <v>244</v>
      </c>
      <c r="M10159">
        <v>0</v>
      </c>
      <c r="N10159">
        <v>0.1</v>
      </c>
      <c r="O10159" t="s">
        <v>1044</v>
      </c>
      <c r="P10159" t="s">
        <v>17947</v>
      </c>
      <c r="Q10159" t="s">
        <v>257</v>
      </c>
      <c r="R10159" t="s">
        <v>5150</v>
      </c>
      <c r="S10159" t="s">
        <v>249</v>
      </c>
      <c r="T10159" t="b">
        <v>1</v>
      </c>
    </row>
    <row r="10160" spans="1:20" x14ac:dyDescent="0.25">
      <c r="A10160" t="s">
        <v>259</v>
      </c>
      <c r="B10160" t="s">
        <v>260</v>
      </c>
      <c r="C10160" t="s">
        <v>237</v>
      </c>
      <c r="D10160" t="s">
        <v>406</v>
      </c>
      <c r="E10160" t="s">
        <v>3871</v>
      </c>
      <c r="F10160" t="s">
        <v>14681</v>
      </c>
      <c r="G10160" t="s">
        <v>14681</v>
      </c>
      <c r="H10160">
        <v>1.4641</v>
      </c>
      <c r="I10160" t="s">
        <v>265</v>
      </c>
      <c r="J10160" t="s">
        <v>242</v>
      </c>
      <c r="K10160" t="s">
        <v>243</v>
      </c>
      <c r="L10160" t="s">
        <v>244</v>
      </c>
      <c r="M10160">
        <v>0</v>
      </c>
      <c r="N10160">
        <v>1.4641</v>
      </c>
      <c r="O10160" t="s">
        <v>298</v>
      </c>
      <c r="P10160" t="s">
        <v>17948</v>
      </c>
      <c r="Q10160" t="s">
        <v>410</v>
      </c>
      <c r="R10160" t="s">
        <v>17949</v>
      </c>
      <c r="S10160" t="s">
        <v>270</v>
      </c>
      <c r="T10160" t="b">
        <v>1</v>
      </c>
    </row>
    <row r="10161" spans="1:20" x14ac:dyDescent="0.25">
      <c r="A10161" t="s">
        <v>259</v>
      </c>
      <c r="B10161" t="s">
        <v>260</v>
      </c>
      <c r="C10161" t="s">
        <v>294</v>
      </c>
      <c r="D10161" t="s">
        <v>406</v>
      </c>
      <c r="E10161" t="s">
        <v>3871</v>
      </c>
      <c r="F10161" t="s">
        <v>14681</v>
      </c>
      <c r="G10161" t="s">
        <v>14681</v>
      </c>
      <c r="H10161">
        <v>1.0337000000000001</v>
      </c>
      <c r="I10161" t="s">
        <v>265</v>
      </c>
      <c r="J10161" t="s">
        <v>242</v>
      </c>
      <c r="K10161" t="s">
        <v>243</v>
      </c>
      <c r="L10161" t="s">
        <v>244</v>
      </c>
      <c r="M10161">
        <v>0</v>
      </c>
      <c r="N10161">
        <v>1.0337000000000001</v>
      </c>
      <c r="O10161" t="s">
        <v>298</v>
      </c>
      <c r="P10161" t="s">
        <v>17948</v>
      </c>
      <c r="Q10161" t="s">
        <v>410</v>
      </c>
      <c r="R10161" t="s">
        <v>17949</v>
      </c>
      <c r="S10161" t="s">
        <v>270</v>
      </c>
      <c r="T10161" t="b">
        <v>1</v>
      </c>
    </row>
    <row r="10162" spans="1:20" x14ac:dyDescent="0.25">
      <c r="A10162" t="s">
        <v>259</v>
      </c>
      <c r="B10162" t="s">
        <v>260</v>
      </c>
      <c r="C10162" t="s">
        <v>237</v>
      </c>
      <c r="D10162" t="s">
        <v>306</v>
      </c>
      <c r="E10162" t="s">
        <v>1852</v>
      </c>
      <c r="F10162" t="s">
        <v>1853</v>
      </c>
      <c r="G10162" t="s">
        <v>1854</v>
      </c>
      <c r="H10162">
        <v>0.10100000000000001</v>
      </c>
      <c r="I10162" t="s">
        <v>265</v>
      </c>
      <c r="J10162" t="s">
        <v>242</v>
      </c>
      <c r="K10162" t="s">
        <v>243</v>
      </c>
      <c r="L10162" t="s">
        <v>244</v>
      </c>
      <c r="M10162">
        <v>0</v>
      </c>
      <c r="N10162">
        <v>0.10100000000000001</v>
      </c>
      <c r="O10162" t="s">
        <v>324</v>
      </c>
      <c r="P10162" t="s">
        <v>6271</v>
      </c>
      <c r="Q10162" t="s">
        <v>312</v>
      </c>
      <c r="R10162" t="s">
        <v>17950</v>
      </c>
      <c r="S10162" t="s">
        <v>270</v>
      </c>
      <c r="T10162" t="b">
        <v>1</v>
      </c>
    </row>
    <row r="10163" spans="1:20" x14ac:dyDescent="0.25">
      <c r="A10163" t="s">
        <v>236</v>
      </c>
      <c r="B10163" t="s">
        <v>236</v>
      </c>
      <c r="C10163" t="s">
        <v>237</v>
      </c>
      <c r="D10163" t="s">
        <v>250</v>
      </c>
      <c r="F10163" t="s">
        <v>302</v>
      </c>
      <c r="G10163" t="s">
        <v>303</v>
      </c>
      <c r="H10163">
        <v>1.2999999999999999E-2</v>
      </c>
      <c r="I10163" t="s">
        <v>254</v>
      </c>
      <c r="J10163" t="s">
        <v>242</v>
      </c>
      <c r="K10163" t="s">
        <v>243</v>
      </c>
      <c r="L10163" t="s">
        <v>244</v>
      </c>
      <c r="M10163">
        <v>0</v>
      </c>
      <c r="N10163">
        <v>1.2999999999999999E-2</v>
      </c>
      <c r="O10163" t="s">
        <v>546</v>
      </c>
      <c r="P10163" t="s">
        <v>7151</v>
      </c>
      <c r="Q10163" t="s">
        <v>257</v>
      </c>
      <c r="R10163" t="s">
        <v>2596</v>
      </c>
      <c r="S10163" t="s">
        <v>249</v>
      </c>
      <c r="T10163" t="b">
        <v>1</v>
      </c>
    </row>
    <row r="10164" spans="1:20" x14ac:dyDescent="0.25">
      <c r="A10164" t="s">
        <v>259</v>
      </c>
      <c r="B10164" t="s">
        <v>260</v>
      </c>
      <c r="C10164" t="s">
        <v>237</v>
      </c>
      <c r="D10164" t="s">
        <v>1884</v>
      </c>
      <c r="E10164" t="s">
        <v>4012</v>
      </c>
      <c r="F10164" t="s">
        <v>4013</v>
      </c>
      <c r="G10164" t="s">
        <v>4014</v>
      </c>
      <c r="H10164">
        <v>3.3599999999999998E-2</v>
      </c>
      <c r="I10164" t="s">
        <v>265</v>
      </c>
      <c r="J10164" t="s">
        <v>242</v>
      </c>
      <c r="K10164" t="s">
        <v>243</v>
      </c>
      <c r="L10164" t="s">
        <v>244</v>
      </c>
      <c r="M10164">
        <v>0</v>
      </c>
      <c r="N10164">
        <v>3.3599999999999998E-2</v>
      </c>
      <c r="O10164" t="s">
        <v>372</v>
      </c>
      <c r="P10164" t="s">
        <v>17951</v>
      </c>
      <c r="Q10164" t="s">
        <v>1888</v>
      </c>
      <c r="R10164" t="s">
        <v>17952</v>
      </c>
      <c r="S10164" t="s">
        <v>270</v>
      </c>
      <c r="T10164" t="b">
        <v>1</v>
      </c>
    </row>
    <row r="10165" spans="1:20" x14ac:dyDescent="0.25">
      <c r="A10165" t="s">
        <v>259</v>
      </c>
      <c r="B10165" t="s">
        <v>260</v>
      </c>
      <c r="C10165" t="s">
        <v>294</v>
      </c>
      <c r="D10165" t="s">
        <v>1884</v>
      </c>
      <c r="E10165" t="s">
        <v>4012</v>
      </c>
      <c r="F10165" t="s">
        <v>4013</v>
      </c>
      <c r="G10165" t="s">
        <v>4014</v>
      </c>
      <c r="H10165">
        <v>1.3599999999999999E-2</v>
      </c>
      <c r="I10165" t="s">
        <v>265</v>
      </c>
      <c r="J10165" t="s">
        <v>242</v>
      </c>
      <c r="K10165" t="s">
        <v>243</v>
      </c>
      <c r="L10165" t="s">
        <v>244</v>
      </c>
      <c r="M10165">
        <v>0</v>
      </c>
      <c r="N10165">
        <v>1.3599999999999999E-2</v>
      </c>
      <c r="O10165" t="s">
        <v>290</v>
      </c>
      <c r="P10165" t="s">
        <v>17951</v>
      </c>
      <c r="Q10165" t="s">
        <v>1888</v>
      </c>
      <c r="R10165" t="s">
        <v>17952</v>
      </c>
      <c r="S10165" t="s">
        <v>270</v>
      </c>
      <c r="T10165" t="b">
        <v>1</v>
      </c>
    </row>
    <row r="10166" spans="1:20" x14ac:dyDescent="0.25">
      <c r="A10166" t="s">
        <v>259</v>
      </c>
      <c r="B10166" t="s">
        <v>260</v>
      </c>
      <c r="C10166" t="s">
        <v>237</v>
      </c>
      <c r="D10166" t="s">
        <v>1982</v>
      </c>
      <c r="E10166" t="s">
        <v>4728</v>
      </c>
      <c r="F10166" t="s">
        <v>17061</v>
      </c>
      <c r="G10166" t="s">
        <v>17062</v>
      </c>
      <c r="H10166">
        <v>1.8853999999999999E-2</v>
      </c>
      <c r="I10166" t="s">
        <v>265</v>
      </c>
      <c r="J10166" t="s">
        <v>242</v>
      </c>
      <c r="K10166" t="s">
        <v>243</v>
      </c>
      <c r="L10166" t="s">
        <v>244</v>
      </c>
      <c r="M10166">
        <v>0</v>
      </c>
      <c r="N10166">
        <v>1.8853999999999999E-2</v>
      </c>
      <c r="O10166" t="s">
        <v>372</v>
      </c>
      <c r="P10166" t="s">
        <v>17953</v>
      </c>
      <c r="Q10166" t="s">
        <v>1987</v>
      </c>
      <c r="R10166" t="s">
        <v>17954</v>
      </c>
      <c r="S10166" t="s">
        <v>270</v>
      </c>
      <c r="T10166" t="b">
        <v>1</v>
      </c>
    </row>
    <row r="10167" spans="1:20" x14ac:dyDescent="0.25">
      <c r="A10167" t="s">
        <v>236</v>
      </c>
      <c r="B10167" t="s">
        <v>615</v>
      </c>
      <c r="C10167" t="s">
        <v>237</v>
      </c>
      <c r="D10167" t="s">
        <v>615</v>
      </c>
      <c r="F10167" t="s">
        <v>9745</v>
      </c>
      <c r="G10167" t="s">
        <v>17955</v>
      </c>
      <c r="H10167">
        <v>0.11</v>
      </c>
      <c r="I10167" t="s">
        <v>618</v>
      </c>
      <c r="J10167" t="s">
        <v>242</v>
      </c>
      <c r="K10167" t="s">
        <v>243</v>
      </c>
      <c r="L10167" t="s">
        <v>244</v>
      </c>
      <c r="M10167">
        <v>0</v>
      </c>
      <c r="N10167">
        <v>0.11</v>
      </c>
      <c r="O10167" t="s">
        <v>432</v>
      </c>
      <c r="P10167" t="s">
        <v>17956</v>
      </c>
      <c r="Q10167" t="s">
        <v>621</v>
      </c>
      <c r="R10167" t="s">
        <v>9748</v>
      </c>
      <c r="S10167" t="s">
        <v>623</v>
      </c>
      <c r="T10167" t="b">
        <v>1</v>
      </c>
    </row>
    <row r="10168" spans="1:20" x14ac:dyDescent="0.25">
      <c r="A10168" t="s">
        <v>259</v>
      </c>
      <c r="B10168" t="s">
        <v>260</v>
      </c>
      <c r="C10168" t="s">
        <v>237</v>
      </c>
      <c r="D10168" t="s">
        <v>627</v>
      </c>
      <c r="E10168" t="s">
        <v>4902</v>
      </c>
      <c r="F10168" t="s">
        <v>6571</v>
      </c>
      <c r="G10168" t="s">
        <v>6571</v>
      </c>
      <c r="H10168">
        <v>1.3819999999999999</v>
      </c>
      <c r="I10168" t="s">
        <v>265</v>
      </c>
      <c r="J10168" t="s">
        <v>242</v>
      </c>
      <c r="K10168" t="s">
        <v>243</v>
      </c>
      <c r="L10168" t="s">
        <v>244</v>
      </c>
      <c r="M10168">
        <v>0</v>
      </c>
      <c r="N10168">
        <v>1.3819999999999999</v>
      </c>
      <c r="O10168" t="s">
        <v>324</v>
      </c>
      <c r="P10168" t="s">
        <v>3224</v>
      </c>
      <c r="Q10168" t="s">
        <v>631</v>
      </c>
      <c r="R10168" t="s">
        <v>17957</v>
      </c>
      <c r="S10168" t="s">
        <v>270</v>
      </c>
      <c r="T10168" t="b">
        <v>0</v>
      </c>
    </row>
    <row r="10169" spans="1:20" x14ac:dyDescent="0.25">
      <c r="A10169" t="s">
        <v>259</v>
      </c>
      <c r="B10169" t="s">
        <v>260</v>
      </c>
      <c r="C10169" t="s">
        <v>237</v>
      </c>
      <c r="D10169" t="s">
        <v>875</v>
      </c>
      <c r="E10169" t="s">
        <v>876</v>
      </c>
      <c r="F10169" t="s">
        <v>4843</v>
      </c>
      <c r="G10169" t="s">
        <v>4843</v>
      </c>
      <c r="H10169">
        <v>3.1878000000000002</v>
      </c>
      <c r="I10169" t="s">
        <v>265</v>
      </c>
      <c r="J10169" t="s">
        <v>242</v>
      </c>
      <c r="K10169" t="s">
        <v>243</v>
      </c>
      <c r="L10169" t="s">
        <v>244</v>
      </c>
      <c r="M10169">
        <v>0</v>
      </c>
      <c r="N10169">
        <v>3.1878000000000002</v>
      </c>
      <c r="O10169" t="s">
        <v>298</v>
      </c>
      <c r="P10169" t="s">
        <v>17958</v>
      </c>
      <c r="Q10169" t="s">
        <v>879</v>
      </c>
      <c r="R10169" t="s">
        <v>17959</v>
      </c>
      <c r="S10169" t="s">
        <v>270</v>
      </c>
      <c r="T10169" t="b">
        <v>1</v>
      </c>
    </row>
    <row r="10170" spans="1:20" x14ac:dyDescent="0.25">
      <c r="A10170" t="s">
        <v>259</v>
      </c>
      <c r="B10170" t="s">
        <v>260</v>
      </c>
      <c r="C10170" t="s">
        <v>294</v>
      </c>
      <c r="D10170" t="s">
        <v>875</v>
      </c>
      <c r="E10170" t="s">
        <v>876</v>
      </c>
      <c r="F10170" t="s">
        <v>4843</v>
      </c>
      <c r="G10170" t="s">
        <v>4843</v>
      </c>
      <c r="H10170">
        <v>2.2309999999999999</v>
      </c>
      <c r="I10170" t="s">
        <v>265</v>
      </c>
      <c r="J10170" t="s">
        <v>242</v>
      </c>
      <c r="K10170" t="s">
        <v>243</v>
      </c>
      <c r="L10170" t="s">
        <v>244</v>
      </c>
      <c r="M10170">
        <v>0</v>
      </c>
      <c r="N10170">
        <v>2.2309999999999999</v>
      </c>
      <c r="O10170" t="s">
        <v>298</v>
      </c>
      <c r="P10170" t="s">
        <v>17958</v>
      </c>
      <c r="Q10170" t="s">
        <v>879</v>
      </c>
      <c r="R10170" t="s">
        <v>17959</v>
      </c>
      <c r="S10170" t="s">
        <v>270</v>
      </c>
      <c r="T10170" t="b">
        <v>1</v>
      </c>
    </row>
    <row r="10171" spans="1:20" x14ac:dyDescent="0.25">
      <c r="A10171" t="s">
        <v>236</v>
      </c>
      <c r="B10171" t="s">
        <v>236</v>
      </c>
      <c r="C10171" t="s">
        <v>237</v>
      </c>
      <c r="D10171" t="s">
        <v>238</v>
      </c>
      <c r="E10171" t="s">
        <v>251</v>
      </c>
      <c r="F10171" t="s">
        <v>479</v>
      </c>
      <c r="G10171" t="s">
        <v>4629</v>
      </c>
      <c r="H10171">
        <v>0.03</v>
      </c>
      <c r="I10171" t="s">
        <v>241</v>
      </c>
      <c r="J10171" t="s">
        <v>242</v>
      </c>
      <c r="K10171" t="s">
        <v>243</v>
      </c>
      <c r="L10171" t="s">
        <v>244</v>
      </c>
      <c r="M10171">
        <v>0</v>
      </c>
      <c r="N10171">
        <v>0.03</v>
      </c>
      <c r="O10171" t="s">
        <v>255</v>
      </c>
      <c r="P10171" t="s">
        <v>17960</v>
      </c>
      <c r="Q10171" t="s">
        <v>247</v>
      </c>
      <c r="R10171" t="s">
        <v>482</v>
      </c>
      <c r="S10171" t="s">
        <v>249</v>
      </c>
      <c r="T10171" t="b">
        <v>1</v>
      </c>
    </row>
    <row r="10172" spans="1:20" x14ac:dyDescent="0.25">
      <c r="A10172" t="s">
        <v>259</v>
      </c>
      <c r="B10172" t="s">
        <v>260</v>
      </c>
      <c r="C10172" t="s">
        <v>237</v>
      </c>
      <c r="D10172" t="s">
        <v>1786</v>
      </c>
      <c r="E10172" t="s">
        <v>1232</v>
      </c>
      <c r="F10172" t="s">
        <v>1233</v>
      </c>
      <c r="G10172" t="s">
        <v>1233</v>
      </c>
      <c r="H10172">
        <v>1.405664</v>
      </c>
      <c r="I10172" t="s">
        <v>265</v>
      </c>
      <c r="J10172" t="s">
        <v>242</v>
      </c>
      <c r="K10172" t="s">
        <v>243</v>
      </c>
      <c r="L10172" t="s">
        <v>244</v>
      </c>
      <c r="M10172">
        <v>0</v>
      </c>
      <c r="N10172">
        <v>1.405664</v>
      </c>
      <c r="O10172" t="s">
        <v>372</v>
      </c>
      <c r="P10172" t="s">
        <v>17961</v>
      </c>
      <c r="Q10172" t="s">
        <v>1790</v>
      </c>
      <c r="R10172" t="s">
        <v>17962</v>
      </c>
      <c r="S10172" t="s">
        <v>270</v>
      </c>
      <c r="T10172" t="b">
        <v>1</v>
      </c>
    </row>
    <row r="10173" spans="1:20" x14ac:dyDescent="0.25">
      <c r="A10173" t="s">
        <v>259</v>
      </c>
      <c r="B10173" t="s">
        <v>260</v>
      </c>
      <c r="C10173" t="s">
        <v>294</v>
      </c>
      <c r="D10173" t="s">
        <v>1786</v>
      </c>
      <c r="E10173" t="s">
        <v>1232</v>
      </c>
      <c r="F10173" t="s">
        <v>1233</v>
      </c>
      <c r="G10173" t="s">
        <v>1233</v>
      </c>
      <c r="H10173">
        <v>0.504</v>
      </c>
      <c r="I10173" t="s">
        <v>265</v>
      </c>
      <c r="J10173" t="s">
        <v>242</v>
      </c>
      <c r="K10173" t="s">
        <v>243</v>
      </c>
      <c r="L10173" t="s">
        <v>244</v>
      </c>
      <c r="M10173">
        <v>0</v>
      </c>
      <c r="N10173">
        <v>0.504</v>
      </c>
      <c r="O10173" t="s">
        <v>372</v>
      </c>
      <c r="P10173" t="s">
        <v>17961</v>
      </c>
      <c r="Q10173" t="s">
        <v>1790</v>
      </c>
      <c r="R10173" t="s">
        <v>17962</v>
      </c>
      <c r="S10173" t="s">
        <v>270</v>
      </c>
      <c r="T10173" t="b">
        <v>1</v>
      </c>
    </row>
    <row r="10174" spans="1:20" x14ac:dyDescent="0.25">
      <c r="A10174" t="s">
        <v>259</v>
      </c>
      <c r="B10174" t="s">
        <v>260</v>
      </c>
      <c r="C10174" t="s">
        <v>237</v>
      </c>
      <c r="D10174" t="s">
        <v>470</v>
      </c>
      <c r="E10174" t="s">
        <v>9915</v>
      </c>
      <c r="F10174" t="s">
        <v>11325</v>
      </c>
      <c r="G10174" t="s">
        <v>11325</v>
      </c>
      <c r="H10174">
        <v>4.4619999999999997</v>
      </c>
      <c r="I10174" t="s">
        <v>265</v>
      </c>
      <c r="J10174" t="s">
        <v>242</v>
      </c>
      <c r="K10174" t="s">
        <v>243</v>
      </c>
      <c r="L10174" t="s">
        <v>244</v>
      </c>
      <c r="M10174">
        <v>0</v>
      </c>
      <c r="N10174">
        <v>4.4619999999999997</v>
      </c>
      <c r="O10174" t="s">
        <v>298</v>
      </c>
      <c r="P10174" t="s">
        <v>17963</v>
      </c>
      <c r="Q10174" t="s">
        <v>474</v>
      </c>
      <c r="R10174" t="s">
        <v>17964</v>
      </c>
      <c r="S10174" t="s">
        <v>270</v>
      </c>
      <c r="T10174" t="b">
        <v>1</v>
      </c>
    </row>
    <row r="10175" spans="1:20" x14ac:dyDescent="0.25">
      <c r="A10175" t="s">
        <v>259</v>
      </c>
      <c r="B10175" t="s">
        <v>260</v>
      </c>
      <c r="C10175" t="s">
        <v>237</v>
      </c>
      <c r="D10175" t="s">
        <v>1953</v>
      </c>
      <c r="E10175" t="s">
        <v>827</v>
      </c>
      <c r="F10175" t="s">
        <v>828</v>
      </c>
      <c r="G10175" t="s">
        <v>828</v>
      </c>
      <c r="H10175">
        <v>0.65600000000000003</v>
      </c>
      <c r="I10175" t="s">
        <v>265</v>
      </c>
      <c r="J10175" t="s">
        <v>242</v>
      </c>
      <c r="K10175" t="s">
        <v>243</v>
      </c>
      <c r="L10175" t="s">
        <v>244</v>
      </c>
      <c r="M10175">
        <v>0</v>
      </c>
      <c r="N10175">
        <v>0.65600000000000003</v>
      </c>
      <c r="O10175" t="s">
        <v>331</v>
      </c>
      <c r="P10175" t="s">
        <v>17965</v>
      </c>
      <c r="Q10175" t="s">
        <v>1957</v>
      </c>
      <c r="R10175" t="s">
        <v>17966</v>
      </c>
      <c r="S10175" t="s">
        <v>270</v>
      </c>
      <c r="T10175" t="b">
        <v>1</v>
      </c>
    </row>
    <row r="10176" spans="1:20" x14ac:dyDescent="0.25">
      <c r="A10176" t="s">
        <v>259</v>
      </c>
      <c r="B10176" t="s">
        <v>260</v>
      </c>
      <c r="C10176" t="s">
        <v>294</v>
      </c>
      <c r="D10176" t="s">
        <v>1953</v>
      </c>
      <c r="E10176" t="s">
        <v>827</v>
      </c>
      <c r="F10176" t="s">
        <v>828</v>
      </c>
      <c r="G10176" t="s">
        <v>828</v>
      </c>
      <c r="H10176">
        <v>0.18099999999999999</v>
      </c>
      <c r="I10176" t="s">
        <v>265</v>
      </c>
      <c r="J10176" t="s">
        <v>242</v>
      </c>
      <c r="K10176" t="s">
        <v>243</v>
      </c>
      <c r="L10176" t="s">
        <v>244</v>
      </c>
      <c r="M10176">
        <v>0</v>
      </c>
      <c r="N10176">
        <v>0.18099999999999999</v>
      </c>
      <c r="O10176" t="s">
        <v>324</v>
      </c>
      <c r="P10176" t="s">
        <v>17965</v>
      </c>
      <c r="Q10176" t="s">
        <v>1957</v>
      </c>
      <c r="R10176" t="s">
        <v>17966</v>
      </c>
      <c r="S10176" t="s">
        <v>270</v>
      </c>
      <c r="T10176" t="b">
        <v>1</v>
      </c>
    </row>
    <row r="10177" spans="1:20" x14ac:dyDescent="0.25">
      <c r="A10177" t="s">
        <v>236</v>
      </c>
      <c r="B10177" t="s">
        <v>236</v>
      </c>
      <c r="C10177" t="s">
        <v>237</v>
      </c>
      <c r="D10177" t="s">
        <v>509</v>
      </c>
      <c r="F10177" t="s">
        <v>356</v>
      </c>
      <c r="G10177" t="s">
        <v>2723</v>
      </c>
      <c r="H10177">
        <v>0</v>
      </c>
      <c r="I10177" t="s">
        <v>254</v>
      </c>
      <c r="J10177" t="s">
        <v>242</v>
      </c>
      <c r="K10177" t="s">
        <v>243</v>
      </c>
      <c r="L10177" t="s">
        <v>244</v>
      </c>
      <c r="M10177">
        <v>0</v>
      </c>
      <c r="N10177">
        <v>0</v>
      </c>
      <c r="O10177" t="s">
        <v>365</v>
      </c>
      <c r="P10177" t="s">
        <v>2724</v>
      </c>
      <c r="Q10177" t="s">
        <v>512</v>
      </c>
      <c r="R10177" t="s">
        <v>513</v>
      </c>
      <c r="S10177" t="s">
        <v>249</v>
      </c>
      <c r="T10177" t="b">
        <v>0</v>
      </c>
    </row>
    <row r="10178" spans="1:20" x14ac:dyDescent="0.25">
      <c r="A10178" t="s">
        <v>259</v>
      </c>
      <c r="B10178" t="s">
        <v>260</v>
      </c>
      <c r="C10178" t="s">
        <v>237</v>
      </c>
      <c r="D10178" t="s">
        <v>1155</v>
      </c>
      <c r="E10178" t="s">
        <v>4699</v>
      </c>
      <c r="F10178" t="s">
        <v>13327</v>
      </c>
      <c r="G10178" t="s">
        <v>13327</v>
      </c>
      <c r="H10178">
        <v>5.04E-2</v>
      </c>
      <c r="I10178" t="s">
        <v>265</v>
      </c>
      <c r="J10178" t="s">
        <v>242</v>
      </c>
      <c r="K10178" t="s">
        <v>243</v>
      </c>
      <c r="L10178" t="s">
        <v>244</v>
      </c>
      <c r="M10178">
        <v>0</v>
      </c>
      <c r="N10178">
        <v>5.04E-2</v>
      </c>
      <c r="O10178" t="s">
        <v>569</v>
      </c>
      <c r="P10178" t="s">
        <v>16905</v>
      </c>
      <c r="Q10178" t="s">
        <v>1159</v>
      </c>
      <c r="R10178" t="s">
        <v>17967</v>
      </c>
      <c r="S10178" t="s">
        <v>270</v>
      </c>
      <c r="T10178" t="b">
        <v>0</v>
      </c>
    </row>
    <row r="10179" spans="1:20" x14ac:dyDescent="0.25">
      <c r="A10179" t="s">
        <v>259</v>
      </c>
      <c r="B10179" t="s">
        <v>260</v>
      </c>
      <c r="C10179" t="s">
        <v>294</v>
      </c>
      <c r="D10179" t="s">
        <v>1155</v>
      </c>
      <c r="E10179" t="s">
        <v>4699</v>
      </c>
      <c r="F10179" t="s">
        <v>13327</v>
      </c>
      <c r="G10179" t="s">
        <v>13327</v>
      </c>
      <c r="H10179">
        <v>1.46E-2</v>
      </c>
      <c r="I10179" t="s">
        <v>265</v>
      </c>
      <c r="J10179" t="s">
        <v>242</v>
      </c>
      <c r="K10179" t="s">
        <v>243</v>
      </c>
      <c r="L10179" t="s">
        <v>244</v>
      </c>
      <c r="M10179">
        <v>0</v>
      </c>
      <c r="N10179">
        <v>1.46E-2</v>
      </c>
      <c r="O10179" t="s">
        <v>569</v>
      </c>
      <c r="P10179" t="s">
        <v>16905</v>
      </c>
      <c r="Q10179" t="s">
        <v>1159</v>
      </c>
      <c r="R10179" t="s">
        <v>17967</v>
      </c>
      <c r="S10179" t="s">
        <v>270</v>
      </c>
      <c r="T10179" t="b">
        <v>0</v>
      </c>
    </row>
    <row r="10180" spans="1:20" x14ac:dyDescent="0.25">
      <c r="A10180" t="s">
        <v>259</v>
      </c>
      <c r="B10180" t="s">
        <v>260</v>
      </c>
      <c r="C10180" t="s">
        <v>237</v>
      </c>
      <c r="D10180" t="s">
        <v>2524</v>
      </c>
      <c r="E10180" t="s">
        <v>8899</v>
      </c>
      <c r="F10180" t="s">
        <v>12583</v>
      </c>
      <c r="G10180" t="s">
        <v>12583</v>
      </c>
      <c r="H10180">
        <v>5.1689999999999996</v>
      </c>
      <c r="I10180" t="s">
        <v>265</v>
      </c>
      <c r="J10180" t="s">
        <v>242</v>
      </c>
      <c r="K10180" t="s">
        <v>243</v>
      </c>
      <c r="L10180" t="s">
        <v>244</v>
      </c>
      <c r="M10180">
        <v>0</v>
      </c>
      <c r="N10180">
        <v>5.1689999999999996</v>
      </c>
      <c r="O10180" t="s">
        <v>3404</v>
      </c>
      <c r="P10180" t="s">
        <v>17968</v>
      </c>
      <c r="Q10180" t="s">
        <v>2528</v>
      </c>
      <c r="R10180" t="s">
        <v>17969</v>
      </c>
      <c r="S10180" t="s">
        <v>270</v>
      </c>
      <c r="T10180" t="b">
        <v>1</v>
      </c>
    </row>
    <row r="10181" spans="1:20" x14ac:dyDescent="0.25">
      <c r="A10181" t="s">
        <v>259</v>
      </c>
      <c r="B10181" t="s">
        <v>260</v>
      </c>
      <c r="C10181" t="s">
        <v>294</v>
      </c>
      <c r="D10181" t="s">
        <v>2524</v>
      </c>
      <c r="E10181" t="s">
        <v>8899</v>
      </c>
      <c r="F10181" t="s">
        <v>12583</v>
      </c>
      <c r="G10181" t="s">
        <v>12583</v>
      </c>
      <c r="H10181">
        <v>2.6640000000000001</v>
      </c>
      <c r="I10181" t="s">
        <v>265</v>
      </c>
      <c r="J10181" t="s">
        <v>242</v>
      </c>
      <c r="K10181" t="s">
        <v>243</v>
      </c>
      <c r="L10181" t="s">
        <v>244</v>
      </c>
      <c r="M10181">
        <v>0</v>
      </c>
      <c r="N10181">
        <v>2.6640000000000001</v>
      </c>
      <c r="O10181" t="s">
        <v>1336</v>
      </c>
      <c r="P10181" t="s">
        <v>17968</v>
      </c>
      <c r="Q10181" t="s">
        <v>2528</v>
      </c>
      <c r="R10181" t="s">
        <v>17969</v>
      </c>
      <c r="S10181" t="s">
        <v>270</v>
      </c>
      <c r="T10181" t="b">
        <v>1</v>
      </c>
    </row>
    <row r="10182" spans="1:20" x14ac:dyDescent="0.25">
      <c r="A10182" t="s">
        <v>236</v>
      </c>
      <c r="B10182" t="s">
        <v>236</v>
      </c>
      <c r="C10182" t="s">
        <v>237</v>
      </c>
      <c r="D10182" t="s">
        <v>566</v>
      </c>
      <c r="F10182" t="s">
        <v>302</v>
      </c>
      <c r="G10182" t="s">
        <v>1421</v>
      </c>
      <c r="H10182">
        <v>5.1999999999999998E-3</v>
      </c>
      <c r="I10182" t="s">
        <v>254</v>
      </c>
      <c r="J10182" t="s">
        <v>242</v>
      </c>
      <c r="K10182" t="s">
        <v>243</v>
      </c>
      <c r="L10182" t="s">
        <v>244</v>
      </c>
      <c r="M10182">
        <v>0</v>
      </c>
      <c r="N10182">
        <v>5.1999999999999998E-3</v>
      </c>
      <c r="O10182" t="s">
        <v>569</v>
      </c>
      <c r="P10182" t="s">
        <v>1422</v>
      </c>
      <c r="Q10182" t="s">
        <v>571</v>
      </c>
      <c r="R10182" t="s">
        <v>3646</v>
      </c>
      <c r="S10182" t="s">
        <v>249</v>
      </c>
      <c r="T10182" t="b">
        <v>1</v>
      </c>
    </row>
    <row r="10183" spans="1:20" x14ac:dyDescent="0.25">
      <c r="A10183" t="s">
        <v>236</v>
      </c>
      <c r="B10183" t="s">
        <v>236</v>
      </c>
      <c r="C10183" t="s">
        <v>237</v>
      </c>
      <c r="D10183" t="s">
        <v>813</v>
      </c>
      <c r="F10183" t="s">
        <v>1819</v>
      </c>
      <c r="G10183" t="s">
        <v>2347</v>
      </c>
      <c r="H10183">
        <v>0.06</v>
      </c>
      <c r="I10183" t="s">
        <v>341</v>
      </c>
      <c r="J10183" t="s">
        <v>242</v>
      </c>
      <c r="K10183" t="s">
        <v>243</v>
      </c>
      <c r="L10183" t="s">
        <v>244</v>
      </c>
      <c r="M10183">
        <v>0</v>
      </c>
      <c r="N10183">
        <v>0.06</v>
      </c>
      <c r="O10183" t="s">
        <v>486</v>
      </c>
      <c r="P10183" t="s">
        <v>17970</v>
      </c>
      <c r="Q10183" t="s">
        <v>816</v>
      </c>
      <c r="R10183" t="s">
        <v>2548</v>
      </c>
      <c r="S10183" t="s">
        <v>249</v>
      </c>
      <c r="T10183" t="b">
        <v>0</v>
      </c>
    </row>
    <row r="10184" spans="1:20" x14ac:dyDescent="0.25">
      <c r="A10184" t="s">
        <v>259</v>
      </c>
      <c r="B10184" t="s">
        <v>260</v>
      </c>
      <c r="C10184" t="s">
        <v>237</v>
      </c>
      <c r="D10184" t="s">
        <v>287</v>
      </c>
      <c r="E10184" t="s">
        <v>288</v>
      </c>
      <c r="F10184" t="s">
        <v>17971</v>
      </c>
      <c r="G10184" t="s">
        <v>17971</v>
      </c>
      <c r="H10184">
        <v>6.6943999999999999</v>
      </c>
      <c r="I10184" t="s">
        <v>265</v>
      </c>
      <c r="J10184" t="s">
        <v>242</v>
      </c>
      <c r="K10184" t="s">
        <v>243</v>
      </c>
      <c r="L10184" t="s">
        <v>244</v>
      </c>
      <c r="M10184">
        <v>0</v>
      </c>
      <c r="N10184">
        <v>6.6943999999999999</v>
      </c>
      <c r="O10184" t="s">
        <v>290</v>
      </c>
      <c r="P10184" t="s">
        <v>17972</v>
      </c>
      <c r="Q10184" t="s">
        <v>292</v>
      </c>
      <c r="R10184" t="s">
        <v>17973</v>
      </c>
      <c r="S10184" t="s">
        <v>270</v>
      </c>
      <c r="T10184" t="b">
        <v>1</v>
      </c>
    </row>
    <row r="10185" spans="1:20" x14ac:dyDescent="0.25">
      <c r="A10185" t="s">
        <v>259</v>
      </c>
      <c r="B10185" t="s">
        <v>260</v>
      </c>
      <c r="C10185" t="s">
        <v>294</v>
      </c>
      <c r="D10185" t="s">
        <v>287</v>
      </c>
      <c r="E10185" t="s">
        <v>288</v>
      </c>
      <c r="F10185" t="s">
        <v>17971</v>
      </c>
      <c r="G10185" t="s">
        <v>17971</v>
      </c>
      <c r="H10185">
        <v>3.456</v>
      </c>
      <c r="I10185" t="s">
        <v>265</v>
      </c>
      <c r="J10185" t="s">
        <v>242</v>
      </c>
      <c r="K10185" t="s">
        <v>243</v>
      </c>
      <c r="L10185" t="s">
        <v>244</v>
      </c>
      <c r="M10185">
        <v>0</v>
      </c>
      <c r="N10185">
        <v>3.456</v>
      </c>
      <c r="O10185" t="s">
        <v>290</v>
      </c>
      <c r="P10185" t="s">
        <v>17972</v>
      </c>
      <c r="Q10185" t="s">
        <v>292</v>
      </c>
      <c r="R10185" t="s">
        <v>17973</v>
      </c>
      <c r="S10185" t="s">
        <v>270</v>
      </c>
      <c r="T10185" t="b">
        <v>1</v>
      </c>
    </row>
    <row r="10186" spans="1:20" x14ac:dyDescent="0.25">
      <c r="A10186" t="s">
        <v>259</v>
      </c>
      <c r="B10186" t="s">
        <v>260</v>
      </c>
      <c r="C10186" t="s">
        <v>237</v>
      </c>
      <c r="D10186" t="s">
        <v>1740</v>
      </c>
      <c r="E10186" t="s">
        <v>12347</v>
      </c>
      <c r="F10186" t="s">
        <v>12348</v>
      </c>
      <c r="G10186" t="s">
        <v>12348</v>
      </c>
      <c r="H10186">
        <v>2.2799999999999998</v>
      </c>
      <c r="I10186" t="s">
        <v>265</v>
      </c>
      <c r="J10186" t="s">
        <v>242</v>
      </c>
      <c r="K10186" t="s">
        <v>243</v>
      </c>
      <c r="L10186" t="s">
        <v>244</v>
      </c>
      <c r="M10186">
        <v>0</v>
      </c>
      <c r="N10186">
        <v>2.2799999999999998</v>
      </c>
      <c r="O10186" t="s">
        <v>562</v>
      </c>
      <c r="P10186" t="s">
        <v>17974</v>
      </c>
      <c r="Q10186" t="s">
        <v>1744</v>
      </c>
      <c r="R10186" t="s">
        <v>17975</v>
      </c>
      <c r="S10186" t="s">
        <v>270</v>
      </c>
      <c r="T10186" t="b">
        <v>1</v>
      </c>
    </row>
    <row r="10187" spans="1:20" x14ac:dyDescent="0.25">
      <c r="A10187" t="s">
        <v>259</v>
      </c>
      <c r="B10187" t="s">
        <v>260</v>
      </c>
      <c r="C10187" t="s">
        <v>336</v>
      </c>
      <c r="D10187" t="s">
        <v>1740</v>
      </c>
      <c r="E10187" t="s">
        <v>12347</v>
      </c>
      <c r="F10187" t="s">
        <v>12348</v>
      </c>
      <c r="G10187" t="s">
        <v>12348</v>
      </c>
      <c r="H10187">
        <v>16977</v>
      </c>
      <c r="I10187" t="s">
        <v>265</v>
      </c>
      <c r="J10187" t="s">
        <v>242</v>
      </c>
      <c r="K10187" t="s">
        <v>243</v>
      </c>
      <c r="L10187" t="s">
        <v>244</v>
      </c>
      <c r="M10187">
        <v>0</v>
      </c>
      <c r="N10187">
        <v>16977</v>
      </c>
      <c r="O10187" t="s">
        <v>927</v>
      </c>
      <c r="P10187" t="s">
        <v>17974</v>
      </c>
      <c r="Q10187" t="s">
        <v>1744</v>
      </c>
      <c r="R10187" t="s">
        <v>17976</v>
      </c>
      <c r="S10187" t="s">
        <v>270</v>
      </c>
      <c r="T10187" t="b">
        <v>1</v>
      </c>
    </row>
    <row r="10188" spans="1:20" x14ac:dyDescent="0.25">
      <c r="A10188" t="s">
        <v>259</v>
      </c>
      <c r="B10188" t="s">
        <v>260</v>
      </c>
      <c r="C10188" t="s">
        <v>336</v>
      </c>
      <c r="D10188" t="s">
        <v>1740</v>
      </c>
      <c r="E10188" t="s">
        <v>12347</v>
      </c>
      <c r="F10188" t="s">
        <v>12348</v>
      </c>
      <c r="G10188" t="s">
        <v>12348</v>
      </c>
      <c r="H10188">
        <v>41943</v>
      </c>
      <c r="I10188" t="s">
        <v>265</v>
      </c>
      <c r="J10188" t="s">
        <v>242</v>
      </c>
      <c r="K10188" t="s">
        <v>243</v>
      </c>
      <c r="L10188" t="s">
        <v>244</v>
      </c>
      <c r="M10188">
        <v>0</v>
      </c>
      <c r="N10188">
        <v>41943</v>
      </c>
      <c r="O10188" t="s">
        <v>927</v>
      </c>
      <c r="P10188" t="s">
        <v>17974</v>
      </c>
      <c r="Q10188" t="s">
        <v>1744</v>
      </c>
      <c r="R10188" t="s">
        <v>17977</v>
      </c>
      <c r="S10188" t="s">
        <v>270</v>
      </c>
      <c r="T10188" t="b">
        <v>1</v>
      </c>
    </row>
    <row r="10189" spans="1:20" x14ac:dyDescent="0.25">
      <c r="A10189" t="s">
        <v>236</v>
      </c>
      <c r="B10189" t="s">
        <v>236</v>
      </c>
      <c r="C10189" t="s">
        <v>237</v>
      </c>
      <c r="D10189" t="s">
        <v>238</v>
      </c>
      <c r="F10189" t="s">
        <v>239</v>
      </c>
      <c r="G10189" t="s">
        <v>303</v>
      </c>
      <c r="H10189">
        <v>0.01</v>
      </c>
      <c r="I10189" t="s">
        <v>254</v>
      </c>
      <c r="J10189" t="s">
        <v>242</v>
      </c>
      <c r="K10189" t="s">
        <v>243</v>
      </c>
      <c r="L10189" t="s">
        <v>244</v>
      </c>
      <c r="M10189">
        <v>0</v>
      </c>
      <c r="N10189">
        <v>0.01</v>
      </c>
      <c r="O10189" t="s">
        <v>245</v>
      </c>
      <c r="P10189" t="s">
        <v>304</v>
      </c>
      <c r="Q10189" t="s">
        <v>247</v>
      </c>
      <c r="R10189" t="s">
        <v>248</v>
      </c>
      <c r="S10189" t="s">
        <v>249</v>
      </c>
      <c r="T10189" t="b">
        <v>0</v>
      </c>
    </row>
    <row r="10190" spans="1:20" x14ac:dyDescent="0.25">
      <c r="A10190" t="s">
        <v>259</v>
      </c>
      <c r="B10190" t="s">
        <v>260</v>
      </c>
      <c r="C10190" t="s">
        <v>237</v>
      </c>
      <c r="D10190" t="s">
        <v>635</v>
      </c>
      <c r="E10190" t="s">
        <v>4488</v>
      </c>
      <c r="F10190" t="s">
        <v>4489</v>
      </c>
      <c r="G10190" t="s">
        <v>4489</v>
      </c>
      <c r="H10190">
        <v>0.92200000000000004</v>
      </c>
      <c r="I10190" t="s">
        <v>265</v>
      </c>
      <c r="J10190" t="s">
        <v>242</v>
      </c>
      <c r="K10190" t="s">
        <v>243</v>
      </c>
      <c r="L10190" t="s">
        <v>244</v>
      </c>
      <c r="M10190">
        <v>0</v>
      </c>
      <c r="N10190">
        <v>0.92200000000000004</v>
      </c>
      <c r="O10190" t="s">
        <v>324</v>
      </c>
      <c r="P10190" t="s">
        <v>17978</v>
      </c>
      <c r="Q10190" t="s">
        <v>639</v>
      </c>
      <c r="R10190" t="s">
        <v>17979</v>
      </c>
      <c r="S10190" t="s">
        <v>270</v>
      </c>
      <c r="T10190" t="b">
        <v>1</v>
      </c>
    </row>
    <row r="10191" spans="1:20" x14ac:dyDescent="0.25">
      <c r="A10191" t="s">
        <v>236</v>
      </c>
      <c r="B10191" t="s">
        <v>236</v>
      </c>
      <c r="C10191" t="s">
        <v>237</v>
      </c>
      <c r="D10191" t="s">
        <v>250</v>
      </c>
      <c r="F10191" t="s">
        <v>1126</v>
      </c>
      <c r="G10191" t="s">
        <v>1053</v>
      </c>
      <c r="H10191">
        <v>0</v>
      </c>
      <c r="I10191" t="s">
        <v>254</v>
      </c>
      <c r="J10191" t="s">
        <v>242</v>
      </c>
      <c r="K10191" t="s">
        <v>243</v>
      </c>
      <c r="L10191" t="s">
        <v>244</v>
      </c>
      <c r="M10191">
        <v>0</v>
      </c>
      <c r="N10191">
        <v>0</v>
      </c>
      <c r="O10191" t="s">
        <v>432</v>
      </c>
      <c r="P10191" t="s">
        <v>17980</v>
      </c>
      <c r="Q10191" t="s">
        <v>257</v>
      </c>
      <c r="R10191" t="s">
        <v>4628</v>
      </c>
      <c r="S10191" t="s">
        <v>249</v>
      </c>
      <c r="T10191" t="b">
        <v>1</v>
      </c>
    </row>
    <row r="10192" spans="1:20" x14ac:dyDescent="0.25">
      <c r="A10192" t="s">
        <v>259</v>
      </c>
      <c r="B10192" t="s">
        <v>260</v>
      </c>
      <c r="C10192" t="s">
        <v>237</v>
      </c>
      <c r="D10192" t="s">
        <v>406</v>
      </c>
      <c r="E10192" t="s">
        <v>5602</v>
      </c>
      <c r="F10192" t="s">
        <v>17815</v>
      </c>
      <c r="G10192" t="s">
        <v>17815</v>
      </c>
      <c r="H10192">
        <v>3.5813999999999999</v>
      </c>
      <c r="I10192" t="s">
        <v>265</v>
      </c>
      <c r="J10192" t="s">
        <v>242</v>
      </c>
      <c r="K10192" t="s">
        <v>243</v>
      </c>
      <c r="L10192" t="s">
        <v>244</v>
      </c>
      <c r="M10192">
        <v>0</v>
      </c>
      <c r="N10192">
        <v>3.5813999999999999</v>
      </c>
      <c r="O10192" t="s">
        <v>298</v>
      </c>
      <c r="P10192" t="s">
        <v>17981</v>
      </c>
      <c r="Q10192" t="s">
        <v>410</v>
      </c>
      <c r="R10192" t="s">
        <v>17982</v>
      </c>
      <c r="S10192" t="s">
        <v>270</v>
      </c>
      <c r="T10192" t="b">
        <v>1</v>
      </c>
    </row>
    <row r="10193" spans="1:20" x14ac:dyDescent="0.25">
      <c r="A10193" t="s">
        <v>259</v>
      </c>
      <c r="B10193" t="s">
        <v>260</v>
      </c>
      <c r="C10193" t="s">
        <v>294</v>
      </c>
      <c r="D10193" t="s">
        <v>406</v>
      </c>
      <c r="E10193" t="s">
        <v>5602</v>
      </c>
      <c r="F10193" t="s">
        <v>17815</v>
      </c>
      <c r="G10193" t="s">
        <v>17815</v>
      </c>
      <c r="H10193">
        <v>2.6688000000000001</v>
      </c>
      <c r="I10193" t="s">
        <v>265</v>
      </c>
      <c r="J10193" t="s">
        <v>242</v>
      </c>
      <c r="K10193" t="s">
        <v>243</v>
      </c>
      <c r="L10193" t="s">
        <v>244</v>
      </c>
      <c r="M10193">
        <v>0</v>
      </c>
      <c r="N10193">
        <v>2.6688000000000001</v>
      </c>
      <c r="O10193" t="s">
        <v>298</v>
      </c>
      <c r="P10193" t="s">
        <v>17981</v>
      </c>
      <c r="Q10193" t="s">
        <v>410</v>
      </c>
      <c r="R10193" t="s">
        <v>17982</v>
      </c>
      <c r="S10193" t="s">
        <v>270</v>
      </c>
      <c r="T10193" t="b">
        <v>1</v>
      </c>
    </row>
    <row r="10194" spans="1:20" x14ac:dyDescent="0.25">
      <c r="A10194" t="s">
        <v>236</v>
      </c>
      <c r="B10194" t="s">
        <v>236</v>
      </c>
      <c r="C10194" t="s">
        <v>237</v>
      </c>
      <c r="D10194" t="s">
        <v>4909</v>
      </c>
      <c r="F10194" t="s">
        <v>1438</v>
      </c>
      <c r="G10194" t="s">
        <v>5466</v>
      </c>
      <c r="H10194">
        <v>3.6000000000000002E-4</v>
      </c>
      <c r="I10194" t="s">
        <v>254</v>
      </c>
      <c r="J10194" t="s">
        <v>242</v>
      </c>
      <c r="K10194" t="s">
        <v>243</v>
      </c>
      <c r="L10194" t="s">
        <v>244</v>
      </c>
      <c r="M10194">
        <v>0</v>
      </c>
      <c r="N10194">
        <v>3.6000000000000002E-4</v>
      </c>
      <c r="O10194" t="s">
        <v>365</v>
      </c>
      <c r="P10194" t="s">
        <v>8156</v>
      </c>
      <c r="Q10194" t="s">
        <v>4912</v>
      </c>
      <c r="R10194" t="s">
        <v>9379</v>
      </c>
      <c r="S10194" t="s">
        <v>249</v>
      </c>
      <c r="T10194" t="b">
        <v>0</v>
      </c>
    </row>
    <row r="10195" spans="1:20" x14ac:dyDescent="0.25">
      <c r="A10195" t="s">
        <v>259</v>
      </c>
      <c r="B10195" t="s">
        <v>260</v>
      </c>
      <c r="C10195" t="s">
        <v>237</v>
      </c>
      <c r="D10195" t="s">
        <v>17983</v>
      </c>
      <c r="E10195" t="s">
        <v>17984</v>
      </c>
      <c r="F10195" t="s">
        <v>17985</v>
      </c>
      <c r="G10195" t="s">
        <v>17985</v>
      </c>
      <c r="H10195">
        <v>6.6529999999999996</v>
      </c>
      <c r="I10195" t="s">
        <v>265</v>
      </c>
      <c r="J10195" t="s">
        <v>242</v>
      </c>
      <c r="K10195" t="s">
        <v>243</v>
      </c>
      <c r="L10195" t="s">
        <v>244</v>
      </c>
      <c r="M10195">
        <v>0</v>
      </c>
      <c r="N10195">
        <v>6.6529999999999996</v>
      </c>
      <c r="O10195" t="s">
        <v>283</v>
      </c>
      <c r="P10195" t="s">
        <v>17986</v>
      </c>
      <c r="Q10195" t="s">
        <v>17987</v>
      </c>
      <c r="R10195" t="s">
        <v>17988</v>
      </c>
      <c r="S10195" t="s">
        <v>270</v>
      </c>
      <c r="T10195" t="b">
        <v>1</v>
      </c>
    </row>
    <row r="10196" spans="1:20" x14ac:dyDescent="0.25">
      <c r="A10196" t="s">
        <v>259</v>
      </c>
      <c r="B10196" t="s">
        <v>260</v>
      </c>
      <c r="C10196" t="s">
        <v>336</v>
      </c>
      <c r="D10196" t="s">
        <v>17983</v>
      </c>
      <c r="E10196" t="s">
        <v>17984</v>
      </c>
      <c r="F10196" t="s">
        <v>17985</v>
      </c>
      <c r="G10196" t="s">
        <v>17985</v>
      </c>
      <c r="H10196">
        <v>34384</v>
      </c>
      <c r="I10196" t="s">
        <v>265</v>
      </c>
      <c r="J10196" t="s">
        <v>242</v>
      </c>
      <c r="K10196" t="s">
        <v>243</v>
      </c>
      <c r="L10196" t="s">
        <v>244</v>
      </c>
      <c r="M10196">
        <v>0</v>
      </c>
      <c r="N10196">
        <v>34384</v>
      </c>
      <c r="O10196" t="s">
        <v>283</v>
      </c>
      <c r="P10196" t="s">
        <v>17986</v>
      </c>
      <c r="Q10196" t="s">
        <v>17987</v>
      </c>
      <c r="R10196" t="s">
        <v>17989</v>
      </c>
      <c r="S10196" t="s">
        <v>270</v>
      </c>
      <c r="T10196" t="b">
        <v>1</v>
      </c>
    </row>
    <row r="10197" spans="1:20" x14ac:dyDescent="0.25">
      <c r="A10197" t="s">
        <v>259</v>
      </c>
      <c r="B10197" t="s">
        <v>260</v>
      </c>
      <c r="C10197" t="s">
        <v>336</v>
      </c>
      <c r="D10197" t="s">
        <v>17983</v>
      </c>
      <c r="E10197" t="s">
        <v>17984</v>
      </c>
      <c r="F10197" t="s">
        <v>17985</v>
      </c>
      <c r="G10197" t="s">
        <v>17985</v>
      </c>
      <c r="H10197">
        <v>66438</v>
      </c>
      <c r="I10197" t="s">
        <v>265</v>
      </c>
      <c r="J10197" t="s">
        <v>242</v>
      </c>
      <c r="K10197" t="s">
        <v>243</v>
      </c>
      <c r="L10197" t="s">
        <v>244</v>
      </c>
      <c r="M10197">
        <v>0</v>
      </c>
      <c r="N10197">
        <v>66438</v>
      </c>
      <c r="O10197" t="s">
        <v>283</v>
      </c>
      <c r="P10197" t="s">
        <v>17986</v>
      </c>
      <c r="Q10197" t="s">
        <v>17987</v>
      </c>
      <c r="R10197" t="s">
        <v>17990</v>
      </c>
      <c r="S10197" t="s">
        <v>270</v>
      </c>
      <c r="T10197" t="b">
        <v>1</v>
      </c>
    </row>
    <row r="10198" spans="1:20" x14ac:dyDescent="0.25">
      <c r="A10198" t="s">
        <v>259</v>
      </c>
      <c r="B10198" t="s">
        <v>260</v>
      </c>
      <c r="C10198" t="s">
        <v>237</v>
      </c>
      <c r="D10198" t="s">
        <v>875</v>
      </c>
      <c r="E10198" t="s">
        <v>6929</v>
      </c>
      <c r="F10198" t="s">
        <v>12924</v>
      </c>
      <c r="G10198" t="s">
        <v>12924</v>
      </c>
      <c r="H10198">
        <v>27.486000000000001</v>
      </c>
      <c r="I10198" t="s">
        <v>265</v>
      </c>
      <c r="J10198" t="s">
        <v>242</v>
      </c>
      <c r="K10198" t="s">
        <v>243</v>
      </c>
      <c r="L10198" t="s">
        <v>244</v>
      </c>
      <c r="M10198">
        <v>0</v>
      </c>
      <c r="N10198">
        <v>27.486000000000001</v>
      </c>
      <c r="O10198" t="s">
        <v>283</v>
      </c>
      <c r="P10198" t="s">
        <v>6741</v>
      </c>
      <c r="Q10198" t="s">
        <v>879</v>
      </c>
      <c r="R10198" t="s">
        <v>17991</v>
      </c>
      <c r="S10198" t="s">
        <v>270</v>
      </c>
      <c r="T10198" t="b">
        <v>0</v>
      </c>
    </row>
    <row r="10199" spans="1:20" x14ac:dyDescent="0.25">
      <c r="A10199" t="s">
        <v>259</v>
      </c>
      <c r="B10199" t="s">
        <v>260</v>
      </c>
      <c r="C10199" t="s">
        <v>294</v>
      </c>
      <c r="D10199" t="s">
        <v>875</v>
      </c>
      <c r="E10199" t="s">
        <v>6929</v>
      </c>
      <c r="F10199" t="s">
        <v>12924</v>
      </c>
      <c r="G10199" t="s">
        <v>12924</v>
      </c>
      <c r="H10199">
        <v>9.9160000000000004</v>
      </c>
      <c r="I10199" t="s">
        <v>265</v>
      </c>
      <c r="J10199" t="s">
        <v>242</v>
      </c>
      <c r="K10199" t="s">
        <v>243</v>
      </c>
      <c r="L10199" t="s">
        <v>244</v>
      </c>
      <c r="M10199">
        <v>0</v>
      </c>
      <c r="N10199">
        <v>9.9160000000000004</v>
      </c>
      <c r="O10199" t="s">
        <v>283</v>
      </c>
      <c r="P10199" t="s">
        <v>6741</v>
      </c>
      <c r="Q10199" t="s">
        <v>879</v>
      </c>
      <c r="R10199" t="s">
        <v>17991</v>
      </c>
      <c r="S10199" t="s">
        <v>270</v>
      </c>
      <c r="T10199" t="b">
        <v>0</v>
      </c>
    </row>
    <row r="10200" spans="1:20" x14ac:dyDescent="0.25">
      <c r="A10200" t="s">
        <v>259</v>
      </c>
      <c r="B10200" t="s">
        <v>260</v>
      </c>
      <c r="C10200" t="s">
        <v>237</v>
      </c>
      <c r="D10200" t="s">
        <v>369</v>
      </c>
      <c r="E10200" t="s">
        <v>370</v>
      </c>
      <c r="F10200" t="s">
        <v>17992</v>
      </c>
      <c r="G10200" t="s">
        <v>17992</v>
      </c>
      <c r="H10200">
        <v>0.40300000000000002</v>
      </c>
      <c r="I10200" t="s">
        <v>265</v>
      </c>
      <c r="J10200" t="s">
        <v>242</v>
      </c>
      <c r="K10200" t="s">
        <v>243</v>
      </c>
      <c r="L10200" t="s">
        <v>244</v>
      </c>
      <c r="M10200">
        <v>0</v>
      </c>
      <c r="N10200">
        <v>0.40300000000000002</v>
      </c>
      <c r="O10200" t="s">
        <v>324</v>
      </c>
      <c r="P10200" t="s">
        <v>17993</v>
      </c>
      <c r="Q10200" t="s">
        <v>374</v>
      </c>
      <c r="R10200" t="s">
        <v>17994</v>
      </c>
      <c r="S10200" t="s">
        <v>270</v>
      </c>
      <c r="T10200" t="b">
        <v>1</v>
      </c>
    </row>
    <row r="10201" spans="1:20" x14ac:dyDescent="0.25">
      <c r="A10201" t="s">
        <v>236</v>
      </c>
      <c r="B10201" t="s">
        <v>236</v>
      </c>
      <c r="C10201" t="s">
        <v>237</v>
      </c>
      <c r="D10201" t="s">
        <v>250</v>
      </c>
      <c r="F10201" t="s">
        <v>757</v>
      </c>
      <c r="G10201" t="s">
        <v>7358</v>
      </c>
      <c r="H10201">
        <v>2.99E-3</v>
      </c>
      <c r="I10201" t="s">
        <v>241</v>
      </c>
      <c r="J10201" t="s">
        <v>242</v>
      </c>
      <c r="K10201" t="s">
        <v>243</v>
      </c>
      <c r="L10201" t="s">
        <v>244</v>
      </c>
      <c r="M10201">
        <v>0</v>
      </c>
      <c r="N10201">
        <v>2.99E-3</v>
      </c>
      <c r="O10201" t="s">
        <v>432</v>
      </c>
      <c r="P10201" t="s">
        <v>17995</v>
      </c>
      <c r="Q10201" t="s">
        <v>257</v>
      </c>
      <c r="R10201" t="s">
        <v>2545</v>
      </c>
      <c r="S10201" t="s">
        <v>249</v>
      </c>
      <c r="T10201" t="b">
        <v>1</v>
      </c>
    </row>
    <row r="10202" spans="1:20" x14ac:dyDescent="0.25">
      <c r="A10202" t="s">
        <v>259</v>
      </c>
      <c r="B10202" t="s">
        <v>260</v>
      </c>
      <c r="C10202" t="s">
        <v>237</v>
      </c>
      <c r="D10202" t="s">
        <v>2549</v>
      </c>
      <c r="E10202" t="s">
        <v>8885</v>
      </c>
      <c r="F10202" t="s">
        <v>17773</v>
      </c>
      <c r="G10202" t="s">
        <v>17774</v>
      </c>
      <c r="H10202">
        <v>2.1676999999999998E-2</v>
      </c>
      <c r="I10202" t="s">
        <v>265</v>
      </c>
      <c r="J10202" t="s">
        <v>242</v>
      </c>
      <c r="K10202" t="s">
        <v>243</v>
      </c>
      <c r="L10202" t="s">
        <v>244</v>
      </c>
      <c r="M10202">
        <v>0</v>
      </c>
      <c r="N10202">
        <v>2.1676999999999998E-2</v>
      </c>
      <c r="O10202" t="s">
        <v>372</v>
      </c>
      <c r="P10202" t="s">
        <v>17996</v>
      </c>
      <c r="Q10202" t="s">
        <v>2554</v>
      </c>
      <c r="R10202" t="s">
        <v>17997</v>
      </c>
      <c r="S10202" t="s">
        <v>270</v>
      </c>
      <c r="T10202" t="b">
        <v>1</v>
      </c>
    </row>
    <row r="10203" spans="1:20" x14ac:dyDescent="0.25">
      <c r="A10203" t="s">
        <v>236</v>
      </c>
      <c r="B10203" t="s">
        <v>236</v>
      </c>
      <c r="C10203" t="s">
        <v>237</v>
      </c>
      <c r="D10203" t="s">
        <v>314</v>
      </c>
      <c r="F10203" t="s">
        <v>1126</v>
      </c>
      <c r="G10203" t="s">
        <v>303</v>
      </c>
      <c r="H10203">
        <v>0.01</v>
      </c>
      <c r="I10203" t="s">
        <v>254</v>
      </c>
      <c r="J10203" t="s">
        <v>242</v>
      </c>
      <c r="K10203" t="s">
        <v>243</v>
      </c>
      <c r="L10203" t="s">
        <v>244</v>
      </c>
      <c r="M10203">
        <v>0</v>
      </c>
      <c r="N10203">
        <v>0.01</v>
      </c>
      <c r="O10203" t="s">
        <v>569</v>
      </c>
      <c r="P10203" t="s">
        <v>4895</v>
      </c>
      <c r="Q10203" t="s">
        <v>318</v>
      </c>
      <c r="R10203" t="s">
        <v>6378</v>
      </c>
      <c r="S10203" t="s">
        <v>249</v>
      </c>
      <c r="T10203" t="b">
        <v>0</v>
      </c>
    </row>
    <row r="10204" spans="1:20" x14ac:dyDescent="0.25">
      <c r="A10204" t="s">
        <v>259</v>
      </c>
      <c r="B10204" t="s">
        <v>260</v>
      </c>
      <c r="C10204" t="s">
        <v>237</v>
      </c>
      <c r="D10204" t="s">
        <v>4798</v>
      </c>
      <c r="E10204" t="s">
        <v>6084</v>
      </c>
      <c r="F10204" t="s">
        <v>16516</v>
      </c>
      <c r="G10204" t="s">
        <v>16516</v>
      </c>
      <c r="H10204">
        <v>0.61399999999999999</v>
      </c>
      <c r="I10204" t="s">
        <v>265</v>
      </c>
      <c r="J10204" t="s">
        <v>242</v>
      </c>
      <c r="K10204" t="s">
        <v>243</v>
      </c>
      <c r="L10204" t="s">
        <v>244</v>
      </c>
      <c r="M10204">
        <v>0</v>
      </c>
      <c r="N10204">
        <v>0.61399999999999999</v>
      </c>
      <c r="O10204" t="s">
        <v>952</v>
      </c>
      <c r="P10204" s="18" t="s">
        <v>6252</v>
      </c>
      <c r="Q10204" t="s">
        <v>4800</v>
      </c>
      <c r="R10204" t="s">
        <v>17998</v>
      </c>
      <c r="S10204" t="s">
        <v>270</v>
      </c>
      <c r="T10204" t="b">
        <v>0</v>
      </c>
    </row>
    <row r="10205" spans="1:20" x14ac:dyDescent="0.25">
      <c r="A10205" t="s">
        <v>236</v>
      </c>
      <c r="B10205" t="s">
        <v>236</v>
      </c>
      <c r="C10205" t="s">
        <v>237</v>
      </c>
      <c r="D10205" t="s">
        <v>314</v>
      </c>
      <c r="F10205" t="s">
        <v>239</v>
      </c>
      <c r="G10205" t="s">
        <v>624</v>
      </c>
      <c r="H10205">
        <v>0.1</v>
      </c>
      <c r="I10205" t="s">
        <v>254</v>
      </c>
      <c r="J10205" t="s">
        <v>242</v>
      </c>
      <c r="K10205" t="s">
        <v>243</v>
      </c>
      <c r="L10205" t="s">
        <v>244</v>
      </c>
      <c r="M10205">
        <v>0</v>
      </c>
      <c r="N10205">
        <v>0.1</v>
      </c>
      <c r="O10205" t="s">
        <v>569</v>
      </c>
      <c r="P10205" t="s">
        <v>8957</v>
      </c>
      <c r="Q10205" t="s">
        <v>318</v>
      </c>
      <c r="R10205" t="s">
        <v>2654</v>
      </c>
      <c r="S10205" t="s">
        <v>249</v>
      </c>
      <c r="T10205" t="b">
        <v>0</v>
      </c>
    </row>
    <row r="10206" spans="1:20" x14ac:dyDescent="0.25">
      <c r="A10206" t="s">
        <v>236</v>
      </c>
      <c r="B10206" t="s">
        <v>236</v>
      </c>
      <c r="C10206" t="s">
        <v>237</v>
      </c>
      <c r="D10206" t="s">
        <v>1198</v>
      </c>
      <c r="F10206" t="s">
        <v>1438</v>
      </c>
      <c r="G10206" t="s">
        <v>16207</v>
      </c>
      <c r="H10206">
        <v>1.7000000000000001E-4</v>
      </c>
      <c r="I10206" t="s">
        <v>254</v>
      </c>
      <c r="J10206" t="s">
        <v>242</v>
      </c>
      <c r="K10206" t="s">
        <v>243</v>
      </c>
      <c r="L10206" t="s">
        <v>244</v>
      </c>
      <c r="M10206">
        <v>0</v>
      </c>
      <c r="N10206">
        <v>1.7000000000000001E-4</v>
      </c>
      <c r="O10206" t="s">
        <v>395</v>
      </c>
      <c r="P10206" t="s">
        <v>16208</v>
      </c>
      <c r="Q10206" t="s">
        <v>1201</v>
      </c>
      <c r="R10206" t="s">
        <v>6979</v>
      </c>
      <c r="S10206" t="s">
        <v>249</v>
      </c>
      <c r="T10206" t="b">
        <v>1</v>
      </c>
    </row>
    <row r="10207" spans="1:20" x14ac:dyDescent="0.25">
      <c r="A10207" t="s">
        <v>259</v>
      </c>
      <c r="B10207" t="s">
        <v>260</v>
      </c>
      <c r="C10207" t="s">
        <v>237</v>
      </c>
      <c r="D10207" t="s">
        <v>295</v>
      </c>
      <c r="E10207" t="s">
        <v>3343</v>
      </c>
      <c r="F10207" t="s">
        <v>6562</v>
      </c>
      <c r="G10207" t="s">
        <v>6562</v>
      </c>
      <c r="H10207">
        <v>0.30730000000000002</v>
      </c>
      <c r="I10207" t="s">
        <v>265</v>
      </c>
      <c r="J10207" t="s">
        <v>242</v>
      </c>
      <c r="K10207" t="s">
        <v>243</v>
      </c>
      <c r="L10207" t="s">
        <v>244</v>
      </c>
      <c r="M10207">
        <v>0</v>
      </c>
      <c r="N10207">
        <v>0.30730000000000002</v>
      </c>
      <c r="O10207" t="s">
        <v>350</v>
      </c>
      <c r="P10207" t="s">
        <v>13032</v>
      </c>
      <c r="Q10207" t="s">
        <v>300</v>
      </c>
      <c r="R10207" t="s">
        <v>17999</v>
      </c>
      <c r="S10207" t="s">
        <v>270</v>
      </c>
      <c r="T10207" t="b">
        <v>0</v>
      </c>
    </row>
    <row r="10208" spans="1:20" x14ac:dyDescent="0.25">
      <c r="A10208" t="s">
        <v>236</v>
      </c>
      <c r="B10208" t="s">
        <v>236</v>
      </c>
      <c r="C10208" t="s">
        <v>237</v>
      </c>
      <c r="D10208" t="s">
        <v>813</v>
      </c>
      <c r="F10208" t="s">
        <v>1819</v>
      </c>
      <c r="G10208" t="s">
        <v>9470</v>
      </c>
      <c r="H10208">
        <v>3.6000000000000002E-4</v>
      </c>
      <c r="I10208" t="s">
        <v>254</v>
      </c>
      <c r="J10208" t="s">
        <v>242</v>
      </c>
      <c r="K10208" t="s">
        <v>243</v>
      </c>
      <c r="L10208" t="s">
        <v>244</v>
      </c>
      <c r="M10208">
        <v>0</v>
      </c>
      <c r="N10208">
        <v>3.6000000000000002E-4</v>
      </c>
      <c r="O10208" t="s">
        <v>365</v>
      </c>
      <c r="P10208" s="18" t="s">
        <v>10126</v>
      </c>
      <c r="Q10208" t="s">
        <v>816</v>
      </c>
      <c r="R10208" t="s">
        <v>2548</v>
      </c>
      <c r="S10208" t="s">
        <v>249</v>
      </c>
      <c r="T10208" t="b">
        <v>0</v>
      </c>
    </row>
    <row r="10209" spans="1:20" x14ac:dyDescent="0.25">
      <c r="A10209" t="s">
        <v>236</v>
      </c>
      <c r="B10209" t="s">
        <v>236</v>
      </c>
      <c r="C10209" t="s">
        <v>237</v>
      </c>
      <c r="D10209" t="s">
        <v>566</v>
      </c>
      <c r="F10209" t="s">
        <v>724</v>
      </c>
      <c r="G10209" t="s">
        <v>3132</v>
      </c>
      <c r="H10209">
        <v>8.1299999999999997E-2</v>
      </c>
      <c r="I10209" t="s">
        <v>254</v>
      </c>
      <c r="J10209" t="s">
        <v>242</v>
      </c>
      <c r="K10209" t="s">
        <v>243</v>
      </c>
      <c r="L10209" t="s">
        <v>244</v>
      </c>
      <c r="M10209">
        <v>0</v>
      </c>
      <c r="N10209">
        <v>8.1299999999999997E-2</v>
      </c>
      <c r="O10209" t="s">
        <v>569</v>
      </c>
      <c r="P10209" t="s">
        <v>18000</v>
      </c>
      <c r="Q10209" t="s">
        <v>571</v>
      </c>
      <c r="R10209" t="s">
        <v>7375</v>
      </c>
      <c r="S10209" t="s">
        <v>249</v>
      </c>
      <c r="T10209" t="b">
        <v>1</v>
      </c>
    </row>
    <row r="10210" spans="1:20" x14ac:dyDescent="0.25">
      <c r="A10210" t="s">
        <v>259</v>
      </c>
      <c r="B10210" t="s">
        <v>260</v>
      </c>
      <c r="C10210" t="s">
        <v>237</v>
      </c>
      <c r="D10210" t="s">
        <v>1015</v>
      </c>
      <c r="E10210" t="s">
        <v>5258</v>
      </c>
      <c r="F10210" t="s">
        <v>11522</v>
      </c>
      <c r="G10210" t="s">
        <v>11522</v>
      </c>
      <c r="H10210">
        <v>0.308</v>
      </c>
      <c r="I10210" t="s">
        <v>265</v>
      </c>
      <c r="J10210" t="s">
        <v>242</v>
      </c>
      <c r="K10210" t="s">
        <v>243</v>
      </c>
      <c r="L10210" t="s">
        <v>244</v>
      </c>
      <c r="M10210">
        <v>0</v>
      </c>
      <c r="N10210">
        <v>0.308</v>
      </c>
      <c r="O10210" t="s">
        <v>2659</v>
      </c>
      <c r="P10210" t="s">
        <v>4527</v>
      </c>
      <c r="Q10210" t="s">
        <v>1019</v>
      </c>
      <c r="R10210" t="s">
        <v>18001</v>
      </c>
      <c r="S10210" t="s">
        <v>270</v>
      </c>
      <c r="T10210" t="b">
        <v>0</v>
      </c>
    </row>
    <row r="10211" spans="1:20" x14ac:dyDescent="0.25">
      <c r="A10211" t="s">
        <v>259</v>
      </c>
      <c r="B10211" t="s">
        <v>260</v>
      </c>
      <c r="C10211" t="s">
        <v>336</v>
      </c>
      <c r="D10211" t="s">
        <v>1015</v>
      </c>
      <c r="E10211" t="s">
        <v>5258</v>
      </c>
      <c r="F10211" t="s">
        <v>11522</v>
      </c>
      <c r="G10211" t="s">
        <v>11522</v>
      </c>
      <c r="H10211">
        <v>1428</v>
      </c>
      <c r="I10211" t="s">
        <v>265</v>
      </c>
      <c r="J10211" t="s">
        <v>242</v>
      </c>
      <c r="K10211" t="s">
        <v>243</v>
      </c>
      <c r="L10211" t="s">
        <v>244</v>
      </c>
      <c r="M10211">
        <v>0</v>
      </c>
      <c r="N10211">
        <v>1428</v>
      </c>
      <c r="O10211" t="s">
        <v>1212</v>
      </c>
      <c r="P10211" t="s">
        <v>4527</v>
      </c>
      <c r="Q10211" t="s">
        <v>1019</v>
      </c>
      <c r="R10211" t="s">
        <v>18002</v>
      </c>
      <c r="S10211" t="s">
        <v>270</v>
      </c>
      <c r="T10211" t="b">
        <v>0</v>
      </c>
    </row>
    <row r="10212" spans="1:20" x14ac:dyDescent="0.25">
      <c r="A10212" t="s">
        <v>259</v>
      </c>
      <c r="B10212" t="s">
        <v>260</v>
      </c>
      <c r="C10212" t="s">
        <v>336</v>
      </c>
      <c r="D10212" t="s">
        <v>1015</v>
      </c>
      <c r="E10212" t="s">
        <v>5258</v>
      </c>
      <c r="F10212" t="s">
        <v>11522</v>
      </c>
      <c r="G10212" t="s">
        <v>11522</v>
      </c>
      <c r="H10212">
        <v>2746</v>
      </c>
      <c r="I10212" t="s">
        <v>265</v>
      </c>
      <c r="J10212" t="s">
        <v>242</v>
      </c>
      <c r="K10212" t="s">
        <v>243</v>
      </c>
      <c r="L10212" t="s">
        <v>244</v>
      </c>
      <c r="M10212">
        <v>0</v>
      </c>
      <c r="N10212">
        <v>2746</v>
      </c>
      <c r="O10212" t="s">
        <v>1212</v>
      </c>
      <c r="P10212" t="s">
        <v>4527</v>
      </c>
      <c r="Q10212" t="s">
        <v>1019</v>
      </c>
      <c r="R10212" t="s">
        <v>18003</v>
      </c>
      <c r="S10212" t="s">
        <v>270</v>
      </c>
      <c r="T10212" t="b">
        <v>0</v>
      </c>
    </row>
    <row r="10213" spans="1:20" x14ac:dyDescent="0.25">
      <c r="A10213" t="s">
        <v>259</v>
      </c>
      <c r="B10213" t="s">
        <v>260</v>
      </c>
      <c r="C10213" t="s">
        <v>237</v>
      </c>
      <c r="D10213" t="s">
        <v>1938</v>
      </c>
      <c r="E10213" t="s">
        <v>7222</v>
      </c>
      <c r="F10213" t="s">
        <v>12334</v>
      </c>
      <c r="G10213" t="s">
        <v>12334</v>
      </c>
      <c r="H10213">
        <v>6.048</v>
      </c>
      <c r="I10213" t="s">
        <v>265</v>
      </c>
      <c r="J10213" t="s">
        <v>242</v>
      </c>
      <c r="K10213" t="s">
        <v>243</v>
      </c>
      <c r="L10213" t="s">
        <v>244</v>
      </c>
      <c r="M10213">
        <v>0</v>
      </c>
      <c r="N10213">
        <v>6.048</v>
      </c>
      <c r="O10213" t="s">
        <v>324</v>
      </c>
      <c r="P10213" t="s">
        <v>18004</v>
      </c>
      <c r="Q10213" t="s">
        <v>1942</v>
      </c>
      <c r="R10213" t="s">
        <v>18005</v>
      </c>
      <c r="S10213" t="s">
        <v>270</v>
      </c>
      <c r="T10213" t="b">
        <v>1</v>
      </c>
    </row>
    <row r="10214" spans="1:20" x14ac:dyDescent="0.25">
      <c r="A10214" t="s">
        <v>259</v>
      </c>
      <c r="B10214" t="s">
        <v>260</v>
      </c>
      <c r="C10214" t="s">
        <v>336</v>
      </c>
      <c r="D10214" t="s">
        <v>1938</v>
      </c>
      <c r="E10214" t="s">
        <v>7222</v>
      </c>
      <c r="F10214" t="s">
        <v>12334</v>
      </c>
      <c r="G10214" t="s">
        <v>12334</v>
      </c>
      <c r="H10214">
        <v>31153</v>
      </c>
      <c r="I10214" t="s">
        <v>265</v>
      </c>
      <c r="J10214" t="s">
        <v>242</v>
      </c>
      <c r="K10214" t="s">
        <v>243</v>
      </c>
      <c r="L10214" t="s">
        <v>244</v>
      </c>
      <c r="M10214">
        <v>0</v>
      </c>
      <c r="N10214">
        <v>31153</v>
      </c>
      <c r="O10214" t="s">
        <v>324</v>
      </c>
      <c r="P10214" t="s">
        <v>18004</v>
      </c>
      <c r="Q10214" t="s">
        <v>1942</v>
      </c>
      <c r="R10214" t="s">
        <v>18006</v>
      </c>
      <c r="S10214" t="s">
        <v>270</v>
      </c>
      <c r="T10214" t="b">
        <v>1</v>
      </c>
    </row>
    <row r="10215" spans="1:20" x14ac:dyDescent="0.25">
      <c r="A10215" t="s">
        <v>259</v>
      </c>
      <c r="B10215" t="s">
        <v>260</v>
      </c>
      <c r="C10215" t="s">
        <v>336</v>
      </c>
      <c r="D10215" t="s">
        <v>1938</v>
      </c>
      <c r="E10215" t="s">
        <v>7222</v>
      </c>
      <c r="F10215" t="s">
        <v>12334</v>
      </c>
      <c r="G10215" t="s">
        <v>12334</v>
      </c>
      <c r="H10215">
        <v>59762</v>
      </c>
      <c r="I10215" t="s">
        <v>265</v>
      </c>
      <c r="J10215" t="s">
        <v>242</v>
      </c>
      <c r="K10215" t="s">
        <v>243</v>
      </c>
      <c r="L10215" t="s">
        <v>244</v>
      </c>
      <c r="M10215">
        <v>0</v>
      </c>
      <c r="N10215">
        <v>59762</v>
      </c>
      <c r="O10215" t="s">
        <v>324</v>
      </c>
      <c r="P10215" t="s">
        <v>18004</v>
      </c>
      <c r="Q10215" t="s">
        <v>1942</v>
      </c>
      <c r="R10215" t="s">
        <v>18007</v>
      </c>
      <c r="S10215" t="s">
        <v>270</v>
      </c>
      <c r="T10215" t="b">
        <v>1</v>
      </c>
    </row>
    <row r="10216" spans="1:20" x14ac:dyDescent="0.25">
      <c r="A10216" t="s">
        <v>259</v>
      </c>
      <c r="B10216" t="s">
        <v>260</v>
      </c>
      <c r="C10216" t="s">
        <v>237</v>
      </c>
      <c r="D10216" t="s">
        <v>1718</v>
      </c>
      <c r="E10216" t="s">
        <v>3925</v>
      </c>
      <c r="F10216" t="s">
        <v>17797</v>
      </c>
      <c r="G10216" t="s">
        <v>17798</v>
      </c>
      <c r="H10216">
        <v>0.156</v>
      </c>
      <c r="I10216" t="s">
        <v>265</v>
      </c>
      <c r="J10216" t="s">
        <v>242</v>
      </c>
      <c r="K10216" t="s">
        <v>243</v>
      </c>
      <c r="L10216" t="s">
        <v>244</v>
      </c>
      <c r="M10216">
        <v>0</v>
      </c>
      <c r="N10216">
        <v>0.156</v>
      </c>
      <c r="O10216" t="s">
        <v>266</v>
      </c>
      <c r="P10216" t="s">
        <v>18008</v>
      </c>
      <c r="Q10216" t="s">
        <v>1722</v>
      </c>
      <c r="R10216" t="s">
        <v>18009</v>
      </c>
      <c r="S10216" t="s">
        <v>270</v>
      </c>
      <c r="T10216" t="b">
        <v>1</v>
      </c>
    </row>
    <row r="10217" spans="1:20" x14ac:dyDescent="0.25">
      <c r="A10217" t="s">
        <v>259</v>
      </c>
      <c r="B10217" t="s">
        <v>260</v>
      </c>
      <c r="C10217" t="s">
        <v>294</v>
      </c>
      <c r="D10217" t="s">
        <v>1718</v>
      </c>
      <c r="E10217" t="s">
        <v>3925</v>
      </c>
      <c r="F10217" t="s">
        <v>17797</v>
      </c>
      <c r="G10217" t="s">
        <v>17798</v>
      </c>
      <c r="H10217">
        <v>4.1200000000000001E-2</v>
      </c>
      <c r="I10217" t="s">
        <v>265</v>
      </c>
      <c r="J10217" t="s">
        <v>242</v>
      </c>
      <c r="K10217" t="s">
        <v>243</v>
      </c>
      <c r="L10217" t="s">
        <v>244</v>
      </c>
      <c r="M10217">
        <v>0</v>
      </c>
      <c r="N10217">
        <v>4.1200000000000001E-2</v>
      </c>
      <c r="O10217" t="s">
        <v>266</v>
      </c>
      <c r="P10217" t="s">
        <v>18008</v>
      </c>
      <c r="Q10217" t="s">
        <v>1722</v>
      </c>
      <c r="R10217" t="s">
        <v>18009</v>
      </c>
      <c r="S10217" t="s">
        <v>270</v>
      </c>
      <c r="T10217" t="b">
        <v>1</v>
      </c>
    </row>
    <row r="10218" spans="1:20" x14ac:dyDescent="0.25">
      <c r="A10218" t="s">
        <v>236</v>
      </c>
      <c r="B10218" t="s">
        <v>236</v>
      </c>
      <c r="C10218" t="s">
        <v>237</v>
      </c>
      <c r="D10218" t="s">
        <v>250</v>
      </c>
      <c r="F10218" t="s">
        <v>1596</v>
      </c>
      <c r="G10218" t="s">
        <v>1685</v>
      </c>
      <c r="H10218">
        <v>0.27300000000000002</v>
      </c>
      <c r="I10218" t="s">
        <v>254</v>
      </c>
      <c r="J10218" t="s">
        <v>242</v>
      </c>
      <c r="K10218" t="s">
        <v>243</v>
      </c>
      <c r="L10218" t="s">
        <v>244</v>
      </c>
      <c r="M10218">
        <v>0</v>
      </c>
      <c r="N10218">
        <v>0.27300000000000002</v>
      </c>
      <c r="O10218" t="s">
        <v>546</v>
      </c>
      <c r="P10218" t="s">
        <v>17220</v>
      </c>
      <c r="Q10218" t="s">
        <v>257</v>
      </c>
      <c r="R10218" t="s">
        <v>6509</v>
      </c>
      <c r="S10218" t="s">
        <v>249</v>
      </c>
      <c r="T10218" t="b">
        <v>1</v>
      </c>
    </row>
    <row r="10219" spans="1:20" x14ac:dyDescent="0.25">
      <c r="A10219" t="s">
        <v>259</v>
      </c>
      <c r="B10219" t="s">
        <v>260</v>
      </c>
      <c r="C10219" t="s">
        <v>237</v>
      </c>
      <c r="D10219" t="s">
        <v>1953</v>
      </c>
      <c r="E10219" t="s">
        <v>13382</v>
      </c>
      <c r="F10219" t="s">
        <v>18010</v>
      </c>
      <c r="G10219" t="s">
        <v>18010</v>
      </c>
      <c r="H10219">
        <v>0.21115</v>
      </c>
      <c r="I10219" t="s">
        <v>265</v>
      </c>
      <c r="J10219" t="s">
        <v>242</v>
      </c>
      <c r="K10219" t="s">
        <v>243</v>
      </c>
      <c r="L10219" t="s">
        <v>244</v>
      </c>
      <c r="M10219">
        <v>0</v>
      </c>
      <c r="N10219">
        <v>0.21115</v>
      </c>
      <c r="O10219" t="s">
        <v>372</v>
      </c>
      <c r="P10219" t="s">
        <v>18011</v>
      </c>
      <c r="Q10219" t="s">
        <v>1957</v>
      </c>
      <c r="R10219" t="s">
        <v>18012</v>
      </c>
      <c r="S10219" t="s">
        <v>270</v>
      </c>
      <c r="T10219" t="b">
        <v>1</v>
      </c>
    </row>
    <row r="10220" spans="1:20" x14ac:dyDescent="0.25">
      <c r="A10220" t="s">
        <v>259</v>
      </c>
      <c r="B10220" t="s">
        <v>260</v>
      </c>
      <c r="C10220" t="s">
        <v>294</v>
      </c>
      <c r="D10220" t="s">
        <v>1953</v>
      </c>
      <c r="E10220" t="s">
        <v>13382</v>
      </c>
      <c r="F10220" t="s">
        <v>18010</v>
      </c>
      <c r="G10220" t="s">
        <v>18010</v>
      </c>
      <c r="H10220">
        <v>0.113</v>
      </c>
      <c r="I10220" t="s">
        <v>265</v>
      </c>
      <c r="J10220" t="s">
        <v>242</v>
      </c>
      <c r="K10220" t="s">
        <v>243</v>
      </c>
      <c r="L10220" t="s">
        <v>244</v>
      </c>
      <c r="M10220">
        <v>0</v>
      </c>
      <c r="N10220">
        <v>0.113</v>
      </c>
      <c r="O10220" t="s">
        <v>1258</v>
      </c>
      <c r="P10220" t="s">
        <v>18011</v>
      </c>
      <c r="Q10220" t="s">
        <v>1957</v>
      </c>
      <c r="R10220" t="s">
        <v>18012</v>
      </c>
      <c r="S10220" t="s">
        <v>270</v>
      </c>
      <c r="T10220" t="b">
        <v>1</v>
      </c>
    </row>
    <row r="10221" spans="1:20" x14ac:dyDescent="0.25">
      <c r="A10221" t="s">
        <v>259</v>
      </c>
      <c r="B10221" t="s">
        <v>1086</v>
      </c>
      <c r="C10221" t="s">
        <v>237</v>
      </c>
      <c r="D10221" t="s">
        <v>6211</v>
      </c>
      <c r="E10221" t="s">
        <v>18013</v>
      </c>
      <c r="F10221" t="s">
        <v>18013</v>
      </c>
      <c r="G10221" t="s">
        <v>18014</v>
      </c>
      <c r="H10221">
        <v>13.22</v>
      </c>
      <c r="I10221" t="s">
        <v>265</v>
      </c>
      <c r="J10221" t="s">
        <v>242</v>
      </c>
      <c r="K10221" t="s">
        <v>243</v>
      </c>
      <c r="L10221" t="s">
        <v>244</v>
      </c>
      <c r="M10221">
        <v>0</v>
      </c>
      <c r="N10221">
        <v>13.22</v>
      </c>
      <c r="O10221" t="s">
        <v>298</v>
      </c>
      <c r="P10221" t="s">
        <v>18015</v>
      </c>
      <c r="Q10221" t="s">
        <v>6215</v>
      </c>
      <c r="R10221" t="s">
        <v>18016</v>
      </c>
      <c r="S10221" t="s">
        <v>1094</v>
      </c>
      <c r="T10221" t="b">
        <v>1</v>
      </c>
    </row>
    <row r="10222" spans="1:20" x14ac:dyDescent="0.25">
      <c r="A10222" t="s">
        <v>259</v>
      </c>
      <c r="B10222" t="s">
        <v>1086</v>
      </c>
      <c r="C10222" t="s">
        <v>336</v>
      </c>
      <c r="D10222" t="s">
        <v>6211</v>
      </c>
      <c r="E10222" t="s">
        <v>18013</v>
      </c>
      <c r="F10222" t="s">
        <v>18013</v>
      </c>
      <c r="G10222" t="s">
        <v>18014</v>
      </c>
      <c r="H10222">
        <v>82191</v>
      </c>
      <c r="I10222" t="s">
        <v>265</v>
      </c>
      <c r="J10222" t="s">
        <v>242</v>
      </c>
      <c r="K10222" t="s">
        <v>243</v>
      </c>
      <c r="L10222" t="s">
        <v>244</v>
      </c>
      <c r="M10222">
        <v>0</v>
      </c>
      <c r="N10222">
        <v>82191</v>
      </c>
      <c r="O10222" t="s">
        <v>6217</v>
      </c>
      <c r="P10222" t="s">
        <v>18015</v>
      </c>
      <c r="Q10222" t="s">
        <v>6215</v>
      </c>
      <c r="R10222" t="s">
        <v>18017</v>
      </c>
      <c r="S10222" t="s">
        <v>1094</v>
      </c>
      <c r="T10222" t="b">
        <v>1</v>
      </c>
    </row>
    <row r="10223" spans="1:20" x14ac:dyDescent="0.25">
      <c r="A10223" t="s">
        <v>259</v>
      </c>
      <c r="B10223" t="s">
        <v>1086</v>
      </c>
      <c r="C10223" t="s">
        <v>336</v>
      </c>
      <c r="D10223" t="s">
        <v>6211</v>
      </c>
      <c r="E10223" t="s">
        <v>18013</v>
      </c>
      <c r="F10223" t="s">
        <v>18013</v>
      </c>
      <c r="G10223" t="s">
        <v>18014</v>
      </c>
      <c r="H10223">
        <v>172779</v>
      </c>
      <c r="I10223" t="s">
        <v>265</v>
      </c>
      <c r="J10223" t="s">
        <v>242</v>
      </c>
      <c r="K10223" t="s">
        <v>243</v>
      </c>
      <c r="L10223" t="s">
        <v>244</v>
      </c>
      <c r="M10223">
        <v>0</v>
      </c>
      <c r="N10223">
        <v>172779</v>
      </c>
      <c r="O10223" t="s">
        <v>6217</v>
      </c>
      <c r="P10223" t="s">
        <v>18015</v>
      </c>
      <c r="Q10223" t="s">
        <v>6215</v>
      </c>
      <c r="R10223" t="s">
        <v>18018</v>
      </c>
      <c r="S10223" t="s">
        <v>1094</v>
      </c>
      <c r="T10223" t="b">
        <v>1</v>
      </c>
    </row>
    <row r="10224" spans="1:20" x14ac:dyDescent="0.25">
      <c r="A10224" t="s">
        <v>259</v>
      </c>
      <c r="B10224" t="s">
        <v>260</v>
      </c>
      <c r="C10224" t="s">
        <v>237</v>
      </c>
      <c r="D10224" t="s">
        <v>470</v>
      </c>
      <c r="E10224" t="s">
        <v>2003</v>
      </c>
      <c r="F10224" t="s">
        <v>4889</v>
      </c>
      <c r="G10224" t="s">
        <v>4889</v>
      </c>
      <c r="H10224">
        <v>49.58</v>
      </c>
      <c r="I10224" t="s">
        <v>265</v>
      </c>
      <c r="J10224" t="s">
        <v>242</v>
      </c>
      <c r="K10224" t="s">
        <v>243</v>
      </c>
      <c r="L10224" t="s">
        <v>244</v>
      </c>
      <c r="M10224">
        <v>0</v>
      </c>
      <c r="N10224">
        <v>49.58</v>
      </c>
      <c r="O10224" t="s">
        <v>283</v>
      </c>
      <c r="P10224" s="18" t="s">
        <v>7627</v>
      </c>
      <c r="Q10224" t="s">
        <v>474</v>
      </c>
      <c r="R10224" t="s">
        <v>18019</v>
      </c>
      <c r="S10224" t="s">
        <v>270</v>
      </c>
      <c r="T10224" t="b">
        <v>0</v>
      </c>
    </row>
    <row r="10225" spans="1:20" x14ac:dyDescent="0.25">
      <c r="A10225" t="s">
        <v>259</v>
      </c>
      <c r="B10225" t="s">
        <v>260</v>
      </c>
      <c r="C10225" t="s">
        <v>336</v>
      </c>
      <c r="D10225" t="s">
        <v>470</v>
      </c>
      <c r="E10225" t="s">
        <v>2003</v>
      </c>
      <c r="F10225" t="s">
        <v>4889</v>
      </c>
      <c r="G10225" t="s">
        <v>4889</v>
      </c>
      <c r="H10225">
        <v>252596</v>
      </c>
      <c r="I10225" t="s">
        <v>265</v>
      </c>
      <c r="J10225" t="s">
        <v>242</v>
      </c>
      <c r="K10225" t="s">
        <v>243</v>
      </c>
      <c r="L10225" t="s">
        <v>244</v>
      </c>
      <c r="M10225">
        <v>0</v>
      </c>
      <c r="N10225">
        <v>252596</v>
      </c>
      <c r="O10225" t="s">
        <v>881</v>
      </c>
      <c r="P10225" s="18" t="s">
        <v>7627</v>
      </c>
      <c r="Q10225" t="s">
        <v>474</v>
      </c>
      <c r="R10225" t="s">
        <v>18020</v>
      </c>
      <c r="S10225" t="s">
        <v>270</v>
      </c>
      <c r="T10225" t="b">
        <v>0</v>
      </c>
    </row>
    <row r="10226" spans="1:20" x14ac:dyDescent="0.25">
      <c r="A10226" t="s">
        <v>259</v>
      </c>
      <c r="B10226" t="s">
        <v>260</v>
      </c>
      <c r="C10226" t="s">
        <v>336</v>
      </c>
      <c r="D10226" t="s">
        <v>470</v>
      </c>
      <c r="E10226" t="s">
        <v>2003</v>
      </c>
      <c r="F10226" t="s">
        <v>4889</v>
      </c>
      <c r="G10226" t="s">
        <v>4889</v>
      </c>
      <c r="H10226">
        <v>365829</v>
      </c>
      <c r="I10226" t="s">
        <v>265</v>
      </c>
      <c r="J10226" t="s">
        <v>242</v>
      </c>
      <c r="K10226" t="s">
        <v>243</v>
      </c>
      <c r="L10226" t="s">
        <v>244</v>
      </c>
      <c r="M10226">
        <v>0</v>
      </c>
      <c r="N10226">
        <v>365829</v>
      </c>
      <c r="O10226" t="s">
        <v>881</v>
      </c>
      <c r="P10226" s="18" t="s">
        <v>7627</v>
      </c>
      <c r="Q10226" t="s">
        <v>474</v>
      </c>
      <c r="R10226" t="s">
        <v>18021</v>
      </c>
      <c r="S10226" t="s">
        <v>270</v>
      </c>
      <c r="T10226" t="b">
        <v>0</v>
      </c>
    </row>
    <row r="10227" spans="1:20" x14ac:dyDescent="0.25">
      <c r="A10227" t="s">
        <v>259</v>
      </c>
      <c r="B10227" t="s">
        <v>260</v>
      </c>
      <c r="C10227" t="s">
        <v>237</v>
      </c>
      <c r="D10227" t="s">
        <v>538</v>
      </c>
      <c r="E10227" t="s">
        <v>288</v>
      </c>
      <c r="F10227" t="s">
        <v>17971</v>
      </c>
      <c r="G10227" t="s">
        <v>17971</v>
      </c>
      <c r="H10227">
        <v>3.456</v>
      </c>
      <c r="I10227" t="s">
        <v>265</v>
      </c>
      <c r="J10227" t="s">
        <v>242</v>
      </c>
      <c r="K10227" t="s">
        <v>243</v>
      </c>
      <c r="L10227" t="s">
        <v>244</v>
      </c>
      <c r="M10227">
        <v>0</v>
      </c>
      <c r="N10227">
        <v>3.456</v>
      </c>
      <c r="O10227" t="s">
        <v>290</v>
      </c>
      <c r="P10227" t="s">
        <v>18022</v>
      </c>
      <c r="Q10227" t="s">
        <v>542</v>
      </c>
      <c r="R10227" t="s">
        <v>18023</v>
      </c>
      <c r="S10227" t="s">
        <v>270</v>
      </c>
      <c r="T10227" t="b">
        <v>1</v>
      </c>
    </row>
    <row r="10228" spans="1:20" x14ac:dyDescent="0.25">
      <c r="A10228" t="s">
        <v>259</v>
      </c>
      <c r="B10228" t="s">
        <v>260</v>
      </c>
      <c r="C10228" t="s">
        <v>237</v>
      </c>
      <c r="D10228" t="s">
        <v>943</v>
      </c>
      <c r="E10228" t="s">
        <v>1358</v>
      </c>
      <c r="F10228" t="s">
        <v>13745</v>
      </c>
      <c r="G10228" t="s">
        <v>13745</v>
      </c>
      <c r="H10228">
        <v>0.28095799999999999</v>
      </c>
      <c r="I10228" t="s">
        <v>265</v>
      </c>
      <c r="J10228" t="s">
        <v>242</v>
      </c>
      <c r="K10228" t="s">
        <v>243</v>
      </c>
      <c r="L10228" t="s">
        <v>244</v>
      </c>
      <c r="M10228">
        <v>0</v>
      </c>
      <c r="N10228">
        <v>0.28095799999999999</v>
      </c>
      <c r="O10228" t="s">
        <v>372</v>
      </c>
      <c r="P10228" t="s">
        <v>18024</v>
      </c>
      <c r="Q10228" t="s">
        <v>947</v>
      </c>
      <c r="R10228" t="s">
        <v>18025</v>
      </c>
      <c r="S10228" t="s">
        <v>270</v>
      </c>
      <c r="T10228" t="b">
        <v>1</v>
      </c>
    </row>
    <row r="10229" spans="1:20" x14ac:dyDescent="0.25">
      <c r="A10229" t="s">
        <v>259</v>
      </c>
      <c r="B10229" t="s">
        <v>260</v>
      </c>
      <c r="C10229" t="s">
        <v>294</v>
      </c>
      <c r="D10229" t="s">
        <v>943</v>
      </c>
      <c r="E10229" t="s">
        <v>1358</v>
      </c>
      <c r="F10229" t="s">
        <v>13745</v>
      </c>
      <c r="G10229" t="s">
        <v>13745</v>
      </c>
      <c r="H10229">
        <v>0.113803</v>
      </c>
      <c r="I10229" t="s">
        <v>265</v>
      </c>
      <c r="J10229" t="s">
        <v>242</v>
      </c>
      <c r="K10229" t="s">
        <v>243</v>
      </c>
      <c r="L10229" t="s">
        <v>244</v>
      </c>
      <c r="M10229">
        <v>0</v>
      </c>
      <c r="N10229">
        <v>0.113803</v>
      </c>
      <c r="O10229" t="s">
        <v>372</v>
      </c>
      <c r="P10229" t="s">
        <v>18024</v>
      </c>
      <c r="Q10229" t="s">
        <v>947</v>
      </c>
      <c r="R10229" t="s">
        <v>18025</v>
      </c>
      <c r="S10229" t="s">
        <v>270</v>
      </c>
      <c r="T10229" t="b">
        <v>1</v>
      </c>
    </row>
    <row r="10230" spans="1:20" x14ac:dyDescent="0.25">
      <c r="A10230" t="s">
        <v>259</v>
      </c>
      <c r="B10230" t="s">
        <v>260</v>
      </c>
      <c r="C10230" t="s">
        <v>237</v>
      </c>
      <c r="D10230" t="s">
        <v>1549</v>
      </c>
      <c r="E10230" t="s">
        <v>9006</v>
      </c>
      <c r="F10230" t="s">
        <v>10846</v>
      </c>
      <c r="G10230" t="s">
        <v>10847</v>
      </c>
      <c r="H10230">
        <v>2.79</v>
      </c>
      <c r="I10230" t="s">
        <v>265</v>
      </c>
      <c r="J10230" t="s">
        <v>242</v>
      </c>
      <c r="K10230" t="s">
        <v>243</v>
      </c>
      <c r="L10230" t="s">
        <v>244</v>
      </c>
      <c r="M10230">
        <v>0</v>
      </c>
      <c r="N10230">
        <v>2.79</v>
      </c>
      <c r="O10230" t="s">
        <v>324</v>
      </c>
      <c r="P10230" t="s">
        <v>16635</v>
      </c>
      <c r="Q10230" t="s">
        <v>1553</v>
      </c>
      <c r="R10230" t="s">
        <v>18026</v>
      </c>
      <c r="S10230" t="s">
        <v>270</v>
      </c>
      <c r="T10230" t="b">
        <v>1</v>
      </c>
    </row>
    <row r="10231" spans="1:20" x14ac:dyDescent="0.25">
      <c r="A10231" t="s">
        <v>259</v>
      </c>
      <c r="B10231" t="s">
        <v>260</v>
      </c>
      <c r="C10231" t="s">
        <v>294</v>
      </c>
      <c r="D10231" t="s">
        <v>1549</v>
      </c>
      <c r="E10231" t="s">
        <v>9006</v>
      </c>
      <c r="F10231" t="s">
        <v>10846</v>
      </c>
      <c r="G10231" t="s">
        <v>10847</v>
      </c>
      <c r="H10231">
        <v>0.80600000000000005</v>
      </c>
      <c r="I10231" t="s">
        <v>265</v>
      </c>
      <c r="J10231" t="s">
        <v>242</v>
      </c>
      <c r="K10231" t="s">
        <v>243</v>
      </c>
      <c r="L10231" t="s">
        <v>244</v>
      </c>
      <c r="M10231">
        <v>0</v>
      </c>
      <c r="N10231">
        <v>0.80600000000000005</v>
      </c>
      <c r="O10231" t="s">
        <v>324</v>
      </c>
      <c r="P10231" t="s">
        <v>16635</v>
      </c>
      <c r="Q10231" t="s">
        <v>1553</v>
      </c>
      <c r="R10231" t="s">
        <v>18026</v>
      </c>
      <c r="S10231" t="s">
        <v>270</v>
      </c>
      <c r="T10231" t="b">
        <v>1</v>
      </c>
    </row>
    <row r="10232" spans="1:20" x14ac:dyDescent="0.25">
      <c r="A10232" t="s">
        <v>259</v>
      </c>
      <c r="B10232" t="s">
        <v>260</v>
      </c>
      <c r="C10232" t="s">
        <v>237</v>
      </c>
      <c r="D10232" t="s">
        <v>295</v>
      </c>
      <c r="E10232" t="s">
        <v>939</v>
      </c>
      <c r="F10232" t="s">
        <v>940</v>
      </c>
      <c r="G10232" t="s">
        <v>940</v>
      </c>
      <c r="H10232">
        <v>26.687999999999999</v>
      </c>
      <c r="I10232" t="s">
        <v>265</v>
      </c>
      <c r="J10232" t="s">
        <v>242</v>
      </c>
      <c r="K10232" t="s">
        <v>243</v>
      </c>
      <c r="L10232" t="s">
        <v>244</v>
      </c>
      <c r="M10232">
        <v>0</v>
      </c>
      <c r="N10232">
        <v>26.687999999999999</v>
      </c>
      <c r="O10232" t="s">
        <v>721</v>
      </c>
      <c r="P10232" t="s">
        <v>5604</v>
      </c>
      <c r="Q10232" t="s">
        <v>300</v>
      </c>
      <c r="R10232" t="s">
        <v>18027</v>
      </c>
      <c r="S10232" t="s">
        <v>270</v>
      </c>
      <c r="T10232" t="b">
        <v>1</v>
      </c>
    </row>
    <row r="10233" spans="1:20" x14ac:dyDescent="0.25">
      <c r="A10233" t="s">
        <v>259</v>
      </c>
      <c r="B10233" t="s">
        <v>260</v>
      </c>
      <c r="C10233" t="s">
        <v>336</v>
      </c>
      <c r="D10233" t="s">
        <v>295</v>
      </c>
      <c r="E10233" t="s">
        <v>939</v>
      </c>
      <c r="F10233" t="s">
        <v>940</v>
      </c>
      <c r="G10233" t="s">
        <v>940</v>
      </c>
      <c r="H10233">
        <v>134081</v>
      </c>
      <c r="I10233" t="s">
        <v>265</v>
      </c>
      <c r="J10233" t="s">
        <v>242</v>
      </c>
      <c r="K10233" t="s">
        <v>243</v>
      </c>
      <c r="L10233" t="s">
        <v>244</v>
      </c>
      <c r="M10233">
        <v>0</v>
      </c>
      <c r="N10233">
        <v>134081</v>
      </c>
      <c r="O10233" t="s">
        <v>5606</v>
      </c>
      <c r="P10233" t="s">
        <v>5604</v>
      </c>
      <c r="Q10233" t="s">
        <v>300</v>
      </c>
      <c r="R10233" t="s">
        <v>18028</v>
      </c>
      <c r="S10233" t="s">
        <v>270</v>
      </c>
      <c r="T10233" t="b">
        <v>1</v>
      </c>
    </row>
    <row r="10234" spans="1:20" x14ac:dyDescent="0.25">
      <c r="A10234" t="s">
        <v>259</v>
      </c>
      <c r="B10234" t="s">
        <v>260</v>
      </c>
      <c r="C10234" t="s">
        <v>336</v>
      </c>
      <c r="D10234" t="s">
        <v>295</v>
      </c>
      <c r="E10234" t="s">
        <v>939</v>
      </c>
      <c r="F10234" t="s">
        <v>940</v>
      </c>
      <c r="G10234" t="s">
        <v>940</v>
      </c>
      <c r="H10234">
        <v>195683</v>
      </c>
      <c r="I10234" t="s">
        <v>265</v>
      </c>
      <c r="J10234" t="s">
        <v>242</v>
      </c>
      <c r="K10234" t="s">
        <v>243</v>
      </c>
      <c r="L10234" t="s">
        <v>244</v>
      </c>
      <c r="M10234">
        <v>0</v>
      </c>
      <c r="N10234">
        <v>195683</v>
      </c>
      <c r="O10234" t="s">
        <v>5606</v>
      </c>
      <c r="P10234" t="s">
        <v>5604</v>
      </c>
      <c r="Q10234" t="s">
        <v>300</v>
      </c>
      <c r="R10234" t="s">
        <v>18029</v>
      </c>
      <c r="S10234" t="s">
        <v>270</v>
      </c>
      <c r="T10234" t="b">
        <v>1</v>
      </c>
    </row>
    <row r="10235" spans="1:20" x14ac:dyDescent="0.25">
      <c r="A10235" t="s">
        <v>259</v>
      </c>
      <c r="B10235" t="s">
        <v>260</v>
      </c>
      <c r="C10235" t="s">
        <v>237</v>
      </c>
      <c r="D10235" t="s">
        <v>1953</v>
      </c>
      <c r="E10235" t="s">
        <v>10912</v>
      </c>
      <c r="F10235" t="s">
        <v>12311</v>
      </c>
      <c r="G10235" t="s">
        <v>12311</v>
      </c>
      <c r="H10235">
        <v>0.33783999999999997</v>
      </c>
      <c r="I10235" t="s">
        <v>265</v>
      </c>
      <c r="J10235" t="s">
        <v>242</v>
      </c>
      <c r="K10235" t="s">
        <v>243</v>
      </c>
      <c r="L10235" t="s">
        <v>244</v>
      </c>
      <c r="M10235">
        <v>0</v>
      </c>
      <c r="N10235">
        <v>0.33783999999999997</v>
      </c>
      <c r="O10235" t="s">
        <v>372</v>
      </c>
      <c r="P10235" t="s">
        <v>18030</v>
      </c>
      <c r="Q10235" t="s">
        <v>1957</v>
      </c>
      <c r="R10235" t="s">
        <v>18031</v>
      </c>
      <c r="S10235" t="s">
        <v>270</v>
      </c>
      <c r="T10235" t="b">
        <v>1</v>
      </c>
    </row>
    <row r="10236" spans="1:20" x14ac:dyDescent="0.25">
      <c r="A10236" t="s">
        <v>259</v>
      </c>
      <c r="B10236" t="s">
        <v>260</v>
      </c>
      <c r="C10236" t="s">
        <v>294</v>
      </c>
      <c r="D10236" t="s">
        <v>1953</v>
      </c>
      <c r="E10236" t="s">
        <v>10912</v>
      </c>
      <c r="F10236" t="s">
        <v>12311</v>
      </c>
      <c r="G10236" t="s">
        <v>12311</v>
      </c>
      <c r="H10236">
        <v>0.18079999999999999</v>
      </c>
      <c r="I10236" t="s">
        <v>265</v>
      </c>
      <c r="J10236" t="s">
        <v>242</v>
      </c>
      <c r="K10236" t="s">
        <v>243</v>
      </c>
      <c r="L10236" t="s">
        <v>244</v>
      </c>
      <c r="M10236">
        <v>0</v>
      </c>
      <c r="N10236">
        <v>0.18079999999999999</v>
      </c>
      <c r="O10236" t="s">
        <v>1258</v>
      </c>
      <c r="P10236" t="s">
        <v>18030</v>
      </c>
      <c r="Q10236" t="s">
        <v>1957</v>
      </c>
      <c r="R10236" t="s">
        <v>18031</v>
      </c>
      <c r="S10236" t="s">
        <v>270</v>
      </c>
      <c r="T10236" t="b">
        <v>1</v>
      </c>
    </row>
    <row r="10237" spans="1:20" x14ac:dyDescent="0.25">
      <c r="A10237" t="s">
        <v>259</v>
      </c>
      <c r="B10237" t="s">
        <v>382</v>
      </c>
      <c r="C10237" t="s">
        <v>237</v>
      </c>
      <c r="D10237" t="s">
        <v>3015</v>
      </c>
      <c r="E10237" t="s">
        <v>2137</v>
      </c>
      <c r="F10237" t="s">
        <v>2138</v>
      </c>
      <c r="G10237" t="s">
        <v>2138</v>
      </c>
      <c r="H10237">
        <v>7.9359999999999999</v>
      </c>
      <c r="I10237" t="s">
        <v>265</v>
      </c>
      <c r="J10237" t="s">
        <v>242</v>
      </c>
      <c r="K10237" t="s">
        <v>243</v>
      </c>
      <c r="L10237" t="s">
        <v>244</v>
      </c>
      <c r="M10237">
        <v>0</v>
      </c>
      <c r="N10237">
        <v>7.9359999999999999</v>
      </c>
      <c r="O10237" t="s">
        <v>324</v>
      </c>
      <c r="P10237" t="s">
        <v>18032</v>
      </c>
      <c r="Q10237" t="s">
        <v>3019</v>
      </c>
      <c r="R10237" t="s">
        <v>18033</v>
      </c>
      <c r="S10237" t="s">
        <v>390</v>
      </c>
      <c r="T10237" t="b">
        <v>1</v>
      </c>
    </row>
    <row r="10238" spans="1:20" x14ac:dyDescent="0.25">
      <c r="A10238" t="s">
        <v>259</v>
      </c>
      <c r="B10238" t="s">
        <v>382</v>
      </c>
      <c r="C10238" t="s">
        <v>294</v>
      </c>
      <c r="D10238" t="s">
        <v>3015</v>
      </c>
      <c r="E10238" t="s">
        <v>2137</v>
      </c>
      <c r="F10238" t="s">
        <v>2138</v>
      </c>
      <c r="G10238" t="s">
        <v>2138</v>
      </c>
      <c r="H10238">
        <v>4.992</v>
      </c>
      <c r="I10238" t="s">
        <v>265</v>
      </c>
      <c r="J10238" t="s">
        <v>242</v>
      </c>
      <c r="K10238" t="s">
        <v>243</v>
      </c>
      <c r="L10238" t="s">
        <v>244</v>
      </c>
      <c r="M10238">
        <v>0</v>
      </c>
      <c r="N10238">
        <v>4.992</v>
      </c>
      <c r="O10238" t="s">
        <v>324</v>
      </c>
      <c r="P10238" t="s">
        <v>18032</v>
      </c>
      <c r="Q10238" t="s">
        <v>3019</v>
      </c>
      <c r="R10238" t="s">
        <v>18033</v>
      </c>
      <c r="S10238" t="s">
        <v>390</v>
      </c>
      <c r="T10238" t="b">
        <v>1</v>
      </c>
    </row>
    <row r="10239" spans="1:20" x14ac:dyDescent="0.25">
      <c r="A10239" t="s">
        <v>259</v>
      </c>
      <c r="B10239" t="s">
        <v>260</v>
      </c>
      <c r="C10239" t="s">
        <v>237</v>
      </c>
      <c r="D10239" t="s">
        <v>1555</v>
      </c>
      <c r="E10239" t="s">
        <v>6518</v>
      </c>
      <c r="F10239" t="s">
        <v>6519</v>
      </c>
      <c r="G10239" t="s">
        <v>6520</v>
      </c>
      <c r="H10239">
        <v>3.6480000000000001</v>
      </c>
      <c r="I10239" t="s">
        <v>265</v>
      </c>
      <c r="J10239" t="s">
        <v>242</v>
      </c>
      <c r="K10239" t="s">
        <v>243</v>
      </c>
      <c r="L10239" t="s">
        <v>244</v>
      </c>
      <c r="M10239">
        <v>0</v>
      </c>
      <c r="N10239">
        <v>3.6480000000000001</v>
      </c>
      <c r="O10239" t="s">
        <v>1122</v>
      </c>
      <c r="P10239" t="s">
        <v>3215</v>
      </c>
      <c r="Q10239" t="s">
        <v>1560</v>
      </c>
      <c r="R10239" t="s">
        <v>18034</v>
      </c>
      <c r="S10239" t="s">
        <v>270</v>
      </c>
      <c r="T10239" t="b">
        <v>0</v>
      </c>
    </row>
    <row r="10240" spans="1:20" x14ac:dyDescent="0.25">
      <c r="A10240" t="s">
        <v>259</v>
      </c>
      <c r="B10240" t="s">
        <v>260</v>
      </c>
      <c r="C10240" t="s">
        <v>294</v>
      </c>
      <c r="D10240" t="s">
        <v>1555</v>
      </c>
      <c r="E10240" t="s">
        <v>6518</v>
      </c>
      <c r="F10240" t="s">
        <v>6519</v>
      </c>
      <c r="G10240" t="s">
        <v>6520</v>
      </c>
      <c r="H10240">
        <v>0.72</v>
      </c>
      <c r="I10240" t="s">
        <v>265</v>
      </c>
      <c r="J10240" t="s">
        <v>242</v>
      </c>
      <c r="K10240" t="s">
        <v>243</v>
      </c>
      <c r="L10240" t="s">
        <v>244</v>
      </c>
      <c r="M10240">
        <v>0</v>
      </c>
      <c r="N10240">
        <v>0.72</v>
      </c>
      <c r="O10240" t="s">
        <v>1122</v>
      </c>
      <c r="P10240" t="s">
        <v>3215</v>
      </c>
      <c r="Q10240" t="s">
        <v>1560</v>
      </c>
      <c r="R10240" t="s">
        <v>18034</v>
      </c>
      <c r="S10240" t="s">
        <v>270</v>
      </c>
      <c r="T10240" t="b">
        <v>0</v>
      </c>
    </row>
    <row r="10241" spans="1:20" x14ac:dyDescent="0.25">
      <c r="A10241" t="s">
        <v>236</v>
      </c>
      <c r="B10241" t="s">
        <v>236</v>
      </c>
      <c r="C10241" t="s">
        <v>336</v>
      </c>
      <c r="D10241" t="s">
        <v>3096</v>
      </c>
      <c r="E10241" t="s">
        <v>18035</v>
      </c>
      <c r="F10241" t="s">
        <v>18036</v>
      </c>
      <c r="G10241" t="s">
        <v>18037</v>
      </c>
      <c r="H10241">
        <v>327810</v>
      </c>
      <c r="I10241" t="s">
        <v>341</v>
      </c>
      <c r="J10241" t="s">
        <v>242</v>
      </c>
      <c r="K10241" t="s">
        <v>243</v>
      </c>
      <c r="L10241" t="s">
        <v>244</v>
      </c>
      <c r="M10241">
        <v>0</v>
      </c>
      <c r="N10241">
        <v>327810</v>
      </c>
      <c r="O10241" t="s">
        <v>316</v>
      </c>
      <c r="P10241" t="s">
        <v>8620</v>
      </c>
      <c r="Q10241" t="s">
        <v>3101</v>
      </c>
      <c r="R10241" t="s">
        <v>18038</v>
      </c>
      <c r="S10241" t="s">
        <v>249</v>
      </c>
      <c r="T10241" t="b">
        <v>0</v>
      </c>
    </row>
    <row r="10242" spans="1:20" x14ac:dyDescent="0.25">
      <c r="A10242" t="s">
        <v>236</v>
      </c>
      <c r="B10242" t="s">
        <v>236</v>
      </c>
      <c r="C10242" t="s">
        <v>336</v>
      </c>
      <c r="D10242" t="s">
        <v>3096</v>
      </c>
      <c r="E10242" t="s">
        <v>18035</v>
      </c>
      <c r="F10242" t="s">
        <v>18036</v>
      </c>
      <c r="G10242" t="s">
        <v>18037</v>
      </c>
      <c r="H10242">
        <v>781701</v>
      </c>
      <c r="I10242" t="s">
        <v>341</v>
      </c>
      <c r="J10242" t="s">
        <v>242</v>
      </c>
      <c r="K10242" t="s">
        <v>243</v>
      </c>
      <c r="L10242" t="s">
        <v>244</v>
      </c>
      <c r="M10242">
        <v>0</v>
      </c>
      <c r="N10242">
        <v>781701</v>
      </c>
      <c r="O10242" t="s">
        <v>316</v>
      </c>
      <c r="P10242" t="s">
        <v>8620</v>
      </c>
      <c r="Q10242" t="s">
        <v>3101</v>
      </c>
      <c r="R10242" t="s">
        <v>18039</v>
      </c>
      <c r="S10242" t="s">
        <v>249</v>
      </c>
      <c r="T10242" t="b">
        <v>0</v>
      </c>
    </row>
    <row r="10243" spans="1:20" x14ac:dyDescent="0.25">
      <c r="A10243" t="s">
        <v>259</v>
      </c>
      <c r="B10243" t="s">
        <v>271</v>
      </c>
      <c r="C10243" t="s">
        <v>237</v>
      </c>
      <c r="D10243" t="s">
        <v>3046</v>
      </c>
      <c r="E10243" t="s">
        <v>16535</v>
      </c>
      <c r="F10243" t="s">
        <v>16535</v>
      </c>
      <c r="G10243" t="s">
        <v>16536</v>
      </c>
      <c r="H10243">
        <v>2.5019999999999998</v>
      </c>
      <c r="I10243" t="s">
        <v>265</v>
      </c>
      <c r="J10243" t="s">
        <v>242</v>
      </c>
      <c r="K10243" t="s">
        <v>243</v>
      </c>
      <c r="L10243" t="s">
        <v>244</v>
      </c>
      <c r="M10243">
        <v>0</v>
      </c>
      <c r="N10243">
        <v>2.5019999999999998</v>
      </c>
      <c r="O10243" t="s">
        <v>266</v>
      </c>
      <c r="P10243" t="s">
        <v>18040</v>
      </c>
      <c r="Q10243" t="s">
        <v>3051</v>
      </c>
      <c r="R10243" t="s">
        <v>18041</v>
      </c>
      <c r="S10243" t="s">
        <v>279</v>
      </c>
      <c r="T10243" t="b">
        <v>1</v>
      </c>
    </row>
    <row r="10244" spans="1:20" x14ac:dyDescent="0.25">
      <c r="A10244" t="s">
        <v>259</v>
      </c>
      <c r="B10244" t="s">
        <v>271</v>
      </c>
      <c r="C10244" t="s">
        <v>336</v>
      </c>
      <c r="D10244" t="s">
        <v>3046</v>
      </c>
      <c r="E10244" t="s">
        <v>16535</v>
      </c>
      <c r="F10244" t="s">
        <v>16535</v>
      </c>
      <c r="G10244" t="s">
        <v>16536</v>
      </c>
      <c r="H10244">
        <v>15384</v>
      </c>
      <c r="I10244" t="s">
        <v>265</v>
      </c>
      <c r="J10244" t="s">
        <v>242</v>
      </c>
      <c r="K10244" t="s">
        <v>243</v>
      </c>
      <c r="L10244" t="s">
        <v>244</v>
      </c>
      <c r="M10244">
        <v>0</v>
      </c>
      <c r="N10244">
        <v>15384</v>
      </c>
      <c r="O10244" t="s">
        <v>266</v>
      </c>
      <c r="P10244" t="s">
        <v>18040</v>
      </c>
      <c r="Q10244" t="s">
        <v>3051</v>
      </c>
      <c r="R10244" t="s">
        <v>18042</v>
      </c>
      <c r="S10244" t="s">
        <v>279</v>
      </c>
      <c r="T10244" t="b">
        <v>1</v>
      </c>
    </row>
    <row r="10245" spans="1:20" x14ac:dyDescent="0.25">
      <c r="A10245" t="s">
        <v>259</v>
      </c>
      <c r="B10245" t="s">
        <v>271</v>
      </c>
      <c r="C10245" t="s">
        <v>336</v>
      </c>
      <c r="D10245" t="s">
        <v>3046</v>
      </c>
      <c r="E10245" t="s">
        <v>16535</v>
      </c>
      <c r="F10245" t="s">
        <v>16535</v>
      </c>
      <c r="G10245" t="s">
        <v>16536</v>
      </c>
      <c r="H10245">
        <v>34896</v>
      </c>
      <c r="I10245" t="s">
        <v>265</v>
      </c>
      <c r="J10245" t="s">
        <v>242</v>
      </c>
      <c r="K10245" t="s">
        <v>243</v>
      </c>
      <c r="L10245" t="s">
        <v>244</v>
      </c>
      <c r="M10245">
        <v>0</v>
      </c>
      <c r="N10245">
        <v>34896</v>
      </c>
      <c r="O10245" t="s">
        <v>266</v>
      </c>
      <c r="P10245" t="s">
        <v>18040</v>
      </c>
      <c r="Q10245" t="s">
        <v>3051</v>
      </c>
      <c r="R10245" t="s">
        <v>18043</v>
      </c>
      <c r="S10245" t="s">
        <v>279</v>
      </c>
      <c r="T10245" t="b">
        <v>1</v>
      </c>
    </row>
    <row r="10246" spans="1:20" x14ac:dyDescent="0.25">
      <c r="A10246" t="s">
        <v>259</v>
      </c>
      <c r="B10246" t="s">
        <v>260</v>
      </c>
      <c r="C10246" t="s">
        <v>237</v>
      </c>
      <c r="D10246" t="s">
        <v>943</v>
      </c>
      <c r="E10246" t="s">
        <v>6411</v>
      </c>
      <c r="F10246" t="s">
        <v>6412</v>
      </c>
      <c r="G10246" t="s">
        <v>6412</v>
      </c>
      <c r="H10246">
        <v>0.872</v>
      </c>
      <c r="I10246" t="s">
        <v>265</v>
      </c>
      <c r="J10246" t="s">
        <v>242</v>
      </c>
      <c r="K10246" t="s">
        <v>243</v>
      </c>
      <c r="L10246" t="s">
        <v>244</v>
      </c>
      <c r="M10246">
        <v>0</v>
      </c>
      <c r="N10246">
        <v>0.872</v>
      </c>
      <c r="O10246" t="s">
        <v>324</v>
      </c>
      <c r="P10246" t="s">
        <v>5082</v>
      </c>
      <c r="Q10246" t="s">
        <v>947</v>
      </c>
      <c r="R10246" t="s">
        <v>18044</v>
      </c>
      <c r="S10246" t="s">
        <v>270</v>
      </c>
      <c r="T10246" t="b">
        <v>1</v>
      </c>
    </row>
    <row r="10247" spans="1:20" x14ac:dyDescent="0.25">
      <c r="A10247" t="s">
        <v>259</v>
      </c>
      <c r="B10247" t="s">
        <v>260</v>
      </c>
      <c r="C10247" t="s">
        <v>294</v>
      </c>
      <c r="D10247" t="s">
        <v>943</v>
      </c>
      <c r="E10247" t="s">
        <v>6411</v>
      </c>
      <c r="F10247" t="s">
        <v>6412</v>
      </c>
      <c r="G10247" t="s">
        <v>6412</v>
      </c>
      <c r="H10247">
        <v>0.504</v>
      </c>
      <c r="I10247" t="s">
        <v>265</v>
      </c>
      <c r="J10247" t="s">
        <v>242</v>
      </c>
      <c r="K10247" t="s">
        <v>243</v>
      </c>
      <c r="L10247" t="s">
        <v>244</v>
      </c>
      <c r="M10247">
        <v>0</v>
      </c>
      <c r="N10247">
        <v>0.504</v>
      </c>
      <c r="O10247" t="s">
        <v>324</v>
      </c>
      <c r="P10247" t="s">
        <v>5082</v>
      </c>
      <c r="Q10247" t="s">
        <v>947</v>
      </c>
      <c r="R10247" t="s">
        <v>18044</v>
      </c>
      <c r="S10247" t="s">
        <v>270</v>
      </c>
      <c r="T10247" t="b">
        <v>1</v>
      </c>
    </row>
    <row r="10248" spans="1:20" x14ac:dyDescent="0.25">
      <c r="A10248" t="s">
        <v>236</v>
      </c>
      <c r="B10248" t="s">
        <v>236</v>
      </c>
      <c r="C10248" t="s">
        <v>237</v>
      </c>
      <c r="D10248" t="s">
        <v>392</v>
      </c>
      <c r="E10248" t="s">
        <v>251</v>
      </c>
      <c r="F10248" t="s">
        <v>455</v>
      </c>
      <c r="G10248" t="s">
        <v>7428</v>
      </c>
      <c r="H10248">
        <v>0.03</v>
      </c>
      <c r="I10248" t="s">
        <v>241</v>
      </c>
      <c r="J10248" t="s">
        <v>242</v>
      </c>
      <c r="K10248" t="s">
        <v>243</v>
      </c>
      <c r="L10248" t="s">
        <v>244</v>
      </c>
      <c r="M10248">
        <v>0</v>
      </c>
      <c r="N10248">
        <v>0.03</v>
      </c>
      <c r="O10248" t="s">
        <v>255</v>
      </c>
      <c r="P10248" t="s">
        <v>18045</v>
      </c>
      <c r="Q10248" t="s">
        <v>397</v>
      </c>
      <c r="R10248" t="s">
        <v>458</v>
      </c>
      <c r="S10248" t="s">
        <v>249</v>
      </c>
      <c r="T10248" t="b">
        <v>1</v>
      </c>
    </row>
    <row r="10249" spans="1:20" x14ac:dyDescent="0.25">
      <c r="A10249" t="s">
        <v>259</v>
      </c>
      <c r="B10249" t="s">
        <v>260</v>
      </c>
      <c r="C10249" t="s">
        <v>237</v>
      </c>
      <c r="D10249" t="s">
        <v>734</v>
      </c>
      <c r="E10249" t="s">
        <v>7744</v>
      </c>
      <c r="F10249" t="s">
        <v>5623</v>
      </c>
      <c r="G10249" t="s">
        <v>5623</v>
      </c>
      <c r="H10249">
        <v>7.0400000000000004E-2</v>
      </c>
      <c r="I10249" t="s">
        <v>265</v>
      </c>
      <c r="J10249" t="s">
        <v>242</v>
      </c>
      <c r="K10249" t="s">
        <v>243</v>
      </c>
      <c r="L10249" t="s">
        <v>244</v>
      </c>
      <c r="M10249">
        <v>0</v>
      </c>
      <c r="N10249">
        <v>7.0400000000000004E-2</v>
      </c>
      <c r="O10249" t="s">
        <v>721</v>
      </c>
      <c r="P10249" t="s">
        <v>18046</v>
      </c>
      <c r="Q10249" t="s">
        <v>738</v>
      </c>
      <c r="R10249" t="s">
        <v>18047</v>
      </c>
      <c r="S10249" t="s">
        <v>270</v>
      </c>
      <c r="T10249" t="b">
        <v>1</v>
      </c>
    </row>
    <row r="10250" spans="1:20" x14ac:dyDescent="0.25">
      <c r="A10250" t="s">
        <v>236</v>
      </c>
      <c r="B10250" t="s">
        <v>236</v>
      </c>
      <c r="C10250" t="s">
        <v>237</v>
      </c>
      <c r="D10250" t="s">
        <v>314</v>
      </c>
      <c r="F10250" t="s">
        <v>1126</v>
      </c>
      <c r="G10250" t="s">
        <v>9854</v>
      </c>
      <c r="H10250">
        <v>0.2</v>
      </c>
      <c r="I10250" t="s">
        <v>254</v>
      </c>
      <c r="J10250" t="s">
        <v>242</v>
      </c>
      <c r="K10250" t="s">
        <v>243</v>
      </c>
      <c r="L10250" t="s">
        <v>244</v>
      </c>
      <c r="M10250">
        <v>0</v>
      </c>
      <c r="N10250">
        <v>0.2</v>
      </c>
      <c r="O10250" t="s">
        <v>12107</v>
      </c>
      <c r="P10250" t="s">
        <v>12108</v>
      </c>
      <c r="Q10250" t="s">
        <v>318</v>
      </c>
      <c r="R10250" t="s">
        <v>6378</v>
      </c>
      <c r="S10250" t="s">
        <v>249</v>
      </c>
      <c r="T10250" t="b">
        <v>0</v>
      </c>
    </row>
    <row r="10251" spans="1:20" x14ac:dyDescent="0.25">
      <c r="A10251" t="s">
        <v>259</v>
      </c>
      <c r="B10251" t="s">
        <v>260</v>
      </c>
      <c r="C10251" t="s">
        <v>237</v>
      </c>
      <c r="D10251" t="s">
        <v>715</v>
      </c>
      <c r="E10251" t="s">
        <v>4536</v>
      </c>
      <c r="F10251" t="s">
        <v>13490</v>
      </c>
      <c r="G10251" t="s">
        <v>13491</v>
      </c>
      <c r="H10251">
        <v>0.17799999999999999</v>
      </c>
      <c r="I10251" t="s">
        <v>265</v>
      </c>
      <c r="J10251" t="s">
        <v>242</v>
      </c>
      <c r="K10251" t="s">
        <v>243</v>
      </c>
      <c r="L10251" t="s">
        <v>244</v>
      </c>
      <c r="M10251">
        <v>0</v>
      </c>
      <c r="N10251">
        <v>0.17799999999999999</v>
      </c>
      <c r="O10251" t="s">
        <v>266</v>
      </c>
      <c r="P10251" t="s">
        <v>18048</v>
      </c>
      <c r="Q10251" t="s">
        <v>717</v>
      </c>
      <c r="R10251" t="s">
        <v>18049</v>
      </c>
      <c r="S10251" t="s">
        <v>270</v>
      </c>
      <c r="T10251" t="b">
        <v>1</v>
      </c>
    </row>
    <row r="10252" spans="1:20" x14ac:dyDescent="0.25">
      <c r="A10252" t="s">
        <v>259</v>
      </c>
      <c r="B10252" t="s">
        <v>260</v>
      </c>
      <c r="C10252" t="s">
        <v>294</v>
      </c>
      <c r="D10252" t="s">
        <v>715</v>
      </c>
      <c r="E10252" t="s">
        <v>4536</v>
      </c>
      <c r="F10252" t="s">
        <v>13490</v>
      </c>
      <c r="G10252" t="s">
        <v>13491</v>
      </c>
      <c r="H10252">
        <v>5.2400000000000002E-2</v>
      </c>
      <c r="I10252" t="s">
        <v>265</v>
      </c>
      <c r="J10252" t="s">
        <v>242</v>
      </c>
      <c r="K10252" t="s">
        <v>243</v>
      </c>
      <c r="L10252" t="s">
        <v>244</v>
      </c>
      <c r="M10252">
        <v>0</v>
      </c>
      <c r="N10252">
        <v>5.2400000000000002E-2</v>
      </c>
      <c r="O10252" t="s">
        <v>266</v>
      </c>
      <c r="P10252" t="s">
        <v>18048</v>
      </c>
      <c r="Q10252" t="s">
        <v>717</v>
      </c>
      <c r="R10252" t="s">
        <v>18049</v>
      </c>
      <c r="S10252" t="s">
        <v>270</v>
      </c>
      <c r="T10252" t="b">
        <v>1</v>
      </c>
    </row>
    <row r="10253" spans="1:20" x14ac:dyDescent="0.25">
      <c r="A10253" t="s">
        <v>259</v>
      </c>
      <c r="B10253" t="s">
        <v>260</v>
      </c>
      <c r="C10253" t="s">
        <v>237</v>
      </c>
      <c r="D10253" t="s">
        <v>2354</v>
      </c>
      <c r="E10253" t="s">
        <v>11185</v>
      </c>
      <c r="F10253" t="s">
        <v>17227</v>
      </c>
      <c r="G10253" t="s">
        <v>17228</v>
      </c>
      <c r="H10253">
        <v>0.79359999999999997</v>
      </c>
      <c r="I10253" t="s">
        <v>265</v>
      </c>
      <c r="J10253" t="s">
        <v>242</v>
      </c>
      <c r="K10253" t="s">
        <v>243</v>
      </c>
      <c r="L10253" t="s">
        <v>244</v>
      </c>
      <c r="M10253">
        <v>0</v>
      </c>
      <c r="N10253">
        <v>0.79359999999999997</v>
      </c>
      <c r="O10253" t="s">
        <v>446</v>
      </c>
      <c r="P10253" t="s">
        <v>18050</v>
      </c>
      <c r="Q10253" t="s">
        <v>2359</v>
      </c>
      <c r="R10253" t="s">
        <v>18051</v>
      </c>
      <c r="S10253" t="s">
        <v>270</v>
      </c>
      <c r="T10253" t="b">
        <v>1</v>
      </c>
    </row>
    <row r="10254" spans="1:20" x14ac:dyDescent="0.25">
      <c r="A10254" t="s">
        <v>259</v>
      </c>
      <c r="B10254" t="s">
        <v>260</v>
      </c>
      <c r="C10254" t="s">
        <v>294</v>
      </c>
      <c r="D10254" t="s">
        <v>2354</v>
      </c>
      <c r="E10254" t="s">
        <v>11185</v>
      </c>
      <c r="F10254" t="s">
        <v>17227</v>
      </c>
      <c r="G10254" t="s">
        <v>17228</v>
      </c>
      <c r="H10254">
        <v>0.49919999999999998</v>
      </c>
      <c r="I10254" t="s">
        <v>265</v>
      </c>
      <c r="J10254" t="s">
        <v>242</v>
      </c>
      <c r="K10254" t="s">
        <v>243</v>
      </c>
      <c r="L10254" t="s">
        <v>244</v>
      </c>
      <c r="M10254">
        <v>0</v>
      </c>
      <c r="N10254">
        <v>0.49919999999999998</v>
      </c>
      <c r="O10254" t="s">
        <v>266</v>
      </c>
      <c r="P10254" t="s">
        <v>18050</v>
      </c>
      <c r="Q10254" t="s">
        <v>2359</v>
      </c>
      <c r="R10254" t="s">
        <v>18051</v>
      </c>
      <c r="S10254" t="s">
        <v>270</v>
      </c>
      <c r="T10254" t="b">
        <v>1</v>
      </c>
    </row>
    <row r="10255" spans="1:20" x14ac:dyDescent="0.25">
      <c r="A10255" t="s">
        <v>259</v>
      </c>
      <c r="B10255" t="s">
        <v>260</v>
      </c>
      <c r="C10255" t="s">
        <v>237</v>
      </c>
      <c r="D10255" t="s">
        <v>2311</v>
      </c>
      <c r="E10255" t="s">
        <v>5680</v>
      </c>
      <c r="F10255" t="s">
        <v>11752</v>
      </c>
      <c r="G10255" t="s">
        <v>11753</v>
      </c>
      <c r="H10255">
        <v>0.30618499999999998</v>
      </c>
      <c r="I10255" t="s">
        <v>265</v>
      </c>
      <c r="J10255" t="s">
        <v>242</v>
      </c>
      <c r="K10255" t="s">
        <v>243</v>
      </c>
      <c r="L10255" t="s">
        <v>244</v>
      </c>
      <c r="M10255">
        <v>0</v>
      </c>
      <c r="N10255">
        <v>0.30618499999999998</v>
      </c>
      <c r="O10255" t="s">
        <v>372</v>
      </c>
      <c r="P10255" t="s">
        <v>18052</v>
      </c>
      <c r="Q10255" t="s">
        <v>2316</v>
      </c>
      <c r="R10255" t="s">
        <v>18053</v>
      </c>
      <c r="S10255" t="s">
        <v>270</v>
      </c>
      <c r="T10255" t="b">
        <v>1</v>
      </c>
    </row>
    <row r="10256" spans="1:20" x14ac:dyDescent="0.25">
      <c r="A10256" t="s">
        <v>259</v>
      </c>
      <c r="B10256" t="s">
        <v>260</v>
      </c>
      <c r="C10256" t="s">
        <v>237</v>
      </c>
      <c r="D10256" t="s">
        <v>2897</v>
      </c>
      <c r="E10256" t="s">
        <v>7405</v>
      </c>
      <c r="F10256" t="s">
        <v>8655</v>
      </c>
      <c r="G10256" t="s">
        <v>8656</v>
      </c>
      <c r="H10256">
        <v>4.0300000000000002E-2</v>
      </c>
      <c r="I10256" t="s">
        <v>265</v>
      </c>
      <c r="J10256" t="s">
        <v>242</v>
      </c>
      <c r="K10256" t="s">
        <v>243</v>
      </c>
      <c r="L10256" t="s">
        <v>244</v>
      </c>
      <c r="M10256">
        <v>0</v>
      </c>
      <c r="N10256">
        <v>4.0300000000000002E-2</v>
      </c>
      <c r="O10256" t="s">
        <v>2901</v>
      </c>
      <c r="P10256" t="s">
        <v>18054</v>
      </c>
      <c r="Q10256" t="s">
        <v>2903</v>
      </c>
      <c r="R10256" t="s">
        <v>18055</v>
      </c>
      <c r="S10256" t="s">
        <v>270</v>
      </c>
      <c r="T10256" t="b">
        <v>1</v>
      </c>
    </row>
    <row r="10257" spans="1:20" x14ac:dyDescent="0.25">
      <c r="A10257" t="s">
        <v>259</v>
      </c>
      <c r="B10257" t="s">
        <v>260</v>
      </c>
      <c r="C10257" t="s">
        <v>237</v>
      </c>
      <c r="D10257" t="s">
        <v>2434</v>
      </c>
      <c r="E10257" t="s">
        <v>2912</v>
      </c>
      <c r="F10257" t="s">
        <v>2912</v>
      </c>
      <c r="G10257" t="s">
        <v>7652</v>
      </c>
      <c r="H10257">
        <v>0.41199999999999998</v>
      </c>
      <c r="I10257" t="s">
        <v>265</v>
      </c>
      <c r="J10257" t="s">
        <v>242</v>
      </c>
      <c r="K10257" t="s">
        <v>243</v>
      </c>
      <c r="L10257" t="s">
        <v>244</v>
      </c>
      <c r="M10257">
        <v>0</v>
      </c>
      <c r="N10257">
        <v>0.41199999999999998</v>
      </c>
      <c r="O10257" t="s">
        <v>266</v>
      </c>
      <c r="P10257" t="s">
        <v>18056</v>
      </c>
      <c r="Q10257" t="s">
        <v>2438</v>
      </c>
      <c r="R10257" t="s">
        <v>18057</v>
      </c>
      <c r="S10257" t="s">
        <v>270</v>
      </c>
      <c r="T10257" t="b">
        <v>1</v>
      </c>
    </row>
    <row r="10258" spans="1:20" x14ac:dyDescent="0.25">
      <c r="A10258" t="s">
        <v>259</v>
      </c>
      <c r="B10258" t="s">
        <v>260</v>
      </c>
      <c r="C10258" t="s">
        <v>237</v>
      </c>
      <c r="D10258" t="s">
        <v>987</v>
      </c>
      <c r="E10258" t="s">
        <v>7848</v>
      </c>
      <c r="F10258" t="s">
        <v>8386</v>
      </c>
      <c r="G10258" t="s">
        <v>8386</v>
      </c>
      <c r="H10258">
        <v>0.24</v>
      </c>
      <c r="I10258" t="s">
        <v>265</v>
      </c>
      <c r="J10258" t="s">
        <v>242</v>
      </c>
      <c r="K10258" t="s">
        <v>243</v>
      </c>
      <c r="L10258" t="s">
        <v>244</v>
      </c>
      <c r="M10258">
        <v>0</v>
      </c>
      <c r="N10258">
        <v>0.24</v>
      </c>
      <c r="O10258" t="s">
        <v>990</v>
      </c>
      <c r="P10258" t="s">
        <v>18058</v>
      </c>
      <c r="Q10258" t="s">
        <v>992</v>
      </c>
      <c r="R10258" t="s">
        <v>18059</v>
      </c>
      <c r="S10258" t="s">
        <v>270</v>
      </c>
      <c r="T10258" t="b">
        <v>1</v>
      </c>
    </row>
    <row r="10259" spans="1:20" x14ac:dyDescent="0.25">
      <c r="A10259" t="s">
        <v>236</v>
      </c>
      <c r="B10259" t="s">
        <v>236</v>
      </c>
      <c r="C10259" t="s">
        <v>237</v>
      </c>
      <c r="D10259" t="s">
        <v>362</v>
      </c>
      <c r="F10259" t="s">
        <v>4107</v>
      </c>
      <c r="G10259" t="s">
        <v>5038</v>
      </c>
      <c r="H10259">
        <v>5.0000000000000001E-3</v>
      </c>
      <c r="I10259" t="s">
        <v>254</v>
      </c>
      <c r="J10259" t="s">
        <v>242</v>
      </c>
      <c r="K10259" t="s">
        <v>243</v>
      </c>
      <c r="L10259" t="s">
        <v>244</v>
      </c>
      <c r="M10259">
        <v>0</v>
      </c>
      <c r="N10259">
        <v>5.0000000000000001E-3</v>
      </c>
      <c r="O10259" t="s">
        <v>927</v>
      </c>
      <c r="P10259" t="s">
        <v>5039</v>
      </c>
      <c r="Q10259" t="s">
        <v>367</v>
      </c>
      <c r="R10259" t="s">
        <v>4110</v>
      </c>
      <c r="S10259" t="s">
        <v>249</v>
      </c>
      <c r="T10259" t="b">
        <v>1</v>
      </c>
    </row>
    <row r="10260" spans="1:20" x14ac:dyDescent="0.25">
      <c r="A10260" t="s">
        <v>259</v>
      </c>
      <c r="B10260" t="s">
        <v>260</v>
      </c>
      <c r="C10260" t="s">
        <v>237</v>
      </c>
      <c r="D10260" t="s">
        <v>1687</v>
      </c>
      <c r="E10260" t="s">
        <v>4633</v>
      </c>
      <c r="F10260" t="s">
        <v>14894</v>
      </c>
      <c r="G10260" t="s">
        <v>14895</v>
      </c>
      <c r="H10260">
        <v>0.66700000000000004</v>
      </c>
      <c r="I10260" t="s">
        <v>265</v>
      </c>
      <c r="J10260" t="s">
        <v>242</v>
      </c>
      <c r="K10260" t="s">
        <v>243</v>
      </c>
      <c r="L10260" t="s">
        <v>244</v>
      </c>
      <c r="M10260">
        <v>0</v>
      </c>
      <c r="N10260">
        <v>0.66700000000000004</v>
      </c>
      <c r="O10260" t="s">
        <v>1690</v>
      </c>
      <c r="P10260" t="s">
        <v>18060</v>
      </c>
      <c r="Q10260" t="s">
        <v>1692</v>
      </c>
      <c r="R10260" t="s">
        <v>18061</v>
      </c>
      <c r="S10260" t="s">
        <v>270</v>
      </c>
      <c r="T10260" t="b">
        <v>1</v>
      </c>
    </row>
    <row r="10261" spans="1:20" x14ac:dyDescent="0.25">
      <c r="A10261" t="s">
        <v>259</v>
      </c>
      <c r="B10261" t="s">
        <v>260</v>
      </c>
      <c r="C10261" t="s">
        <v>294</v>
      </c>
      <c r="D10261" t="s">
        <v>1687</v>
      </c>
      <c r="E10261" t="s">
        <v>4633</v>
      </c>
      <c r="F10261" t="s">
        <v>14894</v>
      </c>
      <c r="G10261" t="s">
        <v>14895</v>
      </c>
      <c r="H10261">
        <v>0.223</v>
      </c>
      <c r="I10261" t="s">
        <v>265</v>
      </c>
      <c r="J10261" t="s">
        <v>242</v>
      </c>
      <c r="K10261" t="s">
        <v>243</v>
      </c>
      <c r="L10261" t="s">
        <v>244</v>
      </c>
      <c r="M10261">
        <v>0</v>
      </c>
      <c r="N10261">
        <v>0.223</v>
      </c>
      <c r="O10261" t="s">
        <v>1690</v>
      </c>
      <c r="P10261" t="s">
        <v>18060</v>
      </c>
      <c r="Q10261" t="s">
        <v>1692</v>
      </c>
      <c r="R10261" t="s">
        <v>18061</v>
      </c>
      <c r="S10261" t="s">
        <v>270</v>
      </c>
      <c r="T10261" t="b">
        <v>1</v>
      </c>
    </row>
    <row r="10262" spans="1:20" x14ac:dyDescent="0.25">
      <c r="A10262" t="s">
        <v>236</v>
      </c>
      <c r="B10262" t="s">
        <v>236</v>
      </c>
      <c r="C10262" t="s">
        <v>237</v>
      </c>
      <c r="D10262" t="s">
        <v>314</v>
      </c>
      <c r="F10262" t="s">
        <v>567</v>
      </c>
      <c r="G10262" t="s">
        <v>568</v>
      </c>
      <c r="H10262">
        <v>0.05</v>
      </c>
      <c r="I10262" t="s">
        <v>254</v>
      </c>
      <c r="J10262" t="s">
        <v>242</v>
      </c>
      <c r="K10262" t="s">
        <v>243</v>
      </c>
      <c r="L10262" t="s">
        <v>244</v>
      </c>
      <c r="M10262">
        <v>0</v>
      </c>
      <c r="N10262">
        <v>0.05</v>
      </c>
      <c r="O10262" t="s">
        <v>569</v>
      </c>
      <c r="P10262" t="s">
        <v>18062</v>
      </c>
      <c r="Q10262" t="s">
        <v>318</v>
      </c>
      <c r="R10262" t="s">
        <v>11362</v>
      </c>
      <c r="S10262" t="s">
        <v>249</v>
      </c>
      <c r="T10262" t="b">
        <v>1</v>
      </c>
    </row>
    <row r="10263" spans="1:20" x14ac:dyDescent="0.25">
      <c r="A10263" t="s">
        <v>259</v>
      </c>
      <c r="B10263" t="s">
        <v>6601</v>
      </c>
      <c r="C10263" t="s">
        <v>237</v>
      </c>
      <c r="D10263" t="s">
        <v>14116</v>
      </c>
      <c r="E10263" t="s">
        <v>14347</v>
      </c>
      <c r="F10263" t="s">
        <v>18063</v>
      </c>
      <c r="G10263" t="s">
        <v>18064</v>
      </c>
      <c r="H10263">
        <v>19.37</v>
      </c>
      <c r="I10263" t="s">
        <v>14120</v>
      </c>
      <c r="J10263" t="s">
        <v>242</v>
      </c>
      <c r="K10263" t="s">
        <v>243</v>
      </c>
      <c r="L10263" t="s">
        <v>244</v>
      </c>
      <c r="M10263">
        <v>0</v>
      </c>
      <c r="N10263">
        <v>19.37</v>
      </c>
      <c r="O10263" t="s">
        <v>372</v>
      </c>
      <c r="P10263" t="s">
        <v>18065</v>
      </c>
      <c r="Q10263" t="s">
        <v>14122</v>
      </c>
      <c r="R10263" t="s">
        <v>18066</v>
      </c>
      <c r="S10263" t="s">
        <v>6609</v>
      </c>
      <c r="T10263" t="b">
        <v>1</v>
      </c>
    </row>
    <row r="10264" spans="1:20" x14ac:dyDescent="0.25">
      <c r="A10264" t="s">
        <v>259</v>
      </c>
      <c r="B10264" t="s">
        <v>260</v>
      </c>
      <c r="C10264" t="s">
        <v>237</v>
      </c>
      <c r="D10264" t="s">
        <v>917</v>
      </c>
      <c r="E10264" t="s">
        <v>5717</v>
      </c>
      <c r="F10264" t="s">
        <v>7031</v>
      </c>
      <c r="G10264" t="s">
        <v>7032</v>
      </c>
      <c r="H10264">
        <v>0.624</v>
      </c>
      <c r="I10264" t="s">
        <v>265</v>
      </c>
      <c r="J10264" t="s">
        <v>242</v>
      </c>
      <c r="K10264" t="s">
        <v>243</v>
      </c>
      <c r="L10264" t="s">
        <v>244</v>
      </c>
      <c r="M10264">
        <v>0</v>
      </c>
      <c r="N10264">
        <v>0.624</v>
      </c>
      <c r="O10264" t="s">
        <v>331</v>
      </c>
      <c r="P10264" t="s">
        <v>18067</v>
      </c>
      <c r="Q10264" t="s">
        <v>922</v>
      </c>
      <c r="R10264" t="s">
        <v>18068</v>
      </c>
      <c r="S10264" t="s">
        <v>270</v>
      </c>
      <c r="T10264" t="b">
        <v>1</v>
      </c>
    </row>
    <row r="10265" spans="1:20" x14ac:dyDescent="0.25">
      <c r="A10265" t="s">
        <v>259</v>
      </c>
      <c r="B10265" t="s">
        <v>260</v>
      </c>
      <c r="C10265" t="s">
        <v>294</v>
      </c>
      <c r="D10265" t="s">
        <v>917</v>
      </c>
      <c r="E10265" t="s">
        <v>5717</v>
      </c>
      <c r="F10265" t="s">
        <v>7031</v>
      </c>
      <c r="G10265" t="s">
        <v>7032</v>
      </c>
      <c r="H10265">
        <v>0.16500000000000001</v>
      </c>
      <c r="I10265" t="s">
        <v>265</v>
      </c>
      <c r="J10265" t="s">
        <v>242</v>
      </c>
      <c r="K10265" t="s">
        <v>243</v>
      </c>
      <c r="L10265" t="s">
        <v>244</v>
      </c>
      <c r="M10265">
        <v>0</v>
      </c>
      <c r="N10265">
        <v>0.16500000000000001</v>
      </c>
      <c r="O10265" t="s">
        <v>331</v>
      </c>
      <c r="P10265" t="s">
        <v>18067</v>
      </c>
      <c r="Q10265" t="s">
        <v>922</v>
      </c>
      <c r="R10265" t="s">
        <v>18068</v>
      </c>
      <c r="S10265" t="s">
        <v>270</v>
      </c>
      <c r="T10265" t="b">
        <v>1</v>
      </c>
    </row>
    <row r="10266" spans="1:20" x14ac:dyDescent="0.25">
      <c r="A10266" t="s">
        <v>259</v>
      </c>
      <c r="B10266" t="s">
        <v>260</v>
      </c>
      <c r="C10266" t="s">
        <v>237</v>
      </c>
      <c r="D10266" t="s">
        <v>470</v>
      </c>
      <c r="E10266" t="s">
        <v>8247</v>
      </c>
      <c r="F10266" t="s">
        <v>10744</v>
      </c>
      <c r="G10266" t="s">
        <v>10744</v>
      </c>
      <c r="H10266">
        <v>4.9580000000000002</v>
      </c>
      <c r="I10266" t="s">
        <v>265</v>
      </c>
      <c r="J10266" t="s">
        <v>242</v>
      </c>
      <c r="K10266" t="s">
        <v>243</v>
      </c>
      <c r="L10266" t="s">
        <v>244</v>
      </c>
      <c r="M10266">
        <v>0</v>
      </c>
      <c r="N10266">
        <v>4.9580000000000002</v>
      </c>
      <c r="O10266" t="s">
        <v>298</v>
      </c>
      <c r="P10266" t="s">
        <v>18069</v>
      </c>
      <c r="Q10266" t="s">
        <v>474</v>
      </c>
      <c r="R10266" t="s">
        <v>18070</v>
      </c>
      <c r="S10266" t="s">
        <v>270</v>
      </c>
      <c r="T10266" t="b">
        <v>1</v>
      </c>
    </row>
    <row r="10267" spans="1:20" x14ac:dyDescent="0.25">
      <c r="A10267" t="s">
        <v>236</v>
      </c>
      <c r="B10267" t="s">
        <v>236</v>
      </c>
      <c r="C10267" t="s">
        <v>336</v>
      </c>
      <c r="D10267" t="s">
        <v>1295</v>
      </c>
      <c r="E10267" t="s">
        <v>18071</v>
      </c>
      <c r="F10267" t="s">
        <v>18072</v>
      </c>
      <c r="G10267" t="s">
        <v>18073</v>
      </c>
      <c r="H10267">
        <v>49169</v>
      </c>
      <c r="I10267" t="s">
        <v>341</v>
      </c>
      <c r="J10267" t="s">
        <v>242</v>
      </c>
      <c r="K10267" t="s">
        <v>243</v>
      </c>
      <c r="L10267" t="s">
        <v>244</v>
      </c>
      <c r="M10267">
        <v>0</v>
      </c>
      <c r="N10267">
        <v>49169</v>
      </c>
      <c r="O10267" t="s">
        <v>476</v>
      </c>
      <c r="P10267" t="s">
        <v>1467</v>
      </c>
      <c r="Q10267" t="s">
        <v>1300</v>
      </c>
      <c r="R10267" t="s">
        <v>18074</v>
      </c>
      <c r="S10267" t="s">
        <v>249</v>
      </c>
      <c r="T10267" t="b">
        <v>0</v>
      </c>
    </row>
    <row r="10268" spans="1:20" x14ac:dyDescent="0.25">
      <c r="A10268" t="s">
        <v>236</v>
      </c>
      <c r="B10268" t="s">
        <v>236</v>
      </c>
      <c r="C10268" t="s">
        <v>336</v>
      </c>
      <c r="D10268" t="s">
        <v>1295</v>
      </c>
      <c r="E10268" t="s">
        <v>18071</v>
      </c>
      <c r="F10268" t="s">
        <v>18072</v>
      </c>
      <c r="G10268" t="s">
        <v>18073</v>
      </c>
      <c r="H10268">
        <v>121032</v>
      </c>
      <c r="I10268" t="s">
        <v>341</v>
      </c>
      <c r="J10268" t="s">
        <v>242</v>
      </c>
      <c r="K10268" t="s">
        <v>243</v>
      </c>
      <c r="L10268" t="s">
        <v>244</v>
      </c>
      <c r="M10268">
        <v>0</v>
      </c>
      <c r="N10268">
        <v>121032</v>
      </c>
      <c r="O10268" t="s">
        <v>476</v>
      </c>
      <c r="P10268" t="s">
        <v>1467</v>
      </c>
      <c r="Q10268" t="s">
        <v>1300</v>
      </c>
      <c r="R10268" t="s">
        <v>18075</v>
      </c>
      <c r="S10268" t="s">
        <v>249</v>
      </c>
      <c r="T10268" t="b">
        <v>0</v>
      </c>
    </row>
    <row r="10269" spans="1:20" x14ac:dyDescent="0.25">
      <c r="A10269" t="s">
        <v>236</v>
      </c>
      <c r="B10269" t="s">
        <v>236</v>
      </c>
      <c r="C10269" t="s">
        <v>237</v>
      </c>
      <c r="D10269" t="s">
        <v>566</v>
      </c>
      <c r="F10269" t="s">
        <v>791</v>
      </c>
      <c r="G10269" t="s">
        <v>1914</v>
      </c>
      <c r="H10269">
        <v>0.13</v>
      </c>
      <c r="I10269" t="s">
        <v>254</v>
      </c>
      <c r="J10269" t="s">
        <v>242</v>
      </c>
      <c r="K10269" t="s">
        <v>243</v>
      </c>
      <c r="L10269" t="s">
        <v>244</v>
      </c>
      <c r="M10269">
        <v>0</v>
      </c>
      <c r="N10269">
        <v>0.13</v>
      </c>
      <c r="O10269" t="s">
        <v>569</v>
      </c>
      <c r="P10269" t="s">
        <v>13900</v>
      </c>
      <c r="Q10269" t="s">
        <v>571</v>
      </c>
      <c r="R10269" t="s">
        <v>908</v>
      </c>
      <c r="S10269" t="s">
        <v>249</v>
      </c>
      <c r="T10269" t="b">
        <v>0</v>
      </c>
    </row>
    <row r="10270" spans="1:20" x14ac:dyDescent="0.25">
      <c r="A10270" t="s">
        <v>236</v>
      </c>
      <c r="B10270" t="s">
        <v>236</v>
      </c>
      <c r="C10270" t="s">
        <v>237</v>
      </c>
      <c r="D10270" t="s">
        <v>566</v>
      </c>
      <c r="F10270" t="s">
        <v>1126</v>
      </c>
      <c r="G10270" t="s">
        <v>1053</v>
      </c>
      <c r="H10270">
        <v>0</v>
      </c>
      <c r="I10270" t="s">
        <v>254</v>
      </c>
      <c r="J10270" t="s">
        <v>242</v>
      </c>
      <c r="K10270" t="s">
        <v>243</v>
      </c>
      <c r="L10270" t="s">
        <v>244</v>
      </c>
      <c r="M10270">
        <v>0</v>
      </c>
      <c r="N10270">
        <v>0</v>
      </c>
      <c r="O10270" t="s">
        <v>4331</v>
      </c>
      <c r="P10270" t="s">
        <v>4332</v>
      </c>
      <c r="Q10270" t="s">
        <v>571</v>
      </c>
      <c r="R10270" t="s">
        <v>2869</v>
      </c>
      <c r="S10270" t="s">
        <v>249</v>
      </c>
      <c r="T10270" t="b">
        <v>0</v>
      </c>
    </row>
    <row r="10271" spans="1:20" x14ac:dyDescent="0.25">
      <c r="A10271" t="s">
        <v>259</v>
      </c>
      <c r="B10271" t="s">
        <v>260</v>
      </c>
      <c r="C10271" t="s">
        <v>237</v>
      </c>
      <c r="D10271" t="s">
        <v>643</v>
      </c>
      <c r="E10271" t="s">
        <v>1898</v>
      </c>
      <c r="F10271" t="s">
        <v>1899</v>
      </c>
      <c r="G10271" t="s">
        <v>1899</v>
      </c>
      <c r="H10271">
        <v>0.227606</v>
      </c>
      <c r="I10271" t="s">
        <v>265</v>
      </c>
      <c r="J10271" t="s">
        <v>242</v>
      </c>
      <c r="K10271" t="s">
        <v>243</v>
      </c>
      <c r="L10271" t="s">
        <v>244</v>
      </c>
      <c r="M10271">
        <v>0</v>
      </c>
      <c r="N10271">
        <v>0.227606</v>
      </c>
      <c r="O10271" t="s">
        <v>372</v>
      </c>
      <c r="P10271" t="s">
        <v>18076</v>
      </c>
      <c r="Q10271" t="s">
        <v>647</v>
      </c>
      <c r="R10271" t="s">
        <v>18077</v>
      </c>
      <c r="S10271" t="s">
        <v>270</v>
      </c>
      <c r="T10271" t="b">
        <v>1</v>
      </c>
    </row>
    <row r="10272" spans="1:20" x14ac:dyDescent="0.25">
      <c r="A10272" t="s">
        <v>259</v>
      </c>
      <c r="B10272" t="s">
        <v>260</v>
      </c>
      <c r="C10272" t="s">
        <v>237</v>
      </c>
      <c r="D10272" t="s">
        <v>869</v>
      </c>
      <c r="E10272" t="s">
        <v>5374</v>
      </c>
      <c r="F10272" t="s">
        <v>5375</v>
      </c>
      <c r="G10272" t="s">
        <v>5375</v>
      </c>
      <c r="H10272">
        <v>3.6619999999999999</v>
      </c>
      <c r="I10272" t="s">
        <v>265</v>
      </c>
      <c r="J10272" t="s">
        <v>242</v>
      </c>
      <c r="K10272" t="s">
        <v>243</v>
      </c>
      <c r="L10272" t="s">
        <v>244</v>
      </c>
      <c r="M10272">
        <v>0</v>
      </c>
      <c r="N10272">
        <v>3.6619999999999999</v>
      </c>
      <c r="O10272" t="s">
        <v>372</v>
      </c>
      <c r="P10272" t="s">
        <v>18078</v>
      </c>
      <c r="Q10272" t="s">
        <v>873</v>
      </c>
      <c r="R10272" t="s">
        <v>18079</v>
      </c>
      <c r="S10272" t="s">
        <v>270</v>
      </c>
      <c r="T10272" t="b">
        <v>1</v>
      </c>
    </row>
    <row r="10273" spans="1:20" x14ac:dyDescent="0.25">
      <c r="A10273" t="s">
        <v>259</v>
      </c>
      <c r="B10273" t="s">
        <v>260</v>
      </c>
      <c r="C10273" t="s">
        <v>237</v>
      </c>
      <c r="D10273" t="s">
        <v>1410</v>
      </c>
      <c r="E10273" t="s">
        <v>863</v>
      </c>
      <c r="F10273" t="s">
        <v>863</v>
      </c>
      <c r="G10273" t="s">
        <v>16524</v>
      </c>
      <c r="H10273">
        <v>0.41399999999999998</v>
      </c>
      <c r="I10273" t="s">
        <v>265</v>
      </c>
      <c r="J10273" t="s">
        <v>242</v>
      </c>
      <c r="K10273" t="s">
        <v>243</v>
      </c>
      <c r="L10273" t="s">
        <v>244</v>
      </c>
      <c r="M10273">
        <v>0</v>
      </c>
      <c r="N10273">
        <v>0.41399999999999998</v>
      </c>
      <c r="O10273" t="s">
        <v>310</v>
      </c>
      <c r="P10273" t="s">
        <v>18080</v>
      </c>
      <c r="Q10273" t="s">
        <v>1415</v>
      </c>
      <c r="R10273" t="s">
        <v>18081</v>
      </c>
      <c r="S10273" t="s">
        <v>270</v>
      </c>
      <c r="T10273" t="b">
        <v>1</v>
      </c>
    </row>
    <row r="10274" spans="1:20" x14ac:dyDescent="0.25">
      <c r="A10274" t="s">
        <v>259</v>
      </c>
      <c r="B10274" t="s">
        <v>260</v>
      </c>
      <c r="C10274" t="s">
        <v>294</v>
      </c>
      <c r="D10274" t="s">
        <v>1410</v>
      </c>
      <c r="E10274" t="s">
        <v>863</v>
      </c>
      <c r="F10274" t="s">
        <v>863</v>
      </c>
      <c r="G10274" t="s">
        <v>16524</v>
      </c>
      <c r="H10274">
        <v>0.23</v>
      </c>
      <c r="I10274" t="s">
        <v>265</v>
      </c>
      <c r="J10274" t="s">
        <v>242</v>
      </c>
      <c r="K10274" t="s">
        <v>243</v>
      </c>
      <c r="L10274" t="s">
        <v>244</v>
      </c>
      <c r="M10274">
        <v>0</v>
      </c>
      <c r="N10274">
        <v>0.23</v>
      </c>
      <c r="O10274" t="s">
        <v>310</v>
      </c>
      <c r="P10274" t="s">
        <v>18080</v>
      </c>
      <c r="Q10274" t="s">
        <v>1415</v>
      </c>
      <c r="R10274" t="s">
        <v>18081</v>
      </c>
      <c r="S10274" t="s">
        <v>270</v>
      </c>
      <c r="T10274" t="b">
        <v>1</v>
      </c>
    </row>
    <row r="10275" spans="1:20" x14ac:dyDescent="0.25">
      <c r="A10275" t="s">
        <v>236</v>
      </c>
      <c r="B10275" t="s">
        <v>236</v>
      </c>
      <c r="C10275" t="s">
        <v>237</v>
      </c>
      <c r="D10275" t="s">
        <v>392</v>
      </c>
      <c r="F10275" t="s">
        <v>1562</v>
      </c>
      <c r="G10275" t="s">
        <v>4582</v>
      </c>
      <c r="H10275">
        <v>5.2200000000000003E-2</v>
      </c>
      <c r="I10275" t="s">
        <v>254</v>
      </c>
      <c r="J10275" t="s">
        <v>242</v>
      </c>
      <c r="K10275" t="s">
        <v>243</v>
      </c>
      <c r="L10275" t="s">
        <v>244</v>
      </c>
      <c r="M10275">
        <v>0</v>
      </c>
      <c r="N10275">
        <v>5.2200000000000003E-2</v>
      </c>
      <c r="O10275" t="s">
        <v>562</v>
      </c>
      <c r="P10275" t="s">
        <v>18082</v>
      </c>
      <c r="Q10275" t="s">
        <v>397</v>
      </c>
      <c r="R10275" t="s">
        <v>1565</v>
      </c>
      <c r="S10275" t="s">
        <v>249</v>
      </c>
      <c r="T10275" t="b">
        <v>1</v>
      </c>
    </row>
    <row r="10276" spans="1:20" x14ac:dyDescent="0.25">
      <c r="A10276" t="s">
        <v>259</v>
      </c>
      <c r="B10276" t="s">
        <v>271</v>
      </c>
      <c r="C10276" t="s">
        <v>237</v>
      </c>
      <c r="D10276" t="s">
        <v>3046</v>
      </c>
      <c r="E10276" t="s">
        <v>18083</v>
      </c>
      <c r="F10276" t="s">
        <v>2763</v>
      </c>
      <c r="G10276" t="s">
        <v>2764</v>
      </c>
      <c r="H10276">
        <v>2.1880000000000002</v>
      </c>
      <c r="I10276" t="s">
        <v>265</v>
      </c>
      <c r="J10276" t="s">
        <v>242</v>
      </c>
      <c r="K10276" t="s">
        <v>243</v>
      </c>
      <c r="L10276" t="s">
        <v>244</v>
      </c>
      <c r="M10276">
        <v>0</v>
      </c>
      <c r="N10276">
        <v>2.1880000000000002</v>
      </c>
      <c r="O10276" t="s">
        <v>2765</v>
      </c>
      <c r="P10276" t="s">
        <v>18084</v>
      </c>
      <c r="Q10276" t="s">
        <v>3051</v>
      </c>
      <c r="R10276" t="s">
        <v>18085</v>
      </c>
      <c r="S10276" t="s">
        <v>279</v>
      </c>
      <c r="T10276" t="b">
        <v>1</v>
      </c>
    </row>
    <row r="10277" spans="1:20" x14ac:dyDescent="0.25">
      <c r="A10277" t="s">
        <v>259</v>
      </c>
      <c r="B10277" t="s">
        <v>271</v>
      </c>
      <c r="C10277" t="s">
        <v>336</v>
      </c>
      <c r="D10277" t="s">
        <v>3046</v>
      </c>
      <c r="E10277" t="s">
        <v>18083</v>
      </c>
      <c r="F10277" t="s">
        <v>2763</v>
      </c>
      <c r="G10277" t="s">
        <v>2764</v>
      </c>
      <c r="H10277">
        <v>13596</v>
      </c>
      <c r="I10277" t="s">
        <v>265</v>
      </c>
      <c r="J10277" t="s">
        <v>242</v>
      </c>
      <c r="K10277" t="s">
        <v>243</v>
      </c>
      <c r="L10277" t="s">
        <v>244</v>
      </c>
      <c r="M10277">
        <v>0</v>
      </c>
      <c r="N10277">
        <v>13596</v>
      </c>
      <c r="O10277" t="s">
        <v>2765</v>
      </c>
      <c r="P10277" t="s">
        <v>18084</v>
      </c>
      <c r="Q10277" t="s">
        <v>3051</v>
      </c>
      <c r="R10277" t="s">
        <v>18086</v>
      </c>
      <c r="S10277" t="s">
        <v>279</v>
      </c>
      <c r="T10277" t="b">
        <v>1</v>
      </c>
    </row>
    <row r="10278" spans="1:20" x14ac:dyDescent="0.25">
      <c r="A10278" t="s">
        <v>259</v>
      </c>
      <c r="B10278" t="s">
        <v>271</v>
      </c>
      <c r="C10278" t="s">
        <v>336</v>
      </c>
      <c r="D10278" t="s">
        <v>3046</v>
      </c>
      <c r="E10278" t="s">
        <v>18083</v>
      </c>
      <c r="F10278" t="s">
        <v>2763</v>
      </c>
      <c r="G10278" t="s">
        <v>2764</v>
      </c>
      <c r="H10278">
        <v>31224</v>
      </c>
      <c r="I10278" t="s">
        <v>265</v>
      </c>
      <c r="J10278" t="s">
        <v>242</v>
      </c>
      <c r="K10278" t="s">
        <v>243</v>
      </c>
      <c r="L10278" t="s">
        <v>244</v>
      </c>
      <c r="M10278">
        <v>0</v>
      </c>
      <c r="N10278">
        <v>31224</v>
      </c>
      <c r="O10278" t="s">
        <v>2765</v>
      </c>
      <c r="P10278" t="s">
        <v>18084</v>
      </c>
      <c r="Q10278" t="s">
        <v>3051</v>
      </c>
      <c r="R10278" t="s">
        <v>18087</v>
      </c>
      <c r="S10278" t="s">
        <v>279</v>
      </c>
      <c r="T10278" t="b">
        <v>1</v>
      </c>
    </row>
    <row r="10279" spans="1:20" x14ac:dyDescent="0.25">
      <c r="A10279" t="s">
        <v>259</v>
      </c>
      <c r="B10279" t="s">
        <v>260</v>
      </c>
      <c r="C10279" t="s">
        <v>237</v>
      </c>
      <c r="D10279" t="s">
        <v>4334</v>
      </c>
      <c r="E10279" t="s">
        <v>8810</v>
      </c>
      <c r="F10279" t="s">
        <v>8811</v>
      </c>
      <c r="G10279" t="s">
        <v>8811</v>
      </c>
      <c r="H10279">
        <v>0.18</v>
      </c>
      <c r="I10279" t="s">
        <v>265</v>
      </c>
      <c r="J10279" t="s">
        <v>242</v>
      </c>
      <c r="K10279" t="s">
        <v>243</v>
      </c>
      <c r="L10279" t="s">
        <v>244</v>
      </c>
      <c r="M10279">
        <v>0</v>
      </c>
      <c r="N10279">
        <v>0.18</v>
      </c>
      <c r="O10279" t="s">
        <v>386</v>
      </c>
      <c r="P10279" t="s">
        <v>18088</v>
      </c>
      <c r="Q10279" t="s">
        <v>4338</v>
      </c>
      <c r="R10279" t="s">
        <v>18089</v>
      </c>
      <c r="S10279" t="s">
        <v>270</v>
      </c>
      <c r="T10279" t="b">
        <v>1</v>
      </c>
    </row>
    <row r="10280" spans="1:20" x14ac:dyDescent="0.25">
      <c r="A10280" t="s">
        <v>259</v>
      </c>
      <c r="B10280" t="s">
        <v>260</v>
      </c>
      <c r="C10280" t="s">
        <v>237</v>
      </c>
      <c r="D10280" t="s">
        <v>4076</v>
      </c>
      <c r="E10280" t="s">
        <v>7257</v>
      </c>
      <c r="F10280" t="s">
        <v>11608</v>
      </c>
      <c r="G10280" t="s">
        <v>11609</v>
      </c>
      <c r="H10280">
        <v>1.335197</v>
      </c>
      <c r="I10280" t="s">
        <v>265</v>
      </c>
      <c r="J10280" t="s">
        <v>242</v>
      </c>
      <c r="K10280" t="s">
        <v>243</v>
      </c>
      <c r="L10280" t="s">
        <v>244</v>
      </c>
      <c r="M10280">
        <v>0</v>
      </c>
      <c r="N10280">
        <v>1.335197</v>
      </c>
      <c r="O10280" t="s">
        <v>372</v>
      </c>
      <c r="P10280" t="s">
        <v>18090</v>
      </c>
      <c r="Q10280" t="s">
        <v>4081</v>
      </c>
      <c r="R10280" t="s">
        <v>18091</v>
      </c>
      <c r="S10280" t="s">
        <v>270</v>
      </c>
      <c r="T10280" t="b">
        <v>1</v>
      </c>
    </row>
    <row r="10281" spans="1:20" x14ac:dyDescent="0.25">
      <c r="A10281" t="s">
        <v>259</v>
      </c>
      <c r="B10281" t="s">
        <v>260</v>
      </c>
      <c r="C10281" t="s">
        <v>294</v>
      </c>
      <c r="D10281" t="s">
        <v>4076</v>
      </c>
      <c r="E10281" t="s">
        <v>7257</v>
      </c>
      <c r="F10281" t="s">
        <v>11608</v>
      </c>
      <c r="G10281" t="s">
        <v>11609</v>
      </c>
      <c r="H10281">
        <v>0.60333800000000004</v>
      </c>
      <c r="I10281" t="s">
        <v>265</v>
      </c>
      <c r="J10281" t="s">
        <v>242</v>
      </c>
      <c r="K10281" t="s">
        <v>243</v>
      </c>
      <c r="L10281" t="s">
        <v>244</v>
      </c>
      <c r="M10281">
        <v>0</v>
      </c>
      <c r="N10281">
        <v>0.60333800000000004</v>
      </c>
      <c r="O10281" t="s">
        <v>372</v>
      </c>
      <c r="P10281" t="s">
        <v>18090</v>
      </c>
      <c r="Q10281" t="s">
        <v>4081</v>
      </c>
      <c r="R10281" t="s">
        <v>18091</v>
      </c>
      <c r="S10281" t="s">
        <v>270</v>
      </c>
      <c r="T10281" t="b">
        <v>1</v>
      </c>
    </row>
    <row r="10282" spans="1:20" x14ac:dyDescent="0.25">
      <c r="A10282" t="s">
        <v>259</v>
      </c>
      <c r="B10282" t="s">
        <v>260</v>
      </c>
      <c r="C10282" t="s">
        <v>237</v>
      </c>
      <c r="D10282" t="s">
        <v>1786</v>
      </c>
      <c r="E10282" t="s">
        <v>370</v>
      </c>
      <c r="F10282" t="s">
        <v>17992</v>
      </c>
      <c r="G10282" t="s">
        <v>17992</v>
      </c>
      <c r="H10282">
        <v>1.395</v>
      </c>
      <c r="I10282" t="s">
        <v>265</v>
      </c>
      <c r="J10282" t="s">
        <v>242</v>
      </c>
      <c r="K10282" t="s">
        <v>243</v>
      </c>
      <c r="L10282" t="s">
        <v>244</v>
      </c>
      <c r="M10282">
        <v>0</v>
      </c>
      <c r="N10282">
        <v>1.395</v>
      </c>
      <c r="O10282" t="s">
        <v>324</v>
      </c>
      <c r="P10282" t="s">
        <v>18092</v>
      </c>
      <c r="Q10282" t="s">
        <v>1790</v>
      </c>
      <c r="R10282" t="s">
        <v>18093</v>
      </c>
      <c r="S10282" t="s">
        <v>270</v>
      </c>
      <c r="T10282" t="b">
        <v>1</v>
      </c>
    </row>
    <row r="10283" spans="1:20" x14ac:dyDescent="0.25">
      <c r="A10283" t="s">
        <v>259</v>
      </c>
      <c r="B10283" t="s">
        <v>260</v>
      </c>
      <c r="C10283" t="s">
        <v>294</v>
      </c>
      <c r="D10283" t="s">
        <v>1786</v>
      </c>
      <c r="E10283" t="s">
        <v>370</v>
      </c>
      <c r="F10283" t="s">
        <v>17992</v>
      </c>
      <c r="G10283" t="s">
        <v>17992</v>
      </c>
      <c r="H10283">
        <v>0.40300000000000002</v>
      </c>
      <c r="I10283" t="s">
        <v>265</v>
      </c>
      <c r="J10283" t="s">
        <v>242</v>
      </c>
      <c r="K10283" t="s">
        <v>243</v>
      </c>
      <c r="L10283" t="s">
        <v>244</v>
      </c>
      <c r="M10283">
        <v>0</v>
      </c>
      <c r="N10283">
        <v>0.40300000000000002</v>
      </c>
      <c r="O10283" t="s">
        <v>324</v>
      </c>
      <c r="P10283" t="s">
        <v>18092</v>
      </c>
      <c r="Q10283" t="s">
        <v>1790</v>
      </c>
      <c r="R10283" t="s">
        <v>18093</v>
      </c>
      <c r="S10283" t="s">
        <v>270</v>
      </c>
      <c r="T10283" t="b">
        <v>1</v>
      </c>
    </row>
    <row r="10284" spans="1:20" x14ac:dyDescent="0.25">
      <c r="A10284" t="s">
        <v>259</v>
      </c>
      <c r="B10284" t="s">
        <v>260</v>
      </c>
      <c r="C10284" t="s">
        <v>237</v>
      </c>
      <c r="D10284" t="s">
        <v>2245</v>
      </c>
      <c r="E10284" t="s">
        <v>8512</v>
      </c>
      <c r="F10284" t="s">
        <v>4964</v>
      </c>
      <c r="G10284" t="s">
        <v>4964</v>
      </c>
      <c r="H10284">
        <v>0.02</v>
      </c>
      <c r="I10284" t="s">
        <v>265</v>
      </c>
      <c r="J10284" t="s">
        <v>242</v>
      </c>
      <c r="K10284" t="s">
        <v>243</v>
      </c>
      <c r="L10284" t="s">
        <v>244</v>
      </c>
      <c r="M10284">
        <v>0</v>
      </c>
      <c r="N10284">
        <v>0.02</v>
      </c>
      <c r="O10284" t="s">
        <v>990</v>
      </c>
      <c r="P10284" t="s">
        <v>18094</v>
      </c>
      <c r="Q10284" t="s">
        <v>2249</v>
      </c>
      <c r="R10284" t="s">
        <v>18095</v>
      </c>
      <c r="S10284" t="s">
        <v>270</v>
      </c>
      <c r="T10284" t="b">
        <v>1</v>
      </c>
    </row>
    <row r="10285" spans="1:20" x14ac:dyDescent="0.25">
      <c r="A10285" t="s">
        <v>259</v>
      </c>
      <c r="B10285" t="s">
        <v>260</v>
      </c>
      <c r="C10285" t="s">
        <v>294</v>
      </c>
      <c r="D10285" t="s">
        <v>2245</v>
      </c>
      <c r="E10285" t="s">
        <v>8512</v>
      </c>
      <c r="F10285" t="s">
        <v>4964</v>
      </c>
      <c r="G10285" t="s">
        <v>4964</v>
      </c>
      <c r="H10285">
        <v>0.02</v>
      </c>
      <c r="I10285" t="s">
        <v>265</v>
      </c>
      <c r="J10285" t="s">
        <v>242</v>
      </c>
      <c r="K10285" t="s">
        <v>243</v>
      </c>
      <c r="L10285" t="s">
        <v>244</v>
      </c>
      <c r="M10285">
        <v>0</v>
      </c>
      <c r="N10285">
        <v>0.02</v>
      </c>
      <c r="O10285" t="s">
        <v>990</v>
      </c>
      <c r="P10285" t="s">
        <v>18094</v>
      </c>
      <c r="Q10285" t="s">
        <v>2249</v>
      </c>
      <c r="R10285" t="s">
        <v>18095</v>
      </c>
      <c r="S10285" t="s">
        <v>270</v>
      </c>
      <c r="T10285" t="b">
        <v>1</v>
      </c>
    </row>
    <row r="10286" spans="1:20" x14ac:dyDescent="0.25">
      <c r="A10286" t="s">
        <v>259</v>
      </c>
      <c r="B10286" t="s">
        <v>260</v>
      </c>
      <c r="C10286" t="s">
        <v>237</v>
      </c>
      <c r="D10286" t="s">
        <v>450</v>
      </c>
      <c r="E10286" t="s">
        <v>6286</v>
      </c>
      <c r="F10286" t="s">
        <v>9682</v>
      </c>
      <c r="G10286" t="s">
        <v>9682</v>
      </c>
      <c r="H10286">
        <v>3.5680000000000001</v>
      </c>
      <c r="I10286" t="s">
        <v>265</v>
      </c>
      <c r="J10286" t="s">
        <v>242</v>
      </c>
      <c r="K10286" t="s">
        <v>243</v>
      </c>
      <c r="L10286" t="s">
        <v>244</v>
      </c>
      <c r="M10286">
        <v>0</v>
      </c>
      <c r="N10286">
        <v>3.5680000000000001</v>
      </c>
      <c r="O10286" t="s">
        <v>331</v>
      </c>
      <c r="P10286" t="s">
        <v>18096</v>
      </c>
      <c r="Q10286" t="s">
        <v>453</v>
      </c>
      <c r="R10286" t="s">
        <v>18097</v>
      </c>
      <c r="S10286" t="s">
        <v>270</v>
      </c>
      <c r="T10286" t="b">
        <v>1</v>
      </c>
    </row>
    <row r="10287" spans="1:20" x14ac:dyDescent="0.25">
      <c r="A10287" t="s">
        <v>259</v>
      </c>
      <c r="B10287" t="s">
        <v>260</v>
      </c>
      <c r="C10287" t="s">
        <v>294</v>
      </c>
      <c r="D10287" t="s">
        <v>450</v>
      </c>
      <c r="E10287" t="s">
        <v>6286</v>
      </c>
      <c r="F10287" t="s">
        <v>9682</v>
      </c>
      <c r="G10287" t="s">
        <v>9682</v>
      </c>
      <c r="H10287">
        <v>2.0960000000000001</v>
      </c>
      <c r="I10287" t="s">
        <v>265</v>
      </c>
      <c r="J10287" t="s">
        <v>242</v>
      </c>
      <c r="K10287" t="s">
        <v>243</v>
      </c>
      <c r="L10287" t="s">
        <v>244</v>
      </c>
      <c r="M10287">
        <v>0</v>
      </c>
      <c r="N10287">
        <v>2.0960000000000001</v>
      </c>
      <c r="O10287" t="s">
        <v>331</v>
      </c>
      <c r="P10287" t="s">
        <v>18096</v>
      </c>
      <c r="Q10287" t="s">
        <v>453</v>
      </c>
      <c r="R10287" t="s">
        <v>18097</v>
      </c>
      <c r="S10287" t="s">
        <v>270</v>
      </c>
      <c r="T10287" t="b">
        <v>1</v>
      </c>
    </row>
    <row r="10288" spans="1:20" x14ac:dyDescent="0.25">
      <c r="A10288" t="s">
        <v>236</v>
      </c>
      <c r="B10288" t="s">
        <v>236</v>
      </c>
      <c r="C10288" t="s">
        <v>237</v>
      </c>
      <c r="D10288" t="s">
        <v>4909</v>
      </c>
      <c r="F10288" t="s">
        <v>1819</v>
      </c>
      <c r="G10288" t="s">
        <v>2347</v>
      </c>
      <c r="H10288">
        <v>4.8000000000000001E-2</v>
      </c>
      <c r="I10288" t="s">
        <v>341</v>
      </c>
      <c r="J10288" t="s">
        <v>242</v>
      </c>
      <c r="K10288" t="s">
        <v>243</v>
      </c>
      <c r="L10288" t="s">
        <v>244</v>
      </c>
      <c r="M10288">
        <v>0</v>
      </c>
      <c r="N10288">
        <v>4.8000000000000001E-2</v>
      </c>
      <c r="O10288" t="s">
        <v>4910</v>
      </c>
      <c r="P10288" t="s">
        <v>18098</v>
      </c>
      <c r="Q10288" t="s">
        <v>4912</v>
      </c>
      <c r="R10288" t="s">
        <v>8157</v>
      </c>
      <c r="S10288" t="s">
        <v>249</v>
      </c>
      <c r="T10288" t="b">
        <v>0</v>
      </c>
    </row>
    <row r="10289" spans="1:20" x14ac:dyDescent="0.25">
      <c r="A10289" t="s">
        <v>236</v>
      </c>
      <c r="B10289" t="s">
        <v>236</v>
      </c>
      <c r="C10289" t="s">
        <v>237</v>
      </c>
      <c r="D10289" t="s">
        <v>4909</v>
      </c>
      <c r="F10289" t="s">
        <v>1819</v>
      </c>
      <c r="G10289" t="s">
        <v>2347</v>
      </c>
      <c r="H10289">
        <v>4.7199999999999999E-2</v>
      </c>
      <c r="I10289" t="s">
        <v>341</v>
      </c>
      <c r="J10289" t="s">
        <v>242</v>
      </c>
      <c r="K10289" t="s">
        <v>243</v>
      </c>
      <c r="L10289" t="s">
        <v>244</v>
      </c>
      <c r="M10289">
        <v>1024</v>
      </c>
      <c r="N10289">
        <v>4.7199999999999999E-2</v>
      </c>
      <c r="O10289" t="s">
        <v>4910</v>
      </c>
      <c r="P10289" t="s">
        <v>18098</v>
      </c>
      <c r="Q10289" t="s">
        <v>4912</v>
      </c>
      <c r="R10289" t="s">
        <v>8157</v>
      </c>
      <c r="S10289" t="s">
        <v>249</v>
      </c>
      <c r="T10289" t="b">
        <v>0</v>
      </c>
    </row>
    <row r="10290" spans="1:20" x14ac:dyDescent="0.25">
      <c r="A10290" t="s">
        <v>236</v>
      </c>
      <c r="B10290" t="s">
        <v>236</v>
      </c>
      <c r="C10290" t="s">
        <v>237</v>
      </c>
      <c r="D10290" t="s">
        <v>4909</v>
      </c>
      <c r="F10290" t="s">
        <v>1819</v>
      </c>
      <c r="G10290" t="s">
        <v>2347</v>
      </c>
      <c r="H10290">
        <v>4.48E-2</v>
      </c>
      <c r="I10290" t="s">
        <v>341</v>
      </c>
      <c r="J10290" t="s">
        <v>242</v>
      </c>
      <c r="K10290" t="s">
        <v>243</v>
      </c>
      <c r="L10290" t="s">
        <v>244</v>
      </c>
      <c r="M10290">
        <v>1024000</v>
      </c>
      <c r="N10290">
        <v>4.48E-2</v>
      </c>
      <c r="O10290" t="s">
        <v>4910</v>
      </c>
      <c r="P10290" t="s">
        <v>18098</v>
      </c>
      <c r="Q10290" t="s">
        <v>4912</v>
      </c>
      <c r="R10290" t="s">
        <v>8157</v>
      </c>
      <c r="S10290" t="s">
        <v>249</v>
      </c>
      <c r="T10290" t="b">
        <v>0</v>
      </c>
    </row>
    <row r="10291" spans="1:20" x14ac:dyDescent="0.25">
      <c r="A10291" t="s">
        <v>236</v>
      </c>
      <c r="B10291" t="s">
        <v>236</v>
      </c>
      <c r="C10291" t="s">
        <v>237</v>
      </c>
      <c r="D10291" t="s">
        <v>4909</v>
      </c>
      <c r="F10291" t="s">
        <v>1819</v>
      </c>
      <c r="G10291" t="s">
        <v>2347</v>
      </c>
      <c r="H10291">
        <v>4.6399999999999997E-2</v>
      </c>
      <c r="I10291" t="s">
        <v>341</v>
      </c>
      <c r="J10291" t="s">
        <v>242</v>
      </c>
      <c r="K10291" t="s">
        <v>243</v>
      </c>
      <c r="L10291" t="s">
        <v>244</v>
      </c>
      <c r="M10291">
        <v>51200</v>
      </c>
      <c r="N10291">
        <v>4.6399999999999997E-2</v>
      </c>
      <c r="O10291" t="s">
        <v>4910</v>
      </c>
      <c r="P10291" t="s">
        <v>18098</v>
      </c>
      <c r="Q10291" t="s">
        <v>4912</v>
      </c>
      <c r="R10291" t="s">
        <v>8157</v>
      </c>
      <c r="S10291" t="s">
        <v>249</v>
      </c>
      <c r="T10291" t="b">
        <v>0</v>
      </c>
    </row>
    <row r="10292" spans="1:20" x14ac:dyDescent="0.25">
      <c r="A10292" t="s">
        <v>236</v>
      </c>
      <c r="B10292" t="s">
        <v>236</v>
      </c>
      <c r="C10292" t="s">
        <v>237</v>
      </c>
      <c r="D10292" t="s">
        <v>4909</v>
      </c>
      <c r="F10292" t="s">
        <v>1819</v>
      </c>
      <c r="G10292" t="s">
        <v>2347</v>
      </c>
      <c r="H10292">
        <v>4.5600000000000002E-2</v>
      </c>
      <c r="I10292" t="s">
        <v>341</v>
      </c>
      <c r="J10292" t="s">
        <v>242</v>
      </c>
      <c r="K10292" t="s">
        <v>243</v>
      </c>
      <c r="L10292" t="s">
        <v>244</v>
      </c>
      <c r="M10292">
        <v>512000</v>
      </c>
      <c r="N10292">
        <v>4.5600000000000002E-2</v>
      </c>
      <c r="O10292" t="s">
        <v>4910</v>
      </c>
      <c r="P10292" t="s">
        <v>18098</v>
      </c>
      <c r="Q10292" t="s">
        <v>4912</v>
      </c>
      <c r="R10292" t="s">
        <v>8157</v>
      </c>
      <c r="S10292" t="s">
        <v>249</v>
      </c>
      <c r="T10292" t="b">
        <v>0</v>
      </c>
    </row>
    <row r="10293" spans="1:20" x14ac:dyDescent="0.25">
      <c r="A10293" t="s">
        <v>236</v>
      </c>
      <c r="B10293" t="s">
        <v>236</v>
      </c>
      <c r="C10293" t="s">
        <v>237</v>
      </c>
      <c r="D10293" t="s">
        <v>4909</v>
      </c>
      <c r="F10293" t="s">
        <v>1819</v>
      </c>
      <c r="G10293" t="s">
        <v>2347</v>
      </c>
      <c r="H10293">
        <v>4.48E-2</v>
      </c>
      <c r="I10293" t="s">
        <v>341</v>
      </c>
      <c r="J10293" t="s">
        <v>242</v>
      </c>
      <c r="K10293" t="s">
        <v>243</v>
      </c>
      <c r="L10293" t="s">
        <v>244</v>
      </c>
      <c r="M10293">
        <v>5120000</v>
      </c>
      <c r="N10293">
        <v>4.48E-2</v>
      </c>
      <c r="O10293" t="s">
        <v>4910</v>
      </c>
      <c r="P10293" t="s">
        <v>18098</v>
      </c>
      <c r="Q10293" t="s">
        <v>4912</v>
      </c>
      <c r="R10293" t="s">
        <v>8157</v>
      </c>
      <c r="S10293" t="s">
        <v>249</v>
      </c>
      <c r="T10293" t="b">
        <v>0</v>
      </c>
    </row>
    <row r="10294" spans="1:20" x14ac:dyDescent="0.25">
      <c r="A10294" t="s">
        <v>259</v>
      </c>
      <c r="B10294" t="s">
        <v>260</v>
      </c>
      <c r="C10294" t="s">
        <v>237</v>
      </c>
      <c r="D10294" t="s">
        <v>8144</v>
      </c>
      <c r="E10294" t="s">
        <v>10650</v>
      </c>
      <c r="F10294" t="s">
        <v>14728</v>
      </c>
      <c r="G10294" t="s">
        <v>14728</v>
      </c>
      <c r="H10294">
        <v>0.67700000000000005</v>
      </c>
      <c r="I10294" t="s">
        <v>265</v>
      </c>
      <c r="J10294" t="s">
        <v>242</v>
      </c>
      <c r="K10294" t="s">
        <v>243</v>
      </c>
      <c r="L10294" t="s">
        <v>244</v>
      </c>
      <c r="M10294">
        <v>0</v>
      </c>
      <c r="N10294">
        <v>0.67700000000000005</v>
      </c>
      <c r="O10294" t="s">
        <v>324</v>
      </c>
      <c r="P10294" t="s">
        <v>18099</v>
      </c>
      <c r="Q10294" t="s">
        <v>8146</v>
      </c>
      <c r="R10294" t="s">
        <v>18100</v>
      </c>
      <c r="S10294" t="s">
        <v>270</v>
      </c>
      <c r="T10294" t="b">
        <v>1</v>
      </c>
    </row>
    <row r="10295" spans="1:20" x14ac:dyDescent="0.25">
      <c r="A10295" t="s">
        <v>259</v>
      </c>
      <c r="B10295" t="s">
        <v>260</v>
      </c>
      <c r="C10295" t="s">
        <v>294</v>
      </c>
      <c r="D10295" t="s">
        <v>8144</v>
      </c>
      <c r="E10295" t="s">
        <v>10650</v>
      </c>
      <c r="F10295" t="s">
        <v>14728</v>
      </c>
      <c r="G10295" t="s">
        <v>14728</v>
      </c>
      <c r="H10295">
        <v>0.22800000000000001</v>
      </c>
      <c r="I10295" t="s">
        <v>265</v>
      </c>
      <c r="J10295" t="s">
        <v>242</v>
      </c>
      <c r="K10295" t="s">
        <v>243</v>
      </c>
      <c r="L10295" t="s">
        <v>244</v>
      </c>
      <c r="M10295">
        <v>0</v>
      </c>
      <c r="N10295">
        <v>0.22800000000000001</v>
      </c>
      <c r="O10295" t="s">
        <v>324</v>
      </c>
      <c r="P10295" t="s">
        <v>18099</v>
      </c>
      <c r="Q10295" t="s">
        <v>8146</v>
      </c>
      <c r="R10295" t="s">
        <v>18100</v>
      </c>
      <c r="S10295" t="s">
        <v>270</v>
      </c>
      <c r="T10295" t="b">
        <v>1</v>
      </c>
    </row>
    <row r="10296" spans="1:20" x14ac:dyDescent="0.25">
      <c r="A10296" t="s">
        <v>259</v>
      </c>
      <c r="B10296" t="s">
        <v>260</v>
      </c>
      <c r="C10296" t="s">
        <v>237</v>
      </c>
      <c r="D10296" t="s">
        <v>295</v>
      </c>
      <c r="E10296" t="s">
        <v>5896</v>
      </c>
      <c r="F10296" t="s">
        <v>5897</v>
      </c>
      <c r="G10296" t="s">
        <v>5897</v>
      </c>
      <c r="H10296">
        <v>3.335</v>
      </c>
      <c r="I10296" t="s">
        <v>265</v>
      </c>
      <c r="J10296" t="s">
        <v>242</v>
      </c>
      <c r="K10296" t="s">
        <v>243</v>
      </c>
      <c r="L10296" t="s">
        <v>244</v>
      </c>
      <c r="M10296">
        <v>0</v>
      </c>
      <c r="N10296">
        <v>3.335</v>
      </c>
      <c r="O10296" t="s">
        <v>350</v>
      </c>
      <c r="P10296" t="s">
        <v>18101</v>
      </c>
      <c r="Q10296" t="s">
        <v>300</v>
      </c>
      <c r="R10296" t="s">
        <v>18102</v>
      </c>
      <c r="S10296" t="s">
        <v>270</v>
      </c>
      <c r="T10296" t="b">
        <v>1</v>
      </c>
    </row>
    <row r="10297" spans="1:20" x14ac:dyDescent="0.25">
      <c r="A10297" t="s">
        <v>259</v>
      </c>
      <c r="B10297" t="s">
        <v>260</v>
      </c>
      <c r="C10297" t="s">
        <v>336</v>
      </c>
      <c r="D10297" t="s">
        <v>295</v>
      </c>
      <c r="E10297" t="s">
        <v>5896</v>
      </c>
      <c r="F10297" t="s">
        <v>5897</v>
      </c>
      <c r="G10297" t="s">
        <v>5897</v>
      </c>
      <c r="H10297">
        <v>16800</v>
      </c>
      <c r="I10297" t="s">
        <v>265</v>
      </c>
      <c r="J10297" t="s">
        <v>242</v>
      </c>
      <c r="K10297" t="s">
        <v>243</v>
      </c>
      <c r="L10297" t="s">
        <v>244</v>
      </c>
      <c r="M10297">
        <v>0</v>
      </c>
      <c r="N10297">
        <v>16800</v>
      </c>
      <c r="O10297" t="s">
        <v>350</v>
      </c>
      <c r="P10297" t="s">
        <v>18101</v>
      </c>
      <c r="Q10297" t="s">
        <v>300</v>
      </c>
      <c r="R10297" t="s">
        <v>18103</v>
      </c>
      <c r="S10297" t="s">
        <v>270</v>
      </c>
      <c r="T10297" t="b">
        <v>1</v>
      </c>
    </row>
    <row r="10298" spans="1:20" x14ac:dyDescent="0.25">
      <c r="A10298" t="s">
        <v>259</v>
      </c>
      <c r="B10298" t="s">
        <v>260</v>
      </c>
      <c r="C10298" t="s">
        <v>336</v>
      </c>
      <c r="D10298" t="s">
        <v>295</v>
      </c>
      <c r="E10298" t="s">
        <v>5896</v>
      </c>
      <c r="F10298" t="s">
        <v>5897</v>
      </c>
      <c r="G10298" t="s">
        <v>5897</v>
      </c>
      <c r="H10298">
        <v>24520</v>
      </c>
      <c r="I10298" t="s">
        <v>265</v>
      </c>
      <c r="J10298" t="s">
        <v>242</v>
      </c>
      <c r="K10298" t="s">
        <v>243</v>
      </c>
      <c r="L10298" t="s">
        <v>244</v>
      </c>
      <c r="M10298">
        <v>0</v>
      </c>
      <c r="N10298">
        <v>24520</v>
      </c>
      <c r="O10298" t="s">
        <v>350</v>
      </c>
      <c r="P10298" t="s">
        <v>18101</v>
      </c>
      <c r="Q10298" t="s">
        <v>300</v>
      </c>
      <c r="R10298" t="s">
        <v>18104</v>
      </c>
      <c r="S10298" t="s">
        <v>270</v>
      </c>
      <c r="T10298" t="b">
        <v>1</v>
      </c>
    </row>
    <row r="10299" spans="1:20" x14ac:dyDescent="0.25">
      <c r="A10299" t="s">
        <v>259</v>
      </c>
      <c r="B10299" t="s">
        <v>260</v>
      </c>
      <c r="C10299" t="s">
        <v>237</v>
      </c>
      <c r="D10299" t="s">
        <v>406</v>
      </c>
      <c r="E10299" t="s">
        <v>834</v>
      </c>
      <c r="F10299" t="s">
        <v>13031</v>
      </c>
      <c r="G10299" t="s">
        <v>13031</v>
      </c>
      <c r="H10299">
        <v>0.84299999999999997</v>
      </c>
      <c r="I10299" t="s">
        <v>265</v>
      </c>
      <c r="J10299" t="s">
        <v>242</v>
      </c>
      <c r="K10299" t="s">
        <v>243</v>
      </c>
      <c r="L10299" t="s">
        <v>244</v>
      </c>
      <c r="M10299">
        <v>0</v>
      </c>
      <c r="N10299">
        <v>0.84299999999999997</v>
      </c>
      <c r="O10299" t="s">
        <v>428</v>
      </c>
      <c r="P10299" t="s">
        <v>2454</v>
      </c>
      <c r="Q10299" t="s">
        <v>410</v>
      </c>
      <c r="R10299" t="s">
        <v>18105</v>
      </c>
      <c r="S10299" t="s">
        <v>270</v>
      </c>
      <c r="T10299" t="b">
        <v>0</v>
      </c>
    </row>
    <row r="10300" spans="1:20" x14ac:dyDescent="0.25">
      <c r="A10300" t="s">
        <v>259</v>
      </c>
      <c r="B10300" t="s">
        <v>260</v>
      </c>
      <c r="C10300" t="s">
        <v>294</v>
      </c>
      <c r="D10300" t="s">
        <v>406</v>
      </c>
      <c r="E10300" t="s">
        <v>834</v>
      </c>
      <c r="F10300" t="s">
        <v>13031</v>
      </c>
      <c r="G10300" t="s">
        <v>13031</v>
      </c>
      <c r="H10300">
        <v>0.30730000000000002</v>
      </c>
      <c r="I10300" t="s">
        <v>265</v>
      </c>
      <c r="J10300" t="s">
        <v>242</v>
      </c>
      <c r="K10300" t="s">
        <v>243</v>
      </c>
      <c r="L10300" t="s">
        <v>244</v>
      </c>
      <c r="M10300">
        <v>0</v>
      </c>
      <c r="N10300">
        <v>0.30730000000000002</v>
      </c>
      <c r="O10300" t="s">
        <v>1336</v>
      </c>
      <c r="P10300" t="s">
        <v>2454</v>
      </c>
      <c r="Q10300" t="s">
        <v>410</v>
      </c>
      <c r="R10300" t="s">
        <v>18105</v>
      </c>
      <c r="S10300" t="s">
        <v>270</v>
      </c>
      <c r="T10300" t="b">
        <v>0</v>
      </c>
    </row>
    <row r="10301" spans="1:20" x14ac:dyDescent="0.25">
      <c r="A10301" t="s">
        <v>259</v>
      </c>
      <c r="B10301" t="s">
        <v>260</v>
      </c>
      <c r="C10301" t="s">
        <v>237</v>
      </c>
      <c r="D10301" t="s">
        <v>3581</v>
      </c>
      <c r="E10301" t="s">
        <v>3582</v>
      </c>
      <c r="F10301" t="s">
        <v>3582</v>
      </c>
      <c r="G10301" t="s">
        <v>5905</v>
      </c>
      <c r="H10301">
        <v>0.218</v>
      </c>
      <c r="I10301" t="s">
        <v>265</v>
      </c>
      <c r="J10301" t="s">
        <v>242</v>
      </c>
      <c r="K10301" t="s">
        <v>243</v>
      </c>
      <c r="L10301" t="s">
        <v>244</v>
      </c>
      <c r="M10301">
        <v>0</v>
      </c>
      <c r="N10301">
        <v>0.218</v>
      </c>
      <c r="O10301" t="s">
        <v>324</v>
      </c>
      <c r="P10301" t="s">
        <v>18106</v>
      </c>
      <c r="Q10301" t="s">
        <v>3586</v>
      </c>
      <c r="R10301" t="s">
        <v>18107</v>
      </c>
      <c r="S10301" t="s">
        <v>270</v>
      </c>
      <c r="T10301" t="b">
        <v>1</v>
      </c>
    </row>
    <row r="10302" spans="1:20" x14ac:dyDescent="0.25">
      <c r="A10302" t="s">
        <v>259</v>
      </c>
      <c r="B10302" t="s">
        <v>260</v>
      </c>
      <c r="C10302" t="s">
        <v>294</v>
      </c>
      <c r="D10302" t="s">
        <v>3581</v>
      </c>
      <c r="E10302" t="s">
        <v>3582</v>
      </c>
      <c r="F10302" t="s">
        <v>3582</v>
      </c>
      <c r="G10302" t="s">
        <v>5905</v>
      </c>
      <c r="H10302">
        <v>0.126</v>
      </c>
      <c r="I10302" t="s">
        <v>265</v>
      </c>
      <c r="J10302" t="s">
        <v>242</v>
      </c>
      <c r="K10302" t="s">
        <v>243</v>
      </c>
      <c r="L10302" t="s">
        <v>244</v>
      </c>
      <c r="M10302">
        <v>0</v>
      </c>
      <c r="N10302">
        <v>0.126</v>
      </c>
      <c r="O10302" t="s">
        <v>324</v>
      </c>
      <c r="P10302" t="s">
        <v>18106</v>
      </c>
      <c r="Q10302" t="s">
        <v>3586</v>
      </c>
      <c r="R10302" t="s">
        <v>18107</v>
      </c>
      <c r="S10302" t="s">
        <v>270</v>
      </c>
      <c r="T10302" t="b">
        <v>1</v>
      </c>
    </row>
    <row r="10303" spans="1:20" x14ac:dyDescent="0.25">
      <c r="A10303" t="s">
        <v>236</v>
      </c>
      <c r="B10303" t="s">
        <v>236</v>
      </c>
      <c r="C10303" t="s">
        <v>237</v>
      </c>
      <c r="D10303" t="s">
        <v>566</v>
      </c>
      <c r="F10303" t="s">
        <v>239</v>
      </c>
      <c r="G10303" t="s">
        <v>2719</v>
      </c>
      <c r="H10303">
        <v>2E-3</v>
      </c>
      <c r="I10303" t="s">
        <v>241</v>
      </c>
      <c r="J10303" t="s">
        <v>242</v>
      </c>
      <c r="K10303" t="s">
        <v>243</v>
      </c>
      <c r="L10303" t="s">
        <v>244</v>
      </c>
      <c r="M10303">
        <v>0</v>
      </c>
      <c r="N10303">
        <v>2E-3</v>
      </c>
      <c r="O10303" t="s">
        <v>2720</v>
      </c>
      <c r="P10303" t="s">
        <v>2721</v>
      </c>
      <c r="Q10303" t="s">
        <v>571</v>
      </c>
      <c r="R10303" t="s">
        <v>6483</v>
      </c>
      <c r="S10303" t="s">
        <v>249</v>
      </c>
      <c r="T10303" t="b">
        <v>0</v>
      </c>
    </row>
    <row r="10304" spans="1:20" x14ac:dyDescent="0.25">
      <c r="A10304" t="s">
        <v>259</v>
      </c>
      <c r="B10304" t="s">
        <v>260</v>
      </c>
      <c r="C10304" t="s">
        <v>237</v>
      </c>
      <c r="D10304" t="s">
        <v>802</v>
      </c>
      <c r="E10304" t="s">
        <v>6522</v>
      </c>
      <c r="F10304" t="s">
        <v>16667</v>
      </c>
      <c r="G10304" t="s">
        <v>16668</v>
      </c>
      <c r="H10304">
        <v>1.056816</v>
      </c>
      <c r="I10304" t="s">
        <v>265</v>
      </c>
      <c r="J10304" t="s">
        <v>242</v>
      </c>
      <c r="K10304" t="s">
        <v>243</v>
      </c>
      <c r="L10304" t="s">
        <v>244</v>
      </c>
      <c r="M10304">
        <v>0</v>
      </c>
      <c r="N10304">
        <v>1.056816</v>
      </c>
      <c r="O10304" t="s">
        <v>372</v>
      </c>
      <c r="P10304" t="s">
        <v>18108</v>
      </c>
      <c r="Q10304" t="s">
        <v>806</v>
      </c>
      <c r="R10304" t="s">
        <v>18109</v>
      </c>
      <c r="S10304" t="s">
        <v>270</v>
      </c>
      <c r="T10304" t="b">
        <v>1</v>
      </c>
    </row>
    <row r="10305" spans="1:20" x14ac:dyDescent="0.25">
      <c r="A10305" t="s">
        <v>259</v>
      </c>
      <c r="B10305" t="s">
        <v>260</v>
      </c>
      <c r="C10305" t="s">
        <v>294</v>
      </c>
      <c r="D10305" t="s">
        <v>802</v>
      </c>
      <c r="E10305" t="s">
        <v>6522</v>
      </c>
      <c r="F10305" t="s">
        <v>16667</v>
      </c>
      <c r="G10305" t="s">
        <v>16668</v>
      </c>
      <c r="H10305">
        <v>0.408246</v>
      </c>
      <c r="I10305" t="s">
        <v>265</v>
      </c>
      <c r="J10305" t="s">
        <v>242</v>
      </c>
      <c r="K10305" t="s">
        <v>243</v>
      </c>
      <c r="L10305" t="s">
        <v>244</v>
      </c>
      <c r="M10305">
        <v>0</v>
      </c>
      <c r="N10305">
        <v>0.408246</v>
      </c>
      <c r="O10305" t="s">
        <v>372</v>
      </c>
      <c r="P10305" t="s">
        <v>18108</v>
      </c>
      <c r="Q10305" t="s">
        <v>806</v>
      </c>
      <c r="R10305" t="s">
        <v>18109</v>
      </c>
      <c r="S10305" t="s">
        <v>270</v>
      </c>
      <c r="T10305" t="b">
        <v>1</v>
      </c>
    </row>
    <row r="10306" spans="1:20" x14ac:dyDescent="0.25">
      <c r="A10306" t="s">
        <v>259</v>
      </c>
      <c r="B10306" t="s">
        <v>260</v>
      </c>
      <c r="C10306" t="s">
        <v>237</v>
      </c>
      <c r="D10306" t="s">
        <v>463</v>
      </c>
      <c r="E10306" t="s">
        <v>2087</v>
      </c>
      <c r="F10306" t="s">
        <v>2088</v>
      </c>
      <c r="G10306" t="s">
        <v>2089</v>
      </c>
      <c r="H10306">
        <v>3.8399999999999997E-2</v>
      </c>
      <c r="I10306" t="s">
        <v>265</v>
      </c>
      <c r="J10306" t="s">
        <v>242</v>
      </c>
      <c r="K10306" t="s">
        <v>243</v>
      </c>
      <c r="L10306" t="s">
        <v>244</v>
      </c>
      <c r="M10306">
        <v>0</v>
      </c>
      <c r="N10306">
        <v>3.8399999999999997E-2</v>
      </c>
      <c r="O10306" t="s">
        <v>310</v>
      </c>
      <c r="P10306" t="s">
        <v>18110</v>
      </c>
      <c r="Q10306" t="s">
        <v>468</v>
      </c>
      <c r="R10306" t="s">
        <v>18111</v>
      </c>
      <c r="S10306" t="s">
        <v>270</v>
      </c>
      <c r="T10306" t="b">
        <v>1</v>
      </c>
    </row>
    <row r="10307" spans="1:20" x14ac:dyDescent="0.25">
      <c r="A10307" t="s">
        <v>259</v>
      </c>
      <c r="B10307" t="s">
        <v>260</v>
      </c>
      <c r="C10307" t="s">
        <v>237</v>
      </c>
      <c r="D10307" t="s">
        <v>280</v>
      </c>
      <c r="E10307" t="s">
        <v>8849</v>
      </c>
      <c r="F10307" t="s">
        <v>8850</v>
      </c>
      <c r="G10307" t="s">
        <v>8850</v>
      </c>
      <c r="H10307">
        <v>1.31</v>
      </c>
      <c r="I10307" t="s">
        <v>265</v>
      </c>
      <c r="J10307" t="s">
        <v>242</v>
      </c>
      <c r="K10307" t="s">
        <v>243</v>
      </c>
      <c r="L10307" t="s">
        <v>244</v>
      </c>
      <c r="M10307">
        <v>0</v>
      </c>
      <c r="N10307">
        <v>1.31</v>
      </c>
      <c r="O10307" t="s">
        <v>331</v>
      </c>
      <c r="P10307" t="s">
        <v>18112</v>
      </c>
      <c r="Q10307" t="s">
        <v>285</v>
      </c>
      <c r="R10307" t="s">
        <v>18113</v>
      </c>
      <c r="S10307" t="s">
        <v>270</v>
      </c>
      <c r="T10307" t="b">
        <v>1</v>
      </c>
    </row>
    <row r="10308" spans="1:20" x14ac:dyDescent="0.25">
      <c r="A10308" t="s">
        <v>259</v>
      </c>
      <c r="B10308" t="s">
        <v>260</v>
      </c>
      <c r="C10308" t="s">
        <v>336</v>
      </c>
      <c r="D10308" t="s">
        <v>280</v>
      </c>
      <c r="E10308" t="s">
        <v>8849</v>
      </c>
      <c r="F10308" t="s">
        <v>8850</v>
      </c>
      <c r="G10308" t="s">
        <v>8850</v>
      </c>
      <c r="H10308">
        <v>6771</v>
      </c>
      <c r="I10308" t="s">
        <v>265</v>
      </c>
      <c r="J10308" t="s">
        <v>242</v>
      </c>
      <c r="K10308" t="s">
        <v>243</v>
      </c>
      <c r="L10308" t="s">
        <v>244</v>
      </c>
      <c r="M10308">
        <v>0</v>
      </c>
      <c r="N10308">
        <v>6771</v>
      </c>
      <c r="O10308" t="s">
        <v>324</v>
      </c>
      <c r="P10308" t="s">
        <v>18112</v>
      </c>
      <c r="Q10308" t="s">
        <v>285</v>
      </c>
      <c r="R10308" t="s">
        <v>18114</v>
      </c>
      <c r="S10308" t="s">
        <v>270</v>
      </c>
      <c r="T10308" t="b">
        <v>1</v>
      </c>
    </row>
    <row r="10309" spans="1:20" x14ac:dyDescent="0.25">
      <c r="A10309" t="s">
        <v>259</v>
      </c>
      <c r="B10309" t="s">
        <v>260</v>
      </c>
      <c r="C10309" t="s">
        <v>336</v>
      </c>
      <c r="D10309" t="s">
        <v>280</v>
      </c>
      <c r="E10309" t="s">
        <v>8849</v>
      </c>
      <c r="F10309" t="s">
        <v>8850</v>
      </c>
      <c r="G10309" t="s">
        <v>8850</v>
      </c>
      <c r="H10309">
        <v>13082</v>
      </c>
      <c r="I10309" t="s">
        <v>265</v>
      </c>
      <c r="J10309" t="s">
        <v>242</v>
      </c>
      <c r="K10309" t="s">
        <v>243</v>
      </c>
      <c r="L10309" t="s">
        <v>244</v>
      </c>
      <c r="M10309">
        <v>0</v>
      </c>
      <c r="N10309">
        <v>13082</v>
      </c>
      <c r="O10309" t="s">
        <v>324</v>
      </c>
      <c r="P10309" t="s">
        <v>18112</v>
      </c>
      <c r="Q10309" t="s">
        <v>285</v>
      </c>
      <c r="R10309" t="s">
        <v>18115</v>
      </c>
      <c r="S10309" t="s">
        <v>270</v>
      </c>
      <c r="T10309" t="b">
        <v>1</v>
      </c>
    </row>
    <row r="10310" spans="1:20" x14ac:dyDescent="0.25">
      <c r="A10310" t="s">
        <v>236</v>
      </c>
      <c r="B10310" t="s">
        <v>236</v>
      </c>
      <c r="C10310" t="s">
        <v>237</v>
      </c>
      <c r="D10310" t="s">
        <v>392</v>
      </c>
      <c r="E10310" t="s">
        <v>251</v>
      </c>
      <c r="F10310" t="s">
        <v>459</v>
      </c>
      <c r="G10310" t="s">
        <v>3290</v>
      </c>
      <c r="H10310">
        <v>0</v>
      </c>
      <c r="I10310" t="s">
        <v>254</v>
      </c>
      <c r="J10310" t="s">
        <v>242</v>
      </c>
      <c r="K10310" t="s">
        <v>243</v>
      </c>
      <c r="L10310" t="s">
        <v>244</v>
      </c>
      <c r="M10310">
        <v>0</v>
      </c>
      <c r="N10310">
        <v>0</v>
      </c>
      <c r="O10310" t="s">
        <v>255</v>
      </c>
      <c r="P10310" t="s">
        <v>18116</v>
      </c>
      <c r="Q10310" t="s">
        <v>397</v>
      </c>
      <c r="R10310" t="s">
        <v>462</v>
      </c>
      <c r="S10310" t="s">
        <v>249</v>
      </c>
      <c r="T10310" t="b">
        <v>1</v>
      </c>
    </row>
    <row r="10311" spans="1:20" x14ac:dyDescent="0.25">
      <c r="A10311" t="s">
        <v>236</v>
      </c>
      <c r="B10311" t="s">
        <v>236</v>
      </c>
      <c r="C10311" t="s">
        <v>237</v>
      </c>
      <c r="D10311" t="s">
        <v>1111</v>
      </c>
      <c r="F10311" t="s">
        <v>13551</v>
      </c>
      <c r="G10311" t="s">
        <v>13552</v>
      </c>
      <c r="H10311">
        <v>495.56569999999999</v>
      </c>
      <c r="I10311" t="s">
        <v>492</v>
      </c>
      <c r="J10311" t="s">
        <v>242</v>
      </c>
      <c r="K10311" t="s">
        <v>243</v>
      </c>
      <c r="L10311" t="s">
        <v>244</v>
      </c>
      <c r="M10311">
        <v>0</v>
      </c>
      <c r="N10311">
        <v>495.56569999999999</v>
      </c>
      <c r="O10311" t="s">
        <v>6813</v>
      </c>
      <c r="P10311" t="s">
        <v>18117</v>
      </c>
      <c r="Q10311" t="s">
        <v>1116</v>
      </c>
      <c r="R10311" t="s">
        <v>18118</v>
      </c>
      <c r="S10311" t="s">
        <v>249</v>
      </c>
      <c r="T10311" t="b">
        <v>1</v>
      </c>
    </row>
    <row r="10312" spans="1:20" x14ac:dyDescent="0.25">
      <c r="A10312" t="s">
        <v>259</v>
      </c>
      <c r="B10312" t="s">
        <v>260</v>
      </c>
      <c r="C10312" t="s">
        <v>237</v>
      </c>
      <c r="D10312" t="s">
        <v>1535</v>
      </c>
      <c r="E10312" t="s">
        <v>5312</v>
      </c>
      <c r="F10312" t="s">
        <v>17898</v>
      </c>
      <c r="G10312" t="s">
        <v>17898</v>
      </c>
      <c r="H10312">
        <v>0.378</v>
      </c>
      <c r="I10312" t="s">
        <v>265</v>
      </c>
      <c r="J10312" t="s">
        <v>242</v>
      </c>
      <c r="K10312" t="s">
        <v>243</v>
      </c>
      <c r="L10312" t="s">
        <v>244</v>
      </c>
      <c r="M10312">
        <v>0</v>
      </c>
      <c r="N10312">
        <v>0.378</v>
      </c>
      <c r="O10312" t="s">
        <v>324</v>
      </c>
      <c r="P10312" t="s">
        <v>1538</v>
      </c>
      <c r="Q10312" t="s">
        <v>1539</v>
      </c>
      <c r="R10312" t="s">
        <v>18119</v>
      </c>
      <c r="S10312" t="s">
        <v>270</v>
      </c>
      <c r="T10312" t="b">
        <v>0</v>
      </c>
    </row>
    <row r="10313" spans="1:20" x14ac:dyDescent="0.25">
      <c r="A10313" t="s">
        <v>259</v>
      </c>
      <c r="B10313" t="s">
        <v>260</v>
      </c>
      <c r="C10313" t="s">
        <v>294</v>
      </c>
      <c r="D10313" t="s">
        <v>1535</v>
      </c>
      <c r="E10313" t="s">
        <v>5312</v>
      </c>
      <c r="F10313" t="s">
        <v>17898</v>
      </c>
      <c r="G10313" t="s">
        <v>17898</v>
      </c>
      <c r="H10313">
        <v>0.115</v>
      </c>
      <c r="I10313" t="s">
        <v>265</v>
      </c>
      <c r="J10313" t="s">
        <v>242</v>
      </c>
      <c r="K10313" t="s">
        <v>243</v>
      </c>
      <c r="L10313" t="s">
        <v>244</v>
      </c>
      <c r="M10313">
        <v>0</v>
      </c>
      <c r="N10313">
        <v>0.115</v>
      </c>
      <c r="O10313" t="s">
        <v>324</v>
      </c>
      <c r="P10313" t="s">
        <v>1538</v>
      </c>
      <c r="Q10313" t="s">
        <v>1539</v>
      </c>
      <c r="R10313" t="s">
        <v>18119</v>
      </c>
      <c r="S10313" t="s">
        <v>270</v>
      </c>
      <c r="T10313" t="b">
        <v>0</v>
      </c>
    </row>
    <row r="10314" spans="1:20" x14ac:dyDescent="0.25">
      <c r="A10314" t="s">
        <v>259</v>
      </c>
      <c r="B10314" t="s">
        <v>260</v>
      </c>
      <c r="C10314" t="s">
        <v>237</v>
      </c>
      <c r="D10314" t="s">
        <v>635</v>
      </c>
      <c r="E10314" t="s">
        <v>8594</v>
      </c>
      <c r="F10314" t="s">
        <v>8876</v>
      </c>
      <c r="G10314" t="s">
        <v>8876</v>
      </c>
      <c r="H10314">
        <v>4.6079999999999997</v>
      </c>
      <c r="I10314" t="s">
        <v>265</v>
      </c>
      <c r="J10314" t="s">
        <v>242</v>
      </c>
      <c r="K10314" t="s">
        <v>243</v>
      </c>
      <c r="L10314" t="s">
        <v>244</v>
      </c>
      <c r="M10314">
        <v>0</v>
      </c>
      <c r="N10314">
        <v>4.6079999999999997</v>
      </c>
      <c r="O10314" t="s">
        <v>324</v>
      </c>
      <c r="P10314" t="s">
        <v>18120</v>
      </c>
      <c r="Q10314" t="s">
        <v>639</v>
      </c>
      <c r="R10314" t="s">
        <v>18121</v>
      </c>
      <c r="S10314" t="s">
        <v>270</v>
      </c>
      <c r="T10314" t="b">
        <v>1</v>
      </c>
    </row>
    <row r="10315" spans="1:20" x14ac:dyDescent="0.25">
      <c r="A10315" t="s">
        <v>259</v>
      </c>
      <c r="B10315" t="s">
        <v>260</v>
      </c>
      <c r="C10315" t="s">
        <v>336</v>
      </c>
      <c r="D10315" t="s">
        <v>635</v>
      </c>
      <c r="E10315" t="s">
        <v>8594</v>
      </c>
      <c r="F10315" t="s">
        <v>8876</v>
      </c>
      <c r="G10315" t="s">
        <v>8876</v>
      </c>
      <c r="H10315">
        <v>23735</v>
      </c>
      <c r="I10315" t="s">
        <v>265</v>
      </c>
      <c r="J10315" t="s">
        <v>242</v>
      </c>
      <c r="K10315" t="s">
        <v>243</v>
      </c>
      <c r="L10315" t="s">
        <v>244</v>
      </c>
      <c r="M10315">
        <v>0</v>
      </c>
      <c r="N10315">
        <v>23735</v>
      </c>
      <c r="O10315" t="s">
        <v>324</v>
      </c>
      <c r="P10315" t="s">
        <v>18120</v>
      </c>
      <c r="Q10315" t="s">
        <v>639</v>
      </c>
      <c r="R10315" t="s">
        <v>18122</v>
      </c>
      <c r="S10315" t="s">
        <v>270</v>
      </c>
      <c r="T10315" t="b">
        <v>1</v>
      </c>
    </row>
    <row r="10316" spans="1:20" x14ac:dyDescent="0.25">
      <c r="A10316" t="s">
        <v>259</v>
      </c>
      <c r="B10316" t="s">
        <v>260</v>
      </c>
      <c r="C10316" t="s">
        <v>336</v>
      </c>
      <c r="D10316" t="s">
        <v>635</v>
      </c>
      <c r="E10316" t="s">
        <v>8594</v>
      </c>
      <c r="F10316" t="s">
        <v>8876</v>
      </c>
      <c r="G10316" t="s">
        <v>8876</v>
      </c>
      <c r="H10316">
        <v>45533</v>
      </c>
      <c r="I10316" t="s">
        <v>265</v>
      </c>
      <c r="J10316" t="s">
        <v>242</v>
      </c>
      <c r="K10316" t="s">
        <v>243</v>
      </c>
      <c r="L10316" t="s">
        <v>244</v>
      </c>
      <c r="M10316">
        <v>0</v>
      </c>
      <c r="N10316">
        <v>45533</v>
      </c>
      <c r="O10316" t="s">
        <v>324</v>
      </c>
      <c r="P10316" t="s">
        <v>18120</v>
      </c>
      <c r="Q10316" t="s">
        <v>639</v>
      </c>
      <c r="R10316" t="s">
        <v>18123</v>
      </c>
      <c r="S10316" t="s">
        <v>270</v>
      </c>
      <c r="T10316" t="b">
        <v>1</v>
      </c>
    </row>
    <row r="10317" spans="1:20" x14ac:dyDescent="0.25">
      <c r="A10317" t="s">
        <v>236</v>
      </c>
      <c r="B10317" t="s">
        <v>236</v>
      </c>
      <c r="C10317" t="s">
        <v>237</v>
      </c>
      <c r="D10317" t="s">
        <v>813</v>
      </c>
      <c r="F10317" t="s">
        <v>600</v>
      </c>
      <c r="G10317" t="s">
        <v>9470</v>
      </c>
      <c r="H10317">
        <v>3.6000000000000002E-4</v>
      </c>
      <c r="I10317" t="s">
        <v>254</v>
      </c>
      <c r="J10317" t="s">
        <v>242</v>
      </c>
      <c r="K10317" t="s">
        <v>243</v>
      </c>
      <c r="L10317" t="s">
        <v>244</v>
      </c>
      <c r="M10317">
        <v>0</v>
      </c>
      <c r="N10317">
        <v>3.6000000000000002E-4</v>
      </c>
      <c r="O10317" t="s">
        <v>365</v>
      </c>
      <c r="P10317" s="18" t="s">
        <v>10126</v>
      </c>
      <c r="Q10317" t="s">
        <v>816</v>
      </c>
      <c r="R10317" t="s">
        <v>817</v>
      </c>
      <c r="S10317" t="s">
        <v>249</v>
      </c>
      <c r="T10317" t="b">
        <v>0</v>
      </c>
    </row>
    <row r="10318" spans="1:20" x14ac:dyDescent="0.25">
      <c r="A10318" t="s">
        <v>236</v>
      </c>
      <c r="B10318" t="s">
        <v>236</v>
      </c>
      <c r="C10318" t="s">
        <v>237</v>
      </c>
      <c r="D10318" t="s">
        <v>314</v>
      </c>
      <c r="F10318" t="s">
        <v>239</v>
      </c>
      <c r="G10318" t="s">
        <v>240</v>
      </c>
      <c r="H10318">
        <v>0.01</v>
      </c>
      <c r="I10318" t="s">
        <v>241</v>
      </c>
      <c r="J10318" t="s">
        <v>242</v>
      </c>
      <c r="K10318" t="s">
        <v>243</v>
      </c>
      <c r="L10318" t="s">
        <v>244</v>
      </c>
      <c r="M10318">
        <v>0</v>
      </c>
      <c r="N10318">
        <v>0.01</v>
      </c>
      <c r="O10318" t="s">
        <v>1782</v>
      </c>
      <c r="P10318" t="s">
        <v>3664</v>
      </c>
      <c r="Q10318" t="s">
        <v>318</v>
      </c>
      <c r="R10318" t="s">
        <v>2654</v>
      </c>
      <c r="S10318" t="s">
        <v>249</v>
      </c>
      <c r="T10318" t="b">
        <v>0</v>
      </c>
    </row>
    <row r="10319" spans="1:20" x14ac:dyDescent="0.25">
      <c r="A10319" t="s">
        <v>259</v>
      </c>
      <c r="B10319" t="s">
        <v>260</v>
      </c>
      <c r="C10319" t="s">
        <v>237</v>
      </c>
      <c r="D10319" t="s">
        <v>406</v>
      </c>
      <c r="E10319" t="s">
        <v>2033</v>
      </c>
      <c r="F10319" t="s">
        <v>2034</v>
      </c>
      <c r="G10319" t="s">
        <v>2034</v>
      </c>
      <c r="H10319">
        <v>1.1634</v>
      </c>
      <c r="I10319" t="s">
        <v>265</v>
      </c>
      <c r="J10319" t="s">
        <v>242</v>
      </c>
      <c r="K10319" t="s">
        <v>243</v>
      </c>
      <c r="L10319" t="s">
        <v>244</v>
      </c>
      <c r="M10319">
        <v>0</v>
      </c>
      <c r="N10319">
        <v>1.1634</v>
      </c>
      <c r="O10319" t="s">
        <v>952</v>
      </c>
      <c r="P10319" t="s">
        <v>18124</v>
      </c>
      <c r="Q10319" t="s">
        <v>410</v>
      </c>
      <c r="R10319" t="s">
        <v>18125</v>
      </c>
      <c r="S10319" t="s">
        <v>270</v>
      </c>
      <c r="T10319" t="b">
        <v>1</v>
      </c>
    </row>
    <row r="10320" spans="1:20" x14ac:dyDescent="0.25">
      <c r="A10320" t="s">
        <v>259</v>
      </c>
      <c r="B10320" t="s">
        <v>260</v>
      </c>
      <c r="C10320" t="s">
        <v>294</v>
      </c>
      <c r="D10320" t="s">
        <v>406</v>
      </c>
      <c r="E10320" t="s">
        <v>2033</v>
      </c>
      <c r="F10320" t="s">
        <v>2034</v>
      </c>
      <c r="G10320" t="s">
        <v>2034</v>
      </c>
      <c r="H10320">
        <v>0.5746</v>
      </c>
      <c r="I10320" t="s">
        <v>265</v>
      </c>
      <c r="J10320" t="s">
        <v>242</v>
      </c>
      <c r="K10320" t="s">
        <v>243</v>
      </c>
      <c r="L10320" t="s">
        <v>244</v>
      </c>
      <c r="M10320">
        <v>0</v>
      </c>
      <c r="N10320">
        <v>0.5746</v>
      </c>
      <c r="O10320" t="s">
        <v>952</v>
      </c>
      <c r="P10320" t="s">
        <v>18124</v>
      </c>
      <c r="Q10320" t="s">
        <v>410</v>
      </c>
      <c r="R10320" t="s">
        <v>18125</v>
      </c>
      <c r="S10320" t="s">
        <v>270</v>
      </c>
      <c r="T10320" t="b">
        <v>1</v>
      </c>
    </row>
    <row r="10321" spans="1:20" x14ac:dyDescent="0.25">
      <c r="A10321" t="s">
        <v>259</v>
      </c>
      <c r="B10321" t="s">
        <v>260</v>
      </c>
      <c r="C10321" t="s">
        <v>237</v>
      </c>
      <c r="D10321" t="s">
        <v>3256</v>
      </c>
      <c r="E10321" t="s">
        <v>593</v>
      </c>
      <c r="F10321" t="s">
        <v>3151</v>
      </c>
      <c r="G10321" t="s">
        <v>3152</v>
      </c>
      <c r="H10321">
        <v>4.4027229999999999</v>
      </c>
      <c r="I10321" t="s">
        <v>265</v>
      </c>
      <c r="J10321" t="s">
        <v>242</v>
      </c>
      <c r="K10321" t="s">
        <v>243</v>
      </c>
      <c r="L10321" t="s">
        <v>244</v>
      </c>
      <c r="M10321">
        <v>0</v>
      </c>
      <c r="N10321">
        <v>4.4027229999999999</v>
      </c>
      <c r="O10321" t="s">
        <v>372</v>
      </c>
      <c r="P10321" t="s">
        <v>18126</v>
      </c>
      <c r="Q10321" t="s">
        <v>3260</v>
      </c>
      <c r="R10321" t="s">
        <v>18127</v>
      </c>
      <c r="S10321" t="s">
        <v>270</v>
      </c>
      <c r="T10321" t="b">
        <v>1</v>
      </c>
    </row>
    <row r="10322" spans="1:20" x14ac:dyDescent="0.25">
      <c r="A10322" t="s">
        <v>259</v>
      </c>
      <c r="B10322" t="s">
        <v>260</v>
      </c>
      <c r="C10322" t="s">
        <v>294</v>
      </c>
      <c r="D10322" t="s">
        <v>3256</v>
      </c>
      <c r="E10322" t="s">
        <v>593</v>
      </c>
      <c r="F10322" t="s">
        <v>3151</v>
      </c>
      <c r="G10322" t="s">
        <v>3152</v>
      </c>
      <c r="H10322">
        <v>2.1271580000000001</v>
      </c>
      <c r="I10322" t="s">
        <v>265</v>
      </c>
      <c r="J10322" t="s">
        <v>242</v>
      </c>
      <c r="K10322" t="s">
        <v>243</v>
      </c>
      <c r="L10322" t="s">
        <v>244</v>
      </c>
      <c r="M10322">
        <v>0</v>
      </c>
      <c r="N10322">
        <v>2.1271580000000001</v>
      </c>
      <c r="O10322" t="s">
        <v>372</v>
      </c>
      <c r="P10322" t="s">
        <v>18126</v>
      </c>
      <c r="Q10322" t="s">
        <v>3260</v>
      </c>
      <c r="R10322" t="s">
        <v>18127</v>
      </c>
      <c r="S10322" t="s">
        <v>270</v>
      </c>
      <c r="T10322" t="b">
        <v>1</v>
      </c>
    </row>
    <row r="10323" spans="1:20" x14ac:dyDescent="0.25">
      <c r="A10323" t="s">
        <v>259</v>
      </c>
      <c r="B10323" t="s">
        <v>260</v>
      </c>
      <c r="C10323" t="s">
        <v>237</v>
      </c>
      <c r="D10323" t="s">
        <v>328</v>
      </c>
      <c r="E10323" t="s">
        <v>5724</v>
      </c>
      <c r="F10323" t="s">
        <v>5725</v>
      </c>
      <c r="G10323" t="s">
        <v>5725</v>
      </c>
      <c r="H10323">
        <v>1.1299999999999999E-2</v>
      </c>
      <c r="I10323" t="s">
        <v>265</v>
      </c>
      <c r="J10323" t="s">
        <v>242</v>
      </c>
      <c r="K10323" t="s">
        <v>243</v>
      </c>
      <c r="L10323" t="s">
        <v>244</v>
      </c>
      <c r="M10323">
        <v>0</v>
      </c>
      <c r="N10323">
        <v>1.1299999999999999E-2</v>
      </c>
      <c r="O10323" t="s">
        <v>1258</v>
      </c>
      <c r="P10323" t="s">
        <v>18128</v>
      </c>
      <c r="Q10323" t="s">
        <v>333</v>
      </c>
      <c r="R10323" t="s">
        <v>18129</v>
      </c>
      <c r="S10323" t="s">
        <v>270</v>
      </c>
      <c r="T10323" t="b">
        <v>1</v>
      </c>
    </row>
    <row r="10324" spans="1:20" x14ac:dyDescent="0.25">
      <c r="A10324" t="s">
        <v>259</v>
      </c>
      <c r="B10324" t="s">
        <v>260</v>
      </c>
      <c r="C10324" t="s">
        <v>237</v>
      </c>
      <c r="D10324" t="s">
        <v>943</v>
      </c>
      <c r="E10324" t="s">
        <v>3248</v>
      </c>
      <c r="F10324" t="s">
        <v>7012</v>
      </c>
      <c r="G10324" t="s">
        <v>7012</v>
      </c>
      <c r="H10324">
        <v>6.976</v>
      </c>
      <c r="I10324" t="s">
        <v>265</v>
      </c>
      <c r="J10324" t="s">
        <v>242</v>
      </c>
      <c r="K10324" t="s">
        <v>243</v>
      </c>
      <c r="L10324" t="s">
        <v>244</v>
      </c>
      <c r="M10324">
        <v>0</v>
      </c>
      <c r="N10324">
        <v>6.976</v>
      </c>
      <c r="O10324" t="s">
        <v>324</v>
      </c>
      <c r="P10324" t="s">
        <v>12468</v>
      </c>
      <c r="Q10324" t="s">
        <v>947</v>
      </c>
      <c r="R10324" t="s">
        <v>18130</v>
      </c>
      <c r="S10324" t="s">
        <v>270</v>
      </c>
      <c r="T10324" t="b">
        <v>0</v>
      </c>
    </row>
    <row r="10325" spans="1:20" x14ac:dyDescent="0.25">
      <c r="A10325" t="s">
        <v>259</v>
      </c>
      <c r="B10325" t="s">
        <v>260</v>
      </c>
      <c r="C10325" t="s">
        <v>294</v>
      </c>
      <c r="D10325" t="s">
        <v>943</v>
      </c>
      <c r="E10325" t="s">
        <v>3248</v>
      </c>
      <c r="F10325" t="s">
        <v>7012</v>
      </c>
      <c r="G10325" t="s">
        <v>7012</v>
      </c>
      <c r="H10325">
        <v>4.032</v>
      </c>
      <c r="I10325" t="s">
        <v>265</v>
      </c>
      <c r="J10325" t="s">
        <v>242</v>
      </c>
      <c r="K10325" t="s">
        <v>243</v>
      </c>
      <c r="L10325" t="s">
        <v>244</v>
      </c>
      <c r="M10325">
        <v>0</v>
      </c>
      <c r="N10325">
        <v>4.032</v>
      </c>
      <c r="O10325" t="s">
        <v>324</v>
      </c>
      <c r="P10325" t="s">
        <v>12468</v>
      </c>
      <c r="Q10325" t="s">
        <v>947</v>
      </c>
      <c r="R10325" t="s">
        <v>18130</v>
      </c>
      <c r="S10325" t="s">
        <v>270</v>
      </c>
      <c r="T10325" t="b">
        <v>0</v>
      </c>
    </row>
    <row r="10326" spans="1:20" x14ac:dyDescent="0.25">
      <c r="A10326" t="s">
        <v>259</v>
      </c>
      <c r="B10326" t="s">
        <v>260</v>
      </c>
      <c r="C10326" t="s">
        <v>237</v>
      </c>
      <c r="D10326" t="s">
        <v>1652</v>
      </c>
      <c r="E10326" t="s">
        <v>4578</v>
      </c>
      <c r="F10326" t="s">
        <v>15725</v>
      </c>
      <c r="G10326" t="s">
        <v>15725</v>
      </c>
      <c r="H10326">
        <v>0.2712</v>
      </c>
      <c r="I10326" t="s">
        <v>265</v>
      </c>
      <c r="J10326" t="s">
        <v>242</v>
      </c>
      <c r="K10326" t="s">
        <v>243</v>
      </c>
      <c r="L10326" t="s">
        <v>244</v>
      </c>
      <c r="M10326">
        <v>0</v>
      </c>
      <c r="N10326">
        <v>0.2712</v>
      </c>
      <c r="O10326" t="s">
        <v>372</v>
      </c>
      <c r="P10326" t="s">
        <v>18131</v>
      </c>
      <c r="Q10326" t="s">
        <v>1656</v>
      </c>
      <c r="R10326" t="s">
        <v>18132</v>
      </c>
      <c r="S10326" t="s">
        <v>270</v>
      </c>
      <c r="T10326" t="b">
        <v>1</v>
      </c>
    </row>
    <row r="10327" spans="1:20" x14ac:dyDescent="0.25">
      <c r="A10327" t="s">
        <v>259</v>
      </c>
      <c r="B10327" t="s">
        <v>260</v>
      </c>
      <c r="C10327" t="s">
        <v>237</v>
      </c>
      <c r="D10327" t="s">
        <v>2727</v>
      </c>
      <c r="E10327" t="s">
        <v>10998</v>
      </c>
      <c r="F10327" t="s">
        <v>10999</v>
      </c>
      <c r="G10327" t="s">
        <v>10999</v>
      </c>
      <c r="H10327">
        <v>0.68</v>
      </c>
      <c r="I10327" t="s">
        <v>265</v>
      </c>
      <c r="J10327" t="s">
        <v>242</v>
      </c>
      <c r="K10327" t="s">
        <v>243</v>
      </c>
      <c r="L10327" t="s">
        <v>244</v>
      </c>
      <c r="M10327">
        <v>0</v>
      </c>
      <c r="N10327">
        <v>0.68</v>
      </c>
      <c r="O10327" t="s">
        <v>576</v>
      </c>
      <c r="P10327" t="s">
        <v>18133</v>
      </c>
      <c r="Q10327" t="s">
        <v>2731</v>
      </c>
      <c r="R10327" t="s">
        <v>18134</v>
      </c>
      <c r="S10327" t="s">
        <v>270</v>
      </c>
      <c r="T10327" t="b">
        <v>1</v>
      </c>
    </row>
    <row r="10328" spans="1:20" x14ac:dyDescent="0.25">
      <c r="A10328" t="s">
        <v>259</v>
      </c>
      <c r="B10328" t="s">
        <v>260</v>
      </c>
      <c r="C10328" t="s">
        <v>336</v>
      </c>
      <c r="D10328" t="s">
        <v>2727</v>
      </c>
      <c r="E10328" t="s">
        <v>10998</v>
      </c>
      <c r="F10328" t="s">
        <v>10999</v>
      </c>
      <c r="G10328" t="s">
        <v>10999</v>
      </c>
      <c r="H10328">
        <v>3515</v>
      </c>
      <c r="I10328" t="s">
        <v>265</v>
      </c>
      <c r="J10328" t="s">
        <v>242</v>
      </c>
      <c r="K10328" t="s">
        <v>243</v>
      </c>
      <c r="L10328" t="s">
        <v>244</v>
      </c>
      <c r="M10328">
        <v>0</v>
      </c>
      <c r="N10328">
        <v>3515</v>
      </c>
      <c r="O10328" t="s">
        <v>576</v>
      </c>
      <c r="P10328" t="s">
        <v>18133</v>
      </c>
      <c r="Q10328" t="s">
        <v>2731</v>
      </c>
      <c r="R10328" t="s">
        <v>18135</v>
      </c>
      <c r="S10328" t="s">
        <v>270</v>
      </c>
      <c r="T10328" t="b">
        <v>1</v>
      </c>
    </row>
    <row r="10329" spans="1:20" x14ac:dyDescent="0.25">
      <c r="A10329" t="s">
        <v>259</v>
      </c>
      <c r="B10329" t="s">
        <v>260</v>
      </c>
      <c r="C10329" t="s">
        <v>336</v>
      </c>
      <c r="D10329" t="s">
        <v>2727</v>
      </c>
      <c r="E10329" t="s">
        <v>10998</v>
      </c>
      <c r="F10329" t="s">
        <v>10999</v>
      </c>
      <c r="G10329" t="s">
        <v>10999</v>
      </c>
      <c r="H10329">
        <v>6791</v>
      </c>
      <c r="I10329" t="s">
        <v>265</v>
      </c>
      <c r="J10329" t="s">
        <v>242</v>
      </c>
      <c r="K10329" t="s">
        <v>243</v>
      </c>
      <c r="L10329" t="s">
        <v>244</v>
      </c>
      <c r="M10329">
        <v>0</v>
      </c>
      <c r="N10329">
        <v>6791</v>
      </c>
      <c r="O10329" t="s">
        <v>576</v>
      </c>
      <c r="P10329" t="s">
        <v>18133</v>
      </c>
      <c r="Q10329" t="s">
        <v>2731</v>
      </c>
      <c r="R10329" t="s">
        <v>18136</v>
      </c>
      <c r="S10329" t="s">
        <v>270</v>
      </c>
      <c r="T10329" t="b">
        <v>1</v>
      </c>
    </row>
    <row r="10330" spans="1:20" x14ac:dyDescent="0.25">
      <c r="A10330" t="s">
        <v>259</v>
      </c>
      <c r="B10330" t="s">
        <v>260</v>
      </c>
      <c r="C10330" t="s">
        <v>237</v>
      </c>
      <c r="D10330" t="s">
        <v>514</v>
      </c>
      <c r="E10330" t="s">
        <v>5172</v>
      </c>
      <c r="F10330" t="s">
        <v>5173</v>
      </c>
      <c r="G10330" t="s">
        <v>5174</v>
      </c>
      <c r="H10330">
        <v>1.8080000000000001</v>
      </c>
      <c r="I10330" t="s">
        <v>265</v>
      </c>
      <c r="J10330" t="s">
        <v>242</v>
      </c>
      <c r="K10330" t="s">
        <v>243</v>
      </c>
      <c r="L10330" t="s">
        <v>244</v>
      </c>
      <c r="M10330">
        <v>0</v>
      </c>
      <c r="N10330">
        <v>1.8080000000000001</v>
      </c>
      <c r="O10330" t="s">
        <v>518</v>
      </c>
      <c r="P10330" t="s">
        <v>18137</v>
      </c>
      <c r="Q10330" t="s">
        <v>520</v>
      </c>
      <c r="R10330" t="s">
        <v>18138</v>
      </c>
      <c r="S10330" t="s">
        <v>270</v>
      </c>
      <c r="T10330" t="b">
        <v>1</v>
      </c>
    </row>
    <row r="10331" spans="1:20" x14ac:dyDescent="0.25">
      <c r="A10331" t="s">
        <v>259</v>
      </c>
      <c r="B10331" t="s">
        <v>260</v>
      </c>
      <c r="C10331" t="s">
        <v>336</v>
      </c>
      <c r="D10331" t="s">
        <v>514</v>
      </c>
      <c r="E10331" t="s">
        <v>5172</v>
      </c>
      <c r="F10331" t="s">
        <v>5173</v>
      </c>
      <c r="G10331" t="s">
        <v>5174</v>
      </c>
      <c r="H10331">
        <v>12670</v>
      </c>
      <c r="I10331" t="s">
        <v>265</v>
      </c>
      <c r="J10331" t="s">
        <v>242</v>
      </c>
      <c r="K10331" t="s">
        <v>243</v>
      </c>
      <c r="L10331" t="s">
        <v>244</v>
      </c>
      <c r="M10331">
        <v>0</v>
      </c>
      <c r="N10331">
        <v>12670</v>
      </c>
      <c r="O10331" t="s">
        <v>518</v>
      </c>
      <c r="P10331" t="s">
        <v>18137</v>
      </c>
      <c r="Q10331" t="s">
        <v>520</v>
      </c>
      <c r="R10331" t="s">
        <v>18139</v>
      </c>
      <c r="S10331" t="s">
        <v>270</v>
      </c>
      <c r="T10331" t="b">
        <v>1</v>
      </c>
    </row>
    <row r="10332" spans="1:20" x14ac:dyDescent="0.25">
      <c r="A10332" t="s">
        <v>259</v>
      </c>
      <c r="B10332" t="s">
        <v>260</v>
      </c>
      <c r="C10332" t="s">
        <v>336</v>
      </c>
      <c r="D10332" t="s">
        <v>514</v>
      </c>
      <c r="E10332" t="s">
        <v>5172</v>
      </c>
      <c r="F10332" t="s">
        <v>5173</v>
      </c>
      <c r="G10332" t="s">
        <v>5174</v>
      </c>
      <c r="H10332">
        <v>28509</v>
      </c>
      <c r="I10332" t="s">
        <v>265</v>
      </c>
      <c r="J10332" t="s">
        <v>242</v>
      </c>
      <c r="K10332" t="s">
        <v>243</v>
      </c>
      <c r="L10332" t="s">
        <v>244</v>
      </c>
      <c r="M10332">
        <v>0</v>
      </c>
      <c r="N10332">
        <v>28509</v>
      </c>
      <c r="O10332" t="s">
        <v>518</v>
      </c>
      <c r="P10332" t="s">
        <v>18137</v>
      </c>
      <c r="Q10332" t="s">
        <v>520</v>
      </c>
      <c r="R10332" t="s">
        <v>18140</v>
      </c>
      <c r="S10332" t="s">
        <v>270</v>
      </c>
      <c r="T10332" t="b">
        <v>1</v>
      </c>
    </row>
    <row r="10333" spans="1:20" x14ac:dyDescent="0.25">
      <c r="A10333" t="s">
        <v>236</v>
      </c>
      <c r="B10333" t="s">
        <v>236</v>
      </c>
      <c r="C10333" t="s">
        <v>237</v>
      </c>
      <c r="D10333" t="s">
        <v>566</v>
      </c>
      <c r="F10333" t="s">
        <v>757</v>
      </c>
      <c r="G10333" t="s">
        <v>4953</v>
      </c>
      <c r="H10333">
        <v>65</v>
      </c>
      <c r="I10333" t="s">
        <v>254</v>
      </c>
      <c r="J10333" t="s">
        <v>242</v>
      </c>
      <c r="K10333" t="s">
        <v>243</v>
      </c>
      <c r="L10333" t="s">
        <v>244</v>
      </c>
      <c r="M10333">
        <v>0</v>
      </c>
      <c r="N10333">
        <v>65</v>
      </c>
      <c r="O10333" t="s">
        <v>1044</v>
      </c>
      <c r="P10333" t="s">
        <v>18141</v>
      </c>
      <c r="Q10333" t="s">
        <v>571</v>
      </c>
      <c r="R10333" t="s">
        <v>1660</v>
      </c>
      <c r="S10333" t="s">
        <v>249</v>
      </c>
      <c r="T10333" t="b">
        <v>1</v>
      </c>
    </row>
    <row r="10334" spans="1:20" x14ac:dyDescent="0.25">
      <c r="A10334" t="s">
        <v>236</v>
      </c>
      <c r="B10334" t="s">
        <v>236</v>
      </c>
      <c r="C10334" t="s">
        <v>237</v>
      </c>
      <c r="D10334" t="s">
        <v>1111</v>
      </c>
      <c r="F10334" t="s">
        <v>8210</v>
      </c>
      <c r="G10334" t="s">
        <v>8211</v>
      </c>
      <c r="H10334">
        <v>109.83</v>
      </c>
      <c r="I10334" t="s">
        <v>492</v>
      </c>
      <c r="J10334" t="s">
        <v>242</v>
      </c>
      <c r="K10334" t="s">
        <v>243</v>
      </c>
      <c r="L10334" t="s">
        <v>244</v>
      </c>
      <c r="M10334">
        <v>0</v>
      </c>
      <c r="N10334">
        <v>109.83</v>
      </c>
      <c r="O10334" t="s">
        <v>432</v>
      </c>
      <c r="P10334" t="s">
        <v>18142</v>
      </c>
      <c r="Q10334" t="s">
        <v>1116</v>
      </c>
      <c r="R10334" t="s">
        <v>18143</v>
      </c>
      <c r="S10334" t="s">
        <v>249</v>
      </c>
      <c r="T10334" t="b">
        <v>1</v>
      </c>
    </row>
    <row r="10335" spans="1:20" x14ac:dyDescent="0.25">
      <c r="A10335" t="s">
        <v>259</v>
      </c>
      <c r="B10335" t="s">
        <v>260</v>
      </c>
      <c r="C10335" t="s">
        <v>237</v>
      </c>
      <c r="D10335" t="s">
        <v>3581</v>
      </c>
      <c r="E10335" t="s">
        <v>8756</v>
      </c>
      <c r="F10335" t="s">
        <v>8756</v>
      </c>
      <c r="G10335" t="s">
        <v>18144</v>
      </c>
      <c r="H10335">
        <v>10.464</v>
      </c>
      <c r="I10335" t="s">
        <v>265</v>
      </c>
      <c r="J10335" t="s">
        <v>242</v>
      </c>
      <c r="K10335" t="s">
        <v>243</v>
      </c>
      <c r="L10335" t="s">
        <v>244</v>
      </c>
      <c r="M10335">
        <v>0</v>
      </c>
      <c r="N10335">
        <v>10.464</v>
      </c>
      <c r="O10335" t="s">
        <v>324</v>
      </c>
      <c r="P10335" t="s">
        <v>18145</v>
      </c>
      <c r="Q10335" t="s">
        <v>3586</v>
      </c>
      <c r="R10335" t="s">
        <v>18146</v>
      </c>
      <c r="S10335" t="s">
        <v>270</v>
      </c>
      <c r="T10335" t="b">
        <v>1</v>
      </c>
    </row>
    <row r="10336" spans="1:20" x14ac:dyDescent="0.25">
      <c r="A10336" t="s">
        <v>259</v>
      </c>
      <c r="B10336" t="s">
        <v>260</v>
      </c>
      <c r="C10336" t="s">
        <v>294</v>
      </c>
      <c r="D10336" t="s">
        <v>3581</v>
      </c>
      <c r="E10336" t="s">
        <v>8756</v>
      </c>
      <c r="F10336" t="s">
        <v>8756</v>
      </c>
      <c r="G10336" t="s">
        <v>18144</v>
      </c>
      <c r="H10336">
        <v>6.048</v>
      </c>
      <c r="I10336" t="s">
        <v>265</v>
      </c>
      <c r="J10336" t="s">
        <v>242</v>
      </c>
      <c r="K10336" t="s">
        <v>243</v>
      </c>
      <c r="L10336" t="s">
        <v>244</v>
      </c>
      <c r="M10336">
        <v>0</v>
      </c>
      <c r="N10336">
        <v>6.048</v>
      </c>
      <c r="O10336" t="s">
        <v>324</v>
      </c>
      <c r="P10336" t="s">
        <v>18145</v>
      </c>
      <c r="Q10336" t="s">
        <v>3586</v>
      </c>
      <c r="R10336" t="s">
        <v>18146</v>
      </c>
      <c r="S10336" t="s">
        <v>270</v>
      </c>
      <c r="T10336" t="b">
        <v>1</v>
      </c>
    </row>
    <row r="10337" spans="1:20" x14ac:dyDescent="0.25">
      <c r="A10337" t="s">
        <v>259</v>
      </c>
      <c r="B10337" t="s">
        <v>260</v>
      </c>
      <c r="C10337" t="s">
        <v>237</v>
      </c>
      <c r="D10337" t="s">
        <v>5235</v>
      </c>
      <c r="E10337" t="s">
        <v>5236</v>
      </c>
      <c r="F10337" t="s">
        <v>10886</v>
      </c>
      <c r="G10337" t="s">
        <v>10886</v>
      </c>
      <c r="H10337">
        <v>8.44</v>
      </c>
      <c r="I10337" t="s">
        <v>265</v>
      </c>
      <c r="J10337" t="s">
        <v>242</v>
      </c>
      <c r="K10337" t="s">
        <v>243</v>
      </c>
      <c r="L10337" t="s">
        <v>244</v>
      </c>
      <c r="M10337">
        <v>0</v>
      </c>
      <c r="N10337">
        <v>8.44</v>
      </c>
      <c r="O10337" t="s">
        <v>5008</v>
      </c>
      <c r="P10337" t="s">
        <v>18147</v>
      </c>
      <c r="Q10337" t="s">
        <v>5239</v>
      </c>
      <c r="R10337" t="s">
        <v>18148</v>
      </c>
      <c r="S10337" t="s">
        <v>270</v>
      </c>
      <c r="T10337" t="b">
        <v>1</v>
      </c>
    </row>
    <row r="10338" spans="1:20" x14ac:dyDescent="0.25">
      <c r="A10338" t="s">
        <v>259</v>
      </c>
      <c r="B10338" t="s">
        <v>260</v>
      </c>
      <c r="C10338" t="s">
        <v>294</v>
      </c>
      <c r="D10338" t="s">
        <v>5235</v>
      </c>
      <c r="E10338" t="s">
        <v>5236</v>
      </c>
      <c r="F10338" t="s">
        <v>10886</v>
      </c>
      <c r="G10338" t="s">
        <v>10886</v>
      </c>
      <c r="H10338">
        <v>6.6</v>
      </c>
      <c r="I10338" t="s">
        <v>265</v>
      </c>
      <c r="J10338" t="s">
        <v>242</v>
      </c>
      <c r="K10338" t="s">
        <v>243</v>
      </c>
      <c r="L10338" t="s">
        <v>244</v>
      </c>
      <c r="M10338">
        <v>0</v>
      </c>
      <c r="N10338">
        <v>6.6</v>
      </c>
      <c r="O10338" t="s">
        <v>5008</v>
      </c>
      <c r="P10338" t="s">
        <v>18147</v>
      </c>
      <c r="Q10338" t="s">
        <v>5239</v>
      </c>
      <c r="R10338" t="s">
        <v>18148</v>
      </c>
      <c r="S10338" t="s">
        <v>270</v>
      </c>
      <c r="T10338" t="b">
        <v>1</v>
      </c>
    </row>
    <row r="10339" spans="1:20" x14ac:dyDescent="0.25">
      <c r="A10339" t="s">
        <v>259</v>
      </c>
      <c r="B10339" t="s">
        <v>260</v>
      </c>
      <c r="C10339" t="s">
        <v>237</v>
      </c>
      <c r="D10339" t="s">
        <v>677</v>
      </c>
      <c r="E10339" t="s">
        <v>6797</v>
      </c>
      <c r="F10339" t="s">
        <v>11596</v>
      </c>
      <c r="G10339" t="s">
        <v>11596</v>
      </c>
      <c r="H10339">
        <v>0.6976</v>
      </c>
      <c r="I10339" t="s">
        <v>265</v>
      </c>
      <c r="J10339" t="s">
        <v>242</v>
      </c>
      <c r="K10339" t="s">
        <v>243</v>
      </c>
      <c r="L10339" t="s">
        <v>244</v>
      </c>
      <c r="M10339">
        <v>0</v>
      </c>
      <c r="N10339">
        <v>0.6976</v>
      </c>
      <c r="O10339" t="s">
        <v>446</v>
      </c>
      <c r="P10339" t="s">
        <v>18149</v>
      </c>
      <c r="Q10339" t="s">
        <v>681</v>
      </c>
      <c r="R10339" t="s">
        <v>18150</v>
      </c>
      <c r="S10339" t="s">
        <v>270</v>
      </c>
      <c r="T10339" t="b">
        <v>1</v>
      </c>
    </row>
    <row r="10340" spans="1:20" x14ac:dyDescent="0.25">
      <c r="A10340" t="s">
        <v>259</v>
      </c>
      <c r="B10340" t="s">
        <v>260</v>
      </c>
      <c r="C10340" t="s">
        <v>294</v>
      </c>
      <c r="D10340" t="s">
        <v>677</v>
      </c>
      <c r="E10340" t="s">
        <v>6797</v>
      </c>
      <c r="F10340" t="s">
        <v>11596</v>
      </c>
      <c r="G10340" t="s">
        <v>11596</v>
      </c>
      <c r="H10340">
        <v>0.4032</v>
      </c>
      <c r="I10340" t="s">
        <v>265</v>
      </c>
      <c r="J10340" t="s">
        <v>242</v>
      </c>
      <c r="K10340" t="s">
        <v>243</v>
      </c>
      <c r="L10340" t="s">
        <v>244</v>
      </c>
      <c r="M10340">
        <v>0</v>
      </c>
      <c r="N10340">
        <v>0.4032</v>
      </c>
      <c r="O10340" t="s">
        <v>310</v>
      </c>
      <c r="P10340" t="s">
        <v>18149</v>
      </c>
      <c r="Q10340" t="s">
        <v>681</v>
      </c>
      <c r="R10340" t="s">
        <v>18150</v>
      </c>
      <c r="S10340" t="s">
        <v>270</v>
      </c>
      <c r="T10340" t="b">
        <v>1</v>
      </c>
    </row>
    <row r="10341" spans="1:20" x14ac:dyDescent="0.25">
      <c r="A10341" t="s">
        <v>236</v>
      </c>
      <c r="B10341" t="s">
        <v>236</v>
      </c>
      <c r="C10341" t="s">
        <v>237</v>
      </c>
      <c r="D10341" t="s">
        <v>566</v>
      </c>
      <c r="E10341" t="s">
        <v>251</v>
      </c>
      <c r="F10341" t="s">
        <v>459</v>
      </c>
      <c r="G10341" t="s">
        <v>2267</v>
      </c>
      <c r="H10341">
        <v>0.03</v>
      </c>
      <c r="I10341" t="s">
        <v>241</v>
      </c>
      <c r="J10341" t="s">
        <v>242</v>
      </c>
      <c r="K10341" t="s">
        <v>243</v>
      </c>
      <c r="L10341" t="s">
        <v>244</v>
      </c>
      <c r="M10341">
        <v>0</v>
      </c>
      <c r="N10341">
        <v>0.03</v>
      </c>
      <c r="O10341" t="s">
        <v>255</v>
      </c>
      <c r="P10341" t="s">
        <v>18151</v>
      </c>
      <c r="Q10341" t="s">
        <v>571</v>
      </c>
      <c r="R10341" t="s">
        <v>1814</v>
      </c>
      <c r="S10341" t="s">
        <v>249</v>
      </c>
      <c r="T10341" t="b">
        <v>1</v>
      </c>
    </row>
    <row r="10342" spans="1:20" x14ac:dyDescent="0.25">
      <c r="A10342" t="s">
        <v>259</v>
      </c>
      <c r="B10342" t="s">
        <v>260</v>
      </c>
      <c r="C10342" t="s">
        <v>237</v>
      </c>
      <c r="D10342" t="s">
        <v>2258</v>
      </c>
      <c r="E10342" t="s">
        <v>3957</v>
      </c>
      <c r="F10342" t="s">
        <v>14804</v>
      </c>
      <c r="G10342" t="s">
        <v>18152</v>
      </c>
      <c r="H10342">
        <v>0.504</v>
      </c>
      <c r="I10342" t="s">
        <v>265</v>
      </c>
      <c r="J10342" t="s">
        <v>242</v>
      </c>
      <c r="K10342" t="s">
        <v>243</v>
      </c>
      <c r="L10342" t="s">
        <v>244</v>
      </c>
      <c r="M10342">
        <v>0</v>
      </c>
      <c r="N10342">
        <v>0.504</v>
      </c>
      <c r="O10342" t="s">
        <v>952</v>
      </c>
      <c r="P10342" t="s">
        <v>16303</v>
      </c>
      <c r="Q10342" t="s">
        <v>2263</v>
      </c>
      <c r="R10342" t="s">
        <v>18153</v>
      </c>
      <c r="S10342" t="s">
        <v>270</v>
      </c>
      <c r="T10342" t="b">
        <v>1</v>
      </c>
    </row>
    <row r="10343" spans="1:20" x14ac:dyDescent="0.25">
      <c r="A10343" t="s">
        <v>259</v>
      </c>
      <c r="B10343" t="s">
        <v>260</v>
      </c>
      <c r="C10343" t="s">
        <v>294</v>
      </c>
      <c r="D10343" t="s">
        <v>2258</v>
      </c>
      <c r="E10343" t="s">
        <v>3957</v>
      </c>
      <c r="F10343" t="s">
        <v>14804</v>
      </c>
      <c r="G10343" t="s">
        <v>18152</v>
      </c>
      <c r="H10343">
        <v>0.29299999999999998</v>
      </c>
      <c r="I10343" t="s">
        <v>265</v>
      </c>
      <c r="J10343" t="s">
        <v>242</v>
      </c>
      <c r="K10343" t="s">
        <v>243</v>
      </c>
      <c r="L10343" t="s">
        <v>244</v>
      </c>
      <c r="M10343">
        <v>0</v>
      </c>
      <c r="N10343">
        <v>0.29299999999999998</v>
      </c>
      <c r="O10343" t="s">
        <v>1364</v>
      </c>
      <c r="P10343" t="s">
        <v>16303</v>
      </c>
      <c r="Q10343" t="s">
        <v>2263</v>
      </c>
      <c r="R10343" t="s">
        <v>18153</v>
      </c>
      <c r="S10343" t="s">
        <v>270</v>
      </c>
      <c r="T10343" t="b">
        <v>1</v>
      </c>
    </row>
    <row r="10344" spans="1:20" x14ac:dyDescent="0.25">
      <c r="A10344" t="s">
        <v>259</v>
      </c>
      <c r="B10344" t="s">
        <v>260</v>
      </c>
      <c r="C10344" t="s">
        <v>237</v>
      </c>
      <c r="D10344" t="s">
        <v>2524</v>
      </c>
      <c r="E10344" t="s">
        <v>4139</v>
      </c>
      <c r="F10344" t="s">
        <v>14042</v>
      </c>
      <c r="G10344" t="s">
        <v>14042</v>
      </c>
      <c r="H10344">
        <v>0.94</v>
      </c>
      <c r="I10344" t="s">
        <v>265</v>
      </c>
      <c r="J10344" t="s">
        <v>242</v>
      </c>
      <c r="K10344" t="s">
        <v>243</v>
      </c>
      <c r="L10344" t="s">
        <v>244</v>
      </c>
      <c r="M10344">
        <v>0</v>
      </c>
      <c r="N10344">
        <v>0.94</v>
      </c>
      <c r="O10344" t="s">
        <v>386</v>
      </c>
      <c r="P10344" t="s">
        <v>18154</v>
      </c>
      <c r="Q10344" t="s">
        <v>2528</v>
      </c>
      <c r="R10344" t="s">
        <v>18155</v>
      </c>
      <c r="S10344" t="s">
        <v>270</v>
      </c>
      <c r="T10344" t="b">
        <v>1</v>
      </c>
    </row>
    <row r="10345" spans="1:20" x14ac:dyDescent="0.25">
      <c r="A10345" t="s">
        <v>259</v>
      </c>
      <c r="B10345" t="s">
        <v>260</v>
      </c>
      <c r="C10345" t="s">
        <v>294</v>
      </c>
      <c r="D10345" t="s">
        <v>2524</v>
      </c>
      <c r="E10345" t="s">
        <v>4139</v>
      </c>
      <c r="F10345" t="s">
        <v>14042</v>
      </c>
      <c r="G10345" t="s">
        <v>14042</v>
      </c>
      <c r="H10345">
        <v>0.24199999999999999</v>
      </c>
      <c r="I10345" t="s">
        <v>265</v>
      </c>
      <c r="J10345" t="s">
        <v>242</v>
      </c>
      <c r="K10345" t="s">
        <v>243</v>
      </c>
      <c r="L10345" t="s">
        <v>244</v>
      </c>
      <c r="M10345">
        <v>0</v>
      </c>
      <c r="N10345">
        <v>0.24199999999999999</v>
      </c>
      <c r="O10345" t="s">
        <v>1336</v>
      </c>
      <c r="P10345" t="s">
        <v>18154</v>
      </c>
      <c r="Q10345" t="s">
        <v>2528</v>
      </c>
      <c r="R10345" t="s">
        <v>18155</v>
      </c>
      <c r="S10345" t="s">
        <v>270</v>
      </c>
      <c r="T10345" t="b">
        <v>1</v>
      </c>
    </row>
    <row r="10346" spans="1:20" x14ac:dyDescent="0.25">
      <c r="A10346" t="s">
        <v>236</v>
      </c>
      <c r="B10346" t="s">
        <v>236</v>
      </c>
      <c r="C10346" t="s">
        <v>237</v>
      </c>
      <c r="D10346" t="s">
        <v>566</v>
      </c>
      <c r="F10346" t="s">
        <v>302</v>
      </c>
      <c r="G10346" t="s">
        <v>1053</v>
      </c>
      <c r="H10346">
        <v>0</v>
      </c>
      <c r="I10346" t="s">
        <v>254</v>
      </c>
      <c r="J10346" t="s">
        <v>242</v>
      </c>
      <c r="K10346" t="s">
        <v>243</v>
      </c>
      <c r="L10346" t="s">
        <v>244</v>
      </c>
      <c r="M10346">
        <v>0</v>
      </c>
      <c r="N10346">
        <v>0</v>
      </c>
      <c r="O10346" t="s">
        <v>4331</v>
      </c>
      <c r="P10346" t="s">
        <v>4332</v>
      </c>
      <c r="Q10346" t="s">
        <v>571</v>
      </c>
      <c r="R10346" t="s">
        <v>3646</v>
      </c>
      <c r="S10346" t="s">
        <v>249</v>
      </c>
      <c r="T10346" t="b">
        <v>0</v>
      </c>
    </row>
    <row r="10347" spans="1:20" x14ac:dyDescent="0.25">
      <c r="A10347" t="s">
        <v>259</v>
      </c>
      <c r="B10347" t="s">
        <v>260</v>
      </c>
      <c r="C10347" t="s">
        <v>237</v>
      </c>
      <c r="D10347" t="s">
        <v>3581</v>
      </c>
      <c r="E10347" t="s">
        <v>3754</v>
      </c>
      <c r="F10347" t="s">
        <v>3755</v>
      </c>
      <c r="G10347" t="s">
        <v>3756</v>
      </c>
      <c r="H10347">
        <v>4.7960000000000003</v>
      </c>
      <c r="I10347" t="s">
        <v>265</v>
      </c>
      <c r="J10347" t="s">
        <v>242</v>
      </c>
      <c r="K10347" t="s">
        <v>243</v>
      </c>
      <c r="L10347" t="s">
        <v>244</v>
      </c>
      <c r="M10347">
        <v>0</v>
      </c>
      <c r="N10347">
        <v>4.7960000000000003</v>
      </c>
      <c r="O10347" t="s">
        <v>324</v>
      </c>
      <c r="P10347" t="s">
        <v>18156</v>
      </c>
      <c r="Q10347" t="s">
        <v>3586</v>
      </c>
      <c r="R10347" t="s">
        <v>18157</v>
      </c>
      <c r="S10347" t="s">
        <v>270</v>
      </c>
      <c r="T10347" t="b">
        <v>1</v>
      </c>
    </row>
    <row r="10348" spans="1:20" x14ac:dyDescent="0.25">
      <c r="A10348" t="s">
        <v>259</v>
      </c>
      <c r="B10348" t="s">
        <v>260</v>
      </c>
      <c r="C10348" t="s">
        <v>294</v>
      </c>
      <c r="D10348" t="s">
        <v>3581</v>
      </c>
      <c r="E10348" t="s">
        <v>3754</v>
      </c>
      <c r="F10348" t="s">
        <v>3755</v>
      </c>
      <c r="G10348" t="s">
        <v>3756</v>
      </c>
      <c r="H10348">
        <v>1.4410000000000001</v>
      </c>
      <c r="I10348" t="s">
        <v>265</v>
      </c>
      <c r="J10348" t="s">
        <v>242</v>
      </c>
      <c r="K10348" t="s">
        <v>243</v>
      </c>
      <c r="L10348" t="s">
        <v>244</v>
      </c>
      <c r="M10348">
        <v>0</v>
      </c>
      <c r="N10348">
        <v>1.4410000000000001</v>
      </c>
      <c r="O10348" t="s">
        <v>324</v>
      </c>
      <c r="P10348" t="s">
        <v>18156</v>
      </c>
      <c r="Q10348" t="s">
        <v>3586</v>
      </c>
      <c r="R10348" t="s">
        <v>18157</v>
      </c>
      <c r="S10348" t="s">
        <v>270</v>
      </c>
      <c r="T10348" t="b">
        <v>1</v>
      </c>
    </row>
    <row r="10349" spans="1:20" x14ac:dyDescent="0.25">
      <c r="A10349" t="s">
        <v>236</v>
      </c>
      <c r="B10349" t="s">
        <v>236</v>
      </c>
      <c r="C10349" t="s">
        <v>237</v>
      </c>
      <c r="D10349" t="s">
        <v>392</v>
      </c>
      <c r="F10349" t="s">
        <v>1562</v>
      </c>
      <c r="G10349" t="s">
        <v>792</v>
      </c>
      <c r="H10349">
        <v>4.0000000000000001E-3</v>
      </c>
      <c r="I10349" t="s">
        <v>254</v>
      </c>
      <c r="J10349" t="s">
        <v>242</v>
      </c>
      <c r="K10349" t="s">
        <v>243</v>
      </c>
      <c r="L10349" t="s">
        <v>244</v>
      </c>
      <c r="M10349">
        <v>0</v>
      </c>
      <c r="N10349">
        <v>4.0000000000000001E-3</v>
      </c>
      <c r="O10349" t="s">
        <v>793</v>
      </c>
      <c r="P10349" t="s">
        <v>794</v>
      </c>
      <c r="Q10349" t="s">
        <v>397</v>
      </c>
      <c r="R10349" t="s">
        <v>1565</v>
      </c>
      <c r="S10349" t="s">
        <v>249</v>
      </c>
      <c r="T10349" t="b">
        <v>0</v>
      </c>
    </row>
    <row r="10350" spans="1:20" x14ac:dyDescent="0.25">
      <c r="A10350" t="s">
        <v>259</v>
      </c>
      <c r="B10350" t="s">
        <v>260</v>
      </c>
      <c r="C10350" t="s">
        <v>237</v>
      </c>
      <c r="D10350" t="s">
        <v>280</v>
      </c>
      <c r="E10350" t="s">
        <v>2100</v>
      </c>
      <c r="F10350" t="s">
        <v>2101</v>
      </c>
      <c r="G10350" t="s">
        <v>2101</v>
      </c>
      <c r="H10350">
        <v>0.31440000000000001</v>
      </c>
      <c r="I10350" t="s">
        <v>265</v>
      </c>
      <c r="J10350" t="s">
        <v>242</v>
      </c>
      <c r="K10350" t="s">
        <v>243</v>
      </c>
      <c r="L10350" t="s">
        <v>244</v>
      </c>
      <c r="M10350">
        <v>0</v>
      </c>
      <c r="N10350">
        <v>0.31440000000000001</v>
      </c>
      <c r="O10350" t="s">
        <v>1258</v>
      </c>
      <c r="P10350" t="s">
        <v>18158</v>
      </c>
      <c r="Q10350" t="s">
        <v>285</v>
      </c>
      <c r="R10350" t="s">
        <v>18159</v>
      </c>
      <c r="S10350" t="s">
        <v>270</v>
      </c>
      <c r="T10350" t="b">
        <v>1</v>
      </c>
    </row>
    <row r="10351" spans="1:20" x14ac:dyDescent="0.25">
      <c r="A10351" t="s">
        <v>259</v>
      </c>
      <c r="B10351" t="s">
        <v>260</v>
      </c>
      <c r="C10351" t="s">
        <v>237</v>
      </c>
      <c r="D10351" t="s">
        <v>980</v>
      </c>
      <c r="E10351" t="s">
        <v>2668</v>
      </c>
      <c r="F10351" t="s">
        <v>6250</v>
      </c>
      <c r="G10351" t="s">
        <v>6251</v>
      </c>
      <c r="H10351">
        <v>2.4060000000000001</v>
      </c>
      <c r="I10351" t="s">
        <v>265</v>
      </c>
      <c r="J10351" t="s">
        <v>242</v>
      </c>
      <c r="K10351" t="s">
        <v>243</v>
      </c>
      <c r="L10351" t="s">
        <v>244</v>
      </c>
      <c r="M10351">
        <v>0</v>
      </c>
      <c r="N10351">
        <v>2.4060000000000001</v>
      </c>
      <c r="O10351" t="s">
        <v>952</v>
      </c>
      <c r="P10351" t="s">
        <v>13354</v>
      </c>
      <c r="Q10351" t="s">
        <v>985</v>
      </c>
      <c r="R10351" t="s">
        <v>18160</v>
      </c>
      <c r="S10351" t="s">
        <v>270</v>
      </c>
      <c r="T10351" t="b">
        <v>1</v>
      </c>
    </row>
    <row r="10352" spans="1:20" x14ac:dyDescent="0.25">
      <c r="A10352" t="s">
        <v>259</v>
      </c>
      <c r="B10352" t="s">
        <v>260</v>
      </c>
      <c r="C10352" t="s">
        <v>294</v>
      </c>
      <c r="D10352" t="s">
        <v>980</v>
      </c>
      <c r="E10352" t="s">
        <v>2668</v>
      </c>
      <c r="F10352" t="s">
        <v>6250</v>
      </c>
      <c r="G10352" t="s">
        <v>6251</v>
      </c>
      <c r="H10352">
        <v>0.61399999999999999</v>
      </c>
      <c r="I10352" t="s">
        <v>265</v>
      </c>
      <c r="J10352" t="s">
        <v>242</v>
      </c>
      <c r="K10352" t="s">
        <v>243</v>
      </c>
      <c r="L10352" t="s">
        <v>244</v>
      </c>
      <c r="M10352">
        <v>0</v>
      </c>
      <c r="N10352">
        <v>0.61399999999999999</v>
      </c>
      <c r="O10352" t="s">
        <v>952</v>
      </c>
      <c r="P10352" t="s">
        <v>13354</v>
      </c>
      <c r="Q10352" t="s">
        <v>985</v>
      </c>
      <c r="R10352" t="s">
        <v>18160</v>
      </c>
      <c r="S10352" t="s">
        <v>270</v>
      </c>
      <c r="T10352" t="b">
        <v>1</v>
      </c>
    </row>
    <row r="10353" spans="1:20" x14ac:dyDescent="0.25">
      <c r="A10353" t="s">
        <v>236</v>
      </c>
      <c r="B10353" t="s">
        <v>236</v>
      </c>
      <c r="C10353" t="s">
        <v>237</v>
      </c>
      <c r="D10353" t="s">
        <v>362</v>
      </c>
      <c r="F10353" t="s">
        <v>1819</v>
      </c>
      <c r="G10353" t="s">
        <v>6146</v>
      </c>
      <c r="H10353">
        <v>3.6000000000000002E-4</v>
      </c>
      <c r="I10353" t="s">
        <v>254</v>
      </c>
      <c r="J10353" t="s">
        <v>242</v>
      </c>
      <c r="K10353" t="s">
        <v>243</v>
      </c>
      <c r="L10353" t="s">
        <v>244</v>
      </c>
      <c r="M10353">
        <v>0</v>
      </c>
      <c r="N10353">
        <v>3.6000000000000002E-4</v>
      </c>
      <c r="O10353" t="s">
        <v>365</v>
      </c>
      <c r="P10353" t="s">
        <v>6193</v>
      </c>
      <c r="Q10353" t="s">
        <v>367</v>
      </c>
      <c r="R10353" t="s">
        <v>1821</v>
      </c>
      <c r="S10353" t="s">
        <v>249</v>
      </c>
      <c r="T10353" t="b">
        <v>0</v>
      </c>
    </row>
    <row r="10354" spans="1:20" x14ac:dyDescent="0.25">
      <c r="A10354" t="s">
        <v>259</v>
      </c>
      <c r="B10354" t="s">
        <v>260</v>
      </c>
      <c r="C10354" t="s">
        <v>237</v>
      </c>
      <c r="D10354" t="s">
        <v>956</v>
      </c>
      <c r="E10354" t="s">
        <v>6369</v>
      </c>
      <c r="F10354" t="s">
        <v>8044</v>
      </c>
      <c r="G10354" t="s">
        <v>8044</v>
      </c>
      <c r="H10354">
        <v>0.378</v>
      </c>
      <c r="I10354" t="s">
        <v>265</v>
      </c>
      <c r="J10354" t="s">
        <v>242</v>
      </c>
      <c r="K10354" t="s">
        <v>243</v>
      </c>
      <c r="L10354" t="s">
        <v>244</v>
      </c>
      <c r="M10354">
        <v>0</v>
      </c>
      <c r="N10354">
        <v>0.378</v>
      </c>
      <c r="O10354" t="s">
        <v>324</v>
      </c>
      <c r="P10354" t="s">
        <v>18161</v>
      </c>
      <c r="Q10354" t="s">
        <v>960</v>
      </c>
      <c r="R10354" t="s">
        <v>18162</v>
      </c>
      <c r="S10354" t="s">
        <v>270</v>
      </c>
      <c r="T10354" t="b">
        <v>1</v>
      </c>
    </row>
    <row r="10355" spans="1:20" x14ac:dyDescent="0.25">
      <c r="A10355" t="s">
        <v>259</v>
      </c>
      <c r="B10355" t="s">
        <v>260</v>
      </c>
      <c r="C10355" t="s">
        <v>294</v>
      </c>
      <c r="D10355" t="s">
        <v>956</v>
      </c>
      <c r="E10355" t="s">
        <v>6369</v>
      </c>
      <c r="F10355" t="s">
        <v>8044</v>
      </c>
      <c r="G10355" t="s">
        <v>8044</v>
      </c>
      <c r="H10355">
        <v>0.115</v>
      </c>
      <c r="I10355" t="s">
        <v>265</v>
      </c>
      <c r="J10355" t="s">
        <v>242</v>
      </c>
      <c r="K10355" t="s">
        <v>243</v>
      </c>
      <c r="L10355" t="s">
        <v>244</v>
      </c>
      <c r="M10355">
        <v>0</v>
      </c>
      <c r="N10355">
        <v>0.115</v>
      </c>
      <c r="O10355" t="s">
        <v>324</v>
      </c>
      <c r="P10355" t="s">
        <v>18161</v>
      </c>
      <c r="Q10355" t="s">
        <v>960</v>
      </c>
      <c r="R10355" t="s">
        <v>18162</v>
      </c>
      <c r="S10355" t="s">
        <v>270</v>
      </c>
      <c r="T10355" t="b">
        <v>1</v>
      </c>
    </row>
    <row r="10356" spans="1:20" x14ac:dyDescent="0.25">
      <c r="A10356" t="s">
        <v>236</v>
      </c>
      <c r="B10356" t="s">
        <v>236</v>
      </c>
      <c r="C10356" t="s">
        <v>237</v>
      </c>
      <c r="D10356" t="s">
        <v>552</v>
      </c>
      <c r="F10356" t="s">
        <v>2808</v>
      </c>
      <c r="G10356" t="s">
        <v>18163</v>
      </c>
      <c r="H10356">
        <v>0.12</v>
      </c>
      <c r="I10356" t="s">
        <v>492</v>
      </c>
      <c r="J10356" t="s">
        <v>242</v>
      </c>
      <c r="K10356" t="s">
        <v>243</v>
      </c>
      <c r="L10356" t="s">
        <v>244</v>
      </c>
      <c r="M10356">
        <v>0</v>
      </c>
      <c r="N10356">
        <v>0.12</v>
      </c>
      <c r="O10356" t="s">
        <v>590</v>
      </c>
      <c r="P10356" t="s">
        <v>18164</v>
      </c>
      <c r="Q10356" t="s">
        <v>556</v>
      </c>
      <c r="R10356" t="s">
        <v>2811</v>
      </c>
      <c r="S10356" t="s">
        <v>249</v>
      </c>
      <c r="T10356" t="b">
        <v>1</v>
      </c>
    </row>
    <row r="10357" spans="1:20" x14ac:dyDescent="0.25">
      <c r="A10357" t="s">
        <v>236</v>
      </c>
      <c r="B10357" t="s">
        <v>236</v>
      </c>
      <c r="C10357" t="s">
        <v>237</v>
      </c>
      <c r="D10357" t="s">
        <v>1246</v>
      </c>
      <c r="F10357" t="s">
        <v>559</v>
      </c>
      <c r="G10357" t="s">
        <v>5049</v>
      </c>
      <c r="H10357">
        <v>0.2</v>
      </c>
      <c r="I10357" t="s">
        <v>341</v>
      </c>
      <c r="J10357" t="s">
        <v>242</v>
      </c>
      <c r="K10357" t="s">
        <v>243</v>
      </c>
      <c r="L10357" t="s">
        <v>244</v>
      </c>
      <c r="M10357">
        <v>0</v>
      </c>
      <c r="N10357">
        <v>0.2</v>
      </c>
      <c r="O10357" t="s">
        <v>1248</v>
      </c>
      <c r="P10357" t="s">
        <v>18165</v>
      </c>
      <c r="Q10357" t="s">
        <v>1250</v>
      </c>
      <c r="R10357" t="s">
        <v>1251</v>
      </c>
      <c r="S10357" t="s">
        <v>249</v>
      </c>
      <c r="T10357" t="b">
        <v>1</v>
      </c>
    </row>
    <row r="10358" spans="1:20" x14ac:dyDescent="0.25">
      <c r="A10358" t="s">
        <v>259</v>
      </c>
      <c r="B10358" t="s">
        <v>382</v>
      </c>
      <c r="C10358" t="s">
        <v>237</v>
      </c>
      <c r="D10358" t="s">
        <v>3015</v>
      </c>
      <c r="E10358" t="s">
        <v>2137</v>
      </c>
      <c r="F10358" t="s">
        <v>8011</v>
      </c>
      <c r="G10358" t="s">
        <v>8011</v>
      </c>
      <c r="H10358">
        <v>3.1739999999999999</v>
      </c>
      <c r="I10358" t="s">
        <v>265</v>
      </c>
      <c r="J10358" t="s">
        <v>242</v>
      </c>
      <c r="K10358" t="s">
        <v>243</v>
      </c>
      <c r="L10358" t="s">
        <v>244</v>
      </c>
      <c r="M10358">
        <v>0</v>
      </c>
      <c r="N10358">
        <v>3.1739999999999999</v>
      </c>
      <c r="O10358" t="s">
        <v>324</v>
      </c>
      <c r="P10358" t="s">
        <v>18166</v>
      </c>
      <c r="Q10358" t="s">
        <v>3019</v>
      </c>
      <c r="R10358" t="s">
        <v>18167</v>
      </c>
      <c r="S10358" t="s">
        <v>390</v>
      </c>
      <c r="T10358" t="b">
        <v>1</v>
      </c>
    </row>
    <row r="10359" spans="1:20" x14ac:dyDescent="0.25">
      <c r="A10359" t="s">
        <v>259</v>
      </c>
      <c r="B10359" t="s">
        <v>382</v>
      </c>
      <c r="C10359" t="s">
        <v>294</v>
      </c>
      <c r="D10359" t="s">
        <v>3015</v>
      </c>
      <c r="E10359" t="s">
        <v>2137</v>
      </c>
      <c r="F10359" t="s">
        <v>8011</v>
      </c>
      <c r="G10359" t="s">
        <v>8011</v>
      </c>
      <c r="H10359">
        <v>0.998</v>
      </c>
      <c r="I10359" t="s">
        <v>265</v>
      </c>
      <c r="J10359" t="s">
        <v>242</v>
      </c>
      <c r="K10359" t="s">
        <v>243</v>
      </c>
      <c r="L10359" t="s">
        <v>244</v>
      </c>
      <c r="M10359">
        <v>0</v>
      </c>
      <c r="N10359">
        <v>0.998</v>
      </c>
      <c r="O10359" t="s">
        <v>324</v>
      </c>
      <c r="P10359" t="s">
        <v>18166</v>
      </c>
      <c r="Q10359" t="s">
        <v>3019</v>
      </c>
      <c r="R10359" t="s">
        <v>18167</v>
      </c>
      <c r="S10359" t="s">
        <v>390</v>
      </c>
      <c r="T10359" t="b">
        <v>1</v>
      </c>
    </row>
    <row r="10360" spans="1:20" x14ac:dyDescent="0.25">
      <c r="A10360" t="s">
        <v>259</v>
      </c>
      <c r="B10360" t="s">
        <v>260</v>
      </c>
      <c r="C10360" t="s">
        <v>237</v>
      </c>
      <c r="D10360" t="s">
        <v>3581</v>
      </c>
      <c r="E10360" t="s">
        <v>1572</v>
      </c>
      <c r="F10360" t="s">
        <v>12511</v>
      </c>
      <c r="G10360" t="s">
        <v>12512</v>
      </c>
      <c r="H10360">
        <v>0.69799999999999995</v>
      </c>
      <c r="I10360" t="s">
        <v>265</v>
      </c>
      <c r="J10360" t="s">
        <v>242</v>
      </c>
      <c r="K10360" t="s">
        <v>243</v>
      </c>
      <c r="L10360" t="s">
        <v>244</v>
      </c>
      <c r="M10360">
        <v>0</v>
      </c>
      <c r="N10360">
        <v>0.69799999999999995</v>
      </c>
      <c r="O10360" t="s">
        <v>324</v>
      </c>
      <c r="P10360" t="s">
        <v>18168</v>
      </c>
      <c r="Q10360" t="s">
        <v>3586</v>
      </c>
      <c r="R10360" t="s">
        <v>18169</v>
      </c>
      <c r="S10360" t="s">
        <v>270</v>
      </c>
      <c r="T10360" t="b">
        <v>1</v>
      </c>
    </row>
    <row r="10361" spans="1:20" x14ac:dyDescent="0.25">
      <c r="A10361" t="s">
        <v>259</v>
      </c>
      <c r="B10361" t="s">
        <v>260</v>
      </c>
      <c r="C10361" t="s">
        <v>294</v>
      </c>
      <c r="D10361" t="s">
        <v>3581</v>
      </c>
      <c r="E10361" t="s">
        <v>1572</v>
      </c>
      <c r="F10361" t="s">
        <v>12511</v>
      </c>
      <c r="G10361" t="s">
        <v>12512</v>
      </c>
      <c r="H10361">
        <v>0.20200000000000001</v>
      </c>
      <c r="I10361" t="s">
        <v>265</v>
      </c>
      <c r="J10361" t="s">
        <v>242</v>
      </c>
      <c r="K10361" t="s">
        <v>243</v>
      </c>
      <c r="L10361" t="s">
        <v>244</v>
      </c>
      <c r="M10361">
        <v>0</v>
      </c>
      <c r="N10361">
        <v>0.20200000000000001</v>
      </c>
      <c r="O10361" t="s">
        <v>324</v>
      </c>
      <c r="P10361" t="s">
        <v>18168</v>
      </c>
      <c r="Q10361" t="s">
        <v>3586</v>
      </c>
      <c r="R10361" t="s">
        <v>18169</v>
      </c>
      <c r="S10361" t="s">
        <v>270</v>
      </c>
      <c r="T10361" t="b">
        <v>1</v>
      </c>
    </row>
    <row r="10362" spans="1:20" x14ac:dyDescent="0.25">
      <c r="A10362" t="s">
        <v>259</v>
      </c>
      <c r="B10362" t="s">
        <v>260</v>
      </c>
      <c r="C10362" t="s">
        <v>237</v>
      </c>
      <c r="D10362" t="s">
        <v>4798</v>
      </c>
      <c r="E10362" t="s">
        <v>4639</v>
      </c>
      <c r="F10362" t="s">
        <v>18170</v>
      </c>
      <c r="G10362" t="s">
        <v>18170</v>
      </c>
      <c r="H10362">
        <v>9.6000000000000002E-2</v>
      </c>
      <c r="I10362" t="s">
        <v>265</v>
      </c>
      <c r="J10362" t="s">
        <v>242</v>
      </c>
      <c r="K10362" t="s">
        <v>243</v>
      </c>
      <c r="L10362" t="s">
        <v>244</v>
      </c>
      <c r="M10362">
        <v>0</v>
      </c>
      <c r="N10362">
        <v>9.6000000000000002E-2</v>
      </c>
      <c r="O10362" t="s">
        <v>652</v>
      </c>
      <c r="P10362" t="s">
        <v>14616</v>
      </c>
      <c r="Q10362" t="s">
        <v>4800</v>
      </c>
      <c r="R10362" t="s">
        <v>18171</v>
      </c>
      <c r="S10362" t="s">
        <v>270</v>
      </c>
      <c r="T10362" t="b">
        <v>0</v>
      </c>
    </row>
    <row r="10363" spans="1:20" x14ac:dyDescent="0.25">
      <c r="A10363" t="s">
        <v>259</v>
      </c>
      <c r="B10363" t="s">
        <v>260</v>
      </c>
      <c r="C10363" t="s">
        <v>336</v>
      </c>
      <c r="D10363" t="s">
        <v>4798</v>
      </c>
      <c r="E10363" t="s">
        <v>4639</v>
      </c>
      <c r="F10363" t="s">
        <v>18170</v>
      </c>
      <c r="G10363" t="s">
        <v>18170</v>
      </c>
      <c r="H10363">
        <v>501</v>
      </c>
      <c r="I10363" t="s">
        <v>265</v>
      </c>
      <c r="J10363" t="s">
        <v>242</v>
      </c>
      <c r="K10363" t="s">
        <v>243</v>
      </c>
      <c r="L10363" t="s">
        <v>244</v>
      </c>
      <c r="M10363">
        <v>0</v>
      </c>
      <c r="N10363">
        <v>501</v>
      </c>
      <c r="O10363" t="s">
        <v>652</v>
      </c>
      <c r="P10363" t="s">
        <v>14616</v>
      </c>
      <c r="Q10363" t="s">
        <v>4800</v>
      </c>
      <c r="R10363" t="s">
        <v>18172</v>
      </c>
      <c r="S10363" t="s">
        <v>270</v>
      </c>
      <c r="T10363" t="b">
        <v>0</v>
      </c>
    </row>
    <row r="10364" spans="1:20" x14ac:dyDescent="0.25">
      <c r="A10364" t="s">
        <v>259</v>
      </c>
      <c r="B10364" t="s">
        <v>260</v>
      </c>
      <c r="C10364" t="s">
        <v>336</v>
      </c>
      <c r="D10364" t="s">
        <v>4798</v>
      </c>
      <c r="E10364" t="s">
        <v>4639</v>
      </c>
      <c r="F10364" t="s">
        <v>18170</v>
      </c>
      <c r="G10364" t="s">
        <v>18170</v>
      </c>
      <c r="H10364">
        <v>968</v>
      </c>
      <c r="I10364" t="s">
        <v>265</v>
      </c>
      <c r="J10364" t="s">
        <v>242</v>
      </c>
      <c r="K10364" t="s">
        <v>243</v>
      </c>
      <c r="L10364" t="s">
        <v>244</v>
      </c>
      <c r="M10364">
        <v>0</v>
      </c>
      <c r="N10364">
        <v>968</v>
      </c>
      <c r="O10364" t="s">
        <v>652</v>
      </c>
      <c r="P10364" t="s">
        <v>14616</v>
      </c>
      <c r="Q10364" t="s">
        <v>4800</v>
      </c>
      <c r="R10364" t="s">
        <v>18173</v>
      </c>
      <c r="S10364" t="s">
        <v>270</v>
      </c>
      <c r="T10364" t="b">
        <v>0</v>
      </c>
    </row>
    <row r="10365" spans="1:20" x14ac:dyDescent="0.25">
      <c r="A10365" t="s">
        <v>259</v>
      </c>
      <c r="B10365" t="s">
        <v>260</v>
      </c>
      <c r="C10365" t="s">
        <v>237</v>
      </c>
      <c r="D10365" t="s">
        <v>875</v>
      </c>
      <c r="E10365" t="s">
        <v>3121</v>
      </c>
      <c r="F10365" t="s">
        <v>15830</v>
      </c>
      <c r="G10365" t="s">
        <v>15830</v>
      </c>
      <c r="H10365">
        <v>5.4188000000000001</v>
      </c>
      <c r="I10365" t="s">
        <v>265</v>
      </c>
      <c r="J10365" t="s">
        <v>242</v>
      </c>
      <c r="K10365" t="s">
        <v>243</v>
      </c>
      <c r="L10365" t="s">
        <v>244</v>
      </c>
      <c r="M10365">
        <v>0</v>
      </c>
      <c r="N10365">
        <v>5.4188000000000001</v>
      </c>
      <c r="O10365" t="s">
        <v>298</v>
      </c>
      <c r="P10365" t="s">
        <v>18174</v>
      </c>
      <c r="Q10365" t="s">
        <v>879</v>
      </c>
      <c r="R10365" t="s">
        <v>18175</v>
      </c>
      <c r="S10365" t="s">
        <v>270</v>
      </c>
      <c r="T10365" t="b">
        <v>1</v>
      </c>
    </row>
    <row r="10366" spans="1:20" x14ac:dyDescent="0.25">
      <c r="A10366" t="s">
        <v>259</v>
      </c>
      <c r="B10366" t="s">
        <v>260</v>
      </c>
      <c r="C10366" t="s">
        <v>294</v>
      </c>
      <c r="D10366" t="s">
        <v>875</v>
      </c>
      <c r="E10366" t="s">
        <v>3121</v>
      </c>
      <c r="F10366" t="s">
        <v>15830</v>
      </c>
      <c r="G10366" t="s">
        <v>15830</v>
      </c>
      <c r="H10366">
        <v>4.4619999999999997</v>
      </c>
      <c r="I10366" t="s">
        <v>265</v>
      </c>
      <c r="J10366" t="s">
        <v>242</v>
      </c>
      <c r="K10366" t="s">
        <v>243</v>
      </c>
      <c r="L10366" t="s">
        <v>244</v>
      </c>
      <c r="M10366">
        <v>0</v>
      </c>
      <c r="N10366">
        <v>4.4619999999999997</v>
      </c>
      <c r="O10366" t="s">
        <v>298</v>
      </c>
      <c r="P10366" t="s">
        <v>18174</v>
      </c>
      <c r="Q10366" t="s">
        <v>879</v>
      </c>
      <c r="R10366" t="s">
        <v>18175</v>
      </c>
      <c r="S10366" t="s">
        <v>270</v>
      </c>
      <c r="T10366" t="b">
        <v>1</v>
      </c>
    </row>
    <row r="10367" spans="1:20" x14ac:dyDescent="0.25">
      <c r="A10367" t="s">
        <v>259</v>
      </c>
      <c r="B10367" t="s">
        <v>260</v>
      </c>
      <c r="C10367" t="s">
        <v>237</v>
      </c>
      <c r="D10367" t="s">
        <v>2292</v>
      </c>
      <c r="E10367" t="s">
        <v>11313</v>
      </c>
      <c r="F10367" t="s">
        <v>17524</v>
      </c>
      <c r="G10367" t="s">
        <v>17525</v>
      </c>
      <c r="H10367">
        <v>0.16500000000000001</v>
      </c>
      <c r="I10367" t="s">
        <v>265</v>
      </c>
      <c r="J10367" t="s">
        <v>242</v>
      </c>
      <c r="K10367" t="s">
        <v>243</v>
      </c>
      <c r="L10367" t="s">
        <v>244</v>
      </c>
      <c r="M10367">
        <v>0</v>
      </c>
      <c r="N10367">
        <v>0.16500000000000001</v>
      </c>
      <c r="O10367" t="s">
        <v>266</v>
      </c>
      <c r="P10367" t="s">
        <v>18176</v>
      </c>
      <c r="Q10367" t="s">
        <v>2297</v>
      </c>
      <c r="R10367" t="s">
        <v>18177</v>
      </c>
      <c r="S10367" t="s">
        <v>270</v>
      </c>
      <c r="T10367" t="b">
        <v>1</v>
      </c>
    </row>
    <row r="10368" spans="1:20" x14ac:dyDescent="0.25">
      <c r="A10368" t="s">
        <v>259</v>
      </c>
      <c r="B10368" t="s">
        <v>260</v>
      </c>
      <c r="C10368" t="s">
        <v>237</v>
      </c>
      <c r="D10368" t="s">
        <v>4076</v>
      </c>
      <c r="E10368" t="s">
        <v>2411</v>
      </c>
      <c r="F10368" t="s">
        <v>2411</v>
      </c>
      <c r="G10368" t="s">
        <v>2412</v>
      </c>
      <c r="H10368">
        <v>4.1440000000000001</v>
      </c>
      <c r="I10368" t="s">
        <v>265</v>
      </c>
      <c r="J10368" t="s">
        <v>242</v>
      </c>
      <c r="K10368" t="s">
        <v>243</v>
      </c>
      <c r="L10368" t="s">
        <v>244</v>
      </c>
      <c r="M10368">
        <v>0</v>
      </c>
      <c r="N10368">
        <v>4.1440000000000001</v>
      </c>
      <c r="O10368" t="s">
        <v>660</v>
      </c>
      <c r="P10368" t="s">
        <v>18178</v>
      </c>
      <c r="Q10368" t="s">
        <v>4081</v>
      </c>
      <c r="R10368" t="s">
        <v>18179</v>
      </c>
      <c r="S10368" t="s">
        <v>270</v>
      </c>
      <c r="T10368" t="b">
        <v>1</v>
      </c>
    </row>
    <row r="10369" spans="1:20" x14ac:dyDescent="0.25">
      <c r="A10369" t="s">
        <v>259</v>
      </c>
      <c r="B10369" t="s">
        <v>260</v>
      </c>
      <c r="C10369" t="s">
        <v>294</v>
      </c>
      <c r="D10369" t="s">
        <v>4076</v>
      </c>
      <c r="E10369" t="s">
        <v>2411</v>
      </c>
      <c r="F10369" t="s">
        <v>2411</v>
      </c>
      <c r="G10369" t="s">
        <v>2412</v>
      </c>
      <c r="H10369">
        <v>2.6720000000000002</v>
      </c>
      <c r="I10369" t="s">
        <v>265</v>
      </c>
      <c r="J10369" t="s">
        <v>242</v>
      </c>
      <c r="K10369" t="s">
        <v>243</v>
      </c>
      <c r="L10369" t="s">
        <v>244</v>
      </c>
      <c r="M10369">
        <v>0</v>
      </c>
      <c r="N10369">
        <v>2.6720000000000002</v>
      </c>
      <c r="O10369" t="s">
        <v>660</v>
      </c>
      <c r="P10369" t="s">
        <v>18178</v>
      </c>
      <c r="Q10369" t="s">
        <v>4081</v>
      </c>
      <c r="R10369" t="s">
        <v>18179</v>
      </c>
      <c r="S10369" t="s">
        <v>270</v>
      </c>
      <c r="T10369" t="b">
        <v>1</v>
      </c>
    </row>
    <row r="10370" spans="1:20" x14ac:dyDescent="0.25">
      <c r="A10370" t="s">
        <v>236</v>
      </c>
      <c r="B10370" t="s">
        <v>236</v>
      </c>
      <c r="C10370" t="s">
        <v>237</v>
      </c>
      <c r="D10370" t="s">
        <v>250</v>
      </c>
      <c r="F10370" t="s">
        <v>808</v>
      </c>
      <c r="G10370" t="s">
        <v>1526</v>
      </c>
      <c r="H10370">
        <v>5.0000000000000001E-3</v>
      </c>
      <c r="I10370" t="s">
        <v>254</v>
      </c>
      <c r="J10370" t="s">
        <v>242</v>
      </c>
      <c r="K10370" t="s">
        <v>243</v>
      </c>
      <c r="L10370" t="s">
        <v>244</v>
      </c>
      <c r="M10370">
        <v>0</v>
      </c>
      <c r="N10370">
        <v>5.0000000000000001E-3</v>
      </c>
      <c r="O10370" t="s">
        <v>546</v>
      </c>
      <c r="P10370" t="s">
        <v>10291</v>
      </c>
      <c r="Q10370" t="s">
        <v>257</v>
      </c>
      <c r="R10370" t="s">
        <v>6389</v>
      </c>
      <c r="S10370" t="s">
        <v>249</v>
      </c>
      <c r="T10370" t="b">
        <v>0</v>
      </c>
    </row>
    <row r="10371" spans="1:20" x14ac:dyDescent="0.25">
      <c r="A10371" t="s">
        <v>259</v>
      </c>
      <c r="B10371" t="s">
        <v>260</v>
      </c>
      <c r="C10371" t="s">
        <v>237</v>
      </c>
      <c r="D10371" t="s">
        <v>1982</v>
      </c>
      <c r="E10371" t="s">
        <v>2818</v>
      </c>
      <c r="F10371" t="s">
        <v>11021</v>
      </c>
      <c r="G10371" t="s">
        <v>11022</v>
      </c>
      <c r="H10371">
        <v>0.80200000000000005</v>
      </c>
      <c r="I10371" t="s">
        <v>265</v>
      </c>
      <c r="J10371" t="s">
        <v>242</v>
      </c>
      <c r="K10371" t="s">
        <v>243</v>
      </c>
      <c r="L10371" t="s">
        <v>244</v>
      </c>
      <c r="M10371">
        <v>0</v>
      </c>
      <c r="N10371">
        <v>0.80200000000000005</v>
      </c>
      <c r="O10371" t="s">
        <v>660</v>
      </c>
      <c r="P10371" t="s">
        <v>18180</v>
      </c>
      <c r="Q10371" t="s">
        <v>1987</v>
      </c>
      <c r="R10371" t="s">
        <v>18181</v>
      </c>
      <c r="S10371" t="s">
        <v>270</v>
      </c>
      <c r="T10371" t="b">
        <v>1</v>
      </c>
    </row>
    <row r="10372" spans="1:20" x14ac:dyDescent="0.25">
      <c r="A10372" t="s">
        <v>259</v>
      </c>
      <c r="B10372" t="s">
        <v>260</v>
      </c>
      <c r="C10372" t="s">
        <v>237</v>
      </c>
      <c r="D10372" t="s">
        <v>1097</v>
      </c>
      <c r="E10372" t="s">
        <v>2104</v>
      </c>
      <c r="F10372" t="s">
        <v>2105</v>
      </c>
      <c r="G10372" t="s">
        <v>2105</v>
      </c>
      <c r="H10372">
        <v>0.29475000000000001</v>
      </c>
      <c r="I10372" t="s">
        <v>265</v>
      </c>
      <c r="J10372" t="s">
        <v>242</v>
      </c>
      <c r="K10372" t="s">
        <v>243</v>
      </c>
      <c r="L10372" t="s">
        <v>244</v>
      </c>
      <c r="M10372">
        <v>0</v>
      </c>
      <c r="N10372">
        <v>0.29475000000000001</v>
      </c>
      <c r="O10372" t="s">
        <v>446</v>
      </c>
      <c r="P10372" t="s">
        <v>18182</v>
      </c>
      <c r="Q10372" t="s">
        <v>1101</v>
      </c>
      <c r="R10372" t="s">
        <v>18183</v>
      </c>
      <c r="S10372" t="s">
        <v>270</v>
      </c>
      <c r="T10372" t="b">
        <v>1</v>
      </c>
    </row>
    <row r="10373" spans="1:20" x14ac:dyDescent="0.25">
      <c r="A10373" t="s">
        <v>259</v>
      </c>
      <c r="B10373" t="s">
        <v>260</v>
      </c>
      <c r="C10373" t="s">
        <v>237</v>
      </c>
      <c r="D10373" t="s">
        <v>1155</v>
      </c>
      <c r="E10373" t="s">
        <v>7079</v>
      </c>
      <c r="F10373" t="s">
        <v>13473</v>
      </c>
      <c r="G10373" t="s">
        <v>13473</v>
      </c>
      <c r="H10373">
        <v>0.839202</v>
      </c>
      <c r="I10373" t="s">
        <v>265</v>
      </c>
      <c r="J10373" t="s">
        <v>242</v>
      </c>
      <c r="K10373" t="s">
        <v>243</v>
      </c>
      <c r="L10373" t="s">
        <v>244</v>
      </c>
      <c r="M10373">
        <v>0</v>
      </c>
      <c r="N10373">
        <v>0.839202</v>
      </c>
      <c r="O10373" t="s">
        <v>372</v>
      </c>
      <c r="P10373" t="s">
        <v>18184</v>
      </c>
      <c r="Q10373" t="s">
        <v>1159</v>
      </c>
      <c r="R10373" t="s">
        <v>18185</v>
      </c>
      <c r="S10373" t="s">
        <v>270</v>
      </c>
      <c r="T10373" t="b">
        <v>1</v>
      </c>
    </row>
    <row r="10374" spans="1:20" x14ac:dyDescent="0.25">
      <c r="A10374" t="s">
        <v>259</v>
      </c>
      <c r="B10374" t="s">
        <v>260</v>
      </c>
      <c r="C10374" t="s">
        <v>294</v>
      </c>
      <c r="D10374" t="s">
        <v>1155</v>
      </c>
      <c r="E10374" t="s">
        <v>7079</v>
      </c>
      <c r="F10374" t="s">
        <v>13473</v>
      </c>
      <c r="G10374" t="s">
        <v>13473</v>
      </c>
      <c r="H10374">
        <v>0.46102599999999999</v>
      </c>
      <c r="I10374" t="s">
        <v>265</v>
      </c>
      <c r="J10374" t="s">
        <v>242</v>
      </c>
      <c r="K10374" t="s">
        <v>243</v>
      </c>
      <c r="L10374" t="s">
        <v>244</v>
      </c>
      <c r="M10374">
        <v>0</v>
      </c>
      <c r="N10374">
        <v>0.46102599999999999</v>
      </c>
      <c r="O10374" t="s">
        <v>372</v>
      </c>
      <c r="P10374" t="s">
        <v>18184</v>
      </c>
      <c r="Q10374" t="s">
        <v>1159</v>
      </c>
      <c r="R10374" t="s">
        <v>18185</v>
      </c>
      <c r="S10374" t="s">
        <v>270</v>
      </c>
      <c r="T10374" t="b">
        <v>1</v>
      </c>
    </row>
    <row r="10375" spans="1:20" x14ac:dyDescent="0.25">
      <c r="A10375" t="s">
        <v>259</v>
      </c>
      <c r="B10375" t="s">
        <v>260</v>
      </c>
      <c r="C10375" t="s">
        <v>237</v>
      </c>
      <c r="D10375" t="s">
        <v>1220</v>
      </c>
      <c r="E10375" t="s">
        <v>3823</v>
      </c>
      <c r="F10375" t="s">
        <v>3824</v>
      </c>
      <c r="G10375" t="s">
        <v>3824</v>
      </c>
      <c r="H10375">
        <v>12.645</v>
      </c>
      <c r="I10375" t="s">
        <v>265</v>
      </c>
      <c r="J10375" t="s">
        <v>242</v>
      </c>
      <c r="K10375" t="s">
        <v>243</v>
      </c>
      <c r="L10375" t="s">
        <v>244</v>
      </c>
      <c r="M10375">
        <v>0</v>
      </c>
      <c r="N10375">
        <v>12.645</v>
      </c>
      <c r="O10375" t="s">
        <v>3825</v>
      </c>
      <c r="P10375" t="s">
        <v>18186</v>
      </c>
      <c r="Q10375" t="s">
        <v>1224</v>
      </c>
      <c r="R10375" t="s">
        <v>18187</v>
      </c>
      <c r="S10375" t="s">
        <v>270</v>
      </c>
      <c r="T10375" t="b">
        <v>1</v>
      </c>
    </row>
    <row r="10376" spans="1:20" x14ac:dyDescent="0.25">
      <c r="A10376" t="s">
        <v>259</v>
      </c>
      <c r="B10376" t="s">
        <v>260</v>
      </c>
      <c r="C10376" t="s">
        <v>294</v>
      </c>
      <c r="D10376" t="s">
        <v>1220</v>
      </c>
      <c r="E10376" t="s">
        <v>3823</v>
      </c>
      <c r="F10376" t="s">
        <v>3824</v>
      </c>
      <c r="G10376" t="s">
        <v>3824</v>
      </c>
      <c r="H10376">
        <v>5.4390000000000001</v>
      </c>
      <c r="I10376" t="s">
        <v>265</v>
      </c>
      <c r="J10376" t="s">
        <v>242</v>
      </c>
      <c r="K10376" t="s">
        <v>243</v>
      </c>
      <c r="L10376" t="s">
        <v>244</v>
      </c>
      <c r="M10376">
        <v>0</v>
      </c>
      <c r="N10376">
        <v>5.4390000000000001</v>
      </c>
      <c r="O10376" t="s">
        <v>3825</v>
      </c>
      <c r="P10376" t="s">
        <v>18186</v>
      </c>
      <c r="Q10376" t="s">
        <v>1224</v>
      </c>
      <c r="R10376" t="s">
        <v>18187</v>
      </c>
      <c r="S10376" t="s">
        <v>270</v>
      </c>
      <c r="T10376" t="b">
        <v>1</v>
      </c>
    </row>
    <row r="10377" spans="1:20" x14ac:dyDescent="0.25">
      <c r="A10377" t="s">
        <v>259</v>
      </c>
      <c r="B10377" t="s">
        <v>260</v>
      </c>
      <c r="C10377" t="s">
        <v>237</v>
      </c>
      <c r="D10377" t="s">
        <v>412</v>
      </c>
      <c r="E10377" t="s">
        <v>3420</v>
      </c>
      <c r="F10377" t="s">
        <v>3421</v>
      </c>
      <c r="G10377" t="s">
        <v>3421</v>
      </c>
      <c r="H10377">
        <v>0.17799999999999999</v>
      </c>
      <c r="I10377" t="s">
        <v>265</v>
      </c>
      <c r="J10377" t="s">
        <v>242</v>
      </c>
      <c r="K10377" t="s">
        <v>243</v>
      </c>
      <c r="L10377" t="s">
        <v>244</v>
      </c>
      <c r="M10377">
        <v>0</v>
      </c>
      <c r="N10377">
        <v>0.17799999999999999</v>
      </c>
      <c r="O10377" t="s">
        <v>372</v>
      </c>
      <c r="P10377" t="s">
        <v>18188</v>
      </c>
      <c r="Q10377" t="s">
        <v>416</v>
      </c>
      <c r="R10377" t="s">
        <v>18189</v>
      </c>
      <c r="S10377" t="s">
        <v>270</v>
      </c>
      <c r="T10377" t="b">
        <v>1</v>
      </c>
    </row>
    <row r="10378" spans="1:20" x14ac:dyDescent="0.25">
      <c r="A10378" t="s">
        <v>259</v>
      </c>
      <c r="B10378" t="s">
        <v>260</v>
      </c>
      <c r="C10378" t="s">
        <v>237</v>
      </c>
      <c r="D10378" t="s">
        <v>328</v>
      </c>
      <c r="E10378" t="s">
        <v>2481</v>
      </c>
      <c r="F10378" t="s">
        <v>3910</v>
      </c>
      <c r="G10378" t="s">
        <v>3910</v>
      </c>
      <c r="H10378">
        <v>0.18079999999999999</v>
      </c>
      <c r="I10378" t="s">
        <v>265</v>
      </c>
      <c r="J10378" t="s">
        <v>242</v>
      </c>
      <c r="K10378" t="s">
        <v>243</v>
      </c>
      <c r="L10378" t="s">
        <v>244</v>
      </c>
      <c r="M10378">
        <v>0</v>
      </c>
      <c r="N10378">
        <v>0.18079999999999999</v>
      </c>
      <c r="O10378" t="s">
        <v>1258</v>
      </c>
      <c r="P10378" t="s">
        <v>18190</v>
      </c>
      <c r="Q10378" t="s">
        <v>333</v>
      </c>
      <c r="R10378" t="s">
        <v>18191</v>
      </c>
      <c r="S10378" t="s">
        <v>270</v>
      </c>
      <c r="T10378" t="b">
        <v>1</v>
      </c>
    </row>
    <row r="10379" spans="1:20" x14ac:dyDescent="0.25">
      <c r="A10379" t="s">
        <v>236</v>
      </c>
      <c r="B10379" t="s">
        <v>236</v>
      </c>
      <c r="C10379" t="s">
        <v>237</v>
      </c>
      <c r="D10379" t="s">
        <v>250</v>
      </c>
      <c r="F10379" t="s">
        <v>239</v>
      </c>
      <c r="G10379" t="s">
        <v>9063</v>
      </c>
      <c r="H10379">
        <v>4.2999999999999997E-2</v>
      </c>
      <c r="I10379" t="s">
        <v>341</v>
      </c>
      <c r="J10379" t="s">
        <v>242</v>
      </c>
      <c r="K10379" t="s">
        <v>243</v>
      </c>
      <c r="L10379" t="s">
        <v>244</v>
      </c>
      <c r="M10379">
        <v>0</v>
      </c>
      <c r="N10379">
        <v>4.2999999999999997E-2</v>
      </c>
      <c r="O10379" t="s">
        <v>546</v>
      </c>
      <c r="P10379" t="s">
        <v>18192</v>
      </c>
      <c r="Q10379" t="s">
        <v>257</v>
      </c>
      <c r="R10379" t="s">
        <v>4649</v>
      </c>
      <c r="S10379" t="s">
        <v>249</v>
      </c>
      <c r="T10379" t="b">
        <v>1</v>
      </c>
    </row>
    <row r="10380" spans="1:20" x14ac:dyDescent="0.25">
      <c r="A10380" t="s">
        <v>259</v>
      </c>
      <c r="B10380" t="s">
        <v>260</v>
      </c>
      <c r="C10380" t="s">
        <v>237</v>
      </c>
      <c r="D10380" t="s">
        <v>943</v>
      </c>
      <c r="E10380" t="s">
        <v>6411</v>
      </c>
      <c r="F10380" t="s">
        <v>11389</v>
      </c>
      <c r="G10380" t="s">
        <v>11389</v>
      </c>
      <c r="H10380">
        <v>0.34899999999999998</v>
      </c>
      <c r="I10380" t="s">
        <v>265</v>
      </c>
      <c r="J10380" t="s">
        <v>242</v>
      </c>
      <c r="K10380" t="s">
        <v>243</v>
      </c>
      <c r="L10380" t="s">
        <v>244</v>
      </c>
      <c r="M10380">
        <v>0</v>
      </c>
      <c r="N10380">
        <v>0.34899999999999998</v>
      </c>
      <c r="O10380" t="s">
        <v>324</v>
      </c>
      <c r="P10380" t="s">
        <v>11328</v>
      </c>
      <c r="Q10380" t="s">
        <v>947</v>
      </c>
      <c r="R10380" t="s">
        <v>18193</v>
      </c>
      <c r="S10380" t="s">
        <v>270</v>
      </c>
      <c r="T10380" t="b">
        <v>1</v>
      </c>
    </row>
    <row r="10381" spans="1:20" x14ac:dyDescent="0.25">
      <c r="A10381" t="s">
        <v>259</v>
      </c>
      <c r="B10381" t="s">
        <v>260</v>
      </c>
      <c r="C10381" t="s">
        <v>294</v>
      </c>
      <c r="D10381" t="s">
        <v>943</v>
      </c>
      <c r="E10381" t="s">
        <v>6411</v>
      </c>
      <c r="F10381" t="s">
        <v>11389</v>
      </c>
      <c r="G10381" t="s">
        <v>11389</v>
      </c>
      <c r="H10381">
        <v>0.10100000000000001</v>
      </c>
      <c r="I10381" t="s">
        <v>265</v>
      </c>
      <c r="J10381" t="s">
        <v>242</v>
      </c>
      <c r="K10381" t="s">
        <v>243</v>
      </c>
      <c r="L10381" t="s">
        <v>244</v>
      </c>
      <c r="M10381">
        <v>0</v>
      </c>
      <c r="N10381">
        <v>0.10100000000000001</v>
      </c>
      <c r="O10381" t="s">
        <v>324</v>
      </c>
      <c r="P10381" t="s">
        <v>11328</v>
      </c>
      <c r="Q10381" t="s">
        <v>947</v>
      </c>
      <c r="R10381" t="s">
        <v>18193</v>
      </c>
      <c r="S10381" t="s">
        <v>270</v>
      </c>
      <c r="T10381" t="b">
        <v>1</v>
      </c>
    </row>
    <row r="10382" spans="1:20" x14ac:dyDescent="0.25">
      <c r="A10382" t="s">
        <v>236</v>
      </c>
      <c r="B10382" t="s">
        <v>236</v>
      </c>
      <c r="C10382" t="s">
        <v>237</v>
      </c>
      <c r="D10382" t="s">
        <v>509</v>
      </c>
      <c r="F10382" t="s">
        <v>600</v>
      </c>
      <c r="G10382" t="s">
        <v>2723</v>
      </c>
      <c r="H10382">
        <v>0</v>
      </c>
      <c r="I10382" t="s">
        <v>254</v>
      </c>
      <c r="J10382" t="s">
        <v>242</v>
      </c>
      <c r="K10382" t="s">
        <v>243</v>
      </c>
      <c r="L10382" t="s">
        <v>244</v>
      </c>
      <c r="M10382">
        <v>0</v>
      </c>
      <c r="N10382">
        <v>0</v>
      </c>
      <c r="O10382" t="s">
        <v>365</v>
      </c>
      <c r="P10382" t="s">
        <v>2724</v>
      </c>
      <c r="Q10382" t="s">
        <v>512</v>
      </c>
      <c r="R10382" t="s">
        <v>1068</v>
      </c>
      <c r="S10382" t="s">
        <v>249</v>
      </c>
      <c r="T10382" t="b">
        <v>0</v>
      </c>
    </row>
    <row r="10383" spans="1:20" x14ac:dyDescent="0.25">
      <c r="A10383" t="s">
        <v>236</v>
      </c>
      <c r="B10383" t="s">
        <v>236</v>
      </c>
      <c r="C10383" t="s">
        <v>237</v>
      </c>
      <c r="D10383" t="s">
        <v>693</v>
      </c>
      <c r="F10383" t="s">
        <v>18194</v>
      </c>
      <c r="G10383" t="s">
        <v>18195</v>
      </c>
      <c r="H10383">
        <v>24.576000000000001</v>
      </c>
      <c r="I10383" t="s">
        <v>492</v>
      </c>
      <c r="J10383" t="s">
        <v>242</v>
      </c>
      <c r="K10383" t="s">
        <v>243</v>
      </c>
      <c r="L10383" t="s">
        <v>244</v>
      </c>
      <c r="M10383">
        <v>0</v>
      </c>
      <c r="N10383">
        <v>24.576000000000001</v>
      </c>
      <c r="O10383" t="s">
        <v>2400</v>
      </c>
      <c r="P10383" t="s">
        <v>18196</v>
      </c>
      <c r="Q10383" t="s">
        <v>699</v>
      </c>
      <c r="R10383" t="s">
        <v>18197</v>
      </c>
      <c r="S10383" t="s">
        <v>249</v>
      </c>
      <c r="T10383" t="b">
        <v>1</v>
      </c>
    </row>
    <row r="10384" spans="1:20" x14ac:dyDescent="0.25">
      <c r="A10384" t="s">
        <v>236</v>
      </c>
      <c r="B10384" t="s">
        <v>236</v>
      </c>
      <c r="C10384" t="s">
        <v>237</v>
      </c>
      <c r="D10384" t="s">
        <v>314</v>
      </c>
      <c r="F10384" t="s">
        <v>925</v>
      </c>
      <c r="G10384" t="s">
        <v>5148</v>
      </c>
      <c r="H10384">
        <v>0.1</v>
      </c>
      <c r="I10384">
        <v>100</v>
      </c>
      <c r="J10384" t="s">
        <v>242</v>
      </c>
      <c r="K10384" t="s">
        <v>243</v>
      </c>
      <c r="L10384" t="s">
        <v>244</v>
      </c>
      <c r="M10384">
        <v>0</v>
      </c>
      <c r="N10384">
        <v>0.1</v>
      </c>
      <c r="O10384" t="s">
        <v>569</v>
      </c>
      <c r="P10384" t="s">
        <v>7941</v>
      </c>
      <c r="Q10384" t="s">
        <v>318</v>
      </c>
      <c r="R10384" t="s">
        <v>1046</v>
      </c>
      <c r="S10384" t="s">
        <v>249</v>
      </c>
      <c r="T10384" t="b">
        <v>1</v>
      </c>
    </row>
    <row r="10385" spans="1:20" x14ac:dyDescent="0.25">
      <c r="A10385" t="s">
        <v>259</v>
      </c>
      <c r="B10385" t="s">
        <v>260</v>
      </c>
      <c r="C10385" t="s">
        <v>237</v>
      </c>
      <c r="D10385" t="s">
        <v>1679</v>
      </c>
      <c r="E10385" t="s">
        <v>5970</v>
      </c>
      <c r="F10385" t="s">
        <v>5970</v>
      </c>
      <c r="G10385" t="s">
        <v>11591</v>
      </c>
      <c r="H10385">
        <v>0.20499999999999999</v>
      </c>
      <c r="I10385" t="s">
        <v>265</v>
      </c>
      <c r="J10385" t="s">
        <v>242</v>
      </c>
      <c r="K10385" t="s">
        <v>243</v>
      </c>
      <c r="L10385" t="s">
        <v>244</v>
      </c>
      <c r="M10385">
        <v>0</v>
      </c>
      <c r="N10385">
        <v>0.20499999999999999</v>
      </c>
      <c r="O10385" t="s">
        <v>324</v>
      </c>
      <c r="P10385" t="s">
        <v>18198</v>
      </c>
      <c r="Q10385" t="s">
        <v>1683</v>
      </c>
      <c r="R10385" t="s">
        <v>18199</v>
      </c>
      <c r="S10385" t="s">
        <v>270</v>
      </c>
      <c r="T10385" t="b">
        <v>1</v>
      </c>
    </row>
    <row r="10386" spans="1:20" x14ac:dyDescent="0.25">
      <c r="A10386" t="s">
        <v>259</v>
      </c>
      <c r="B10386" t="s">
        <v>260</v>
      </c>
      <c r="C10386" t="s">
        <v>294</v>
      </c>
      <c r="D10386" t="s">
        <v>1679</v>
      </c>
      <c r="E10386" t="s">
        <v>5970</v>
      </c>
      <c r="F10386" t="s">
        <v>5970</v>
      </c>
      <c r="G10386" t="s">
        <v>11591</v>
      </c>
      <c r="H10386">
        <v>0.113</v>
      </c>
      <c r="I10386" t="s">
        <v>265</v>
      </c>
      <c r="J10386" t="s">
        <v>242</v>
      </c>
      <c r="K10386" t="s">
        <v>243</v>
      </c>
      <c r="L10386" t="s">
        <v>244</v>
      </c>
      <c r="M10386">
        <v>0</v>
      </c>
      <c r="N10386">
        <v>0.113</v>
      </c>
      <c r="O10386" t="s">
        <v>324</v>
      </c>
      <c r="P10386" t="s">
        <v>18198</v>
      </c>
      <c r="Q10386" t="s">
        <v>1683</v>
      </c>
      <c r="R10386" t="s">
        <v>18199</v>
      </c>
      <c r="S10386" t="s">
        <v>270</v>
      </c>
      <c r="T10386" t="b">
        <v>1</v>
      </c>
    </row>
    <row r="10387" spans="1:20" x14ac:dyDescent="0.25">
      <c r="A10387" t="s">
        <v>236</v>
      </c>
      <c r="B10387" t="s">
        <v>236</v>
      </c>
      <c r="C10387" t="s">
        <v>237</v>
      </c>
      <c r="D10387" t="s">
        <v>4909</v>
      </c>
      <c r="F10387" t="s">
        <v>1438</v>
      </c>
      <c r="G10387" t="s">
        <v>6146</v>
      </c>
      <c r="H10387">
        <v>3.6000000000000002E-4</v>
      </c>
      <c r="I10387" t="s">
        <v>254</v>
      </c>
      <c r="J10387" t="s">
        <v>242</v>
      </c>
      <c r="K10387" t="s">
        <v>243</v>
      </c>
      <c r="L10387" t="s">
        <v>244</v>
      </c>
      <c r="M10387">
        <v>0</v>
      </c>
      <c r="N10387">
        <v>3.6000000000000002E-4</v>
      </c>
      <c r="O10387" t="s">
        <v>365</v>
      </c>
      <c r="P10387" t="s">
        <v>6126</v>
      </c>
      <c r="Q10387" t="s">
        <v>4912</v>
      </c>
      <c r="R10387" t="s">
        <v>9379</v>
      </c>
      <c r="S10387" t="s">
        <v>249</v>
      </c>
      <c r="T10387" t="b">
        <v>0</v>
      </c>
    </row>
    <row r="10388" spans="1:20" x14ac:dyDescent="0.25">
      <c r="A10388" t="s">
        <v>259</v>
      </c>
      <c r="B10388" t="s">
        <v>260</v>
      </c>
      <c r="C10388" t="s">
        <v>237</v>
      </c>
      <c r="D10388" t="s">
        <v>1555</v>
      </c>
      <c r="E10388" t="s">
        <v>1119</v>
      </c>
      <c r="F10388" t="s">
        <v>1119</v>
      </c>
      <c r="G10388" t="s">
        <v>13678</v>
      </c>
      <c r="H10388">
        <v>9.1199999999999992</v>
      </c>
      <c r="I10388" t="s">
        <v>265</v>
      </c>
      <c r="J10388" t="s">
        <v>242</v>
      </c>
      <c r="K10388" t="s">
        <v>243</v>
      </c>
      <c r="L10388" t="s">
        <v>244</v>
      </c>
      <c r="M10388">
        <v>0</v>
      </c>
      <c r="N10388">
        <v>9.1199999999999992</v>
      </c>
      <c r="O10388" t="s">
        <v>1122</v>
      </c>
      <c r="P10388" t="s">
        <v>12247</v>
      </c>
      <c r="Q10388" t="s">
        <v>1560</v>
      </c>
      <c r="R10388" t="s">
        <v>18200</v>
      </c>
      <c r="S10388" t="s">
        <v>270</v>
      </c>
      <c r="T10388" t="b">
        <v>0</v>
      </c>
    </row>
    <row r="10389" spans="1:20" x14ac:dyDescent="0.25">
      <c r="A10389" t="s">
        <v>259</v>
      </c>
      <c r="B10389" t="s">
        <v>260</v>
      </c>
      <c r="C10389" t="s">
        <v>294</v>
      </c>
      <c r="D10389" t="s">
        <v>1555</v>
      </c>
      <c r="E10389" t="s">
        <v>1119</v>
      </c>
      <c r="F10389" t="s">
        <v>1119</v>
      </c>
      <c r="G10389" t="s">
        <v>13678</v>
      </c>
      <c r="H10389">
        <v>3.6</v>
      </c>
      <c r="I10389" t="s">
        <v>265</v>
      </c>
      <c r="J10389" t="s">
        <v>242</v>
      </c>
      <c r="K10389" t="s">
        <v>243</v>
      </c>
      <c r="L10389" t="s">
        <v>244</v>
      </c>
      <c r="M10389">
        <v>0</v>
      </c>
      <c r="N10389">
        <v>3.6</v>
      </c>
      <c r="O10389" t="s">
        <v>1122</v>
      </c>
      <c r="P10389" t="s">
        <v>12247</v>
      </c>
      <c r="Q10389" t="s">
        <v>1560</v>
      </c>
      <c r="R10389" t="s">
        <v>18200</v>
      </c>
      <c r="S10389" t="s">
        <v>270</v>
      </c>
      <c r="T10389" t="b">
        <v>0</v>
      </c>
    </row>
    <row r="10390" spans="1:20" x14ac:dyDescent="0.25">
      <c r="A10390" t="s">
        <v>259</v>
      </c>
      <c r="B10390" t="s">
        <v>260</v>
      </c>
      <c r="C10390" t="s">
        <v>237</v>
      </c>
      <c r="D10390" t="s">
        <v>2897</v>
      </c>
      <c r="E10390" t="s">
        <v>5420</v>
      </c>
      <c r="F10390" t="s">
        <v>8224</v>
      </c>
      <c r="G10390" t="s">
        <v>8225</v>
      </c>
      <c r="H10390">
        <v>8.0600000000000005E-2</v>
      </c>
      <c r="I10390" t="s">
        <v>265</v>
      </c>
      <c r="J10390" t="s">
        <v>242</v>
      </c>
      <c r="K10390" t="s">
        <v>243</v>
      </c>
      <c r="L10390" t="s">
        <v>244</v>
      </c>
      <c r="M10390">
        <v>0</v>
      </c>
      <c r="N10390">
        <v>8.0600000000000005E-2</v>
      </c>
      <c r="O10390" t="s">
        <v>290</v>
      </c>
      <c r="P10390" t="s">
        <v>18201</v>
      </c>
      <c r="Q10390" t="s">
        <v>2903</v>
      </c>
      <c r="R10390" t="s">
        <v>18202</v>
      </c>
      <c r="S10390" t="s">
        <v>270</v>
      </c>
      <c r="T10390" t="b">
        <v>1</v>
      </c>
    </row>
    <row r="10391" spans="1:20" x14ac:dyDescent="0.25">
      <c r="A10391" t="s">
        <v>259</v>
      </c>
      <c r="B10391" t="s">
        <v>260</v>
      </c>
      <c r="C10391" t="s">
        <v>237</v>
      </c>
      <c r="D10391" t="s">
        <v>1352</v>
      </c>
      <c r="E10391" t="s">
        <v>4422</v>
      </c>
      <c r="F10391" t="s">
        <v>4872</v>
      </c>
      <c r="G10391" t="s">
        <v>4872</v>
      </c>
      <c r="H10391">
        <v>0.26900000000000002</v>
      </c>
      <c r="I10391" t="s">
        <v>265</v>
      </c>
      <c r="J10391" t="s">
        <v>242</v>
      </c>
      <c r="K10391" t="s">
        <v>243</v>
      </c>
      <c r="L10391" t="s">
        <v>244</v>
      </c>
      <c r="M10391">
        <v>0</v>
      </c>
      <c r="N10391">
        <v>0.26900000000000002</v>
      </c>
      <c r="O10391" t="s">
        <v>446</v>
      </c>
      <c r="P10391" t="s">
        <v>18203</v>
      </c>
      <c r="Q10391" t="s">
        <v>1356</v>
      </c>
      <c r="R10391" t="s">
        <v>18204</v>
      </c>
      <c r="S10391" t="s">
        <v>270</v>
      </c>
      <c r="T10391" t="b">
        <v>1</v>
      </c>
    </row>
    <row r="10392" spans="1:20" x14ac:dyDescent="0.25">
      <c r="A10392" t="s">
        <v>259</v>
      </c>
      <c r="B10392" t="s">
        <v>260</v>
      </c>
      <c r="C10392" t="s">
        <v>336</v>
      </c>
      <c r="D10392" t="s">
        <v>1352</v>
      </c>
      <c r="E10392" t="s">
        <v>4422</v>
      </c>
      <c r="F10392" t="s">
        <v>4872</v>
      </c>
      <c r="G10392" t="s">
        <v>4872</v>
      </c>
      <c r="H10392">
        <v>1389</v>
      </c>
      <c r="I10392" t="s">
        <v>265</v>
      </c>
      <c r="J10392" t="s">
        <v>242</v>
      </c>
      <c r="K10392" t="s">
        <v>243</v>
      </c>
      <c r="L10392" t="s">
        <v>244</v>
      </c>
      <c r="M10392">
        <v>0</v>
      </c>
      <c r="N10392">
        <v>1389</v>
      </c>
      <c r="O10392" t="s">
        <v>446</v>
      </c>
      <c r="P10392" t="s">
        <v>18203</v>
      </c>
      <c r="Q10392" t="s">
        <v>1356</v>
      </c>
      <c r="R10392" t="s">
        <v>18205</v>
      </c>
      <c r="S10392" t="s">
        <v>270</v>
      </c>
      <c r="T10392" t="b">
        <v>1</v>
      </c>
    </row>
    <row r="10393" spans="1:20" x14ac:dyDescent="0.25">
      <c r="A10393" t="s">
        <v>259</v>
      </c>
      <c r="B10393" t="s">
        <v>260</v>
      </c>
      <c r="C10393" t="s">
        <v>336</v>
      </c>
      <c r="D10393" t="s">
        <v>1352</v>
      </c>
      <c r="E10393" t="s">
        <v>4422</v>
      </c>
      <c r="F10393" t="s">
        <v>4872</v>
      </c>
      <c r="G10393" t="s">
        <v>4872</v>
      </c>
      <c r="H10393">
        <v>2684</v>
      </c>
      <c r="I10393" t="s">
        <v>265</v>
      </c>
      <c r="J10393" t="s">
        <v>242</v>
      </c>
      <c r="K10393" t="s">
        <v>243</v>
      </c>
      <c r="L10393" t="s">
        <v>244</v>
      </c>
      <c r="M10393">
        <v>0</v>
      </c>
      <c r="N10393">
        <v>2684</v>
      </c>
      <c r="O10393" t="s">
        <v>446</v>
      </c>
      <c r="P10393" t="s">
        <v>18203</v>
      </c>
      <c r="Q10393" t="s">
        <v>1356</v>
      </c>
      <c r="R10393" t="s">
        <v>18206</v>
      </c>
      <c r="S10393" t="s">
        <v>270</v>
      </c>
      <c r="T10393" t="b">
        <v>1</v>
      </c>
    </row>
    <row r="10394" spans="1:20" x14ac:dyDescent="0.25">
      <c r="A10394" t="s">
        <v>259</v>
      </c>
      <c r="B10394" t="s">
        <v>260</v>
      </c>
      <c r="C10394" t="s">
        <v>237</v>
      </c>
      <c r="D10394" t="s">
        <v>980</v>
      </c>
      <c r="E10394" t="s">
        <v>6722</v>
      </c>
      <c r="F10394" t="s">
        <v>10470</v>
      </c>
      <c r="G10394" t="s">
        <v>16227</v>
      </c>
      <c r="H10394">
        <v>4.5119999999999996</v>
      </c>
      <c r="I10394" t="s">
        <v>265</v>
      </c>
      <c r="J10394" t="s">
        <v>242</v>
      </c>
      <c r="K10394" t="s">
        <v>243</v>
      </c>
      <c r="L10394" t="s">
        <v>244</v>
      </c>
      <c r="M10394">
        <v>0</v>
      </c>
      <c r="N10394">
        <v>4.5119999999999996</v>
      </c>
      <c r="O10394" t="s">
        <v>486</v>
      </c>
      <c r="P10394" t="s">
        <v>9397</v>
      </c>
      <c r="Q10394" t="s">
        <v>985</v>
      </c>
      <c r="R10394" t="s">
        <v>18207</v>
      </c>
      <c r="S10394" t="s">
        <v>270</v>
      </c>
      <c r="T10394" t="b">
        <v>1</v>
      </c>
    </row>
    <row r="10395" spans="1:20" x14ac:dyDescent="0.25">
      <c r="A10395" t="s">
        <v>259</v>
      </c>
      <c r="B10395" t="s">
        <v>260</v>
      </c>
      <c r="C10395" t="s">
        <v>294</v>
      </c>
      <c r="D10395" t="s">
        <v>980</v>
      </c>
      <c r="E10395" t="s">
        <v>6722</v>
      </c>
      <c r="F10395" t="s">
        <v>10470</v>
      </c>
      <c r="G10395" t="s">
        <v>16227</v>
      </c>
      <c r="H10395">
        <v>2.3039999999999998</v>
      </c>
      <c r="I10395" t="s">
        <v>265</v>
      </c>
      <c r="J10395" t="s">
        <v>242</v>
      </c>
      <c r="K10395" t="s">
        <v>243</v>
      </c>
      <c r="L10395" t="s">
        <v>244</v>
      </c>
      <c r="M10395">
        <v>0</v>
      </c>
      <c r="N10395">
        <v>2.3039999999999998</v>
      </c>
      <c r="O10395" t="s">
        <v>486</v>
      </c>
      <c r="P10395" t="s">
        <v>9397</v>
      </c>
      <c r="Q10395" t="s">
        <v>985</v>
      </c>
      <c r="R10395" t="s">
        <v>18207</v>
      </c>
      <c r="S10395" t="s">
        <v>270</v>
      </c>
      <c r="T10395" t="b">
        <v>1</v>
      </c>
    </row>
    <row r="10396" spans="1:20" x14ac:dyDescent="0.25">
      <c r="A10396" t="s">
        <v>236</v>
      </c>
      <c r="B10396" t="s">
        <v>236</v>
      </c>
      <c r="C10396" t="s">
        <v>237</v>
      </c>
      <c r="D10396" t="s">
        <v>238</v>
      </c>
      <c r="F10396" t="s">
        <v>757</v>
      </c>
      <c r="G10396" t="s">
        <v>3044</v>
      </c>
      <c r="H10396">
        <v>0.1</v>
      </c>
      <c r="I10396" t="s">
        <v>241</v>
      </c>
      <c r="J10396" t="s">
        <v>242</v>
      </c>
      <c r="K10396" t="s">
        <v>243</v>
      </c>
      <c r="L10396" t="s">
        <v>244</v>
      </c>
      <c r="M10396">
        <v>0</v>
      </c>
      <c r="N10396">
        <v>0.1</v>
      </c>
      <c r="O10396" t="s">
        <v>2865</v>
      </c>
      <c r="P10396" t="s">
        <v>3045</v>
      </c>
      <c r="Q10396" t="s">
        <v>247</v>
      </c>
      <c r="R10396" t="s">
        <v>761</v>
      </c>
      <c r="S10396" t="s">
        <v>249</v>
      </c>
      <c r="T10396" t="b">
        <v>0</v>
      </c>
    </row>
    <row r="10397" spans="1:20" x14ac:dyDescent="0.25">
      <c r="A10397" t="s">
        <v>236</v>
      </c>
      <c r="B10397" t="s">
        <v>615</v>
      </c>
      <c r="C10397" t="s">
        <v>237</v>
      </c>
      <c r="D10397" t="s">
        <v>615</v>
      </c>
      <c r="F10397" t="s">
        <v>18208</v>
      </c>
      <c r="G10397" t="s">
        <v>18209</v>
      </c>
      <c r="H10397">
        <v>4.8000000000000001E-4</v>
      </c>
      <c r="I10397" t="s">
        <v>618</v>
      </c>
      <c r="J10397" t="s">
        <v>242</v>
      </c>
      <c r="K10397" t="s">
        <v>243</v>
      </c>
      <c r="L10397" t="s">
        <v>244</v>
      </c>
      <c r="M10397">
        <v>0</v>
      </c>
      <c r="N10397">
        <v>4.8000000000000001E-4</v>
      </c>
      <c r="O10397" t="s">
        <v>619</v>
      </c>
      <c r="P10397" t="s">
        <v>18210</v>
      </c>
      <c r="Q10397" t="s">
        <v>621</v>
      </c>
      <c r="R10397" t="s">
        <v>18211</v>
      </c>
      <c r="S10397" t="s">
        <v>623</v>
      </c>
      <c r="T10397" t="b">
        <v>1</v>
      </c>
    </row>
    <row r="10398" spans="1:20" x14ac:dyDescent="0.25">
      <c r="A10398" t="s">
        <v>259</v>
      </c>
      <c r="B10398" t="s">
        <v>260</v>
      </c>
      <c r="C10398" t="s">
        <v>237</v>
      </c>
      <c r="D10398" t="s">
        <v>4934</v>
      </c>
      <c r="E10398" t="s">
        <v>4935</v>
      </c>
      <c r="F10398" t="s">
        <v>4935</v>
      </c>
      <c r="G10398" t="s">
        <v>13818</v>
      </c>
      <c r="H10398">
        <v>3.7440000000000002</v>
      </c>
      <c r="I10398" t="s">
        <v>265</v>
      </c>
      <c r="J10398" t="s">
        <v>242</v>
      </c>
      <c r="K10398" t="s">
        <v>243</v>
      </c>
      <c r="L10398" t="s">
        <v>244</v>
      </c>
      <c r="M10398">
        <v>0</v>
      </c>
      <c r="N10398">
        <v>3.7440000000000002</v>
      </c>
      <c r="O10398" t="s">
        <v>518</v>
      </c>
      <c r="P10398" t="s">
        <v>18212</v>
      </c>
      <c r="Q10398" t="s">
        <v>4939</v>
      </c>
      <c r="R10398" t="s">
        <v>18213</v>
      </c>
      <c r="S10398" t="s">
        <v>270</v>
      </c>
      <c r="T10398" t="b">
        <v>1</v>
      </c>
    </row>
    <row r="10399" spans="1:20" x14ac:dyDescent="0.25">
      <c r="A10399" t="s">
        <v>259</v>
      </c>
      <c r="B10399" t="s">
        <v>260</v>
      </c>
      <c r="C10399" t="s">
        <v>336</v>
      </c>
      <c r="D10399" t="s">
        <v>4934</v>
      </c>
      <c r="E10399" t="s">
        <v>4935</v>
      </c>
      <c r="F10399" t="s">
        <v>4935</v>
      </c>
      <c r="G10399" t="s">
        <v>13818</v>
      </c>
      <c r="H10399">
        <v>20990</v>
      </c>
      <c r="I10399" t="s">
        <v>265</v>
      </c>
      <c r="J10399" t="s">
        <v>242</v>
      </c>
      <c r="K10399" t="s">
        <v>243</v>
      </c>
      <c r="L10399" t="s">
        <v>244</v>
      </c>
      <c r="M10399">
        <v>0</v>
      </c>
      <c r="N10399">
        <v>20990</v>
      </c>
      <c r="O10399" t="s">
        <v>518</v>
      </c>
      <c r="P10399" t="s">
        <v>18212</v>
      </c>
      <c r="Q10399" t="s">
        <v>4939</v>
      </c>
      <c r="R10399" t="s">
        <v>18214</v>
      </c>
      <c r="S10399" t="s">
        <v>270</v>
      </c>
      <c r="T10399" t="b">
        <v>1</v>
      </c>
    </row>
    <row r="10400" spans="1:20" x14ac:dyDescent="0.25">
      <c r="A10400" t="s">
        <v>259</v>
      </c>
      <c r="B10400" t="s">
        <v>260</v>
      </c>
      <c r="C10400" t="s">
        <v>336</v>
      </c>
      <c r="D10400" t="s">
        <v>4934</v>
      </c>
      <c r="E10400" t="s">
        <v>4935</v>
      </c>
      <c r="F10400" t="s">
        <v>4935</v>
      </c>
      <c r="G10400" t="s">
        <v>13818</v>
      </c>
      <c r="H10400">
        <v>41325</v>
      </c>
      <c r="I10400" t="s">
        <v>265</v>
      </c>
      <c r="J10400" t="s">
        <v>242</v>
      </c>
      <c r="K10400" t="s">
        <v>243</v>
      </c>
      <c r="L10400" t="s">
        <v>244</v>
      </c>
      <c r="M10400">
        <v>0</v>
      </c>
      <c r="N10400">
        <v>41325</v>
      </c>
      <c r="O10400" t="s">
        <v>518</v>
      </c>
      <c r="P10400" t="s">
        <v>18212</v>
      </c>
      <c r="Q10400" t="s">
        <v>4939</v>
      </c>
      <c r="R10400" t="s">
        <v>18215</v>
      </c>
      <c r="S10400" t="s">
        <v>270</v>
      </c>
      <c r="T10400" t="b">
        <v>1</v>
      </c>
    </row>
    <row r="10401" spans="1:20" x14ac:dyDescent="0.25">
      <c r="A10401" t="s">
        <v>236</v>
      </c>
      <c r="B10401" t="s">
        <v>236</v>
      </c>
      <c r="C10401" t="s">
        <v>237</v>
      </c>
      <c r="D10401" t="s">
        <v>1198</v>
      </c>
      <c r="F10401" t="s">
        <v>600</v>
      </c>
      <c r="G10401" t="s">
        <v>1053</v>
      </c>
      <c r="H10401">
        <v>0</v>
      </c>
      <c r="I10401" t="s">
        <v>254</v>
      </c>
      <c r="J10401" t="s">
        <v>242</v>
      </c>
      <c r="K10401" t="s">
        <v>243</v>
      </c>
      <c r="L10401" t="s">
        <v>244</v>
      </c>
      <c r="M10401">
        <v>0</v>
      </c>
      <c r="N10401">
        <v>0</v>
      </c>
      <c r="O10401" t="s">
        <v>358</v>
      </c>
      <c r="P10401" t="s">
        <v>4670</v>
      </c>
      <c r="Q10401" t="s">
        <v>1201</v>
      </c>
      <c r="R10401" t="s">
        <v>3775</v>
      </c>
      <c r="S10401" t="s">
        <v>249</v>
      </c>
      <c r="T10401" t="b">
        <v>1</v>
      </c>
    </row>
    <row r="10402" spans="1:20" x14ac:dyDescent="0.25">
      <c r="A10402" t="s">
        <v>259</v>
      </c>
      <c r="B10402" t="s">
        <v>260</v>
      </c>
      <c r="C10402" t="s">
        <v>237</v>
      </c>
      <c r="D10402" t="s">
        <v>3347</v>
      </c>
      <c r="E10402" t="s">
        <v>3823</v>
      </c>
      <c r="F10402" t="s">
        <v>17480</v>
      </c>
      <c r="G10402" t="s">
        <v>17480</v>
      </c>
      <c r="H10402">
        <v>8.1917360000000006</v>
      </c>
      <c r="I10402" t="s">
        <v>265</v>
      </c>
      <c r="J10402" t="s">
        <v>242</v>
      </c>
      <c r="K10402" t="s">
        <v>243</v>
      </c>
      <c r="L10402" t="s">
        <v>244</v>
      </c>
      <c r="M10402">
        <v>0</v>
      </c>
      <c r="N10402">
        <v>8.1917360000000006</v>
      </c>
      <c r="O10402" t="s">
        <v>446</v>
      </c>
      <c r="P10402" t="s">
        <v>18216</v>
      </c>
      <c r="Q10402" t="s">
        <v>3350</v>
      </c>
      <c r="R10402" t="s">
        <v>18217</v>
      </c>
      <c r="S10402" t="s">
        <v>270</v>
      </c>
      <c r="T10402" t="b">
        <v>1</v>
      </c>
    </row>
    <row r="10403" spans="1:20" x14ac:dyDescent="0.25">
      <c r="A10403" t="s">
        <v>259</v>
      </c>
      <c r="B10403" t="s">
        <v>260</v>
      </c>
      <c r="C10403" t="s">
        <v>237</v>
      </c>
      <c r="D10403" t="s">
        <v>2897</v>
      </c>
      <c r="E10403" t="s">
        <v>2898</v>
      </c>
      <c r="F10403" t="s">
        <v>2898</v>
      </c>
      <c r="G10403" t="s">
        <v>7311</v>
      </c>
      <c r="H10403">
        <v>1.008</v>
      </c>
      <c r="I10403" t="s">
        <v>265</v>
      </c>
      <c r="J10403" t="s">
        <v>242</v>
      </c>
      <c r="K10403" t="s">
        <v>243</v>
      </c>
      <c r="L10403" t="s">
        <v>244</v>
      </c>
      <c r="M10403">
        <v>0</v>
      </c>
      <c r="N10403">
        <v>1.008</v>
      </c>
      <c r="O10403" t="s">
        <v>2901</v>
      </c>
      <c r="P10403" t="s">
        <v>18218</v>
      </c>
      <c r="Q10403" t="s">
        <v>2903</v>
      </c>
      <c r="R10403" t="s">
        <v>18219</v>
      </c>
      <c r="S10403" t="s">
        <v>270</v>
      </c>
      <c r="T10403" t="b">
        <v>1</v>
      </c>
    </row>
    <row r="10404" spans="1:20" x14ac:dyDescent="0.25">
      <c r="A10404" t="s">
        <v>259</v>
      </c>
      <c r="B10404" t="s">
        <v>260</v>
      </c>
      <c r="C10404" t="s">
        <v>336</v>
      </c>
      <c r="D10404" t="s">
        <v>2897</v>
      </c>
      <c r="E10404" t="s">
        <v>2898</v>
      </c>
      <c r="F10404" t="s">
        <v>2898</v>
      </c>
      <c r="G10404" t="s">
        <v>7311</v>
      </c>
      <c r="H10404">
        <v>5210</v>
      </c>
      <c r="I10404" t="s">
        <v>265</v>
      </c>
      <c r="J10404" t="s">
        <v>242</v>
      </c>
      <c r="K10404" t="s">
        <v>243</v>
      </c>
      <c r="L10404" t="s">
        <v>244</v>
      </c>
      <c r="M10404">
        <v>0</v>
      </c>
      <c r="N10404">
        <v>5210</v>
      </c>
      <c r="O10404" t="s">
        <v>2901</v>
      </c>
      <c r="P10404" t="s">
        <v>18218</v>
      </c>
      <c r="Q10404" t="s">
        <v>2903</v>
      </c>
      <c r="R10404" t="s">
        <v>18220</v>
      </c>
      <c r="S10404" t="s">
        <v>270</v>
      </c>
      <c r="T10404" t="b">
        <v>1</v>
      </c>
    </row>
    <row r="10405" spans="1:20" x14ac:dyDescent="0.25">
      <c r="A10405" t="s">
        <v>259</v>
      </c>
      <c r="B10405" t="s">
        <v>260</v>
      </c>
      <c r="C10405" t="s">
        <v>336</v>
      </c>
      <c r="D10405" t="s">
        <v>2897</v>
      </c>
      <c r="E10405" t="s">
        <v>2898</v>
      </c>
      <c r="F10405" t="s">
        <v>2898</v>
      </c>
      <c r="G10405" t="s">
        <v>7311</v>
      </c>
      <c r="H10405">
        <v>10066</v>
      </c>
      <c r="I10405" t="s">
        <v>265</v>
      </c>
      <c r="J10405" t="s">
        <v>242</v>
      </c>
      <c r="K10405" t="s">
        <v>243</v>
      </c>
      <c r="L10405" t="s">
        <v>244</v>
      </c>
      <c r="M10405">
        <v>0</v>
      </c>
      <c r="N10405">
        <v>10066</v>
      </c>
      <c r="O10405" t="s">
        <v>2901</v>
      </c>
      <c r="P10405" t="s">
        <v>18218</v>
      </c>
      <c r="Q10405" t="s">
        <v>2903</v>
      </c>
      <c r="R10405" t="s">
        <v>18221</v>
      </c>
      <c r="S10405" t="s">
        <v>270</v>
      </c>
      <c r="T10405" t="b">
        <v>1</v>
      </c>
    </row>
    <row r="10406" spans="1:20" x14ac:dyDescent="0.25">
      <c r="A10406" t="s">
        <v>259</v>
      </c>
      <c r="B10406" t="s">
        <v>260</v>
      </c>
      <c r="C10406" t="s">
        <v>237</v>
      </c>
      <c r="D10406" t="s">
        <v>3572</v>
      </c>
      <c r="E10406" t="s">
        <v>4639</v>
      </c>
      <c r="F10406" t="s">
        <v>18170</v>
      </c>
      <c r="G10406" t="s">
        <v>18170</v>
      </c>
      <c r="H10406">
        <v>0.188</v>
      </c>
      <c r="I10406" t="s">
        <v>265</v>
      </c>
      <c r="J10406" t="s">
        <v>242</v>
      </c>
      <c r="K10406" t="s">
        <v>243</v>
      </c>
      <c r="L10406" t="s">
        <v>244</v>
      </c>
      <c r="M10406">
        <v>0</v>
      </c>
      <c r="N10406">
        <v>0.188</v>
      </c>
      <c r="O10406" t="s">
        <v>652</v>
      </c>
      <c r="P10406" t="s">
        <v>14809</v>
      </c>
      <c r="Q10406" t="s">
        <v>3576</v>
      </c>
      <c r="R10406" t="s">
        <v>18222</v>
      </c>
      <c r="S10406" t="s">
        <v>270</v>
      </c>
      <c r="T10406" t="b">
        <v>0</v>
      </c>
    </row>
    <row r="10407" spans="1:20" x14ac:dyDescent="0.25">
      <c r="A10407" t="s">
        <v>259</v>
      </c>
      <c r="B10407" t="s">
        <v>260</v>
      </c>
      <c r="C10407" t="s">
        <v>294</v>
      </c>
      <c r="D10407" t="s">
        <v>3572</v>
      </c>
      <c r="E10407" t="s">
        <v>4639</v>
      </c>
      <c r="F10407" t="s">
        <v>18170</v>
      </c>
      <c r="G10407" t="s">
        <v>18170</v>
      </c>
      <c r="H10407">
        <v>9.6000000000000002E-2</v>
      </c>
      <c r="I10407" t="s">
        <v>265</v>
      </c>
      <c r="J10407" t="s">
        <v>242</v>
      </c>
      <c r="K10407" t="s">
        <v>243</v>
      </c>
      <c r="L10407" t="s">
        <v>244</v>
      </c>
      <c r="M10407">
        <v>0</v>
      </c>
      <c r="N10407">
        <v>9.6000000000000002E-2</v>
      </c>
      <c r="O10407" t="s">
        <v>652</v>
      </c>
      <c r="P10407" t="s">
        <v>14809</v>
      </c>
      <c r="Q10407" t="s">
        <v>3576</v>
      </c>
      <c r="R10407" t="s">
        <v>18222</v>
      </c>
      <c r="S10407" t="s">
        <v>270</v>
      </c>
      <c r="T10407" t="b">
        <v>0</v>
      </c>
    </row>
    <row r="10408" spans="1:20" x14ac:dyDescent="0.25">
      <c r="A10408" t="s">
        <v>259</v>
      </c>
      <c r="B10408" t="s">
        <v>382</v>
      </c>
      <c r="C10408" t="s">
        <v>237</v>
      </c>
      <c r="D10408" t="s">
        <v>1792</v>
      </c>
      <c r="E10408" t="s">
        <v>3957</v>
      </c>
      <c r="F10408" t="s">
        <v>3958</v>
      </c>
      <c r="G10408" t="s">
        <v>3958</v>
      </c>
      <c r="H10408">
        <v>0.224</v>
      </c>
      <c r="I10408" t="s">
        <v>265</v>
      </c>
      <c r="J10408" t="s">
        <v>242</v>
      </c>
      <c r="K10408" t="s">
        <v>243</v>
      </c>
      <c r="L10408" t="s">
        <v>244</v>
      </c>
      <c r="M10408">
        <v>0</v>
      </c>
      <c r="N10408">
        <v>0.224</v>
      </c>
      <c r="O10408" t="s">
        <v>386</v>
      </c>
      <c r="P10408" t="s">
        <v>18223</v>
      </c>
      <c r="Q10408" t="s">
        <v>1796</v>
      </c>
      <c r="R10408" t="s">
        <v>18224</v>
      </c>
      <c r="S10408" t="s">
        <v>390</v>
      </c>
      <c r="T10408" t="b">
        <v>1</v>
      </c>
    </row>
    <row r="10409" spans="1:20" x14ac:dyDescent="0.25">
      <c r="A10409" t="s">
        <v>259</v>
      </c>
      <c r="B10409" t="s">
        <v>382</v>
      </c>
      <c r="C10409" t="s">
        <v>294</v>
      </c>
      <c r="D10409" t="s">
        <v>1792</v>
      </c>
      <c r="E10409" t="s">
        <v>3957</v>
      </c>
      <c r="F10409" t="s">
        <v>3958</v>
      </c>
      <c r="G10409" t="s">
        <v>3958</v>
      </c>
      <c r="H10409">
        <v>5.8999999999999997E-2</v>
      </c>
      <c r="I10409" t="s">
        <v>265</v>
      </c>
      <c r="J10409" t="s">
        <v>242</v>
      </c>
      <c r="K10409" t="s">
        <v>243</v>
      </c>
      <c r="L10409" t="s">
        <v>244</v>
      </c>
      <c r="M10409">
        <v>0</v>
      </c>
      <c r="N10409">
        <v>5.8999999999999997E-2</v>
      </c>
      <c r="O10409" t="s">
        <v>391</v>
      </c>
      <c r="P10409" t="s">
        <v>18223</v>
      </c>
      <c r="Q10409" t="s">
        <v>1796</v>
      </c>
      <c r="R10409" t="s">
        <v>18224</v>
      </c>
      <c r="S10409" t="s">
        <v>390</v>
      </c>
      <c r="T10409" t="b">
        <v>1</v>
      </c>
    </row>
    <row r="10410" spans="1:20" x14ac:dyDescent="0.25">
      <c r="A10410" t="s">
        <v>259</v>
      </c>
      <c r="B10410" t="s">
        <v>260</v>
      </c>
      <c r="C10410" t="s">
        <v>237</v>
      </c>
      <c r="D10410" t="s">
        <v>1187</v>
      </c>
      <c r="E10410" t="s">
        <v>6090</v>
      </c>
      <c r="F10410" t="s">
        <v>16120</v>
      </c>
      <c r="G10410" t="s">
        <v>16121</v>
      </c>
      <c r="H10410">
        <v>0.10249999999999999</v>
      </c>
      <c r="I10410" t="s">
        <v>265</v>
      </c>
      <c r="J10410" t="s">
        <v>242</v>
      </c>
      <c r="K10410" t="s">
        <v>243</v>
      </c>
      <c r="L10410" t="s">
        <v>244</v>
      </c>
      <c r="M10410">
        <v>0</v>
      </c>
      <c r="N10410">
        <v>0.10249999999999999</v>
      </c>
      <c r="O10410" t="s">
        <v>446</v>
      </c>
      <c r="P10410" t="s">
        <v>18225</v>
      </c>
      <c r="Q10410" t="s">
        <v>1192</v>
      </c>
      <c r="R10410" t="s">
        <v>18226</v>
      </c>
      <c r="S10410" t="s">
        <v>270</v>
      </c>
      <c r="T10410" t="b">
        <v>1</v>
      </c>
    </row>
    <row r="10411" spans="1:20" x14ac:dyDescent="0.25">
      <c r="A10411" t="s">
        <v>259</v>
      </c>
      <c r="B10411" t="s">
        <v>260</v>
      </c>
      <c r="C10411" t="s">
        <v>294</v>
      </c>
      <c r="D10411" t="s">
        <v>1187</v>
      </c>
      <c r="E10411" t="s">
        <v>6090</v>
      </c>
      <c r="F10411" t="s">
        <v>16120</v>
      </c>
      <c r="G10411" t="s">
        <v>16121</v>
      </c>
      <c r="H10411">
        <v>5.6500000000000002E-2</v>
      </c>
      <c r="I10411" t="s">
        <v>265</v>
      </c>
      <c r="J10411" t="s">
        <v>242</v>
      </c>
      <c r="K10411" t="s">
        <v>243</v>
      </c>
      <c r="L10411" t="s">
        <v>244</v>
      </c>
      <c r="M10411">
        <v>0</v>
      </c>
      <c r="N10411">
        <v>5.6500000000000002E-2</v>
      </c>
      <c r="O10411" t="s">
        <v>446</v>
      </c>
      <c r="P10411" t="s">
        <v>18225</v>
      </c>
      <c r="Q10411" t="s">
        <v>1192</v>
      </c>
      <c r="R10411" t="s">
        <v>18226</v>
      </c>
      <c r="S10411" t="s">
        <v>270</v>
      </c>
      <c r="T10411" t="b">
        <v>1</v>
      </c>
    </row>
    <row r="10412" spans="1:20" x14ac:dyDescent="0.25">
      <c r="A10412" t="s">
        <v>259</v>
      </c>
      <c r="B10412" t="s">
        <v>260</v>
      </c>
      <c r="C10412" t="s">
        <v>237</v>
      </c>
      <c r="D10412" t="s">
        <v>627</v>
      </c>
      <c r="E10412" t="s">
        <v>1039</v>
      </c>
      <c r="F10412" t="s">
        <v>12463</v>
      </c>
      <c r="G10412" t="s">
        <v>12463</v>
      </c>
      <c r="H10412">
        <v>8.2370000000000001</v>
      </c>
      <c r="I10412" t="s">
        <v>265</v>
      </c>
      <c r="J10412" t="s">
        <v>242</v>
      </c>
      <c r="K10412" t="s">
        <v>243</v>
      </c>
      <c r="L10412" t="s">
        <v>244</v>
      </c>
      <c r="M10412">
        <v>0</v>
      </c>
      <c r="N10412">
        <v>8.2370000000000001</v>
      </c>
      <c r="O10412" t="s">
        <v>324</v>
      </c>
      <c r="P10412" t="s">
        <v>18227</v>
      </c>
      <c r="Q10412" t="s">
        <v>631</v>
      </c>
      <c r="R10412" t="s">
        <v>18228</v>
      </c>
      <c r="S10412" t="s">
        <v>270</v>
      </c>
      <c r="T10412" t="b">
        <v>1</v>
      </c>
    </row>
    <row r="10413" spans="1:20" x14ac:dyDescent="0.25">
      <c r="A10413" t="s">
        <v>259</v>
      </c>
      <c r="B10413" t="s">
        <v>260</v>
      </c>
      <c r="C10413" t="s">
        <v>336</v>
      </c>
      <c r="D10413" t="s">
        <v>627</v>
      </c>
      <c r="E10413" t="s">
        <v>1039</v>
      </c>
      <c r="F10413" t="s">
        <v>12463</v>
      </c>
      <c r="G10413" t="s">
        <v>12463</v>
      </c>
      <c r="H10413">
        <v>42571</v>
      </c>
      <c r="I10413" t="s">
        <v>265</v>
      </c>
      <c r="J10413" t="s">
        <v>242</v>
      </c>
      <c r="K10413" t="s">
        <v>243</v>
      </c>
      <c r="L10413" t="s">
        <v>244</v>
      </c>
      <c r="M10413">
        <v>0</v>
      </c>
      <c r="N10413">
        <v>42571</v>
      </c>
      <c r="O10413" t="s">
        <v>324</v>
      </c>
      <c r="P10413" t="s">
        <v>18227</v>
      </c>
      <c r="Q10413" t="s">
        <v>631</v>
      </c>
      <c r="R10413" t="s">
        <v>18229</v>
      </c>
      <c r="S10413" t="s">
        <v>270</v>
      </c>
      <c r="T10413" t="b">
        <v>1</v>
      </c>
    </row>
    <row r="10414" spans="1:20" x14ac:dyDescent="0.25">
      <c r="A10414" t="s">
        <v>259</v>
      </c>
      <c r="B10414" t="s">
        <v>260</v>
      </c>
      <c r="C10414" t="s">
        <v>336</v>
      </c>
      <c r="D10414" t="s">
        <v>627</v>
      </c>
      <c r="E10414" t="s">
        <v>1039</v>
      </c>
      <c r="F10414" t="s">
        <v>12463</v>
      </c>
      <c r="G10414" t="s">
        <v>12463</v>
      </c>
      <c r="H10414">
        <v>82256</v>
      </c>
      <c r="I10414" t="s">
        <v>265</v>
      </c>
      <c r="J10414" t="s">
        <v>242</v>
      </c>
      <c r="K10414" t="s">
        <v>243</v>
      </c>
      <c r="L10414" t="s">
        <v>244</v>
      </c>
      <c r="M10414">
        <v>0</v>
      </c>
      <c r="N10414">
        <v>82256</v>
      </c>
      <c r="O10414" t="s">
        <v>324</v>
      </c>
      <c r="P10414" t="s">
        <v>18227</v>
      </c>
      <c r="Q10414" t="s">
        <v>631</v>
      </c>
      <c r="R10414" t="s">
        <v>18230</v>
      </c>
      <c r="S10414" t="s">
        <v>270</v>
      </c>
      <c r="T10414" t="b">
        <v>1</v>
      </c>
    </row>
    <row r="10415" spans="1:20" x14ac:dyDescent="0.25">
      <c r="A10415" t="s">
        <v>236</v>
      </c>
      <c r="B10415" t="s">
        <v>236</v>
      </c>
      <c r="C10415" t="s">
        <v>237</v>
      </c>
      <c r="D10415" t="s">
        <v>314</v>
      </c>
      <c r="E10415" t="s">
        <v>251</v>
      </c>
      <c r="F10415" t="s">
        <v>773</v>
      </c>
      <c r="G10415" t="s">
        <v>6474</v>
      </c>
      <c r="H10415">
        <v>0.36</v>
      </c>
      <c r="I10415">
        <v>100</v>
      </c>
      <c r="J10415" t="s">
        <v>242</v>
      </c>
      <c r="K10415" t="s">
        <v>243</v>
      </c>
      <c r="L10415" t="s">
        <v>244</v>
      </c>
      <c r="M10415">
        <v>0</v>
      </c>
      <c r="N10415">
        <v>0.36</v>
      </c>
      <c r="O10415" t="s">
        <v>255</v>
      </c>
      <c r="P10415" t="s">
        <v>18231</v>
      </c>
      <c r="Q10415" t="s">
        <v>318</v>
      </c>
      <c r="R10415" t="s">
        <v>1488</v>
      </c>
      <c r="S10415" t="s">
        <v>249</v>
      </c>
      <c r="T10415" t="b">
        <v>1</v>
      </c>
    </row>
    <row r="10416" spans="1:20" x14ac:dyDescent="0.25">
      <c r="A10416" t="s">
        <v>259</v>
      </c>
      <c r="B10416" t="s">
        <v>260</v>
      </c>
      <c r="C10416" t="s">
        <v>237</v>
      </c>
      <c r="D10416" t="s">
        <v>1953</v>
      </c>
      <c r="E10416" t="s">
        <v>13382</v>
      </c>
      <c r="F10416" t="s">
        <v>13869</v>
      </c>
      <c r="G10416" t="s">
        <v>13869</v>
      </c>
      <c r="H10416">
        <v>0.82</v>
      </c>
      <c r="I10416" t="s">
        <v>265</v>
      </c>
      <c r="J10416" t="s">
        <v>242</v>
      </c>
      <c r="K10416" t="s">
        <v>243</v>
      </c>
      <c r="L10416" t="s">
        <v>244</v>
      </c>
      <c r="M10416">
        <v>0</v>
      </c>
      <c r="N10416">
        <v>0.82</v>
      </c>
      <c r="O10416" t="s">
        <v>331</v>
      </c>
      <c r="P10416" t="s">
        <v>18232</v>
      </c>
      <c r="Q10416" t="s">
        <v>1957</v>
      </c>
      <c r="R10416" t="s">
        <v>18233</v>
      </c>
      <c r="S10416" t="s">
        <v>270</v>
      </c>
      <c r="T10416" t="b">
        <v>1</v>
      </c>
    </row>
    <row r="10417" spans="1:20" x14ac:dyDescent="0.25">
      <c r="A10417" t="s">
        <v>259</v>
      </c>
      <c r="B10417" t="s">
        <v>260</v>
      </c>
      <c r="C10417" t="s">
        <v>294</v>
      </c>
      <c r="D10417" t="s">
        <v>1953</v>
      </c>
      <c r="E10417" t="s">
        <v>13382</v>
      </c>
      <c r="F10417" t="s">
        <v>13869</v>
      </c>
      <c r="G10417" t="s">
        <v>13869</v>
      </c>
      <c r="H10417">
        <v>0.22600000000000001</v>
      </c>
      <c r="I10417" t="s">
        <v>265</v>
      </c>
      <c r="J10417" t="s">
        <v>242</v>
      </c>
      <c r="K10417" t="s">
        <v>243</v>
      </c>
      <c r="L10417" t="s">
        <v>244</v>
      </c>
      <c r="M10417">
        <v>0</v>
      </c>
      <c r="N10417">
        <v>0.22600000000000001</v>
      </c>
      <c r="O10417" t="s">
        <v>324</v>
      </c>
      <c r="P10417" t="s">
        <v>18232</v>
      </c>
      <c r="Q10417" t="s">
        <v>1957</v>
      </c>
      <c r="R10417" t="s">
        <v>18233</v>
      </c>
      <c r="S10417" t="s">
        <v>270</v>
      </c>
      <c r="T10417" t="b">
        <v>1</v>
      </c>
    </row>
    <row r="10418" spans="1:20" x14ac:dyDescent="0.25">
      <c r="A10418" t="s">
        <v>259</v>
      </c>
      <c r="B10418" t="s">
        <v>260</v>
      </c>
      <c r="C10418" t="s">
        <v>237</v>
      </c>
      <c r="D10418" t="s">
        <v>796</v>
      </c>
      <c r="E10418" t="s">
        <v>5181</v>
      </c>
      <c r="F10418" t="s">
        <v>11151</v>
      </c>
      <c r="G10418" t="s">
        <v>11151</v>
      </c>
      <c r="H10418">
        <v>0.69799999999999995</v>
      </c>
      <c r="I10418" t="s">
        <v>265</v>
      </c>
      <c r="J10418" t="s">
        <v>242</v>
      </c>
      <c r="K10418" t="s">
        <v>243</v>
      </c>
      <c r="L10418" t="s">
        <v>244</v>
      </c>
      <c r="M10418">
        <v>0</v>
      </c>
      <c r="N10418">
        <v>0.69799999999999995</v>
      </c>
      <c r="O10418" t="s">
        <v>324</v>
      </c>
      <c r="P10418" t="s">
        <v>18234</v>
      </c>
      <c r="Q10418" t="s">
        <v>800</v>
      </c>
      <c r="R10418" t="s">
        <v>18235</v>
      </c>
      <c r="S10418" t="s">
        <v>270</v>
      </c>
      <c r="T10418" t="b">
        <v>1</v>
      </c>
    </row>
    <row r="10419" spans="1:20" x14ac:dyDescent="0.25">
      <c r="A10419" t="s">
        <v>259</v>
      </c>
      <c r="B10419" t="s">
        <v>260</v>
      </c>
      <c r="C10419" t="s">
        <v>294</v>
      </c>
      <c r="D10419" t="s">
        <v>796</v>
      </c>
      <c r="E10419" t="s">
        <v>5181</v>
      </c>
      <c r="F10419" t="s">
        <v>11151</v>
      </c>
      <c r="G10419" t="s">
        <v>11151</v>
      </c>
      <c r="H10419">
        <v>0.20200000000000001</v>
      </c>
      <c r="I10419" t="s">
        <v>265</v>
      </c>
      <c r="J10419" t="s">
        <v>242</v>
      </c>
      <c r="K10419" t="s">
        <v>243</v>
      </c>
      <c r="L10419" t="s">
        <v>244</v>
      </c>
      <c r="M10419">
        <v>0</v>
      </c>
      <c r="N10419">
        <v>0.20200000000000001</v>
      </c>
      <c r="O10419" t="s">
        <v>324</v>
      </c>
      <c r="P10419" t="s">
        <v>18234</v>
      </c>
      <c r="Q10419" t="s">
        <v>800</v>
      </c>
      <c r="R10419" t="s">
        <v>18235</v>
      </c>
      <c r="S10419" t="s">
        <v>270</v>
      </c>
      <c r="T10419" t="b">
        <v>1</v>
      </c>
    </row>
    <row r="10420" spans="1:20" x14ac:dyDescent="0.25">
      <c r="A10420" t="s">
        <v>236</v>
      </c>
      <c r="B10420" t="s">
        <v>236</v>
      </c>
      <c r="C10420" t="s">
        <v>237</v>
      </c>
      <c r="D10420" t="s">
        <v>314</v>
      </c>
      <c r="F10420" t="s">
        <v>1596</v>
      </c>
      <c r="G10420" t="s">
        <v>1658</v>
      </c>
      <c r="H10420">
        <v>0.1</v>
      </c>
      <c r="I10420" t="s">
        <v>254</v>
      </c>
      <c r="J10420" t="s">
        <v>242</v>
      </c>
      <c r="K10420" t="s">
        <v>243</v>
      </c>
      <c r="L10420" t="s">
        <v>244</v>
      </c>
      <c r="M10420">
        <v>0</v>
      </c>
      <c r="N10420">
        <v>0.1</v>
      </c>
      <c r="O10420" t="s">
        <v>569</v>
      </c>
      <c r="P10420" t="s">
        <v>9375</v>
      </c>
      <c r="Q10420" t="s">
        <v>318</v>
      </c>
      <c r="R10420" t="s">
        <v>2310</v>
      </c>
      <c r="S10420" t="s">
        <v>249</v>
      </c>
      <c r="T10420" t="b">
        <v>1</v>
      </c>
    </row>
    <row r="10421" spans="1:20" x14ac:dyDescent="0.25">
      <c r="A10421" t="s">
        <v>259</v>
      </c>
      <c r="B10421" t="s">
        <v>260</v>
      </c>
      <c r="C10421" t="s">
        <v>237</v>
      </c>
      <c r="D10421" t="s">
        <v>328</v>
      </c>
      <c r="E10421" t="s">
        <v>1954</v>
      </c>
      <c r="F10421" t="s">
        <v>15794</v>
      </c>
      <c r="G10421" t="s">
        <v>15794</v>
      </c>
      <c r="H10421">
        <v>9.0399999999999994E-2</v>
      </c>
      <c r="I10421" t="s">
        <v>265</v>
      </c>
      <c r="J10421" t="s">
        <v>242</v>
      </c>
      <c r="K10421" t="s">
        <v>243</v>
      </c>
      <c r="L10421" t="s">
        <v>244</v>
      </c>
      <c r="M10421">
        <v>0</v>
      </c>
      <c r="N10421">
        <v>9.0399999999999994E-2</v>
      </c>
      <c r="O10421" t="s">
        <v>1258</v>
      </c>
      <c r="P10421" t="s">
        <v>18236</v>
      </c>
      <c r="Q10421" t="s">
        <v>333</v>
      </c>
      <c r="R10421" t="s">
        <v>18237</v>
      </c>
      <c r="S10421" t="s">
        <v>270</v>
      </c>
      <c r="T10421" t="b">
        <v>1</v>
      </c>
    </row>
    <row r="10422" spans="1:20" x14ac:dyDescent="0.25">
      <c r="A10422" t="s">
        <v>259</v>
      </c>
      <c r="B10422" t="s">
        <v>260</v>
      </c>
      <c r="C10422" t="s">
        <v>237</v>
      </c>
      <c r="D10422" t="s">
        <v>3256</v>
      </c>
      <c r="E10422" t="s">
        <v>3379</v>
      </c>
      <c r="F10422" t="s">
        <v>18238</v>
      </c>
      <c r="G10422" t="s">
        <v>18239</v>
      </c>
      <c r="H10422">
        <v>0.14199999999999999</v>
      </c>
      <c r="I10422" t="s">
        <v>265</v>
      </c>
      <c r="J10422" t="s">
        <v>242</v>
      </c>
      <c r="K10422" t="s">
        <v>243</v>
      </c>
      <c r="L10422" t="s">
        <v>244</v>
      </c>
      <c r="M10422">
        <v>0</v>
      </c>
      <c r="N10422">
        <v>0.14199999999999999</v>
      </c>
      <c r="O10422" t="s">
        <v>266</v>
      </c>
      <c r="P10422" t="s">
        <v>18240</v>
      </c>
      <c r="Q10422" t="s">
        <v>3260</v>
      </c>
      <c r="R10422" t="s">
        <v>18241</v>
      </c>
      <c r="S10422" t="s">
        <v>270</v>
      </c>
      <c r="T10422" t="b">
        <v>1</v>
      </c>
    </row>
    <row r="10423" spans="1:20" x14ac:dyDescent="0.25">
      <c r="A10423" t="s">
        <v>259</v>
      </c>
      <c r="B10423" t="s">
        <v>260</v>
      </c>
      <c r="C10423" t="s">
        <v>294</v>
      </c>
      <c r="D10423" t="s">
        <v>3256</v>
      </c>
      <c r="E10423" t="s">
        <v>3379</v>
      </c>
      <c r="F10423" t="s">
        <v>18238</v>
      </c>
      <c r="G10423" t="s">
        <v>18239</v>
      </c>
      <c r="H10423">
        <v>3.44E-2</v>
      </c>
      <c r="I10423" t="s">
        <v>265</v>
      </c>
      <c r="J10423" t="s">
        <v>242</v>
      </c>
      <c r="K10423" t="s">
        <v>243</v>
      </c>
      <c r="L10423" t="s">
        <v>244</v>
      </c>
      <c r="M10423">
        <v>0</v>
      </c>
      <c r="N10423">
        <v>3.44E-2</v>
      </c>
      <c r="O10423" t="s">
        <v>266</v>
      </c>
      <c r="P10423" t="s">
        <v>18240</v>
      </c>
      <c r="Q10423" t="s">
        <v>3260</v>
      </c>
      <c r="R10423" t="s">
        <v>18241</v>
      </c>
      <c r="S10423" t="s">
        <v>270</v>
      </c>
      <c r="T10423" t="b">
        <v>1</v>
      </c>
    </row>
    <row r="10424" spans="1:20" x14ac:dyDescent="0.25">
      <c r="A10424" t="s">
        <v>236</v>
      </c>
      <c r="B10424" t="s">
        <v>236</v>
      </c>
      <c r="C10424" t="s">
        <v>237</v>
      </c>
      <c r="D10424" t="s">
        <v>392</v>
      </c>
      <c r="E10424" t="s">
        <v>251</v>
      </c>
      <c r="F10424" t="s">
        <v>479</v>
      </c>
      <c r="G10424" t="s">
        <v>7190</v>
      </c>
      <c r="H10424">
        <v>0</v>
      </c>
      <c r="I10424" t="s">
        <v>241</v>
      </c>
      <c r="J10424" t="s">
        <v>242</v>
      </c>
      <c r="K10424" t="s">
        <v>243</v>
      </c>
      <c r="L10424" t="s">
        <v>244</v>
      </c>
      <c r="M10424">
        <v>0</v>
      </c>
      <c r="N10424">
        <v>0</v>
      </c>
      <c r="O10424" t="s">
        <v>255</v>
      </c>
      <c r="P10424" t="s">
        <v>18242</v>
      </c>
      <c r="Q10424" t="s">
        <v>397</v>
      </c>
      <c r="R10424" t="s">
        <v>4631</v>
      </c>
      <c r="S10424" t="s">
        <v>249</v>
      </c>
      <c r="T10424" t="b">
        <v>1</v>
      </c>
    </row>
    <row r="10425" spans="1:20" x14ac:dyDescent="0.25">
      <c r="A10425" t="s">
        <v>236</v>
      </c>
      <c r="B10425" t="s">
        <v>236</v>
      </c>
      <c r="C10425" t="s">
        <v>237</v>
      </c>
      <c r="D10425" t="s">
        <v>392</v>
      </c>
      <c r="F10425" t="s">
        <v>393</v>
      </c>
      <c r="G10425" t="s">
        <v>5466</v>
      </c>
      <c r="H10425">
        <v>6.25E-2</v>
      </c>
      <c r="I10425" t="s">
        <v>254</v>
      </c>
      <c r="J10425" t="s">
        <v>242</v>
      </c>
      <c r="K10425" t="s">
        <v>243</v>
      </c>
      <c r="L10425" t="s">
        <v>244</v>
      </c>
      <c r="M10425">
        <v>0</v>
      </c>
      <c r="N10425">
        <v>6.25E-2</v>
      </c>
      <c r="O10425" t="s">
        <v>395</v>
      </c>
      <c r="P10425" t="s">
        <v>5467</v>
      </c>
      <c r="Q10425" t="s">
        <v>397</v>
      </c>
      <c r="R10425" t="s">
        <v>398</v>
      </c>
      <c r="S10425" t="s">
        <v>249</v>
      </c>
      <c r="T10425" t="b">
        <v>0</v>
      </c>
    </row>
    <row r="10426" spans="1:20" x14ac:dyDescent="0.25">
      <c r="A10426" t="s">
        <v>259</v>
      </c>
      <c r="B10426" t="s">
        <v>260</v>
      </c>
      <c r="C10426" t="s">
        <v>237</v>
      </c>
      <c r="D10426" t="s">
        <v>862</v>
      </c>
      <c r="E10426" t="s">
        <v>1869</v>
      </c>
      <c r="F10426" t="s">
        <v>1870</v>
      </c>
      <c r="G10426" t="s">
        <v>1871</v>
      </c>
      <c r="H10426">
        <v>0.184</v>
      </c>
      <c r="I10426" t="s">
        <v>265</v>
      </c>
      <c r="J10426" t="s">
        <v>242</v>
      </c>
      <c r="K10426" t="s">
        <v>243</v>
      </c>
      <c r="L10426" t="s">
        <v>244</v>
      </c>
      <c r="M10426">
        <v>0</v>
      </c>
      <c r="N10426">
        <v>0.184</v>
      </c>
      <c r="O10426" t="s">
        <v>2901</v>
      </c>
      <c r="P10426" t="s">
        <v>18243</v>
      </c>
      <c r="Q10426" t="s">
        <v>867</v>
      </c>
      <c r="R10426" t="s">
        <v>18244</v>
      </c>
      <c r="S10426" t="s">
        <v>270</v>
      </c>
      <c r="T10426" t="b">
        <v>1</v>
      </c>
    </row>
    <row r="10427" spans="1:20" x14ac:dyDescent="0.25">
      <c r="A10427" t="s">
        <v>236</v>
      </c>
      <c r="B10427" t="s">
        <v>236</v>
      </c>
      <c r="C10427" t="s">
        <v>237</v>
      </c>
      <c r="D10427" t="s">
        <v>314</v>
      </c>
      <c r="E10427" t="s">
        <v>251</v>
      </c>
      <c r="F10427" t="s">
        <v>455</v>
      </c>
      <c r="G10427" t="s">
        <v>8575</v>
      </c>
      <c r="H10427">
        <v>0.2</v>
      </c>
      <c r="I10427" t="s">
        <v>254</v>
      </c>
      <c r="J10427" t="s">
        <v>242</v>
      </c>
      <c r="K10427" t="s">
        <v>243</v>
      </c>
      <c r="L10427" t="s">
        <v>244</v>
      </c>
      <c r="M10427">
        <v>0</v>
      </c>
      <c r="N10427">
        <v>0.2</v>
      </c>
      <c r="O10427" t="s">
        <v>255</v>
      </c>
      <c r="P10427" t="s">
        <v>18245</v>
      </c>
      <c r="Q10427" t="s">
        <v>318</v>
      </c>
      <c r="R10427" t="s">
        <v>551</v>
      </c>
      <c r="S10427" t="s">
        <v>249</v>
      </c>
      <c r="T10427" t="b">
        <v>1</v>
      </c>
    </row>
    <row r="10428" spans="1:20" x14ac:dyDescent="0.25">
      <c r="A10428" t="s">
        <v>259</v>
      </c>
      <c r="B10428" t="s">
        <v>260</v>
      </c>
      <c r="C10428" t="s">
        <v>237</v>
      </c>
      <c r="D10428" t="s">
        <v>306</v>
      </c>
      <c r="E10428" t="s">
        <v>1852</v>
      </c>
      <c r="F10428" t="s">
        <v>6747</v>
      </c>
      <c r="G10428" t="s">
        <v>6748</v>
      </c>
      <c r="H10428">
        <v>5.04E-2</v>
      </c>
      <c r="I10428" t="s">
        <v>265</v>
      </c>
      <c r="J10428" t="s">
        <v>242</v>
      </c>
      <c r="K10428" t="s">
        <v>243</v>
      </c>
      <c r="L10428" t="s">
        <v>244</v>
      </c>
      <c r="M10428">
        <v>0</v>
      </c>
      <c r="N10428">
        <v>5.04E-2</v>
      </c>
      <c r="O10428" t="s">
        <v>310</v>
      </c>
      <c r="P10428" t="s">
        <v>18246</v>
      </c>
      <c r="Q10428" t="s">
        <v>312</v>
      </c>
      <c r="R10428" t="s">
        <v>18247</v>
      </c>
      <c r="S10428" t="s">
        <v>270</v>
      </c>
      <c r="T10428" t="b">
        <v>1</v>
      </c>
    </row>
    <row r="10429" spans="1:20" x14ac:dyDescent="0.25">
      <c r="A10429" t="s">
        <v>236</v>
      </c>
      <c r="B10429" t="s">
        <v>236</v>
      </c>
      <c r="C10429" t="s">
        <v>237</v>
      </c>
      <c r="D10429" t="s">
        <v>924</v>
      </c>
      <c r="F10429" t="s">
        <v>1126</v>
      </c>
      <c r="G10429" t="s">
        <v>5294</v>
      </c>
      <c r="H10429">
        <v>1.5</v>
      </c>
      <c r="I10429" t="s">
        <v>492</v>
      </c>
      <c r="J10429" t="s">
        <v>242</v>
      </c>
      <c r="K10429" t="s">
        <v>243</v>
      </c>
      <c r="L10429" t="s">
        <v>244</v>
      </c>
      <c r="M10429">
        <v>0</v>
      </c>
      <c r="N10429">
        <v>1.5</v>
      </c>
      <c r="O10429" t="s">
        <v>927</v>
      </c>
      <c r="P10429" t="s">
        <v>5295</v>
      </c>
      <c r="Q10429" t="s">
        <v>929</v>
      </c>
      <c r="R10429" t="s">
        <v>18248</v>
      </c>
      <c r="S10429" t="s">
        <v>249</v>
      </c>
      <c r="T10429" t="b">
        <v>0</v>
      </c>
    </row>
    <row r="10430" spans="1:20" x14ac:dyDescent="0.25">
      <c r="A10430" t="s">
        <v>259</v>
      </c>
      <c r="B10430" t="s">
        <v>260</v>
      </c>
      <c r="C10430" t="s">
        <v>237</v>
      </c>
      <c r="D10430" t="s">
        <v>2354</v>
      </c>
      <c r="E10430" t="s">
        <v>3235</v>
      </c>
      <c r="F10430" t="s">
        <v>7099</v>
      </c>
      <c r="G10430" t="s">
        <v>7100</v>
      </c>
      <c r="H10430">
        <v>0.79400000000000004</v>
      </c>
      <c r="I10430" t="s">
        <v>265</v>
      </c>
      <c r="J10430" t="s">
        <v>242</v>
      </c>
      <c r="K10430" t="s">
        <v>243</v>
      </c>
      <c r="L10430" t="s">
        <v>244</v>
      </c>
      <c r="M10430">
        <v>0</v>
      </c>
      <c r="N10430">
        <v>0.79400000000000004</v>
      </c>
      <c r="O10430" t="s">
        <v>518</v>
      </c>
      <c r="P10430" t="s">
        <v>18249</v>
      </c>
      <c r="Q10430" t="s">
        <v>2359</v>
      </c>
      <c r="R10430" t="s">
        <v>18250</v>
      </c>
      <c r="S10430" t="s">
        <v>270</v>
      </c>
      <c r="T10430" t="b">
        <v>1</v>
      </c>
    </row>
    <row r="10431" spans="1:20" x14ac:dyDescent="0.25">
      <c r="A10431" t="s">
        <v>259</v>
      </c>
      <c r="B10431" t="s">
        <v>260</v>
      </c>
      <c r="C10431" t="s">
        <v>294</v>
      </c>
      <c r="D10431" t="s">
        <v>2354</v>
      </c>
      <c r="E10431" t="s">
        <v>3235</v>
      </c>
      <c r="F10431" t="s">
        <v>7099</v>
      </c>
      <c r="G10431" t="s">
        <v>7100</v>
      </c>
      <c r="H10431">
        <v>0.25</v>
      </c>
      <c r="I10431" t="s">
        <v>265</v>
      </c>
      <c r="J10431" t="s">
        <v>242</v>
      </c>
      <c r="K10431" t="s">
        <v>243</v>
      </c>
      <c r="L10431" t="s">
        <v>244</v>
      </c>
      <c r="M10431">
        <v>0</v>
      </c>
      <c r="N10431">
        <v>0.25</v>
      </c>
      <c r="O10431" t="s">
        <v>518</v>
      </c>
      <c r="P10431" t="s">
        <v>18249</v>
      </c>
      <c r="Q10431" t="s">
        <v>2359</v>
      </c>
      <c r="R10431" t="s">
        <v>18250</v>
      </c>
      <c r="S10431" t="s">
        <v>270</v>
      </c>
      <c r="T10431" t="b">
        <v>1</v>
      </c>
    </row>
    <row r="10432" spans="1:20" x14ac:dyDescent="0.25">
      <c r="A10432" t="s">
        <v>259</v>
      </c>
      <c r="B10432" t="s">
        <v>260</v>
      </c>
      <c r="C10432" t="s">
        <v>237</v>
      </c>
      <c r="D10432" t="s">
        <v>1428</v>
      </c>
      <c r="E10432" t="s">
        <v>9076</v>
      </c>
      <c r="F10432" t="s">
        <v>9700</v>
      </c>
      <c r="G10432" t="s">
        <v>9700</v>
      </c>
      <c r="H10432">
        <v>3.488</v>
      </c>
      <c r="I10432" t="s">
        <v>265</v>
      </c>
      <c r="J10432" t="s">
        <v>242</v>
      </c>
      <c r="K10432" t="s">
        <v>243</v>
      </c>
      <c r="L10432" t="s">
        <v>244</v>
      </c>
      <c r="M10432">
        <v>0</v>
      </c>
      <c r="N10432">
        <v>3.488</v>
      </c>
      <c r="O10432" t="s">
        <v>1309</v>
      </c>
      <c r="P10432" t="s">
        <v>6547</v>
      </c>
      <c r="Q10432" t="s">
        <v>1432</v>
      </c>
      <c r="R10432" t="s">
        <v>18251</v>
      </c>
      <c r="S10432" t="s">
        <v>270</v>
      </c>
      <c r="T10432" t="b">
        <v>0</v>
      </c>
    </row>
    <row r="10433" spans="1:20" x14ac:dyDescent="0.25">
      <c r="A10433" t="s">
        <v>259</v>
      </c>
      <c r="B10433" t="s">
        <v>260</v>
      </c>
      <c r="C10433" t="s">
        <v>294</v>
      </c>
      <c r="D10433" t="s">
        <v>1428</v>
      </c>
      <c r="E10433" t="s">
        <v>9076</v>
      </c>
      <c r="F10433" t="s">
        <v>9700</v>
      </c>
      <c r="G10433" t="s">
        <v>9700</v>
      </c>
      <c r="H10433">
        <v>2.016</v>
      </c>
      <c r="I10433" t="s">
        <v>265</v>
      </c>
      <c r="J10433" t="s">
        <v>242</v>
      </c>
      <c r="K10433" t="s">
        <v>243</v>
      </c>
      <c r="L10433" t="s">
        <v>244</v>
      </c>
      <c r="M10433">
        <v>0</v>
      </c>
      <c r="N10433">
        <v>2.016</v>
      </c>
      <c r="O10433" t="s">
        <v>1309</v>
      </c>
      <c r="P10433" t="s">
        <v>6547</v>
      </c>
      <c r="Q10433" t="s">
        <v>1432</v>
      </c>
      <c r="R10433" t="s">
        <v>18251</v>
      </c>
      <c r="S10433" t="s">
        <v>270</v>
      </c>
      <c r="T10433" t="b">
        <v>0</v>
      </c>
    </row>
    <row r="10434" spans="1:20" x14ac:dyDescent="0.25">
      <c r="A10434" t="s">
        <v>236</v>
      </c>
      <c r="B10434" t="s">
        <v>236</v>
      </c>
      <c r="C10434" t="s">
        <v>336</v>
      </c>
      <c r="D10434" t="s">
        <v>3096</v>
      </c>
      <c r="E10434" t="s">
        <v>18252</v>
      </c>
      <c r="F10434" t="s">
        <v>18253</v>
      </c>
      <c r="G10434" t="s">
        <v>18254</v>
      </c>
      <c r="H10434">
        <v>3270</v>
      </c>
      <c r="I10434" t="s">
        <v>341</v>
      </c>
      <c r="J10434" t="s">
        <v>242</v>
      </c>
      <c r="K10434" t="s">
        <v>243</v>
      </c>
      <c r="L10434" t="s">
        <v>244</v>
      </c>
      <c r="M10434">
        <v>0</v>
      </c>
      <c r="N10434">
        <v>3270</v>
      </c>
      <c r="O10434" t="s">
        <v>316</v>
      </c>
      <c r="P10434" t="s">
        <v>6756</v>
      </c>
      <c r="Q10434" t="s">
        <v>3101</v>
      </c>
      <c r="R10434" t="s">
        <v>18255</v>
      </c>
      <c r="S10434" t="s">
        <v>249</v>
      </c>
      <c r="T10434" t="b">
        <v>0</v>
      </c>
    </row>
    <row r="10435" spans="1:20" x14ac:dyDescent="0.25">
      <c r="A10435" t="s">
        <v>236</v>
      </c>
      <c r="B10435" t="s">
        <v>236</v>
      </c>
      <c r="C10435" t="s">
        <v>336</v>
      </c>
      <c r="D10435" t="s">
        <v>3096</v>
      </c>
      <c r="E10435" t="s">
        <v>18252</v>
      </c>
      <c r="F10435" t="s">
        <v>18253</v>
      </c>
      <c r="G10435" t="s">
        <v>18254</v>
      </c>
      <c r="H10435">
        <v>9038</v>
      </c>
      <c r="I10435" t="s">
        <v>341</v>
      </c>
      <c r="J10435" t="s">
        <v>242</v>
      </c>
      <c r="K10435" t="s">
        <v>243</v>
      </c>
      <c r="L10435" t="s">
        <v>244</v>
      </c>
      <c r="M10435">
        <v>0</v>
      </c>
      <c r="N10435">
        <v>9038</v>
      </c>
      <c r="O10435" t="s">
        <v>316</v>
      </c>
      <c r="P10435" t="s">
        <v>6756</v>
      </c>
      <c r="Q10435" t="s">
        <v>3101</v>
      </c>
      <c r="R10435" t="s">
        <v>18256</v>
      </c>
      <c r="S10435" t="s">
        <v>249</v>
      </c>
      <c r="T10435" t="b">
        <v>0</v>
      </c>
    </row>
    <row r="10436" spans="1:20" x14ac:dyDescent="0.25">
      <c r="A10436" t="s">
        <v>259</v>
      </c>
      <c r="B10436" t="s">
        <v>260</v>
      </c>
      <c r="C10436" t="s">
        <v>237</v>
      </c>
      <c r="D10436" t="s">
        <v>287</v>
      </c>
      <c r="E10436" t="s">
        <v>539</v>
      </c>
      <c r="F10436" t="s">
        <v>9989</v>
      </c>
      <c r="G10436" t="s">
        <v>9989</v>
      </c>
      <c r="H10436">
        <v>6.6943999999999999</v>
      </c>
      <c r="I10436" t="s">
        <v>265</v>
      </c>
      <c r="J10436" t="s">
        <v>242</v>
      </c>
      <c r="K10436" t="s">
        <v>243</v>
      </c>
      <c r="L10436" t="s">
        <v>244</v>
      </c>
      <c r="M10436">
        <v>0</v>
      </c>
      <c r="N10436">
        <v>6.6943999999999999</v>
      </c>
      <c r="O10436" t="s">
        <v>290</v>
      </c>
      <c r="P10436" t="s">
        <v>18257</v>
      </c>
      <c r="Q10436" t="s">
        <v>292</v>
      </c>
      <c r="R10436" t="s">
        <v>18258</v>
      </c>
      <c r="S10436" t="s">
        <v>270</v>
      </c>
      <c r="T10436" t="b">
        <v>1</v>
      </c>
    </row>
    <row r="10437" spans="1:20" x14ac:dyDescent="0.25">
      <c r="A10437" t="s">
        <v>259</v>
      </c>
      <c r="B10437" t="s">
        <v>260</v>
      </c>
      <c r="C10437" t="s">
        <v>294</v>
      </c>
      <c r="D10437" t="s">
        <v>287</v>
      </c>
      <c r="E10437" t="s">
        <v>539</v>
      </c>
      <c r="F10437" t="s">
        <v>9989</v>
      </c>
      <c r="G10437" t="s">
        <v>9989</v>
      </c>
      <c r="H10437">
        <v>3.456</v>
      </c>
      <c r="I10437" t="s">
        <v>265</v>
      </c>
      <c r="J10437" t="s">
        <v>242</v>
      </c>
      <c r="K10437" t="s">
        <v>243</v>
      </c>
      <c r="L10437" t="s">
        <v>244</v>
      </c>
      <c r="M10437">
        <v>0</v>
      </c>
      <c r="N10437">
        <v>3.456</v>
      </c>
      <c r="O10437" t="s">
        <v>290</v>
      </c>
      <c r="P10437" t="s">
        <v>18257</v>
      </c>
      <c r="Q10437" t="s">
        <v>292</v>
      </c>
      <c r="R10437" t="s">
        <v>18258</v>
      </c>
      <c r="S10437" t="s">
        <v>270</v>
      </c>
      <c r="T10437" t="b">
        <v>1</v>
      </c>
    </row>
    <row r="10438" spans="1:20" x14ac:dyDescent="0.25">
      <c r="A10438" t="s">
        <v>236</v>
      </c>
      <c r="B10438" t="s">
        <v>236</v>
      </c>
      <c r="C10438" t="s">
        <v>237</v>
      </c>
      <c r="D10438" t="s">
        <v>392</v>
      </c>
      <c r="F10438" t="s">
        <v>672</v>
      </c>
      <c r="G10438" t="s">
        <v>16197</v>
      </c>
      <c r="H10438">
        <v>4.0000000000000001E-3</v>
      </c>
      <c r="I10438" t="s">
        <v>254</v>
      </c>
      <c r="J10438" t="s">
        <v>242</v>
      </c>
      <c r="K10438" t="s">
        <v>243</v>
      </c>
      <c r="L10438" t="s">
        <v>244</v>
      </c>
      <c r="M10438">
        <v>0</v>
      </c>
      <c r="N10438">
        <v>4.0000000000000001E-3</v>
      </c>
      <c r="O10438" t="s">
        <v>395</v>
      </c>
      <c r="P10438" t="s">
        <v>16198</v>
      </c>
      <c r="Q10438" t="s">
        <v>397</v>
      </c>
      <c r="R10438" t="s">
        <v>5679</v>
      </c>
      <c r="S10438" t="s">
        <v>249</v>
      </c>
      <c r="T10438" t="b">
        <v>0</v>
      </c>
    </row>
    <row r="10439" spans="1:20" x14ac:dyDescent="0.25">
      <c r="A10439" t="s">
        <v>259</v>
      </c>
      <c r="B10439" t="s">
        <v>260</v>
      </c>
      <c r="C10439" t="s">
        <v>237</v>
      </c>
      <c r="D10439" t="s">
        <v>875</v>
      </c>
      <c r="E10439" t="s">
        <v>8247</v>
      </c>
      <c r="F10439" t="s">
        <v>8248</v>
      </c>
      <c r="G10439" t="s">
        <v>8248</v>
      </c>
      <c r="H10439">
        <v>27.486000000000001</v>
      </c>
      <c r="I10439" t="s">
        <v>265</v>
      </c>
      <c r="J10439" t="s">
        <v>242</v>
      </c>
      <c r="K10439" t="s">
        <v>243</v>
      </c>
      <c r="L10439" t="s">
        <v>244</v>
      </c>
      <c r="M10439">
        <v>0</v>
      </c>
      <c r="N10439">
        <v>27.486000000000001</v>
      </c>
      <c r="O10439" t="s">
        <v>283</v>
      </c>
      <c r="P10439" t="s">
        <v>18259</v>
      </c>
      <c r="Q10439" t="s">
        <v>879</v>
      </c>
      <c r="R10439" t="s">
        <v>18260</v>
      </c>
      <c r="S10439" t="s">
        <v>270</v>
      </c>
      <c r="T10439" t="b">
        <v>1</v>
      </c>
    </row>
    <row r="10440" spans="1:20" x14ac:dyDescent="0.25">
      <c r="A10440" t="s">
        <v>259</v>
      </c>
      <c r="B10440" t="s">
        <v>260</v>
      </c>
      <c r="C10440" t="s">
        <v>294</v>
      </c>
      <c r="D10440" t="s">
        <v>875</v>
      </c>
      <c r="E10440" t="s">
        <v>8247</v>
      </c>
      <c r="F10440" t="s">
        <v>8248</v>
      </c>
      <c r="G10440" t="s">
        <v>8248</v>
      </c>
      <c r="H10440">
        <v>9.9160000000000004</v>
      </c>
      <c r="I10440" t="s">
        <v>265</v>
      </c>
      <c r="J10440" t="s">
        <v>242</v>
      </c>
      <c r="K10440" t="s">
        <v>243</v>
      </c>
      <c r="L10440" t="s">
        <v>244</v>
      </c>
      <c r="M10440">
        <v>0</v>
      </c>
      <c r="N10440">
        <v>9.9160000000000004</v>
      </c>
      <c r="O10440" t="s">
        <v>283</v>
      </c>
      <c r="P10440" t="s">
        <v>18259</v>
      </c>
      <c r="Q10440" t="s">
        <v>879</v>
      </c>
      <c r="R10440" t="s">
        <v>18260</v>
      </c>
      <c r="S10440" t="s">
        <v>270</v>
      </c>
      <c r="T10440" t="b">
        <v>1</v>
      </c>
    </row>
    <row r="10441" spans="1:20" x14ac:dyDescent="0.25">
      <c r="A10441" t="s">
        <v>259</v>
      </c>
      <c r="B10441" t="s">
        <v>260</v>
      </c>
      <c r="C10441" t="s">
        <v>237</v>
      </c>
      <c r="D10441" t="s">
        <v>762</v>
      </c>
      <c r="E10441" t="s">
        <v>5571</v>
      </c>
      <c r="F10441" t="s">
        <v>5571</v>
      </c>
      <c r="G10441" t="s">
        <v>13494</v>
      </c>
      <c r="H10441">
        <v>0.82</v>
      </c>
      <c r="I10441" t="s">
        <v>265</v>
      </c>
      <c r="J10441" t="s">
        <v>242</v>
      </c>
      <c r="K10441" t="s">
        <v>243</v>
      </c>
      <c r="L10441" t="s">
        <v>244</v>
      </c>
      <c r="M10441">
        <v>0</v>
      </c>
      <c r="N10441">
        <v>0.82</v>
      </c>
      <c r="O10441" t="s">
        <v>266</v>
      </c>
      <c r="P10441" t="s">
        <v>18261</v>
      </c>
      <c r="Q10441" t="s">
        <v>766</v>
      </c>
      <c r="R10441" t="s">
        <v>18262</v>
      </c>
      <c r="S10441" t="s">
        <v>270</v>
      </c>
      <c r="T10441" t="b">
        <v>1</v>
      </c>
    </row>
    <row r="10442" spans="1:20" x14ac:dyDescent="0.25">
      <c r="A10442" t="s">
        <v>259</v>
      </c>
      <c r="B10442" t="s">
        <v>260</v>
      </c>
      <c r="C10442" t="s">
        <v>294</v>
      </c>
      <c r="D10442" t="s">
        <v>762</v>
      </c>
      <c r="E10442" t="s">
        <v>5571</v>
      </c>
      <c r="F10442" t="s">
        <v>5571</v>
      </c>
      <c r="G10442" t="s">
        <v>13494</v>
      </c>
      <c r="H10442">
        <v>0.45200000000000001</v>
      </c>
      <c r="I10442" t="s">
        <v>265</v>
      </c>
      <c r="J10442" t="s">
        <v>242</v>
      </c>
      <c r="K10442" t="s">
        <v>243</v>
      </c>
      <c r="L10442" t="s">
        <v>244</v>
      </c>
      <c r="M10442">
        <v>0</v>
      </c>
      <c r="N10442">
        <v>0.45200000000000001</v>
      </c>
      <c r="O10442" t="s">
        <v>266</v>
      </c>
      <c r="P10442" t="s">
        <v>18261</v>
      </c>
      <c r="Q10442" t="s">
        <v>766</v>
      </c>
      <c r="R10442" t="s">
        <v>18262</v>
      </c>
      <c r="S10442" t="s">
        <v>270</v>
      </c>
      <c r="T10442" t="b">
        <v>1</v>
      </c>
    </row>
    <row r="10443" spans="1:20" x14ac:dyDescent="0.25">
      <c r="A10443" t="s">
        <v>236</v>
      </c>
      <c r="B10443" t="s">
        <v>236</v>
      </c>
      <c r="C10443" t="s">
        <v>237</v>
      </c>
      <c r="D10443" t="s">
        <v>392</v>
      </c>
      <c r="E10443" t="s">
        <v>251</v>
      </c>
      <c r="F10443" t="s">
        <v>773</v>
      </c>
      <c r="G10443" t="s">
        <v>774</v>
      </c>
      <c r="H10443">
        <v>0.36</v>
      </c>
      <c r="I10443" t="s">
        <v>254</v>
      </c>
      <c r="J10443" t="s">
        <v>242</v>
      </c>
      <c r="K10443" t="s">
        <v>243</v>
      </c>
      <c r="L10443" t="s">
        <v>244</v>
      </c>
      <c r="M10443">
        <v>0</v>
      </c>
      <c r="N10443">
        <v>0.36</v>
      </c>
      <c r="O10443" t="s">
        <v>255</v>
      </c>
      <c r="P10443" t="s">
        <v>18263</v>
      </c>
      <c r="Q10443" t="s">
        <v>397</v>
      </c>
      <c r="R10443" t="s">
        <v>5000</v>
      </c>
      <c r="S10443" t="s">
        <v>249</v>
      </c>
      <c r="T10443" t="b">
        <v>1</v>
      </c>
    </row>
    <row r="10444" spans="1:20" x14ac:dyDescent="0.25">
      <c r="A10444" t="s">
        <v>236</v>
      </c>
      <c r="B10444" t="s">
        <v>236</v>
      </c>
      <c r="C10444" t="s">
        <v>237</v>
      </c>
      <c r="D10444" t="s">
        <v>314</v>
      </c>
      <c r="F10444" t="s">
        <v>2718</v>
      </c>
      <c r="G10444" t="s">
        <v>3670</v>
      </c>
      <c r="H10444">
        <v>3.4200000000000001E-2</v>
      </c>
      <c r="I10444" t="s">
        <v>341</v>
      </c>
      <c r="J10444" t="s">
        <v>242</v>
      </c>
      <c r="K10444" t="s">
        <v>243</v>
      </c>
      <c r="L10444" t="s">
        <v>244</v>
      </c>
      <c r="M10444">
        <v>0</v>
      </c>
      <c r="N10444">
        <v>3.4200000000000001E-2</v>
      </c>
      <c r="O10444" t="s">
        <v>690</v>
      </c>
      <c r="P10444" t="s">
        <v>18264</v>
      </c>
      <c r="Q10444" t="s">
        <v>318</v>
      </c>
      <c r="R10444" t="s">
        <v>2994</v>
      </c>
      <c r="S10444" t="s">
        <v>249</v>
      </c>
      <c r="T10444" t="b">
        <v>1</v>
      </c>
    </row>
    <row r="10445" spans="1:20" x14ac:dyDescent="0.25">
      <c r="A10445" t="s">
        <v>259</v>
      </c>
      <c r="B10445" t="s">
        <v>260</v>
      </c>
      <c r="C10445" t="s">
        <v>237</v>
      </c>
      <c r="D10445" t="s">
        <v>7120</v>
      </c>
      <c r="E10445" t="s">
        <v>4917</v>
      </c>
      <c r="F10445" t="s">
        <v>9099</v>
      </c>
      <c r="G10445" t="s">
        <v>9099</v>
      </c>
      <c r="H10445">
        <v>5.7610000000000001</v>
      </c>
      <c r="I10445" t="s">
        <v>265</v>
      </c>
      <c r="J10445" t="s">
        <v>242</v>
      </c>
      <c r="K10445" t="s">
        <v>243</v>
      </c>
      <c r="L10445" t="s">
        <v>244</v>
      </c>
      <c r="M10445">
        <v>0</v>
      </c>
      <c r="N10445">
        <v>5.7610000000000001</v>
      </c>
      <c r="O10445" t="s">
        <v>4168</v>
      </c>
      <c r="P10445" t="s">
        <v>18265</v>
      </c>
      <c r="Q10445" t="s">
        <v>7122</v>
      </c>
      <c r="R10445" t="s">
        <v>18266</v>
      </c>
      <c r="S10445" t="s">
        <v>270</v>
      </c>
      <c r="T10445" t="b">
        <v>1</v>
      </c>
    </row>
    <row r="10446" spans="1:20" x14ac:dyDescent="0.25">
      <c r="A10446" t="s">
        <v>259</v>
      </c>
      <c r="B10446" t="s">
        <v>260</v>
      </c>
      <c r="C10446" t="s">
        <v>294</v>
      </c>
      <c r="D10446" t="s">
        <v>7120</v>
      </c>
      <c r="E10446" t="s">
        <v>4917</v>
      </c>
      <c r="F10446" t="s">
        <v>9099</v>
      </c>
      <c r="G10446" t="s">
        <v>9099</v>
      </c>
      <c r="H10446">
        <v>4.5599999999999996</v>
      </c>
      <c r="I10446" t="s">
        <v>265</v>
      </c>
      <c r="J10446" t="s">
        <v>242</v>
      </c>
      <c r="K10446" t="s">
        <v>243</v>
      </c>
      <c r="L10446" t="s">
        <v>244</v>
      </c>
      <c r="M10446">
        <v>0</v>
      </c>
      <c r="N10446">
        <v>4.5599999999999996</v>
      </c>
      <c r="O10446" t="s">
        <v>358</v>
      </c>
      <c r="P10446" t="s">
        <v>18265</v>
      </c>
      <c r="Q10446" t="s">
        <v>7122</v>
      </c>
      <c r="R10446" t="s">
        <v>18266</v>
      </c>
      <c r="S10446" t="s">
        <v>270</v>
      </c>
      <c r="T10446" t="b">
        <v>1</v>
      </c>
    </row>
    <row r="10447" spans="1:20" x14ac:dyDescent="0.25">
      <c r="A10447" t="s">
        <v>236</v>
      </c>
      <c r="B10447" t="s">
        <v>236</v>
      </c>
      <c r="C10447" t="s">
        <v>237</v>
      </c>
      <c r="D10447" t="s">
        <v>552</v>
      </c>
      <c r="F10447" t="s">
        <v>2162</v>
      </c>
      <c r="G10447" t="s">
        <v>18267</v>
      </c>
      <c r="H10447">
        <v>109.5</v>
      </c>
      <c r="I10447" t="s">
        <v>492</v>
      </c>
      <c r="J10447" t="s">
        <v>242</v>
      </c>
      <c r="K10447" t="s">
        <v>243</v>
      </c>
      <c r="L10447" t="s">
        <v>244</v>
      </c>
      <c r="M10447">
        <v>0</v>
      </c>
      <c r="N10447">
        <v>109.5</v>
      </c>
      <c r="O10447" t="s">
        <v>590</v>
      </c>
      <c r="P10447" t="s">
        <v>18268</v>
      </c>
      <c r="Q10447" t="s">
        <v>556</v>
      </c>
      <c r="R10447" t="s">
        <v>2163</v>
      </c>
      <c r="S10447" t="s">
        <v>249</v>
      </c>
      <c r="T10447" t="b">
        <v>1</v>
      </c>
    </row>
    <row r="10448" spans="1:20" x14ac:dyDescent="0.25">
      <c r="A10448" t="s">
        <v>259</v>
      </c>
      <c r="B10448" t="s">
        <v>260</v>
      </c>
      <c r="C10448" t="s">
        <v>237</v>
      </c>
      <c r="D10448" t="s">
        <v>1442</v>
      </c>
      <c r="E10448" t="s">
        <v>497</v>
      </c>
      <c r="F10448" t="s">
        <v>12966</v>
      </c>
      <c r="G10448" t="s">
        <v>12966</v>
      </c>
      <c r="H10448">
        <v>0.107</v>
      </c>
      <c r="I10448" t="s">
        <v>265</v>
      </c>
      <c r="J10448" t="s">
        <v>242</v>
      </c>
      <c r="K10448" t="s">
        <v>243</v>
      </c>
      <c r="L10448" t="s">
        <v>244</v>
      </c>
      <c r="M10448">
        <v>0</v>
      </c>
      <c r="N10448">
        <v>0.107</v>
      </c>
      <c r="O10448" t="s">
        <v>446</v>
      </c>
      <c r="P10448" t="s">
        <v>18269</v>
      </c>
      <c r="Q10448" t="s">
        <v>1446</v>
      </c>
      <c r="R10448" t="s">
        <v>18270</v>
      </c>
      <c r="S10448" t="s">
        <v>270</v>
      </c>
      <c r="T10448" t="b">
        <v>1</v>
      </c>
    </row>
    <row r="10449" spans="1:20" x14ac:dyDescent="0.25">
      <c r="A10449" t="s">
        <v>259</v>
      </c>
      <c r="B10449" t="s">
        <v>260</v>
      </c>
      <c r="C10449" t="s">
        <v>237</v>
      </c>
      <c r="D10449" t="s">
        <v>1118</v>
      </c>
      <c r="E10449" t="s">
        <v>8115</v>
      </c>
      <c r="F10449" t="s">
        <v>16895</v>
      </c>
      <c r="G10449" t="s">
        <v>16895</v>
      </c>
      <c r="H10449">
        <v>0.36</v>
      </c>
      <c r="I10449" t="s">
        <v>265</v>
      </c>
      <c r="J10449" t="s">
        <v>242</v>
      </c>
      <c r="K10449" t="s">
        <v>243</v>
      </c>
      <c r="L10449" t="s">
        <v>244</v>
      </c>
      <c r="M10449">
        <v>0</v>
      </c>
      <c r="N10449">
        <v>0.36</v>
      </c>
      <c r="O10449" t="s">
        <v>266</v>
      </c>
      <c r="P10449" t="s">
        <v>18271</v>
      </c>
      <c r="Q10449" t="s">
        <v>1124</v>
      </c>
      <c r="R10449" t="s">
        <v>18272</v>
      </c>
      <c r="S10449" t="s">
        <v>270</v>
      </c>
      <c r="T10449" t="b">
        <v>1</v>
      </c>
    </row>
    <row r="10450" spans="1:20" x14ac:dyDescent="0.25">
      <c r="A10450" t="s">
        <v>259</v>
      </c>
      <c r="B10450" t="s">
        <v>382</v>
      </c>
      <c r="C10450" t="s">
        <v>237</v>
      </c>
      <c r="D10450" t="s">
        <v>2188</v>
      </c>
      <c r="F10450" t="s">
        <v>971</v>
      </c>
      <c r="G10450" t="s">
        <v>971</v>
      </c>
      <c r="H10450">
        <v>6.5000000000000002E-2</v>
      </c>
      <c r="I10450" t="s">
        <v>265</v>
      </c>
      <c r="J10450" t="s">
        <v>242</v>
      </c>
      <c r="K10450" t="s">
        <v>243</v>
      </c>
      <c r="L10450" t="s">
        <v>244</v>
      </c>
      <c r="M10450">
        <v>0</v>
      </c>
      <c r="N10450">
        <v>6.5000000000000002E-2</v>
      </c>
      <c r="O10450" t="s">
        <v>324</v>
      </c>
      <c r="P10450" t="s">
        <v>18273</v>
      </c>
      <c r="Q10450" t="s">
        <v>2191</v>
      </c>
      <c r="R10450" t="s">
        <v>18274</v>
      </c>
      <c r="S10450" t="s">
        <v>390</v>
      </c>
      <c r="T10450" t="b">
        <v>1</v>
      </c>
    </row>
    <row r="10451" spans="1:20" x14ac:dyDescent="0.25">
      <c r="A10451" t="s">
        <v>259</v>
      </c>
      <c r="B10451" t="s">
        <v>382</v>
      </c>
      <c r="C10451" t="s">
        <v>294</v>
      </c>
      <c r="D10451" t="s">
        <v>2188</v>
      </c>
      <c r="F10451" t="s">
        <v>971</v>
      </c>
      <c r="G10451" t="s">
        <v>971</v>
      </c>
      <c r="H10451">
        <v>1.6899999999999998E-2</v>
      </c>
      <c r="I10451" t="s">
        <v>265</v>
      </c>
      <c r="J10451" t="s">
        <v>242</v>
      </c>
      <c r="K10451" t="s">
        <v>243</v>
      </c>
      <c r="L10451" t="s">
        <v>244</v>
      </c>
      <c r="M10451">
        <v>0</v>
      </c>
      <c r="N10451">
        <v>1.6899999999999998E-2</v>
      </c>
      <c r="O10451" t="s">
        <v>324</v>
      </c>
      <c r="P10451" t="s">
        <v>18273</v>
      </c>
      <c r="Q10451" t="s">
        <v>2191</v>
      </c>
      <c r="R10451" t="s">
        <v>18274</v>
      </c>
      <c r="S10451" t="s">
        <v>390</v>
      </c>
      <c r="T10451" t="b">
        <v>1</v>
      </c>
    </row>
    <row r="10452" spans="1:20" x14ac:dyDescent="0.25">
      <c r="A10452" t="s">
        <v>236</v>
      </c>
      <c r="B10452" t="s">
        <v>236</v>
      </c>
      <c r="C10452" t="s">
        <v>237</v>
      </c>
      <c r="D10452" t="s">
        <v>566</v>
      </c>
      <c r="F10452" t="s">
        <v>1126</v>
      </c>
      <c r="G10452" t="s">
        <v>2992</v>
      </c>
      <c r="H10452">
        <v>0.01</v>
      </c>
      <c r="I10452" t="s">
        <v>241</v>
      </c>
      <c r="J10452" t="s">
        <v>242</v>
      </c>
      <c r="K10452" t="s">
        <v>243</v>
      </c>
      <c r="L10452" t="s">
        <v>244</v>
      </c>
      <c r="M10452">
        <v>0</v>
      </c>
      <c r="N10452">
        <v>0.01</v>
      </c>
      <c r="O10452" t="s">
        <v>2720</v>
      </c>
      <c r="P10452" t="s">
        <v>5895</v>
      </c>
      <c r="Q10452" t="s">
        <v>571</v>
      </c>
      <c r="R10452" t="s">
        <v>2869</v>
      </c>
      <c r="S10452" t="s">
        <v>249</v>
      </c>
      <c r="T10452" t="b">
        <v>0</v>
      </c>
    </row>
    <row r="10453" spans="1:20" x14ac:dyDescent="0.25">
      <c r="A10453" t="s">
        <v>259</v>
      </c>
      <c r="B10453" t="s">
        <v>260</v>
      </c>
      <c r="C10453" t="s">
        <v>237</v>
      </c>
      <c r="D10453" t="s">
        <v>443</v>
      </c>
      <c r="E10453" t="s">
        <v>1490</v>
      </c>
      <c r="F10453" t="s">
        <v>1491</v>
      </c>
      <c r="G10453" t="s">
        <v>1491</v>
      </c>
      <c r="H10453">
        <v>3.61</v>
      </c>
      <c r="I10453" t="s">
        <v>265</v>
      </c>
      <c r="J10453" t="s">
        <v>242</v>
      </c>
      <c r="K10453" t="s">
        <v>243</v>
      </c>
      <c r="L10453" t="s">
        <v>244</v>
      </c>
      <c r="M10453">
        <v>0</v>
      </c>
      <c r="N10453">
        <v>3.61</v>
      </c>
      <c r="O10453" t="s">
        <v>576</v>
      </c>
      <c r="P10453" t="s">
        <v>18275</v>
      </c>
      <c r="Q10453" t="s">
        <v>448</v>
      </c>
      <c r="R10453" t="s">
        <v>18276</v>
      </c>
      <c r="S10453" t="s">
        <v>270</v>
      </c>
      <c r="T10453" t="b">
        <v>1</v>
      </c>
    </row>
    <row r="10454" spans="1:20" x14ac:dyDescent="0.25">
      <c r="A10454" t="s">
        <v>259</v>
      </c>
      <c r="B10454" t="s">
        <v>260</v>
      </c>
      <c r="C10454" t="s">
        <v>294</v>
      </c>
      <c r="D10454" t="s">
        <v>443</v>
      </c>
      <c r="E10454" t="s">
        <v>1490</v>
      </c>
      <c r="F10454" t="s">
        <v>1491</v>
      </c>
      <c r="G10454" t="s">
        <v>1491</v>
      </c>
      <c r="H10454">
        <v>0.92200000000000004</v>
      </c>
      <c r="I10454" t="s">
        <v>265</v>
      </c>
      <c r="J10454" t="s">
        <v>242</v>
      </c>
      <c r="K10454" t="s">
        <v>243</v>
      </c>
      <c r="L10454" t="s">
        <v>244</v>
      </c>
      <c r="M10454">
        <v>0</v>
      </c>
      <c r="N10454">
        <v>0.92200000000000004</v>
      </c>
      <c r="O10454" t="s">
        <v>576</v>
      </c>
      <c r="P10454" t="s">
        <v>18275</v>
      </c>
      <c r="Q10454" t="s">
        <v>448</v>
      </c>
      <c r="R10454" t="s">
        <v>18276</v>
      </c>
      <c r="S10454" t="s">
        <v>270</v>
      </c>
      <c r="T10454" t="b">
        <v>1</v>
      </c>
    </row>
    <row r="10455" spans="1:20" x14ac:dyDescent="0.25">
      <c r="A10455" t="s">
        <v>259</v>
      </c>
      <c r="B10455" t="s">
        <v>260</v>
      </c>
      <c r="C10455" t="s">
        <v>237</v>
      </c>
      <c r="D10455" t="s">
        <v>1382</v>
      </c>
      <c r="E10455" t="s">
        <v>8885</v>
      </c>
      <c r="F10455" t="s">
        <v>15366</v>
      </c>
      <c r="G10455" t="s">
        <v>15367</v>
      </c>
      <c r="H10455">
        <v>0.15</v>
      </c>
      <c r="I10455" t="s">
        <v>265</v>
      </c>
      <c r="J10455" t="s">
        <v>242</v>
      </c>
      <c r="K10455" t="s">
        <v>243</v>
      </c>
      <c r="L10455" t="s">
        <v>244</v>
      </c>
      <c r="M10455">
        <v>0</v>
      </c>
      <c r="N10455">
        <v>0.15</v>
      </c>
      <c r="O10455" t="s">
        <v>324</v>
      </c>
      <c r="P10455" t="s">
        <v>18277</v>
      </c>
      <c r="Q10455" t="s">
        <v>1387</v>
      </c>
      <c r="R10455" t="s">
        <v>18278</v>
      </c>
      <c r="S10455" t="s">
        <v>270</v>
      </c>
      <c r="T10455" t="b">
        <v>1</v>
      </c>
    </row>
    <row r="10456" spans="1:20" x14ac:dyDescent="0.25">
      <c r="A10456" t="s">
        <v>259</v>
      </c>
      <c r="B10456" t="s">
        <v>260</v>
      </c>
      <c r="C10456" t="s">
        <v>294</v>
      </c>
      <c r="D10456" t="s">
        <v>1382</v>
      </c>
      <c r="E10456" t="s">
        <v>8885</v>
      </c>
      <c r="F10456" t="s">
        <v>15366</v>
      </c>
      <c r="G10456" t="s">
        <v>15367</v>
      </c>
      <c r="H10456">
        <v>3.8399999999999997E-2</v>
      </c>
      <c r="I10456" t="s">
        <v>265</v>
      </c>
      <c r="J10456" t="s">
        <v>242</v>
      </c>
      <c r="K10456" t="s">
        <v>243</v>
      </c>
      <c r="L10456" t="s">
        <v>244</v>
      </c>
      <c r="M10456">
        <v>0</v>
      </c>
      <c r="N10456">
        <v>3.8399999999999997E-2</v>
      </c>
      <c r="O10456" t="s">
        <v>324</v>
      </c>
      <c r="P10456" t="s">
        <v>18277</v>
      </c>
      <c r="Q10456" t="s">
        <v>1387</v>
      </c>
      <c r="R10456" t="s">
        <v>18278</v>
      </c>
      <c r="S10456" t="s">
        <v>270</v>
      </c>
      <c r="T10456" t="b">
        <v>1</v>
      </c>
    </row>
    <row r="10457" spans="1:20" x14ac:dyDescent="0.25">
      <c r="A10457" t="s">
        <v>259</v>
      </c>
      <c r="B10457" t="s">
        <v>260</v>
      </c>
      <c r="C10457" t="s">
        <v>237</v>
      </c>
      <c r="D10457" t="s">
        <v>328</v>
      </c>
      <c r="E10457" t="s">
        <v>1954</v>
      </c>
      <c r="F10457" t="s">
        <v>1955</v>
      </c>
      <c r="G10457" t="s">
        <v>1955</v>
      </c>
      <c r="H10457">
        <v>0.18099999999999999</v>
      </c>
      <c r="I10457" t="s">
        <v>265</v>
      </c>
      <c r="J10457" t="s">
        <v>242</v>
      </c>
      <c r="K10457" t="s">
        <v>243</v>
      </c>
      <c r="L10457" t="s">
        <v>244</v>
      </c>
      <c r="M10457">
        <v>0</v>
      </c>
      <c r="N10457">
        <v>0.18099999999999999</v>
      </c>
      <c r="O10457" t="s">
        <v>331</v>
      </c>
      <c r="P10457" t="s">
        <v>18279</v>
      </c>
      <c r="Q10457" t="s">
        <v>333</v>
      </c>
      <c r="R10457" t="s">
        <v>18280</v>
      </c>
      <c r="S10457" t="s">
        <v>270</v>
      </c>
      <c r="T10457" t="b">
        <v>1</v>
      </c>
    </row>
    <row r="10458" spans="1:20" x14ac:dyDescent="0.25">
      <c r="A10458" t="s">
        <v>259</v>
      </c>
      <c r="B10458" t="s">
        <v>260</v>
      </c>
      <c r="C10458" t="s">
        <v>237</v>
      </c>
      <c r="D10458" t="s">
        <v>1305</v>
      </c>
      <c r="E10458" t="s">
        <v>8689</v>
      </c>
      <c r="F10458" t="s">
        <v>15877</v>
      </c>
      <c r="G10458" t="s">
        <v>18281</v>
      </c>
      <c r="H10458">
        <v>3.024</v>
      </c>
      <c r="I10458" t="s">
        <v>265</v>
      </c>
      <c r="J10458" t="s">
        <v>242</v>
      </c>
      <c r="K10458" t="s">
        <v>243</v>
      </c>
      <c r="L10458" t="s">
        <v>244</v>
      </c>
      <c r="M10458">
        <v>0</v>
      </c>
      <c r="N10458">
        <v>3.024</v>
      </c>
      <c r="O10458" t="s">
        <v>486</v>
      </c>
      <c r="P10458" t="s">
        <v>4511</v>
      </c>
      <c r="Q10458" t="s">
        <v>1311</v>
      </c>
      <c r="R10458" t="s">
        <v>18282</v>
      </c>
      <c r="S10458" t="s">
        <v>270</v>
      </c>
      <c r="T10458" t="b">
        <v>1</v>
      </c>
    </row>
    <row r="10459" spans="1:20" x14ac:dyDescent="0.25">
      <c r="A10459" t="s">
        <v>259</v>
      </c>
      <c r="B10459" t="s">
        <v>260</v>
      </c>
      <c r="C10459" t="s">
        <v>336</v>
      </c>
      <c r="D10459" t="s">
        <v>1305</v>
      </c>
      <c r="E10459" t="s">
        <v>8689</v>
      </c>
      <c r="F10459" t="s">
        <v>15877</v>
      </c>
      <c r="G10459" t="s">
        <v>18281</v>
      </c>
      <c r="H10459">
        <v>15576</v>
      </c>
      <c r="I10459" t="s">
        <v>265</v>
      </c>
      <c r="J10459" t="s">
        <v>242</v>
      </c>
      <c r="K10459" t="s">
        <v>243</v>
      </c>
      <c r="L10459" t="s">
        <v>244</v>
      </c>
      <c r="M10459">
        <v>0</v>
      </c>
      <c r="N10459">
        <v>15576</v>
      </c>
      <c r="O10459" t="s">
        <v>4513</v>
      </c>
      <c r="P10459" t="s">
        <v>4511</v>
      </c>
      <c r="Q10459" t="s">
        <v>1311</v>
      </c>
      <c r="R10459" t="s">
        <v>18283</v>
      </c>
      <c r="S10459" t="s">
        <v>270</v>
      </c>
      <c r="T10459" t="b">
        <v>1</v>
      </c>
    </row>
    <row r="10460" spans="1:20" x14ac:dyDescent="0.25">
      <c r="A10460" t="s">
        <v>259</v>
      </c>
      <c r="B10460" t="s">
        <v>260</v>
      </c>
      <c r="C10460" t="s">
        <v>336</v>
      </c>
      <c r="D10460" t="s">
        <v>1305</v>
      </c>
      <c r="E10460" t="s">
        <v>8689</v>
      </c>
      <c r="F10460" t="s">
        <v>15877</v>
      </c>
      <c r="G10460" t="s">
        <v>18281</v>
      </c>
      <c r="H10460">
        <v>31375</v>
      </c>
      <c r="I10460" t="s">
        <v>265</v>
      </c>
      <c r="J10460" t="s">
        <v>242</v>
      </c>
      <c r="K10460" t="s">
        <v>243</v>
      </c>
      <c r="L10460" t="s">
        <v>244</v>
      </c>
      <c r="M10460">
        <v>0</v>
      </c>
      <c r="N10460">
        <v>31375</v>
      </c>
      <c r="O10460" t="s">
        <v>4513</v>
      </c>
      <c r="P10460" t="s">
        <v>4511</v>
      </c>
      <c r="Q10460" t="s">
        <v>1311</v>
      </c>
      <c r="R10460" t="s">
        <v>18284</v>
      </c>
      <c r="S10460" t="s">
        <v>270</v>
      </c>
      <c r="T10460" t="b">
        <v>1</v>
      </c>
    </row>
    <row r="10461" spans="1:20" x14ac:dyDescent="0.25">
      <c r="A10461" t="s">
        <v>236</v>
      </c>
      <c r="B10461" t="s">
        <v>236</v>
      </c>
      <c r="C10461" t="s">
        <v>237</v>
      </c>
      <c r="D10461" t="s">
        <v>566</v>
      </c>
      <c r="F10461" t="s">
        <v>239</v>
      </c>
      <c r="G10461" t="s">
        <v>1053</v>
      </c>
      <c r="H10461">
        <v>0</v>
      </c>
      <c r="I10461" t="s">
        <v>254</v>
      </c>
      <c r="J10461" t="s">
        <v>242</v>
      </c>
      <c r="K10461" t="s">
        <v>243</v>
      </c>
      <c r="L10461" t="s">
        <v>244</v>
      </c>
      <c r="M10461">
        <v>0</v>
      </c>
      <c r="N10461">
        <v>0</v>
      </c>
      <c r="O10461" t="s">
        <v>4331</v>
      </c>
      <c r="P10461" t="s">
        <v>4332</v>
      </c>
      <c r="Q10461" t="s">
        <v>571</v>
      </c>
      <c r="R10461" t="s">
        <v>6483</v>
      </c>
      <c r="S10461" t="s">
        <v>249</v>
      </c>
      <c r="T10461" t="b">
        <v>0</v>
      </c>
    </row>
    <row r="10462" spans="1:20" x14ac:dyDescent="0.25">
      <c r="A10462" t="s">
        <v>259</v>
      </c>
      <c r="B10462" t="s">
        <v>260</v>
      </c>
      <c r="C10462" t="s">
        <v>237</v>
      </c>
      <c r="D10462" t="s">
        <v>320</v>
      </c>
      <c r="E10462" t="s">
        <v>8756</v>
      </c>
      <c r="F10462" t="s">
        <v>8756</v>
      </c>
      <c r="G10462" t="s">
        <v>18144</v>
      </c>
      <c r="H10462">
        <v>6.048</v>
      </c>
      <c r="I10462" t="s">
        <v>265</v>
      </c>
      <c r="J10462" t="s">
        <v>242</v>
      </c>
      <c r="K10462" t="s">
        <v>243</v>
      </c>
      <c r="L10462" t="s">
        <v>244</v>
      </c>
      <c r="M10462">
        <v>0</v>
      </c>
      <c r="N10462">
        <v>6.048</v>
      </c>
      <c r="O10462" t="s">
        <v>324</v>
      </c>
      <c r="P10462" t="s">
        <v>18285</v>
      </c>
      <c r="Q10462" t="s">
        <v>326</v>
      </c>
      <c r="R10462" t="s">
        <v>18286</v>
      </c>
      <c r="S10462" t="s">
        <v>270</v>
      </c>
      <c r="T10462" t="b">
        <v>1</v>
      </c>
    </row>
    <row r="10463" spans="1:20" x14ac:dyDescent="0.25">
      <c r="A10463" t="s">
        <v>259</v>
      </c>
      <c r="B10463" t="s">
        <v>260</v>
      </c>
      <c r="C10463" t="s">
        <v>336</v>
      </c>
      <c r="D10463" t="s">
        <v>320</v>
      </c>
      <c r="E10463" t="s">
        <v>8756</v>
      </c>
      <c r="F10463" t="s">
        <v>8756</v>
      </c>
      <c r="G10463" t="s">
        <v>18144</v>
      </c>
      <c r="H10463">
        <v>31258</v>
      </c>
      <c r="I10463" t="s">
        <v>265</v>
      </c>
      <c r="J10463" t="s">
        <v>242</v>
      </c>
      <c r="K10463" t="s">
        <v>243</v>
      </c>
      <c r="L10463" t="s">
        <v>244</v>
      </c>
      <c r="M10463">
        <v>0</v>
      </c>
      <c r="N10463">
        <v>31258</v>
      </c>
      <c r="O10463" t="s">
        <v>324</v>
      </c>
      <c r="P10463" t="s">
        <v>18285</v>
      </c>
      <c r="Q10463" t="s">
        <v>326</v>
      </c>
      <c r="R10463" t="s">
        <v>18287</v>
      </c>
      <c r="S10463" t="s">
        <v>270</v>
      </c>
      <c r="T10463" t="b">
        <v>1</v>
      </c>
    </row>
    <row r="10464" spans="1:20" x14ac:dyDescent="0.25">
      <c r="A10464" t="s">
        <v>259</v>
      </c>
      <c r="B10464" t="s">
        <v>260</v>
      </c>
      <c r="C10464" t="s">
        <v>336</v>
      </c>
      <c r="D10464" t="s">
        <v>320</v>
      </c>
      <c r="E10464" t="s">
        <v>8756</v>
      </c>
      <c r="F10464" t="s">
        <v>8756</v>
      </c>
      <c r="G10464" t="s">
        <v>18144</v>
      </c>
      <c r="H10464">
        <v>60398</v>
      </c>
      <c r="I10464" t="s">
        <v>265</v>
      </c>
      <c r="J10464" t="s">
        <v>242</v>
      </c>
      <c r="K10464" t="s">
        <v>243</v>
      </c>
      <c r="L10464" t="s">
        <v>244</v>
      </c>
      <c r="M10464">
        <v>0</v>
      </c>
      <c r="N10464">
        <v>60398</v>
      </c>
      <c r="O10464" t="s">
        <v>324</v>
      </c>
      <c r="P10464" t="s">
        <v>18285</v>
      </c>
      <c r="Q10464" t="s">
        <v>326</v>
      </c>
      <c r="R10464" t="s">
        <v>18288</v>
      </c>
      <c r="S10464" t="s">
        <v>270</v>
      </c>
      <c r="T10464" t="b">
        <v>1</v>
      </c>
    </row>
    <row r="10465" spans="1:20" x14ac:dyDescent="0.25">
      <c r="A10465" t="s">
        <v>236</v>
      </c>
      <c r="B10465" t="s">
        <v>236</v>
      </c>
      <c r="C10465" t="s">
        <v>237</v>
      </c>
      <c r="D10465" t="s">
        <v>250</v>
      </c>
      <c r="E10465" t="s">
        <v>251</v>
      </c>
      <c r="F10465" t="s">
        <v>252</v>
      </c>
      <c r="G10465" t="s">
        <v>4486</v>
      </c>
      <c r="H10465">
        <v>3.5000000000000003E-2</v>
      </c>
      <c r="I10465" t="s">
        <v>561</v>
      </c>
      <c r="J10465" t="s">
        <v>242</v>
      </c>
      <c r="K10465" t="s">
        <v>243</v>
      </c>
      <c r="L10465" t="s">
        <v>244</v>
      </c>
      <c r="M10465">
        <v>0</v>
      </c>
      <c r="N10465">
        <v>3.5000000000000003E-2</v>
      </c>
      <c r="O10465" t="s">
        <v>255</v>
      </c>
      <c r="P10465" t="s">
        <v>18289</v>
      </c>
      <c r="Q10465" t="s">
        <v>257</v>
      </c>
      <c r="R10465" t="s">
        <v>258</v>
      </c>
      <c r="S10465" t="s">
        <v>249</v>
      </c>
      <c r="T10465" t="b">
        <v>1</v>
      </c>
    </row>
    <row r="10466" spans="1:20" x14ac:dyDescent="0.25">
      <c r="A10466" t="s">
        <v>259</v>
      </c>
      <c r="B10466" t="s">
        <v>382</v>
      </c>
      <c r="C10466" t="s">
        <v>237</v>
      </c>
      <c r="D10466" t="s">
        <v>2597</v>
      </c>
      <c r="E10466" t="s">
        <v>2421</v>
      </c>
      <c r="F10466" t="s">
        <v>10979</v>
      </c>
      <c r="G10466" t="s">
        <v>10979</v>
      </c>
      <c r="H10466">
        <v>0.28599999999999998</v>
      </c>
      <c r="I10466" t="s">
        <v>265</v>
      </c>
      <c r="J10466" t="s">
        <v>242</v>
      </c>
      <c r="K10466" t="s">
        <v>243</v>
      </c>
      <c r="L10466" t="s">
        <v>244</v>
      </c>
      <c r="M10466">
        <v>0</v>
      </c>
      <c r="N10466">
        <v>0.28599999999999998</v>
      </c>
      <c r="O10466" t="s">
        <v>2600</v>
      </c>
      <c r="P10466" t="s">
        <v>18290</v>
      </c>
      <c r="Q10466" t="s">
        <v>2602</v>
      </c>
      <c r="R10466" t="s">
        <v>18291</v>
      </c>
      <c r="S10466" t="s">
        <v>390</v>
      </c>
      <c r="T10466" t="b">
        <v>1</v>
      </c>
    </row>
    <row r="10467" spans="1:20" x14ac:dyDescent="0.25">
      <c r="A10467" t="s">
        <v>259</v>
      </c>
      <c r="B10467" t="s">
        <v>382</v>
      </c>
      <c r="C10467" t="s">
        <v>294</v>
      </c>
      <c r="D10467" t="s">
        <v>2597</v>
      </c>
      <c r="E10467" t="s">
        <v>2421</v>
      </c>
      <c r="F10467" t="s">
        <v>10979</v>
      </c>
      <c r="G10467" t="s">
        <v>10979</v>
      </c>
      <c r="H10467">
        <v>0.191</v>
      </c>
      <c r="I10467" t="s">
        <v>265</v>
      </c>
      <c r="J10467" t="s">
        <v>242</v>
      </c>
      <c r="K10467" t="s">
        <v>243</v>
      </c>
      <c r="L10467" t="s">
        <v>244</v>
      </c>
      <c r="M10467">
        <v>0</v>
      </c>
      <c r="N10467">
        <v>0.191</v>
      </c>
      <c r="O10467" t="s">
        <v>2600</v>
      </c>
      <c r="P10467" t="s">
        <v>18290</v>
      </c>
      <c r="Q10467" t="s">
        <v>2602</v>
      </c>
      <c r="R10467" t="s">
        <v>18291</v>
      </c>
      <c r="S10467" t="s">
        <v>390</v>
      </c>
      <c r="T10467" t="b">
        <v>1</v>
      </c>
    </row>
    <row r="10468" spans="1:20" x14ac:dyDescent="0.25">
      <c r="A10468" t="s">
        <v>236</v>
      </c>
      <c r="B10468" t="s">
        <v>236</v>
      </c>
      <c r="C10468" t="s">
        <v>237</v>
      </c>
      <c r="D10468" t="s">
        <v>238</v>
      </c>
      <c r="E10468" t="s">
        <v>251</v>
      </c>
      <c r="F10468" t="s">
        <v>479</v>
      </c>
      <c r="G10468" t="s">
        <v>8506</v>
      </c>
      <c r="H10468">
        <v>0</v>
      </c>
      <c r="I10468" t="s">
        <v>254</v>
      </c>
      <c r="J10468" t="s">
        <v>242</v>
      </c>
      <c r="K10468" t="s">
        <v>243</v>
      </c>
      <c r="L10468" t="s">
        <v>244</v>
      </c>
      <c r="M10468">
        <v>0</v>
      </c>
      <c r="N10468">
        <v>0</v>
      </c>
      <c r="O10468" t="s">
        <v>255</v>
      </c>
      <c r="P10468" t="s">
        <v>18292</v>
      </c>
      <c r="Q10468" t="s">
        <v>247</v>
      </c>
      <c r="R10468" t="s">
        <v>482</v>
      </c>
      <c r="S10468" t="s">
        <v>249</v>
      </c>
      <c r="T10468" t="b">
        <v>1</v>
      </c>
    </row>
    <row r="10469" spans="1:20" x14ac:dyDescent="0.25">
      <c r="A10469" t="s">
        <v>236</v>
      </c>
      <c r="B10469" t="s">
        <v>236</v>
      </c>
      <c r="C10469" t="s">
        <v>237</v>
      </c>
      <c r="D10469" t="s">
        <v>314</v>
      </c>
      <c r="F10469" t="s">
        <v>302</v>
      </c>
      <c r="G10469" t="s">
        <v>2432</v>
      </c>
      <c r="H10469">
        <v>0.1</v>
      </c>
      <c r="I10469">
        <v>100</v>
      </c>
      <c r="J10469" t="s">
        <v>242</v>
      </c>
      <c r="K10469" t="s">
        <v>243</v>
      </c>
      <c r="L10469" t="s">
        <v>244</v>
      </c>
      <c r="M10469">
        <v>0</v>
      </c>
      <c r="N10469">
        <v>0.1</v>
      </c>
      <c r="O10469" t="s">
        <v>569</v>
      </c>
      <c r="P10469" t="s">
        <v>14421</v>
      </c>
      <c r="Q10469" t="s">
        <v>318</v>
      </c>
      <c r="R10469" t="s">
        <v>319</v>
      </c>
      <c r="S10469" t="s">
        <v>249</v>
      </c>
      <c r="T10469" t="b">
        <v>1</v>
      </c>
    </row>
    <row r="10470" spans="1:20" x14ac:dyDescent="0.25">
      <c r="A10470" t="s">
        <v>236</v>
      </c>
      <c r="B10470" t="s">
        <v>236</v>
      </c>
      <c r="C10470" t="s">
        <v>237</v>
      </c>
      <c r="D10470" t="s">
        <v>250</v>
      </c>
      <c r="E10470" t="s">
        <v>251</v>
      </c>
      <c r="F10470" t="s">
        <v>479</v>
      </c>
      <c r="G10470" t="s">
        <v>8767</v>
      </c>
      <c r="H10470">
        <v>0.13</v>
      </c>
      <c r="I10470" t="s">
        <v>254</v>
      </c>
      <c r="J10470" t="s">
        <v>242</v>
      </c>
      <c r="K10470" t="s">
        <v>243</v>
      </c>
      <c r="L10470" t="s">
        <v>244</v>
      </c>
      <c r="M10470">
        <v>0</v>
      </c>
      <c r="N10470">
        <v>0.13</v>
      </c>
      <c r="O10470" t="s">
        <v>255</v>
      </c>
      <c r="P10470" t="s">
        <v>18293</v>
      </c>
      <c r="Q10470" t="s">
        <v>257</v>
      </c>
      <c r="R10470" t="s">
        <v>4230</v>
      </c>
      <c r="S10470" t="s">
        <v>249</v>
      </c>
      <c r="T10470" t="b">
        <v>1</v>
      </c>
    </row>
    <row r="10471" spans="1:20" x14ac:dyDescent="0.25">
      <c r="A10471" t="s">
        <v>236</v>
      </c>
      <c r="B10471" t="s">
        <v>236</v>
      </c>
      <c r="C10471" t="s">
        <v>237</v>
      </c>
      <c r="D10471" t="s">
        <v>552</v>
      </c>
      <c r="F10471" t="s">
        <v>2162</v>
      </c>
      <c r="G10471" t="s">
        <v>6291</v>
      </c>
      <c r="H10471">
        <v>1228.8</v>
      </c>
      <c r="I10471" t="s">
        <v>492</v>
      </c>
      <c r="J10471" t="s">
        <v>242</v>
      </c>
      <c r="K10471" t="s">
        <v>243</v>
      </c>
      <c r="L10471" t="s">
        <v>244</v>
      </c>
      <c r="M10471">
        <v>0</v>
      </c>
      <c r="N10471">
        <v>1228.8</v>
      </c>
      <c r="O10471" t="s">
        <v>428</v>
      </c>
      <c r="P10471" t="s">
        <v>18294</v>
      </c>
      <c r="Q10471" t="s">
        <v>556</v>
      </c>
      <c r="R10471" t="s">
        <v>2163</v>
      </c>
      <c r="S10471" t="s">
        <v>249</v>
      </c>
      <c r="T10471" t="b">
        <v>1</v>
      </c>
    </row>
    <row r="10472" spans="1:20" x14ac:dyDescent="0.25">
      <c r="A10472" t="s">
        <v>259</v>
      </c>
      <c r="B10472" t="s">
        <v>260</v>
      </c>
      <c r="C10472" t="s">
        <v>237</v>
      </c>
      <c r="D10472" t="s">
        <v>707</v>
      </c>
      <c r="E10472" t="s">
        <v>7526</v>
      </c>
      <c r="F10472" t="s">
        <v>14352</v>
      </c>
      <c r="G10472" t="s">
        <v>6875</v>
      </c>
      <c r="H10472">
        <v>9.2304999999999998E-2</v>
      </c>
      <c r="I10472" t="s">
        <v>265</v>
      </c>
      <c r="J10472" t="s">
        <v>242</v>
      </c>
      <c r="K10472" t="s">
        <v>243</v>
      </c>
      <c r="L10472" t="s">
        <v>244</v>
      </c>
      <c r="M10472">
        <v>0</v>
      </c>
      <c r="N10472">
        <v>9.2304999999999998E-2</v>
      </c>
      <c r="O10472" t="s">
        <v>372</v>
      </c>
      <c r="P10472" t="s">
        <v>18295</v>
      </c>
      <c r="Q10472" t="s">
        <v>713</v>
      </c>
      <c r="R10472" t="s">
        <v>18296</v>
      </c>
      <c r="S10472" t="s">
        <v>270</v>
      </c>
      <c r="T10472" t="b">
        <v>1</v>
      </c>
    </row>
    <row r="10473" spans="1:20" x14ac:dyDescent="0.25">
      <c r="A10473" t="s">
        <v>259</v>
      </c>
      <c r="B10473" t="s">
        <v>260</v>
      </c>
      <c r="C10473" t="s">
        <v>237</v>
      </c>
      <c r="D10473" t="s">
        <v>1375</v>
      </c>
      <c r="E10473" t="s">
        <v>3176</v>
      </c>
      <c r="F10473" t="s">
        <v>9934</v>
      </c>
      <c r="G10473" t="s">
        <v>9934</v>
      </c>
      <c r="H10473">
        <v>9.1199999999999992</v>
      </c>
      <c r="I10473" t="s">
        <v>265</v>
      </c>
      <c r="J10473" t="s">
        <v>242</v>
      </c>
      <c r="K10473" t="s">
        <v>243</v>
      </c>
      <c r="L10473" t="s">
        <v>244</v>
      </c>
      <c r="M10473">
        <v>0</v>
      </c>
      <c r="N10473">
        <v>9.1199999999999992</v>
      </c>
      <c r="O10473" t="s">
        <v>1378</v>
      </c>
      <c r="P10473" t="s">
        <v>1379</v>
      </c>
      <c r="Q10473" t="s">
        <v>1380</v>
      </c>
      <c r="R10473" t="s">
        <v>18297</v>
      </c>
      <c r="S10473" t="s">
        <v>270</v>
      </c>
      <c r="T10473" t="b">
        <v>0</v>
      </c>
    </row>
    <row r="10474" spans="1:20" x14ac:dyDescent="0.25">
      <c r="A10474" t="s">
        <v>259</v>
      </c>
      <c r="B10474" t="s">
        <v>260</v>
      </c>
      <c r="C10474" t="s">
        <v>294</v>
      </c>
      <c r="D10474" t="s">
        <v>1375</v>
      </c>
      <c r="E10474" t="s">
        <v>3176</v>
      </c>
      <c r="F10474" t="s">
        <v>9934</v>
      </c>
      <c r="G10474" t="s">
        <v>9934</v>
      </c>
      <c r="H10474">
        <v>3.6</v>
      </c>
      <c r="I10474" t="s">
        <v>265</v>
      </c>
      <c r="J10474" t="s">
        <v>242</v>
      </c>
      <c r="K10474" t="s">
        <v>243</v>
      </c>
      <c r="L10474" t="s">
        <v>244</v>
      </c>
      <c r="M10474">
        <v>0</v>
      </c>
      <c r="N10474">
        <v>3.6</v>
      </c>
      <c r="O10474" t="s">
        <v>1378</v>
      </c>
      <c r="P10474" t="s">
        <v>1379</v>
      </c>
      <c r="Q10474" t="s">
        <v>1380</v>
      </c>
      <c r="R10474" t="s">
        <v>18297</v>
      </c>
      <c r="S10474" t="s">
        <v>270</v>
      </c>
      <c r="T10474" t="b">
        <v>0</v>
      </c>
    </row>
    <row r="10475" spans="1:20" x14ac:dyDescent="0.25">
      <c r="A10475" t="s">
        <v>259</v>
      </c>
      <c r="B10475" t="s">
        <v>260</v>
      </c>
      <c r="C10475" t="s">
        <v>237</v>
      </c>
      <c r="D10475" t="s">
        <v>1428</v>
      </c>
      <c r="E10475" t="s">
        <v>9076</v>
      </c>
      <c r="F10475" t="s">
        <v>9077</v>
      </c>
      <c r="G10475" t="s">
        <v>9077</v>
      </c>
      <c r="H10475">
        <v>0.74294400000000005</v>
      </c>
      <c r="I10475" t="s">
        <v>265</v>
      </c>
      <c r="J10475" t="s">
        <v>242</v>
      </c>
      <c r="K10475" t="s">
        <v>243</v>
      </c>
      <c r="L10475" t="s">
        <v>244</v>
      </c>
      <c r="M10475">
        <v>0</v>
      </c>
      <c r="N10475">
        <v>0.74294400000000005</v>
      </c>
      <c r="O10475" t="s">
        <v>372</v>
      </c>
      <c r="P10475" t="s">
        <v>18298</v>
      </c>
      <c r="Q10475" t="s">
        <v>1432</v>
      </c>
      <c r="R10475" t="s">
        <v>18299</v>
      </c>
      <c r="S10475" t="s">
        <v>270</v>
      </c>
      <c r="T10475" t="b">
        <v>1</v>
      </c>
    </row>
    <row r="10476" spans="1:20" x14ac:dyDescent="0.25">
      <c r="A10476" t="s">
        <v>259</v>
      </c>
      <c r="B10476" t="s">
        <v>260</v>
      </c>
      <c r="C10476" t="s">
        <v>294</v>
      </c>
      <c r="D10476" t="s">
        <v>1428</v>
      </c>
      <c r="E10476" t="s">
        <v>9076</v>
      </c>
      <c r="F10476" t="s">
        <v>9077</v>
      </c>
      <c r="G10476" t="s">
        <v>9077</v>
      </c>
      <c r="H10476">
        <v>0.37699199999999999</v>
      </c>
      <c r="I10476" t="s">
        <v>265</v>
      </c>
      <c r="J10476" t="s">
        <v>242</v>
      </c>
      <c r="K10476" t="s">
        <v>243</v>
      </c>
      <c r="L10476" t="s">
        <v>244</v>
      </c>
      <c r="M10476">
        <v>0</v>
      </c>
      <c r="N10476">
        <v>0.37699199999999999</v>
      </c>
      <c r="O10476" t="s">
        <v>372</v>
      </c>
      <c r="P10476" t="s">
        <v>18298</v>
      </c>
      <c r="Q10476" t="s">
        <v>1432</v>
      </c>
      <c r="R10476" t="s">
        <v>18299</v>
      </c>
      <c r="S10476" t="s">
        <v>270</v>
      </c>
      <c r="T10476" t="b">
        <v>1</v>
      </c>
    </row>
    <row r="10477" spans="1:20" x14ac:dyDescent="0.25">
      <c r="A10477" t="s">
        <v>259</v>
      </c>
      <c r="B10477" t="s">
        <v>260</v>
      </c>
      <c r="C10477" t="s">
        <v>237</v>
      </c>
      <c r="D10477" t="s">
        <v>3619</v>
      </c>
      <c r="E10477" t="s">
        <v>8672</v>
      </c>
      <c r="F10477" t="s">
        <v>8673</v>
      </c>
      <c r="G10477" t="s">
        <v>8673</v>
      </c>
      <c r="H10477">
        <v>0.22800000000000001</v>
      </c>
      <c r="I10477" t="s">
        <v>265</v>
      </c>
      <c r="J10477" t="s">
        <v>242</v>
      </c>
      <c r="K10477" t="s">
        <v>243</v>
      </c>
      <c r="L10477" t="s">
        <v>244</v>
      </c>
      <c r="M10477">
        <v>0</v>
      </c>
      <c r="N10477">
        <v>0.22800000000000001</v>
      </c>
      <c r="O10477" t="s">
        <v>721</v>
      </c>
      <c r="P10477" t="s">
        <v>18300</v>
      </c>
      <c r="Q10477" t="s">
        <v>3623</v>
      </c>
      <c r="R10477" t="s">
        <v>18301</v>
      </c>
      <c r="S10477" t="s">
        <v>270</v>
      </c>
      <c r="T10477" t="b">
        <v>1</v>
      </c>
    </row>
    <row r="10478" spans="1:20" x14ac:dyDescent="0.25">
      <c r="A10478" t="s">
        <v>259</v>
      </c>
      <c r="B10478" t="s">
        <v>260</v>
      </c>
      <c r="C10478" t="s">
        <v>237</v>
      </c>
      <c r="D10478" t="s">
        <v>1588</v>
      </c>
      <c r="E10478" t="s">
        <v>1589</v>
      </c>
      <c r="F10478" t="s">
        <v>16353</v>
      </c>
      <c r="G10478" t="s">
        <v>16353</v>
      </c>
      <c r="H10478">
        <v>0.61460000000000004</v>
      </c>
      <c r="I10478" t="s">
        <v>265</v>
      </c>
      <c r="J10478" t="s">
        <v>242</v>
      </c>
      <c r="K10478" t="s">
        <v>243</v>
      </c>
      <c r="L10478" t="s">
        <v>244</v>
      </c>
      <c r="M10478">
        <v>0</v>
      </c>
      <c r="N10478">
        <v>0.61460000000000004</v>
      </c>
      <c r="O10478" t="s">
        <v>298</v>
      </c>
      <c r="P10478" t="s">
        <v>18302</v>
      </c>
      <c r="Q10478" t="s">
        <v>1592</v>
      </c>
      <c r="R10478" t="s">
        <v>18303</v>
      </c>
      <c r="S10478" t="s">
        <v>270</v>
      </c>
      <c r="T10478" t="b">
        <v>1</v>
      </c>
    </row>
    <row r="10479" spans="1:20" x14ac:dyDescent="0.25">
      <c r="A10479" t="s">
        <v>259</v>
      </c>
      <c r="B10479" t="s">
        <v>260</v>
      </c>
      <c r="C10479" t="s">
        <v>237</v>
      </c>
      <c r="D10479" t="s">
        <v>1155</v>
      </c>
      <c r="E10479" t="s">
        <v>708</v>
      </c>
      <c r="F10479" t="s">
        <v>709</v>
      </c>
      <c r="G10479" t="s">
        <v>709</v>
      </c>
      <c r="H10479">
        <v>0.42199999999999999</v>
      </c>
      <c r="I10479" t="s">
        <v>265</v>
      </c>
      <c r="J10479" t="s">
        <v>242</v>
      </c>
      <c r="K10479" t="s">
        <v>243</v>
      </c>
      <c r="L10479" t="s">
        <v>244</v>
      </c>
      <c r="M10479">
        <v>0</v>
      </c>
      <c r="N10479">
        <v>0.42199999999999999</v>
      </c>
      <c r="O10479" t="s">
        <v>952</v>
      </c>
      <c r="P10479" t="s">
        <v>1830</v>
      </c>
      <c r="Q10479" t="s">
        <v>1159</v>
      </c>
      <c r="R10479" t="s">
        <v>18304</v>
      </c>
      <c r="S10479" t="s">
        <v>270</v>
      </c>
      <c r="T10479" t="b">
        <v>0</v>
      </c>
    </row>
    <row r="10480" spans="1:20" x14ac:dyDescent="0.25">
      <c r="A10480" t="s">
        <v>259</v>
      </c>
      <c r="B10480" t="s">
        <v>260</v>
      </c>
      <c r="C10480" t="s">
        <v>294</v>
      </c>
      <c r="D10480" t="s">
        <v>1155</v>
      </c>
      <c r="E10480" t="s">
        <v>708</v>
      </c>
      <c r="F10480" t="s">
        <v>709</v>
      </c>
      <c r="G10480" t="s">
        <v>709</v>
      </c>
      <c r="H10480">
        <v>0.14799999999999999</v>
      </c>
      <c r="I10480" t="s">
        <v>265</v>
      </c>
      <c r="J10480" t="s">
        <v>242</v>
      </c>
      <c r="K10480" t="s">
        <v>243</v>
      </c>
      <c r="L10480" t="s">
        <v>244</v>
      </c>
      <c r="M10480">
        <v>0</v>
      </c>
      <c r="N10480">
        <v>0.14799999999999999</v>
      </c>
      <c r="O10480" t="s">
        <v>952</v>
      </c>
      <c r="P10480" t="s">
        <v>1830</v>
      </c>
      <c r="Q10480" t="s">
        <v>1159</v>
      </c>
      <c r="R10480" t="s">
        <v>18304</v>
      </c>
      <c r="S10480" t="s">
        <v>270</v>
      </c>
      <c r="T10480" t="b">
        <v>0</v>
      </c>
    </row>
    <row r="10481" spans="1:20" x14ac:dyDescent="0.25">
      <c r="A10481" t="s">
        <v>259</v>
      </c>
      <c r="B10481" t="s">
        <v>260</v>
      </c>
      <c r="C10481" t="s">
        <v>237</v>
      </c>
      <c r="D10481" t="s">
        <v>3368</v>
      </c>
      <c r="E10481" t="s">
        <v>5167</v>
      </c>
      <c r="F10481" t="s">
        <v>14958</v>
      </c>
      <c r="G10481" t="s">
        <v>14959</v>
      </c>
      <c r="H10481">
        <v>7.7000000000000002E-3</v>
      </c>
      <c r="I10481" t="s">
        <v>265</v>
      </c>
      <c r="J10481" t="s">
        <v>242</v>
      </c>
      <c r="K10481" t="s">
        <v>243</v>
      </c>
      <c r="L10481" t="s">
        <v>244</v>
      </c>
      <c r="M10481">
        <v>0</v>
      </c>
      <c r="N10481">
        <v>7.7000000000000002E-3</v>
      </c>
      <c r="O10481" t="s">
        <v>290</v>
      </c>
      <c r="P10481" t="s">
        <v>18305</v>
      </c>
      <c r="Q10481" t="s">
        <v>3373</v>
      </c>
      <c r="R10481" t="s">
        <v>18306</v>
      </c>
      <c r="S10481" t="s">
        <v>270</v>
      </c>
      <c r="T10481" t="b">
        <v>1</v>
      </c>
    </row>
    <row r="10482" spans="1:20" x14ac:dyDescent="0.25">
      <c r="A10482" t="s">
        <v>259</v>
      </c>
      <c r="B10482" t="s">
        <v>260</v>
      </c>
      <c r="C10482" t="s">
        <v>237</v>
      </c>
      <c r="D10482" t="s">
        <v>664</v>
      </c>
      <c r="E10482" t="s">
        <v>7755</v>
      </c>
      <c r="F10482" t="s">
        <v>12858</v>
      </c>
      <c r="G10482" t="s">
        <v>12858</v>
      </c>
      <c r="H10482">
        <v>2.496</v>
      </c>
      <c r="I10482" t="s">
        <v>265</v>
      </c>
      <c r="J10482" t="s">
        <v>242</v>
      </c>
      <c r="K10482" t="s">
        <v>243</v>
      </c>
      <c r="L10482" t="s">
        <v>244</v>
      </c>
      <c r="M10482">
        <v>0</v>
      </c>
      <c r="N10482">
        <v>2.496</v>
      </c>
      <c r="O10482" t="s">
        <v>324</v>
      </c>
      <c r="P10482" t="s">
        <v>18307</v>
      </c>
      <c r="Q10482" t="s">
        <v>668</v>
      </c>
      <c r="R10482" t="s">
        <v>18308</v>
      </c>
      <c r="S10482" t="s">
        <v>270</v>
      </c>
      <c r="T10482" t="b">
        <v>1</v>
      </c>
    </row>
    <row r="10483" spans="1:20" x14ac:dyDescent="0.25">
      <c r="A10483" t="s">
        <v>259</v>
      </c>
      <c r="B10483" t="s">
        <v>260</v>
      </c>
      <c r="C10483" t="s">
        <v>336</v>
      </c>
      <c r="D10483" t="s">
        <v>664</v>
      </c>
      <c r="E10483" t="s">
        <v>7755</v>
      </c>
      <c r="F10483" t="s">
        <v>12858</v>
      </c>
      <c r="G10483" t="s">
        <v>12858</v>
      </c>
      <c r="H10483">
        <v>13928</v>
      </c>
      <c r="I10483" t="s">
        <v>265</v>
      </c>
      <c r="J10483" t="s">
        <v>242</v>
      </c>
      <c r="K10483" t="s">
        <v>243</v>
      </c>
      <c r="L10483" t="s">
        <v>244</v>
      </c>
      <c r="M10483">
        <v>0</v>
      </c>
      <c r="N10483">
        <v>13928</v>
      </c>
      <c r="O10483" t="s">
        <v>10672</v>
      </c>
      <c r="P10483" t="s">
        <v>18307</v>
      </c>
      <c r="Q10483" t="s">
        <v>668</v>
      </c>
      <c r="R10483" t="s">
        <v>18309</v>
      </c>
      <c r="S10483" t="s">
        <v>270</v>
      </c>
      <c r="T10483" t="b">
        <v>1</v>
      </c>
    </row>
    <row r="10484" spans="1:20" x14ac:dyDescent="0.25">
      <c r="A10484" t="s">
        <v>259</v>
      </c>
      <c r="B10484" t="s">
        <v>260</v>
      </c>
      <c r="C10484" t="s">
        <v>336</v>
      </c>
      <c r="D10484" t="s">
        <v>664</v>
      </c>
      <c r="E10484" t="s">
        <v>7755</v>
      </c>
      <c r="F10484" t="s">
        <v>12858</v>
      </c>
      <c r="G10484" t="s">
        <v>12858</v>
      </c>
      <c r="H10484">
        <v>27747</v>
      </c>
      <c r="I10484" t="s">
        <v>265</v>
      </c>
      <c r="J10484" t="s">
        <v>242</v>
      </c>
      <c r="K10484" t="s">
        <v>243</v>
      </c>
      <c r="L10484" t="s">
        <v>244</v>
      </c>
      <c r="M10484">
        <v>0</v>
      </c>
      <c r="N10484">
        <v>27747</v>
      </c>
      <c r="O10484" t="s">
        <v>10672</v>
      </c>
      <c r="P10484" t="s">
        <v>18307</v>
      </c>
      <c r="Q10484" t="s">
        <v>668</v>
      </c>
      <c r="R10484" t="s">
        <v>18310</v>
      </c>
      <c r="S10484" t="s">
        <v>270</v>
      </c>
      <c r="T10484" t="b">
        <v>1</v>
      </c>
    </row>
    <row r="10485" spans="1:20" x14ac:dyDescent="0.25">
      <c r="A10485" t="s">
        <v>236</v>
      </c>
      <c r="B10485" t="s">
        <v>236</v>
      </c>
      <c r="C10485" t="s">
        <v>237</v>
      </c>
      <c r="D10485" t="s">
        <v>2924</v>
      </c>
      <c r="F10485" t="s">
        <v>426</v>
      </c>
      <c r="G10485" t="s">
        <v>11952</v>
      </c>
      <c r="H10485">
        <v>0.12920000000000001</v>
      </c>
      <c r="I10485" t="s">
        <v>241</v>
      </c>
      <c r="J10485" t="s">
        <v>242</v>
      </c>
      <c r="K10485" t="s">
        <v>243</v>
      </c>
      <c r="L10485" t="s">
        <v>244</v>
      </c>
      <c r="M10485">
        <v>0</v>
      </c>
      <c r="N10485">
        <v>0.12920000000000001</v>
      </c>
      <c r="O10485" t="s">
        <v>562</v>
      </c>
      <c r="P10485" t="s">
        <v>18311</v>
      </c>
      <c r="Q10485" t="s">
        <v>2927</v>
      </c>
      <c r="R10485" t="s">
        <v>2928</v>
      </c>
      <c r="S10485" t="s">
        <v>249</v>
      </c>
      <c r="T10485" t="b">
        <v>1</v>
      </c>
    </row>
    <row r="10486" spans="1:20" x14ac:dyDescent="0.25">
      <c r="A10486" t="s">
        <v>259</v>
      </c>
      <c r="B10486" t="s">
        <v>260</v>
      </c>
      <c r="C10486" t="s">
        <v>237</v>
      </c>
      <c r="D10486" t="s">
        <v>1832</v>
      </c>
      <c r="E10486" t="s">
        <v>994</v>
      </c>
      <c r="F10486" t="s">
        <v>995</v>
      </c>
      <c r="G10486" t="s">
        <v>996</v>
      </c>
      <c r="H10486">
        <v>1.5900000000000001E-2</v>
      </c>
      <c r="I10486" t="s">
        <v>265</v>
      </c>
      <c r="J10486" t="s">
        <v>242</v>
      </c>
      <c r="K10486" t="s">
        <v>243</v>
      </c>
      <c r="L10486" t="s">
        <v>244</v>
      </c>
      <c r="M10486">
        <v>0</v>
      </c>
      <c r="N10486">
        <v>1.5900000000000001E-2</v>
      </c>
      <c r="O10486" t="s">
        <v>446</v>
      </c>
      <c r="P10486" t="s">
        <v>18312</v>
      </c>
      <c r="Q10486" t="s">
        <v>1836</v>
      </c>
      <c r="R10486" t="s">
        <v>18313</v>
      </c>
      <c r="S10486" t="s">
        <v>270</v>
      </c>
      <c r="T10486" t="b">
        <v>1</v>
      </c>
    </row>
    <row r="10487" spans="1:20" x14ac:dyDescent="0.25">
      <c r="A10487" t="s">
        <v>259</v>
      </c>
      <c r="B10487" t="s">
        <v>260</v>
      </c>
      <c r="C10487" t="s">
        <v>294</v>
      </c>
      <c r="D10487" t="s">
        <v>1832</v>
      </c>
      <c r="E10487" t="s">
        <v>994</v>
      </c>
      <c r="F10487" t="s">
        <v>995</v>
      </c>
      <c r="G10487" t="s">
        <v>996</v>
      </c>
      <c r="H10487">
        <v>1.1299999999999999E-2</v>
      </c>
      <c r="I10487" t="s">
        <v>265</v>
      </c>
      <c r="J10487" t="s">
        <v>242</v>
      </c>
      <c r="K10487" t="s">
        <v>243</v>
      </c>
      <c r="L10487" t="s">
        <v>244</v>
      </c>
      <c r="M10487">
        <v>0</v>
      </c>
      <c r="N10487">
        <v>1.1299999999999999E-2</v>
      </c>
      <c r="O10487" t="s">
        <v>446</v>
      </c>
      <c r="P10487" t="s">
        <v>18312</v>
      </c>
      <c r="Q10487" t="s">
        <v>1836</v>
      </c>
      <c r="R10487" t="s">
        <v>18313</v>
      </c>
      <c r="S10487" t="s">
        <v>270</v>
      </c>
      <c r="T10487" t="b">
        <v>1</v>
      </c>
    </row>
    <row r="10488" spans="1:20" x14ac:dyDescent="0.25">
      <c r="A10488" t="s">
        <v>259</v>
      </c>
      <c r="B10488" t="s">
        <v>260</v>
      </c>
      <c r="C10488" t="s">
        <v>237</v>
      </c>
      <c r="D10488" t="s">
        <v>502</v>
      </c>
      <c r="E10488" t="s">
        <v>503</v>
      </c>
      <c r="F10488" t="s">
        <v>503</v>
      </c>
      <c r="G10488" t="s">
        <v>10509</v>
      </c>
      <c r="H10488">
        <v>1.35</v>
      </c>
      <c r="I10488" t="s">
        <v>265</v>
      </c>
      <c r="J10488" t="s">
        <v>242</v>
      </c>
      <c r="K10488" t="s">
        <v>243</v>
      </c>
      <c r="L10488" t="s">
        <v>244</v>
      </c>
      <c r="M10488">
        <v>0</v>
      </c>
      <c r="N10488">
        <v>1.35</v>
      </c>
      <c r="O10488" t="s">
        <v>310</v>
      </c>
      <c r="P10488" t="s">
        <v>18314</v>
      </c>
      <c r="Q10488" t="s">
        <v>507</v>
      </c>
      <c r="R10488" t="s">
        <v>18315</v>
      </c>
      <c r="S10488" t="s">
        <v>270</v>
      </c>
      <c r="T10488" t="b">
        <v>1</v>
      </c>
    </row>
    <row r="10489" spans="1:20" x14ac:dyDescent="0.25">
      <c r="A10489" t="s">
        <v>259</v>
      </c>
      <c r="B10489" t="s">
        <v>260</v>
      </c>
      <c r="C10489" t="s">
        <v>294</v>
      </c>
      <c r="D10489" t="s">
        <v>502</v>
      </c>
      <c r="E10489" t="s">
        <v>503</v>
      </c>
      <c r="F10489" t="s">
        <v>503</v>
      </c>
      <c r="G10489" t="s">
        <v>10509</v>
      </c>
      <c r="H10489">
        <v>0.61399999999999999</v>
      </c>
      <c r="I10489" t="s">
        <v>265</v>
      </c>
      <c r="J10489" t="s">
        <v>242</v>
      </c>
      <c r="K10489" t="s">
        <v>243</v>
      </c>
      <c r="L10489" t="s">
        <v>244</v>
      </c>
      <c r="M10489">
        <v>0</v>
      </c>
      <c r="N10489">
        <v>0.61399999999999999</v>
      </c>
      <c r="O10489" t="s">
        <v>310</v>
      </c>
      <c r="P10489" t="s">
        <v>18314</v>
      </c>
      <c r="Q10489" t="s">
        <v>507</v>
      </c>
      <c r="R10489" t="s">
        <v>18315</v>
      </c>
      <c r="S10489" t="s">
        <v>270</v>
      </c>
      <c r="T10489" t="b">
        <v>1</v>
      </c>
    </row>
    <row r="10490" spans="1:20" x14ac:dyDescent="0.25">
      <c r="A10490" t="s">
        <v>259</v>
      </c>
      <c r="B10490" t="s">
        <v>260</v>
      </c>
      <c r="C10490" t="s">
        <v>237</v>
      </c>
      <c r="D10490" t="s">
        <v>502</v>
      </c>
      <c r="E10490" t="s">
        <v>1804</v>
      </c>
      <c r="F10490" t="s">
        <v>15323</v>
      </c>
      <c r="G10490" t="s">
        <v>15324</v>
      </c>
      <c r="H10490">
        <v>2.161</v>
      </c>
      <c r="I10490" t="s">
        <v>265</v>
      </c>
      <c r="J10490" t="s">
        <v>242</v>
      </c>
      <c r="K10490" t="s">
        <v>243</v>
      </c>
      <c r="L10490" t="s">
        <v>244</v>
      </c>
      <c r="M10490">
        <v>0</v>
      </c>
      <c r="N10490">
        <v>2.161</v>
      </c>
      <c r="O10490" t="s">
        <v>310</v>
      </c>
      <c r="P10490" t="s">
        <v>18316</v>
      </c>
      <c r="Q10490" t="s">
        <v>507</v>
      </c>
      <c r="R10490" t="s">
        <v>18317</v>
      </c>
      <c r="S10490" t="s">
        <v>270</v>
      </c>
      <c r="T10490" t="b">
        <v>1</v>
      </c>
    </row>
    <row r="10491" spans="1:20" x14ac:dyDescent="0.25">
      <c r="A10491" t="s">
        <v>259</v>
      </c>
      <c r="B10491" t="s">
        <v>260</v>
      </c>
      <c r="C10491" t="s">
        <v>294</v>
      </c>
      <c r="D10491" t="s">
        <v>502</v>
      </c>
      <c r="E10491" t="s">
        <v>1804</v>
      </c>
      <c r="F10491" t="s">
        <v>15323</v>
      </c>
      <c r="G10491" t="s">
        <v>15324</v>
      </c>
      <c r="H10491">
        <v>0.49199999999999999</v>
      </c>
      <c r="I10491" t="s">
        <v>265</v>
      </c>
      <c r="J10491" t="s">
        <v>242</v>
      </c>
      <c r="K10491" t="s">
        <v>243</v>
      </c>
      <c r="L10491" t="s">
        <v>244</v>
      </c>
      <c r="M10491">
        <v>0</v>
      </c>
      <c r="N10491">
        <v>0.49199999999999999</v>
      </c>
      <c r="O10491" t="s">
        <v>310</v>
      </c>
      <c r="P10491" t="s">
        <v>18316</v>
      </c>
      <c r="Q10491" t="s">
        <v>507</v>
      </c>
      <c r="R10491" t="s">
        <v>18317</v>
      </c>
      <c r="S10491" t="s">
        <v>270</v>
      </c>
      <c r="T10491" t="b">
        <v>1</v>
      </c>
    </row>
    <row r="10492" spans="1:20" x14ac:dyDescent="0.25">
      <c r="A10492" t="s">
        <v>259</v>
      </c>
      <c r="B10492" t="s">
        <v>260</v>
      </c>
      <c r="C10492" t="s">
        <v>237</v>
      </c>
      <c r="D10492" t="s">
        <v>884</v>
      </c>
      <c r="E10492" t="s">
        <v>6432</v>
      </c>
      <c r="F10492" t="s">
        <v>6433</v>
      </c>
      <c r="G10492" t="s">
        <v>6434</v>
      </c>
      <c r="H10492">
        <v>0.56999999999999995</v>
      </c>
      <c r="I10492" t="s">
        <v>265</v>
      </c>
      <c r="J10492" t="s">
        <v>242</v>
      </c>
      <c r="K10492" t="s">
        <v>243</v>
      </c>
      <c r="L10492" t="s">
        <v>244</v>
      </c>
      <c r="M10492">
        <v>0</v>
      </c>
      <c r="N10492">
        <v>0.56999999999999995</v>
      </c>
      <c r="O10492" t="s">
        <v>372</v>
      </c>
      <c r="P10492" t="s">
        <v>18318</v>
      </c>
      <c r="Q10492" t="s">
        <v>889</v>
      </c>
      <c r="R10492" t="s">
        <v>18319</v>
      </c>
      <c r="S10492" t="s">
        <v>270</v>
      </c>
      <c r="T10492" t="b">
        <v>1</v>
      </c>
    </row>
    <row r="10493" spans="1:20" x14ac:dyDescent="0.25">
      <c r="A10493" t="s">
        <v>259</v>
      </c>
      <c r="B10493" t="s">
        <v>271</v>
      </c>
      <c r="C10493" t="s">
        <v>237</v>
      </c>
      <c r="D10493" t="s">
        <v>13883</v>
      </c>
      <c r="F10493" t="s">
        <v>12545</v>
      </c>
      <c r="G10493" t="s">
        <v>12545</v>
      </c>
      <c r="H10493">
        <v>6.7000000000000004E-2</v>
      </c>
      <c r="I10493" t="s">
        <v>265</v>
      </c>
      <c r="J10493" t="s">
        <v>242</v>
      </c>
      <c r="K10493" t="s">
        <v>243</v>
      </c>
      <c r="L10493" t="s">
        <v>244</v>
      </c>
      <c r="M10493">
        <v>0</v>
      </c>
      <c r="N10493">
        <v>6.7000000000000004E-2</v>
      </c>
      <c r="O10493" t="s">
        <v>486</v>
      </c>
      <c r="P10493" t="s">
        <v>18320</v>
      </c>
      <c r="Q10493" t="s">
        <v>13886</v>
      </c>
      <c r="R10493" t="s">
        <v>18321</v>
      </c>
      <c r="S10493" t="s">
        <v>279</v>
      </c>
      <c r="T10493" t="b">
        <v>1</v>
      </c>
    </row>
    <row r="10494" spans="1:20" x14ac:dyDescent="0.25">
      <c r="A10494" t="s">
        <v>236</v>
      </c>
      <c r="B10494" t="s">
        <v>236</v>
      </c>
      <c r="C10494" t="s">
        <v>237</v>
      </c>
      <c r="D10494" t="s">
        <v>314</v>
      </c>
      <c r="E10494" t="s">
        <v>251</v>
      </c>
      <c r="F10494" t="s">
        <v>459</v>
      </c>
      <c r="G10494" t="s">
        <v>15436</v>
      </c>
      <c r="H10494">
        <v>0.121</v>
      </c>
      <c r="I10494" t="s">
        <v>254</v>
      </c>
      <c r="J10494" t="s">
        <v>242</v>
      </c>
      <c r="K10494" t="s">
        <v>243</v>
      </c>
      <c r="L10494" t="s">
        <v>244</v>
      </c>
      <c r="M10494">
        <v>0</v>
      </c>
      <c r="N10494">
        <v>0.121</v>
      </c>
      <c r="O10494" t="s">
        <v>255</v>
      </c>
      <c r="P10494" t="s">
        <v>18322</v>
      </c>
      <c r="Q10494" t="s">
        <v>318</v>
      </c>
      <c r="R10494" t="s">
        <v>833</v>
      </c>
      <c r="S10494" t="s">
        <v>249</v>
      </c>
      <c r="T10494" t="b">
        <v>1</v>
      </c>
    </row>
    <row r="10495" spans="1:20" x14ac:dyDescent="0.25">
      <c r="A10495" t="s">
        <v>259</v>
      </c>
      <c r="B10495" t="s">
        <v>260</v>
      </c>
      <c r="C10495" t="s">
        <v>237</v>
      </c>
      <c r="D10495" t="s">
        <v>4822</v>
      </c>
      <c r="E10495" t="s">
        <v>4432</v>
      </c>
      <c r="F10495" t="s">
        <v>4432</v>
      </c>
      <c r="G10495" t="s">
        <v>12057</v>
      </c>
      <c r="H10495">
        <v>4.2720000000000002</v>
      </c>
      <c r="I10495" t="s">
        <v>265</v>
      </c>
      <c r="J10495" t="s">
        <v>242</v>
      </c>
      <c r="K10495" t="s">
        <v>243</v>
      </c>
      <c r="L10495" t="s">
        <v>244</v>
      </c>
      <c r="M10495">
        <v>0</v>
      </c>
      <c r="N10495">
        <v>4.2720000000000002</v>
      </c>
      <c r="O10495" t="s">
        <v>331</v>
      </c>
      <c r="P10495" t="s">
        <v>18323</v>
      </c>
      <c r="Q10495" t="s">
        <v>4824</v>
      </c>
      <c r="R10495" t="s">
        <v>18324</v>
      </c>
      <c r="S10495" t="s">
        <v>270</v>
      </c>
      <c r="T10495" t="b">
        <v>1</v>
      </c>
    </row>
    <row r="10496" spans="1:20" x14ac:dyDescent="0.25">
      <c r="A10496" t="s">
        <v>259</v>
      </c>
      <c r="B10496" t="s">
        <v>260</v>
      </c>
      <c r="C10496" t="s">
        <v>294</v>
      </c>
      <c r="D10496" t="s">
        <v>4822</v>
      </c>
      <c r="E10496" t="s">
        <v>4432</v>
      </c>
      <c r="F10496" t="s">
        <v>4432</v>
      </c>
      <c r="G10496" t="s">
        <v>12057</v>
      </c>
      <c r="H10496">
        <v>2.0640000000000001</v>
      </c>
      <c r="I10496" t="s">
        <v>265</v>
      </c>
      <c r="J10496" t="s">
        <v>242</v>
      </c>
      <c r="K10496" t="s">
        <v>243</v>
      </c>
      <c r="L10496" t="s">
        <v>244</v>
      </c>
      <c r="M10496">
        <v>0</v>
      </c>
      <c r="N10496">
        <v>2.0640000000000001</v>
      </c>
      <c r="O10496" t="s">
        <v>331</v>
      </c>
      <c r="P10496" t="s">
        <v>18323</v>
      </c>
      <c r="Q10496" t="s">
        <v>4824</v>
      </c>
      <c r="R10496" t="s">
        <v>18324</v>
      </c>
      <c r="S10496" t="s">
        <v>270</v>
      </c>
      <c r="T10496" t="b">
        <v>1</v>
      </c>
    </row>
    <row r="10497" spans="1:20" x14ac:dyDescent="0.25">
      <c r="A10497" t="s">
        <v>236</v>
      </c>
      <c r="B10497" t="s">
        <v>236</v>
      </c>
      <c r="C10497" t="s">
        <v>237</v>
      </c>
      <c r="D10497" t="s">
        <v>1246</v>
      </c>
      <c r="F10497" t="s">
        <v>559</v>
      </c>
      <c r="G10497" t="s">
        <v>13438</v>
      </c>
      <c r="H10497">
        <v>2.3300000000000001E-2</v>
      </c>
      <c r="I10497">
        <v>100</v>
      </c>
      <c r="J10497" t="s">
        <v>242</v>
      </c>
      <c r="K10497" t="s">
        <v>243</v>
      </c>
      <c r="L10497" t="s">
        <v>244</v>
      </c>
      <c r="M10497">
        <v>0</v>
      </c>
      <c r="N10497">
        <v>2.3300000000000001E-2</v>
      </c>
      <c r="O10497" t="s">
        <v>697</v>
      </c>
      <c r="P10497" t="s">
        <v>18325</v>
      </c>
      <c r="Q10497" t="s">
        <v>1250</v>
      </c>
      <c r="R10497" t="s">
        <v>1251</v>
      </c>
      <c r="S10497" t="s">
        <v>249</v>
      </c>
      <c r="T10497" t="b">
        <v>1</v>
      </c>
    </row>
    <row r="10498" spans="1:20" x14ac:dyDescent="0.25">
      <c r="A10498" t="s">
        <v>259</v>
      </c>
      <c r="B10498" t="s">
        <v>260</v>
      </c>
      <c r="C10498" t="s">
        <v>237</v>
      </c>
      <c r="D10498" t="s">
        <v>1786</v>
      </c>
      <c r="E10498" t="s">
        <v>3199</v>
      </c>
      <c r="F10498" t="s">
        <v>18326</v>
      </c>
      <c r="G10498" t="s">
        <v>18326</v>
      </c>
      <c r="H10498">
        <v>0.56226600000000004</v>
      </c>
      <c r="I10498" t="s">
        <v>265</v>
      </c>
      <c r="J10498" t="s">
        <v>242</v>
      </c>
      <c r="K10498" t="s">
        <v>243</v>
      </c>
      <c r="L10498" t="s">
        <v>244</v>
      </c>
      <c r="M10498">
        <v>0</v>
      </c>
      <c r="N10498">
        <v>0.56226600000000004</v>
      </c>
      <c r="O10498" t="s">
        <v>372</v>
      </c>
      <c r="P10498" t="s">
        <v>18327</v>
      </c>
      <c r="Q10498" t="s">
        <v>1790</v>
      </c>
      <c r="R10498" t="s">
        <v>18328</v>
      </c>
      <c r="S10498" t="s">
        <v>270</v>
      </c>
      <c r="T10498" t="b">
        <v>1</v>
      </c>
    </row>
    <row r="10499" spans="1:20" x14ac:dyDescent="0.25">
      <c r="A10499" t="s">
        <v>259</v>
      </c>
      <c r="B10499" t="s">
        <v>260</v>
      </c>
      <c r="C10499" t="s">
        <v>294</v>
      </c>
      <c r="D10499" t="s">
        <v>1786</v>
      </c>
      <c r="E10499" t="s">
        <v>3199</v>
      </c>
      <c r="F10499" t="s">
        <v>18326</v>
      </c>
      <c r="G10499" t="s">
        <v>18326</v>
      </c>
      <c r="H10499">
        <v>0.2016</v>
      </c>
      <c r="I10499" t="s">
        <v>265</v>
      </c>
      <c r="J10499" t="s">
        <v>242</v>
      </c>
      <c r="K10499" t="s">
        <v>243</v>
      </c>
      <c r="L10499" t="s">
        <v>244</v>
      </c>
      <c r="M10499">
        <v>0</v>
      </c>
      <c r="N10499">
        <v>0.2016</v>
      </c>
      <c r="O10499" t="s">
        <v>372</v>
      </c>
      <c r="P10499" t="s">
        <v>18327</v>
      </c>
      <c r="Q10499" t="s">
        <v>1790</v>
      </c>
      <c r="R10499" t="s">
        <v>18328</v>
      </c>
      <c r="S10499" t="s">
        <v>270</v>
      </c>
      <c r="T10499" t="b">
        <v>1</v>
      </c>
    </row>
    <row r="10500" spans="1:20" x14ac:dyDescent="0.25">
      <c r="A10500" t="s">
        <v>236</v>
      </c>
      <c r="B10500" t="s">
        <v>236</v>
      </c>
      <c r="C10500" t="s">
        <v>237</v>
      </c>
      <c r="D10500" t="s">
        <v>314</v>
      </c>
      <c r="E10500" t="s">
        <v>251</v>
      </c>
      <c r="F10500" t="s">
        <v>1520</v>
      </c>
      <c r="G10500" t="s">
        <v>4003</v>
      </c>
      <c r="H10500">
        <v>4.0000000000000001E-3</v>
      </c>
      <c r="I10500" t="s">
        <v>254</v>
      </c>
      <c r="J10500" t="s">
        <v>242</v>
      </c>
      <c r="K10500" t="s">
        <v>243</v>
      </c>
      <c r="L10500" t="s">
        <v>244</v>
      </c>
      <c r="M10500">
        <v>0</v>
      </c>
      <c r="N10500">
        <v>4.0000000000000001E-3</v>
      </c>
      <c r="O10500" t="s">
        <v>255</v>
      </c>
      <c r="P10500" t="s">
        <v>18329</v>
      </c>
      <c r="Q10500" t="s">
        <v>318</v>
      </c>
      <c r="R10500" t="s">
        <v>2182</v>
      </c>
      <c r="S10500" t="s">
        <v>249</v>
      </c>
      <c r="T10500" t="b">
        <v>1</v>
      </c>
    </row>
    <row r="10501" spans="1:20" x14ac:dyDescent="0.25">
      <c r="A10501" t="s">
        <v>259</v>
      </c>
      <c r="B10501" t="s">
        <v>260</v>
      </c>
      <c r="C10501" t="s">
        <v>237</v>
      </c>
      <c r="D10501" t="s">
        <v>399</v>
      </c>
      <c r="E10501" t="s">
        <v>7590</v>
      </c>
      <c r="F10501" t="s">
        <v>7591</v>
      </c>
      <c r="G10501" t="s">
        <v>7592</v>
      </c>
      <c r="H10501">
        <v>2.2599999999999999E-2</v>
      </c>
      <c r="I10501" t="s">
        <v>265</v>
      </c>
      <c r="J10501" t="s">
        <v>242</v>
      </c>
      <c r="K10501" t="s">
        <v>243</v>
      </c>
      <c r="L10501" t="s">
        <v>244</v>
      </c>
      <c r="M10501">
        <v>0</v>
      </c>
      <c r="N10501">
        <v>2.2599999999999999E-2</v>
      </c>
      <c r="O10501" t="s">
        <v>266</v>
      </c>
      <c r="P10501" t="s">
        <v>18330</v>
      </c>
      <c r="Q10501" t="s">
        <v>404</v>
      </c>
      <c r="R10501" t="s">
        <v>18331</v>
      </c>
      <c r="S10501" t="s">
        <v>270</v>
      </c>
      <c r="T10501" t="b">
        <v>1</v>
      </c>
    </row>
    <row r="10502" spans="1:20" x14ac:dyDescent="0.25">
      <c r="A10502" t="s">
        <v>259</v>
      </c>
      <c r="B10502" t="s">
        <v>260</v>
      </c>
      <c r="C10502" t="s">
        <v>237</v>
      </c>
      <c r="D10502" t="s">
        <v>683</v>
      </c>
      <c r="E10502" t="s">
        <v>2502</v>
      </c>
      <c r="F10502" t="s">
        <v>8014</v>
      </c>
      <c r="G10502" t="s">
        <v>8014</v>
      </c>
      <c r="H10502">
        <v>19.228000000000002</v>
      </c>
      <c r="I10502" t="s">
        <v>265</v>
      </c>
      <c r="J10502" t="s">
        <v>242</v>
      </c>
      <c r="K10502" t="s">
        <v>243</v>
      </c>
      <c r="L10502" t="s">
        <v>244</v>
      </c>
      <c r="M10502">
        <v>0</v>
      </c>
      <c r="N10502">
        <v>19.228000000000002</v>
      </c>
      <c r="O10502" t="s">
        <v>476</v>
      </c>
      <c r="P10502" t="s">
        <v>18332</v>
      </c>
      <c r="Q10502" t="s">
        <v>687</v>
      </c>
      <c r="R10502" t="s">
        <v>18333</v>
      </c>
      <c r="S10502" t="s">
        <v>270</v>
      </c>
      <c r="T10502" t="b">
        <v>1</v>
      </c>
    </row>
    <row r="10503" spans="1:20" x14ac:dyDescent="0.25">
      <c r="A10503" t="s">
        <v>259</v>
      </c>
      <c r="B10503" t="s">
        <v>260</v>
      </c>
      <c r="C10503" t="s">
        <v>294</v>
      </c>
      <c r="D10503" t="s">
        <v>683</v>
      </c>
      <c r="E10503" t="s">
        <v>2502</v>
      </c>
      <c r="F10503" t="s">
        <v>8014</v>
      </c>
      <c r="G10503" t="s">
        <v>8014</v>
      </c>
      <c r="H10503">
        <v>13.34</v>
      </c>
      <c r="I10503" t="s">
        <v>265</v>
      </c>
      <c r="J10503" t="s">
        <v>242</v>
      </c>
      <c r="K10503" t="s">
        <v>243</v>
      </c>
      <c r="L10503" t="s">
        <v>244</v>
      </c>
      <c r="M10503">
        <v>0</v>
      </c>
      <c r="N10503">
        <v>13.34</v>
      </c>
      <c r="O10503" t="s">
        <v>476</v>
      </c>
      <c r="P10503" t="s">
        <v>18332</v>
      </c>
      <c r="Q10503" t="s">
        <v>687</v>
      </c>
      <c r="R10503" t="s">
        <v>18333</v>
      </c>
      <c r="S10503" t="s">
        <v>270</v>
      </c>
      <c r="T10503" t="b">
        <v>1</v>
      </c>
    </row>
    <row r="10504" spans="1:20" x14ac:dyDescent="0.25">
      <c r="A10504" t="s">
        <v>259</v>
      </c>
      <c r="B10504" t="s">
        <v>260</v>
      </c>
      <c r="C10504" t="s">
        <v>237</v>
      </c>
      <c r="D10504" t="s">
        <v>1025</v>
      </c>
      <c r="E10504" t="s">
        <v>1026</v>
      </c>
      <c r="F10504" t="s">
        <v>15730</v>
      </c>
      <c r="G10504" t="s">
        <v>15731</v>
      </c>
      <c r="H10504">
        <v>0.1135</v>
      </c>
      <c r="I10504" t="s">
        <v>265</v>
      </c>
      <c r="J10504" t="s">
        <v>242</v>
      </c>
      <c r="K10504" t="s">
        <v>243</v>
      </c>
      <c r="L10504" t="s">
        <v>244</v>
      </c>
      <c r="M10504">
        <v>0</v>
      </c>
      <c r="N10504">
        <v>0.1135</v>
      </c>
      <c r="O10504" t="s">
        <v>446</v>
      </c>
      <c r="P10504" t="s">
        <v>18334</v>
      </c>
      <c r="Q10504" t="s">
        <v>1029</v>
      </c>
      <c r="R10504" t="s">
        <v>18335</v>
      </c>
      <c r="S10504" t="s">
        <v>270</v>
      </c>
      <c r="T10504" t="b">
        <v>1</v>
      </c>
    </row>
    <row r="10505" spans="1:20" x14ac:dyDescent="0.25">
      <c r="A10505" t="s">
        <v>259</v>
      </c>
      <c r="B10505" t="s">
        <v>260</v>
      </c>
      <c r="C10505" t="s">
        <v>237</v>
      </c>
      <c r="D10505" t="s">
        <v>5189</v>
      </c>
      <c r="E10505" t="s">
        <v>822</v>
      </c>
      <c r="F10505" t="s">
        <v>18336</v>
      </c>
      <c r="G10505" t="s">
        <v>18336</v>
      </c>
      <c r="H10505">
        <v>5.7272449999999999</v>
      </c>
      <c r="I10505" t="s">
        <v>265</v>
      </c>
      <c r="J10505" t="s">
        <v>242</v>
      </c>
      <c r="K10505" t="s">
        <v>243</v>
      </c>
      <c r="L10505" t="s">
        <v>244</v>
      </c>
      <c r="M10505">
        <v>0</v>
      </c>
      <c r="N10505">
        <v>5.7272449999999999</v>
      </c>
      <c r="O10505" t="s">
        <v>372</v>
      </c>
      <c r="P10505" t="s">
        <v>18337</v>
      </c>
      <c r="Q10505" t="s">
        <v>5191</v>
      </c>
      <c r="R10505" t="s">
        <v>18338</v>
      </c>
      <c r="S10505" t="s">
        <v>270</v>
      </c>
      <c r="T10505" t="b">
        <v>1</v>
      </c>
    </row>
    <row r="10506" spans="1:20" x14ac:dyDescent="0.25">
      <c r="A10506" t="s">
        <v>259</v>
      </c>
      <c r="B10506" t="s">
        <v>260</v>
      </c>
      <c r="C10506" t="s">
        <v>294</v>
      </c>
      <c r="D10506" t="s">
        <v>5189</v>
      </c>
      <c r="E10506" t="s">
        <v>822</v>
      </c>
      <c r="F10506" t="s">
        <v>18336</v>
      </c>
      <c r="G10506" t="s">
        <v>18336</v>
      </c>
      <c r="H10506">
        <v>4.6181520000000003</v>
      </c>
      <c r="I10506" t="s">
        <v>265</v>
      </c>
      <c r="J10506" t="s">
        <v>242</v>
      </c>
      <c r="K10506" t="s">
        <v>243</v>
      </c>
      <c r="L10506" t="s">
        <v>244</v>
      </c>
      <c r="M10506">
        <v>0</v>
      </c>
      <c r="N10506">
        <v>4.6181520000000003</v>
      </c>
      <c r="O10506" t="s">
        <v>372</v>
      </c>
      <c r="P10506" t="s">
        <v>18337</v>
      </c>
      <c r="Q10506" t="s">
        <v>5191</v>
      </c>
      <c r="R10506" t="s">
        <v>18338</v>
      </c>
      <c r="S10506" t="s">
        <v>270</v>
      </c>
      <c r="T10506" t="b">
        <v>1</v>
      </c>
    </row>
    <row r="10507" spans="1:20" x14ac:dyDescent="0.25">
      <c r="A10507" t="s">
        <v>259</v>
      </c>
      <c r="B10507" t="s">
        <v>260</v>
      </c>
      <c r="C10507" t="s">
        <v>237</v>
      </c>
      <c r="D10507" t="s">
        <v>418</v>
      </c>
      <c r="E10507" t="s">
        <v>3556</v>
      </c>
      <c r="F10507" t="s">
        <v>14756</v>
      </c>
      <c r="G10507" t="s">
        <v>14757</v>
      </c>
      <c r="H10507">
        <v>2.7199999999999998E-2</v>
      </c>
      <c r="I10507" t="s">
        <v>265</v>
      </c>
      <c r="J10507" t="s">
        <v>242</v>
      </c>
      <c r="K10507" t="s">
        <v>243</v>
      </c>
      <c r="L10507" t="s">
        <v>244</v>
      </c>
      <c r="M10507">
        <v>0</v>
      </c>
      <c r="N10507">
        <v>2.7199999999999998E-2</v>
      </c>
      <c r="O10507" t="s">
        <v>290</v>
      </c>
      <c r="P10507" t="s">
        <v>18339</v>
      </c>
      <c r="Q10507" t="s">
        <v>423</v>
      </c>
      <c r="R10507" t="s">
        <v>18340</v>
      </c>
      <c r="S10507" t="s">
        <v>270</v>
      </c>
      <c r="T10507" t="b">
        <v>1</v>
      </c>
    </row>
    <row r="10508" spans="1:20" x14ac:dyDescent="0.25">
      <c r="A10508" t="s">
        <v>259</v>
      </c>
      <c r="B10508" t="s">
        <v>260</v>
      </c>
      <c r="C10508" t="s">
        <v>237</v>
      </c>
      <c r="D10508" t="s">
        <v>1097</v>
      </c>
      <c r="E10508" t="s">
        <v>1622</v>
      </c>
      <c r="F10508" t="s">
        <v>16255</v>
      </c>
      <c r="G10508" t="s">
        <v>16255</v>
      </c>
      <c r="H10508">
        <v>4.1500000000000002E-2</v>
      </c>
      <c r="I10508" t="s">
        <v>265</v>
      </c>
      <c r="J10508" t="s">
        <v>242</v>
      </c>
      <c r="K10508" t="s">
        <v>243</v>
      </c>
      <c r="L10508" t="s">
        <v>244</v>
      </c>
      <c r="M10508">
        <v>0</v>
      </c>
      <c r="N10508">
        <v>4.1500000000000002E-2</v>
      </c>
      <c r="O10508" t="s">
        <v>446</v>
      </c>
      <c r="P10508" t="s">
        <v>18341</v>
      </c>
      <c r="Q10508" t="s">
        <v>1101</v>
      </c>
      <c r="R10508" t="s">
        <v>18342</v>
      </c>
      <c r="S10508" t="s">
        <v>270</v>
      </c>
      <c r="T10508" t="b">
        <v>1</v>
      </c>
    </row>
    <row r="10509" spans="1:20" x14ac:dyDescent="0.25">
      <c r="A10509" t="s">
        <v>236</v>
      </c>
      <c r="B10509" t="s">
        <v>236</v>
      </c>
      <c r="C10509" t="s">
        <v>237</v>
      </c>
      <c r="D10509" t="s">
        <v>392</v>
      </c>
      <c r="E10509" t="s">
        <v>251</v>
      </c>
      <c r="F10509" t="s">
        <v>1520</v>
      </c>
      <c r="G10509" t="s">
        <v>18343</v>
      </c>
      <c r="H10509">
        <v>0.121</v>
      </c>
      <c r="I10509" t="s">
        <v>254</v>
      </c>
      <c r="J10509" t="s">
        <v>242</v>
      </c>
      <c r="K10509" t="s">
        <v>243</v>
      </c>
      <c r="L10509" t="s">
        <v>244</v>
      </c>
      <c r="M10509">
        <v>0</v>
      </c>
      <c r="N10509">
        <v>0.121</v>
      </c>
      <c r="O10509" t="s">
        <v>255</v>
      </c>
      <c r="P10509" t="s">
        <v>18344</v>
      </c>
      <c r="Q10509" t="s">
        <v>397</v>
      </c>
      <c r="R10509" t="s">
        <v>3131</v>
      </c>
      <c r="S10509" t="s">
        <v>249</v>
      </c>
      <c r="T10509" t="b">
        <v>1</v>
      </c>
    </row>
    <row r="10510" spans="1:20" x14ac:dyDescent="0.25">
      <c r="A10510" t="s">
        <v>259</v>
      </c>
      <c r="B10510" t="s">
        <v>260</v>
      </c>
      <c r="C10510" t="s">
        <v>237</v>
      </c>
      <c r="D10510" t="s">
        <v>2911</v>
      </c>
      <c r="E10510" t="s">
        <v>3859</v>
      </c>
      <c r="F10510" t="s">
        <v>13725</v>
      </c>
      <c r="G10510" t="s">
        <v>13726</v>
      </c>
      <c r="H10510">
        <v>1.248</v>
      </c>
      <c r="I10510" t="s">
        <v>265</v>
      </c>
      <c r="J10510" t="s">
        <v>242</v>
      </c>
      <c r="K10510" t="s">
        <v>243</v>
      </c>
      <c r="L10510" t="s">
        <v>244</v>
      </c>
      <c r="M10510">
        <v>0</v>
      </c>
      <c r="N10510">
        <v>1.248</v>
      </c>
      <c r="O10510" t="s">
        <v>266</v>
      </c>
      <c r="P10510" t="s">
        <v>18345</v>
      </c>
      <c r="Q10510" t="s">
        <v>2916</v>
      </c>
      <c r="R10510" t="s">
        <v>18346</v>
      </c>
      <c r="S10510" t="s">
        <v>270</v>
      </c>
      <c r="T10510" t="b">
        <v>1</v>
      </c>
    </row>
    <row r="10511" spans="1:20" x14ac:dyDescent="0.25">
      <c r="A10511" t="s">
        <v>259</v>
      </c>
      <c r="B10511" t="s">
        <v>260</v>
      </c>
      <c r="C10511" t="s">
        <v>294</v>
      </c>
      <c r="D10511" t="s">
        <v>2911</v>
      </c>
      <c r="E10511" t="s">
        <v>3859</v>
      </c>
      <c r="F10511" t="s">
        <v>13725</v>
      </c>
      <c r="G10511" t="s">
        <v>13726</v>
      </c>
      <c r="H10511">
        <v>0.33</v>
      </c>
      <c r="I10511" t="s">
        <v>265</v>
      </c>
      <c r="J10511" t="s">
        <v>242</v>
      </c>
      <c r="K10511" t="s">
        <v>243</v>
      </c>
      <c r="L10511" t="s">
        <v>244</v>
      </c>
      <c r="M10511">
        <v>0</v>
      </c>
      <c r="N10511">
        <v>0.33</v>
      </c>
      <c r="O10511" t="s">
        <v>266</v>
      </c>
      <c r="P10511" t="s">
        <v>18345</v>
      </c>
      <c r="Q10511" t="s">
        <v>2916</v>
      </c>
      <c r="R10511" t="s">
        <v>18346</v>
      </c>
      <c r="S10511" t="s">
        <v>270</v>
      </c>
      <c r="T10511" t="b">
        <v>1</v>
      </c>
    </row>
    <row r="10512" spans="1:20" x14ac:dyDescent="0.25">
      <c r="A10512" t="s">
        <v>236</v>
      </c>
      <c r="B10512" t="s">
        <v>236</v>
      </c>
      <c r="C10512" t="s">
        <v>237</v>
      </c>
      <c r="D10512" t="s">
        <v>362</v>
      </c>
      <c r="F10512" t="s">
        <v>4107</v>
      </c>
      <c r="G10512" t="s">
        <v>601</v>
      </c>
      <c r="H10512">
        <v>4.4999999999999998E-2</v>
      </c>
      <c r="I10512" t="s">
        <v>341</v>
      </c>
      <c r="J10512" t="s">
        <v>242</v>
      </c>
      <c r="K10512" t="s">
        <v>243</v>
      </c>
      <c r="L10512" t="s">
        <v>244</v>
      </c>
      <c r="M10512">
        <v>0</v>
      </c>
      <c r="N10512">
        <v>4.4999999999999998E-2</v>
      </c>
      <c r="O10512" t="s">
        <v>927</v>
      </c>
      <c r="P10512" t="s">
        <v>18347</v>
      </c>
      <c r="Q10512" t="s">
        <v>367</v>
      </c>
      <c r="R10512" t="s">
        <v>4110</v>
      </c>
      <c r="S10512" t="s">
        <v>249</v>
      </c>
      <c r="T10512" t="b">
        <v>1</v>
      </c>
    </row>
    <row r="10513" spans="1:20" x14ac:dyDescent="0.25">
      <c r="A10513" t="s">
        <v>259</v>
      </c>
      <c r="B10513" t="s">
        <v>260</v>
      </c>
      <c r="C10513" t="s">
        <v>237</v>
      </c>
      <c r="D10513" t="s">
        <v>524</v>
      </c>
      <c r="E10513" t="s">
        <v>5885</v>
      </c>
      <c r="F10513" t="s">
        <v>6314</v>
      </c>
      <c r="G10513" t="s">
        <v>6315</v>
      </c>
      <c r="H10513">
        <v>0.26200000000000001</v>
      </c>
      <c r="I10513" t="s">
        <v>265</v>
      </c>
      <c r="J10513" t="s">
        <v>242</v>
      </c>
      <c r="K10513" t="s">
        <v>243</v>
      </c>
      <c r="L10513" t="s">
        <v>244</v>
      </c>
      <c r="M10513">
        <v>0</v>
      </c>
      <c r="N10513">
        <v>0.26200000000000001</v>
      </c>
      <c r="O10513" t="s">
        <v>446</v>
      </c>
      <c r="P10513" t="s">
        <v>18348</v>
      </c>
      <c r="Q10513" t="s">
        <v>528</v>
      </c>
      <c r="R10513" t="s">
        <v>18349</v>
      </c>
      <c r="S10513" t="s">
        <v>270</v>
      </c>
      <c r="T10513" t="b">
        <v>1</v>
      </c>
    </row>
    <row r="10514" spans="1:20" x14ac:dyDescent="0.25">
      <c r="A10514" t="s">
        <v>259</v>
      </c>
      <c r="B10514" t="s">
        <v>260</v>
      </c>
      <c r="C10514" t="s">
        <v>237</v>
      </c>
      <c r="D10514" t="s">
        <v>3083</v>
      </c>
      <c r="E10514" t="s">
        <v>3003</v>
      </c>
      <c r="F10514" t="s">
        <v>13421</v>
      </c>
      <c r="G10514" t="s">
        <v>13421</v>
      </c>
      <c r="H10514">
        <v>0.26500000000000001</v>
      </c>
      <c r="I10514" t="s">
        <v>265</v>
      </c>
      <c r="J10514" t="s">
        <v>242</v>
      </c>
      <c r="K10514" t="s">
        <v>243</v>
      </c>
      <c r="L10514" t="s">
        <v>244</v>
      </c>
      <c r="M10514">
        <v>0</v>
      </c>
      <c r="N10514">
        <v>0.26500000000000001</v>
      </c>
      <c r="O10514" t="s">
        <v>446</v>
      </c>
      <c r="P10514" t="s">
        <v>18350</v>
      </c>
      <c r="Q10514" t="s">
        <v>3086</v>
      </c>
      <c r="R10514" t="s">
        <v>18351</v>
      </c>
      <c r="S10514" t="s">
        <v>270</v>
      </c>
      <c r="T10514" t="b">
        <v>1</v>
      </c>
    </row>
    <row r="10515" spans="1:20" x14ac:dyDescent="0.25">
      <c r="A10515" t="s">
        <v>259</v>
      </c>
      <c r="B10515" t="s">
        <v>260</v>
      </c>
      <c r="C10515" t="s">
        <v>237</v>
      </c>
      <c r="D10515" t="s">
        <v>1687</v>
      </c>
      <c r="E10515" t="s">
        <v>4271</v>
      </c>
      <c r="F10515" t="s">
        <v>16371</v>
      </c>
      <c r="G10515" t="s">
        <v>16372</v>
      </c>
      <c r="H10515">
        <v>2.669</v>
      </c>
      <c r="I10515" t="s">
        <v>265</v>
      </c>
      <c r="J10515" t="s">
        <v>242</v>
      </c>
      <c r="K10515" t="s">
        <v>243</v>
      </c>
      <c r="L10515" t="s">
        <v>244</v>
      </c>
      <c r="M10515">
        <v>0</v>
      </c>
      <c r="N10515">
        <v>2.669</v>
      </c>
      <c r="O10515" t="s">
        <v>1690</v>
      </c>
      <c r="P10515" t="s">
        <v>18352</v>
      </c>
      <c r="Q10515" t="s">
        <v>1692</v>
      </c>
      <c r="R10515" t="s">
        <v>18353</v>
      </c>
      <c r="S10515" t="s">
        <v>270</v>
      </c>
      <c r="T10515" t="b">
        <v>1</v>
      </c>
    </row>
    <row r="10516" spans="1:20" x14ac:dyDescent="0.25">
      <c r="A10516" t="s">
        <v>259</v>
      </c>
      <c r="B10516" t="s">
        <v>260</v>
      </c>
      <c r="C10516" t="s">
        <v>294</v>
      </c>
      <c r="D10516" t="s">
        <v>1687</v>
      </c>
      <c r="E10516" t="s">
        <v>4271</v>
      </c>
      <c r="F10516" t="s">
        <v>16371</v>
      </c>
      <c r="G10516" t="s">
        <v>16372</v>
      </c>
      <c r="H10516">
        <v>0.89300000000000002</v>
      </c>
      <c r="I10516" t="s">
        <v>265</v>
      </c>
      <c r="J10516" t="s">
        <v>242</v>
      </c>
      <c r="K10516" t="s">
        <v>243</v>
      </c>
      <c r="L10516" t="s">
        <v>244</v>
      </c>
      <c r="M10516">
        <v>0</v>
      </c>
      <c r="N10516">
        <v>0.89300000000000002</v>
      </c>
      <c r="O10516" t="s">
        <v>1690</v>
      </c>
      <c r="P10516" t="s">
        <v>18352</v>
      </c>
      <c r="Q10516" t="s">
        <v>1692</v>
      </c>
      <c r="R10516" t="s">
        <v>18353</v>
      </c>
      <c r="S10516" t="s">
        <v>270</v>
      </c>
      <c r="T10516" t="b">
        <v>1</v>
      </c>
    </row>
    <row r="10517" spans="1:20" x14ac:dyDescent="0.25">
      <c r="A10517" t="s">
        <v>259</v>
      </c>
      <c r="B10517" t="s">
        <v>260</v>
      </c>
      <c r="C10517" t="s">
        <v>237</v>
      </c>
      <c r="D10517" t="s">
        <v>3088</v>
      </c>
      <c r="E10517" t="s">
        <v>5343</v>
      </c>
      <c r="F10517" t="s">
        <v>5343</v>
      </c>
      <c r="G10517" t="s">
        <v>5344</v>
      </c>
      <c r="H10517">
        <v>0.14399999999999999</v>
      </c>
      <c r="I10517" t="s">
        <v>265</v>
      </c>
      <c r="J10517" t="s">
        <v>242</v>
      </c>
      <c r="K10517" t="s">
        <v>243</v>
      </c>
      <c r="L10517" t="s">
        <v>244</v>
      </c>
      <c r="M10517">
        <v>0</v>
      </c>
      <c r="N10517">
        <v>0.14399999999999999</v>
      </c>
      <c r="O10517" t="s">
        <v>324</v>
      </c>
      <c r="P10517" t="s">
        <v>18354</v>
      </c>
      <c r="Q10517" t="s">
        <v>3092</v>
      </c>
      <c r="R10517" t="s">
        <v>18355</v>
      </c>
      <c r="S10517" t="s">
        <v>270</v>
      </c>
      <c r="T10517" t="b">
        <v>1</v>
      </c>
    </row>
    <row r="10518" spans="1:20" x14ac:dyDescent="0.25">
      <c r="A10518" t="s">
        <v>259</v>
      </c>
      <c r="B10518" t="s">
        <v>260</v>
      </c>
      <c r="C10518" t="s">
        <v>336</v>
      </c>
      <c r="D10518" t="s">
        <v>3088</v>
      </c>
      <c r="E10518" t="s">
        <v>5343</v>
      </c>
      <c r="F10518" t="s">
        <v>5343</v>
      </c>
      <c r="G10518" t="s">
        <v>5344</v>
      </c>
      <c r="H10518">
        <v>744</v>
      </c>
      <c r="I10518" t="s">
        <v>265</v>
      </c>
      <c r="J10518" t="s">
        <v>242</v>
      </c>
      <c r="K10518" t="s">
        <v>243</v>
      </c>
      <c r="L10518" t="s">
        <v>244</v>
      </c>
      <c r="M10518">
        <v>0</v>
      </c>
      <c r="N10518">
        <v>744</v>
      </c>
      <c r="O10518" t="s">
        <v>324</v>
      </c>
      <c r="P10518" t="s">
        <v>18354</v>
      </c>
      <c r="Q10518" t="s">
        <v>3092</v>
      </c>
      <c r="R10518" t="s">
        <v>18356</v>
      </c>
      <c r="S10518" t="s">
        <v>270</v>
      </c>
      <c r="T10518" t="b">
        <v>1</v>
      </c>
    </row>
    <row r="10519" spans="1:20" x14ac:dyDescent="0.25">
      <c r="A10519" t="s">
        <v>259</v>
      </c>
      <c r="B10519" t="s">
        <v>260</v>
      </c>
      <c r="C10519" t="s">
        <v>336</v>
      </c>
      <c r="D10519" t="s">
        <v>3088</v>
      </c>
      <c r="E10519" t="s">
        <v>5343</v>
      </c>
      <c r="F10519" t="s">
        <v>5343</v>
      </c>
      <c r="G10519" t="s">
        <v>5344</v>
      </c>
      <c r="H10519">
        <v>1438</v>
      </c>
      <c r="I10519" t="s">
        <v>265</v>
      </c>
      <c r="J10519" t="s">
        <v>242</v>
      </c>
      <c r="K10519" t="s">
        <v>243</v>
      </c>
      <c r="L10519" t="s">
        <v>244</v>
      </c>
      <c r="M10519">
        <v>0</v>
      </c>
      <c r="N10519">
        <v>1438</v>
      </c>
      <c r="O10519" t="s">
        <v>324</v>
      </c>
      <c r="P10519" t="s">
        <v>18354</v>
      </c>
      <c r="Q10519" t="s">
        <v>3092</v>
      </c>
      <c r="R10519" t="s">
        <v>18357</v>
      </c>
      <c r="S10519" t="s">
        <v>270</v>
      </c>
      <c r="T10519" t="b">
        <v>1</v>
      </c>
    </row>
    <row r="10520" spans="1:20" x14ac:dyDescent="0.25">
      <c r="A10520" t="s">
        <v>259</v>
      </c>
      <c r="B10520" t="s">
        <v>260</v>
      </c>
      <c r="C10520" t="s">
        <v>237</v>
      </c>
      <c r="D10520" t="s">
        <v>2239</v>
      </c>
      <c r="E10520" t="s">
        <v>18358</v>
      </c>
      <c r="F10520" t="s">
        <v>2733</v>
      </c>
      <c r="G10520" t="s">
        <v>18359</v>
      </c>
      <c r="H10520">
        <v>1.482</v>
      </c>
      <c r="I10520" t="s">
        <v>265</v>
      </c>
      <c r="J10520" t="s">
        <v>242</v>
      </c>
      <c r="K10520" t="s">
        <v>243</v>
      </c>
      <c r="L10520" t="s">
        <v>244</v>
      </c>
      <c r="M10520">
        <v>0</v>
      </c>
      <c r="N10520">
        <v>1.482</v>
      </c>
      <c r="O10520" t="s">
        <v>1769</v>
      </c>
      <c r="P10520" t="s">
        <v>13659</v>
      </c>
      <c r="Q10520" t="s">
        <v>2243</v>
      </c>
      <c r="R10520" t="s">
        <v>18360</v>
      </c>
      <c r="S10520" t="s">
        <v>270</v>
      </c>
      <c r="T10520" t="b">
        <v>1</v>
      </c>
    </row>
    <row r="10521" spans="1:20" x14ac:dyDescent="0.25">
      <c r="A10521" t="s">
        <v>259</v>
      </c>
      <c r="B10521" t="s">
        <v>260</v>
      </c>
      <c r="C10521" t="s">
        <v>237</v>
      </c>
      <c r="D10521" t="s">
        <v>1711</v>
      </c>
      <c r="E10521" t="s">
        <v>3803</v>
      </c>
      <c r="F10521" t="s">
        <v>14813</v>
      </c>
      <c r="G10521" t="s">
        <v>14814</v>
      </c>
      <c r="H10521">
        <v>1.2030000000000001</v>
      </c>
      <c r="I10521" t="s">
        <v>265</v>
      </c>
      <c r="J10521" t="s">
        <v>242</v>
      </c>
      <c r="K10521" t="s">
        <v>243</v>
      </c>
      <c r="L10521" t="s">
        <v>244</v>
      </c>
      <c r="M10521">
        <v>0</v>
      </c>
      <c r="N10521">
        <v>1.2030000000000001</v>
      </c>
      <c r="O10521" t="s">
        <v>324</v>
      </c>
      <c r="P10521" t="s">
        <v>18361</v>
      </c>
      <c r="Q10521" t="s">
        <v>1716</v>
      </c>
      <c r="R10521" t="s">
        <v>18362</v>
      </c>
      <c r="S10521" t="s">
        <v>270</v>
      </c>
      <c r="T10521" t="b">
        <v>1</v>
      </c>
    </row>
    <row r="10522" spans="1:20" x14ac:dyDescent="0.25">
      <c r="A10522" t="s">
        <v>259</v>
      </c>
      <c r="B10522" t="s">
        <v>260</v>
      </c>
      <c r="C10522" t="s">
        <v>294</v>
      </c>
      <c r="D10522" t="s">
        <v>1711</v>
      </c>
      <c r="E10522" t="s">
        <v>3803</v>
      </c>
      <c r="F10522" t="s">
        <v>14813</v>
      </c>
      <c r="G10522" t="s">
        <v>14814</v>
      </c>
      <c r="H10522">
        <v>0.307</v>
      </c>
      <c r="I10522" t="s">
        <v>265</v>
      </c>
      <c r="J10522" t="s">
        <v>242</v>
      </c>
      <c r="K10522" t="s">
        <v>243</v>
      </c>
      <c r="L10522" t="s">
        <v>244</v>
      </c>
      <c r="M10522">
        <v>0</v>
      </c>
      <c r="N10522">
        <v>0.307</v>
      </c>
      <c r="O10522" t="s">
        <v>324</v>
      </c>
      <c r="P10522" t="s">
        <v>18361</v>
      </c>
      <c r="Q10522" t="s">
        <v>1716</v>
      </c>
      <c r="R10522" t="s">
        <v>18362</v>
      </c>
      <c r="S10522" t="s">
        <v>270</v>
      </c>
      <c r="T10522" t="b">
        <v>1</v>
      </c>
    </row>
    <row r="10523" spans="1:20" x14ac:dyDescent="0.25">
      <c r="A10523" t="s">
        <v>236</v>
      </c>
      <c r="B10523" t="s">
        <v>236</v>
      </c>
      <c r="C10523" t="s">
        <v>237</v>
      </c>
      <c r="D10523" t="s">
        <v>392</v>
      </c>
      <c r="E10523" t="s">
        <v>251</v>
      </c>
      <c r="F10523" t="s">
        <v>479</v>
      </c>
      <c r="G10523" t="s">
        <v>6332</v>
      </c>
      <c r="H10523">
        <v>2.5000000000000001E-2</v>
      </c>
      <c r="I10523" t="s">
        <v>561</v>
      </c>
      <c r="J10523" t="s">
        <v>242</v>
      </c>
      <c r="K10523" t="s">
        <v>243</v>
      </c>
      <c r="L10523" t="s">
        <v>244</v>
      </c>
      <c r="M10523">
        <v>0</v>
      </c>
      <c r="N10523">
        <v>2.5000000000000001E-2</v>
      </c>
      <c r="O10523" t="s">
        <v>255</v>
      </c>
      <c r="P10523" t="s">
        <v>18363</v>
      </c>
      <c r="Q10523" t="s">
        <v>397</v>
      </c>
      <c r="R10523" t="s">
        <v>4631</v>
      </c>
      <c r="S10523" t="s">
        <v>249</v>
      </c>
      <c r="T10523" t="b">
        <v>1</v>
      </c>
    </row>
    <row r="10524" spans="1:20" x14ac:dyDescent="0.25">
      <c r="A10524" t="s">
        <v>259</v>
      </c>
      <c r="B10524" t="s">
        <v>260</v>
      </c>
      <c r="C10524" t="s">
        <v>237</v>
      </c>
      <c r="D10524" t="s">
        <v>1352</v>
      </c>
      <c r="E10524" t="s">
        <v>5290</v>
      </c>
      <c r="F10524" t="s">
        <v>5291</v>
      </c>
      <c r="G10524" t="s">
        <v>5291</v>
      </c>
      <c r="H10524">
        <v>9.5200000000000007E-2</v>
      </c>
      <c r="I10524" t="s">
        <v>265</v>
      </c>
      <c r="J10524" t="s">
        <v>242</v>
      </c>
      <c r="K10524" t="s">
        <v>243</v>
      </c>
      <c r="L10524" t="s">
        <v>244</v>
      </c>
      <c r="M10524">
        <v>0</v>
      </c>
      <c r="N10524">
        <v>9.5200000000000007E-2</v>
      </c>
      <c r="O10524" t="s">
        <v>446</v>
      </c>
      <c r="P10524" t="s">
        <v>18364</v>
      </c>
      <c r="Q10524" t="s">
        <v>1356</v>
      </c>
      <c r="R10524" t="s">
        <v>18365</v>
      </c>
      <c r="S10524" t="s">
        <v>270</v>
      </c>
      <c r="T10524" t="b">
        <v>1</v>
      </c>
    </row>
    <row r="10525" spans="1:20" x14ac:dyDescent="0.25">
      <c r="A10525" t="s">
        <v>259</v>
      </c>
      <c r="B10525" t="s">
        <v>260</v>
      </c>
      <c r="C10525" t="s">
        <v>237</v>
      </c>
      <c r="D10525" t="s">
        <v>450</v>
      </c>
      <c r="E10525" t="s">
        <v>783</v>
      </c>
      <c r="F10525" t="s">
        <v>16336</v>
      </c>
      <c r="G10525" t="s">
        <v>16336</v>
      </c>
      <c r="H10525">
        <v>1.1025119999999999</v>
      </c>
      <c r="I10525" t="s">
        <v>265</v>
      </c>
      <c r="J10525" t="s">
        <v>242</v>
      </c>
      <c r="K10525" t="s">
        <v>243</v>
      </c>
      <c r="L10525" t="s">
        <v>244</v>
      </c>
      <c r="M10525">
        <v>0</v>
      </c>
      <c r="N10525">
        <v>1.1025119999999999</v>
      </c>
      <c r="O10525" t="s">
        <v>372</v>
      </c>
      <c r="P10525" t="s">
        <v>18366</v>
      </c>
      <c r="Q10525" t="s">
        <v>453</v>
      </c>
      <c r="R10525" t="s">
        <v>18367</v>
      </c>
      <c r="S10525" t="s">
        <v>270</v>
      </c>
      <c r="T10525" t="b">
        <v>1</v>
      </c>
    </row>
    <row r="10526" spans="1:20" x14ac:dyDescent="0.25">
      <c r="A10526" t="s">
        <v>259</v>
      </c>
      <c r="B10526" t="s">
        <v>260</v>
      </c>
      <c r="C10526" t="s">
        <v>294</v>
      </c>
      <c r="D10526" t="s">
        <v>450</v>
      </c>
      <c r="E10526" t="s">
        <v>783</v>
      </c>
      <c r="F10526" t="s">
        <v>16336</v>
      </c>
      <c r="G10526" t="s">
        <v>16336</v>
      </c>
      <c r="H10526">
        <v>0.62880000000000003</v>
      </c>
      <c r="I10526" t="s">
        <v>265</v>
      </c>
      <c r="J10526" t="s">
        <v>242</v>
      </c>
      <c r="K10526" t="s">
        <v>243</v>
      </c>
      <c r="L10526" t="s">
        <v>244</v>
      </c>
      <c r="M10526">
        <v>0</v>
      </c>
      <c r="N10526">
        <v>0.62880000000000003</v>
      </c>
      <c r="O10526" t="s">
        <v>1258</v>
      </c>
      <c r="P10526" t="s">
        <v>18366</v>
      </c>
      <c r="Q10526" t="s">
        <v>453</v>
      </c>
      <c r="R10526" t="s">
        <v>18367</v>
      </c>
      <c r="S10526" t="s">
        <v>270</v>
      </c>
      <c r="T10526" t="b">
        <v>1</v>
      </c>
    </row>
    <row r="10527" spans="1:20" x14ac:dyDescent="0.25">
      <c r="A10527" t="s">
        <v>259</v>
      </c>
      <c r="B10527" t="s">
        <v>260</v>
      </c>
      <c r="C10527" t="s">
        <v>237</v>
      </c>
      <c r="D10527" t="s">
        <v>956</v>
      </c>
      <c r="E10527" t="s">
        <v>2630</v>
      </c>
      <c r="F10527" t="s">
        <v>5861</v>
      </c>
      <c r="G10527" t="s">
        <v>5861</v>
      </c>
      <c r="H10527">
        <v>1.217382</v>
      </c>
      <c r="I10527" t="s">
        <v>265</v>
      </c>
      <c r="J10527" t="s">
        <v>242</v>
      </c>
      <c r="K10527" t="s">
        <v>243</v>
      </c>
      <c r="L10527" t="s">
        <v>244</v>
      </c>
      <c r="M10527">
        <v>0</v>
      </c>
      <c r="N10527">
        <v>1.217382</v>
      </c>
      <c r="O10527" t="s">
        <v>372</v>
      </c>
      <c r="P10527" t="s">
        <v>18368</v>
      </c>
      <c r="Q10527" t="s">
        <v>960</v>
      </c>
      <c r="R10527" t="s">
        <v>18369</v>
      </c>
      <c r="S10527" t="s">
        <v>270</v>
      </c>
      <c r="T10527" t="b">
        <v>1</v>
      </c>
    </row>
    <row r="10528" spans="1:20" x14ac:dyDescent="0.25">
      <c r="A10528" t="s">
        <v>259</v>
      </c>
      <c r="B10528" t="s">
        <v>260</v>
      </c>
      <c r="C10528" t="s">
        <v>294</v>
      </c>
      <c r="D10528" t="s">
        <v>956</v>
      </c>
      <c r="E10528" t="s">
        <v>2630</v>
      </c>
      <c r="F10528" t="s">
        <v>5861</v>
      </c>
      <c r="G10528" t="s">
        <v>5861</v>
      </c>
      <c r="H10528">
        <v>0.46079999999999999</v>
      </c>
      <c r="I10528" t="s">
        <v>265</v>
      </c>
      <c r="J10528" t="s">
        <v>242</v>
      </c>
      <c r="K10528" t="s">
        <v>243</v>
      </c>
      <c r="L10528" t="s">
        <v>244</v>
      </c>
      <c r="M10528">
        <v>0</v>
      </c>
      <c r="N10528">
        <v>0.46079999999999999</v>
      </c>
      <c r="O10528" t="s">
        <v>372</v>
      </c>
      <c r="P10528" t="s">
        <v>18368</v>
      </c>
      <c r="Q10528" t="s">
        <v>960</v>
      </c>
      <c r="R10528" t="s">
        <v>18369</v>
      </c>
      <c r="S10528" t="s">
        <v>270</v>
      </c>
      <c r="T10528" t="b">
        <v>1</v>
      </c>
    </row>
    <row r="10529" spans="1:20" x14ac:dyDescent="0.25">
      <c r="A10529" t="s">
        <v>259</v>
      </c>
      <c r="B10529" t="s">
        <v>260</v>
      </c>
      <c r="C10529" t="s">
        <v>237</v>
      </c>
      <c r="D10529" t="s">
        <v>4143</v>
      </c>
      <c r="E10529" t="s">
        <v>6637</v>
      </c>
      <c r="F10529" t="s">
        <v>17693</v>
      </c>
      <c r="G10529" t="s">
        <v>17693</v>
      </c>
      <c r="H10529">
        <v>0.99719999999999998</v>
      </c>
      <c r="I10529" t="s">
        <v>265</v>
      </c>
      <c r="J10529" t="s">
        <v>242</v>
      </c>
      <c r="K10529" t="s">
        <v>243</v>
      </c>
      <c r="L10529" t="s">
        <v>244</v>
      </c>
      <c r="M10529">
        <v>0</v>
      </c>
      <c r="N10529">
        <v>0.99719999999999998</v>
      </c>
      <c r="O10529" t="s">
        <v>372</v>
      </c>
      <c r="P10529" t="s">
        <v>18370</v>
      </c>
      <c r="Q10529" t="s">
        <v>4147</v>
      </c>
      <c r="R10529" t="s">
        <v>18371</v>
      </c>
      <c r="S10529" t="s">
        <v>270</v>
      </c>
      <c r="T10529" t="b">
        <v>1</v>
      </c>
    </row>
    <row r="10530" spans="1:20" x14ac:dyDescent="0.25">
      <c r="A10530" t="s">
        <v>259</v>
      </c>
      <c r="B10530" t="s">
        <v>260</v>
      </c>
      <c r="C10530" t="s">
        <v>294</v>
      </c>
      <c r="D10530" t="s">
        <v>4143</v>
      </c>
      <c r="E10530" t="s">
        <v>6637</v>
      </c>
      <c r="F10530" t="s">
        <v>17693</v>
      </c>
      <c r="G10530" t="s">
        <v>17693</v>
      </c>
      <c r="H10530">
        <v>0.82799999999999996</v>
      </c>
      <c r="I10530" t="s">
        <v>265</v>
      </c>
      <c r="J10530" t="s">
        <v>242</v>
      </c>
      <c r="K10530" t="s">
        <v>243</v>
      </c>
      <c r="L10530" t="s">
        <v>244</v>
      </c>
      <c r="M10530">
        <v>0</v>
      </c>
      <c r="N10530">
        <v>0.82799999999999996</v>
      </c>
      <c r="O10530" t="s">
        <v>3638</v>
      </c>
      <c r="P10530" t="s">
        <v>18370</v>
      </c>
      <c r="Q10530" t="s">
        <v>4147</v>
      </c>
      <c r="R10530" t="s">
        <v>18371</v>
      </c>
      <c r="S10530" t="s">
        <v>270</v>
      </c>
      <c r="T10530" t="b">
        <v>1</v>
      </c>
    </row>
    <row r="10531" spans="1:20" x14ac:dyDescent="0.25">
      <c r="A10531" t="s">
        <v>259</v>
      </c>
      <c r="B10531" t="s">
        <v>260</v>
      </c>
      <c r="C10531" t="s">
        <v>237</v>
      </c>
      <c r="D10531" t="s">
        <v>802</v>
      </c>
      <c r="E10531" t="s">
        <v>9524</v>
      </c>
      <c r="F10531" t="s">
        <v>15637</v>
      </c>
      <c r="G10531" t="s">
        <v>15638</v>
      </c>
      <c r="H10531">
        <v>0.52840799999999999</v>
      </c>
      <c r="I10531" t="s">
        <v>265</v>
      </c>
      <c r="J10531" t="s">
        <v>242</v>
      </c>
      <c r="K10531" t="s">
        <v>243</v>
      </c>
      <c r="L10531" t="s">
        <v>244</v>
      </c>
      <c r="M10531">
        <v>0</v>
      </c>
      <c r="N10531">
        <v>0.52840799999999999</v>
      </c>
      <c r="O10531" t="s">
        <v>372</v>
      </c>
      <c r="P10531" t="s">
        <v>18372</v>
      </c>
      <c r="Q10531" t="s">
        <v>806</v>
      </c>
      <c r="R10531" t="s">
        <v>18373</v>
      </c>
      <c r="S10531" t="s">
        <v>270</v>
      </c>
      <c r="T10531" t="b">
        <v>1</v>
      </c>
    </row>
    <row r="10532" spans="1:20" x14ac:dyDescent="0.25">
      <c r="A10532" t="s">
        <v>259</v>
      </c>
      <c r="B10532" t="s">
        <v>260</v>
      </c>
      <c r="C10532" t="s">
        <v>294</v>
      </c>
      <c r="D10532" t="s">
        <v>802</v>
      </c>
      <c r="E10532" t="s">
        <v>9524</v>
      </c>
      <c r="F10532" t="s">
        <v>15637</v>
      </c>
      <c r="G10532" t="s">
        <v>15638</v>
      </c>
      <c r="H10532">
        <v>0.204123</v>
      </c>
      <c r="I10532" t="s">
        <v>265</v>
      </c>
      <c r="J10532" t="s">
        <v>242</v>
      </c>
      <c r="K10532" t="s">
        <v>243</v>
      </c>
      <c r="L10532" t="s">
        <v>244</v>
      </c>
      <c r="M10532">
        <v>0</v>
      </c>
      <c r="N10532">
        <v>0.204123</v>
      </c>
      <c r="O10532" t="s">
        <v>372</v>
      </c>
      <c r="P10532" t="s">
        <v>18372</v>
      </c>
      <c r="Q10532" t="s">
        <v>806</v>
      </c>
      <c r="R10532" t="s">
        <v>18373</v>
      </c>
      <c r="S10532" t="s">
        <v>270</v>
      </c>
      <c r="T10532" t="b">
        <v>1</v>
      </c>
    </row>
    <row r="10533" spans="1:20" x14ac:dyDescent="0.25">
      <c r="A10533" t="s">
        <v>259</v>
      </c>
      <c r="B10533" t="s">
        <v>260</v>
      </c>
      <c r="C10533" t="s">
        <v>237</v>
      </c>
      <c r="D10533" t="s">
        <v>369</v>
      </c>
      <c r="E10533" t="s">
        <v>3199</v>
      </c>
      <c r="F10533" t="s">
        <v>18326</v>
      </c>
      <c r="G10533" t="s">
        <v>18326</v>
      </c>
      <c r="H10533">
        <v>0.2016</v>
      </c>
      <c r="I10533" t="s">
        <v>265</v>
      </c>
      <c r="J10533" t="s">
        <v>242</v>
      </c>
      <c r="K10533" t="s">
        <v>243</v>
      </c>
      <c r="L10533" t="s">
        <v>244</v>
      </c>
      <c r="M10533">
        <v>0</v>
      </c>
      <c r="N10533">
        <v>0.2016</v>
      </c>
      <c r="O10533" t="s">
        <v>372</v>
      </c>
      <c r="P10533" t="s">
        <v>18374</v>
      </c>
      <c r="Q10533" t="s">
        <v>374</v>
      </c>
      <c r="R10533" t="s">
        <v>18375</v>
      </c>
      <c r="S10533" t="s">
        <v>270</v>
      </c>
      <c r="T10533" t="b">
        <v>1</v>
      </c>
    </row>
    <row r="10534" spans="1:20" x14ac:dyDescent="0.25">
      <c r="A10534" t="s">
        <v>259</v>
      </c>
      <c r="B10534" t="s">
        <v>260</v>
      </c>
      <c r="C10534" t="s">
        <v>237</v>
      </c>
      <c r="D10534" t="s">
        <v>406</v>
      </c>
      <c r="E10534" t="s">
        <v>8727</v>
      </c>
      <c r="F10534" t="s">
        <v>10496</v>
      </c>
      <c r="G10534" t="s">
        <v>10496</v>
      </c>
      <c r="H10534">
        <v>3.1230000000000002</v>
      </c>
      <c r="I10534" t="s">
        <v>265</v>
      </c>
      <c r="J10534" t="s">
        <v>242</v>
      </c>
      <c r="K10534" t="s">
        <v>243</v>
      </c>
      <c r="L10534" t="s">
        <v>244</v>
      </c>
      <c r="M10534">
        <v>0</v>
      </c>
      <c r="N10534">
        <v>3.1230000000000002</v>
      </c>
      <c r="O10534" t="s">
        <v>350</v>
      </c>
      <c r="P10534" t="s">
        <v>18376</v>
      </c>
      <c r="Q10534" t="s">
        <v>410</v>
      </c>
      <c r="R10534" t="s">
        <v>18377</v>
      </c>
      <c r="S10534" t="s">
        <v>270</v>
      </c>
      <c r="T10534" t="b">
        <v>1</v>
      </c>
    </row>
    <row r="10535" spans="1:20" x14ac:dyDescent="0.25">
      <c r="A10535" t="s">
        <v>259</v>
      </c>
      <c r="B10535" t="s">
        <v>260</v>
      </c>
      <c r="C10535" t="s">
        <v>294</v>
      </c>
      <c r="D10535" t="s">
        <v>406</v>
      </c>
      <c r="E10535" t="s">
        <v>8727</v>
      </c>
      <c r="F10535" t="s">
        <v>10496</v>
      </c>
      <c r="G10535" t="s">
        <v>10496</v>
      </c>
      <c r="H10535">
        <v>2.387</v>
      </c>
      <c r="I10535" t="s">
        <v>265</v>
      </c>
      <c r="J10535" t="s">
        <v>242</v>
      </c>
      <c r="K10535" t="s">
        <v>243</v>
      </c>
      <c r="L10535" t="s">
        <v>244</v>
      </c>
      <c r="M10535">
        <v>0</v>
      </c>
      <c r="N10535">
        <v>2.387</v>
      </c>
      <c r="O10535" t="s">
        <v>350</v>
      </c>
      <c r="P10535" t="s">
        <v>18376</v>
      </c>
      <c r="Q10535" t="s">
        <v>410</v>
      </c>
      <c r="R10535" t="s">
        <v>18377</v>
      </c>
      <c r="S10535" t="s">
        <v>270</v>
      </c>
      <c r="T10535" t="b">
        <v>1</v>
      </c>
    </row>
    <row r="10536" spans="1:20" x14ac:dyDescent="0.25">
      <c r="A10536" t="s">
        <v>259</v>
      </c>
      <c r="B10536" t="s">
        <v>260</v>
      </c>
      <c r="C10536" t="s">
        <v>237</v>
      </c>
      <c r="D10536" t="s">
        <v>1428</v>
      </c>
      <c r="E10536" t="s">
        <v>4374</v>
      </c>
      <c r="F10536" t="s">
        <v>11396</v>
      </c>
      <c r="G10536" t="s">
        <v>11396</v>
      </c>
      <c r="H10536">
        <v>3.488</v>
      </c>
      <c r="I10536" t="s">
        <v>265</v>
      </c>
      <c r="J10536" t="s">
        <v>242</v>
      </c>
      <c r="K10536" t="s">
        <v>243</v>
      </c>
      <c r="L10536" t="s">
        <v>244</v>
      </c>
      <c r="M10536">
        <v>0</v>
      </c>
      <c r="N10536">
        <v>3.488</v>
      </c>
      <c r="O10536" t="s">
        <v>1309</v>
      </c>
      <c r="P10536" t="s">
        <v>6547</v>
      </c>
      <c r="Q10536" t="s">
        <v>1432</v>
      </c>
      <c r="R10536" t="s">
        <v>18378</v>
      </c>
      <c r="S10536" t="s">
        <v>270</v>
      </c>
      <c r="T10536" t="b">
        <v>0</v>
      </c>
    </row>
    <row r="10537" spans="1:20" x14ac:dyDescent="0.25">
      <c r="A10537" t="s">
        <v>259</v>
      </c>
      <c r="B10537" t="s">
        <v>260</v>
      </c>
      <c r="C10537" t="s">
        <v>294</v>
      </c>
      <c r="D10537" t="s">
        <v>1428</v>
      </c>
      <c r="E10537" t="s">
        <v>4374</v>
      </c>
      <c r="F10537" t="s">
        <v>11396</v>
      </c>
      <c r="G10537" t="s">
        <v>11396</v>
      </c>
      <c r="H10537">
        <v>2.016</v>
      </c>
      <c r="I10537" t="s">
        <v>265</v>
      </c>
      <c r="J10537" t="s">
        <v>242</v>
      </c>
      <c r="K10537" t="s">
        <v>243</v>
      </c>
      <c r="L10537" t="s">
        <v>244</v>
      </c>
      <c r="M10537">
        <v>0</v>
      </c>
      <c r="N10537">
        <v>2.016</v>
      </c>
      <c r="O10537" t="s">
        <v>1309</v>
      </c>
      <c r="P10537" t="s">
        <v>6547</v>
      </c>
      <c r="Q10537" t="s">
        <v>1432</v>
      </c>
      <c r="R10537" t="s">
        <v>18378</v>
      </c>
      <c r="S10537" t="s">
        <v>270</v>
      </c>
      <c r="T10537" t="b">
        <v>0</v>
      </c>
    </row>
    <row r="10538" spans="1:20" x14ac:dyDescent="0.25">
      <c r="A10538" t="s">
        <v>236</v>
      </c>
      <c r="B10538" t="s">
        <v>236</v>
      </c>
      <c r="C10538" t="s">
        <v>237</v>
      </c>
      <c r="D10538" t="s">
        <v>1111</v>
      </c>
      <c r="F10538" t="s">
        <v>7027</v>
      </c>
      <c r="G10538" t="s">
        <v>7028</v>
      </c>
      <c r="H10538">
        <v>38.012141999999997</v>
      </c>
      <c r="I10538" t="s">
        <v>492</v>
      </c>
      <c r="J10538" t="s">
        <v>242</v>
      </c>
      <c r="K10538" t="s">
        <v>243</v>
      </c>
      <c r="L10538" t="s">
        <v>244</v>
      </c>
      <c r="M10538">
        <v>0</v>
      </c>
      <c r="N10538">
        <v>38.012141999999997</v>
      </c>
      <c r="O10538" t="s">
        <v>18379</v>
      </c>
      <c r="P10538" t="s">
        <v>18380</v>
      </c>
      <c r="Q10538" t="s">
        <v>1116</v>
      </c>
      <c r="R10538" t="s">
        <v>18381</v>
      </c>
      <c r="S10538" t="s">
        <v>249</v>
      </c>
      <c r="T10538" t="b">
        <v>1</v>
      </c>
    </row>
    <row r="10539" spans="1:20" x14ac:dyDescent="0.25">
      <c r="A10539" t="s">
        <v>236</v>
      </c>
      <c r="B10539" t="s">
        <v>236</v>
      </c>
      <c r="C10539" t="s">
        <v>237</v>
      </c>
      <c r="D10539" t="s">
        <v>566</v>
      </c>
      <c r="F10539" t="s">
        <v>239</v>
      </c>
      <c r="G10539" t="s">
        <v>240</v>
      </c>
      <c r="H10539">
        <v>0.01</v>
      </c>
      <c r="I10539" t="s">
        <v>241</v>
      </c>
      <c r="J10539" t="s">
        <v>242</v>
      </c>
      <c r="K10539" t="s">
        <v>243</v>
      </c>
      <c r="L10539" t="s">
        <v>244</v>
      </c>
      <c r="M10539">
        <v>0</v>
      </c>
      <c r="N10539">
        <v>0.01</v>
      </c>
      <c r="O10539" t="s">
        <v>1782</v>
      </c>
      <c r="P10539" t="s">
        <v>2868</v>
      </c>
      <c r="Q10539" t="s">
        <v>571</v>
      </c>
      <c r="R10539" t="s">
        <v>6483</v>
      </c>
      <c r="S10539" t="s">
        <v>249</v>
      </c>
      <c r="T10539" t="b">
        <v>0</v>
      </c>
    </row>
    <row r="10540" spans="1:20" x14ac:dyDescent="0.25">
      <c r="A10540" t="s">
        <v>259</v>
      </c>
      <c r="B10540" t="s">
        <v>260</v>
      </c>
      <c r="C10540" t="s">
        <v>237</v>
      </c>
      <c r="D10540" t="s">
        <v>2420</v>
      </c>
      <c r="E10540" t="s">
        <v>2421</v>
      </c>
      <c r="F10540" t="s">
        <v>14397</v>
      </c>
      <c r="G10540" t="s">
        <v>14397</v>
      </c>
      <c r="H10540">
        <v>3.7999999999999999E-2</v>
      </c>
      <c r="I10540" t="s">
        <v>265</v>
      </c>
      <c r="J10540" t="s">
        <v>242</v>
      </c>
      <c r="K10540" t="s">
        <v>243</v>
      </c>
      <c r="L10540" t="s">
        <v>244</v>
      </c>
      <c r="M10540">
        <v>0</v>
      </c>
      <c r="N10540">
        <v>3.7999999999999999E-2</v>
      </c>
      <c r="O10540" t="s">
        <v>386</v>
      </c>
      <c r="P10540" t="s">
        <v>18382</v>
      </c>
      <c r="Q10540" t="s">
        <v>2424</v>
      </c>
      <c r="R10540" t="s">
        <v>18383</v>
      </c>
      <c r="S10540" t="s">
        <v>270</v>
      </c>
      <c r="T10540" t="b">
        <v>1</v>
      </c>
    </row>
    <row r="10541" spans="1:20" x14ac:dyDescent="0.25">
      <c r="A10541" t="s">
        <v>259</v>
      </c>
      <c r="B10541" t="s">
        <v>260</v>
      </c>
      <c r="C10541" t="s">
        <v>237</v>
      </c>
      <c r="D10541" t="s">
        <v>3368</v>
      </c>
      <c r="E10541" t="s">
        <v>5709</v>
      </c>
      <c r="F10541" t="s">
        <v>16157</v>
      </c>
      <c r="G10541" t="s">
        <v>16158</v>
      </c>
      <c r="H10541">
        <v>3.0800000000000001E-2</v>
      </c>
      <c r="I10541" t="s">
        <v>265</v>
      </c>
      <c r="J10541" t="s">
        <v>242</v>
      </c>
      <c r="K10541" t="s">
        <v>243</v>
      </c>
      <c r="L10541" t="s">
        <v>244</v>
      </c>
      <c r="M10541">
        <v>0</v>
      </c>
      <c r="N10541">
        <v>3.0800000000000001E-2</v>
      </c>
      <c r="O10541" t="s">
        <v>290</v>
      </c>
      <c r="P10541" t="s">
        <v>18384</v>
      </c>
      <c r="Q10541" t="s">
        <v>3373</v>
      </c>
      <c r="R10541" t="s">
        <v>18385</v>
      </c>
      <c r="S10541" t="s">
        <v>270</v>
      </c>
      <c r="T10541" t="b">
        <v>1</v>
      </c>
    </row>
    <row r="10542" spans="1:20" x14ac:dyDescent="0.25">
      <c r="A10542" t="s">
        <v>259</v>
      </c>
      <c r="B10542" t="s">
        <v>260</v>
      </c>
      <c r="C10542" t="s">
        <v>237</v>
      </c>
      <c r="D10542" t="s">
        <v>1410</v>
      </c>
      <c r="E10542" t="s">
        <v>1869</v>
      </c>
      <c r="F10542" t="s">
        <v>1869</v>
      </c>
      <c r="G10542" t="s">
        <v>18386</v>
      </c>
      <c r="H10542">
        <v>1.6579999999999999</v>
      </c>
      <c r="I10542" t="s">
        <v>265</v>
      </c>
      <c r="J10542" t="s">
        <v>242</v>
      </c>
      <c r="K10542" t="s">
        <v>243</v>
      </c>
      <c r="L10542" t="s">
        <v>244</v>
      </c>
      <c r="M10542">
        <v>0</v>
      </c>
      <c r="N10542">
        <v>1.6579999999999999</v>
      </c>
      <c r="O10542" t="s">
        <v>310</v>
      </c>
      <c r="P10542" t="s">
        <v>18387</v>
      </c>
      <c r="Q10542" t="s">
        <v>1415</v>
      </c>
      <c r="R10542" t="s">
        <v>18388</v>
      </c>
      <c r="S10542" t="s">
        <v>270</v>
      </c>
      <c r="T10542" t="b">
        <v>1</v>
      </c>
    </row>
    <row r="10543" spans="1:20" x14ac:dyDescent="0.25">
      <c r="A10543" t="s">
        <v>259</v>
      </c>
      <c r="B10543" t="s">
        <v>260</v>
      </c>
      <c r="C10543" t="s">
        <v>294</v>
      </c>
      <c r="D10543" t="s">
        <v>1410</v>
      </c>
      <c r="E10543" t="s">
        <v>1869</v>
      </c>
      <c r="F10543" t="s">
        <v>1869</v>
      </c>
      <c r="G10543" t="s">
        <v>18386</v>
      </c>
      <c r="H10543">
        <v>0.92200000000000004</v>
      </c>
      <c r="I10543" t="s">
        <v>265</v>
      </c>
      <c r="J10543" t="s">
        <v>242</v>
      </c>
      <c r="K10543" t="s">
        <v>243</v>
      </c>
      <c r="L10543" t="s">
        <v>244</v>
      </c>
      <c r="M10543">
        <v>0</v>
      </c>
      <c r="N10543">
        <v>0.92200000000000004</v>
      </c>
      <c r="O10543" t="s">
        <v>310</v>
      </c>
      <c r="P10543" t="s">
        <v>18387</v>
      </c>
      <c r="Q10543" t="s">
        <v>1415</v>
      </c>
      <c r="R10543" t="s">
        <v>18388</v>
      </c>
      <c r="S10543" t="s">
        <v>270</v>
      </c>
      <c r="T10543" t="b">
        <v>1</v>
      </c>
    </row>
    <row r="10544" spans="1:20" x14ac:dyDescent="0.25">
      <c r="A10544" t="s">
        <v>259</v>
      </c>
      <c r="B10544" t="s">
        <v>260</v>
      </c>
      <c r="C10544" t="s">
        <v>237</v>
      </c>
      <c r="D10544" t="s">
        <v>1118</v>
      </c>
      <c r="E10544" t="s">
        <v>6518</v>
      </c>
      <c r="F10544" t="s">
        <v>13484</v>
      </c>
      <c r="G10544" t="s">
        <v>13485</v>
      </c>
      <c r="H10544">
        <v>0.36</v>
      </c>
      <c r="I10544" t="s">
        <v>265</v>
      </c>
      <c r="J10544" t="s">
        <v>242</v>
      </c>
      <c r="K10544" t="s">
        <v>243</v>
      </c>
      <c r="L10544" t="s">
        <v>244</v>
      </c>
      <c r="M10544">
        <v>0</v>
      </c>
      <c r="N10544">
        <v>0.36</v>
      </c>
      <c r="O10544" t="s">
        <v>266</v>
      </c>
      <c r="P10544" t="s">
        <v>18389</v>
      </c>
      <c r="Q10544" t="s">
        <v>1124</v>
      </c>
      <c r="R10544" t="s">
        <v>18390</v>
      </c>
      <c r="S10544" t="s">
        <v>270</v>
      </c>
      <c r="T10544" t="b">
        <v>1</v>
      </c>
    </row>
    <row r="10545" spans="1:20" x14ac:dyDescent="0.25">
      <c r="A10545" t="s">
        <v>259</v>
      </c>
      <c r="B10545" t="s">
        <v>260</v>
      </c>
      <c r="C10545" t="s">
        <v>237</v>
      </c>
      <c r="D10545" t="s">
        <v>4065</v>
      </c>
      <c r="E10545" t="s">
        <v>1704</v>
      </c>
      <c r="F10545" t="s">
        <v>11364</v>
      </c>
      <c r="G10545" t="s">
        <v>11364</v>
      </c>
      <c r="H10545">
        <v>0.28799999999999998</v>
      </c>
      <c r="I10545" t="s">
        <v>265</v>
      </c>
      <c r="J10545" t="s">
        <v>242</v>
      </c>
      <c r="K10545" t="s">
        <v>243</v>
      </c>
      <c r="L10545" t="s">
        <v>244</v>
      </c>
      <c r="M10545">
        <v>0</v>
      </c>
      <c r="N10545">
        <v>0.28799999999999998</v>
      </c>
      <c r="O10545" t="s">
        <v>324</v>
      </c>
      <c r="P10545" t="s">
        <v>18391</v>
      </c>
      <c r="Q10545" t="s">
        <v>4069</v>
      </c>
      <c r="R10545" t="s">
        <v>18392</v>
      </c>
      <c r="S10545" t="s">
        <v>270</v>
      </c>
      <c r="T10545" t="b">
        <v>1</v>
      </c>
    </row>
    <row r="10546" spans="1:20" x14ac:dyDescent="0.25">
      <c r="A10546" t="s">
        <v>236</v>
      </c>
      <c r="B10546" t="s">
        <v>236</v>
      </c>
      <c r="C10546" t="s">
        <v>237</v>
      </c>
      <c r="D10546" t="s">
        <v>362</v>
      </c>
      <c r="F10546" t="s">
        <v>363</v>
      </c>
      <c r="G10546" t="s">
        <v>6146</v>
      </c>
      <c r="H10546">
        <v>3.6000000000000002E-4</v>
      </c>
      <c r="I10546" t="s">
        <v>254</v>
      </c>
      <c r="J10546" t="s">
        <v>242</v>
      </c>
      <c r="K10546" t="s">
        <v>243</v>
      </c>
      <c r="L10546" t="s">
        <v>244</v>
      </c>
      <c r="M10546">
        <v>0</v>
      </c>
      <c r="N10546">
        <v>3.6000000000000002E-4</v>
      </c>
      <c r="O10546" t="s">
        <v>365</v>
      </c>
      <c r="P10546" t="s">
        <v>6193</v>
      </c>
      <c r="Q10546" t="s">
        <v>367</v>
      </c>
      <c r="R10546" t="s">
        <v>368</v>
      </c>
      <c r="S10546" t="s">
        <v>249</v>
      </c>
      <c r="T10546" t="b">
        <v>0</v>
      </c>
    </row>
    <row r="10547" spans="1:20" x14ac:dyDescent="0.25">
      <c r="A10547" t="s">
        <v>259</v>
      </c>
      <c r="B10547" t="s">
        <v>260</v>
      </c>
      <c r="C10547" t="s">
        <v>237</v>
      </c>
      <c r="D10547" t="s">
        <v>1352</v>
      </c>
      <c r="E10547" t="s">
        <v>1480</v>
      </c>
      <c r="F10547" t="s">
        <v>10780</v>
      </c>
      <c r="G10547" t="s">
        <v>10780</v>
      </c>
      <c r="H10547">
        <v>6.7200000000000003E-3</v>
      </c>
      <c r="I10547" t="s">
        <v>265</v>
      </c>
      <c r="J10547" t="s">
        <v>242</v>
      </c>
      <c r="K10547" t="s">
        <v>243</v>
      </c>
      <c r="L10547" t="s">
        <v>244</v>
      </c>
      <c r="M10547">
        <v>0</v>
      </c>
      <c r="N10547">
        <v>6.7200000000000003E-3</v>
      </c>
      <c r="O10547" t="s">
        <v>446</v>
      </c>
      <c r="P10547" t="s">
        <v>18393</v>
      </c>
      <c r="Q10547" t="s">
        <v>1356</v>
      </c>
      <c r="R10547" t="s">
        <v>18394</v>
      </c>
      <c r="S10547" t="s">
        <v>270</v>
      </c>
      <c r="T10547" t="b">
        <v>1</v>
      </c>
    </row>
    <row r="10548" spans="1:20" x14ac:dyDescent="0.25">
      <c r="A10548" t="s">
        <v>236</v>
      </c>
      <c r="B10548" t="s">
        <v>236</v>
      </c>
      <c r="C10548" t="s">
        <v>237</v>
      </c>
      <c r="D10548" t="s">
        <v>314</v>
      </c>
      <c r="F10548" t="s">
        <v>567</v>
      </c>
      <c r="G10548" t="s">
        <v>9233</v>
      </c>
      <c r="H10548">
        <v>0.05</v>
      </c>
      <c r="I10548" t="s">
        <v>254</v>
      </c>
      <c r="J10548" t="s">
        <v>242</v>
      </c>
      <c r="K10548" t="s">
        <v>243</v>
      </c>
      <c r="L10548" t="s">
        <v>244</v>
      </c>
      <c r="M10548">
        <v>0</v>
      </c>
      <c r="N10548">
        <v>0.05</v>
      </c>
      <c r="O10548" t="s">
        <v>569</v>
      </c>
      <c r="P10548" t="s">
        <v>18395</v>
      </c>
      <c r="Q10548" t="s">
        <v>318</v>
      </c>
      <c r="R10548" t="s">
        <v>11362</v>
      </c>
      <c r="S10548" t="s">
        <v>249</v>
      </c>
      <c r="T10548" t="b">
        <v>1</v>
      </c>
    </row>
    <row r="10549" spans="1:20" x14ac:dyDescent="0.25">
      <c r="A10549" t="s">
        <v>259</v>
      </c>
      <c r="B10549" t="s">
        <v>260</v>
      </c>
      <c r="C10549" t="s">
        <v>237</v>
      </c>
      <c r="D10549" t="s">
        <v>4818</v>
      </c>
      <c r="E10549" t="s">
        <v>4788</v>
      </c>
      <c r="F10549" t="s">
        <v>4789</v>
      </c>
      <c r="G10549" t="s">
        <v>4790</v>
      </c>
      <c r="H10549">
        <v>0.28399999999999997</v>
      </c>
      <c r="I10549" t="s">
        <v>265</v>
      </c>
      <c r="J10549" t="s">
        <v>242</v>
      </c>
      <c r="K10549" t="s">
        <v>243</v>
      </c>
      <c r="L10549" t="s">
        <v>244</v>
      </c>
      <c r="M10549">
        <v>0</v>
      </c>
      <c r="N10549">
        <v>0.28399999999999997</v>
      </c>
      <c r="O10549" t="s">
        <v>518</v>
      </c>
      <c r="P10549" t="s">
        <v>18396</v>
      </c>
      <c r="Q10549" t="s">
        <v>4820</v>
      </c>
      <c r="R10549" t="s">
        <v>18397</v>
      </c>
      <c r="S10549" t="s">
        <v>270</v>
      </c>
      <c r="T10549" t="b">
        <v>1</v>
      </c>
    </row>
    <row r="10550" spans="1:20" x14ac:dyDescent="0.25">
      <c r="A10550" t="s">
        <v>259</v>
      </c>
      <c r="B10550" t="s">
        <v>260</v>
      </c>
      <c r="C10550" t="s">
        <v>294</v>
      </c>
      <c r="D10550" t="s">
        <v>4818</v>
      </c>
      <c r="E10550" t="s">
        <v>4788</v>
      </c>
      <c r="F10550" t="s">
        <v>4789</v>
      </c>
      <c r="G10550" t="s">
        <v>4790</v>
      </c>
      <c r="H10550">
        <v>0.192</v>
      </c>
      <c r="I10550" t="s">
        <v>265</v>
      </c>
      <c r="J10550" t="s">
        <v>242</v>
      </c>
      <c r="K10550" t="s">
        <v>243</v>
      </c>
      <c r="L10550" t="s">
        <v>244</v>
      </c>
      <c r="M10550">
        <v>0</v>
      </c>
      <c r="N10550">
        <v>0.192</v>
      </c>
      <c r="O10550" t="s">
        <v>518</v>
      </c>
      <c r="P10550" t="s">
        <v>18396</v>
      </c>
      <c r="Q10550" t="s">
        <v>4820</v>
      </c>
      <c r="R10550" t="s">
        <v>18397</v>
      </c>
      <c r="S10550" t="s">
        <v>270</v>
      </c>
      <c r="T10550" t="b">
        <v>1</v>
      </c>
    </row>
    <row r="10551" spans="1:20" x14ac:dyDescent="0.25">
      <c r="A10551" t="s">
        <v>236</v>
      </c>
      <c r="B10551" t="s">
        <v>236</v>
      </c>
      <c r="C10551" t="s">
        <v>237</v>
      </c>
      <c r="D10551" t="s">
        <v>552</v>
      </c>
      <c r="F10551" t="s">
        <v>1081</v>
      </c>
      <c r="G10551" t="s">
        <v>554</v>
      </c>
      <c r="H10551">
        <v>153.6</v>
      </c>
      <c r="I10551" t="s">
        <v>492</v>
      </c>
      <c r="J10551" t="s">
        <v>242</v>
      </c>
      <c r="K10551" t="s">
        <v>243</v>
      </c>
      <c r="L10551" t="s">
        <v>244</v>
      </c>
      <c r="M10551">
        <v>0</v>
      </c>
      <c r="N10551">
        <v>153.6</v>
      </c>
      <c r="O10551" t="s">
        <v>1083</v>
      </c>
      <c r="P10551" t="s">
        <v>18398</v>
      </c>
      <c r="Q10551" t="s">
        <v>556</v>
      </c>
      <c r="R10551" t="s">
        <v>1085</v>
      </c>
      <c r="S10551" t="s">
        <v>249</v>
      </c>
      <c r="T10551" t="b">
        <v>1</v>
      </c>
    </row>
    <row r="10552" spans="1:20" x14ac:dyDescent="0.25">
      <c r="A10552" t="s">
        <v>259</v>
      </c>
      <c r="B10552" t="s">
        <v>260</v>
      </c>
      <c r="C10552" t="s">
        <v>237</v>
      </c>
      <c r="D10552" t="s">
        <v>4798</v>
      </c>
      <c r="E10552" t="s">
        <v>7273</v>
      </c>
      <c r="F10552" t="s">
        <v>15024</v>
      </c>
      <c r="G10552" t="s">
        <v>15024</v>
      </c>
      <c r="H10552">
        <v>0.28723199999999999</v>
      </c>
      <c r="I10552" t="s">
        <v>265</v>
      </c>
      <c r="J10552" t="s">
        <v>242</v>
      </c>
      <c r="K10552" t="s">
        <v>243</v>
      </c>
      <c r="L10552" t="s">
        <v>244</v>
      </c>
      <c r="M10552">
        <v>0</v>
      </c>
      <c r="N10552">
        <v>0.28723199999999999</v>
      </c>
      <c r="O10552" t="s">
        <v>372</v>
      </c>
      <c r="P10552" t="s">
        <v>18399</v>
      </c>
      <c r="Q10552" t="s">
        <v>4800</v>
      </c>
      <c r="R10552" t="s">
        <v>18400</v>
      </c>
      <c r="S10552" t="s">
        <v>270</v>
      </c>
      <c r="T10552" t="b">
        <v>1</v>
      </c>
    </row>
    <row r="10553" spans="1:20" x14ac:dyDescent="0.25">
      <c r="A10553" t="s">
        <v>259</v>
      </c>
      <c r="B10553" t="s">
        <v>260</v>
      </c>
      <c r="C10553" t="s">
        <v>237</v>
      </c>
      <c r="D10553" t="s">
        <v>2292</v>
      </c>
      <c r="E10553" t="s">
        <v>2007</v>
      </c>
      <c r="F10553" t="s">
        <v>2007</v>
      </c>
      <c r="G10553" t="s">
        <v>2008</v>
      </c>
      <c r="H10553">
        <v>0.10299999999999999</v>
      </c>
      <c r="I10553" t="s">
        <v>265</v>
      </c>
      <c r="J10553" t="s">
        <v>242</v>
      </c>
      <c r="K10553" t="s">
        <v>243</v>
      </c>
      <c r="L10553" t="s">
        <v>244</v>
      </c>
      <c r="M10553">
        <v>0</v>
      </c>
      <c r="N10553">
        <v>0.10299999999999999</v>
      </c>
      <c r="O10553" t="s">
        <v>266</v>
      </c>
      <c r="P10553" t="s">
        <v>18401</v>
      </c>
      <c r="Q10553" t="s">
        <v>2297</v>
      </c>
      <c r="R10553" t="s">
        <v>18402</v>
      </c>
      <c r="S10553" t="s">
        <v>270</v>
      </c>
      <c r="T10553" t="b">
        <v>1</v>
      </c>
    </row>
    <row r="10554" spans="1:20" x14ac:dyDescent="0.25">
      <c r="A10554" t="s">
        <v>259</v>
      </c>
      <c r="B10554" t="s">
        <v>260</v>
      </c>
      <c r="C10554" t="s">
        <v>336</v>
      </c>
      <c r="D10554" t="s">
        <v>2292</v>
      </c>
      <c r="E10554" t="s">
        <v>2007</v>
      </c>
      <c r="F10554" t="s">
        <v>2007</v>
      </c>
      <c r="G10554" t="s">
        <v>2008</v>
      </c>
      <c r="H10554">
        <v>722</v>
      </c>
      <c r="I10554" t="s">
        <v>265</v>
      </c>
      <c r="J10554" t="s">
        <v>242</v>
      </c>
      <c r="K10554" t="s">
        <v>243</v>
      </c>
      <c r="L10554" t="s">
        <v>244</v>
      </c>
      <c r="M10554">
        <v>0</v>
      </c>
      <c r="N10554">
        <v>722</v>
      </c>
      <c r="O10554" t="s">
        <v>266</v>
      </c>
      <c r="P10554" t="s">
        <v>18401</v>
      </c>
      <c r="Q10554" t="s">
        <v>2297</v>
      </c>
      <c r="R10554" t="s">
        <v>18403</v>
      </c>
      <c r="S10554" t="s">
        <v>270</v>
      </c>
      <c r="T10554" t="b">
        <v>1</v>
      </c>
    </row>
    <row r="10555" spans="1:20" x14ac:dyDescent="0.25">
      <c r="A10555" t="s">
        <v>259</v>
      </c>
      <c r="B10555" t="s">
        <v>260</v>
      </c>
      <c r="C10555" t="s">
        <v>336</v>
      </c>
      <c r="D10555" t="s">
        <v>2292</v>
      </c>
      <c r="E10555" t="s">
        <v>2007</v>
      </c>
      <c r="F10555" t="s">
        <v>2007</v>
      </c>
      <c r="G10555" t="s">
        <v>2008</v>
      </c>
      <c r="H10555">
        <v>1624</v>
      </c>
      <c r="I10555" t="s">
        <v>265</v>
      </c>
      <c r="J10555" t="s">
        <v>242</v>
      </c>
      <c r="K10555" t="s">
        <v>243</v>
      </c>
      <c r="L10555" t="s">
        <v>244</v>
      </c>
      <c r="M10555">
        <v>0</v>
      </c>
      <c r="N10555">
        <v>1624</v>
      </c>
      <c r="O10555" t="s">
        <v>266</v>
      </c>
      <c r="P10555" t="s">
        <v>18401</v>
      </c>
      <c r="Q10555" t="s">
        <v>2297</v>
      </c>
      <c r="R10555" t="s">
        <v>18404</v>
      </c>
      <c r="S10555" t="s">
        <v>270</v>
      </c>
      <c r="T10555" t="b">
        <v>1</v>
      </c>
    </row>
    <row r="10556" spans="1:20" x14ac:dyDescent="0.25">
      <c r="A10556" t="s">
        <v>259</v>
      </c>
      <c r="B10556" t="s">
        <v>260</v>
      </c>
      <c r="C10556" t="s">
        <v>237</v>
      </c>
      <c r="D10556" t="s">
        <v>4798</v>
      </c>
      <c r="E10556" t="s">
        <v>9395</v>
      </c>
      <c r="F10556" t="s">
        <v>9396</v>
      </c>
      <c r="G10556" t="s">
        <v>9396</v>
      </c>
      <c r="H10556">
        <v>2.3039999999999998</v>
      </c>
      <c r="I10556" t="s">
        <v>265</v>
      </c>
      <c r="J10556" t="s">
        <v>242</v>
      </c>
      <c r="K10556" t="s">
        <v>243</v>
      </c>
      <c r="L10556" t="s">
        <v>244</v>
      </c>
      <c r="M10556">
        <v>0</v>
      </c>
      <c r="N10556">
        <v>2.3039999999999998</v>
      </c>
      <c r="O10556" t="s">
        <v>486</v>
      </c>
      <c r="P10556" t="s">
        <v>16228</v>
      </c>
      <c r="Q10556" t="s">
        <v>4800</v>
      </c>
      <c r="R10556" t="s">
        <v>18405</v>
      </c>
      <c r="S10556" t="s">
        <v>270</v>
      </c>
      <c r="T10556" t="b">
        <v>0</v>
      </c>
    </row>
    <row r="10557" spans="1:20" x14ac:dyDescent="0.25">
      <c r="A10557" t="s">
        <v>259</v>
      </c>
      <c r="B10557" t="s">
        <v>260</v>
      </c>
      <c r="C10557" t="s">
        <v>336</v>
      </c>
      <c r="D10557" t="s">
        <v>4798</v>
      </c>
      <c r="E10557" t="s">
        <v>9395</v>
      </c>
      <c r="F10557" t="s">
        <v>9396</v>
      </c>
      <c r="G10557" t="s">
        <v>9396</v>
      </c>
      <c r="H10557">
        <v>11638</v>
      </c>
      <c r="I10557" t="s">
        <v>265</v>
      </c>
      <c r="J10557" t="s">
        <v>242</v>
      </c>
      <c r="K10557" t="s">
        <v>243</v>
      </c>
      <c r="L10557" t="s">
        <v>244</v>
      </c>
      <c r="M10557">
        <v>0</v>
      </c>
      <c r="N10557">
        <v>11638</v>
      </c>
      <c r="O10557" t="s">
        <v>4513</v>
      </c>
      <c r="P10557" t="s">
        <v>16228</v>
      </c>
      <c r="Q10557" t="s">
        <v>4800</v>
      </c>
      <c r="R10557" t="s">
        <v>18406</v>
      </c>
      <c r="S10557" t="s">
        <v>270</v>
      </c>
      <c r="T10557" t="b">
        <v>0</v>
      </c>
    </row>
    <row r="10558" spans="1:20" x14ac:dyDescent="0.25">
      <c r="A10558" t="s">
        <v>259</v>
      </c>
      <c r="B10558" t="s">
        <v>260</v>
      </c>
      <c r="C10558" t="s">
        <v>336</v>
      </c>
      <c r="D10558" t="s">
        <v>4798</v>
      </c>
      <c r="E10558" t="s">
        <v>9395</v>
      </c>
      <c r="F10558" t="s">
        <v>9396</v>
      </c>
      <c r="G10558" t="s">
        <v>9396</v>
      </c>
      <c r="H10558">
        <v>22706</v>
      </c>
      <c r="I10558" t="s">
        <v>265</v>
      </c>
      <c r="J10558" t="s">
        <v>242</v>
      </c>
      <c r="K10558" t="s">
        <v>243</v>
      </c>
      <c r="L10558" t="s">
        <v>244</v>
      </c>
      <c r="M10558">
        <v>0</v>
      </c>
      <c r="N10558">
        <v>22706</v>
      </c>
      <c r="O10558" t="s">
        <v>4513</v>
      </c>
      <c r="P10558" t="s">
        <v>16228</v>
      </c>
      <c r="Q10558" t="s">
        <v>4800</v>
      </c>
      <c r="R10558" t="s">
        <v>18407</v>
      </c>
      <c r="S10558" t="s">
        <v>270</v>
      </c>
      <c r="T10558" t="b">
        <v>0</v>
      </c>
    </row>
    <row r="10559" spans="1:20" x14ac:dyDescent="0.25">
      <c r="A10559" t="s">
        <v>259</v>
      </c>
      <c r="B10559" t="s">
        <v>260</v>
      </c>
      <c r="C10559" t="s">
        <v>237</v>
      </c>
      <c r="D10559" t="s">
        <v>635</v>
      </c>
      <c r="E10559" t="s">
        <v>2630</v>
      </c>
      <c r="F10559" t="s">
        <v>4009</v>
      </c>
      <c r="G10559" t="s">
        <v>4009</v>
      </c>
      <c r="H10559">
        <v>4.6079999999999997</v>
      </c>
      <c r="I10559" t="s">
        <v>265</v>
      </c>
      <c r="J10559" t="s">
        <v>242</v>
      </c>
      <c r="K10559" t="s">
        <v>243</v>
      </c>
      <c r="L10559" t="s">
        <v>244</v>
      </c>
      <c r="M10559">
        <v>0</v>
      </c>
      <c r="N10559">
        <v>4.6079999999999997</v>
      </c>
      <c r="O10559" t="s">
        <v>324</v>
      </c>
      <c r="P10559" t="s">
        <v>18408</v>
      </c>
      <c r="Q10559" t="s">
        <v>639</v>
      </c>
      <c r="R10559" t="s">
        <v>18409</v>
      </c>
      <c r="S10559" t="s">
        <v>270</v>
      </c>
      <c r="T10559" t="b">
        <v>1</v>
      </c>
    </row>
    <row r="10560" spans="1:20" x14ac:dyDescent="0.25">
      <c r="A10560" t="s">
        <v>259</v>
      </c>
      <c r="B10560" t="s">
        <v>260</v>
      </c>
      <c r="C10560" t="s">
        <v>336</v>
      </c>
      <c r="D10560" t="s">
        <v>635</v>
      </c>
      <c r="E10560" t="s">
        <v>2630</v>
      </c>
      <c r="F10560" t="s">
        <v>4009</v>
      </c>
      <c r="G10560" t="s">
        <v>4009</v>
      </c>
      <c r="H10560">
        <v>23735</v>
      </c>
      <c r="I10560" t="s">
        <v>265</v>
      </c>
      <c r="J10560" t="s">
        <v>242</v>
      </c>
      <c r="K10560" t="s">
        <v>243</v>
      </c>
      <c r="L10560" t="s">
        <v>244</v>
      </c>
      <c r="M10560">
        <v>0</v>
      </c>
      <c r="N10560">
        <v>23735</v>
      </c>
      <c r="O10560" t="s">
        <v>324</v>
      </c>
      <c r="P10560" t="s">
        <v>18408</v>
      </c>
      <c r="Q10560" t="s">
        <v>639</v>
      </c>
      <c r="R10560" t="s">
        <v>18410</v>
      </c>
      <c r="S10560" t="s">
        <v>270</v>
      </c>
      <c r="T10560" t="b">
        <v>1</v>
      </c>
    </row>
    <row r="10561" spans="1:20" x14ac:dyDescent="0.25">
      <c r="A10561" t="s">
        <v>259</v>
      </c>
      <c r="B10561" t="s">
        <v>260</v>
      </c>
      <c r="C10561" t="s">
        <v>336</v>
      </c>
      <c r="D10561" t="s">
        <v>635</v>
      </c>
      <c r="E10561" t="s">
        <v>2630</v>
      </c>
      <c r="F10561" t="s">
        <v>4009</v>
      </c>
      <c r="G10561" t="s">
        <v>4009</v>
      </c>
      <c r="H10561">
        <v>45533</v>
      </c>
      <c r="I10561" t="s">
        <v>265</v>
      </c>
      <c r="J10561" t="s">
        <v>242</v>
      </c>
      <c r="K10561" t="s">
        <v>243</v>
      </c>
      <c r="L10561" t="s">
        <v>244</v>
      </c>
      <c r="M10561">
        <v>0</v>
      </c>
      <c r="N10561">
        <v>45533</v>
      </c>
      <c r="O10561" t="s">
        <v>324</v>
      </c>
      <c r="P10561" t="s">
        <v>18408</v>
      </c>
      <c r="Q10561" t="s">
        <v>639</v>
      </c>
      <c r="R10561" t="s">
        <v>18411</v>
      </c>
      <c r="S10561" t="s">
        <v>270</v>
      </c>
      <c r="T10561" t="b">
        <v>1</v>
      </c>
    </row>
    <row r="10562" spans="1:20" x14ac:dyDescent="0.25">
      <c r="A10562" t="s">
        <v>236</v>
      </c>
      <c r="B10562" t="s">
        <v>236</v>
      </c>
      <c r="C10562" t="s">
        <v>237</v>
      </c>
      <c r="D10562" t="s">
        <v>509</v>
      </c>
      <c r="F10562" t="s">
        <v>356</v>
      </c>
      <c r="G10562" t="s">
        <v>4594</v>
      </c>
      <c r="H10562">
        <v>3.6000000000000002E-4</v>
      </c>
      <c r="I10562" t="s">
        <v>254</v>
      </c>
      <c r="J10562" t="s">
        <v>242</v>
      </c>
      <c r="K10562" t="s">
        <v>243</v>
      </c>
      <c r="L10562" t="s">
        <v>244</v>
      </c>
      <c r="M10562">
        <v>0</v>
      </c>
      <c r="N10562">
        <v>3.6000000000000002E-4</v>
      </c>
      <c r="O10562" t="s">
        <v>365</v>
      </c>
      <c r="P10562" t="s">
        <v>10918</v>
      </c>
      <c r="Q10562" t="s">
        <v>512</v>
      </c>
      <c r="R10562" t="s">
        <v>513</v>
      </c>
      <c r="S10562" t="s">
        <v>249</v>
      </c>
      <c r="T10562" t="b">
        <v>0</v>
      </c>
    </row>
    <row r="10563" spans="1:20" x14ac:dyDescent="0.25">
      <c r="A10563" t="s">
        <v>259</v>
      </c>
      <c r="B10563" t="s">
        <v>260</v>
      </c>
      <c r="C10563" t="s">
        <v>237</v>
      </c>
      <c r="D10563" t="s">
        <v>2420</v>
      </c>
      <c r="E10563" t="s">
        <v>2350</v>
      </c>
      <c r="F10563" t="s">
        <v>5699</v>
      </c>
      <c r="G10563" t="s">
        <v>5699</v>
      </c>
      <c r="H10563">
        <v>2.4E-2</v>
      </c>
      <c r="I10563" t="s">
        <v>265</v>
      </c>
      <c r="J10563" t="s">
        <v>242</v>
      </c>
      <c r="K10563" t="s">
        <v>243</v>
      </c>
      <c r="L10563" t="s">
        <v>244</v>
      </c>
      <c r="M10563">
        <v>0</v>
      </c>
      <c r="N10563">
        <v>2.4E-2</v>
      </c>
      <c r="O10563" t="s">
        <v>386</v>
      </c>
      <c r="P10563" t="s">
        <v>18412</v>
      </c>
      <c r="Q10563" t="s">
        <v>2424</v>
      </c>
      <c r="R10563" t="s">
        <v>18413</v>
      </c>
      <c r="S10563" t="s">
        <v>270</v>
      </c>
      <c r="T10563" t="b">
        <v>1</v>
      </c>
    </row>
    <row r="10564" spans="1:20" x14ac:dyDescent="0.25">
      <c r="A10564" t="s">
        <v>259</v>
      </c>
      <c r="B10564" t="s">
        <v>260</v>
      </c>
      <c r="C10564" t="s">
        <v>237</v>
      </c>
      <c r="D10564" t="s">
        <v>1549</v>
      </c>
      <c r="E10564" t="s">
        <v>1861</v>
      </c>
      <c r="F10564" t="s">
        <v>1862</v>
      </c>
      <c r="G10564" t="s">
        <v>1863</v>
      </c>
      <c r="H10564">
        <v>1.744</v>
      </c>
      <c r="I10564" t="s">
        <v>265</v>
      </c>
      <c r="J10564" t="s">
        <v>242</v>
      </c>
      <c r="K10564" t="s">
        <v>243</v>
      </c>
      <c r="L10564" t="s">
        <v>244</v>
      </c>
      <c r="M10564">
        <v>0</v>
      </c>
      <c r="N10564">
        <v>1.744</v>
      </c>
      <c r="O10564" t="s">
        <v>324</v>
      </c>
      <c r="P10564" t="s">
        <v>4932</v>
      </c>
      <c r="Q10564" t="s">
        <v>1553</v>
      </c>
      <c r="R10564" t="s">
        <v>18414</v>
      </c>
      <c r="S10564" t="s">
        <v>270</v>
      </c>
      <c r="T10564" t="b">
        <v>1</v>
      </c>
    </row>
    <row r="10565" spans="1:20" x14ac:dyDescent="0.25">
      <c r="A10565" t="s">
        <v>259</v>
      </c>
      <c r="B10565" t="s">
        <v>260</v>
      </c>
      <c r="C10565" t="s">
        <v>294</v>
      </c>
      <c r="D10565" t="s">
        <v>1549</v>
      </c>
      <c r="E10565" t="s">
        <v>1861</v>
      </c>
      <c r="F10565" t="s">
        <v>1862</v>
      </c>
      <c r="G10565" t="s">
        <v>1863</v>
      </c>
      <c r="H10565">
        <v>1.008</v>
      </c>
      <c r="I10565" t="s">
        <v>265</v>
      </c>
      <c r="J10565" t="s">
        <v>242</v>
      </c>
      <c r="K10565" t="s">
        <v>243</v>
      </c>
      <c r="L10565" t="s">
        <v>244</v>
      </c>
      <c r="M10565">
        <v>0</v>
      </c>
      <c r="N10565">
        <v>1.008</v>
      </c>
      <c r="O10565" t="s">
        <v>324</v>
      </c>
      <c r="P10565" t="s">
        <v>4932</v>
      </c>
      <c r="Q10565" t="s">
        <v>1553</v>
      </c>
      <c r="R10565" t="s">
        <v>18414</v>
      </c>
      <c r="S10565" t="s">
        <v>270</v>
      </c>
      <c r="T10565" t="b">
        <v>1</v>
      </c>
    </row>
    <row r="10566" spans="1:20" x14ac:dyDescent="0.25">
      <c r="A10566" t="s">
        <v>259</v>
      </c>
      <c r="B10566" t="s">
        <v>260</v>
      </c>
      <c r="C10566" t="s">
        <v>237</v>
      </c>
      <c r="D10566" t="s">
        <v>3141</v>
      </c>
      <c r="E10566" t="s">
        <v>2618</v>
      </c>
      <c r="F10566" t="s">
        <v>12555</v>
      </c>
      <c r="G10566" t="s">
        <v>12555</v>
      </c>
      <c r="H10566">
        <v>0.48699999999999999</v>
      </c>
      <c r="I10566" t="s">
        <v>265</v>
      </c>
      <c r="J10566" t="s">
        <v>242</v>
      </c>
      <c r="K10566" t="s">
        <v>243</v>
      </c>
      <c r="L10566" t="s">
        <v>244</v>
      </c>
      <c r="M10566">
        <v>0</v>
      </c>
      <c r="N10566">
        <v>0.48699999999999999</v>
      </c>
      <c r="O10566" t="s">
        <v>1083</v>
      </c>
      <c r="P10566" t="s">
        <v>18415</v>
      </c>
      <c r="Q10566" t="s">
        <v>3143</v>
      </c>
      <c r="R10566" t="s">
        <v>18416</v>
      </c>
      <c r="S10566" t="s">
        <v>270</v>
      </c>
      <c r="T10566" t="b">
        <v>1</v>
      </c>
    </row>
    <row r="10567" spans="1:20" x14ac:dyDescent="0.25">
      <c r="A10567" t="s">
        <v>259</v>
      </c>
      <c r="B10567" t="s">
        <v>260</v>
      </c>
      <c r="C10567" t="s">
        <v>294</v>
      </c>
      <c r="D10567" t="s">
        <v>3141</v>
      </c>
      <c r="E10567" t="s">
        <v>2618</v>
      </c>
      <c r="F10567" t="s">
        <v>12555</v>
      </c>
      <c r="G10567" t="s">
        <v>12555</v>
      </c>
      <c r="H10567">
        <v>0.39500000000000002</v>
      </c>
      <c r="I10567" t="s">
        <v>265</v>
      </c>
      <c r="J10567" t="s">
        <v>242</v>
      </c>
      <c r="K10567" t="s">
        <v>243</v>
      </c>
      <c r="L10567" t="s">
        <v>244</v>
      </c>
      <c r="M10567">
        <v>0</v>
      </c>
      <c r="N10567">
        <v>0.39500000000000002</v>
      </c>
      <c r="O10567" t="s">
        <v>1083</v>
      </c>
      <c r="P10567" t="s">
        <v>18415</v>
      </c>
      <c r="Q10567" t="s">
        <v>3143</v>
      </c>
      <c r="R10567" t="s">
        <v>18416</v>
      </c>
      <c r="S10567" t="s">
        <v>270</v>
      </c>
      <c r="T10567" t="b">
        <v>1</v>
      </c>
    </row>
    <row r="10568" spans="1:20" x14ac:dyDescent="0.25">
      <c r="A10568" t="s">
        <v>236</v>
      </c>
      <c r="B10568" t="s">
        <v>3272</v>
      </c>
      <c r="C10568" t="s">
        <v>237</v>
      </c>
      <c r="D10568" t="s">
        <v>3272</v>
      </c>
      <c r="F10568" t="s">
        <v>8630</v>
      </c>
      <c r="G10568" t="s">
        <v>18417</v>
      </c>
      <c r="H10568">
        <v>40000</v>
      </c>
      <c r="I10568">
        <v>1</v>
      </c>
      <c r="J10568" t="s">
        <v>242</v>
      </c>
      <c r="K10568" t="s">
        <v>243</v>
      </c>
      <c r="L10568" t="s">
        <v>244</v>
      </c>
      <c r="M10568">
        <v>0</v>
      </c>
      <c r="N10568">
        <v>40000</v>
      </c>
      <c r="O10568" t="s">
        <v>15296</v>
      </c>
      <c r="P10568" t="s">
        <v>18418</v>
      </c>
      <c r="Q10568" t="s">
        <v>8633</v>
      </c>
      <c r="R10568" t="s">
        <v>8634</v>
      </c>
      <c r="S10568" t="s">
        <v>3278</v>
      </c>
      <c r="T10568" t="b">
        <v>0</v>
      </c>
    </row>
    <row r="10569" spans="1:20" x14ac:dyDescent="0.25">
      <c r="A10569" t="s">
        <v>259</v>
      </c>
      <c r="B10569" t="s">
        <v>260</v>
      </c>
      <c r="C10569" t="s">
        <v>237</v>
      </c>
      <c r="D10569" t="s">
        <v>1033</v>
      </c>
      <c r="E10569" t="s">
        <v>3301</v>
      </c>
      <c r="F10569" t="s">
        <v>16079</v>
      </c>
      <c r="G10569" t="s">
        <v>16079</v>
      </c>
      <c r="H10569">
        <v>1.64</v>
      </c>
      <c r="I10569" t="s">
        <v>265</v>
      </c>
      <c r="J10569" t="s">
        <v>242</v>
      </c>
      <c r="K10569" t="s">
        <v>243</v>
      </c>
      <c r="L10569" t="s">
        <v>244</v>
      </c>
      <c r="M10569">
        <v>0</v>
      </c>
      <c r="N10569">
        <v>1.64</v>
      </c>
      <c r="O10569" t="s">
        <v>324</v>
      </c>
      <c r="P10569" t="s">
        <v>18419</v>
      </c>
      <c r="Q10569" t="s">
        <v>1037</v>
      </c>
      <c r="R10569" t="s">
        <v>18420</v>
      </c>
      <c r="S10569" t="s">
        <v>270</v>
      </c>
      <c r="T10569" t="b">
        <v>1</v>
      </c>
    </row>
    <row r="10570" spans="1:20" x14ac:dyDescent="0.25">
      <c r="A10570" t="s">
        <v>259</v>
      </c>
      <c r="B10570" t="s">
        <v>260</v>
      </c>
      <c r="C10570" t="s">
        <v>294</v>
      </c>
      <c r="D10570" t="s">
        <v>1033</v>
      </c>
      <c r="E10570" t="s">
        <v>3301</v>
      </c>
      <c r="F10570" t="s">
        <v>16079</v>
      </c>
      <c r="G10570" t="s">
        <v>16079</v>
      </c>
      <c r="H10570">
        <v>0.90400000000000003</v>
      </c>
      <c r="I10570" t="s">
        <v>265</v>
      </c>
      <c r="J10570" t="s">
        <v>242</v>
      </c>
      <c r="K10570" t="s">
        <v>243</v>
      </c>
      <c r="L10570" t="s">
        <v>244</v>
      </c>
      <c r="M10570">
        <v>0</v>
      </c>
      <c r="N10570">
        <v>0.90400000000000003</v>
      </c>
      <c r="O10570" t="s">
        <v>324</v>
      </c>
      <c r="P10570" t="s">
        <v>18419</v>
      </c>
      <c r="Q10570" t="s">
        <v>1037</v>
      </c>
      <c r="R10570" t="s">
        <v>18420</v>
      </c>
      <c r="S10570" t="s">
        <v>270</v>
      </c>
      <c r="T10570" t="b">
        <v>1</v>
      </c>
    </row>
    <row r="10571" spans="1:20" x14ac:dyDescent="0.25">
      <c r="A10571" t="s">
        <v>259</v>
      </c>
      <c r="B10571" t="s">
        <v>260</v>
      </c>
      <c r="C10571" t="s">
        <v>237</v>
      </c>
      <c r="D10571" t="s">
        <v>530</v>
      </c>
      <c r="E10571" t="s">
        <v>3391</v>
      </c>
      <c r="F10571" t="s">
        <v>16452</v>
      </c>
      <c r="G10571" t="s">
        <v>16453</v>
      </c>
      <c r="H10571">
        <v>0.13900000000000001</v>
      </c>
      <c r="I10571" t="s">
        <v>265</v>
      </c>
      <c r="J10571" t="s">
        <v>242</v>
      </c>
      <c r="K10571" t="s">
        <v>243</v>
      </c>
      <c r="L10571" t="s">
        <v>244</v>
      </c>
      <c r="M10571">
        <v>0</v>
      </c>
      <c r="N10571">
        <v>0.13900000000000001</v>
      </c>
      <c r="O10571" t="s">
        <v>518</v>
      </c>
      <c r="P10571" t="s">
        <v>18421</v>
      </c>
      <c r="Q10571" t="s">
        <v>534</v>
      </c>
      <c r="R10571" t="s">
        <v>18422</v>
      </c>
      <c r="S10571" t="s">
        <v>270</v>
      </c>
      <c r="T10571" t="b">
        <v>1</v>
      </c>
    </row>
    <row r="10572" spans="1:20" x14ac:dyDescent="0.25">
      <c r="A10572" t="s">
        <v>259</v>
      </c>
      <c r="B10572" t="s">
        <v>260</v>
      </c>
      <c r="C10572" t="s">
        <v>237</v>
      </c>
      <c r="D10572" t="s">
        <v>2434</v>
      </c>
      <c r="E10572" t="s">
        <v>2435</v>
      </c>
      <c r="F10572" t="s">
        <v>10683</v>
      </c>
      <c r="G10572" t="s">
        <v>10684</v>
      </c>
      <c r="H10572">
        <v>0.49399999999999999</v>
      </c>
      <c r="I10572" t="s">
        <v>265</v>
      </c>
      <c r="J10572" t="s">
        <v>242</v>
      </c>
      <c r="K10572" t="s">
        <v>243</v>
      </c>
      <c r="L10572" t="s">
        <v>244</v>
      </c>
      <c r="M10572">
        <v>0</v>
      </c>
      <c r="N10572">
        <v>0.49399999999999999</v>
      </c>
      <c r="O10572" t="s">
        <v>266</v>
      </c>
      <c r="P10572" t="s">
        <v>18423</v>
      </c>
      <c r="Q10572" t="s">
        <v>2438</v>
      </c>
      <c r="R10572" t="s">
        <v>18424</v>
      </c>
      <c r="S10572" t="s">
        <v>270</v>
      </c>
      <c r="T10572" t="b">
        <v>1</v>
      </c>
    </row>
    <row r="10573" spans="1:20" x14ac:dyDescent="0.25">
      <c r="A10573" t="s">
        <v>259</v>
      </c>
      <c r="B10573" t="s">
        <v>271</v>
      </c>
      <c r="C10573" t="s">
        <v>237</v>
      </c>
      <c r="D10573" t="s">
        <v>2761</v>
      </c>
      <c r="E10573" t="s">
        <v>18425</v>
      </c>
      <c r="F10573" t="s">
        <v>16868</v>
      </c>
      <c r="G10573" t="s">
        <v>16869</v>
      </c>
      <c r="H10573">
        <v>12.352</v>
      </c>
      <c r="I10573" t="s">
        <v>265</v>
      </c>
      <c r="J10573" t="s">
        <v>242</v>
      </c>
      <c r="K10573" t="s">
        <v>243</v>
      </c>
      <c r="L10573" t="s">
        <v>244</v>
      </c>
      <c r="M10573">
        <v>0</v>
      </c>
      <c r="N10573">
        <v>12.352</v>
      </c>
      <c r="O10573" t="s">
        <v>3698</v>
      </c>
      <c r="P10573" t="s">
        <v>18426</v>
      </c>
      <c r="Q10573" t="s">
        <v>2767</v>
      </c>
      <c r="R10573" t="s">
        <v>18427</v>
      </c>
      <c r="S10573" t="s">
        <v>279</v>
      </c>
      <c r="T10573" t="b">
        <v>1</v>
      </c>
    </row>
    <row r="10574" spans="1:20" x14ac:dyDescent="0.25">
      <c r="A10574" t="s">
        <v>259</v>
      </c>
      <c r="B10574" t="s">
        <v>271</v>
      </c>
      <c r="C10574" t="s">
        <v>336</v>
      </c>
      <c r="D10574" t="s">
        <v>2761</v>
      </c>
      <c r="E10574" t="s">
        <v>18425</v>
      </c>
      <c r="F10574" t="s">
        <v>16868</v>
      </c>
      <c r="G10574" t="s">
        <v>16869</v>
      </c>
      <c r="H10574">
        <v>70641</v>
      </c>
      <c r="I10574" t="s">
        <v>265</v>
      </c>
      <c r="J10574" t="s">
        <v>242</v>
      </c>
      <c r="K10574" t="s">
        <v>243</v>
      </c>
      <c r="L10574" t="s">
        <v>244</v>
      </c>
      <c r="M10574">
        <v>0</v>
      </c>
      <c r="N10574">
        <v>70641</v>
      </c>
      <c r="O10574" t="s">
        <v>3698</v>
      </c>
      <c r="P10574" t="s">
        <v>18426</v>
      </c>
      <c r="Q10574" t="s">
        <v>2767</v>
      </c>
      <c r="R10574" t="s">
        <v>18428</v>
      </c>
      <c r="S10574" t="s">
        <v>279</v>
      </c>
      <c r="T10574" t="b">
        <v>1</v>
      </c>
    </row>
    <row r="10575" spans="1:20" x14ac:dyDescent="0.25">
      <c r="A10575" t="s">
        <v>259</v>
      </c>
      <c r="B10575" t="s">
        <v>271</v>
      </c>
      <c r="C10575" t="s">
        <v>336</v>
      </c>
      <c r="D10575" t="s">
        <v>2761</v>
      </c>
      <c r="E10575" t="s">
        <v>18425</v>
      </c>
      <c r="F10575" t="s">
        <v>16868</v>
      </c>
      <c r="G10575" t="s">
        <v>16869</v>
      </c>
      <c r="H10575">
        <v>137918</v>
      </c>
      <c r="I10575" t="s">
        <v>265</v>
      </c>
      <c r="J10575" t="s">
        <v>242</v>
      </c>
      <c r="K10575" t="s">
        <v>243</v>
      </c>
      <c r="L10575" t="s">
        <v>244</v>
      </c>
      <c r="M10575">
        <v>0</v>
      </c>
      <c r="N10575">
        <v>137918</v>
      </c>
      <c r="O10575" t="s">
        <v>3698</v>
      </c>
      <c r="P10575" t="s">
        <v>18426</v>
      </c>
      <c r="Q10575" t="s">
        <v>2767</v>
      </c>
      <c r="R10575" t="s">
        <v>18429</v>
      </c>
      <c r="S10575" t="s">
        <v>279</v>
      </c>
      <c r="T10575" t="b">
        <v>1</v>
      </c>
    </row>
    <row r="10576" spans="1:20" x14ac:dyDescent="0.25">
      <c r="A10576" t="s">
        <v>259</v>
      </c>
      <c r="B10576" t="s">
        <v>260</v>
      </c>
      <c r="C10576" t="s">
        <v>237</v>
      </c>
      <c r="D10576" t="s">
        <v>514</v>
      </c>
      <c r="E10576" t="s">
        <v>2823</v>
      </c>
      <c r="F10576" t="s">
        <v>10060</v>
      </c>
      <c r="G10576" t="s">
        <v>10061</v>
      </c>
      <c r="H10576">
        <v>2.2599999999999999E-2</v>
      </c>
      <c r="I10576" t="s">
        <v>265</v>
      </c>
      <c r="J10576" t="s">
        <v>242</v>
      </c>
      <c r="K10576" t="s">
        <v>243</v>
      </c>
      <c r="L10576" t="s">
        <v>244</v>
      </c>
      <c r="M10576">
        <v>0</v>
      </c>
      <c r="N10576">
        <v>2.2599999999999999E-2</v>
      </c>
      <c r="O10576" t="s">
        <v>446</v>
      </c>
      <c r="P10576" t="s">
        <v>18430</v>
      </c>
      <c r="Q10576" t="s">
        <v>520</v>
      </c>
      <c r="R10576" t="s">
        <v>18431</v>
      </c>
      <c r="S10576" t="s">
        <v>270</v>
      </c>
      <c r="T10576" t="b">
        <v>1</v>
      </c>
    </row>
    <row r="10577" spans="1:20" x14ac:dyDescent="0.25">
      <c r="A10577" t="s">
        <v>259</v>
      </c>
      <c r="B10577" t="s">
        <v>260</v>
      </c>
      <c r="C10577" t="s">
        <v>237</v>
      </c>
      <c r="D10577" t="s">
        <v>3163</v>
      </c>
      <c r="E10577" t="s">
        <v>7537</v>
      </c>
      <c r="F10577" t="s">
        <v>14574</v>
      </c>
      <c r="G10577" t="s">
        <v>14574</v>
      </c>
      <c r="H10577">
        <v>0.65100000000000002</v>
      </c>
      <c r="I10577" t="s">
        <v>265</v>
      </c>
      <c r="J10577" t="s">
        <v>242</v>
      </c>
      <c r="K10577" t="s">
        <v>243</v>
      </c>
      <c r="L10577" t="s">
        <v>244</v>
      </c>
      <c r="M10577">
        <v>0</v>
      </c>
      <c r="N10577">
        <v>0.65100000000000002</v>
      </c>
      <c r="O10577" t="s">
        <v>324</v>
      </c>
      <c r="P10577" t="s">
        <v>18432</v>
      </c>
      <c r="Q10577" t="s">
        <v>3167</v>
      </c>
      <c r="R10577" t="s">
        <v>18433</v>
      </c>
      <c r="S10577" t="s">
        <v>270</v>
      </c>
      <c r="T10577" t="b">
        <v>1</v>
      </c>
    </row>
    <row r="10578" spans="1:20" x14ac:dyDescent="0.25">
      <c r="A10578" t="s">
        <v>259</v>
      </c>
      <c r="B10578" t="s">
        <v>260</v>
      </c>
      <c r="C10578" t="s">
        <v>294</v>
      </c>
      <c r="D10578" t="s">
        <v>3163</v>
      </c>
      <c r="E10578" t="s">
        <v>7537</v>
      </c>
      <c r="F10578" t="s">
        <v>14574</v>
      </c>
      <c r="G10578" t="s">
        <v>14574</v>
      </c>
      <c r="H10578">
        <v>0.33800000000000002</v>
      </c>
      <c r="I10578" t="s">
        <v>265</v>
      </c>
      <c r="J10578" t="s">
        <v>242</v>
      </c>
      <c r="K10578" t="s">
        <v>243</v>
      </c>
      <c r="L10578" t="s">
        <v>244</v>
      </c>
      <c r="M10578">
        <v>0</v>
      </c>
      <c r="N10578">
        <v>0.33800000000000002</v>
      </c>
      <c r="O10578" t="s">
        <v>324</v>
      </c>
      <c r="P10578" t="s">
        <v>18432</v>
      </c>
      <c r="Q10578" t="s">
        <v>3167</v>
      </c>
      <c r="R10578" t="s">
        <v>18433</v>
      </c>
      <c r="S10578" t="s">
        <v>270</v>
      </c>
      <c r="T10578" t="b">
        <v>1</v>
      </c>
    </row>
    <row r="10579" spans="1:20" x14ac:dyDescent="0.25">
      <c r="A10579" t="s">
        <v>259</v>
      </c>
      <c r="B10579" t="s">
        <v>260</v>
      </c>
      <c r="C10579" t="s">
        <v>237</v>
      </c>
      <c r="D10579" t="s">
        <v>869</v>
      </c>
      <c r="E10579" t="s">
        <v>5374</v>
      </c>
      <c r="F10579" t="s">
        <v>17259</v>
      </c>
      <c r="G10579" t="s">
        <v>17259</v>
      </c>
      <c r="H10579">
        <v>1.4650000000000001</v>
      </c>
      <c r="I10579" t="s">
        <v>265</v>
      </c>
      <c r="J10579" t="s">
        <v>242</v>
      </c>
      <c r="K10579" t="s">
        <v>243</v>
      </c>
      <c r="L10579" t="s">
        <v>244</v>
      </c>
      <c r="M10579">
        <v>0</v>
      </c>
      <c r="N10579">
        <v>1.4650000000000001</v>
      </c>
      <c r="O10579" t="s">
        <v>372</v>
      </c>
      <c r="P10579" t="s">
        <v>18434</v>
      </c>
      <c r="Q10579" t="s">
        <v>873</v>
      </c>
      <c r="R10579" t="s">
        <v>18435</v>
      </c>
      <c r="S10579" t="s">
        <v>270</v>
      </c>
      <c r="T10579" t="b">
        <v>1</v>
      </c>
    </row>
    <row r="10580" spans="1:20" x14ac:dyDescent="0.25">
      <c r="A10580" t="s">
        <v>259</v>
      </c>
      <c r="B10580" t="s">
        <v>260</v>
      </c>
      <c r="C10580" t="s">
        <v>237</v>
      </c>
      <c r="D10580" t="s">
        <v>1679</v>
      </c>
      <c r="E10580" t="s">
        <v>7465</v>
      </c>
      <c r="F10580" t="s">
        <v>12765</v>
      </c>
      <c r="G10580" t="s">
        <v>12766</v>
      </c>
      <c r="H10580">
        <v>0.32800000000000001</v>
      </c>
      <c r="I10580" t="s">
        <v>265</v>
      </c>
      <c r="J10580" t="s">
        <v>242</v>
      </c>
      <c r="K10580" t="s">
        <v>243</v>
      </c>
      <c r="L10580" t="s">
        <v>244</v>
      </c>
      <c r="M10580">
        <v>0</v>
      </c>
      <c r="N10580">
        <v>0.32800000000000001</v>
      </c>
      <c r="O10580" t="s">
        <v>324</v>
      </c>
      <c r="P10580" t="s">
        <v>18436</v>
      </c>
      <c r="Q10580" t="s">
        <v>1683</v>
      </c>
      <c r="R10580" t="s">
        <v>18437</v>
      </c>
      <c r="S10580" t="s">
        <v>270</v>
      </c>
      <c r="T10580" t="b">
        <v>1</v>
      </c>
    </row>
    <row r="10581" spans="1:20" x14ac:dyDescent="0.25">
      <c r="A10581" t="s">
        <v>259</v>
      </c>
      <c r="B10581" t="s">
        <v>260</v>
      </c>
      <c r="C10581" t="s">
        <v>294</v>
      </c>
      <c r="D10581" t="s">
        <v>1679</v>
      </c>
      <c r="E10581" t="s">
        <v>7465</v>
      </c>
      <c r="F10581" t="s">
        <v>12765</v>
      </c>
      <c r="G10581" t="s">
        <v>12766</v>
      </c>
      <c r="H10581">
        <v>9.0399999999999994E-2</v>
      </c>
      <c r="I10581" t="s">
        <v>265</v>
      </c>
      <c r="J10581" t="s">
        <v>242</v>
      </c>
      <c r="K10581" t="s">
        <v>243</v>
      </c>
      <c r="L10581" t="s">
        <v>244</v>
      </c>
      <c r="M10581">
        <v>0</v>
      </c>
      <c r="N10581">
        <v>9.0399999999999994E-2</v>
      </c>
      <c r="O10581" t="s">
        <v>324</v>
      </c>
      <c r="P10581" t="s">
        <v>18436</v>
      </c>
      <c r="Q10581" t="s">
        <v>1683</v>
      </c>
      <c r="R10581" t="s">
        <v>18437</v>
      </c>
      <c r="S10581" t="s">
        <v>270</v>
      </c>
      <c r="T10581" t="b">
        <v>1</v>
      </c>
    </row>
    <row r="10582" spans="1:20" x14ac:dyDescent="0.25">
      <c r="A10582" t="s">
        <v>259</v>
      </c>
      <c r="B10582" t="s">
        <v>260</v>
      </c>
      <c r="C10582" t="s">
        <v>237</v>
      </c>
      <c r="D10582" t="s">
        <v>875</v>
      </c>
      <c r="E10582" t="s">
        <v>5104</v>
      </c>
      <c r="F10582" t="s">
        <v>17006</v>
      </c>
      <c r="G10582" t="s">
        <v>17006</v>
      </c>
      <c r="H10582">
        <v>0.75129999999999997</v>
      </c>
      <c r="I10582" t="s">
        <v>265</v>
      </c>
      <c r="J10582" t="s">
        <v>242</v>
      </c>
      <c r="K10582" t="s">
        <v>243</v>
      </c>
      <c r="L10582" t="s">
        <v>244</v>
      </c>
      <c r="M10582">
        <v>0</v>
      </c>
      <c r="N10582">
        <v>0.75129999999999997</v>
      </c>
      <c r="O10582" t="s">
        <v>298</v>
      </c>
      <c r="P10582" t="s">
        <v>18438</v>
      </c>
      <c r="Q10582" t="s">
        <v>879</v>
      </c>
      <c r="R10582" t="s">
        <v>18439</v>
      </c>
      <c r="S10582" t="s">
        <v>270</v>
      </c>
      <c r="T10582" t="b">
        <v>1</v>
      </c>
    </row>
    <row r="10583" spans="1:20" x14ac:dyDescent="0.25">
      <c r="A10583" t="s">
        <v>259</v>
      </c>
      <c r="B10583" t="s">
        <v>260</v>
      </c>
      <c r="C10583" t="s">
        <v>294</v>
      </c>
      <c r="D10583" t="s">
        <v>875</v>
      </c>
      <c r="E10583" t="s">
        <v>5104</v>
      </c>
      <c r="F10583" t="s">
        <v>17006</v>
      </c>
      <c r="G10583" t="s">
        <v>17006</v>
      </c>
      <c r="H10583">
        <v>0.60409999999999997</v>
      </c>
      <c r="I10583" t="s">
        <v>265</v>
      </c>
      <c r="J10583" t="s">
        <v>242</v>
      </c>
      <c r="K10583" t="s">
        <v>243</v>
      </c>
      <c r="L10583" t="s">
        <v>244</v>
      </c>
      <c r="M10583">
        <v>0</v>
      </c>
      <c r="N10583">
        <v>0.60409999999999997</v>
      </c>
      <c r="O10583" t="s">
        <v>298</v>
      </c>
      <c r="P10583" t="s">
        <v>18438</v>
      </c>
      <c r="Q10583" t="s">
        <v>879</v>
      </c>
      <c r="R10583" t="s">
        <v>18439</v>
      </c>
      <c r="S10583" t="s">
        <v>270</v>
      </c>
      <c r="T10583" t="b">
        <v>1</v>
      </c>
    </row>
    <row r="10584" spans="1:20" x14ac:dyDescent="0.25">
      <c r="A10584" t="s">
        <v>236</v>
      </c>
      <c r="B10584" t="s">
        <v>236</v>
      </c>
      <c r="C10584" t="s">
        <v>237</v>
      </c>
      <c r="D10584" t="s">
        <v>566</v>
      </c>
      <c r="E10584" t="s">
        <v>251</v>
      </c>
      <c r="F10584" t="s">
        <v>1520</v>
      </c>
      <c r="G10584" t="s">
        <v>14000</v>
      </c>
      <c r="H10584">
        <v>0.157</v>
      </c>
      <c r="I10584" t="s">
        <v>254</v>
      </c>
      <c r="J10584" t="s">
        <v>242</v>
      </c>
      <c r="K10584" t="s">
        <v>243</v>
      </c>
      <c r="L10584" t="s">
        <v>244</v>
      </c>
      <c r="M10584">
        <v>0</v>
      </c>
      <c r="N10584">
        <v>0.157</v>
      </c>
      <c r="O10584" t="s">
        <v>255</v>
      </c>
      <c r="P10584" t="s">
        <v>18440</v>
      </c>
      <c r="Q10584" t="s">
        <v>571</v>
      </c>
      <c r="R10584" t="s">
        <v>2161</v>
      </c>
      <c r="S10584" t="s">
        <v>249</v>
      </c>
      <c r="T10584" t="b">
        <v>1</v>
      </c>
    </row>
    <row r="10585" spans="1:20" x14ac:dyDescent="0.25">
      <c r="A10585" t="s">
        <v>259</v>
      </c>
      <c r="B10585" t="s">
        <v>260</v>
      </c>
      <c r="C10585" t="s">
        <v>237</v>
      </c>
      <c r="D10585" t="s">
        <v>3083</v>
      </c>
      <c r="E10585" t="s">
        <v>1891</v>
      </c>
      <c r="F10585" t="s">
        <v>1892</v>
      </c>
      <c r="G10585" t="s">
        <v>1892</v>
      </c>
      <c r="H10585">
        <v>1.478</v>
      </c>
      <c r="I10585" t="s">
        <v>265</v>
      </c>
      <c r="J10585" t="s">
        <v>242</v>
      </c>
      <c r="K10585" t="s">
        <v>243</v>
      </c>
      <c r="L10585" t="s">
        <v>244</v>
      </c>
      <c r="M10585">
        <v>0</v>
      </c>
      <c r="N10585">
        <v>1.478</v>
      </c>
      <c r="O10585" t="s">
        <v>446</v>
      </c>
      <c r="P10585" t="s">
        <v>18441</v>
      </c>
      <c r="Q10585" t="s">
        <v>3086</v>
      </c>
      <c r="R10585" t="s">
        <v>18442</v>
      </c>
      <c r="S10585" t="s">
        <v>270</v>
      </c>
      <c r="T10585" t="b">
        <v>1</v>
      </c>
    </row>
    <row r="10586" spans="1:20" x14ac:dyDescent="0.25">
      <c r="A10586" t="s">
        <v>259</v>
      </c>
      <c r="B10586" t="s">
        <v>260</v>
      </c>
      <c r="C10586" t="s">
        <v>237</v>
      </c>
      <c r="D10586" t="s">
        <v>295</v>
      </c>
      <c r="E10586" t="s">
        <v>296</v>
      </c>
      <c r="F10586" t="s">
        <v>14298</v>
      </c>
      <c r="G10586" t="s">
        <v>14298</v>
      </c>
      <c r="H10586">
        <v>2.7069999999999999</v>
      </c>
      <c r="I10586" t="s">
        <v>265</v>
      </c>
      <c r="J10586" t="s">
        <v>242</v>
      </c>
      <c r="K10586" t="s">
        <v>243</v>
      </c>
      <c r="L10586" t="s">
        <v>244</v>
      </c>
      <c r="M10586">
        <v>0</v>
      </c>
      <c r="N10586">
        <v>2.7069999999999999</v>
      </c>
      <c r="O10586" t="s">
        <v>952</v>
      </c>
      <c r="P10586" t="s">
        <v>18443</v>
      </c>
      <c r="Q10586" t="s">
        <v>300</v>
      </c>
      <c r="R10586" t="s">
        <v>18444</v>
      </c>
      <c r="S10586" t="s">
        <v>270</v>
      </c>
      <c r="T10586" t="b">
        <v>1</v>
      </c>
    </row>
    <row r="10587" spans="1:20" x14ac:dyDescent="0.25">
      <c r="A10587" t="s">
        <v>259</v>
      </c>
      <c r="B10587" t="s">
        <v>260</v>
      </c>
      <c r="C10587" t="s">
        <v>336</v>
      </c>
      <c r="D10587" t="s">
        <v>295</v>
      </c>
      <c r="E10587" t="s">
        <v>296</v>
      </c>
      <c r="F10587" t="s">
        <v>14298</v>
      </c>
      <c r="G10587" t="s">
        <v>14298</v>
      </c>
      <c r="H10587">
        <v>13637</v>
      </c>
      <c r="I10587" t="s">
        <v>265</v>
      </c>
      <c r="J10587" t="s">
        <v>242</v>
      </c>
      <c r="K10587" t="s">
        <v>243</v>
      </c>
      <c r="L10587" t="s">
        <v>244</v>
      </c>
      <c r="M10587">
        <v>0</v>
      </c>
      <c r="N10587">
        <v>13637</v>
      </c>
      <c r="O10587" t="s">
        <v>952</v>
      </c>
      <c r="P10587" t="s">
        <v>18443</v>
      </c>
      <c r="Q10587" t="s">
        <v>300</v>
      </c>
      <c r="R10587" t="s">
        <v>18445</v>
      </c>
      <c r="S10587" t="s">
        <v>270</v>
      </c>
      <c r="T10587" t="b">
        <v>1</v>
      </c>
    </row>
    <row r="10588" spans="1:20" x14ac:dyDescent="0.25">
      <c r="A10588" t="s">
        <v>259</v>
      </c>
      <c r="B10588" t="s">
        <v>260</v>
      </c>
      <c r="C10588" t="s">
        <v>336</v>
      </c>
      <c r="D10588" t="s">
        <v>295</v>
      </c>
      <c r="E10588" t="s">
        <v>296</v>
      </c>
      <c r="F10588" t="s">
        <v>14298</v>
      </c>
      <c r="G10588" t="s">
        <v>14298</v>
      </c>
      <c r="H10588">
        <v>19903</v>
      </c>
      <c r="I10588" t="s">
        <v>265</v>
      </c>
      <c r="J10588" t="s">
        <v>242</v>
      </c>
      <c r="K10588" t="s">
        <v>243</v>
      </c>
      <c r="L10588" t="s">
        <v>244</v>
      </c>
      <c r="M10588">
        <v>0</v>
      </c>
      <c r="N10588">
        <v>19903</v>
      </c>
      <c r="O10588" t="s">
        <v>952</v>
      </c>
      <c r="P10588" t="s">
        <v>18443</v>
      </c>
      <c r="Q10588" t="s">
        <v>300</v>
      </c>
      <c r="R10588" t="s">
        <v>18446</v>
      </c>
      <c r="S10588" t="s">
        <v>270</v>
      </c>
      <c r="T10588" t="b">
        <v>1</v>
      </c>
    </row>
    <row r="10589" spans="1:20" x14ac:dyDescent="0.25">
      <c r="A10589" t="s">
        <v>259</v>
      </c>
      <c r="B10589" t="s">
        <v>260</v>
      </c>
      <c r="C10589" t="s">
        <v>237</v>
      </c>
      <c r="D10589" t="s">
        <v>1621</v>
      </c>
      <c r="E10589" t="s">
        <v>3867</v>
      </c>
      <c r="F10589" t="s">
        <v>13283</v>
      </c>
      <c r="G10589" t="s">
        <v>13283</v>
      </c>
      <c r="H10589">
        <v>4.8999999999999998E-3</v>
      </c>
      <c r="I10589" t="s">
        <v>265</v>
      </c>
      <c r="J10589" t="s">
        <v>242</v>
      </c>
      <c r="K10589" t="s">
        <v>243</v>
      </c>
      <c r="L10589" t="s">
        <v>244</v>
      </c>
      <c r="M10589">
        <v>0</v>
      </c>
      <c r="N10589">
        <v>4.8999999999999998E-3</v>
      </c>
      <c r="O10589" t="s">
        <v>446</v>
      </c>
      <c r="P10589" t="s">
        <v>18447</v>
      </c>
      <c r="Q10589" t="s">
        <v>1625</v>
      </c>
      <c r="R10589" t="s">
        <v>18448</v>
      </c>
      <c r="S10589" t="s">
        <v>270</v>
      </c>
      <c r="T10589" t="b">
        <v>1</v>
      </c>
    </row>
    <row r="10590" spans="1:20" x14ac:dyDescent="0.25">
      <c r="A10590" t="s">
        <v>259</v>
      </c>
      <c r="B10590" t="s">
        <v>260</v>
      </c>
      <c r="C10590" t="s">
        <v>294</v>
      </c>
      <c r="D10590" t="s">
        <v>1621</v>
      </c>
      <c r="E10590" t="s">
        <v>3867</v>
      </c>
      <c r="F10590" t="s">
        <v>13283</v>
      </c>
      <c r="G10590" t="s">
        <v>13283</v>
      </c>
      <c r="H10590">
        <v>2.5999999999999999E-3</v>
      </c>
      <c r="I10590" t="s">
        <v>265</v>
      </c>
      <c r="J10590" t="s">
        <v>242</v>
      </c>
      <c r="K10590" t="s">
        <v>243</v>
      </c>
      <c r="L10590" t="s">
        <v>244</v>
      </c>
      <c r="M10590">
        <v>0</v>
      </c>
      <c r="N10590">
        <v>2.5999999999999999E-3</v>
      </c>
      <c r="O10590" t="s">
        <v>446</v>
      </c>
      <c r="P10590" t="s">
        <v>18447</v>
      </c>
      <c r="Q10590" t="s">
        <v>1625</v>
      </c>
      <c r="R10590" t="s">
        <v>18448</v>
      </c>
      <c r="S10590" t="s">
        <v>270</v>
      </c>
      <c r="T10590" t="b">
        <v>1</v>
      </c>
    </row>
    <row r="10591" spans="1:20" x14ac:dyDescent="0.25">
      <c r="A10591" t="s">
        <v>259</v>
      </c>
      <c r="B10591" t="s">
        <v>260</v>
      </c>
      <c r="C10591" t="s">
        <v>237</v>
      </c>
      <c r="D10591" t="s">
        <v>1588</v>
      </c>
      <c r="E10591" t="s">
        <v>2144</v>
      </c>
      <c r="F10591" t="s">
        <v>2145</v>
      </c>
      <c r="G10591" t="s">
        <v>2145</v>
      </c>
      <c r="H10591">
        <v>3.206</v>
      </c>
      <c r="I10591" t="s">
        <v>265</v>
      </c>
      <c r="J10591" t="s">
        <v>242</v>
      </c>
      <c r="K10591" t="s">
        <v>243</v>
      </c>
      <c r="L10591" t="s">
        <v>244</v>
      </c>
      <c r="M10591">
        <v>0</v>
      </c>
      <c r="N10591">
        <v>3.206</v>
      </c>
      <c r="O10591" t="s">
        <v>476</v>
      </c>
      <c r="P10591" t="s">
        <v>18449</v>
      </c>
      <c r="Q10591" t="s">
        <v>1592</v>
      </c>
      <c r="R10591" t="s">
        <v>18450</v>
      </c>
      <c r="S10591" t="s">
        <v>270</v>
      </c>
      <c r="T10591" t="b">
        <v>1</v>
      </c>
    </row>
    <row r="10592" spans="1:20" x14ac:dyDescent="0.25">
      <c r="A10592" t="s">
        <v>259</v>
      </c>
      <c r="B10592" t="s">
        <v>260</v>
      </c>
      <c r="C10592" t="s">
        <v>237</v>
      </c>
      <c r="D10592" t="s">
        <v>328</v>
      </c>
      <c r="E10592" t="s">
        <v>2556</v>
      </c>
      <c r="F10592" t="s">
        <v>8704</v>
      </c>
      <c r="G10592" t="s">
        <v>8704</v>
      </c>
      <c r="H10592">
        <v>0.22600000000000001</v>
      </c>
      <c r="I10592" t="s">
        <v>265</v>
      </c>
      <c r="J10592" t="s">
        <v>242</v>
      </c>
      <c r="K10592" t="s">
        <v>243</v>
      </c>
      <c r="L10592" t="s">
        <v>244</v>
      </c>
      <c r="M10592">
        <v>0</v>
      </c>
      <c r="N10592">
        <v>0.22600000000000001</v>
      </c>
      <c r="O10592" t="s">
        <v>331</v>
      </c>
      <c r="P10592" t="s">
        <v>18451</v>
      </c>
      <c r="Q10592" t="s">
        <v>333</v>
      </c>
      <c r="R10592" t="s">
        <v>18452</v>
      </c>
      <c r="S10592" t="s">
        <v>270</v>
      </c>
      <c r="T10592" t="b">
        <v>1</v>
      </c>
    </row>
    <row r="10593" spans="1:20" x14ac:dyDescent="0.25">
      <c r="A10593" t="s">
        <v>259</v>
      </c>
      <c r="B10593" t="s">
        <v>260</v>
      </c>
      <c r="C10593" t="s">
        <v>336</v>
      </c>
      <c r="D10593" t="s">
        <v>328</v>
      </c>
      <c r="E10593" t="s">
        <v>2556</v>
      </c>
      <c r="F10593" t="s">
        <v>8704</v>
      </c>
      <c r="G10593" t="s">
        <v>8704</v>
      </c>
      <c r="H10593">
        <v>1168</v>
      </c>
      <c r="I10593" t="s">
        <v>265</v>
      </c>
      <c r="J10593" t="s">
        <v>242</v>
      </c>
      <c r="K10593" t="s">
        <v>243</v>
      </c>
      <c r="L10593" t="s">
        <v>244</v>
      </c>
      <c r="M10593">
        <v>0</v>
      </c>
      <c r="N10593">
        <v>1168</v>
      </c>
      <c r="O10593" t="s">
        <v>324</v>
      </c>
      <c r="P10593" t="s">
        <v>18451</v>
      </c>
      <c r="Q10593" t="s">
        <v>333</v>
      </c>
      <c r="R10593" t="s">
        <v>18453</v>
      </c>
      <c r="S10593" t="s">
        <v>270</v>
      </c>
      <c r="T10593" t="b">
        <v>1</v>
      </c>
    </row>
    <row r="10594" spans="1:20" x14ac:dyDescent="0.25">
      <c r="A10594" t="s">
        <v>259</v>
      </c>
      <c r="B10594" t="s">
        <v>260</v>
      </c>
      <c r="C10594" t="s">
        <v>336</v>
      </c>
      <c r="D10594" t="s">
        <v>328</v>
      </c>
      <c r="E10594" t="s">
        <v>2556</v>
      </c>
      <c r="F10594" t="s">
        <v>8704</v>
      </c>
      <c r="G10594" t="s">
        <v>8704</v>
      </c>
      <c r="H10594">
        <v>2257</v>
      </c>
      <c r="I10594" t="s">
        <v>265</v>
      </c>
      <c r="J10594" t="s">
        <v>242</v>
      </c>
      <c r="K10594" t="s">
        <v>243</v>
      </c>
      <c r="L10594" t="s">
        <v>244</v>
      </c>
      <c r="M10594">
        <v>0</v>
      </c>
      <c r="N10594">
        <v>2257</v>
      </c>
      <c r="O10594" t="s">
        <v>324</v>
      </c>
      <c r="P10594" t="s">
        <v>18451</v>
      </c>
      <c r="Q10594" t="s">
        <v>333</v>
      </c>
      <c r="R10594" t="s">
        <v>18454</v>
      </c>
      <c r="S10594" t="s">
        <v>270</v>
      </c>
      <c r="T10594" t="b">
        <v>1</v>
      </c>
    </row>
    <row r="10595" spans="1:20" x14ac:dyDescent="0.25">
      <c r="A10595" t="s">
        <v>259</v>
      </c>
      <c r="B10595" t="s">
        <v>260</v>
      </c>
      <c r="C10595" t="s">
        <v>237</v>
      </c>
      <c r="D10595" t="s">
        <v>1555</v>
      </c>
      <c r="E10595" t="s">
        <v>1556</v>
      </c>
      <c r="F10595" t="s">
        <v>1556</v>
      </c>
      <c r="G10595" t="s">
        <v>13801</v>
      </c>
      <c r="H10595">
        <v>9.1199999999999992</v>
      </c>
      <c r="I10595" t="s">
        <v>265</v>
      </c>
      <c r="J10595" t="s">
        <v>242</v>
      </c>
      <c r="K10595" t="s">
        <v>243</v>
      </c>
      <c r="L10595" t="s">
        <v>244</v>
      </c>
      <c r="M10595">
        <v>0</v>
      </c>
      <c r="N10595">
        <v>9.1199999999999992</v>
      </c>
      <c r="O10595" t="s">
        <v>1122</v>
      </c>
      <c r="P10595" t="s">
        <v>12247</v>
      </c>
      <c r="Q10595" t="s">
        <v>1560</v>
      </c>
      <c r="R10595" t="s">
        <v>18455</v>
      </c>
      <c r="S10595" t="s">
        <v>270</v>
      </c>
      <c r="T10595" t="b">
        <v>0</v>
      </c>
    </row>
    <row r="10596" spans="1:20" x14ac:dyDescent="0.25">
      <c r="A10596" t="s">
        <v>259</v>
      </c>
      <c r="B10596" t="s">
        <v>260</v>
      </c>
      <c r="C10596" t="s">
        <v>294</v>
      </c>
      <c r="D10596" t="s">
        <v>1555</v>
      </c>
      <c r="E10596" t="s">
        <v>1556</v>
      </c>
      <c r="F10596" t="s">
        <v>1556</v>
      </c>
      <c r="G10596" t="s">
        <v>13801</v>
      </c>
      <c r="H10596">
        <v>3.6</v>
      </c>
      <c r="I10596" t="s">
        <v>265</v>
      </c>
      <c r="J10596" t="s">
        <v>242</v>
      </c>
      <c r="K10596" t="s">
        <v>243</v>
      </c>
      <c r="L10596" t="s">
        <v>244</v>
      </c>
      <c r="M10596">
        <v>0</v>
      </c>
      <c r="N10596">
        <v>3.6</v>
      </c>
      <c r="O10596" t="s">
        <v>1122</v>
      </c>
      <c r="P10596" t="s">
        <v>12247</v>
      </c>
      <c r="Q10596" t="s">
        <v>1560</v>
      </c>
      <c r="R10596" t="s">
        <v>18455</v>
      </c>
      <c r="S10596" t="s">
        <v>270</v>
      </c>
      <c r="T10596" t="b">
        <v>0</v>
      </c>
    </row>
    <row r="10597" spans="1:20" x14ac:dyDescent="0.25">
      <c r="A10597" t="s">
        <v>259</v>
      </c>
      <c r="B10597" t="s">
        <v>260</v>
      </c>
      <c r="C10597" t="s">
        <v>237</v>
      </c>
      <c r="D10597" t="s">
        <v>1489</v>
      </c>
      <c r="E10597" t="s">
        <v>2580</v>
      </c>
      <c r="F10597" t="s">
        <v>10942</v>
      </c>
      <c r="G10597" t="s">
        <v>10942</v>
      </c>
      <c r="H10597">
        <v>0.61399999999999999</v>
      </c>
      <c r="I10597" t="s">
        <v>265</v>
      </c>
      <c r="J10597" t="s">
        <v>242</v>
      </c>
      <c r="K10597" t="s">
        <v>243</v>
      </c>
      <c r="L10597" t="s">
        <v>244</v>
      </c>
      <c r="M10597">
        <v>0</v>
      </c>
      <c r="N10597">
        <v>0.61399999999999999</v>
      </c>
      <c r="O10597" t="s">
        <v>576</v>
      </c>
      <c r="P10597" t="s">
        <v>18456</v>
      </c>
      <c r="Q10597" t="s">
        <v>1493</v>
      </c>
      <c r="R10597" t="s">
        <v>18457</v>
      </c>
      <c r="S10597" t="s">
        <v>270</v>
      </c>
      <c r="T10597" t="b">
        <v>1</v>
      </c>
    </row>
    <row r="10598" spans="1:20" x14ac:dyDescent="0.25">
      <c r="A10598" t="s">
        <v>259</v>
      </c>
      <c r="B10598" t="s">
        <v>260</v>
      </c>
      <c r="C10598" t="s">
        <v>237</v>
      </c>
      <c r="D10598" t="s">
        <v>821</v>
      </c>
      <c r="E10598" t="s">
        <v>822</v>
      </c>
      <c r="F10598" t="s">
        <v>18336</v>
      </c>
      <c r="G10598" t="s">
        <v>18336</v>
      </c>
      <c r="H10598">
        <v>4.6181520000000003</v>
      </c>
      <c r="I10598" t="s">
        <v>265</v>
      </c>
      <c r="J10598" t="s">
        <v>242</v>
      </c>
      <c r="K10598" t="s">
        <v>243</v>
      </c>
      <c r="L10598" t="s">
        <v>244</v>
      </c>
      <c r="M10598">
        <v>0</v>
      </c>
      <c r="N10598">
        <v>4.6181520000000003</v>
      </c>
      <c r="O10598" t="s">
        <v>372</v>
      </c>
      <c r="P10598" t="s">
        <v>18458</v>
      </c>
      <c r="Q10598" t="s">
        <v>825</v>
      </c>
      <c r="R10598" t="s">
        <v>18459</v>
      </c>
      <c r="S10598" t="s">
        <v>270</v>
      </c>
      <c r="T10598" t="b">
        <v>1</v>
      </c>
    </row>
    <row r="10599" spans="1:20" x14ac:dyDescent="0.25">
      <c r="A10599" t="s">
        <v>259</v>
      </c>
      <c r="B10599" t="s">
        <v>260</v>
      </c>
      <c r="C10599" t="s">
        <v>237</v>
      </c>
      <c r="D10599" t="s">
        <v>627</v>
      </c>
      <c r="E10599" t="s">
        <v>4902</v>
      </c>
      <c r="F10599" t="s">
        <v>7360</v>
      </c>
      <c r="G10599" t="s">
        <v>7360</v>
      </c>
      <c r="H10599">
        <v>0.78036499999999998</v>
      </c>
      <c r="I10599" t="s">
        <v>265</v>
      </c>
      <c r="J10599" t="s">
        <v>242</v>
      </c>
      <c r="K10599" t="s">
        <v>243</v>
      </c>
      <c r="L10599" t="s">
        <v>244</v>
      </c>
      <c r="M10599">
        <v>0</v>
      </c>
      <c r="N10599">
        <v>0.78036499999999998</v>
      </c>
      <c r="O10599" t="s">
        <v>372</v>
      </c>
      <c r="P10599" t="s">
        <v>18460</v>
      </c>
      <c r="Q10599" t="s">
        <v>631</v>
      </c>
      <c r="R10599" t="s">
        <v>18461</v>
      </c>
      <c r="S10599" t="s">
        <v>270</v>
      </c>
      <c r="T10599" t="b">
        <v>1</v>
      </c>
    </row>
    <row r="10600" spans="1:20" x14ac:dyDescent="0.25">
      <c r="A10600" t="s">
        <v>236</v>
      </c>
      <c r="B10600" t="s">
        <v>236</v>
      </c>
      <c r="C10600" t="s">
        <v>237</v>
      </c>
      <c r="D10600" t="s">
        <v>392</v>
      </c>
      <c r="E10600" t="s">
        <v>251</v>
      </c>
      <c r="F10600" t="s">
        <v>455</v>
      </c>
      <c r="G10600" t="s">
        <v>1826</v>
      </c>
      <c r="H10600">
        <v>4.0000000000000001E-3</v>
      </c>
      <c r="I10600" t="s">
        <v>341</v>
      </c>
      <c r="J10600" t="s">
        <v>242</v>
      </c>
      <c r="K10600" t="s">
        <v>243</v>
      </c>
      <c r="L10600" t="s">
        <v>244</v>
      </c>
      <c r="M10600">
        <v>0</v>
      </c>
      <c r="N10600">
        <v>4.0000000000000001E-3</v>
      </c>
      <c r="O10600" t="s">
        <v>255</v>
      </c>
      <c r="P10600" t="s">
        <v>18462</v>
      </c>
      <c r="Q10600" t="s">
        <v>397</v>
      </c>
      <c r="R10600" t="s">
        <v>458</v>
      </c>
      <c r="S10600" t="s">
        <v>249</v>
      </c>
      <c r="T10600" t="b">
        <v>1</v>
      </c>
    </row>
    <row r="10601" spans="1:20" x14ac:dyDescent="0.25">
      <c r="A10601" t="s">
        <v>259</v>
      </c>
      <c r="B10601" t="s">
        <v>260</v>
      </c>
      <c r="C10601" t="s">
        <v>237</v>
      </c>
      <c r="D10601" t="s">
        <v>1938</v>
      </c>
      <c r="E10601" t="s">
        <v>4267</v>
      </c>
      <c r="F10601" t="s">
        <v>10910</v>
      </c>
      <c r="G10601" t="s">
        <v>10910</v>
      </c>
      <c r="H10601">
        <v>0.252</v>
      </c>
      <c r="I10601" t="s">
        <v>265</v>
      </c>
      <c r="J10601" t="s">
        <v>242</v>
      </c>
      <c r="K10601" t="s">
        <v>243</v>
      </c>
      <c r="L10601" t="s">
        <v>244</v>
      </c>
      <c r="M10601">
        <v>0</v>
      </c>
      <c r="N10601">
        <v>0.252</v>
      </c>
      <c r="O10601" t="s">
        <v>324</v>
      </c>
      <c r="P10601" t="s">
        <v>6420</v>
      </c>
      <c r="Q10601" t="s">
        <v>1942</v>
      </c>
      <c r="R10601" t="s">
        <v>18463</v>
      </c>
      <c r="S10601" t="s">
        <v>270</v>
      </c>
      <c r="T10601" t="b">
        <v>0</v>
      </c>
    </row>
    <row r="10602" spans="1:20" x14ac:dyDescent="0.25">
      <c r="A10602" t="s">
        <v>259</v>
      </c>
      <c r="B10602" t="s">
        <v>260</v>
      </c>
      <c r="C10602" t="s">
        <v>336</v>
      </c>
      <c r="D10602" t="s">
        <v>1938</v>
      </c>
      <c r="E10602" t="s">
        <v>4267</v>
      </c>
      <c r="F10602" t="s">
        <v>10910</v>
      </c>
      <c r="G10602" t="s">
        <v>10910</v>
      </c>
      <c r="H10602">
        <v>1298</v>
      </c>
      <c r="I10602" t="s">
        <v>265</v>
      </c>
      <c r="J10602" t="s">
        <v>242</v>
      </c>
      <c r="K10602" t="s">
        <v>243</v>
      </c>
      <c r="L10602" t="s">
        <v>244</v>
      </c>
      <c r="M10602">
        <v>0</v>
      </c>
      <c r="N10602">
        <v>1298</v>
      </c>
      <c r="O10602" t="s">
        <v>1866</v>
      </c>
      <c r="P10602" t="s">
        <v>6420</v>
      </c>
      <c r="Q10602" t="s">
        <v>1942</v>
      </c>
      <c r="R10602" t="s">
        <v>18464</v>
      </c>
      <c r="S10602" t="s">
        <v>270</v>
      </c>
      <c r="T10602" t="b">
        <v>0</v>
      </c>
    </row>
    <row r="10603" spans="1:20" x14ac:dyDescent="0.25">
      <c r="A10603" t="s">
        <v>259</v>
      </c>
      <c r="B10603" t="s">
        <v>260</v>
      </c>
      <c r="C10603" t="s">
        <v>336</v>
      </c>
      <c r="D10603" t="s">
        <v>1938</v>
      </c>
      <c r="E10603" t="s">
        <v>4267</v>
      </c>
      <c r="F10603" t="s">
        <v>10910</v>
      </c>
      <c r="G10603" t="s">
        <v>10910</v>
      </c>
      <c r="H10603">
        <v>2490</v>
      </c>
      <c r="I10603" t="s">
        <v>265</v>
      </c>
      <c r="J10603" t="s">
        <v>242</v>
      </c>
      <c r="K10603" t="s">
        <v>243</v>
      </c>
      <c r="L10603" t="s">
        <v>244</v>
      </c>
      <c r="M10603">
        <v>0</v>
      </c>
      <c r="N10603">
        <v>2490</v>
      </c>
      <c r="O10603" t="s">
        <v>324</v>
      </c>
      <c r="P10603" t="s">
        <v>6420</v>
      </c>
      <c r="Q10603" t="s">
        <v>1942</v>
      </c>
      <c r="R10603" t="s">
        <v>18465</v>
      </c>
      <c r="S10603" t="s">
        <v>270</v>
      </c>
      <c r="T10603" t="b">
        <v>0</v>
      </c>
    </row>
    <row r="10604" spans="1:20" x14ac:dyDescent="0.25">
      <c r="A10604" t="s">
        <v>259</v>
      </c>
      <c r="B10604" t="s">
        <v>260</v>
      </c>
      <c r="C10604" t="s">
        <v>237</v>
      </c>
      <c r="D10604" t="s">
        <v>524</v>
      </c>
      <c r="E10604" t="s">
        <v>6513</v>
      </c>
      <c r="F10604" t="s">
        <v>11032</v>
      </c>
      <c r="G10604" t="s">
        <v>11033</v>
      </c>
      <c r="H10604">
        <v>0.13100000000000001</v>
      </c>
      <c r="I10604" t="s">
        <v>265</v>
      </c>
      <c r="J10604" t="s">
        <v>242</v>
      </c>
      <c r="K10604" t="s">
        <v>243</v>
      </c>
      <c r="L10604" t="s">
        <v>244</v>
      </c>
      <c r="M10604">
        <v>0</v>
      </c>
      <c r="N10604">
        <v>0.13100000000000001</v>
      </c>
      <c r="O10604" t="s">
        <v>446</v>
      </c>
      <c r="P10604" t="s">
        <v>18466</v>
      </c>
      <c r="Q10604" t="s">
        <v>528</v>
      </c>
      <c r="R10604" t="s">
        <v>18467</v>
      </c>
      <c r="S10604" t="s">
        <v>270</v>
      </c>
      <c r="T10604" t="b">
        <v>1</v>
      </c>
    </row>
    <row r="10605" spans="1:20" x14ac:dyDescent="0.25">
      <c r="A10605" t="s">
        <v>236</v>
      </c>
      <c r="B10605" t="s">
        <v>236</v>
      </c>
      <c r="C10605" t="s">
        <v>237</v>
      </c>
      <c r="D10605" t="s">
        <v>392</v>
      </c>
      <c r="F10605" t="s">
        <v>757</v>
      </c>
      <c r="G10605" t="s">
        <v>1597</v>
      </c>
      <c r="H10605">
        <v>0.02</v>
      </c>
      <c r="I10605" t="s">
        <v>241</v>
      </c>
      <c r="J10605" t="s">
        <v>242</v>
      </c>
      <c r="K10605" t="s">
        <v>243</v>
      </c>
      <c r="L10605" t="s">
        <v>244</v>
      </c>
      <c r="M10605">
        <v>0</v>
      </c>
      <c r="N10605">
        <v>0.02</v>
      </c>
      <c r="O10605" t="s">
        <v>1598</v>
      </c>
      <c r="P10605" t="s">
        <v>1599</v>
      </c>
      <c r="Q10605" t="s">
        <v>397</v>
      </c>
      <c r="R10605" t="s">
        <v>3976</v>
      </c>
      <c r="S10605" t="s">
        <v>249</v>
      </c>
      <c r="T10605" t="b">
        <v>0</v>
      </c>
    </row>
    <row r="10606" spans="1:20" x14ac:dyDescent="0.25">
      <c r="A10606" t="s">
        <v>259</v>
      </c>
      <c r="B10606" t="s">
        <v>260</v>
      </c>
      <c r="C10606" t="s">
        <v>237</v>
      </c>
      <c r="D10606" t="s">
        <v>796</v>
      </c>
      <c r="E10606" t="s">
        <v>4472</v>
      </c>
      <c r="F10606" t="s">
        <v>9239</v>
      </c>
      <c r="G10606" t="s">
        <v>9239</v>
      </c>
      <c r="H10606">
        <v>2.79</v>
      </c>
      <c r="I10606" t="s">
        <v>265</v>
      </c>
      <c r="J10606" t="s">
        <v>242</v>
      </c>
      <c r="K10606" t="s">
        <v>243</v>
      </c>
      <c r="L10606" t="s">
        <v>244</v>
      </c>
      <c r="M10606">
        <v>0</v>
      </c>
      <c r="N10606">
        <v>2.79</v>
      </c>
      <c r="O10606" t="s">
        <v>324</v>
      </c>
      <c r="P10606" t="s">
        <v>18468</v>
      </c>
      <c r="Q10606" t="s">
        <v>800</v>
      </c>
      <c r="R10606" t="s">
        <v>18469</v>
      </c>
      <c r="S10606" t="s">
        <v>270</v>
      </c>
      <c r="T10606" t="b">
        <v>1</v>
      </c>
    </row>
    <row r="10607" spans="1:20" x14ac:dyDescent="0.25">
      <c r="A10607" t="s">
        <v>259</v>
      </c>
      <c r="B10607" t="s">
        <v>260</v>
      </c>
      <c r="C10607" t="s">
        <v>294</v>
      </c>
      <c r="D10607" t="s">
        <v>796</v>
      </c>
      <c r="E10607" t="s">
        <v>4472</v>
      </c>
      <c r="F10607" t="s">
        <v>9239</v>
      </c>
      <c r="G10607" t="s">
        <v>9239</v>
      </c>
      <c r="H10607">
        <v>0.80600000000000005</v>
      </c>
      <c r="I10607" t="s">
        <v>265</v>
      </c>
      <c r="J10607" t="s">
        <v>242</v>
      </c>
      <c r="K10607" t="s">
        <v>243</v>
      </c>
      <c r="L10607" t="s">
        <v>244</v>
      </c>
      <c r="M10607">
        <v>0</v>
      </c>
      <c r="N10607">
        <v>0.80600000000000005</v>
      </c>
      <c r="O10607" t="s">
        <v>324</v>
      </c>
      <c r="P10607" t="s">
        <v>18468</v>
      </c>
      <c r="Q10607" t="s">
        <v>800</v>
      </c>
      <c r="R10607" t="s">
        <v>18469</v>
      </c>
      <c r="S10607" t="s">
        <v>270</v>
      </c>
      <c r="T10607" t="b">
        <v>1</v>
      </c>
    </row>
    <row r="10608" spans="1:20" x14ac:dyDescent="0.25">
      <c r="A10608" t="s">
        <v>259</v>
      </c>
      <c r="B10608" t="s">
        <v>260</v>
      </c>
      <c r="C10608" t="s">
        <v>237</v>
      </c>
      <c r="D10608" t="s">
        <v>4065</v>
      </c>
      <c r="E10608" t="s">
        <v>6858</v>
      </c>
      <c r="F10608" t="s">
        <v>14826</v>
      </c>
      <c r="G10608" t="s">
        <v>14826</v>
      </c>
      <c r="H10608">
        <v>0.23039999999999999</v>
      </c>
      <c r="I10608" t="s">
        <v>265</v>
      </c>
      <c r="J10608" t="s">
        <v>242</v>
      </c>
      <c r="K10608" t="s">
        <v>243</v>
      </c>
      <c r="L10608" t="s">
        <v>244</v>
      </c>
      <c r="M10608">
        <v>0</v>
      </c>
      <c r="N10608">
        <v>0.23039999999999999</v>
      </c>
      <c r="O10608" t="s">
        <v>372</v>
      </c>
      <c r="P10608" t="s">
        <v>18470</v>
      </c>
      <c r="Q10608" t="s">
        <v>4069</v>
      </c>
      <c r="R10608" t="s">
        <v>18471</v>
      </c>
      <c r="S10608" t="s">
        <v>270</v>
      </c>
      <c r="T10608" t="b">
        <v>1</v>
      </c>
    </row>
    <row r="10609" spans="1:20" x14ac:dyDescent="0.25">
      <c r="A10609" t="s">
        <v>259</v>
      </c>
      <c r="B10609" t="s">
        <v>260</v>
      </c>
      <c r="C10609" t="s">
        <v>237</v>
      </c>
      <c r="D10609" t="s">
        <v>328</v>
      </c>
      <c r="E10609" t="s">
        <v>827</v>
      </c>
      <c r="F10609" t="s">
        <v>9562</v>
      </c>
      <c r="G10609" t="s">
        <v>9562</v>
      </c>
      <c r="H10609">
        <v>0.90400000000000003</v>
      </c>
      <c r="I10609" t="s">
        <v>265</v>
      </c>
      <c r="J10609" t="s">
        <v>242</v>
      </c>
      <c r="K10609" t="s">
        <v>243</v>
      </c>
      <c r="L10609" t="s">
        <v>244</v>
      </c>
      <c r="M10609">
        <v>0</v>
      </c>
      <c r="N10609">
        <v>0.90400000000000003</v>
      </c>
      <c r="O10609" t="s">
        <v>331</v>
      </c>
      <c r="P10609" t="s">
        <v>18472</v>
      </c>
      <c r="Q10609" t="s">
        <v>333</v>
      </c>
      <c r="R10609" t="s">
        <v>18473</v>
      </c>
      <c r="S10609" t="s">
        <v>270</v>
      </c>
      <c r="T10609" t="b">
        <v>1</v>
      </c>
    </row>
    <row r="10610" spans="1:20" x14ac:dyDescent="0.25">
      <c r="A10610" t="s">
        <v>259</v>
      </c>
      <c r="B10610" t="s">
        <v>260</v>
      </c>
      <c r="C10610" t="s">
        <v>336</v>
      </c>
      <c r="D10610" t="s">
        <v>328</v>
      </c>
      <c r="E10610" t="s">
        <v>827</v>
      </c>
      <c r="F10610" t="s">
        <v>9562</v>
      </c>
      <c r="G10610" t="s">
        <v>9562</v>
      </c>
      <c r="H10610">
        <v>4672</v>
      </c>
      <c r="I10610" t="s">
        <v>265</v>
      </c>
      <c r="J10610" t="s">
        <v>242</v>
      </c>
      <c r="K10610" t="s">
        <v>243</v>
      </c>
      <c r="L10610" t="s">
        <v>244</v>
      </c>
      <c r="M10610">
        <v>0</v>
      </c>
      <c r="N10610">
        <v>4672</v>
      </c>
      <c r="O10610" t="s">
        <v>324</v>
      </c>
      <c r="P10610" t="s">
        <v>18472</v>
      </c>
      <c r="Q10610" t="s">
        <v>333</v>
      </c>
      <c r="R10610" t="s">
        <v>18474</v>
      </c>
      <c r="S10610" t="s">
        <v>270</v>
      </c>
      <c r="T10610" t="b">
        <v>1</v>
      </c>
    </row>
    <row r="10611" spans="1:20" x14ac:dyDescent="0.25">
      <c r="A10611" t="s">
        <v>259</v>
      </c>
      <c r="B10611" t="s">
        <v>260</v>
      </c>
      <c r="C10611" t="s">
        <v>336</v>
      </c>
      <c r="D10611" t="s">
        <v>328</v>
      </c>
      <c r="E10611" t="s">
        <v>827</v>
      </c>
      <c r="F10611" t="s">
        <v>9562</v>
      </c>
      <c r="G10611" t="s">
        <v>9562</v>
      </c>
      <c r="H10611">
        <v>9028</v>
      </c>
      <c r="I10611" t="s">
        <v>265</v>
      </c>
      <c r="J10611" t="s">
        <v>242</v>
      </c>
      <c r="K10611" t="s">
        <v>243</v>
      </c>
      <c r="L10611" t="s">
        <v>244</v>
      </c>
      <c r="M10611">
        <v>0</v>
      </c>
      <c r="N10611">
        <v>9028</v>
      </c>
      <c r="O10611" t="s">
        <v>324</v>
      </c>
      <c r="P10611" t="s">
        <v>18472</v>
      </c>
      <c r="Q10611" t="s">
        <v>333</v>
      </c>
      <c r="R10611" t="s">
        <v>18475</v>
      </c>
      <c r="S10611" t="s">
        <v>270</v>
      </c>
      <c r="T10611" t="b">
        <v>1</v>
      </c>
    </row>
    <row r="10612" spans="1:20" x14ac:dyDescent="0.25">
      <c r="A10612" t="s">
        <v>259</v>
      </c>
      <c r="B10612" t="s">
        <v>1261</v>
      </c>
      <c r="C10612" t="s">
        <v>237</v>
      </c>
      <c r="D10612" t="s">
        <v>1261</v>
      </c>
      <c r="F10612" t="s">
        <v>1368</v>
      </c>
      <c r="G10612" t="s">
        <v>18476</v>
      </c>
      <c r="H10612">
        <v>3.0000000000000001E-6</v>
      </c>
      <c r="I10612" t="s">
        <v>14470</v>
      </c>
      <c r="J10612" t="s">
        <v>242</v>
      </c>
      <c r="K10612" t="s">
        <v>243</v>
      </c>
      <c r="L10612" t="s">
        <v>244</v>
      </c>
      <c r="M10612">
        <v>0</v>
      </c>
      <c r="N10612">
        <v>3.0000000000000001E-6</v>
      </c>
      <c r="O10612" t="s">
        <v>518</v>
      </c>
      <c r="P10612" t="s">
        <v>18477</v>
      </c>
      <c r="Q10612" t="s">
        <v>1265</v>
      </c>
      <c r="R10612" t="s">
        <v>5284</v>
      </c>
      <c r="S10612" t="s">
        <v>1267</v>
      </c>
      <c r="T10612" t="b">
        <v>1</v>
      </c>
    </row>
    <row r="10613" spans="1:20" x14ac:dyDescent="0.25">
      <c r="A10613" t="s">
        <v>259</v>
      </c>
      <c r="B10613" t="s">
        <v>260</v>
      </c>
      <c r="C10613" t="s">
        <v>237</v>
      </c>
      <c r="D10613" t="s">
        <v>320</v>
      </c>
      <c r="E10613" t="s">
        <v>9815</v>
      </c>
      <c r="F10613" t="s">
        <v>15168</v>
      </c>
      <c r="G10613" t="s">
        <v>15169</v>
      </c>
      <c r="H10613">
        <v>0.40300000000000002</v>
      </c>
      <c r="I10613" t="s">
        <v>265</v>
      </c>
      <c r="J10613" t="s">
        <v>242</v>
      </c>
      <c r="K10613" t="s">
        <v>243</v>
      </c>
      <c r="L10613" t="s">
        <v>244</v>
      </c>
      <c r="M10613">
        <v>0</v>
      </c>
      <c r="N10613">
        <v>0.40300000000000002</v>
      </c>
      <c r="O10613" t="s">
        <v>324</v>
      </c>
      <c r="P10613" t="s">
        <v>18478</v>
      </c>
      <c r="Q10613" t="s">
        <v>326</v>
      </c>
      <c r="R10613" t="s">
        <v>18479</v>
      </c>
      <c r="S10613" t="s">
        <v>270</v>
      </c>
      <c r="T10613" t="b">
        <v>1</v>
      </c>
    </row>
    <row r="10614" spans="1:20" x14ac:dyDescent="0.25">
      <c r="A10614" t="s">
        <v>236</v>
      </c>
      <c r="B10614" t="s">
        <v>236</v>
      </c>
      <c r="C10614" t="s">
        <v>237</v>
      </c>
      <c r="D10614" t="s">
        <v>566</v>
      </c>
      <c r="F10614" t="s">
        <v>567</v>
      </c>
      <c r="G10614" t="s">
        <v>1406</v>
      </c>
      <c r="H10614">
        <v>2E-3</v>
      </c>
      <c r="I10614" t="s">
        <v>241</v>
      </c>
      <c r="J10614" t="s">
        <v>242</v>
      </c>
      <c r="K10614" t="s">
        <v>243</v>
      </c>
      <c r="L10614" t="s">
        <v>244</v>
      </c>
      <c r="M10614">
        <v>0</v>
      </c>
      <c r="N10614">
        <v>2E-3</v>
      </c>
      <c r="O10614" t="s">
        <v>2720</v>
      </c>
      <c r="P10614" t="s">
        <v>5666</v>
      </c>
      <c r="Q10614" t="s">
        <v>571</v>
      </c>
      <c r="R10614" t="s">
        <v>572</v>
      </c>
      <c r="S10614" t="s">
        <v>249</v>
      </c>
      <c r="T10614" t="b">
        <v>1</v>
      </c>
    </row>
    <row r="10615" spans="1:20" x14ac:dyDescent="0.25">
      <c r="A10615" t="s">
        <v>259</v>
      </c>
      <c r="B10615" t="s">
        <v>260</v>
      </c>
      <c r="C10615" t="s">
        <v>237</v>
      </c>
      <c r="D10615" t="s">
        <v>1187</v>
      </c>
      <c r="E10615" t="s">
        <v>7800</v>
      </c>
      <c r="F10615" t="s">
        <v>7800</v>
      </c>
      <c r="G10615" t="s">
        <v>9521</v>
      </c>
      <c r="H10615">
        <v>6.56</v>
      </c>
      <c r="I10615" t="s">
        <v>265</v>
      </c>
      <c r="J10615" t="s">
        <v>242</v>
      </c>
      <c r="K10615" t="s">
        <v>243</v>
      </c>
      <c r="L10615" t="s">
        <v>244</v>
      </c>
      <c r="M10615">
        <v>0</v>
      </c>
      <c r="N10615">
        <v>6.56</v>
      </c>
      <c r="O10615" t="s">
        <v>266</v>
      </c>
      <c r="P10615" t="s">
        <v>18480</v>
      </c>
      <c r="Q10615" t="s">
        <v>1192</v>
      </c>
      <c r="R10615" t="s">
        <v>18481</v>
      </c>
      <c r="S10615" t="s">
        <v>270</v>
      </c>
      <c r="T10615" t="b">
        <v>1</v>
      </c>
    </row>
    <row r="10616" spans="1:20" x14ac:dyDescent="0.25">
      <c r="A10616" t="s">
        <v>259</v>
      </c>
      <c r="B10616" t="s">
        <v>260</v>
      </c>
      <c r="C10616" t="s">
        <v>294</v>
      </c>
      <c r="D10616" t="s">
        <v>1187</v>
      </c>
      <c r="E10616" t="s">
        <v>7800</v>
      </c>
      <c r="F10616" t="s">
        <v>7800</v>
      </c>
      <c r="G10616" t="s">
        <v>9521</v>
      </c>
      <c r="H10616">
        <v>3.6160000000000001</v>
      </c>
      <c r="I10616" t="s">
        <v>265</v>
      </c>
      <c r="J10616" t="s">
        <v>242</v>
      </c>
      <c r="K10616" t="s">
        <v>243</v>
      </c>
      <c r="L10616" t="s">
        <v>244</v>
      </c>
      <c r="M10616">
        <v>0</v>
      </c>
      <c r="N10616">
        <v>3.6160000000000001</v>
      </c>
      <c r="O10616" t="s">
        <v>266</v>
      </c>
      <c r="P10616" t="s">
        <v>18480</v>
      </c>
      <c r="Q10616" t="s">
        <v>1192</v>
      </c>
      <c r="R10616" t="s">
        <v>18481</v>
      </c>
      <c r="S10616" t="s">
        <v>270</v>
      </c>
      <c r="T10616" t="b">
        <v>1</v>
      </c>
    </row>
    <row r="10617" spans="1:20" x14ac:dyDescent="0.25">
      <c r="A10617" t="s">
        <v>259</v>
      </c>
      <c r="B10617" t="s">
        <v>260</v>
      </c>
      <c r="C10617" t="s">
        <v>237</v>
      </c>
      <c r="D10617" t="s">
        <v>1305</v>
      </c>
      <c r="E10617" t="s">
        <v>2094</v>
      </c>
      <c r="F10617" t="s">
        <v>2095</v>
      </c>
      <c r="G10617" t="s">
        <v>2096</v>
      </c>
      <c r="H10617">
        <v>0.40300000000000002</v>
      </c>
      <c r="I10617" t="s">
        <v>265</v>
      </c>
      <c r="J10617" t="s">
        <v>242</v>
      </c>
      <c r="K10617" t="s">
        <v>243</v>
      </c>
      <c r="L10617" t="s">
        <v>244</v>
      </c>
      <c r="M10617">
        <v>0</v>
      </c>
      <c r="N10617">
        <v>0.40300000000000002</v>
      </c>
      <c r="O10617" t="s">
        <v>1309</v>
      </c>
      <c r="P10617" t="s">
        <v>13970</v>
      </c>
      <c r="Q10617" t="s">
        <v>1311</v>
      </c>
      <c r="R10617" t="s">
        <v>18482</v>
      </c>
      <c r="S10617" t="s">
        <v>270</v>
      </c>
      <c r="T10617" t="b">
        <v>1</v>
      </c>
    </row>
    <row r="10618" spans="1:20" x14ac:dyDescent="0.25">
      <c r="A10618" t="s">
        <v>259</v>
      </c>
      <c r="B10618" t="s">
        <v>260</v>
      </c>
      <c r="C10618" t="s">
        <v>237</v>
      </c>
      <c r="D10618" t="s">
        <v>917</v>
      </c>
      <c r="E10618" t="s">
        <v>1174</v>
      </c>
      <c r="F10618" t="s">
        <v>14492</v>
      </c>
      <c r="G10618" t="s">
        <v>14493</v>
      </c>
      <c r="H10618">
        <v>8.0339999999999995E-2</v>
      </c>
      <c r="I10618" t="s">
        <v>265</v>
      </c>
      <c r="J10618" t="s">
        <v>242</v>
      </c>
      <c r="K10618" t="s">
        <v>243</v>
      </c>
      <c r="L10618" t="s">
        <v>244</v>
      </c>
      <c r="M10618">
        <v>0</v>
      </c>
      <c r="N10618">
        <v>8.0339999999999995E-2</v>
      </c>
      <c r="O10618" t="s">
        <v>372</v>
      </c>
      <c r="P10618" t="s">
        <v>18483</v>
      </c>
      <c r="Q10618" t="s">
        <v>922</v>
      </c>
      <c r="R10618" t="s">
        <v>18484</v>
      </c>
      <c r="S10618" t="s">
        <v>270</v>
      </c>
      <c r="T10618" t="b">
        <v>1</v>
      </c>
    </row>
    <row r="10619" spans="1:20" x14ac:dyDescent="0.25">
      <c r="A10619" t="s">
        <v>259</v>
      </c>
      <c r="B10619" t="s">
        <v>260</v>
      </c>
      <c r="C10619" t="s">
        <v>294</v>
      </c>
      <c r="D10619" t="s">
        <v>917</v>
      </c>
      <c r="E10619" t="s">
        <v>1174</v>
      </c>
      <c r="F10619" t="s">
        <v>14492</v>
      </c>
      <c r="G10619" t="s">
        <v>14493</v>
      </c>
      <c r="H10619">
        <v>4.1200000000000001E-2</v>
      </c>
      <c r="I10619" t="s">
        <v>265</v>
      </c>
      <c r="J10619" t="s">
        <v>242</v>
      </c>
      <c r="K10619" t="s">
        <v>243</v>
      </c>
      <c r="L10619" t="s">
        <v>244</v>
      </c>
      <c r="M10619">
        <v>0</v>
      </c>
      <c r="N10619">
        <v>4.1200000000000001E-2</v>
      </c>
      <c r="O10619" t="s">
        <v>1258</v>
      </c>
      <c r="P10619" t="s">
        <v>18483</v>
      </c>
      <c r="Q10619" t="s">
        <v>922</v>
      </c>
      <c r="R10619" t="s">
        <v>18484</v>
      </c>
      <c r="S10619" t="s">
        <v>270</v>
      </c>
      <c r="T10619" t="b">
        <v>1</v>
      </c>
    </row>
    <row r="10620" spans="1:20" x14ac:dyDescent="0.25">
      <c r="A10620" t="s">
        <v>259</v>
      </c>
      <c r="B10620" t="s">
        <v>260</v>
      </c>
      <c r="C10620" t="s">
        <v>237</v>
      </c>
      <c r="D10620" t="s">
        <v>943</v>
      </c>
      <c r="E10620" t="s">
        <v>1898</v>
      </c>
      <c r="F10620" t="s">
        <v>15552</v>
      </c>
      <c r="G10620" t="s">
        <v>15552</v>
      </c>
      <c r="H10620">
        <v>3.488</v>
      </c>
      <c r="I10620" t="s">
        <v>265</v>
      </c>
      <c r="J10620" t="s">
        <v>242</v>
      </c>
      <c r="K10620" t="s">
        <v>243</v>
      </c>
      <c r="L10620" t="s">
        <v>244</v>
      </c>
      <c r="M10620">
        <v>0</v>
      </c>
      <c r="N10620">
        <v>3.488</v>
      </c>
      <c r="O10620" t="s">
        <v>324</v>
      </c>
      <c r="P10620" t="s">
        <v>12466</v>
      </c>
      <c r="Q10620" t="s">
        <v>947</v>
      </c>
      <c r="R10620" t="s">
        <v>18485</v>
      </c>
      <c r="S10620" t="s">
        <v>270</v>
      </c>
      <c r="T10620" t="b">
        <v>0</v>
      </c>
    </row>
    <row r="10621" spans="1:20" x14ac:dyDescent="0.25">
      <c r="A10621" t="s">
        <v>259</v>
      </c>
      <c r="B10621" t="s">
        <v>260</v>
      </c>
      <c r="C10621" t="s">
        <v>294</v>
      </c>
      <c r="D10621" t="s">
        <v>943</v>
      </c>
      <c r="E10621" t="s">
        <v>1898</v>
      </c>
      <c r="F10621" t="s">
        <v>15552</v>
      </c>
      <c r="G10621" t="s">
        <v>15552</v>
      </c>
      <c r="H10621">
        <v>2.016</v>
      </c>
      <c r="I10621" t="s">
        <v>265</v>
      </c>
      <c r="J10621" t="s">
        <v>242</v>
      </c>
      <c r="K10621" t="s">
        <v>243</v>
      </c>
      <c r="L10621" t="s">
        <v>244</v>
      </c>
      <c r="M10621">
        <v>0</v>
      </c>
      <c r="N10621">
        <v>2.016</v>
      </c>
      <c r="O10621" t="s">
        <v>324</v>
      </c>
      <c r="P10621" t="s">
        <v>12466</v>
      </c>
      <c r="Q10621" t="s">
        <v>947</v>
      </c>
      <c r="R10621" t="s">
        <v>18485</v>
      </c>
      <c r="S10621" t="s">
        <v>270</v>
      </c>
      <c r="T10621" t="b">
        <v>0</v>
      </c>
    </row>
    <row r="10622" spans="1:20" x14ac:dyDescent="0.25">
      <c r="A10622" t="s">
        <v>259</v>
      </c>
      <c r="B10622" t="s">
        <v>260</v>
      </c>
      <c r="C10622" t="s">
        <v>237</v>
      </c>
      <c r="D10622" t="s">
        <v>470</v>
      </c>
      <c r="E10622" t="s">
        <v>3738</v>
      </c>
      <c r="F10622" t="s">
        <v>16132</v>
      </c>
      <c r="G10622" t="s">
        <v>16132</v>
      </c>
      <c r="H10622">
        <v>4.9580000000000002</v>
      </c>
      <c r="I10622" t="s">
        <v>265</v>
      </c>
      <c r="J10622" t="s">
        <v>242</v>
      </c>
      <c r="K10622" t="s">
        <v>243</v>
      </c>
      <c r="L10622" t="s">
        <v>244</v>
      </c>
      <c r="M10622">
        <v>0</v>
      </c>
      <c r="N10622">
        <v>4.9580000000000002</v>
      </c>
      <c r="O10622" t="s">
        <v>298</v>
      </c>
      <c r="P10622" t="s">
        <v>18486</v>
      </c>
      <c r="Q10622" t="s">
        <v>474</v>
      </c>
      <c r="R10622" t="s">
        <v>18487</v>
      </c>
      <c r="S10622" t="s">
        <v>270</v>
      </c>
      <c r="T10622" t="b">
        <v>1</v>
      </c>
    </row>
    <row r="10623" spans="1:20" x14ac:dyDescent="0.25">
      <c r="A10623" t="s">
        <v>259</v>
      </c>
      <c r="B10623" t="s">
        <v>260</v>
      </c>
      <c r="C10623" t="s">
        <v>237</v>
      </c>
      <c r="D10623" t="s">
        <v>369</v>
      </c>
      <c r="E10623" t="s">
        <v>4162</v>
      </c>
      <c r="F10623" t="s">
        <v>18488</v>
      </c>
      <c r="G10623" t="s">
        <v>18488</v>
      </c>
      <c r="H10623">
        <v>0.252</v>
      </c>
      <c r="I10623" t="s">
        <v>265</v>
      </c>
      <c r="J10623" t="s">
        <v>242</v>
      </c>
      <c r="K10623" t="s">
        <v>243</v>
      </c>
      <c r="L10623" t="s">
        <v>244</v>
      </c>
      <c r="M10623">
        <v>0</v>
      </c>
      <c r="N10623">
        <v>0.252</v>
      </c>
      <c r="O10623" t="s">
        <v>324</v>
      </c>
      <c r="P10623" t="s">
        <v>18489</v>
      </c>
      <c r="Q10623" t="s">
        <v>374</v>
      </c>
      <c r="R10623" t="s">
        <v>18490</v>
      </c>
      <c r="S10623" t="s">
        <v>270</v>
      </c>
      <c r="T10623" t="b">
        <v>1</v>
      </c>
    </row>
    <row r="10624" spans="1:20" x14ac:dyDescent="0.25">
      <c r="A10624" t="s">
        <v>236</v>
      </c>
      <c r="B10624" t="s">
        <v>236</v>
      </c>
      <c r="C10624" t="s">
        <v>237</v>
      </c>
      <c r="D10624" t="s">
        <v>392</v>
      </c>
      <c r="F10624" t="s">
        <v>1562</v>
      </c>
      <c r="G10624" t="s">
        <v>13749</v>
      </c>
      <c r="H10624">
        <v>2.5000000000000001E-3</v>
      </c>
      <c r="I10624" t="s">
        <v>561</v>
      </c>
      <c r="J10624" t="s">
        <v>242</v>
      </c>
      <c r="K10624" t="s">
        <v>243</v>
      </c>
      <c r="L10624" t="s">
        <v>244</v>
      </c>
      <c r="M10624">
        <v>0</v>
      </c>
      <c r="N10624">
        <v>2.5000000000000001E-3</v>
      </c>
      <c r="O10624" t="s">
        <v>432</v>
      </c>
      <c r="P10624" t="s">
        <v>18491</v>
      </c>
      <c r="Q10624" t="s">
        <v>397</v>
      </c>
      <c r="R10624" t="s">
        <v>1565</v>
      </c>
      <c r="S10624" t="s">
        <v>249</v>
      </c>
      <c r="T10624" t="b">
        <v>1</v>
      </c>
    </row>
    <row r="10625" spans="1:20" x14ac:dyDescent="0.25">
      <c r="A10625" t="s">
        <v>259</v>
      </c>
      <c r="B10625" t="s">
        <v>260</v>
      </c>
      <c r="C10625" t="s">
        <v>237</v>
      </c>
      <c r="D10625" t="s">
        <v>1400</v>
      </c>
      <c r="E10625" t="s">
        <v>2530</v>
      </c>
      <c r="F10625" t="s">
        <v>11367</v>
      </c>
      <c r="G10625" t="s">
        <v>11367</v>
      </c>
      <c r="H10625">
        <v>0.376</v>
      </c>
      <c r="I10625" t="s">
        <v>265</v>
      </c>
      <c r="J10625" t="s">
        <v>242</v>
      </c>
      <c r="K10625" t="s">
        <v>243</v>
      </c>
      <c r="L10625" t="s">
        <v>244</v>
      </c>
      <c r="M10625">
        <v>0</v>
      </c>
      <c r="N10625">
        <v>0.376</v>
      </c>
      <c r="O10625" t="s">
        <v>324</v>
      </c>
      <c r="P10625" t="s">
        <v>18492</v>
      </c>
      <c r="Q10625" t="s">
        <v>1404</v>
      </c>
      <c r="R10625" t="s">
        <v>18493</v>
      </c>
      <c r="S10625" t="s">
        <v>270</v>
      </c>
      <c r="T10625" t="b">
        <v>1</v>
      </c>
    </row>
    <row r="10626" spans="1:20" x14ac:dyDescent="0.25">
      <c r="A10626" t="s">
        <v>259</v>
      </c>
      <c r="B10626" t="s">
        <v>260</v>
      </c>
      <c r="C10626" t="s">
        <v>294</v>
      </c>
      <c r="D10626" t="s">
        <v>1400</v>
      </c>
      <c r="E10626" t="s">
        <v>2530</v>
      </c>
      <c r="F10626" t="s">
        <v>11367</v>
      </c>
      <c r="G10626" t="s">
        <v>11367</v>
      </c>
      <c r="H10626">
        <v>0.192</v>
      </c>
      <c r="I10626" t="s">
        <v>265</v>
      </c>
      <c r="J10626" t="s">
        <v>242</v>
      </c>
      <c r="K10626" t="s">
        <v>243</v>
      </c>
      <c r="L10626" t="s">
        <v>244</v>
      </c>
      <c r="M10626">
        <v>0</v>
      </c>
      <c r="N10626">
        <v>0.192</v>
      </c>
      <c r="O10626" t="s">
        <v>324</v>
      </c>
      <c r="P10626" t="s">
        <v>18492</v>
      </c>
      <c r="Q10626" t="s">
        <v>1404</v>
      </c>
      <c r="R10626" t="s">
        <v>18493</v>
      </c>
      <c r="S10626" t="s">
        <v>270</v>
      </c>
      <c r="T10626" t="b">
        <v>1</v>
      </c>
    </row>
    <row r="10627" spans="1:20" x14ac:dyDescent="0.25">
      <c r="A10627" t="s">
        <v>236</v>
      </c>
      <c r="B10627" t="s">
        <v>236</v>
      </c>
      <c r="C10627" t="s">
        <v>336</v>
      </c>
      <c r="D10627" t="s">
        <v>3096</v>
      </c>
      <c r="E10627" t="s">
        <v>18494</v>
      </c>
      <c r="F10627" t="s">
        <v>18495</v>
      </c>
      <c r="G10627" t="s">
        <v>18496</v>
      </c>
      <c r="H10627">
        <v>417124</v>
      </c>
      <c r="I10627" t="s">
        <v>341</v>
      </c>
      <c r="J10627" t="s">
        <v>242</v>
      </c>
      <c r="K10627" t="s">
        <v>243</v>
      </c>
      <c r="L10627" t="s">
        <v>244</v>
      </c>
      <c r="M10627">
        <v>0</v>
      </c>
      <c r="N10627">
        <v>417124</v>
      </c>
      <c r="O10627" t="s">
        <v>316</v>
      </c>
      <c r="P10627" t="s">
        <v>9064</v>
      </c>
      <c r="Q10627" t="s">
        <v>3101</v>
      </c>
      <c r="R10627" t="s">
        <v>18497</v>
      </c>
      <c r="S10627" t="s">
        <v>249</v>
      </c>
      <c r="T10627" t="b">
        <v>0</v>
      </c>
    </row>
    <row r="10628" spans="1:20" x14ac:dyDescent="0.25">
      <c r="A10628" t="s">
        <v>236</v>
      </c>
      <c r="B10628" t="s">
        <v>236</v>
      </c>
      <c r="C10628" t="s">
        <v>336</v>
      </c>
      <c r="D10628" t="s">
        <v>3096</v>
      </c>
      <c r="E10628" t="s">
        <v>18494</v>
      </c>
      <c r="F10628" t="s">
        <v>18495</v>
      </c>
      <c r="G10628" t="s">
        <v>18496</v>
      </c>
      <c r="H10628">
        <v>994679</v>
      </c>
      <c r="I10628" t="s">
        <v>341</v>
      </c>
      <c r="J10628" t="s">
        <v>242</v>
      </c>
      <c r="K10628" t="s">
        <v>243</v>
      </c>
      <c r="L10628" t="s">
        <v>244</v>
      </c>
      <c r="M10628">
        <v>0</v>
      </c>
      <c r="N10628">
        <v>994679</v>
      </c>
      <c r="O10628" t="s">
        <v>316</v>
      </c>
      <c r="P10628" t="s">
        <v>9064</v>
      </c>
      <c r="Q10628" t="s">
        <v>3101</v>
      </c>
      <c r="R10628" t="s">
        <v>18498</v>
      </c>
      <c r="S10628" t="s">
        <v>249</v>
      </c>
      <c r="T10628" t="b">
        <v>0</v>
      </c>
    </row>
    <row r="10629" spans="1:20" x14ac:dyDescent="0.25">
      <c r="A10629" t="s">
        <v>259</v>
      </c>
      <c r="B10629" t="s">
        <v>260</v>
      </c>
      <c r="C10629" t="s">
        <v>237</v>
      </c>
      <c r="D10629" t="s">
        <v>1718</v>
      </c>
      <c r="E10629" t="s">
        <v>3925</v>
      </c>
      <c r="F10629" t="s">
        <v>8352</v>
      </c>
      <c r="G10629" t="s">
        <v>8353</v>
      </c>
      <c r="H10629">
        <v>0.20096700000000001</v>
      </c>
      <c r="I10629" t="s">
        <v>265</v>
      </c>
      <c r="J10629" t="s">
        <v>242</v>
      </c>
      <c r="K10629" t="s">
        <v>243</v>
      </c>
      <c r="L10629" t="s">
        <v>244</v>
      </c>
      <c r="M10629">
        <v>0</v>
      </c>
      <c r="N10629">
        <v>0.20096700000000001</v>
      </c>
      <c r="O10629" t="s">
        <v>372</v>
      </c>
      <c r="P10629" t="s">
        <v>18499</v>
      </c>
      <c r="Q10629" t="s">
        <v>1722</v>
      </c>
      <c r="R10629" t="s">
        <v>18500</v>
      </c>
      <c r="S10629" t="s">
        <v>270</v>
      </c>
      <c r="T10629" t="b">
        <v>1</v>
      </c>
    </row>
    <row r="10630" spans="1:20" x14ac:dyDescent="0.25">
      <c r="A10630" t="s">
        <v>259</v>
      </c>
      <c r="B10630" t="s">
        <v>260</v>
      </c>
      <c r="C10630" t="s">
        <v>294</v>
      </c>
      <c r="D10630" t="s">
        <v>1718</v>
      </c>
      <c r="E10630" t="s">
        <v>3925</v>
      </c>
      <c r="F10630" t="s">
        <v>8352</v>
      </c>
      <c r="G10630" t="s">
        <v>8353</v>
      </c>
      <c r="H10630">
        <v>0.106152</v>
      </c>
      <c r="I10630" t="s">
        <v>265</v>
      </c>
      <c r="J10630" t="s">
        <v>242</v>
      </c>
      <c r="K10630" t="s">
        <v>243</v>
      </c>
      <c r="L10630" t="s">
        <v>244</v>
      </c>
      <c r="M10630">
        <v>0</v>
      </c>
      <c r="N10630">
        <v>0.106152</v>
      </c>
      <c r="O10630" t="s">
        <v>372</v>
      </c>
      <c r="P10630" t="s">
        <v>18499</v>
      </c>
      <c r="Q10630" t="s">
        <v>1722</v>
      </c>
      <c r="R10630" t="s">
        <v>18500</v>
      </c>
      <c r="S10630" t="s">
        <v>270</v>
      </c>
      <c r="T10630" t="b">
        <v>1</v>
      </c>
    </row>
    <row r="10631" spans="1:20" x14ac:dyDescent="0.25">
      <c r="A10631" t="s">
        <v>259</v>
      </c>
      <c r="B10631" t="s">
        <v>260</v>
      </c>
      <c r="C10631" t="s">
        <v>237</v>
      </c>
      <c r="D10631" t="s">
        <v>869</v>
      </c>
      <c r="E10631" t="s">
        <v>329</v>
      </c>
      <c r="F10631" t="s">
        <v>330</v>
      </c>
      <c r="G10631" t="s">
        <v>330</v>
      </c>
      <c r="H10631">
        <v>0.32800000000000001</v>
      </c>
      <c r="I10631" t="s">
        <v>265</v>
      </c>
      <c r="J10631" t="s">
        <v>242</v>
      </c>
      <c r="K10631" t="s">
        <v>243</v>
      </c>
      <c r="L10631" t="s">
        <v>244</v>
      </c>
      <c r="M10631">
        <v>0</v>
      </c>
      <c r="N10631">
        <v>0.32800000000000001</v>
      </c>
      <c r="O10631" t="s">
        <v>372</v>
      </c>
      <c r="P10631" t="s">
        <v>18501</v>
      </c>
      <c r="Q10631" t="s">
        <v>873</v>
      </c>
      <c r="R10631" t="s">
        <v>18502</v>
      </c>
      <c r="S10631" t="s">
        <v>270</v>
      </c>
      <c r="T10631" t="b">
        <v>1</v>
      </c>
    </row>
    <row r="10632" spans="1:20" x14ac:dyDescent="0.25">
      <c r="A10632" t="s">
        <v>259</v>
      </c>
      <c r="B10632" t="s">
        <v>260</v>
      </c>
      <c r="C10632" t="s">
        <v>237</v>
      </c>
      <c r="D10632" t="s">
        <v>715</v>
      </c>
      <c r="E10632" t="s">
        <v>1130</v>
      </c>
      <c r="F10632" t="s">
        <v>1131</v>
      </c>
      <c r="G10632" t="s">
        <v>1132</v>
      </c>
      <c r="H10632">
        <v>0.89200000000000002</v>
      </c>
      <c r="I10632" t="s">
        <v>265</v>
      </c>
      <c r="J10632" t="s">
        <v>242</v>
      </c>
      <c r="K10632" t="s">
        <v>243</v>
      </c>
      <c r="L10632" t="s">
        <v>244</v>
      </c>
      <c r="M10632">
        <v>0</v>
      </c>
      <c r="N10632">
        <v>0.89200000000000002</v>
      </c>
      <c r="O10632" t="s">
        <v>266</v>
      </c>
      <c r="P10632" t="s">
        <v>18503</v>
      </c>
      <c r="Q10632" t="s">
        <v>717</v>
      </c>
      <c r="R10632" t="s">
        <v>18504</v>
      </c>
      <c r="S10632" t="s">
        <v>270</v>
      </c>
      <c r="T10632" t="b">
        <v>1</v>
      </c>
    </row>
    <row r="10633" spans="1:20" x14ac:dyDescent="0.25">
      <c r="A10633" t="s">
        <v>259</v>
      </c>
      <c r="B10633" t="s">
        <v>260</v>
      </c>
      <c r="C10633" t="s">
        <v>294</v>
      </c>
      <c r="D10633" t="s">
        <v>715</v>
      </c>
      <c r="E10633" t="s">
        <v>1130</v>
      </c>
      <c r="F10633" t="s">
        <v>1131</v>
      </c>
      <c r="G10633" t="s">
        <v>1132</v>
      </c>
      <c r="H10633">
        <v>0.26200000000000001</v>
      </c>
      <c r="I10633" t="s">
        <v>265</v>
      </c>
      <c r="J10633" t="s">
        <v>242</v>
      </c>
      <c r="K10633" t="s">
        <v>243</v>
      </c>
      <c r="L10633" t="s">
        <v>244</v>
      </c>
      <c r="M10633">
        <v>0</v>
      </c>
      <c r="N10633">
        <v>0.26200000000000001</v>
      </c>
      <c r="O10633" t="s">
        <v>266</v>
      </c>
      <c r="P10633" t="s">
        <v>18503</v>
      </c>
      <c r="Q10633" t="s">
        <v>717</v>
      </c>
      <c r="R10633" t="s">
        <v>18504</v>
      </c>
      <c r="S10633" t="s">
        <v>270</v>
      </c>
      <c r="T10633" t="b">
        <v>1</v>
      </c>
    </row>
    <row r="10634" spans="1:20" x14ac:dyDescent="0.25">
      <c r="A10634" t="s">
        <v>236</v>
      </c>
      <c r="B10634" t="s">
        <v>236</v>
      </c>
      <c r="C10634" t="s">
        <v>237</v>
      </c>
      <c r="D10634" t="s">
        <v>552</v>
      </c>
      <c r="E10634" t="s">
        <v>10860</v>
      </c>
      <c r="F10634" t="s">
        <v>10861</v>
      </c>
      <c r="G10634" t="s">
        <v>5045</v>
      </c>
      <c r="H10634">
        <v>1.4999999999999999E-2</v>
      </c>
      <c r="I10634" t="s">
        <v>618</v>
      </c>
      <c r="J10634" t="s">
        <v>242</v>
      </c>
      <c r="K10634" t="s">
        <v>243</v>
      </c>
      <c r="L10634" t="s">
        <v>244</v>
      </c>
      <c r="M10634">
        <v>0</v>
      </c>
      <c r="N10634">
        <v>1.4999999999999999E-2</v>
      </c>
      <c r="O10634" t="s">
        <v>255</v>
      </c>
      <c r="P10634" t="s">
        <v>18505</v>
      </c>
      <c r="Q10634" t="s">
        <v>556</v>
      </c>
      <c r="R10634" t="s">
        <v>18506</v>
      </c>
      <c r="S10634" t="s">
        <v>249</v>
      </c>
      <c r="T10634" t="b">
        <v>1</v>
      </c>
    </row>
    <row r="10635" spans="1:20" x14ac:dyDescent="0.25">
      <c r="A10635" t="s">
        <v>236</v>
      </c>
      <c r="B10635" t="s">
        <v>236</v>
      </c>
      <c r="C10635" t="s">
        <v>237</v>
      </c>
      <c r="D10635" t="s">
        <v>1198</v>
      </c>
      <c r="F10635" t="s">
        <v>363</v>
      </c>
      <c r="G10635" t="s">
        <v>17615</v>
      </c>
      <c r="H10635">
        <v>5.4720000000000003E-3</v>
      </c>
      <c r="I10635" t="s">
        <v>254</v>
      </c>
      <c r="J10635" t="s">
        <v>242</v>
      </c>
      <c r="K10635" t="s">
        <v>243</v>
      </c>
      <c r="L10635" t="s">
        <v>244</v>
      </c>
      <c r="M10635">
        <v>0</v>
      </c>
      <c r="N10635">
        <v>5.4720000000000003E-3</v>
      </c>
      <c r="O10635" t="s">
        <v>690</v>
      </c>
      <c r="P10635" t="s">
        <v>17616</v>
      </c>
      <c r="Q10635" t="s">
        <v>1201</v>
      </c>
      <c r="R10635" t="s">
        <v>4671</v>
      </c>
      <c r="S10635" t="s">
        <v>249</v>
      </c>
      <c r="T10635" t="b">
        <v>1</v>
      </c>
    </row>
    <row r="10636" spans="1:20" x14ac:dyDescent="0.25">
      <c r="A10636" t="s">
        <v>259</v>
      </c>
      <c r="B10636" t="s">
        <v>260</v>
      </c>
      <c r="C10636" t="s">
        <v>237</v>
      </c>
      <c r="D10636" t="s">
        <v>1884</v>
      </c>
      <c r="E10636" t="s">
        <v>3828</v>
      </c>
      <c r="F10636" t="s">
        <v>11885</v>
      </c>
      <c r="G10636" t="s">
        <v>11886</v>
      </c>
      <c r="H10636">
        <v>0.26879999999999998</v>
      </c>
      <c r="I10636" t="s">
        <v>265</v>
      </c>
      <c r="J10636" t="s">
        <v>242</v>
      </c>
      <c r="K10636" t="s">
        <v>243</v>
      </c>
      <c r="L10636" t="s">
        <v>244</v>
      </c>
      <c r="M10636">
        <v>0</v>
      </c>
      <c r="N10636">
        <v>0.26879999999999998</v>
      </c>
      <c r="O10636" t="s">
        <v>372</v>
      </c>
      <c r="P10636" t="s">
        <v>18507</v>
      </c>
      <c r="Q10636" t="s">
        <v>1888</v>
      </c>
      <c r="R10636" t="s">
        <v>18508</v>
      </c>
      <c r="S10636" t="s">
        <v>270</v>
      </c>
      <c r="T10636" t="b">
        <v>1</v>
      </c>
    </row>
    <row r="10637" spans="1:20" x14ac:dyDescent="0.25">
      <c r="A10637" t="s">
        <v>259</v>
      </c>
      <c r="B10637" t="s">
        <v>260</v>
      </c>
      <c r="C10637" t="s">
        <v>294</v>
      </c>
      <c r="D10637" t="s">
        <v>1884</v>
      </c>
      <c r="E10637" t="s">
        <v>3828</v>
      </c>
      <c r="F10637" t="s">
        <v>11885</v>
      </c>
      <c r="G10637" t="s">
        <v>11886</v>
      </c>
      <c r="H10637">
        <v>0.10879999999999999</v>
      </c>
      <c r="I10637" t="s">
        <v>265</v>
      </c>
      <c r="J10637" t="s">
        <v>242</v>
      </c>
      <c r="K10637" t="s">
        <v>243</v>
      </c>
      <c r="L10637" t="s">
        <v>244</v>
      </c>
      <c r="M10637">
        <v>0</v>
      </c>
      <c r="N10637">
        <v>0.10879999999999999</v>
      </c>
      <c r="O10637" t="s">
        <v>290</v>
      </c>
      <c r="P10637" t="s">
        <v>18507</v>
      </c>
      <c r="Q10637" t="s">
        <v>1888</v>
      </c>
      <c r="R10637" t="s">
        <v>18508</v>
      </c>
      <c r="S10637" t="s">
        <v>270</v>
      </c>
      <c r="T10637" t="b">
        <v>1</v>
      </c>
    </row>
    <row r="10638" spans="1:20" x14ac:dyDescent="0.25">
      <c r="A10638" t="s">
        <v>236</v>
      </c>
      <c r="B10638" t="s">
        <v>236</v>
      </c>
      <c r="C10638" t="s">
        <v>237</v>
      </c>
      <c r="D10638" t="s">
        <v>314</v>
      </c>
      <c r="F10638" t="s">
        <v>808</v>
      </c>
      <c r="G10638" t="s">
        <v>1053</v>
      </c>
      <c r="H10638">
        <v>0</v>
      </c>
      <c r="I10638" t="s">
        <v>254</v>
      </c>
      <c r="J10638" t="s">
        <v>242</v>
      </c>
      <c r="K10638" t="s">
        <v>243</v>
      </c>
      <c r="L10638" t="s">
        <v>244</v>
      </c>
      <c r="M10638">
        <v>0</v>
      </c>
      <c r="N10638">
        <v>0</v>
      </c>
      <c r="O10638" t="s">
        <v>4331</v>
      </c>
      <c r="P10638" t="s">
        <v>7839</v>
      </c>
      <c r="Q10638" t="s">
        <v>318</v>
      </c>
      <c r="R10638" t="s">
        <v>812</v>
      </c>
      <c r="S10638" t="s">
        <v>249</v>
      </c>
      <c r="T10638" t="b">
        <v>0</v>
      </c>
    </row>
    <row r="10639" spans="1:20" x14ac:dyDescent="0.25">
      <c r="A10639" t="s">
        <v>236</v>
      </c>
      <c r="B10639" t="s">
        <v>236</v>
      </c>
      <c r="C10639" t="s">
        <v>336</v>
      </c>
      <c r="D10639" t="s">
        <v>3096</v>
      </c>
      <c r="E10639" t="s">
        <v>18509</v>
      </c>
      <c r="F10639" t="s">
        <v>18510</v>
      </c>
      <c r="G10639" t="s">
        <v>18511</v>
      </c>
      <c r="H10639">
        <v>204145</v>
      </c>
      <c r="I10639" t="s">
        <v>341</v>
      </c>
      <c r="J10639" t="s">
        <v>242</v>
      </c>
      <c r="K10639" t="s">
        <v>243</v>
      </c>
      <c r="L10639" t="s">
        <v>244</v>
      </c>
      <c r="M10639">
        <v>0</v>
      </c>
      <c r="N10639">
        <v>204145</v>
      </c>
      <c r="O10639" t="s">
        <v>316</v>
      </c>
      <c r="P10639" t="s">
        <v>5075</v>
      </c>
      <c r="Q10639" t="s">
        <v>3101</v>
      </c>
      <c r="R10639" t="s">
        <v>18512</v>
      </c>
      <c r="S10639" t="s">
        <v>249</v>
      </c>
      <c r="T10639" t="b">
        <v>0</v>
      </c>
    </row>
    <row r="10640" spans="1:20" x14ac:dyDescent="0.25">
      <c r="A10640" t="s">
        <v>236</v>
      </c>
      <c r="B10640" t="s">
        <v>236</v>
      </c>
      <c r="C10640" t="s">
        <v>336</v>
      </c>
      <c r="D10640" t="s">
        <v>3096</v>
      </c>
      <c r="E10640" t="s">
        <v>18509</v>
      </c>
      <c r="F10640" t="s">
        <v>18510</v>
      </c>
      <c r="G10640" t="s">
        <v>18511</v>
      </c>
      <c r="H10640">
        <v>486808</v>
      </c>
      <c r="I10640" t="s">
        <v>341</v>
      </c>
      <c r="J10640" t="s">
        <v>242</v>
      </c>
      <c r="K10640" t="s">
        <v>243</v>
      </c>
      <c r="L10640" t="s">
        <v>244</v>
      </c>
      <c r="M10640">
        <v>0</v>
      </c>
      <c r="N10640">
        <v>486808</v>
      </c>
      <c r="O10640" t="s">
        <v>316</v>
      </c>
      <c r="P10640" t="s">
        <v>5075</v>
      </c>
      <c r="Q10640" t="s">
        <v>3101</v>
      </c>
      <c r="R10640" t="s">
        <v>18513</v>
      </c>
      <c r="S10640" t="s">
        <v>249</v>
      </c>
      <c r="T10640" t="b">
        <v>0</v>
      </c>
    </row>
    <row r="10641" spans="1:20" x14ac:dyDescent="0.25">
      <c r="A10641" t="s">
        <v>236</v>
      </c>
      <c r="B10641" t="s">
        <v>236</v>
      </c>
      <c r="C10641" t="s">
        <v>237</v>
      </c>
      <c r="D10641" t="s">
        <v>238</v>
      </c>
      <c r="E10641" t="s">
        <v>251</v>
      </c>
      <c r="F10641" t="s">
        <v>479</v>
      </c>
      <c r="G10641" t="s">
        <v>6332</v>
      </c>
      <c r="H10641">
        <v>2.5000000000000001E-2</v>
      </c>
      <c r="I10641" t="s">
        <v>561</v>
      </c>
      <c r="J10641" t="s">
        <v>242</v>
      </c>
      <c r="K10641" t="s">
        <v>243</v>
      </c>
      <c r="L10641" t="s">
        <v>244</v>
      </c>
      <c r="M10641">
        <v>0</v>
      </c>
      <c r="N10641">
        <v>2.5000000000000001E-2</v>
      </c>
      <c r="O10641" t="s">
        <v>255</v>
      </c>
      <c r="P10641" t="s">
        <v>18514</v>
      </c>
      <c r="Q10641" t="s">
        <v>247</v>
      </c>
      <c r="R10641" t="s">
        <v>482</v>
      </c>
      <c r="S10641" t="s">
        <v>249</v>
      </c>
      <c r="T10641" t="b">
        <v>1</v>
      </c>
    </row>
    <row r="10642" spans="1:20" x14ac:dyDescent="0.25">
      <c r="A10642" t="s">
        <v>259</v>
      </c>
      <c r="B10642" t="s">
        <v>260</v>
      </c>
      <c r="C10642" t="s">
        <v>237</v>
      </c>
      <c r="D10642" t="s">
        <v>295</v>
      </c>
      <c r="E10642" t="s">
        <v>4464</v>
      </c>
      <c r="F10642" t="s">
        <v>14607</v>
      </c>
      <c r="G10642" t="s">
        <v>14607</v>
      </c>
      <c r="H10642">
        <v>26.687999999999999</v>
      </c>
      <c r="I10642" t="s">
        <v>265</v>
      </c>
      <c r="J10642" t="s">
        <v>242</v>
      </c>
      <c r="K10642" t="s">
        <v>243</v>
      </c>
      <c r="L10642" t="s">
        <v>244</v>
      </c>
      <c r="M10642">
        <v>0</v>
      </c>
      <c r="N10642">
        <v>26.687999999999999</v>
      </c>
      <c r="O10642" t="s">
        <v>721</v>
      </c>
      <c r="P10642" t="s">
        <v>5604</v>
      </c>
      <c r="Q10642" t="s">
        <v>300</v>
      </c>
      <c r="R10642" t="s">
        <v>18515</v>
      </c>
      <c r="S10642" t="s">
        <v>270</v>
      </c>
      <c r="T10642" t="b">
        <v>0</v>
      </c>
    </row>
    <row r="10643" spans="1:20" x14ac:dyDescent="0.25">
      <c r="A10643" t="s">
        <v>259</v>
      </c>
      <c r="B10643" t="s">
        <v>260</v>
      </c>
      <c r="C10643" t="s">
        <v>336</v>
      </c>
      <c r="D10643" t="s">
        <v>295</v>
      </c>
      <c r="E10643" t="s">
        <v>4464</v>
      </c>
      <c r="F10643" t="s">
        <v>14607</v>
      </c>
      <c r="G10643" t="s">
        <v>14607</v>
      </c>
      <c r="H10643">
        <v>134081</v>
      </c>
      <c r="I10643" t="s">
        <v>265</v>
      </c>
      <c r="J10643" t="s">
        <v>242</v>
      </c>
      <c r="K10643" t="s">
        <v>243</v>
      </c>
      <c r="L10643" t="s">
        <v>244</v>
      </c>
      <c r="M10643">
        <v>0</v>
      </c>
      <c r="N10643">
        <v>134081</v>
      </c>
      <c r="O10643" t="s">
        <v>5606</v>
      </c>
      <c r="P10643" t="s">
        <v>5604</v>
      </c>
      <c r="Q10643" t="s">
        <v>300</v>
      </c>
      <c r="R10643" t="s">
        <v>18516</v>
      </c>
      <c r="S10643" t="s">
        <v>270</v>
      </c>
      <c r="T10643" t="b">
        <v>0</v>
      </c>
    </row>
    <row r="10644" spans="1:20" x14ac:dyDescent="0.25">
      <c r="A10644" t="s">
        <v>259</v>
      </c>
      <c r="B10644" t="s">
        <v>260</v>
      </c>
      <c r="C10644" t="s">
        <v>336</v>
      </c>
      <c r="D10644" t="s">
        <v>295</v>
      </c>
      <c r="E10644" t="s">
        <v>4464</v>
      </c>
      <c r="F10644" t="s">
        <v>14607</v>
      </c>
      <c r="G10644" t="s">
        <v>14607</v>
      </c>
      <c r="H10644">
        <v>195683</v>
      </c>
      <c r="I10644" t="s">
        <v>265</v>
      </c>
      <c r="J10644" t="s">
        <v>242</v>
      </c>
      <c r="K10644" t="s">
        <v>243</v>
      </c>
      <c r="L10644" t="s">
        <v>244</v>
      </c>
      <c r="M10644">
        <v>0</v>
      </c>
      <c r="N10644">
        <v>195683</v>
      </c>
      <c r="O10644" t="s">
        <v>5606</v>
      </c>
      <c r="P10644" t="s">
        <v>5604</v>
      </c>
      <c r="Q10644" t="s">
        <v>300</v>
      </c>
      <c r="R10644" t="s">
        <v>18517</v>
      </c>
      <c r="S10644" t="s">
        <v>270</v>
      </c>
      <c r="T10644" t="b">
        <v>0</v>
      </c>
    </row>
    <row r="10645" spans="1:20" x14ac:dyDescent="0.25">
      <c r="A10645" t="s">
        <v>259</v>
      </c>
      <c r="B10645" t="s">
        <v>260</v>
      </c>
      <c r="C10645" t="s">
        <v>237</v>
      </c>
      <c r="D10645" t="s">
        <v>463</v>
      </c>
      <c r="E10645" t="s">
        <v>3472</v>
      </c>
      <c r="F10645" t="s">
        <v>3473</v>
      </c>
      <c r="G10645" t="s">
        <v>3474</v>
      </c>
      <c r="H10645">
        <v>0.61399999999999999</v>
      </c>
      <c r="I10645" t="s">
        <v>265</v>
      </c>
      <c r="J10645" t="s">
        <v>242</v>
      </c>
      <c r="K10645" t="s">
        <v>243</v>
      </c>
      <c r="L10645" t="s">
        <v>244</v>
      </c>
      <c r="M10645">
        <v>0</v>
      </c>
      <c r="N10645">
        <v>0.61399999999999999</v>
      </c>
      <c r="O10645" t="s">
        <v>324</v>
      </c>
      <c r="P10645" t="s">
        <v>4816</v>
      </c>
      <c r="Q10645" t="s">
        <v>468</v>
      </c>
      <c r="R10645" t="s">
        <v>18518</v>
      </c>
      <c r="S10645" t="s">
        <v>270</v>
      </c>
      <c r="T10645" t="b">
        <v>1</v>
      </c>
    </row>
    <row r="10646" spans="1:20" x14ac:dyDescent="0.25">
      <c r="A10646" t="s">
        <v>259</v>
      </c>
      <c r="B10646" t="s">
        <v>260</v>
      </c>
      <c r="C10646" t="s">
        <v>237</v>
      </c>
      <c r="D10646" t="s">
        <v>2640</v>
      </c>
      <c r="E10646" t="s">
        <v>4856</v>
      </c>
      <c r="F10646" t="s">
        <v>18519</v>
      </c>
      <c r="G10646" t="s">
        <v>18520</v>
      </c>
      <c r="H10646">
        <v>1.085</v>
      </c>
      <c r="I10646" t="s">
        <v>265</v>
      </c>
      <c r="J10646" t="s">
        <v>242</v>
      </c>
      <c r="K10646" t="s">
        <v>243</v>
      </c>
      <c r="L10646" t="s">
        <v>244</v>
      </c>
      <c r="M10646">
        <v>0</v>
      </c>
      <c r="N10646">
        <v>1.085</v>
      </c>
      <c r="O10646" t="s">
        <v>266</v>
      </c>
      <c r="P10646" t="s">
        <v>18521</v>
      </c>
      <c r="Q10646" t="s">
        <v>2644</v>
      </c>
      <c r="R10646" t="s">
        <v>18522</v>
      </c>
      <c r="S10646" t="s">
        <v>270</v>
      </c>
      <c r="T10646" t="b">
        <v>1</v>
      </c>
    </row>
    <row r="10647" spans="1:20" x14ac:dyDescent="0.25">
      <c r="A10647" t="s">
        <v>259</v>
      </c>
      <c r="B10647" t="s">
        <v>260</v>
      </c>
      <c r="C10647" t="s">
        <v>237</v>
      </c>
      <c r="D10647" t="s">
        <v>2690</v>
      </c>
      <c r="E10647" t="s">
        <v>3986</v>
      </c>
      <c r="F10647" t="s">
        <v>3986</v>
      </c>
      <c r="G10647" t="s">
        <v>14089</v>
      </c>
      <c r="H10647">
        <v>2.7040000000000002</v>
      </c>
      <c r="I10647" t="s">
        <v>265</v>
      </c>
      <c r="J10647" t="s">
        <v>242</v>
      </c>
      <c r="K10647" t="s">
        <v>243</v>
      </c>
      <c r="L10647" t="s">
        <v>244</v>
      </c>
      <c r="M10647">
        <v>0</v>
      </c>
      <c r="N10647">
        <v>2.7040000000000002</v>
      </c>
      <c r="O10647" t="s">
        <v>310</v>
      </c>
      <c r="P10647" t="s">
        <v>18523</v>
      </c>
      <c r="Q10647" t="s">
        <v>2694</v>
      </c>
      <c r="R10647" t="s">
        <v>18524</v>
      </c>
      <c r="S10647" t="s">
        <v>270</v>
      </c>
      <c r="T10647" t="b">
        <v>1</v>
      </c>
    </row>
    <row r="10648" spans="1:20" x14ac:dyDescent="0.25">
      <c r="A10648" t="s">
        <v>259</v>
      </c>
      <c r="B10648" t="s">
        <v>260</v>
      </c>
      <c r="C10648" t="s">
        <v>294</v>
      </c>
      <c r="D10648" t="s">
        <v>2690</v>
      </c>
      <c r="E10648" t="s">
        <v>3986</v>
      </c>
      <c r="F10648" t="s">
        <v>3986</v>
      </c>
      <c r="G10648" t="s">
        <v>14089</v>
      </c>
      <c r="H10648">
        <v>1.232</v>
      </c>
      <c r="I10648" t="s">
        <v>265</v>
      </c>
      <c r="J10648" t="s">
        <v>242</v>
      </c>
      <c r="K10648" t="s">
        <v>243</v>
      </c>
      <c r="L10648" t="s">
        <v>244</v>
      </c>
      <c r="M10648">
        <v>0</v>
      </c>
      <c r="N10648">
        <v>1.232</v>
      </c>
      <c r="O10648" t="s">
        <v>310</v>
      </c>
      <c r="P10648" t="s">
        <v>18523</v>
      </c>
      <c r="Q10648" t="s">
        <v>2694</v>
      </c>
      <c r="R10648" t="s">
        <v>18524</v>
      </c>
      <c r="S10648" t="s">
        <v>270</v>
      </c>
      <c r="T10648" t="b">
        <v>1</v>
      </c>
    </row>
    <row r="10649" spans="1:20" x14ac:dyDescent="0.25">
      <c r="A10649" t="s">
        <v>236</v>
      </c>
      <c r="B10649" t="s">
        <v>236</v>
      </c>
      <c r="C10649" t="s">
        <v>237</v>
      </c>
      <c r="D10649" t="s">
        <v>314</v>
      </c>
      <c r="F10649" t="s">
        <v>925</v>
      </c>
      <c r="G10649" t="s">
        <v>4896</v>
      </c>
      <c r="H10649">
        <v>5</v>
      </c>
      <c r="I10649" t="s">
        <v>254</v>
      </c>
      <c r="J10649" t="s">
        <v>242</v>
      </c>
      <c r="K10649" t="s">
        <v>243</v>
      </c>
      <c r="L10649" t="s">
        <v>244</v>
      </c>
      <c r="M10649">
        <v>0</v>
      </c>
      <c r="N10649">
        <v>5</v>
      </c>
      <c r="O10649" t="s">
        <v>569</v>
      </c>
      <c r="P10649" t="s">
        <v>7554</v>
      </c>
      <c r="Q10649" t="s">
        <v>318</v>
      </c>
      <c r="R10649" t="s">
        <v>1046</v>
      </c>
      <c r="S10649" t="s">
        <v>249</v>
      </c>
      <c r="T10649" t="b">
        <v>1</v>
      </c>
    </row>
    <row r="10650" spans="1:20" x14ac:dyDescent="0.25">
      <c r="A10650" t="s">
        <v>259</v>
      </c>
      <c r="B10650" t="s">
        <v>260</v>
      </c>
      <c r="C10650" t="s">
        <v>237</v>
      </c>
      <c r="D10650" t="s">
        <v>4238</v>
      </c>
      <c r="E10650" t="s">
        <v>8810</v>
      </c>
      <c r="F10650" t="s">
        <v>13696</v>
      </c>
      <c r="G10650" t="s">
        <v>13696</v>
      </c>
      <c r="H10650">
        <v>1.0840000000000001</v>
      </c>
      <c r="I10650" t="s">
        <v>265</v>
      </c>
      <c r="J10650" t="s">
        <v>242</v>
      </c>
      <c r="K10650" t="s">
        <v>243</v>
      </c>
      <c r="L10650" t="s">
        <v>244</v>
      </c>
      <c r="M10650">
        <v>0</v>
      </c>
      <c r="N10650">
        <v>1.0840000000000001</v>
      </c>
      <c r="O10650" t="s">
        <v>3404</v>
      </c>
      <c r="P10650" t="s">
        <v>18525</v>
      </c>
      <c r="Q10650" t="s">
        <v>4242</v>
      </c>
      <c r="R10650" t="s">
        <v>18526</v>
      </c>
      <c r="S10650" t="s">
        <v>270</v>
      </c>
      <c r="T10650" t="b">
        <v>1</v>
      </c>
    </row>
    <row r="10651" spans="1:20" x14ac:dyDescent="0.25">
      <c r="A10651" t="s">
        <v>259</v>
      </c>
      <c r="B10651" t="s">
        <v>260</v>
      </c>
      <c r="C10651" t="s">
        <v>294</v>
      </c>
      <c r="D10651" t="s">
        <v>4238</v>
      </c>
      <c r="E10651" t="s">
        <v>8810</v>
      </c>
      <c r="F10651" t="s">
        <v>13696</v>
      </c>
      <c r="G10651" t="s">
        <v>13696</v>
      </c>
      <c r="H10651">
        <v>0.9</v>
      </c>
      <c r="I10651" t="s">
        <v>265</v>
      </c>
      <c r="J10651" t="s">
        <v>242</v>
      </c>
      <c r="K10651" t="s">
        <v>243</v>
      </c>
      <c r="L10651" t="s">
        <v>244</v>
      </c>
      <c r="M10651">
        <v>0</v>
      </c>
      <c r="N10651">
        <v>0.9</v>
      </c>
      <c r="O10651" t="s">
        <v>3404</v>
      </c>
      <c r="P10651" t="s">
        <v>18525</v>
      </c>
      <c r="Q10651" t="s">
        <v>4242</v>
      </c>
      <c r="R10651" t="s">
        <v>18526</v>
      </c>
      <c r="S10651" t="s">
        <v>270</v>
      </c>
      <c r="T10651" t="b">
        <v>1</v>
      </c>
    </row>
    <row r="10652" spans="1:20" x14ac:dyDescent="0.25">
      <c r="A10652" t="s">
        <v>259</v>
      </c>
      <c r="B10652" t="s">
        <v>260</v>
      </c>
      <c r="C10652" t="s">
        <v>237</v>
      </c>
      <c r="D10652" t="s">
        <v>2468</v>
      </c>
      <c r="E10652" t="s">
        <v>963</v>
      </c>
      <c r="F10652" t="s">
        <v>5655</v>
      </c>
      <c r="G10652" t="s">
        <v>5656</v>
      </c>
      <c r="H10652">
        <v>0.45973700000000001</v>
      </c>
      <c r="I10652" t="s">
        <v>265</v>
      </c>
      <c r="J10652" t="s">
        <v>242</v>
      </c>
      <c r="K10652" t="s">
        <v>243</v>
      </c>
      <c r="L10652" t="s">
        <v>244</v>
      </c>
      <c r="M10652">
        <v>0</v>
      </c>
      <c r="N10652">
        <v>0.45973700000000001</v>
      </c>
      <c r="O10652" t="s">
        <v>372</v>
      </c>
      <c r="P10652" t="s">
        <v>18527</v>
      </c>
      <c r="Q10652" t="s">
        <v>2473</v>
      </c>
      <c r="R10652" t="s">
        <v>18528</v>
      </c>
      <c r="S10652" t="s">
        <v>270</v>
      </c>
      <c r="T10652" t="b">
        <v>1</v>
      </c>
    </row>
    <row r="10653" spans="1:20" x14ac:dyDescent="0.25">
      <c r="A10653" t="s">
        <v>259</v>
      </c>
      <c r="B10653" t="s">
        <v>260</v>
      </c>
      <c r="C10653" t="s">
        <v>294</v>
      </c>
      <c r="D10653" t="s">
        <v>2468</v>
      </c>
      <c r="E10653" t="s">
        <v>963</v>
      </c>
      <c r="F10653" t="s">
        <v>5655</v>
      </c>
      <c r="G10653" t="s">
        <v>5656</v>
      </c>
      <c r="H10653">
        <v>0.27001700000000001</v>
      </c>
      <c r="I10653" t="s">
        <v>265</v>
      </c>
      <c r="J10653" t="s">
        <v>242</v>
      </c>
      <c r="K10653" t="s">
        <v>243</v>
      </c>
      <c r="L10653" t="s">
        <v>244</v>
      </c>
      <c r="M10653">
        <v>0</v>
      </c>
      <c r="N10653">
        <v>0.27001700000000001</v>
      </c>
      <c r="O10653" t="s">
        <v>372</v>
      </c>
      <c r="P10653" t="s">
        <v>18527</v>
      </c>
      <c r="Q10653" t="s">
        <v>2473</v>
      </c>
      <c r="R10653" t="s">
        <v>18528</v>
      </c>
      <c r="S10653" t="s">
        <v>270</v>
      </c>
      <c r="T10653" t="b">
        <v>1</v>
      </c>
    </row>
    <row r="10654" spans="1:20" x14ac:dyDescent="0.25">
      <c r="A10654" t="s">
        <v>259</v>
      </c>
      <c r="B10654" t="s">
        <v>260</v>
      </c>
      <c r="C10654" t="s">
        <v>237</v>
      </c>
      <c r="D10654" t="s">
        <v>943</v>
      </c>
      <c r="E10654" t="s">
        <v>944</v>
      </c>
      <c r="F10654" t="s">
        <v>4705</v>
      </c>
      <c r="G10654" t="s">
        <v>4705</v>
      </c>
      <c r="H10654">
        <v>11.991</v>
      </c>
      <c r="I10654" t="s">
        <v>265</v>
      </c>
      <c r="J10654" t="s">
        <v>242</v>
      </c>
      <c r="K10654" t="s">
        <v>243</v>
      </c>
      <c r="L10654" t="s">
        <v>244</v>
      </c>
      <c r="M10654">
        <v>0</v>
      </c>
      <c r="N10654">
        <v>11.991</v>
      </c>
      <c r="O10654" t="s">
        <v>324</v>
      </c>
      <c r="P10654" t="s">
        <v>18529</v>
      </c>
      <c r="Q10654" t="s">
        <v>947</v>
      </c>
      <c r="R10654" t="s">
        <v>18530</v>
      </c>
      <c r="S10654" t="s">
        <v>270</v>
      </c>
      <c r="T10654" t="b">
        <v>1</v>
      </c>
    </row>
    <row r="10655" spans="1:20" x14ac:dyDescent="0.25">
      <c r="A10655" t="s">
        <v>259</v>
      </c>
      <c r="B10655" t="s">
        <v>260</v>
      </c>
      <c r="C10655" t="s">
        <v>294</v>
      </c>
      <c r="D10655" t="s">
        <v>943</v>
      </c>
      <c r="E10655" t="s">
        <v>944</v>
      </c>
      <c r="F10655" t="s">
        <v>4705</v>
      </c>
      <c r="G10655" t="s">
        <v>4705</v>
      </c>
      <c r="H10655">
        <v>7.2069999999999999</v>
      </c>
      <c r="I10655" t="s">
        <v>265</v>
      </c>
      <c r="J10655" t="s">
        <v>242</v>
      </c>
      <c r="K10655" t="s">
        <v>243</v>
      </c>
      <c r="L10655" t="s">
        <v>244</v>
      </c>
      <c r="M10655">
        <v>0</v>
      </c>
      <c r="N10655">
        <v>7.2069999999999999</v>
      </c>
      <c r="O10655" t="s">
        <v>324</v>
      </c>
      <c r="P10655" t="s">
        <v>18529</v>
      </c>
      <c r="Q10655" t="s">
        <v>947</v>
      </c>
      <c r="R10655" t="s">
        <v>18530</v>
      </c>
      <c r="S10655" t="s">
        <v>270</v>
      </c>
      <c r="T10655" t="b">
        <v>1</v>
      </c>
    </row>
    <row r="10656" spans="1:20" x14ac:dyDescent="0.25">
      <c r="A10656" t="s">
        <v>259</v>
      </c>
      <c r="B10656" t="s">
        <v>1086</v>
      </c>
      <c r="C10656" t="s">
        <v>237</v>
      </c>
      <c r="D10656" t="s">
        <v>1087</v>
      </c>
      <c r="E10656" t="s">
        <v>18531</v>
      </c>
      <c r="F10656" t="s">
        <v>18532</v>
      </c>
      <c r="G10656" t="s">
        <v>18533</v>
      </c>
      <c r="H10656">
        <v>478.59</v>
      </c>
      <c r="I10656" t="s">
        <v>265</v>
      </c>
      <c r="J10656" t="s">
        <v>242</v>
      </c>
      <c r="K10656" t="s">
        <v>243</v>
      </c>
      <c r="L10656" t="s">
        <v>244</v>
      </c>
      <c r="M10656">
        <v>0</v>
      </c>
      <c r="N10656">
        <v>478.59</v>
      </c>
      <c r="O10656" t="s">
        <v>2720</v>
      </c>
      <c r="P10656" t="s">
        <v>18534</v>
      </c>
      <c r="Q10656" t="s">
        <v>1092</v>
      </c>
      <c r="R10656" t="s">
        <v>18535</v>
      </c>
      <c r="S10656" t="s">
        <v>1094</v>
      </c>
      <c r="T10656" t="b">
        <v>1</v>
      </c>
    </row>
    <row r="10657" spans="1:20" x14ac:dyDescent="0.25">
      <c r="A10657" t="s">
        <v>259</v>
      </c>
      <c r="B10657" t="s">
        <v>1086</v>
      </c>
      <c r="C10657" t="s">
        <v>336</v>
      </c>
      <c r="D10657" t="s">
        <v>1087</v>
      </c>
      <c r="E10657" t="s">
        <v>18531</v>
      </c>
      <c r="F10657" t="s">
        <v>18532</v>
      </c>
      <c r="G10657" t="s">
        <v>18533</v>
      </c>
      <c r="H10657">
        <v>1676963</v>
      </c>
      <c r="I10657" t="s">
        <v>265</v>
      </c>
      <c r="J10657" t="s">
        <v>242</v>
      </c>
      <c r="K10657" t="s">
        <v>243</v>
      </c>
      <c r="L10657" t="s">
        <v>244</v>
      </c>
      <c r="M10657">
        <v>0</v>
      </c>
      <c r="N10657">
        <v>1676963</v>
      </c>
      <c r="O10657" t="s">
        <v>2720</v>
      </c>
      <c r="P10657" t="s">
        <v>18534</v>
      </c>
      <c r="Q10657" t="s">
        <v>1092</v>
      </c>
      <c r="R10657" t="s">
        <v>18536</v>
      </c>
      <c r="S10657" t="s">
        <v>1094</v>
      </c>
      <c r="T10657" t="b">
        <v>1</v>
      </c>
    </row>
    <row r="10658" spans="1:20" x14ac:dyDescent="0.25">
      <c r="A10658" t="s">
        <v>259</v>
      </c>
      <c r="B10658" t="s">
        <v>1086</v>
      </c>
      <c r="C10658" t="s">
        <v>336</v>
      </c>
      <c r="D10658" t="s">
        <v>1087</v>
      </c>
      <c r="E10658" t="s">
        <v>18531</v>
      </c>
      <c r="F10658" t="s">
        <v>18532</v>
      </c>
      <c r="G10658" t="s">
        <v>18533</v>
      </c>
      <c r="H10658">
        <v>2515444</v>
      </c>
      <c r="I10658" t="s">
        <v>265</v>
      </c>
      <c r="J10658" t="s">
        <v>242</v>
      </c>
      <c r="K10658" t="s">
        <v>243</v>
      </c>
      <c r="L10658" t="s">
        <v>244</v>
      </c>
      <c r="M10658">
        <v>0</v>
      </c>
      <c r="N10658">
        <v>2515444</v>
      </c>
      <c r="O10658" t="s">
        <v>2720</v>
      </c>
      <c r="P10658" t="s">
        <v>18534</v>
      </c>
      <c r="Q10658" t="s">
        <v>1092</v>
      </c>
      <c r="R10658" t="s">
        <v>18537</v>
      </c>
      <c r="S10658" t="s">
        <v>1094</v>
      </c>
      <c r="T10658" t="b">
        <v>1</v>
      </c>
    </row>
    <row r="10659" spans="1:20" x14ac:dyDescent="0.25">
      <c r="A10659" t="s">
        <v>259</v>
      </c>
      <c r="B10659" t="s">
        <v>260</v>
      </c>
      <c r="C10659" t="s">
        <v>237</v>
      </c>
      <c r="D10659" t="s">
        <v>320</v>
      </c>
      <c r="E10659" t="s">
        <v>5227</v>
      </c>
      <c r="F10659" t="s">
        <v>9704</v>
      </c>
      <c r="G10659" t="s">
        <v>9705</v>
      </c>
      <c r="H10659">
        <v>0.60499999999999998</v>
      </c>
      <c r="I10659" t="s">
        <v>265</v>
      </c>
      <c r="J10659" t="s">
        <v>242</v>
      </c>
      <c r="K10659" t="s">
        <v>243</v>
      </c>
      <c r="L10659" t="s">
        <v>244</v>
      </c>
      <c r="M10659">
        <v>0</v>
      </c>
      <c r="N10659">
        <v>0.60499999999999998</v>
      </c>
      <c r="O10659" t="s">
        <v>324</v>
      </c>
      <c r="P10659" t="s">
        <v>18538</v>
      </c>
      <c r="Q10659" t="s">
        <v>326</v>
      </c>
      <c r="R10659" t="s">
        <v>18539</v>
      </c>
      <c r="S10659" t="s">
        <v>270</v>
      </c>
      <c r="T10659" t="b">
        <v>1</v>
      </c>
    </row>
    <row r="10660" spans="1:20" x14ac:dyDescent="0.25">
      <c r="A10660" t="s">
        <v>259</v>
      </c>
      <c r="B10660" t="s">
        <v>260</v>
      </c>
      <c r="C10660" t="s">
        <v>237</v>
      </c>
      <c r="D10660" t="s">
        <v>1025</v>
      </c>
      <c r="E10660" t="s">
        <v>6785</v>
      </c>
      <c r="F10660" t="s">
        <v>6785</v>
      </c>
      <c r="G10660" t="s">
        <v>10691</v>
      </c>
      <c r="H10660">
        <v>1.6</v>
      </c>
      <c r="I10660" t="s">
        <v>265</v>
      </c>
      <c r="J10660" t="s">
        <v>242</v>
      </c>
      <c r="K10660" t="s">
        <v>243</v>
      </c>
      <c r="L10660" t="s">
        <v>244</v>
      </c>
      <c r="M10660">
        <v>0</v>
      </c>
      <c r="N10660">
        <v>1.6</v>
      </c>
      <c r="O10660" t="s">
        <v>660</v>
      </c>
      <c r="P10660" t="s">
        <v>18540</v>
      </c>
      <c r="Q10660" t="s">
        <v>1029</v>
      </c>
      <c r="R10660" t="s">
        <v>18541</v>
      </c>
      <c r="S10660" t="s">
        <v>270</v>
      </c>
      <c r="T10660" t="b">
        <v>1</v>
      </c>
    </row>
    <row r="10661" spans="1:20" x14ac:dyDescent="0.25">
      <c r="A10661" t="s">
        <v>259</v>
      </c>
      <c r="B10661" t="s">
        <v>260</v>
      </c>
      <c r="C10661" t="s">
        <v>336</v>
      </c>
      <c r="D10661" t="s">
        <v>1025</v>
      </c>
      <c r="E10661" t="s">
        <v>6785</v>
      </c>
      <c r="F10661" t="s">
        <v>6785</v>
      </c>
      <c r="G10661" t="s">
        <v>10691</v>
      </c>
      <c r="H10661">
        <v>8970</v>
      </c>
      <c r="I10661" t="s">
        <v>265</v>
      </c>
      <c r="J10661" t="s">
        <v>242</v>
      </c>
      <c r="K10661" t="s">
        <v>243</v>
      </c>
      <c r="L10661" t="s">
        <v>244</v>
      </c>
      <c r="M10661">
        <v>0</v>
      </c>
      <c r="N10661">
        <v>8970</v>
      </c>
      <c r="O10661" t="s">
        <v>660</v>
      </c>
      <c r="P10661" t="s">
        <v>18540</v>
      </c>
      <c r="Q10661" t="s">
        <v>1029</v>
      </c>
      <c r="R10661" t="s">
        <v>18542</v>
      </c>
      <c r="S10661" t="s">
        <v>270</v>
      </c>
      <c r="T10661" t="b">
        <v>1</v>
      </c>
    </row>
    <row r="10662" spans="1:20" x14ac:dyDescent="0.25">
      <c r="A10662" t="s">
        <v>259</v>
      </c>
      <c r="B10662" t="s">
        <v>260</v>
      </c>
      <c r="C10662" t="s">
        <v>336</v>
      </c>
      <c r="D10662" t="s">
        <v>1025</v>
      </c>
      <c r="E10662" t="s">
        <v>6785</v>
      </c>
      <c r="F10662" t="s">
        <v>6785</v>
      </c>
      <c r="G10662" t="s">
        <v>10691</v>
      </c>
      <c r="H10662">
        <v>18501</v>
      </c>
      <c r="I10662" t="s">
        <v>265</v>
      </c>
      <c r="J10662" t="s">
        <v>242</v>
      </c>
      <c r="K10662" t="s">
        <v>243</v>
      </c>
      <c r="L10662" t="s">
        <v>244</v>
      </c>
      <c r="M10662">
        <v>0</v>
      </c>
      <c r="N10662">
        <v>18501</v>
      </c>
      <c r="O10662" t="s">
        <v>660</v>
      </c>
      <c r="P10662" t="s">
        <v>18540</v>
      </c>
      <c r="Q10662" t="s">
        <v>1029</v>
      </c>
      <c r="R10662" t="s">
        <v>18543</v>
      </c>
      <c r="S10662" t="s">
        <v>270</v>
      </c>
      <c r="T10662" t="b">
        <v>1</v>
      </c>
    </row>
    <row r="10663" spans="1:20" x14ac:dyDescent="0.25">
      <c r="A10663" t="s">
        <v>259</v>
      </c>
      <c r="B10663" t="s">
        <v>260</v>
      </c>
      <c r="C10663" t="s">
        <v>237</v>
      </c>
      <c r="D10663" t="s">
        <v>412</v>
      </c>
      <c r="E10663" t="s">
        <v>1516</v>
      </c>
      <c r="F10663" t="s">
        <v>3881</v>
      </c>
      <c r="G10663" t="s">
        <v>3881</v>
      </c>
      <c r="H10663">
        <v>0.89200000000000002</v>
      </c>
      <c r="I10663" t="s">
        <v>265</v>
      </c>
      <c r="J10663" t="s">
        <v>242</v>
      </c>
      <c r="K10663" t="s">
        <v>243</v>
      </c>
      <c r="L10663" t="s">
        <v>244</v>
      </c>
      <c r="M10663">
        <v>0</v>
      </c>
      <c r="N10663">
        <v>0.89200000000000002</v>
      </c>
      <c r="O10663" t="s">
        <v>372</v>
      </c>
      <c r="P10663" t="s">
        <v>18544</v>
      </c>
      <c r="Q10663" t="s">
        <v>416</v>
      </c>
      <c r="R10663" t="s">
        <v>18545</v>
      </c>
      <c r="S10663" t="s">
        <v>270</v>
      </c>
      <c r="T10663" t="b">
        <v>1</v>
      </c>
    </row>
    <row r="10664" spans="1:20" x14ac:dyDescent="0.25">
      <c r="A10664" t="s">
        <v>259</v>
      </c>
      <c r="B10664" t="s">
        <v>382</v>
      </c>
      <c r="C10664" t="s">
        <v>237</v>
      </c>
      <c r="D10664" t="s">
        <v>3015</v>
      </c>
      <c r="E10664" t="s">
        <v>7143</v>
      </c>
      <c r="F10664" t="s">
        <v>10669</v>
      </c>
      <c r="G10664" t="s">
        <v>10669</v>
      </c>
      <c r="H10664">
        <v>1.984</v>
      </c>
      <c r="I10664" t="s">
        <v>265</v>
      </c>
      <c r="J10664" t="s">
        <v>242</v>
      </c>
      <c r="K10664" t="s">
        <v>243</v>
      </c>
      <c r="L10664" t="s">
        <v>244</v>
      </c>
      <c r="M10664">
        <v>0</v>
      </c>
      <c r="N10664">
        <v>1.984</v>
      </c>
      <c r="O10664" t="s">
        <v>324</v>
      </c>
      <c r="P10664" t="s">
        <v>18546</v>
      </c>
      <c r="Q10664" t="s">
        <v>3019</v>
      </c>
      <c r="R10664" t="s">
        <v>18547</v>
      </c>
      <c r="S10664" t="s">
        <v>390</v>
      </c>
      <c r="T10664" t="b">
        <v>1</v>
      </c>
    </row>
    <row r="10665" spans="1:20" x14ac:dyDescent="0.25">
      <c r="A10665" t="s">
        <v>259</v>
      </c>
      <c r="B10665" t="s">
        <v>382</v>
      </c>
      <c r="C10665" t="s">
        <v>294</v>
      </c>
      <c r="D10665" t="s">
        <v>3015</v>
      </c>
      <c r="E10665" t="s">
        <v>7143</v>
      </c>
      <c r="F10665" t="s">
        <v>10669</v>
      </c>
      <c r="G10665" t="s">
        <v>10669</v>
      </c>
      <c r="H10665">
        <v>1.248</v>
      </c>
      <c r="I10665" t="s">
        <v>265</v>
      </c>
      <c r="J10665" t="s">
        <v>242</v>
      </c>
      <c r="K10665" t="s">
        <v>243</v>
      </c>
      <c r="L10665" t="s">
        <v>244</v>
      </c>
      <c r="M10665">
        <v>0</v>
      </c>
      <c r="N10665">
        <v>1.248</v>
      </c>
      <c r="O10665" t="s">
        <v>324</v>
      </c>
      <c r="P10665" t="s">
        <v>18546</v>
      </c>
      <c r="Q10665" t="s">
        <v>3019</v>
      </c>
      <c r="R10665" t="s">
        <v>18547</v>
      </c>
      <c r="S10665" t="s">
        <v>390</v>
      </c>
      <c r="T10665" t="b">
        <v>1</v>
      </c>
    </row>
    <row r="10666" spans="1:20" x14ac:dyDescent="0.25">
      <c r="A10666" t="s">
        <v>259</v>
      </c>
      <c r="B10666" t="s">
        <v>260</v>
      </c>
      <c r="C10666" t="s">
        <v>237</v>
      </c>
      <c r="D10666" t="s">
        <v>1375</v>
      </c>
      <c r="E10666" t="s">
        <v>6158</v>
      </c>
      <c r="F10666" t="s">
        <v>8080</v>
      </c>
      <c r="G10666" t="s">
        <v>8080</v>
      </c>
      <c r="H10666">
        <v>0.91200000000000003</v>
      </c>
      <c r="I10666" t="s">
        <v>265</v>
      </c>
      <c r="J10666" t="s">
        <v>242</v>
      </c>
      <c r="K10666" t="s">
        <v>243</v>
      </c>
      <c r="L10666" t="s">
        <v>244</v>
      </c>
      <c r="M10666">
        <v>0</v>
      </c>
      <c r="N10666">
        <v>0.91200000000000003</v>
      </c>
      <c r="O10666" t="s">
        <v>372</v>
      </c>
      <c r="P10666" t="s">
        <v>18548</v>
      </c>
      <c r="Q10666" t="s">
        <v>1380</v>
      </c>
      <c r="R10666" t="s">
        <v>18549</v>
      </c>
      <c r="S10666" t="s">
        <v>270</v>
      </c>
      <c r="T10666" t="b">
        <v>1</v>
      </c>
    </row>
    <row r="10667" spans="1:20" x14ac:dyDescent="0.25">
      <c r="A10667" t="s">
        <v>259</v>
      </c>
      <c r="B10667" t="s">
        <v>260</v>
      </c>
      <c r="C10667" t="s">
        <v>294</v>
      </c>
      <c r="D10667" t="s">
        <v>1375</v>
      </c>
      <c r="E10667" t="s">
        <v>6158</v>
      </c>
      <c r="F10667" t="s">
        <v>8080</v>
      </c>
      <c r="G10667" t="s">
        <v>8080</v>
      </c>
      <c r="H10667">
        <v>0.36</v>
      </c>
      <c r="I10667" t="s">
        <v>265</v>
      </c>
      <c r="J10667" t="s">
        <v>242</v>
      </c>
      <c r="K10667" t="s">
        <v>243</v>
      </c>
      <c r="L10667" t="s">
        <v>244</v>
      </c>
      <c r="M10667">
        <v>0</v>
      </c>
      <c r="N10667">
        <v>0.36</v>
      </c>
      <c r="O10667" t="s">
        <v>266</v>
      </c>
      <c r="P10667" t="s">
        <v>18548</v>
      </c>
      <c r="Q10667" t="s">
        <v>1380</v>
      </c>
      <c r="R10667" t="s">
        <v>18549</v>
      </c>
      <c r="S10667" t="s">
        <v>270</v>
      </c>
      <c r="T10667" t="b">
        <v>1</v>
      </c>
    </row>
    <row r="10668" spans="1:20" x14ac:dyDescent="0.25">
      <c r="A10668" t="s">
        <v>259</v>
      </c>
      <c r="B10668" t="s">
        <v>6601</v>
      </c>
      <c r="C10668" t="s">
        <v>237</v>
      </c>
      <c r="D10668" t="s">
        <v>6602</v>
      </c>
      <c r="E10668" t="s">
        <v>13946</v>
      </c>
      <c r="F10668" t="s">
        <v>1368</v>
      </c>
      <c r="G10668" t="s">
        <v>1368</v>
      </c>
      <c r="H10668">
        <v>333.25</v>
      </c>
      <c r="I10668" t="s">
        <v>6605</v>
      </c>
      <c r="J10668" t="s">
        <v>242</v>
      </c>
      <c r="K10668" t="s">
        <v>243</v>
      </c>
      <c r="L10668" t="s">
        <v>244</v>
      </c>
      <c r="M10668">
        <v>0</v>
      </c>
      <c r="N10668">
        <v>333.25</v>
      </c>
      <c r="O10668" t="s">
        <v>446</v>
      </c>
      <c r="P10668" t="s">
        <v>18550</v>
      </c>
      <c r="Q10668" t="s">
        <v>6607</v>
      </c>
      <c r="R10668" t="s">
        <v>18551</v>
      </c>
      <c r="S10668" t="s">
        <v>6609</v>
      </c>
      <c r="T10668" t="b">
        <v>1</v>
      </c>
    </row>
    <row r="10669" spans="1:20" x14ac:dyDescent="0.25">
      <c r="A10669" t="s">
        <v>259</v>
      </c>
      <c r="B10669" t="s">
        <v>260</v>
      </c>
      <c r="C10669" t="s">
        <v>237</v>
      </c>
      <c r="D10669" t="s">
        <v>1930</v>
      </c>
      <c r="E10669" t="s">
        <v>17804</v>
      </c>
      <c r="F10669" t="s">
        <v>17805</v>
      </c>
      <c r="G10669" t="s">
        <v>17805</v>
      </c>
      <c r="H10669">
        <v>1.04E-2</v>
      </c>
      <c r="I10669" t="s">
        <v>265</v>
      </c>
      <c r="J10669" t="s">
        <v>242</v>
      </c>
      <c r="K10669" t="s">
        <v>243</v>
      </c>
      <c r="L10669" t="s">
        <v>244</v>
      </c>
      <c r="M10669">
        <v>0</v>
      </c>
      <c r="N10669">
        <v>1.04E-2</v>
      </c>
      <c r="O10669" t="s">
        <v>324</v>
      </c>
      <c r="P10669" t="s">
        <v>18552</v>
      </c>
      <c r="Q10669" t="s">
        <v>1934</v>
      </c>
      <c r="R10669" t="s">
        <v>18553</v>
      </c>
      <c r="S10669" t="s">
        <v>270</v>
      </c>
      <c r="T10669" t="b">
        <v>1</v>
      </c>
    </row>
    <row r="10670" spans="1:20" x14ac:dyDescent="0.25">
      <c r="A10670" t="s">
        <v>259</v>
      </c>
      <c r="B10670" t="s">
        <v>260</v>
      </c>
      <c r="C10670" t="s">
        <v>336</v>
      </c>
      <c r="D10670" t="s">
        <v>1930</v>
      </c>
      <c r="E10670" t="s">
        <v>17804</v>
      </c>
      <c r="F10670" t="s">
        <v>17805</v>
      </c>
      <c r="G10670" t="s">
        <v>17805</v>
      </c>
      <c r="H10670">
        <v>53</v>
      </c>
      <c r="I10670" t="s">
        <v>265</v>
      </c>
      <c r="J10670" t="s">
        <v>242</v>
      </c>
      <c r="K10670" t="s">
        <v>243</v>
      </c>
      <c r="L10670" t="s">
        <v>244</v>
      </c>
      <c r="M10670">
        <v>0</v>
      </c>
      <c r="N10670">
        <v>53</v>
      </c>
      <c r="O10670" t="s">
        <v>1313</v>
      </c>
      <c r="P10670" t="s">
        <v>18552</v>
      </c>
      <c r="Q10670" t="s">
        <v>1934</v>
      </c>
      <c r="R10670" t="s">
        <v>18554</v>
      </c>
      <c r="S10670" t="s">
        <v>270</v>
      </c>
      <c r="T10670" t="b">
        <v>1</v>
      </c>
    </row>
    <row r="10671" spans="1:20" x14ac:dyDescent="0.25">
      <c r="A10671" t="s">
        <v>259</v>
      </c>
      <c r="B10671" t="s">
        <v>260</v>
      </c>
      <c r="C10671" t="s">
        <v>336</v>
      </c>
      <c r="D10671" t="s">
        <v>1930</v>
      </c>
      <c r="E10671" t="s">
        <v>17804</v>
      </c>
      <c r="F10671" t="s">
        <v>17805</v>
      </c>
      <c r="G10671" t="s">
        <v>17805</v>
      </c>
      <c r="H10671">
        <v>103</v>
      </c>
      <c r="I10671" t="s">
        <v>265</v>
      </c>
      <c r="J10671" t="s">
        <v>242</v>
      </c>
      <c r="K10671" t="s">
        <v>243</v>
      </c>
      <c r="L10671" t="s">
        <v>244</v>
      </c>
      <c r="M10671">
        <v>0</v>
      </c>
      <c r="N10671">
        <v>103</v>
      </c>
      <c r="O10671" t="s">
        <v>1313</v>
      </c>
      <c r="P10671" t="s">
        <v>18552</v>
      </c>
      <c r="Q10671" t="s">
        <v>1934</v>
      </c>
      <c r="R10671" t="s">
        <v>18555</v>
      </c>
      <c r="S10671" t="s">
        <v>270</v>
      </c>
      <c r="T10671" t="b">
        <v>1</v>
      </c>
    </row>
    <row r="10672" spans="1:20" x14ac:dyDescent="0.25">
      <c r="A10672" t="s">
        <v>259</v>
      </c>
      <c r="B10672" t="s">
        <v>260</v>
      </c>
      <c r="C10672" t="s">
        <v>237</v>
      </c>
      <c r="D10672" t="s">
        <v>2690</v>
      </c>
      <c r="E10672" t="s">
        <v>5709</v>
      </c>
      <c r="F10672" t="s">
        <v>5709</v>
      </c>
      <c r="G10672" t="s">
        <v>14310</v>
      </c>
      <c r="H10672">
        <v>0.67600000000000005</v>
      </c>
      <c r="I10672" t="s">
        <v>265</v>
      </c>
      <c r="J10672" t="s">
        <v>242</v>
      </c>
      <c r="K10672" t="s">
        <v>243</v>
      </c>
      <c r="L10672" t="s">
        <v>244</v>
      </c>
      <c r="M10672">
        <v>0</v>
      </c>
      <c r="N10672">
        <v>0.67600000000000005</v>
      </c>
      <c r="O10672" t="s">
        <v>310</v>
      </c>
      <c r="P10672" t="s">
        <v>18556</v>
      </c>
      <c r="Q10672" t="s">
        <v>2694</v>
      </c>
      <c r="R10672" t="s">
        <v>18557</v>
      </c>
      <c r="S10672" t="s">
        <v>270</v>
      </c>
      <c r="T10672" t="b">
        <v>1</v>
      </c>
    </row>
    <row r="10673" spans="1:20" x14ac:dyDescent="0.25">
      <c r="A10673" t="s">
        <v>259</v>
      </c>
      <c r="B10673" t="s">
        <v>260</v>
      </c>
      <c r="C10673" t="s">
        <v>294</v>
      </c>
      <c r="D10673" t="s">
        <v>2690</v>
      </c>
      <c r="E10673" t="s">
        <v>5709</v>
      </c>
      <c r="F10673" t="s">
        <v>5709</v>
      </c>
      <c r="G10673" t="s">
        <v>14310</v>
      </c>
      <c r="H10673">
        <v>0.308</v>
      </c>
      <c r="I10673" t="s">
        <v>265</v>
      </c>
      <c r="J10673" t="s">
        <v>242</v>
      </c>
      <c r="K10673" t="s">
        <v>243</v>
      </c>
      <c r="L10673" t="s">
        <v>244</v>
      </c>
      <c r="M10673">
        <v>0</v>
      </c>
      <c r="N10673">
        <v>0.308</v>
      </c>
      <c r="O10673" t="s">
        <v>310</v>
      </c>
      <c r="P10673" t="s">
        <v>18556</v>
      </c>
      <c r="Q10673" t="s">
        <v>2694</v>
      </c>
      <c r="R10673" t="s">
        <v>18557</v>
      </c>
      <c r="S10673" t="s">
        <v>270</v>
      </c>
      <c r="T10673" t="b">
        <v>1</v>
      </c>
    </row>
    <row r="10674" spans="1:20" x14ac:dyDescent="0.25">
      <c r="A10674" t="s">
        <v>259</v>
      </c>
      <c r="B10674" t="s">
        <v>260</v>
      </c>
      <c r="C10674" t="s">
        <v>237</v>
      </c>
      <c r="D10674" t="s">
        <v>2549</v>
      </c>
      <c r="E10674" t="s">
        <v>6582</v>
      </c>
      <c r="F10674" t="s">
        <v>8462</v>
      </c>
      <c r="G10674" t="s">
        <v>8463</v>
      </c>
      <c r="H10674">
        <v>0.154</v>
      </c>
      <c r="I10674" t="s">
        <v>265</v>
      </c>
      <c r="J10674" t="s">
        <v>242</v>
      </c>
      <c r="K10674" t="s">
        <v>243</v>
      </c>
      <c r="L10674" t="s">
        <v>244</v>
      </c>
      <c r="M10674">
        <v>0</v>
      </c>
      <c r="N10674">
        <v>0.154</v>
      </c>
      <c r="O10674" t="s">
        <v>324</v>
      </c>
      <c r="P10674" t="s">
        <v>18558</v>
      </c>
      <c r="Q10674" t="s">
        <v>2554</v>
      </c>
      <c r="R10674" t="s">
        <v>18559</v>
      </c>
      <c r="S10674" t="s">
        <v>270</v>
      </c>
      <c r="T10674" t="b">
        <v>1</v>
      </c>
    </row>
    <row r="10675" spans="1:20" x14ac:dyDescent="0.25">
      <c r="A10675" t="s">
        <v>259</v>
      </c>
      <c r="B10675" t="s">
        <v>260</v>
      </c>
      <c r="C10675" t="s">
        <v>237</v>
      </c>
      <c r="D10675" t="s">
        <v>295</v>
      </c>
      <c r="E10675" t="s">
        <v>7394</v>
      </c>
      <c r="F10675" t="s">
        <v>15456</v>
      </c>
      <c r="G10675" t="s">
        <v>15456</v>
      </c>
      <c r="H10675">
        <v>13.337999999999999</v>
      </c>
      <c r="I10675" t="s">
        <v>265</v>
      </c>
      <c r="J10675" t="s">
        <v>242</v>
      </c>
      <c r="K10675" t="s">
        <v>243</v>
      </c>
      <c r="L10675" t="s">
        <v>244</v>
      </c>
      <c r="M10675">
        <v>0</v>
      </c>
      <c r="N10675">
        <v>13.337999999999999</v>
      </c>
      <c r="O10675" t="s">
        <v>721</v>
      </c>
      <c r="P10675" t="s">
        <v>9085</v>
      </c>
      <c r="Q10675" t="s">
        <v>300</v>
      </c>
      <c r="R10675" t="s">
        <v>18560</v>
      </c>
      <c r="S10675" t="s">
        <v>270</v>
      </c>
      <c r="T10675" t="b">
        <v>1</v>
      </c>
    </row>
    <row r="10676" spans="1:20" x14ac:dyDescent="0.25">
      <c r="A10676" t="s">
        <v>259</v>
      </c>
      <c r="B10676" t="s">
        <v>260</v>
      </c>
      <c r="C10676" t="s">
        <v>336</v>
      </c>
      <c r="D10676" t="s">
        <v>295</v>
      </c>
      <c r="E10676" t="s">
        <v>7394</v>
      </c>
      <c r="F10676" t="s">
        <v>15456</v>
      </c>
      <c r="G10676" t="s">
        <v>15456</v>
      </c>
      <c r="H10676">
        <v>67192</v>
      </c>
      <c r="I10676" t="s">
        <v>265</v>
      </c>
      <c r="J10676" t="s">
        <v>242</v>
      </c>
      <c r="K10676" t="s">
        <v>243</v>
      </c>
      <c r="L10676" t="s">
        <v>244</v>
      </c>
      <c r="M10676">
        <v>0</v>
      </c>
      <c r="N10676">
        <v>67192</v>
      </c>
      <c r="O10676" t="s">
        <v>6345</v>
      </c>
      <c r="P10676" t="s">
        <v>9085</v>
      </c>
      <c r="Q10676" t="s">
        <v>300</v>
      </c>
      <c r="R10676" t="s">
        <v>18561</v>
      </c>
      <c r="S10676" t="s">
        <v>270</v>
      </c>
      <c r="T10676" t="b">
        <v>1</v>
      </c>
    </row>
    <row r="10677" spans="1:20" x14ac:dyDescent="0.25">
      <c r="A10677" t="s">
        <v>259</v>
      </c>
      <c r="B10677" t="s">
        <v>260</v>
      </c>
      <c r="C10677" t="s">
        <v>336</v>
      </c>
      <c r="D10677" t="s">
        <v>295</v>
      </c>
      <c r="E10677" t="s">
        <v>7394</v>
      </c>
      <c r="F10677" t="s">
        <v>15456</v>
      </c>
      <c r="G10677" t="s">
        <v>15456</v>
      </c>
      <c r="H10677">
        <v>98064</v>
      </c>
      <c r="I10677" t="s">
        <v>265</v>
      </c>
      <c r="J10677" t="s">
        <v>242</v>
      </c>
      <c r="K10677" t="s">
        <v>243</v>
      </c>
      <c r="L10677" t="s">
        <v>244</v>
      </c>
      <c r="M10677">
        <v>0</v>
      </c>
      <c r="N10677">
        <v>98064</v>
      </c>
      <c r="O10677" t="s">
        <v>6345</v>
      </c>
      <c r="P10677" t="s">
        <v>9085</v>
      </c>
      <c r="Q10677" t="s">
        <v>300</v>
      </c>
      <c r="R10677" t="s">
        <v>18562</v>
      </c>
      <c r="S10677" t="s">
        <v>270</v>
      </c>
      <c r="T10677" t="b">
        <v>1</v>
      </c>
    </row>
    <row r="10678" spans="1:20" x14ac:dyDescent="0.25">
      <c r="A10678" t="s">
        <v>259</v>
      </c>
      <c r="B10678" t="s">
        <v>260</v>
      </c>
      <c r="C10678" t="s">
        <v>237</v>
      </c>
      <c r="D10678" t="s">
        <v>1718</v>
      </c>
      <c r="E10678" t="s">
        <v>2604</v>
      </c>
      <c r="F10678" t="s">
        <v>2604</v>
      </c>
      <c r="G10678" t="s">
        <v>2605</v>
      </c>
      <c r="H10678">
        <v>6.24</v>
      </c>
      <c r="I10678" t="s">
        <v>265</v>
      </c>
      <c r="J10678" t="s">
        <v>242</v>
      </c>
      <c r="K10678" t="s">
        <v>243</v>
      </c>
      <c r="L10678" t="s">
        <v>244</v>
      </c>
      <c r="M10678">
        <v>0</v>
      </c>
      <c r="N10678">
        <v>6.24</v>
      </c>
      <c r="O10678" t="s">
        <v>266</v>
      </c>
      <c r="P10678" t="s">
        <v>18563</v>
      </c>
      <c r="Q10678" t="s">
        <v>1722</v>
      </c>
      <c r="R10678" t="s">
        <v>18564</v>
      </c>
      <c r="S10678" t="s">
        <v>270</v>
      </c>
      <c r="T10678" t="b">
        <v>1</v>
      </c>
    </row>
    <row r="10679" spans="1:20" x14ac:dyDescent="0.25">
      <c r="A10679" t="s">
        <v>259</v>
      </c>
      <c r="B10679" t="s">
        <v>260</v>
      </c>
      <c r="C10679" t="s">
        <v>294</v>
      </c>
      <c r="D10679" t="s">
        <v>1718</v>
      </c>
      <c r="E10679" t="s">
        <v>2604</v>
      </c>
      <c r="F10679" t="s">
        <v>2604</v>
      </c>
      <c r="G10679" t="s">
        <v>2605</v>
      </c>
      <c r="H10679">
        <v>3.2959999999999998</v>
      </c>
      <c r="I10679" t="s">
        <v>265</v>
      </c>
      <c r="J10679" t="s">
        <v>242</v>
      </c>
      <c r="K10679" t="s">
        <v>243</v>
      </c>
      <c r="L10679" t="s">
        <v>244</v>
      </c>
      <c r="M10679">
        <v>0</v>
      </c>
      <c r="N10679">
        <v>3.2959999999999998</v>
      </c>
      <c r="O10679" t="s">
        <v>266</v>
      </c>
      <c r="P10679" t="s">
        <v>18563</v>
      </c>
      <c r="Q10679" t="s">
        <v>1722</v>
      </c>
      <c r="R10679" t="s">
        <v>18564</v>
      </c>
      <c r="S10679" t="s">
        <v>270</v>
      </c>
      <c r="T10679" t="b">
        <v>1</v>
      </c>
    </row>
    <row r="10680" spans="1:20" x14ac:dyDescent="0.25">
      <c r="A10680" t="s">
        <v>259</v>
      </c>
      <c r="B10680" t="s">
        <v>260</v>
      </c>
      <c r="C10680" t="s">
        <v>237</v>
      </c>
      <c r="D10680" t="s">
        <v>2911</v>
      </c>
      <c r="E10680" t="s">
        <v>6651</v>
      </c>
      <c r="F10680" t="s">
        <v>6651</v>
      </c>
      <c r="G10680" t="s">
        <v>6652</v>
      </c>
      <c r="H10680">
        <v>6.24</v>
      </c>
      <c r="I10680" t="s">
        <v>265</v>
      </c>
      <c r="J10680" t="s">
        <v>242</v>
      </c>
      <c r="K10680" t="s">
        <v>243</v>
      </c>
      <c r="L10680" t="s">
        <v>244</v>
      </c>
      <c r="M10680">
        <v>0</v>
      </c>
      <c r="N10680">
        <v>6.24</v>
      </c>
      <c r="O10680" t="s">
        <v>266</v>
      </c>
      <c r="P10680" t="s">
        <v>18565</v>
      </c>
      <c r="Q10680" t="s">
        <v>2916</v>
      </c>
      <c r="R10680" t="s">
        <v>18566</v>
      </c>
      <c r="S10680" t="s">
        <v>270</v>
      </c>
      <c r="T10680" t="b">
        <v>1</v>
      </c>
    </row>
    <row r="10681" spans="1:20" x14ac:dyDescent="0.25">
      <c r="A10681" t="s">
        <v>259</v>
      </c>
      <c r="B10681" t="s">
        <v>260</v>
      </c>
      <c r="C10681" t="s">
        <v>294</v>
      </c>
      <c r="D10681" t="s">
        <v>2911</v>
      </c>
      <c r="E10681" t="s">
        <v>6651</v>
      </c>
      <c r="F10681" t="s">
        <v>6651</v>
      </c>
      <c r="G10681" t="s">
        <v>6652</v>
      </c>
      <c r="H10681">
        <v>3.2959999999999998</v>
      </c>
      <c r="I10681" t="s">
        <v>265</v>
      </c>
      <c r="J10681" t="s">
        <v>242</v>
      </c>
      <c r="K10681" t="s">
        <v>243</v>
      </c>
      <c r="L10681" t="s">
        <v>244</v>
      </c>
      <c r="M10681">
        <v>0</v>
      </c>
      <c r="N10681">
        <v>3.2959999999999998</v>
      </c>
      <c r="O10681" t="s">
        <v>266</v>
      </c>
      <c r="P10681" t="s">
        <v>18565</v>
      </c>
      <c r="Q10681" t="s">
        <v>2916</v>
      </c>
      <c r="R10681" t="s">
        <v>18566</v>
      </c>
      <c r="S10681" t="s">
        <v>270</v>
      </c>
      <c r="T10681" t="b">
        <v>1</v>
      </c>
    </row>
    <row r="10682" spans="1:20" x14ac:dyDescent="0.25">
      <c r="A10682" t="s">
        <v>236</v>
      </c>
      <c r="B10682" t="s">
        <v>236</v>
      </c>
      <c r="C10682" t="s">
        <v>237</v>
      </c>
      <c r="D10682" t="s">
        <v>566</v>
      </c>
      <c r="E10682" t="s">
        <v>251</v>
      </c>
      <c r="F10682" t="s">
        <v>773</v>
      </c>
      <c r="G10682" t="s">
        <v>3908</v>
      </c>
      <c r="H10682">
        <v>1.25</v>
      </c>
      <c r="I10682" t="s">
        <v>492</v>
      </c>
      <c r="J10682" t="s">
        <v>242</v>
      </c>
      <c r="K10682" t="s">
        <v>243</v>
      </c>
      <c r="L10682" t="s">
        <v>244</v>
      </c>
      <c r="M10682">
        <v>0</v>
      </c>
      <c r="N10682">
        <v>1.25</v>
      </c>
      <c r="O10682" t="s">
        <v>255</v>
      </c>
      <c r="P10682" t="s">
        <v>18567</v>
      </c>
      <c r="Q10682" t="s">
        <v>571</v>
      </c>
      <c r="R10682" t="s">
        <v>776</v>
      </c>
      <c r="S10682" t="s">
        <v>249</v>
      </c>
      <c r="T10682" t="b">
        <v>1</v>
      </c>
    </row>
    <row r="10683" spans="1:20" x14ac:dyDescent="0.25">
      <c r="A10683" t="s">
        <v>259</v>
      </c>
      <c r="B10683" t="s">
        <v>260</v>
      </c>
      <c r="C10683" t="s">
        <v>237</v>
      </c>
      <c r="D10683" t="s">
        <v>956</v>
      </c>
      <c r="E10683" t="s">
        <v>9335</v>
      </c>
      <c r="F10683" t="s">
        <v>12777</v>
      </c>
      <c r="G10683" t="s">
        <v>12777</v>
      </c>
      <c r="H10683">
        <v>5.6639999999999997</v>
      </c>
      <c r="I10683" t="s">
        <v>265</v>
      </c>
      <c r="J10683" t="s">
        <v>242</v>
      </c>
      <c r="K10683" t="s">
        <v>243</v>
      </c>
      <c r="L10683" t="s">
        <v>244</v>
      </c>
      <c r="M10683">
        <v>0</v>
      </c>
      <c r="N10683">
        <v>5.6639999999999997</v>
      </c>
      <c r="O10683" t="s">
        <v>324</v>
      </c>
      <c r="P10683" t="s">
        <v>18568</v>
      </c>
      <c r="Q10683" t="s">
        <v>960</v>
      </c>
      <c r="R10683" t="s">
        <v>18569</v>
      </c>
      <c r="S10683" t="s">
        <v>270</v>
      </c>
      <c r="T10683" t="b">
        <v>1</v>
      </c>
    </row>
    <row r="10684" spans="1:20" x14ac:dyDescent="0.25">
      <c r="A10684" t="s">
        <v>259</v>
      </c>
      <c r="B10684" t="s">
        <v>260</v>
      </c>
      <c r="C10684" t="s">
        <v>294</v>
      </c>
      <c r="D10684" t="s">
        <v>956</v>
      </c>
      <c r="E10684" t="s">
        <v>9335</v>
      </c>
      <c r="F10684" t="s">
        <v>12777</v>
      </c>
      <c r="G10684" t="s">
        <v>12777</v>
      </c>
      <c r="H10684">
        <v>3.456</v>
      </c>
      <c r="I10684" t="s">
        <v>265</v>
      </c>
      <c r="J10684" t="s">
        <v>242</v>
      </c>
      <c r="K10684" t="s">
        <v>243</v>
      </c>
      <c r="L10684" t="s">
        <v>244</v>
      </c>
      <c r="M10684">
        <v>0</v>
      </c>
      <c r="N10684">
        <v>3.456</v>
      </c>
      <c r="O10684" t="s">
        <v>324</v>
      </c>
      <c r="P10684" t="s">
        <v>18568</v>
      </c>
      <c r="Q10684" t="s">
        <v>960</v>
      </c>
      <c r="R10684" t="s">
        <v>18569</v>
      </c>
      <c r="S10684" t="s">
        <v>270</v>
      </c>
      <c r="T10684" t="b">
        <v>1</v>
      </c>
    </row>
    <row r="10685" spans="1:20" x14ac:dyDescent="0.25">
      <c r="A10685" t="s">
        <v>259</v>
      </c>
      <c r="B10685" t="s">
        <v>260</v>
      </c>
      <c r="C10685" t="s">
        <v>237</v>
      </c>
      <c r="D10685" t="s">
        <v>1549</v>
      </c>
      <c r="E10685" t="s">
        <v>9006</v>
      </c>
      <c r="F10685" t="s">
        <v>9007</v>
      </c>
      <c r="G10685" t="s">
        <v>9008</v>
      </c>
      <c r="H10685">
        <v>6.976</v>
      </c>
      <c r="I10685" t="s">
        <v>265</v>
      </c>
      <c r="J10685" t="s">
        <v>242</v>
      </c>
      <c r="K10685" t="s">
        <v>243</v>
      </c>
      <c r="L10685" t="s">
        <v>244</v>
      </c>
      <c r="M10685">
        <v>0</v>
      </c>
      <c r="N10685">
        <v>6.976</v>
      </c>
      <c r="O10685" t="s">
        <v>324</v>
      </c>
      <c r="P10685" t="s">
        <v>18570</v>
      </c>
      <c r="Q10685" t="s">
        <v>1553</v>
      </c>
      <c r="R10685" t="s">
        <v>18571</v>
      </c>
      <c r="S10685" t="s">
        <v>270</v>
      </c>
      <c r="T10685" t="b">
        <v>1</v>
      </c>
    </row>
    <row r="10686" spans="1:20" x14ac:dyDescent="0.25">
      <c r="A10686" t="s">
        <v>259</v>
      </c>
      <c r="B10686" t="s">
        <v>260</v>
      </c>
      <c r="C10686" t="s">
        <v>294</v>
      </c>
      <c r="D10686" t="s">
        <v>1549</v>
      </c>
      <c r="E10686" t="s">
        <v>9006</v>
      </c>
      <c r="F10686" t="s">
        <v>9007</v>
      </c>
      <c r="G10686" t="s">
        <v>9008</v>
      </c>
      <c r="H10686">
        <v>4.032</v>
      </c>
      <c r="I10686" t="s">
        <v>265</v>
      </c>
      <c r="J10686" t="s">
        <v>242</v>
      </c>
      <c r="K10686" t="s">
        <v>243</v>
      </c>
      <c r="L10686" t="s">
        <v>244</v>
      </c>
      <c r="M10686">
        <v>0</v>
      </c>
      <c r="N10686">
        <v>4.032</v>
      </c>
      <c r="O10686" t="s">
        <v>324</v>
      </c>
      <c r="P10686" t="s">
        <v>18570</v>
      </c>
      <c r="Q10686" t="s">
        <v>1553</v>
      </c>
      <c r="R10686" t="s">
        <v>18571</v>
      </c>
      <c r="S10686" t="s">
        <v>270</v>
      </c>
      <c r="T10686" t="b">
        <v>1</v>
      </c>
    </row>
    <row r="10687" spans="1:20" x14ac:dyDescent="0.25">
      <c r="A10687" t="s">
        <v>259</v>
      </c>
      <c r="B10687" t="s">
        <v>260</v>
      </c>
      <c r="C10687" t="s">
        <v>237</v>
      </c>
      <c r="D10687" t="s">
        <v>683</v>
      </c>
      <c r="E10687" t="s">
        <v>2325</v>
      </c>
      <c r="F10687" t="s">
        <v>13729</v>
      </c>
      <c r="G10687" t="s">
        <v>13729</v>
      </c>
      <c r="H10687">
        <v>32.578000000000003</v>
      </c>
      <c r="I10687" t="s">
        <v>265</v>
      </c>
      <c r="J10687" t="s">
        <v>242</v>
      </c>
      <c r="K10687" t="s">
        <v>243</v>
      </c>
      <c r="L10687" t="s">
        <v>244</v>
      </c>
      <c r="M10687">
        <v>0</v>
      </c>
      <c r="N10687">
        <v>32.578000000000003</v>
      </c>
      <c r="O10687" t="s">
        <v>476</v>
      </c>
      <c r="P10687" t="s">
        <v>18572</v>
      </c>
      <c r="Q10687" t="s">
        <v>687</v>
      </c>
      <c r="R10687" t="s">
        <v>18573</v>
      </c>
      <c r="S10687" t="s">
        <v>270</v>
      </c>
      <c r="T10687" t="b">
        <v>1</v>
      </c>
    </row>
    <row r="10688" spans="1:20" x14ac:dyDescent="0.25">
      <c r="A10688" t="s">
        <v>259</v>
      </c>
      <c r="B10688" t="s">
        <v>260</v>
      </c>
      <c r="C10688" t="s">
        <v>294</v>
      </c>
      <c r="D10688" t="s">
        <v>683</v>
      </c>
      <c r="E10688" t="s">
        <v>2325</v>
      </c>
      <c r="F10688" t="s">
        <v>13729</v>
      </c>
      <c r="G10688" t="s">
        <v>13729</v>
      </c>
      <c r="H10688">
        <v>26.69</v>
      </c>
      <c r="I10688" t="s">
        <v>265</v>
      </c>
      <c r="J10688" t="s">
        <v>242</v>
      </c>
      <c r="K10688" t="s">
        <v>243</v>
      </c>
      <c r="L10688" t="s">
        <v>244</v>
      </c>
      <c r="M10688">
        <v>0</v>
      </c>
      <c r="N10688">
        <v>26.69</v>
      </c>
      <c r="O10688" t="s">
        <v>476</v>
      </c>
      <c r="P10688" t="s">
        <v>18572</v>
      </c>
      <c r="Q10688" t="s">
        <v>687</v>
      </c>
      <c r="R10688" t="s">
        <v>18573</v>
      </c>
      <c r="S10688" t="s">
        <v>270</v>
      </c>
      <c r="T10688" t="b">
        <v>1</v>
      </c>
    </row>
    <row r="10689" spans="1:20" x14ac:dyDescent="0.25">
      <c r="A10689" t="s">
        <v>259</v>
      </c>
      <c r="B10689" t="s">
        <v>260</v>
      </c>
      <c r="C10689" t="s">
        <v>237</v>
      </c>
      <c r="D10689" t="s">
        <v>1047</v>
      </c>
      <c r="E10689" t="s">
        <v>6610</v>
      </c>
      <c r="F10689" t="s">
        <v>11417</v>
      </c>
      <c r="G10689" t="s">
        <v>11417</v>
      </c>
      <c r="H10689">
        <v>0.13600000000000001</v>
      </c>
      <c r="I10689" t="s">
        <v>265</v>
      </c>
      <c r="J10689" t="s">
        <v>242</v>
      </c>
      <c r="K10689" t="s">
        <v>243</v>
      </c>
      <c r="L10689" t="s">
        <v>244</v>
      </c>
      <c r="M10689">
        <v>0</v>
      </c>
      <c r="N10689">
        <v>0.13600000000000001</v>
      </c>
      <c r="O10689" t="s">
        <v>245</v>
      </c>
      <c r="P10689" t="s">
        <v>18574</v>
      </c>
      <c r="Q10689" t="s">
        <v>1051</v>
      </c>
      <c r="R10689" t="s">
        <v>18575</v>
      </c>
      <c r="S10689" t="s">
        <v>270</v>
      </c>
      <c r="T10689" t="b">
        <v>1</v>
      </c>
    </row>
    <row r="10690" spans="1:20" x14ac:dyDescent="0.25">
      <c r="A10690" t="s">
        <v>259</v>
      </c>
      <c r="B10690" t="s">
        <v>260</v>
      </c>
      <c r="C10690" t="s">
        <v>294</v>
      </c>
      <c r="D10690" t="s">
        <v>1047</v>
      </c>
      <c r="E10690" t="s">
        <v>6610</v>
      </c>
      <c r="F10690" t="s">
        <v>11417</v>
      </c>
      <c r="G10690" t="s">
        <v>11417</v>
      </c>
      <c r="H10690">
        <v>9.0999999999999998E-2</v>
      </c>
      <c r="I10690" t="s">
        <v>265</v>
      </c>
      <c r="J10690" t="s">
        <v>242</v>
      </c>
      <c r="K10690" t="s">
        <v>243</v>
      </c>
      <c r="L10690" t="s">
        <v>244</v>
      </c>
      <c r="M10690">
        <v>0</v>
      </c>
      <c r="N10690">
        <v>9.0999999999999998E-2</v>
      </c>
      <c r="O10690" t="s">
        <v>245</v>
      </c>
      <c r="P10690" t="s">
        <v>18574</v>
      </c>
      <c r="Q10690" t="s">
        <v>1051</v>
      </c>
      <c r="R10690" t="s">
        <v>18575</v>
      </c>
      <c r="S10690" t="s">
        <v>270</v>
      </c>
      <c r="T10690" t="b">
        <v>1</v>
      </c>
    </row>
    <row r="10691" spans="1:20" x14ac:dyDescent="0.25">
      <c r="A10691" t="s">
        <v>259</v>
      </c>
      <c r="B10691" t="s">
        <v>260</v>
      </c>
      <c r="C10691" t="s">
        <v>237</v>
      </c>
      <c r="D10691" t="s">
        <v>875</v>
      </c>
      <c r="E10691" t="s">
        <v>471</v>
      </c>
      <c r="F10691" t="s">
        <v>4328</v>
      </c>
      <c r="G10691" t="s">
        <v>4328</v>
      </c>
      <c r="H10691">
        <v>12.863</v>
      </c>
      <c r="I10691" t="s">
        <v>265</v>
      </c>
      <c r="J10691" t="s">
        <v>242</v>
      </c>
      <c r="K10691" t="s">
        <v>243</v>
      </c>
      <c r="L10691" t="s">
        <v>244</v>
      </c>
      <c r="M10691">
        <v>0</v>
      </c>
      <c r="N10691">
        <v>12.863</v>
      </c>
      <c r="O10691" t="s">
        <v>283</v>
      </c>
      <c r="P10691" t="s">
        <v>18576</v>
      </c>
      <c r="Q10691" t="s">
        <v>879</v>
      </c>
      <c r="R10691" t="s">
        <v>18577</v>
      </c>
      <c r="S10691" t="s">
        <v>270</v>
      </c>
      <c r="T10691" t="b">
        <v>1</v>
      </c>
    </row>
    <row r="10692" spans="1:20" x14ac:dyDescent="0.25">
      <c r="A10692" t="s">
        <v>259</v>
      </c>
      <c r="B10692" t="s">
        <v>260</v>
      </c>
      <c r="C10692" t="s">
        <v>294</v>
      </c>
      <c r="D10692" t="s">
        <v>875</v>
      </c>
      <c r="E10692" t="s">
        <v>471</v>
      </c>
      <c r="F10692" t="s">
        <v>4328</v>
      </c>
      <c r="G10692" t="s">
        <v>4328</v>
      </c>
      <c r="H10692">
        <v>5.2539999999999996</v>
      </c>
      <c r="I10692" t="s">
        <v>265</v>
      </c>
      <c r="J10692" t="s">
        <v>242</v>
      </c>
      <c r="K10692" t="s">
        <v>243</v>
      </c>
      <c r="L10692" t="s">
        <v>244</v>
      </c>
      <c r="M10692">
        <v>0</v>
      </c>
      <c r="N10692">
        <v>5.2539999999999996</v>
      </c>
      <c r="O10692" t="s">
        <v>283</v>
      </c>
      <c r="P10692" t="s">
        <v>18576</v>
      </c>
      <c r="Q10692" t="s">
        <v>879</v>
      </c>
      <c r="R10692" t="s">
        <v>18577</v>
      </c>
      <c r="S10692" t="s">
        <v>270</v>
      </c>
      <c r="T10692" t="b">
        <v>1</v>
      </c>
    </row>
    <row r="10693" spans="1:20" x14ac:dyDescent="0.25">
      <c r="A10693" t="s">
        <v>236</v>
      </c>
      <c r="B10693" t="s">
        <v>236</v>
      </c>
      <c r="C10693" t="s">
        <v>237</v>
      </c>
      <c r="D10693" t="s">
        <v>314</v>
      </c>
      <c r="E10693" t="s">
        <v>251</v>
      </c>
      <c r="F10693" t="s">
        <v>455</v>
      </c>
      <c r="G10693" t="s">
        <v>11923</v>
      </c>
      <c r="H10693">
        <v>0.2</v>
      </c>
      <c r="I10693">
        <v>100</v>
      </c>
      <c r="J10693" t="s">
        <v>242</v>
      </c>
      <c r="K10693" t="s">
        <v>243</v>
      </c>
      <c r="L10693" t="s">
        <v>244</v>
      </c>
      <c r="M10693">
        <v>0</v>
      </c>
      <c r="N10693">
        <v>0.2</v>
      </c>
      <c r="O10693" t="s">
        <v>255</v>
      </c>
      <c r="P10693" t="s">
        <v>18578</v>
      </c>
      <c r="Q10693" t="s">
        <v>318</v>
      </c>
      <c r="R10693" t="s">
        <v>551</v>
      </c>
      <c r="S10693" t="s">
        <v>249</v>
      </c>
      <c r="T10693" t="b">
        <v>1</v>
      </c>
    </row>
    <row r="10694" spans="1:20" x14ac:dyDescent="0.25">
      <c r="A10694" t="s">
        <v>236</v>
      </c>
      <c r="B10694" t="s">
        <v>236</v>
      </c>
      <c r="C10694" t="s">
        <v>237</v>
      </c>
      <c r="D10694" t="s">
        <v>392</v>
      </c>
      <c r="F10694" t="s">
        <v>544</v>
      </c>
      <c r="G10694" t="s">
        <v>792</v>
      </c>
      <c r="H10694">
        <v>4.0000000000000001E-3</v>
      </c>
      <c r="I10694" t="s">
        <v>254</v>
      </c>
      <c r="J10694" t="s">
        <v>242</v>
      </c>
      <c r="K10694" t="s">
        <v>243</v>
      </c>
      <c r="L10694" t="s">
        <v>244</v>
      </c>
      <c r="M10694">
        <v>0</v>
      </c>
      <c r="N10694">
        <v>4.0000000000000001E-3</v>
      </c>
      <c r="O10694" t="s">
        <v>793</v>
      </c>
      <c r="P10694" t="s">
        <v>794</v>
      </c>
      <c r="Q10694" t="s">
        <v>397</v>
      </c>
      <c r="R10694" t="s">
        <v>7167</v>
      </c>
      <c r="S10694" t="s">
        <v>249</v>
      </c>
      <c r="T10694" t="b">
        <v>0</v>
      </c>
    </row>
    <row r="10695" spans="1:20" x14ac:dyDescent="0.25">
      <c r="A10695" t="s">
        <v>259</v>
      </c>
      <c r="B10695" t="s">
        <v>260</v>
      </c>
      <c r="C10695" t="s">
        <v>237</v>
      </c>
      <c r="D10695" t="s">
        <v>1155</v>
      </c>
      <c r="E10695" t="s">
        <v>6894</v>
      </c>
      <c r="F10695" t="s">
        <v>9407</v>
      </c>
      <c r="G10695" t="s">
        <v>9407</v>
      </c>
      <c r="H10695">
        <v>0.67129799999999995</v>
      </c>
      <c r="I10695" t="s">
        <v>265</v>
      </c>
      <c r="J10695" t="s">
        <v>242</v>
      </c>
      <c r="K10695" t="s">
        <v>243</v>
      </c>
      <c r="L10695" t="s">
        <v>244</v>
      </c>
      <c r="M10695">
        <v>0</v>
      </c>
      <c r="N10695">
        <v>0.67129799999999995</v>
      </c>
      <c r="O10695" t="s">
        <v>372</v>
      </c>
      <c r="P10695" t="s">
        <v>18579</v>
      </c>
      <c r="Q10695" t="s">
        <v>1159</v>
      </c>
      <c r="R10695" t="s">
        <v>18580</v>
      </c>
      <c r="S10695" t="s">
        <v>270</v>
      </c>
      <c r="T10695" t="b">
        <v>1</v>
      </c>
    </row>
    <row r="10696" spans="1:20" x14ac:dyDescent="0.25">
      <c r="A10696" t="s">
        <v>259</v>
      </c>
      <c r="B10696" t="s">
        <v>260</v>
      </c>
      <c r="C10696" t="s">
        <v>294</v>
      </c>
      <c r="D10696" t="s">
        <v>1155</v>
      </c>
      <c r="E10696" t="s">
        <v>6894</v>
      </c>
      <c r="F10696" t="s">
        <v>9407</v>
      </c>
      <c r="G10696" t="s">
        <v>9407</v>
      </c>
      <c r="H10696">
        <v>0.36872199999999999</v>
      </c>
      <c r="I10696" t="s">
        <v>265</v>
      </c>
      <c r="J10696" t="s">
        <v>242</v>
      </c>
      <c r="K10696" t="s">
        <v>243</v>
      </c>
      <c r="L10696" t="s">
        <v>244</v>
      </c>
      <c r="M10696">
        <v>0</v>
      </c>
      <c r="N10696">
        <v>0.36872199999999999</v>
      </c>
      <c r="O10696" t="s">
        <v>372</v>
      </c>
      <c r="P10696" t="s">
        <v>18579</v>
      </c>
      <c r="Q10696" t="s">
        <v>1159</v>
      </c>
      <c r="R10696" t="s">
        <v>18580</v>
      </c>
      <c r="S10696" t="s">
        <v>270</v>
      </c>
      <c r="T10696" t="b">
        <v>1</v>
      </c>
    </row>
    <row r="10697" spans="1:20" x14ac:dyDescent="0.25">
      <c r="A10697" t="s">
        <v>259</v>
      </c>
      <c r="B10697" t="s">
        <v>260</v>
      </c>
      <c r="C10697" t="s">
        <v>237</v>
      </c>
      <c r="D10697" t="s">
        <v>1786</v>
      </c>
      <c r="E10697" t="s">
        <v>6362</v>
      </c>
      <c r="F10697" t="s">
        <v>11330</v>
      </c>
      <c r="G10697" t="s">
        <v>11330</v>
      </c>
      <c r="H10697">
        <v>6.976</v>
      </c>
      <c r="I10697" t="s">
        <v>265</v>
      </c>
      <c r="J10697" t="s">
        <v>242</v>
      </c>
      <c r="K10697" t="s">
        <v>243</v>
      </c>
      <c r="L10697" t="s">
        <v>244</v>
      </c>
      <c r="M10697">
        <v>0</v>
      </c>
      <c r="N10697">
        <v>6.976</v>
      </c>
      <c r="O10697" t="s">
        <v>324</v>
      </c>
      <c r="P10697" t="s">
        <v>18581</v>
      </c>
      <c r="Q10697" t="s">
        <v>1790</v>
      </c>
      <c r="R10697" t="s">
        <v>18582</v>
      </c>
      <c r="S10697" t="s">
        <v>270</v>
      </c>
      <c r="T10697" t="b">
        <v>1</v>
      </c>
    </row>
    <row r="10698" spans="1:20" x14ac:dyDescent="0.25">
      <c r="A10698" t="s">
        <v>259</v>
      </c>
      <c r="B10698" t="s">
        <v>260</v>
      </c>
      <c r="C10698" t="s">
        <v>294</v>
      </c>
      <c r="D10698" t="s">
        <v>1786</v>
      </c>
      <c r="E10698" t="s">
        <v>6362</v>
      </c>
      <c r="F10698" t="s">
        <v>11330</v>
      </c>
      <c r="G10698" t="s">
        <v>11330</v>
      </c>
      <c r="H10698">
        <v>4.032</v>
      </c>
      <c r="I10698" t="s">
        <v>265</v>
      </c>
      <c r="J10698" t="s">
        <v>242</v>
      </c>
      <c r="K10698" t="s">
        <v>243</v>
      </c>
      <c r="L10698" t="s">
        <v>244</v>
      </c>
      <c r="M10698">
        <v>0</v>
      </c>
      <c r="N10698">
        <v>4.032</v>
      </c>
      <c r="O10698" t="s">
        <v>324</v>
      </c>
      <c r="P10698" t="s">
        <v>18581</v>
      </c>
      <c r="Q10698" t="s">
        <v>1790</v>
      </c>
      <c r="R10698" t="s">
        <v>18582</v>
      </c>
      <c r="S10698" t="s">
        <v>270</v>
      </c>
      <c r="T10698" t="b">
        <v>1</v>
      </c>
    </row>
    <row r="10699" spans="1:20" x14ac:dyDescent="0.25">
      <c r="A10699" t="s">
        <v>259</v>
      </c>
      <c r="B10699" t="s">
        <v>260</v>
      </c>
      <c r="C10699" t="s">
        <v>237</v>
      </c>
      <c r="D10699" t="s">
        <v>762</v>
      </c>
      <c r="E10699" t="s">
        <v>1290</v>
      </c>
      <c r="F10699" t="s">
        <v>1291</v>
      </c>
      <c r="G10699" t="s">
        <v>1292</v>
      </c>
      <c r="H10699">
        <v>1.05657</v>
      </c>
      <c r="I10699" t="s">
        <v>265</v>
      </c>
      <c r="J10699" t="s">
        <v>242</v>
      </c>
      <c r="K10699" t="s">
        <v>243</v>
      </c>
      <c r="L10699" t="s">
        <v>244</v>
      </c>
      <c r="M10699">
        <v>0</v>
      </c>
      <c r="N10699">
        <v>1.05657</v>
      </c>
      <c r="O10699" t="s">
        <v>372</v>
      </c>
      <c r="P10699" t="s">
        <v>18583</v>
      </c>
      <c r="Q10699" t="s">
        <v>766</v>
      </c>
      <c r="R10699" t="s">
        <v>18584</v>
      </c>
      <c r="S10699" t="s">
        <v>270</v>
      </c>
      <c r="T10699" t="b">
        <v>1</v>
      </c>
    </row>
    <row r="10700" spans="1:20" x14ac:dyDescent="0.25">
      <c r="A10700" t="s">
        <v>259</v>
      </c>
      <c r="B10700" t="s">
        <v>260</v>
      </c>
      <c r="C10700" t="s">
        <v>294</v>
      </c>
      <c r="D10700" t="s">
        <v>762</v>
      </c>
      <c r="E10700" t="s">
        <v>1290</v>
      </c>
      <c r="F10700" t="s">
        <v>1291</v>
      </c>
      <c r="G10700" t="s">
        <v>1292</v>
      </c>
      <c r="H10700">
        <v>0.58240199999999998</v>
      </c>
      <c r="I10700" t="s">
        <v>265</v>
      </c>
      <c r="J10700" t="s">
        <v>242</v>
      </c>
      <c r="K10700" t="s">
        <v>243</v>
      </c>
      <c r="L10700" t="s">
        <v>244</v>
      </c>
      <c r="M10700">
        <v>0</v>
      </c>
      <c r="N10700">
        <v>0.58240199999999998</v>
      </c>
      <c r="O10700" t="s">
        <v>372</v>
      </c>
      <c r="P10700" t="s">
        <v>18583</v>
      </c>
      <c r="Q10700" t="s">
        <v>766</v>
      </c>
      <c r="R10700" t="s">
        <v>18584</v>
      </c>
      <c r="S10700" t="s">
        <v>270</v>
      </c>
      <c r="T10700" t="b">
        <v>1</v>
      </c>
    </row>
    <row r="10701" spans="1:20" x14ac:dyDescent="0.25">
      <c r="A10701" t="s">
        <v>259</v>
      </c>
      <c r="B10701" t="s">
        <v>260</v>
      </c>
      <c r="C10701" t="s">
        <v>237</v>
      </c>
      <c r="D10701" t="s">
        <v>306</v>
      </c>
      <c r="E10701" t="s">
        <v>2075</v>
      </c>
      <c r="F10701" t="s">
        <v>15919</v>
      </c>
      <c r="G10701" t="s">
        <v>15920</v>
      </c>
      <c r="H10701">
        <v>1.21</v>
      </c>
      <c r="I10701" t="s">
        <v>265</v>
      </c>
      <c r="J10701" t="s">
        <v>242</v>
      </c>
      <c r="K10701" t="s">
        <v>243</v>
      </c>
      <c r="L10701" t="s">
        <v>244</v>
      </c>
      <c r="M10701">
        <v>0</v>
      </c>
      <c r="N10701">
        <v>1.21</v>
      </c>
      <c r="O10701" t="s">
        <v>324</v>
      </c>
      <c r="P10701" t="s">
        <v>10719</v>
      </c>
      <c r="Q10701" t="s">
        <v>312</v>
      </c>
      <c r="R10701" t="s">
        <v>18585</v>
      </c>
      <c r="S10701" t="s">
        <v>270</v>
      </c>
      <c r="T10701" t="b">
        <v>1</v>
      </c>
    </row>
    <row r="10702" spans="1:20" x14ac:dyDescent="0.25">
      <c r="A10702" t="s">
        <v>236</v>
      </c>
      <c r="B10702" t="s">
        <v>236</v>
      </c>
      <c r="C10702" t="s">
        <v>237</v>
      </c>
      <c r="D10702" t="s">
        <v>250</v>
      </c>
      <c r="F10702" t="s">
        <v>672</v>
      </c>
      <c r="G10702" t="s">
        <v>689</v>
      </c>
      <c r="H10702">
        <v>0.30599999999999999</v>
      </c>
      <c r="I10702" t="s">
        <v>254</v>
      </c>
      <c r="J10702" t="s">
        <v>242</v>
      </c>
      <c r="K10702" t="s">
        <v>243</v>
      </c>
      <c r="L10702" t="s">
        <v>244</v>
      </c>
      <c r="M10702">
        <v>0</v>
      </c>
      <c r="N10702">
        <v>0.30599999999999999</v>
      </c>
      <c r="O10702" t="s">
        <v>546</v>
      </c>
      <c r="P10702" t="s">
        <v>18586</v>
      </c>
      <c r="Q10702" t="s">
        <v>257</v>
      </c>
      <c r="R10702" t="s">
        <v>2648</v>
      </c>
      <c r="S10702" t="s">
        <v>249</v>
      </c>
      <c r="T10702" t="b">
        <v>1</v>
      </c>
    </row>
    <row r="10703" spans="1:20" x14ac:dyDescent="0.25">
      <c r="A10703" t="s">
        <v>259</v>
      </c>
      <c r="B10703" t="s">
        <v>260</v>
      </c>
      <c r="C10703" t="s">
        <v>237</v>
      </c>
      <c r="D10703" t="s">
        <v>1337</v>
      </c>
      <c r="E10703" t="s">
        <v>1338</v>
      </c>
      <c r="F10703" t="s">
        <v>17423</v>
      </c>
      <c r="G10703" t="s">
        <v>17423</v>
      </c>
      <c r="H10703">
        <v>0.41399999999999998</v>
      </c>
      <c r="I10703" t="s">
        <v>265</v>
      </c>
      <c r="J10703" t="s">
        <v>242</v>
      </c>
      <c r="K10703" t="s">
        <v>243</v>
      </c>
      <c r="L10703" t="s">
        <v>244</v>
      </c>
      <c r="M10703">
        <v>0</v>
      </c>
      <c r="N10703">
        <v>0.41399999999999998</v>
      </c>
      <c r="O10703" t="s">
        <v>1598</v>
      </c>
      <c r="P10703" t="s">
        <v>18587</v>
      </c>
      <c r="Q10703" t="s">
        <v>1341</v>
      </c>
      <c r="R10703" t="s">
        <v>18588</v>
      </c>
      <c r="S10703" t="s">
        <v>270</v>
      </c>
      <c r="T10703" t="b">
        <v>1</v>
      </c>
    </row>
    <row r="10704" spans="1:20" x14ac:dyDescent="0.25">
      <c r="A10704" t="s">
        <v>259</v>
      </c>
      <c r="B10704" t="s">
        <v>260</v>
      </c>
      <c r="C10704" t="s">
        <v>237</v>
      </c>
      <c r="D10704" t="s">
        <v>2011</v>
      </c>
      <c r="E10704" t="s">
        <v>2773</v>
      </c>
      <c r="F10704" t="s">
        <v>2774</v>
      </c>
      <c r="G10704" t="s">
        <v>2775</v>
      </c>
      <c r="H10704">
        <v>0.30111199999999999</v>
      </c>
      <c r="I10704" t="s">
        <v>265</v>
      </c>
      <c r="J10704" t="s">
        <v>242</v>
      </c>
      <c r="K10704" t="s">
        <v>243</v>
      </c>
      <c r="L10704" t="s">
        <v>244</v>
      </c>
      <c r="M10704">
        <v>0</v>
      </c>
      <c r="N10704">
        <v>0.30111199999999999</v>
      </c>
      <c r="O10704" t="s">
        <v>446</v>
      </c>
      <c r="P10704" t="s">
        <v>18589</v>
      </c>
      <c r="Q10704" t="s">
        <v>2016</v>
      </c>
      <c r="R10704" t="s">
        <v>18590</v>
      </c>
      <c r="S10704" t="s">
        <v>270</v>
      </c>
      <c r="T10704" t="b">
        <v>1</v>
      </c>
    </row>
    <row r="10705" spans="1:20" x14ac:dyDescent="0.25">
      <c r="A10705" t="s">
        <v>259</v>
      </c>
      <c r="B10705" t="s">
        <v>260</v>
      </c>
      <c r="C10705" t="s">
        <v>294</v>
      </c>
      <c r="D10705" t="s">
        <v>2011</v>
      </c>
      <c r="E10705" t="s">
        <v>2773</v>
      </c>
      <c r="F10705" t="s">
        <v>2774</v>
      </c>
      <c r="G10705" t="s">
        <v>2775</v>
      </c>
      <c r="H10705">
        <v>0.14602100000000001</v>
      </c>
      <c r="I10705" t="s">
        <v>265</v>
      </c>
      <c r="J10705" t="s">
        <v>242</v>
      </c>
      <c r="K10705" t="s">
        <v>243</v>
      </c>
      <c r="L10705" t="s">
        <v>244</v>
      </c>
      <c r="M10705">
        <v>0</v>
      </c>
      <c r="N10705">
        <v>0.14602100000000001</v>
      </c>
      <c r="O10705" t="s">
        <v>372</v>
      </c>
      <c r="P10705" t="s">
        <v>18589</v>
      </c>
      <c r="Q10705" t="s">
        <v>2016</v>
      </c>
      <c r="R10705" t="s">
        <v>18590</v>
      </c>
      <c r="S10705" t="s">
        <v>270</v>
      </c>
      <c r="T10705" t="b">
        <v>1</v>
      </c>
    </row>
    <row r="10706" spans="1:20" x14ac:dyDescent="0.25">
      <c r="A10706" t="s">
        <v>259</v>
      </c>
      <c r="B10706" t="s">
        <v>260</v>
      </c>
      <c r="C10706" t="s">
        <v>237</v>
      </c>
      <c r="D10706" t="s">
        <v>1588</v>
      </c>
      <c r="E10706" t="s">
        <v>2502</v>
      </c>
      <c r="F10706" t="s">
        <v>14113</v>
      </c>
      <c r="G10706" t="s">
        <v>14113</v>
      </c>
      <c r="H10706">
        <v>1.3340000000000001</v>
      </c>
      <c r="I10706" t="s">
        <v>265</v>
      </c>
      <c r="J10706" t="s">
        <v>242</v>
      </c>
      <c r="K10706" t="s">
        <v>243</v>
      </c>
      <c r="L10706" t="s">
        <v>244</v>
      </c>
      <c r="M10706">
        <v>0</v>
      </c>
      <c r="N10706">
        <v>1.3340000000000001</v>
      </c>
      <c r="O10706" t="s">
        <v>298</v>
      </c>
      <c r="P10706" t="s">
        <v>18591</v>
      </c>
      <c r="Q10706" t="s">
        <v>1592</v>
      </c>
      <c r="R10706" t="s">
        <v>18592</v>
      </c>
      <c r="S10706" t="s">
        <v>270</v>
      </c>
      <c r="T10706" t="b">
        <v>1</v>
      </c>
    </row>
    <row r="10707" spans="1:20" x14ac:dyDescent="0.25">
      <c r="A10707" t="s">
        <v>259</v>
      </c>
      <c r="B10707" t="s">
        <v>260</v>
      </c>
      <c r="C10707" t="s">
        <v>237</v>
      </c>
      <c r="D10707" t="s">
        <v>627</v>
      </c>
      <c r="E10707" t="s">
        <v>5460</v>
      </c>
      <c r="F10707" t="s">
        <v>12824</v>
      </c>
      <c r="G10707" t="s">
        <v>12824</v>
      </c>
      <c r="H10707">
        <v>2.3039999999999998</v>
      </c>
      <c r="I10707" t="s">
        <v>265</v>
      </c>
      <c r="J10707" t="s">
        <v>242</v>
      </c>
      <c r="K10707" t="s">
        <v>243</v>
      </c>
      <c r="L10707" t="s">
        <v>244</v>
      </c>
      <c r="M10707">
        <v>0</v>
      </c>
      <c r="N10707">
        <v>2.3039999999999998</v>
      </c>
      <c r="O10707" t="s">
        <v>324</v>
      </c>
      <c r="P10707" t="s">
        <v>8943</v>
      </c>
      <c r="Q10707" t="s">
        <v>631</v>
      </c>
      <c r="R10707" t="s">
        <v>18593</v>
      </c>
      <c r="S10707" t="s">
        <v>270</v>
      </c>
      <c r="T10707" t="b">
        <v>0</v>
      </c>
    </row>
    <row r="10708" spans="1:20" x14ac:dyDescent="0.25">
      <c r="A10708" t="s">
        <v>259</v>
      </c>
      <c r="B10708" t="s">
        <v>260</v>
      </c>
      <c r="C10708" t="s">
        <v>336</v>
      </c>
      <c r="D10708" t="s">
        <v>627</v>
      </c>
      <c r="E10708" t="s">
        <v>5460</v>
      </c>
      <c r="F10708" t="s">
        <v>12824</v>
      </c>
      <c r="G10708" t="s">
        <v>12824</v>
      </c>
      <c r="H10708">
        <v>11908</v>
      </c>
      <c r="I10708" t="s">
        <v>265</v>
      </c>
      <c r="J10708" t="s">
        <v>242</v>
      </c>
      <c r="K10708" t="s">
        <v>243</v>
      </c>
      <c r="L10708" t="s">
        <v>244</v>
      </c>
      <c r="M10708">
        <v>0</v>
      </c>
      <c r="N10708">
        <v>11908</v>
      </c>
      <c r="O10708" t="s">
        <v>324</v>
      </c>
      <c r="P10708" t="s">
        <v>8943</v>
      </c>
      <c r="Q10708" t="s">
        <v>631</v>
      </c>
      <c r="R10708" t="s">
        <v>18594</v>
      </c>
      <c r="S10708" t="s">
        <v>270</v>
      </c>
      <c r="T10708" t="b">
        <v>0</v>
      </c>
    </row>
    <row r="10709" spans="1:20" x14ac:dyDescent="0.25">
      <c r="A10709" t="s">
        <v>259</v>
      </c>
      <c r="B10709" t="s">
        <v>260</v>
      </c>
      <c r="C10709" t="s">
        <v>336</v>
      </c>
      <c r="D10709" t="s">
        <v>627</v>
      </c>
      <c r="E10709" t="s">
        <v>5460</v>
      </c>
      <c r="F10709" t="s">
        <v>12824</v>
      </c>
      <c r="G10709" t="s">
        <v>12824</v>
      </c>
      <c r="H10709">
        <v>23009</v>
      </c>
      <c r="I10709" t="s">
        <v>265</v>
      </c>
      <c r="J10709" t="s">
        <v>242</v>
      </c>
      <c r="K10709" t="s">
        <v>243</v>
      </c>
      <c r="L10709" t="s">
        <v>244</v>
      </c>
      <c r="M10709">
        <v>0</v>
      </c>
      <c r="N10709">
        <v>23009</v>
      </c>
      <c r="O10709" t="s">
        <v>324</v>
      </c>
      <c r="P10709" t="s">
        <v>8943</v>
      </c>
      <c r="Q10709" t="s">
        <v>631</v>
      </c>
      <c r="R10709" t="s">
        <v>18595</v>
      </c>
      <c r="S10709" t="s">
        <v>270</v>
      </c>
      <c r="T10709" t="b">
        <v>0</v>
      </c>
    </row>
    <row r="10710" spans="1:20" x14ac:dyDescent="0.25">
      <c r="A10710" t="s">
        <v>259</v>
      </c>
      <c r="B10710" t="s">
        <v>260</v>
      </c>
      <c r="C10710" t="s">
        <v>237</v>
      </c>
      <c r="D10710" t="s">
        <v>2380</v>
      </c>
      <c r="E10710" t="s">
        <v>885</v>
      </c>
      <c r="F10710" t="s">
        <v>885</v>
      </c>
      <c r="G10710" t="s">
        <v>6855</v>
      </c>
      <c r="H10710">
        <v>0.17199999999999999</v>
      </c>
      <c r="I10710" t="s">
        <v>265</v>
      </c>
      <c r="J10710" t="s">
        <v>242</v>
      </c>
      <c r="K10710" t="s">
        <v>243</v>
      </c>
      <c r="L10710" t="s">
        <v>244</v>
      </c>
      <c r="M10710">
        <v>0</v>
      </c>
      <c r="N10710">
        <v>0.17199999999999999</v>
      </c>
      <c r="O10710" t="s">
        <v>331</v>
      </c>
      <c r="P10710" t="s">
        <v>18596</v>
      </c>
      <c r="Q10710" t="s">
        <v>2384</v>
      </c>
      <c r="R10710" t="s">
        <v>18597</v>
      </c>
      <c r="S10710" t="s">
        <v>270</v>
      </c>
      <c r="T10710" t="b">
        <v>1</v>
      </c>
    </row>
    <row r="10711" spans="1:20" x14ac:dyDescent="0.25">
      <c r="A10711" t="s">
        <v>259</v>
      </c>
      <c r="B10711" t="s">
        <v>260</v>
      </c>
      <c r="C10711" t="s">
        <v>336</v>
      </c>
      <c r="D10711" t="s">
        <v>2380</v>
      </c>
      <c r="E10711" t="s">
        <v>885</v>
      </c>
      <c r="F10711" t="s">
        <v>885</v>
      </c>
      <c r="G10711" t="s">
        <v>6855</v>
      </c>
      <c r="H10711">
        <v>889</v>
      </c>
      <c r="I10711" t="s">
        <v>265</v>
      </c>
      <c r="J10711" t="s">
        <v>242</v>
      </c>
      <c r="K10711" t="s">
        <v>243</v>
      </c>
      <c r="L10711" t="s">
        <v>244</v>
      </c>
      <c r="M10711">
        <v>0</v>
      </c>
      <c r="N10711">
        <v>889</v>
      </c>
      <c r="O10711" t="s">
        <v>324</v>
      </c>
      <c r="P10711" t="s">
        <v>18596</v>
      </c>
      <c r="Q10711" t="s">
        <v>2384</v>
      </c>
      <c r="R10711" t="s">
        <v>18598</v>
      </c>
      <c r="S10711" t="s">
        <v>270</v>
      </c>
      <c r="T10711" t="b">
        <v>1</v>
      </c>
    </row>
    <row r="10712" spans="1:20" x14ac:dyDescent="0.25">
      <c r="A10712" t="s">
        <v>259</v>
      </c>
      <c r="B10712" t="s">
        <v>260</v>
      </c>
      <c r="C10712" t="s">
        <v>336</v>
      </c>
      <c r="D10712" t="s">
        <v>2380</v>
      </c>
      <c r="E10712" t="s">
        <v>885</v>
      </c>
      <c r="F10712" t="s">
        <v>885</v>
      </c>
      <c r="G10712" t="s">
        <v>6855</v>
      </c>
      <c r="H10712">
        <v>1718</v>
      </c>
      <c r="I10712" t="s">
        <v>265</v>
      </c>
      <c r="J10712" t="s">
        <v>242</v>
      </c>
      <c r="K10712" t="s">
        <v>243</v>
      </c>
      <c r="L10712" t="s">
        <v>244</v>
      </c>
      <c r="M10712">
        <v>0</v>
      </c>
      <c r="N10712">
        <v>1718</v>
      </c>
      <c r="O10712" t="s">
        <v>324</v>
      </c>
      <c r="P10712" t="s">
        <v>18596</v>
      </c>
      <c r="Q10712" t="s">
        <v>2384</v>
      </c>
      <c r="R10712" t="s">
        <v>18599</v>
      </c>
      <c r="S10712" t="s">
        <v>270</v>
      </c>
      <c r="T10712" t="b">
        <v>1</v>
      </c>
    </row>
    <row r="10713" spans="1:20" x14ac:dyDescent="0.25">
      <c r="A10713" t="s">
        <v>259</v>
      </c>
      <c r="B10713" t="s">
        <v>260</v>
      </c>
      <c r="C10713" t="s">
        <v>237</v>
      </c>
      <c r="D10713" t="s">
        <v>1187</v>
      </c>
      <c r="E10713" t="s">
        <v>4856</v>
      </c>
      <c r="F10713" t="s">
        <v>18519</v>
      </c>
      <c r="G10713" t="s">
        <v>18520</v>
      </c>
      <c r="H10713">
        <v>3.9359999999999999</v>
      </c>
      <c r="I10713" t="s">
        <v>265</v>
      </c>
      <c r="J10713" t="s">
        <v>242</v>
      </c>
      <c r="K10713" t="s">
        <v>243</v>
      </c>
      <c r="L10713" t="s">
        <v>244</v>
      </c>
      <c r="M10713">
        <v>0</v>
      </c>
      <c r="N10713">
        <v>3.9359999999999999</v>
      </c>
      <c r="O10713" t="s">
        <v>266</v>
      </c>
      <c r="P10713" t="s">
        <v>18600</v>
      </c>
      <c r="Q10713" t="s">
        <v>1192</v>
      </c>
      <c r="R10713" t="s">
        <v>18601</v>
      </c>
      <c r="S10713" t="s">
        <v>270</v>
      </c>
      <c r="T10713" t="b">
        <v>1</v>
      </c>
    </row>
    <row r="10714" spans="1:20" x14ac:dyDescent="0.25">
      <c r="A10714" t="s">
        <v>259</v>
      </c>
      <c r="B10714" t="s">
        <v>260</v>
      </c>
      <c r="C10714" t="s">
        <v>294</v>
      </c>
      <c r="D10714" t="s">
        <v>1187</v>
      </c>
      <c r="E10714" t="s">
        <v>4856</v>
      </c>
      <c r="F10714" t="s">
        <v>18519</v>
      </c>
      <c r="G10714" t="s">
        <v>18520</v>
      </c>
      <c r="H10714">
        <v>1.085</v>
      </c>
      <c r="I10714" t="s">
        <v>265</v>
      </c>
      <c r="J10714" t="s">
        <v>242</v>
      </c>
      <c r="K10714" t="s">
        <v>243</v>
      </c>
      <c r="L10714" t="s">
        <v>244</v>
      </c>
      <c r="M10714">
        <v>0</v>
      </c>
      <c r="N10714">
        <v>1.085</v>
      </c>
      <c r="O10714" t="s">
        <v>266</v>
      </c>
      <c r="P10714" t="s">
        <v>18600</v>
      </c>
      <c r="Q10714" t="s">
        <v>1192</v>
      </c>
      <c r="R10714" t="s">
        <v>18601</v>
      </c>
      <c r="S10714" t="s">
        <v>270</v>
      </c>
      <c r="T10714" t="b">
        <v>1</v>
      </c>
    </row>
    <row r="10715" spans="1:20" x14ac:dyDescent="0.25">
      <c r="A10715" t="s">
        <v>259</v>
      </c>
      <c r="B10715" t="s">
        <v>260</v>
      </c>
      <c r="C10715" t="s">
        <v>237</v>
      </c>
      <c r="D10715" t="s">
        <v>450</v>
      </c>
      <c r="E10715" t="s">
        <v>3450</v>
      </c>
      <c r="F10715" t="s">
        <v>9619</v>
      </c>
      <c r="G10715" t="s">
        <v>9619</v>
      </c>
      <c r="H10715">
        <v>0.71399999999999997</v>
      </c>
      <c r="I10715" t="s">
        <v>265</v>
      </c>
      <c r="J10715" t="s">
        <v>242</v>
      </c>
      <c r="K10715" t="s">
        <v>243</v>
      </c>
      <c r="L10715" t="s">
        <v>244</v>
      </c>
      <c r="M10715">
        <v>0</v>
      </c>
      <c r="N10715">
        <v>0.71399999999999997</v>
      </c>
      <c r="O10715" t="s">
        <v>331</v>
      </c>
      <c r="P10715" t="s">
        <v>18602</v>
      </c>
      <c r="Q10715" t="s">
        <v>453</v>
      </c>
      <c r="R10715" t="s">
        <v>18603</v>
      </c>
      <c r="S10715" t="s">
        <v>270</v>
      </c>
      <c r="T10715" t="b">
        <v>1</v>
      </c>
    </row>
    <row r="10716" spans="1:20" x14ac:dyDescent="0.25">
      <c r="A10716" t="s">
        <v>259</v>
      </c>
      <c r="B10716" t="s">
        <v>260</v>
      </c>
      <c r="C10716" t="s">
        <v>294</v>
      </c>
      <c r="D10716" t="s">
        <v>450</v>
      </c>
      <c r="E10716" t="s">
        <v>3450</v>
      </c>
      <c r="F10716" t="s">
        <v>9619</v>
      </c>
      <c r="G10716" t="s">
        <v>9619</v>
      </c>
      <c r="H10716">
        <v>0.21</v>
      </c>
      <c r="I10716" t="s">
        <v>265</v>
      </c>
      <c r="J10716" t="s">
        <v>242</v>
      </c>
      <c r="K10716" t="s">
        <v>243</v>
      </c>
      <c r="L10716" t="s">
        <v>244</v>
      </c>
      <c r="M10716">
        <v>0</v>
      </c>
      <c r="N10716">
        <v>0.21</v>
      </c>
      <c r="O10716" t="s">
        <v>324</v>
      </c>
      <c r="P10716" t="s">
        <v>18602</v>
      </c>
      <c r="Q10716" t="s">
        <v>453</v>
      </c>
      <c r="R10716" t="s">
        <v>18603</v>
      </c>
      <c r="S10716" t="s">
        <v>270</v>
      </c>
      <c r="T10716" t="b">
        <v>1</v>
      </c>
    </row>
    <row r="10717" spans="1:20" x14ac:dyDescent="0.25">
      <c r="A10717" t="s">
        <v>259</v>
      </c>
      <c r="B10717" t="s">
        <v>260</v>
      </c>
      <c r="C10717" t="s">
        <v>237</v>
      </c>
      <c r="D10717" t="s">
        <v>399</v>
      </c>
      <c r="E10717" t="s">
        <v>2052</v>
      </c>
      <c r="F10717" t="s">
        <v>2052</v>
      </c>
      <c r="G10717" t="s">
        <v>2053</v>
      </c>
      <c r="H10717">
        <v>5.9660000000000002</v>
      </c>
      <c r="I10717" t="s">
        <v>265</v>
      </c>
      <c r="J10717" t="s">
        <v>242</v>
      </c>
      <c r="K10717" t="s">
        <v>243</v>
      </c>
      <c r="L10717" t="s">
        <v>244</v>
      </c>
      <c r="M10717">
        <v>0</v>
      </c>
      <c r="N10717">
        <v>5.9660000000000002</v>
      </c>
      <c r="O10717" t="s">
        <v>266</v>
      </c>
      <c r="P10717" t="s">
        <v>18604</v>
      </c>
      <c r="Q10717" t="s">
        <v>404</v>
      </c>
      <c r="R10717" t="s">
        <v>18605</v>
      </c>
      <c r="S10717" t="s">
        <v>270</v>
      </c>
      <c r="T10717" t="b">
        <v>1</v>
      </c>
    </row>
    <row r="10718" spans="1:20" x14ac:dyDescent="0.25">
      <c r="A10718" t="s">
        <v>259</v>
      </c>
      <c r="B10718" t="s">
        <v>260</v>
      </c>
      <c r="C10718" t="s">
        <v>336</v>
      </c>
      <c r="D10718" t="s">
        <v>399</v>
      </c>
      <c r="E10718" t="s">
        <v>2052</v>
      </c>
      <c r="F10718" t="s">
        <v>2052</v>
      </c>
      <c r="G10718" t="s">
        <v>2053</v>
      </c>
      <c r="H10718">
        <v>41813</v>
      </c>
      <c r="I10718" t="s">
        <v>265</v>
      </c>
      <c r="J10718" t="s">
        <v>242</v>
      </c>
      <c r="K10718" t="s">
        <v>243</v>
      </c>
      <c r="L10718" t="s">
        <v>244</v>
      </c>
      <c r="M10718">
        <v>0</v>
      </c>
      <c r="N10718">
        <v>41813</v>
      </c>
      <c r="O10718" t="s">
        <v>266</v>
      </c>
      <c r="P10718" t="s">
        <v>18604</v>
      </c>
      <c r="Q10718" t="s">
        <v>404</v>
      </c>
      <c r="R10718" t="s">
        <v>18606</v>
      </c>
      <c r="S10718" t="s">
        <v>270</v>
      </c>
      <c r="T10718" t="b">
        <v>1</v>
      </c>
    </row>
    <row r="10719" spans="1:20" x14ac:dyDescent="0.25">
      <c r="A10719" t="s">
        <v>259</v>
      </c>
      <c r="B10719" t="s">
        <v>260</v>
      </c>
      <c r="C10719" t="s">
        <v>336</v>
      </c>
      <c r="D10719" t="s">
        <v>399</v>
      </c>
      <c r="E10719" t="s">
        <v>2052</v>
      </c>
      <c r="F10719" t="s">
        <v>2052</v>
      </c>
      <c r="G10719" t="s">
        <v>2053</v>
      </c>
      <c r="H10719">
        <v>94078</v>
      </c>
      <c r="I10719" t="s">
        <v>265</v>
      </c>
      <c r="J10719" t="s">
        <v>242</v>
      </c>
      <c r="K10719" t="s">
        <v>243</v>
      </c>
      <c r="L10719" t="s">
        <v>244</v>
      </c>
      <c r="M10719">
        <v>0</v>
      </c>
      <c r="N10719">
        <v>94078</v>
      </c>
      <c r="O10719" t="s">
        <v>266</v>
      </c>
      <c r="P10719" t="s">
        <v>18604</v>
      </c>
      <c r="Q10719" t="s">
        <v>404</v>
      </c>
      <c r="R10719" t="s">
        <v>18607</v>
      </c>
      <c r="S10719" t="s">
        <v>270</v>
      </c>
      <c r="T10719" t="b">
        <v>1</v>
      </c>
    </row>
    <row r="10720" spans="1:20" x14ac:dyDescent="0.25">
      <c r="A10720" t="s">
        <v>259</v>
      </c>
      <c r="B10720" t="s">
        <v>260</v>
      </c>
      <c r="C10720" t="s">
        <v>237</v>
      </c>
      <c r="D10720" t="s">
        <v>969</v>
      </c>
      <c r="E10720" t="s">
        <v>2672</v>
      </c>
      <c r="F10720" t="s">
        <v>7006</v>
      </c>
      <c r="G10720" t="s">
        <v>7006</v>
      </c>
      <c r="H10720">
        <v>0.27060000000000001</v>
      </c>
      <c r="I10720" t="s">
        <v>265</v>
      </c>
      <c r="J10720" t="s">
        <v>242</v>
      </c>
      <c r="K10720" t="s">
        <v>243</v>
      </c>
      <c r="L10720" t="s">
        <v>244</v>
      </c>
      <c r="M10720">
        <v>0</v>
      </c>
      <c r="N10720">
        <v>0.27060000000000001</v>
      </c>
      <c r="O10720" t="s">
        <v>372</v>
      </c>
      <c r="P10720" t="s">
        <v>18608</v>
      </c>
      <c r="Q10720" t="s">
        <v>973</v>
      </c>
      <c r="R10720" t="s">
        <v>18609</v>
      </c>
      <c r="S10720" t="s">
        <v>270</v>
      </c>
      <c r="T10720" t="b">
        <v>1</v>
      </c>
    </row>
    <row r="10721" spans="1:20" x14ac:dyDescent="0.25">
      <c r="A10721" t="s">
        <v>236</v>
      </c>
      <c r="B10721" t="s">
        <v>236</v>
      </c>
      <c r="C10721" t="s">
        <v>237</v>
      </c>
      <c r="D10721" t="s">
        <v>250</v>
      </c>
      <c r="F10721" t="s">
        <v>791</v>
      </c>
      <c r="G10721" t="s">
        <v>1914</v>
      </c>
      <c r="H10721">
        <v>0.13</v>
      </c>
      <c r="I10721" t="s">
        <v>254</v>
      </c>
      <c r="J10721" t="s">
        <v>242</v>
      </c>
      <c r="K10721" t="s">
        <v>243</v>
      </c>
      <c r="L10721" t="s">
        <v>244</v>
      </c>
      <c r="M10721">
        <v>0</v>
      </c>
      <c r="N10721">
        <v>0.13</v>
      </c>
      <c r="O10721" t="s">
        <v>546</v>
      </c>
      <c r="P10721" t="s">
        <v>8911</v>
      </c>
      <c r="Q10721" t="s">
        <v>257</v>
      </c>
      <c r="R10721" t="s">
        <v>3156</v>
      </c>
      <c r="S10721" t="s">
        <v>249</v>
      </c>
      <c r="T10721" t="b">
        <v>0</v>
      </c>
    </row>
    <row r="10722" spans="1:20" x14ac:dyDescent="0.25">
      <c r="A10722" t="s">
        <v>236</v>
      </c>
      <c r="B10722" t="s">
        <v>236</v>
      </c>
      <c r="C10722" t="s">
        <v>336</v>
      </c>
      <c r="D10722" t="s">
        <v>3096</v>
      </c>
      <c r="E10722" t="s">
        <v>18610</v>
      </c>
      <c r="F10722" t="s">
        <v>18611</v>
      </c>
      <c r="G10722" t="s">
        <v>18612</v>
      </c>
      <c r="H10722">
        <v>149183</v>
      </c>
      <c r="I10722" t="s">
        <v>341</v>
      </c>
      <c r="J10722" t="s">
        <v>242</v>
      </c>
      <c r="K10722" t="s">
        <v>243</v>
      </c>
      <c r="L10722" t="s">
        <v>244</v>
      </c>
      <c r="M10722">
        <v>0</v>
      </c>
      <c r="N10722">
        <v>149183</v>
      </c>
      <c r="O10722" t="s">
        <v>316</v>
      </c>
      <c r="P10722" t="s">
        <v>4958</v>
      </c>
      <c r="Q10722" t="s">
        <v>3101</v>
      </c>
      <c r="R10722" t="s">
        <v>18613</v>
      </c>
      <c r="S10722" t="s">
        <v>249</v>
      </c>
      <c r="T10722" t="b">
        <v>0</v>
      </c>
    </row>
    <row r="10723" spans="1:20" x14ac:dyDescent="0.25">
      <c r="A10723" t="s">
        <v>236</v>
      </c>
      <c r="B10723" t="s">
        <v>236</v>
      </c>
      <c r="C10723" t="s">
        <v>336</v>
      </c>
      <c r="D10723" t="s">
        <v>3096</v>
      </c>
      <c r="E10723" t="s">
        <v>18610</v>
      </c>
      <c r="F10723" t="s">
        <v>18611</v>
      </c>
      <c r="G10723" t="s">
        <v>18612</v>
      </c>
      <c r="H10723">
        <v>355744</v>
      </c>
      <c r="I10723" t="s">
        <v>341</v>
      </c>
      <c r="J10723" t="s">
        <v>242</v>
      </c>
      <c r="K10723" t="s">
        <v>243</v>
      </c>
      <c r="L10723" t="s">
        <v>244</v>
      </c>
      <c r="M10723">
        <v>0</v>
      </c>
      <c r="N10723">
        <v>355744</v>
      </c>
      <c r="O10723" t="s">
        <v>316</v>
      </c>
      <c r="P10723" t="s">
        <v>4958</v>
      </c>
      <c r="Q10723" t="s">
        <v>3101</v>
      </c>
      <c r="R10723" t="s">
        <v>18614</v>
      </c>
      <c r="S10723" t="s">
        <v>249</v>
      </c>
      <c r="T10723" t="b">
        <v>0</v>
      </c>
    </row>
    <row r="10724" spans="1:20" x14ac:dyDescent="0.25">
      <c r="A10724" t="s">
        <v>259</v>
      </c>
      <c r="B10724" t="s">
        <v>260</v>
      </c>
      <c r="C10724" t="s">
        <v>237</v>
      </c>
      <c r="D10724" t="s">
        <v>1428</v>
      </c>
      <c r="E10724" t="s">
        <v>4725</v>
      </c>
      <c r="F10724" t="s">
        <v>7761</v>
      </c>
      <c r="G10724" t="s">
        <v>7761</v>
      </c>
      <c r="H10724">
        <v>2.629</v>
      </c>
      <c r="I10724" t="s">
        <v>265</v>
      </c>
      <c r="J10724" t="s">
        <v>242</v>
      </c>
      <c r="K10724" t="s">
        <v>243</v>
      </c>
      <c r="L10724" t="s">
        <v>244</v>
      </c>
      <c r="M10724">
        <v>0</v>
      </c>
      <c r="N10724">
        <v>2.629</v>
      </c>
      <c r="O10724" t="s">
        <v>1309</v>
      </c>
      <c r="P10724" t="s">
        <v>1431</v>
      </c>
      <c r="Q10724" t="s">
        <v>1432</v>
      </c>
      <c r="R10724" t="s">
        <v>18615</v>
      </c>
      <c r="S10724" t="s">
        <v>270</v>
      </c>
      <c r="T10724" t="b">
        <v>0</v>
      </c>
    </row>
    <row r="10725" spans="1:20" x14ac:dyDescent="0.25">
      <c r="A10725" t="s">
        <v>259</v>
      </c>
      <c r="B10725" t="s">
        <v>260</v>
      </c>
      <c r="C10725" t="s">
        <v>294</v>
      </c>
      <c r="D10725" t="s">
        <v>1428</v>
      </c>
      <c r="E10725" t="s">
        <v>4725</v>
      </c>
      <c r="F10725" t="s">
        <v>7761</v>
      </c>
      <c r="G10725" t="s">
        <v>7761</v>
      </c>
      <c r="H10725">
        <v>0.72599999999999998</v>
      </c>
      <c r="I10725" t="s">
        <v>265</v>
      </c>
      <c r="J10725" t="s">
        <v>242</v>
      </c>
      <c r="K10725" t="s">
        <v>243</v>
      </c>
      <c r="L10725" t="s">
        <v>244</v>
      </c>
      <c r="M10725">
        <v>0</v>
      </c>
      <c r="N10725">
        <v>0.72599999999999998</v>
      </c>
      <c r="O10725" t="s">
        <v>1309</v>
      </c>
      <c r="P10725" t="s">
        <v>1431</v>
      </c>
      <c r="Q10725" t="s">
        <v>1432</v>
      </c>
      <c r="R10725" t="s">
        <v>18615</v>
      </c>
      <c r="S10725" t="s">
        <v>270</v>
      </c>
      <c r="T10725" t="b">
        <v>0</v>
      </c>
    </row>
    <row r="10726" spans="1:20" x14ac:dyDescent="0.25">
      <c r="A10726" t="s">
        <v>236</v>
      </c>
      <c r="B10726" t="s">
        <v>236</v>
      </c>
      <c r="C10726" t="s">
        <v>237</v>
      </c>
      <c r="D10726" t="s">
        <v>250</v>
      </c>
      <c r="F10726" t="s">
        <v>925</v>
      </c>
      <c r="G10726" t="s">
        <v>843</v>
      </c>
      <c r="H10726">
        <v>9.8999999999999999E-4</v>
      </c>
      <c r="I10726" t="s">
        <v>341</v>
      </c>
      <c r="J10726" t="s">
        <v>242</v>
      </c>
      <c r="K10726" t="s">
        <v>243</v>
      </c>
      <c r="L10726" t="s">
        <v>244</v>
      </c>
      <c r="M10726">
        <v>0</v>
      </c>
      <c r="N10726">
        <v>9.8999999999999999E-4</v>
      </c>
      <c r="O10726" t="s">
        <v>881</v>
      </c>
      <c r="P10726" t="s">
        <v>18616</v>
      </c>
      <c r="Q10726" t="s">
        <v>257</v>
      </c>
      <c r="R10726" t="s">
        <v>5150</v>
      </c>
      <c r="S10726" t="s">
        <v>249</v>
      </c>
      <c r="T10726" t="b">
        <v>1</v>
      </c>
    </row>
    <row r="10727" spans="1:20" x14ac:dyDescent="0.25">
      <c r="A10727" t="s">
        <v>259</v>
      </c>
      <c r="B10727" t="s">
        <v>260</v>
      </c>
      <c r="C10727" t="s">
        <v>237</v>
      </c>
      <c r="D10727" t="s">
        <v>2093</v>
      </c>
      <c r="E10727" t="s">
        <v>2094</v>
      </c>
      <c r="F10727" t="s">
        <v>16033</v>
      </c>
      <c r="G10727" t="s">
        <v>16034</v>
      </c>
      <c r="H10727">
        <v>0.74294400000000005</v>
      </c>
      <c r="I10727" t="s">
        <v>265</v>
      </c>
      <c r="J10727" t="s">
        <v>242</v>
      </c>
      <c r="K10727" t="s">
        <v>243</v>
      </c>
      <c r="L10727" t="s">
        <v>244</v>
      </c>
      <c r="M10727">
        <v>0</v>
      </c>
      <c r="N10727">
        <v>0.74294400000000005</v>
      </c>
      <c r="O10727" t="s">
        <v>372</v>
      </c>
      <c r="P10727" t="s">
        <v>18617</v>
      </c>
      <c r="Q10727" t="s">
        <v>2098</v>
      </c>
      <c r="R10727" t="s">
        <v>18618</v>
      </c>
      <c r="S10727" t="s">
        <v>270</v>
      </c>
      <c r="T10727" t="b">
        <v>1</v>
      </c>
    </row>
    <row r="10728" spans="1:20" x14ac:dyDescent="0.25">
      <c r="A10728" t="s">
        <v>259</v>
      </c>
      <c r="B10728" t="s">
        <v>260</v>
      </c>
      <c r="C10728" t="s">
        <v>294</v>
      </c>
      <c r="D10728" t="s">
        <v>2093</v>
      </c>
      <c r="E10728" t="s">
        <v>2094</v>
      </c>
      <c r="F10728" t="s">
        <v>16033</v>
      </c>
      <c r="G10728" t="s">
        <v>16034</v>
      </c>
      <c r="H10728">
        <v>0.37699199999999999</v>
      </c>
      <c r="I10728" t="s">
        <v>265</v>
      </c>
      <c r="J10728" t="s">
        <v>242</v>
      </c>
      <c r="K10728" t="s">
        <v>243</v>
      </c>
      <c r="L10728" t="s">
        <v>244</v>
      </c>
      <c r="M10728">
        <v>0</v>
      </c>
      <c r="N10728">
        <v>0.37699199999999999</v>
      </c>
      <c r="O10728" t="s">
        <v>372</v>
      </c>
      <c r="P10728" t="s">
        <v>18617</v>
      </c>
      <c r="Q10728" t="s">
        <v>2098</v>
      </c>
      <c r="R10728" t="s">
        <v>18618</v>
      </c>
      <c r="S10728" t="s">
        <v>270</v>
      </c>
      <c r="T10728" t="b">
        <v>1</v>
      </c>
    </row>
    <row r="10729" spans="1:20" x14ac:dyDescent="0.25">
      <c r="A10729" t="s">
        <v>259</v>
      </c>
      <c r="B10729" t="s">
        <v>260</v>
      </c>
      <c r="C10729" t="s">
        <v>237</v>
      </c>
      <c r="D10729" t="s">
        <v>1148</v>
      </c>
      <c r="E10729" t="s">
        <v>4262</v>
      </c>
      <c r="F10729" t="s">
        <v>4733</v>
      </c>
      <c r="G10729" t="s">
        <v>4734</v>
      </c>
      <c r="H10729">
        <v>7.7100000000000002E-2</v>
      </c>
      <c r="I10729" t="s">
        <v>265</v>
      </c>
      <c r="J10729" t="s">
        <v>242</v>
      </c>
      <c r="K10729" t="s">
        <v>243</v>
      </c>
      <c r="L10729" t="s">
        <v>244</v>
      </c>
      <c r="M10729">
        <v>0</v>
      </c>
      <c r="N10729">
        <v>7.7100000000000002E-2</v>
      </c>
      <c r="O10729" t="s">
        <v>310</v>
      </c>
      <c r="P10729" t="s">
        <v>18619</v>
      </c>
      <c r="Q10729" t="s">
        <v>1153</v>
      </c>
      <c r="R10729" t="s">
        <v>18620</v>
      </c>
      <c r="S10729" t="s">
        <v>270</v>
      </c>
      <c r="T10729" t="b">
        <v>1</v>
      </c>
    </row>
    <row r="10730" spans="1:20" x14ac:dyDescent="0.25">
      <c r="A10730" t="s">
        <v>259</v>
      </c>
      <c r="B10730" t="s">
        <v>260</v>
      </c>
      <c r="C10730" t="s">
        <v>294</v>
      </c>
      <c r="D10730" t="s">
        <v>1148</v>
      </c>
      <c r="E10730" t="s">
        <v>4262</v>
      </c>
      <c r="F10730" t="s">
        <v>4733</v>
      </c>
      <c r="G10730" t="s">
        <v>4734</v>
      </c>
      <c r="H10730">
        <v>2.0199999999999999E-2</v>
      </c>
      <c r="I10730" t="s">
        <v>265</v>
      </c>
      <c r="J10730" t="s">
        <v>242</v>
      </c>
      <c r="K10730" t="s">
        <v>243</v>
      </c>
      <c r="L10730" t="s">
        <v>244</v>
      </c>
      <c r="M10730">
        <v>0</v>
      </c>
      <c r="N10730">
        <v>2.0199999999999999E-2</v>
      </c>
      <c r="O10730" t="s">
        <v>310</v>
      </c>
      <c r="P10730" t="s">
        <v>18619</v>
      </c>
      <c r="Q10730" t="s">
        <v>1153</v>
      </c>
      <c r="R10730" t="s">
        <v>18620</v>
      </c>
      <c r="S10730" t="s">
        <v>270</v>
      </c>
      <c r="T10730" t="b">
        <v>1</v>
      </c>
    </row>
    <row r="10731" spans="1:20" x14ac:dyDescent="0.25">
      <c r="A10731" t="s">
        <v>259</v>
      </c>
      <c r="B10731" t="s">
        <v>260</v>
      </c>
      <c r="C10731" t="s">
        <v>237</v>
      </c>
      <c r="D10731" t="s">
        <v>1047</v>
      </c>
      <c r="E10731" t="s">
        <v>6610</v>
      </c>
      <c r="F10731" t="s">
        <v>6611</v>
      </c>
      <c r="G10731" t="s">
        <v>6611</v>
      </c>
      <c r="H10731">
        <v>5.3999999999999999E-2</v>
      </c>
      <c r="I10731" t="s">
        <v>265</v>
      </c>
      <c r="J10731" t="s">
        <v>242</v>
      </c>
      <c r="K10731" t="s">
        <v>243</v>
      </c>
      <c r="L10731" t="s">
        <v>244</v>
      </c>
      <c r="M10731">
        <v>0</v>
      </c>
      <c r="N10731">
        <v>5.3999999999999999E-2</v>
      </c>
      <c r="O10731" t="s">
        <v>386</v>
      </c>
      <c r="P10731" t="s">
        <v>18621</v>
      </c>
      <c r="Q10731" t="s">
        <v>1051</v>
      </c>
      <c r="R10731" t="s">
        <v>18622</v>
      </c>
      <c r="S10731" t="s">
        <v>270</v>
      </c>
      <c r="T10731" t="b">
        <v>1</v>
      </c>
    </row>
    <row r="10732" spans="1:20" x14ac:dyDescent="0.25">
      <c r="A10732" t="s">
        <v>259</v>
      </c>
      <c r="B10732" t="s">
        <v>260</v>
      </c>
      <c r="C10732" t="s">
        <v>294</v>
      </c>
      <c r="D10732" t="s">
        <v>1047</v>
      </c>
      <c r="E10732" t="s">
        <v>6610</v>
      </c>
      <c r="F10732" t="s">
        <v>6611</v>
      </c>
      <c r="G10732" t="s">
        <v>6611</v>
      </c>
      <c r="H10732">
        <v>1.7999999999999999E-2</v>
      </c>
      <c r="I10732" t="s">
        <v>265</v>
      </c>
      <c r="J10732" t="s">
        <v>242</v>
      </c>
      <c r="K10732" t="s">
        <v>243</v>
      </c>
      <c r="L10732" t="s">
        <v>244</v>
      </c>
      <c r="M10732">
        <v>0</v>
      </c>
      <c r="N10732">
        <v>1.7999999999999999E-2</v>
      </c>
      <c r="O10732" t="s">
        <v>1336</v>
      </c>
      <c r="P10732" t="s">
        <v>18621</v>
      </c>
      <c r="Q10732" t="s">
        <v>1051</v>
      </c>
      <c r="R10732" t="s">
        <v>18622</v>
      </c>
      <c r="S10732" t="s">
        <v>270</v>
      </c>
      <c r="T10732" t="b">
        <v>1</v>
      </c>
    </row>
    <row r="10733" spans="1:20" x14ac:dyDescent="0.25">
      <c r="A10733" t="s">
        <v>259</v>
      </c>
      <c r="B10733" t="s">
        <v>260</v>
      </c>
      <c r="C10733" t="s">
        <v>237</v>
      </c>
      <c r="D10733" t="s">
        <v>1786</v>
      </c>
      <c r="E10733" t="s">
        <v>5027</v>
      </c>
      <c r="F10733" t="s">
        <v>10618</v>
      </c>
      <c r="G10733" t="s">
        <v>10618</v>
      </c>
      <c r="H10733">
        <v>6.976</v>
      </c>
      <c r="I10733" t="s">
        <v>265</v>
      </c>
      <c r="J10733" t="s">
        <v>242</v>
      </c>
      <c r="K10733" t="s">
        <v>243</v>
      </c>
      <c r="L10733" t="s">
        <v>244</v>
      </c>
      <c r="M10733">
        <v>0</v>
      </c>
      <c r="N10733">
        <v>6.976</v>
      </c>
      <c r="O10733" t="s">
        <v>324</v>
      </c>
      <c r="P10733" t="s">
        <v>18623</v>
      </c>
      <c r="Q10733" t="s">
        <v>1790</v>
      </c>
      <c r="R10733" t="s">
        <v>18624</v>
      </c>
      <c r="S10733" t="s">
        <v>270</v>
      </c>
      <c r="T10733" t="b">
        <v>1</v>
      </c>
    </row>
    <row r="10734" spans="1:20" x14ac:dyDescent="0.25">
      <c r="A10734" t="s">
        <v>259</v>
      </c>
      <c r="B10734" t="s">
        <v>260</v>
      </c>
      <c r="C10734" t="s">
        <v>294</v>
      </c>
      <c r="D10734" t="s">
        <v>1786</v>
      </c>
      <c r="E10734" t="s">
        <v>5027</v>
      </c>
      <c r="F10734" t="s">
        <v>10618</v>
      </c>
      <c r="G10734" t="s">
        <v>10618</v>
      </c>
      <c r="H10734">
        <v>4.032</v>
      </c>
      <c r="I10734" t="s">
        <v>265</v>
      </c>
      <c r="J10734" t="s">
        <v>242</v>
      </c>
      <c r="K10734" t="s">
        <v>243</v>
      </c>
      <c r="L10734" t="s">
        <v>244</v>
      </c>
      <c r="M10734">
        <v>0</v>
      </c>
      <c r="N10734">
        <v>4.032</v>
      </c>
      <c r="O10734" t="s">
        <v>324</v>
      </c>
      <c r="P10734" t="s">
        <v>18623</v>
      </c>
      <c r="Q10734" t="s">
        <v>1790</v>
      </c>
      <c r="R10734" t="s">
        <v>18624</v>
      </c>
      <c r="S10734" t="s">
        <v>270</v>
      </c>
      <c r="T10734" t="b">
        <v>1</v>
      </c>
    </row>
    <row r="10735" spans="1:20" x14ac:dyDescent="0.25">
      <c r="A10735" t="s">
        <v>259</v>
      </c>
      <c r="B10735" t="s">
        <v>260</v>
      </c>
      <c r="C10735" t="s">
        <v>237</v>
      </c>
      <c r="D10735" t="s">
        <v>1047</v>
      </c>
      <c r="E10735" t="s">
        <v>6610</v>
      </c>
      <c r="F10735" t="s">
        <v>9634</v>
      </c>
      <c r="G10735" t="s">
        <v>9634</v>
      </c>
      <c r="H10735">
        <v>2.8968000000000001E-2</v>
      </c>
      <c r="I10735" t="s">
        <v>265</v>
      </c>
      <c r="J10735" t="s">
        <v>242</v>
      </c>
      <c r="K10735" t="s">
        <v>243</v>
      </c>
      <c r="L10735" t="s">
        <v>244</v>
      </c>
      <c r="M10735">
        <v>0</v>
      </c>
      <c r="N10735">
        <v>2.8968000000000001E-2</v>
      </c>
      <c r="O10735" t="s">
        <v>372</v>
      </c>
      <c r="P10735" t="s">
        <v>18625</v>
      </c>
      <c r="Q10735" t="s">
        <v>1051</v>
      </c>
      <c r="R10735" t="s">
        <v>18626</v>
      </c>
      <c r="S10735" t="s">
        <v>270</v>
      </c>
      <c r="T10735" t="b">
        <v>1</v>
      </c>
    </row>
    <row r="10736" spans="1:20" x14ac:dyDescent="0.25">
      <c r="A10736" t="s">
        <v>259</v>
      </c>
      <c r="B10736" t="s">
        <v>260</v>
      </c>
      <c r="C10736" t="s">
        <v>294</v>
      </c>
      <c r="D10736" t="s">
        <v>1047</v>
      </c>
      <c r="E10736" t="s">
        <v>6610</v>
      </c>
      <c r="F10736" t="s">
        <v>9634</v>
      </c>
      <c r="G10736" t="s">
        <v>9634</v>
      </c>
      <c r="H10736">
        <v>1.7017000000000001E-2</v>
      </c>
      <c r="I10736" t="s">
        <v>265</v>
      </c>
      <c r="J10736" t="s">
        <v>242</v>
      </c>
      <c r="K10736" t="s">
        <v>243</v>
      </c>
      <c r="L10736" t="s">
        <v>244</v>
      </c>
      <c r="M10736">
        <v>0</v>
      </c>
      <c r="N10736">
        <v>1.7017000000000001E-2</v>
      </c>
      <c r="O10736" t="s">
        <v>372</v>
      </c>
      <c r="P10736" t="s">
        <v>18625</v>
      </c>
      <c r="Q10736" t="s">
        <v>1051</v>
      </c>
      <c r="R10736" t="s">
        <v>18626</v>
      </c>
      <c r="S10736" t="s">
        <v>270</v>
      </c>
      <c r="T10736" t="b">
        <v>1</v>
      </c>
    </row>
    <row r="10737" spans="1:20" x14ac:dyDescent="0.25">
      <c r="A10737" t="s">
        <v>259</v>
      </c>
      <c r="B10737" t="s">
        <v>260</v>
      </c>
      <c r="C10737" t="s">
        <v>237</v>
      </c>
      <c r="D10737" t="s">
        <v>635</v>
      </c>
      <c r="E10737" t="s">
        <v>1203</v>
      </c>
      <c r="F10737" t="s">
        <v>17367</v>
      </c>
      <c r="G10737" t="s">
        <v>17367</v>
      </c>
      <c r="H10737">
        <v>0.14399999999999999</v>
      </c>
      <c r="I10737" t="s">
        <v>265</v>
      </c>
      <c r="J10737" t="s">
        <v>242</v>
      </c>
      <c r="K10737" t="s">
        <v>243</v>
      </c>
      <c r="L10737" t="s">
        <v>244</v>
      </c>
      <c r="M10737">
        <v>0</v>
      </c>
      <c r="N10737">
        <v>0.14399999999999999</v>
      </c>
      <c r="O10737" t="s">
        <v>372</v>
      </c>
      <c r="P10737" t="s">
        <v>18627</v>
      </c>
      <c r="Q10737" t="s">
        <v>639</v>
      </c>
      <c r="R10737" t="s">
        <v>18628</v>
      </c>
      <c r="S10737" t="s">
        <v>270</v>
      </c>
      <c r="T10737" t="b">
        <v>1</v>
      </c>
    </row>
    <row r="10738" spans="1:20" x14ac:dyDescent="0.25">
      <c r="A10738" t="s">
        <v>259</v>
      </c>
      <c r="B10738" t="s">
        <v>382</v>
      </c>
      <c r="C10738" t="s">
        <v>237</v>
      </c>
      <c r="D10738" t="s">
        <v>5499</v>
      </c>
      <c r="E10738" t="s">
        <v>2960</v>
      </c>
      <c r="F10738" t="s">
        <v>5159</v>
      </c>
      <c r="G10738" t="s">
        <v>5159</v>
      </c>
      <c r="H10738">
        <v>1.41</v>
      </c>
      <c r="I10738" t="s">
        <v>265</v>
      </c>
      <c r="J10738" t="s">
        <v>242</v>
      </c>
      <c r="K10738" t="s">
        <v>243</v>
      </c>
      <c r="L10738" t="s">
        <v>244</v>
      </c>
      <c r="M10738">
        <v>0</v>
      </c>
      <c r="N10738">
        <v>1.41</v>
      </c>
      <c r="O10738" t="s">
        <v>5502</v>
      </c>
      <c r="P10738" t="s">
        <v>18629</v>
      </c>
      <c r="Q10738" t="s">
        <v>5504</v>
      </c>
      <c r="R10738" t="s">
        <v>18630</v>
      </c>
      <c r="S10738" t="s">
        <v>390</v>
      </c>
      <c r="T10738" t="b">
        <v>1</v>
      </c>
    </row>
    <row r="10739" spans="1:20" x14ac:dyDescent="0.25">
      <c r="A10739" t="s">
        <v>259</v>
      </c>
      <c r="B10739" t="s">
        <v>260</v>
      </c>
      <c r="C10739" t="s">
        <v>237</v>
      </c>
      <c r="D10739" t="s">
        <v>1982</v>
      </c>
      <c r="E10739" t="s">
        <v>4077</v>
      </c>
      <c r="F10739" t="s">
        <v>4077</v>
      </c>
      <c r="G10739" t="s">
        <v>17317</v>
      </c>
      <c r="H10739">
        <v>1.3360000000000001</v>
      </c>
      <c r="I10739" t="s">
        <v>265</v>
      </c>
      <c r="J10739" t="s">
        <v>242</v>
      </c>
      <c r="K10739" t="s">
        <v>243</v>
      </c>
      <c r="L10739" t="s">
        <v>244</v>
      </c>
      <c r="M10739">
        <v>0</v>
      </c>
      <c r="N10739">
        <v>1.3360000000000001</v>
      </c>
      <c r="O10739" t="s">
        <v>660</v>
      </c>
      <c r="P10739" t="s">
        <v>18631</v>
      </c>
      <c r="Q10739" t="s">
        <v>1987</v>
      </c>
      <c r="R10739" t="s">
        <v>18632</v>
      </c>
      <c r="S10739" t="s">
        <v>270</v>
      </c>
      <c r="T10739" t="b">
        <v>1</v>
      </c>
    </row>
    <row r="10740" spans="1:20" x14ac:dyDescent="0.25">
      <c r="A10740" t="s">
        <v>259</v>
      </c>
      <c r="B10740" t="s">
        <v>260</v>
      </c>
      <c r="C10740" t="s">
        <v>336</v>
      </c>
      <c r="D10740" t="s">
        <v>1982</v>
      </c>
      <c r="E10740" t="s">
        <v>4077</v>
      </c>
      <c r="F10740" t="s">
        <v>4077</v>
      </c>
      <c r="G10740" t="s">
        <v>17317</v>
      </c>
      <c r="H10740">
        <v>6905</v>
      </c>
      <c r="I10740" t="s">
        <v>265</v>
      </c>
      <c r="J10740" t="s">
        <v>242</v>
      </c>
      <c r="K10740" t="s">
        <v>243</v>
      </c>
      <c r="L10740" t="s">
        <v>244</v>
      </c>
      <c r="M10740">
        <v>0</v>
      </c>
      <c r="N10740">
        <v>6905</v>
      </c>
      <c r="O10740" t="s">
        <v>2415</v>
      </c>
      <c r="P10740" t="s">
        <v>18631</v>
      </c>
      <c r="Q10740" t="s">
        <v>1987</v>
      </c>
      <c r="R10740" t="s">
        <v>18633</v>
      </c>
      <c r="S10740" t="s">
        <v>270</v>
      </c>
      <c r="T10740" t="b">
        <v>1</v>
      </c>
    </row>
    <row r="10741" spans="1:20" x14ac:dyDescent="0.25">
      <c r="A10741" t="s">
        <v>259</v>
      </c>
      <c r="B10741" t="s">
        <v>260</v>
      </c>
      <c r="C10741" t="s">
        <v>336</v>
      </c>
      <c r="D10741" t="s">
        <v>1982</v>
      </c>
      <c r="E10741" t="s">
        <v>4077</v>
      </c>
      <c r="F10741" t="s">
        <v>4077</v>
      </c>
      <c r="G10741" t="s">
        <v>17317</v>
      </c>
      <c r="H10741">
        <v>13342</v>
      </c>
      <c r="I10741" t="s">
        <v>265</v>
      </c>
      <c r="J10741" t="s">
        <v>242</v>
      </c>
      <c r="K10741" t="s">
        <v>243</v>
      </c>
      <c r="L10741" t="s">
        <v>244</v>
      </c>
      <c r="M10741">
        <v>0</v>
      </c>
      <c r="N10741">
        <v>13342</v>
      </c>
      <c r="O10741" t="s">
        <v>2415</v>
      </c>
      <c r="P10741" t="s">
        <v>18631</v>
      </c>
      <c r="Q10741" t="s">
        <v>1987</v>
      </c>
      <c r="R10741" t="s">
        <v>18634</v>
      </c>
      <c r="S10741" t="s">
        <v>270</v>
      </c>
      <c r="T10741" t="b">
        <v>1</v>
      </c>
    </row>
    <row r="10742" spans="1:20" x14ac:dyDescent="0.25">
      <c r="A10742" t="s">
        <v>259</v>
      </c>
      <c r="B10742" t="s">
        <v>260</v>
      </c>
      <c r="C10742" t="s">
        <v>237</v>
      </c>
      <c r="D10742" t="s">
        <v>1155</v>
      </c>
      <c r="E10742" t="s">
        <v>6656</v>
      </c>
      <c r="F10742" t="s">
        <v>17687</v>
      </c>
      <c r="G10742" t="s">
        <v>17687</v>
      </c>
      <c r="H10742">
        <v>0.40300000000000002</v>
      </c>
      <c r="I10742" t="s">
        <v>265</v>
      </c>
      <c r="J10742" t="s">
        <v>242</v>
      </c>
      <c r="K10742" t="s">
        <v>243</v>
      </c>
      <c r="L10742" t="s">
        <v>244</v>
      </c>
      <c r="M10742">
        <v>0</v>
      </c>
      <c r="N10742">
        <v>0.40300000000000002</v>
      </c>
      <c r="O10742" t="s">
        <v>952</v>
      </c>
      <c r="P10742" t="s">
        <v>9560</v>
      </c>
      <c r="Q10742" t="s">
        <v>1159</v>
      </c>
      <c r="R10742" t="s">
        <v>18635</v>
      </c>
      <c r="S10742" t="s">
        <v>270</v>
      </c>
      <c r="T10742" t="b">
        <v>0</v>
      </c>
    </row>
    <row r="10743" spans="1:20" x14ac:dyDescent="0.25">
      <c r="A10743" t="s">
        <v>259</v>
      </c>
      <c r="B10743" t="s">
        <v>260</v>
      </c>
      <c r="C10743" t="s">
        <v>294</v>
      </c>
      <c r="D10743" t="s">
        <v>1155</v>
      </c>
      <c r="E10743" t="s">
        <v>6656</v>
      </c>
      <c r="F10743" t="s">
        <v>17687</v>
      </c>
      <c r="G10743" t="s">
        <v>17687</v>
      </c>
      <c r="H10743">
        <v>0.11700000000000001</v>
      </c>
      <c r="I10743" t="s">
        <v>265</v>
      </c>
      <c r="J10743" t="s">
        <v>242</v>
      </c>
      <c r="K10743" t="s">
        <v>243</v>
      </c>
      <c r="L10743" t="s">
        <v>244</v>
      </c>
      <c r="M10743">
        <v>0</v>
      </c>
      <c r="N10743">
        <v>0.11700000000000001</v>
      </c>
      <c r="O10743" t="s">
        <v>952</v>
      </c>
      <c r="P10743" t="s">
        <v>9560</v>
      </c>
      <c r="Q10743" t="s">
        <v>1159</v>
      </c>
      <c r="R10743" t="s">
        <v>18635</v>
      </c>
      <c r="S10743" t="s">
        <v>270</v>
      </c>
      <c r="T10743" t="b">
        <v>0</v>
      </c>
    </row>
    <row r="10744" spans="1:20" x14ac:dyDescent="0.25">
      <c r="A10744" t="s">
        <v>259</v>
      </c>
      <c r="B10744" t="s">
        <v>260</v>
      </c>
      <c r="C10744" t="s">
        <v>237</v>
      </c>
      <c r="D10744" t="s">
        <v>875</v>
      </c>
      <c r="E10744" t="s">
        <v>6929</v>
      </c>
      <c r="F10744" t="s">
        <v>15218</v>
      </c>
      <c r="G10744" t="s">
        <v>15218</v>
      </c>
      <c r="H10744">
        <v>7.5587600000000004</v>
      </c>
      <c r="I10744" t="s">
        <v>265</v>
      </c>
      <c r="J10744" t="s">
        <v>242</v>
      </c>
      <c r="K10744" t="s">
        <v>243</v>
      </c>
      <c r="L10744" t="s">
        <v>244</v>
      </c>
      <c r="M10744">
        <v>0</v>
      </c>
      <c r="N10744">
        <v>7.5587600000000004</v>
      </c>
      <c r="O10744" t="s">
        <v>372</v>
      </c>
      <c r="P10744" t="s">
        <v>18636</v>
      </c>
      <c r="Q10744" t="s">
        <v>879</v>
      </c>
      <c r="R10744" t="s">
        <v>18637</v>
      </c>
      <c r="S10744" t="s">
        <v>270</v>
      </c>
      <c r="T10744" t="b">
        <v>1</v>
      </c>
    </row>
    <row r="10745" spans="1:20" x14ac:dyDescent="0.25">
      <c r="A10745" t="s">
        <v>259</v>
      </c>
      <c r="B10745" t="s">
        <v>260</v>
      </c>
      <c r="C10745" t="s">
        <v>294</v>
      </c>
      <c r="D10745" t="s">
        <v>875</v>
      </c>
      <c r="E10745" t="s">
        <v>6929</v>
      </c>
      <c r="F10745" t="s">
        <v>15218</v>
      </c>
      <c r="G10745" t="s">
        <v>15218</v>
      </c>
      <c r="H10745">
        <v>4.9580000000000002</v>
      </c>
      <c r="I10745" t="s">
        <v>265</v>
      </c>
      <c r="J10745" t="s">
        <v>242</v>
      </c>
      <c r="K10745" t="s">
        <v>243</v>
      </c>
      <c r="L10745" t="s">
        <v>244</v>
      </c>
      <c r="M10745">
        <v>0</v>
      </c>
      <c r="N10745">
        <v>4.9580000000000002</v>
      </c>
      <c r="O10745" t="s">
        <v>298</v>
      </c>
      <c r="P10745" t="s">
        <v>18636</v>
      </c>
      <c r="Q10745" t="s">
        <v>879</v>
      </c>
      <c r="R10745" t="s">
        <v>18637</v>
      </c>
      <c r="S10745" t="s">
        <v>270</v>
      </c>
      <c r="T10745" t="b">
        <v>1</v>
      </c>
    </row>
    <row r="10746" spans="1:20" x14ac:dyDescent="0.25">
      <c r="A10746" t="s">
        <v>259</v>
      </c>
      <c r="B10746" t="s">
        <v>260</v>
      </c>
      <c r="C10746" t="s">
        <v>237</v>
      </c>
      <c r="D10746" t="s">
        <v>1786</v>
      </c>
      <c r="E10746" t="s">
        <v>370</v>
      </c>
      <c r="F10746" t="s">
        <v>371</v>
      </c>
      <c r="G10746" t="s">
        <v>371</v>
      </c>
      <c r="H10746">
        <v>0.56226600000000004</v>
      </c>
      <c r="I10746" t="s">
        <v>265</v>
      </c>
      <c r="J10746" t="s">
        <v>242</v>
      </c>
      <c r="K10746" t="s">
        <v>243</v>
      </c>
      <c r="L10746" t="s">
        <v>244</v>
      </c>
      <c r="M10746">
        <v>0</v>
      </c>
      <c r="N10746">
        <v>0.56226600000000004</v>
      </c>
      <c r="O10746" t="s">
        <v>372</v>
      </c>
      <c r="P10746" t="s">
        <v>18638</v>
      </c>
      <c r="Q10746" t="s">
        <v>1790</v>
      </c>
      <c r="R10746" t="s">
        <v>18639</v>
      </c>
      <c r="S10746" t="s">
        <v>270</v>
      </c>
      <c r="T10746" t="b">
        <v>1</v>
      </c>
    </row>
    <row r="10747" spans="1:20" x14ac:dyDescent="0.25">
      <c r="A10747" t="s">
        <v>259</v>
      </c>
      <c r="B10747" t="s">
        <v>260</v>
      </c>
      <c r="C10747" t="s">
        <v>294</v>
      </c>
      <c r="D10747" t="s">
        <v>1786</v>
      </c>
      <c r="E10747" t="s">
        <v>370</v>
      </c>
      <c r="F10747" t="s">
        <v>371</v>
      </c>
      <c r="G10747" t="s">
        <v>371</v>
      </c>
      <c r="H10747">
        <v>0.2016</v>
      </c>
      <c r="I10747" t="s">
        <v>265</v>
      </c>
      <c r="J10747" t="s">
        <v>242</v>
      </c>
      <c r="K10747" t="s">
        <v>243</v>
      </c>
      <c r="L10747" t="s">
        <v>244</v>
      </c>
      <c r="M10747">
        <v>0</v>
      </c>
      <c r="N10747">
        <v>0.2016</v>
      </c>
      <c r="O10747" t="s">
        <v>372</v>
      </c>
      <c r="P10747" t="s">
        <v>18638</v>
      </c>
      <c r="Q10747" t="s">
        <v>1790</v>
      </c>
      <c r="R10747" t="s">
        <v>18639</v>
      </c>
      <c r="S10747" t="s">
        <v>270</v>
      </c>
      <c r="T10747" t="b">
        <v>1</v>
      </c>
    </row>
    <row r="10748" spans="1:20" x14ac:dyDescent="0.25">
      <c r="A10748" t="s">
        <v>259</v>
      </c>
      <c r="B10748" t="s">
        <v>260</v>
      </c>
      <c r="C10748" t="s">
        <v>237</v>
      </c>
      <c r="D10748" t="s">
        <v>962</v>
      </c>
      <c r="E10748" t="s">
        <v>3724</v>
      </c>
      <c r="F10748" t="s">
        <v>4777</v>
      </c>
      <c r="G10748" t="s">
        <v>4778</v>
      </c>
      <c r="H10748">
        <v>0.67517400000000005</v>
      </c>
      <c r="I10748" t="s">
        <v>265</v>
      </c>
      <c r="J10748" t="s">
        <v>242</v>
      </c>
      <c r="K10748" t="s">
        <v>243</v>
      </c>
      <c r="L10748" t="s">
        <v>244</v>
      </c>
      <c r="M10748">
        <v>0</v>
      </c>
      <c r="N10748">
        <v>0.67517400000000005</v>
      </c>
      <c r="O10748" t="s">
        <v>372</v>
      </c>
      <c r="P10748" t="s">
        <v>18640</v>
      </c>
      <c r="Q10748" t="s">
        <v>967</v>
      </c>
      <c r="R10748" t="s">
        <v>18641</v>
      </c>
      <c r="S10748" t="s">
        <v>270</v>
      </c>
      <c r="T10748" t="b">
        <v>1</v>
      </c>
    </row>
    <row r="10749" spans="1:20" x14ac:dyDescent="0.25">
      <c r="A10749" t="s">
        <v>259</v>
      </c>
      <c r="B10749" t="s">
        <v>260</v>
      </c>
      <c r="C10749" t="s">
        <v>237</v>
      </c>
      <c r="D10749" t="s">
        <v>261</v>
      </c>
      <c r="E10749" t="s">
        <v>5297</v>
      </c>
      <c r="F10749" t="s">
        <v>18642</v>
      </c>
      <c r="G10749" t="s">
        <v>18643</v>
      </c>
      <c r="H10749">
        <v>0.41299999999999998</v>
      </c>
      <c r="I10749" t="s">
        <v>265</v>
      </c>
      <c r="J10749" t="s">
        <v>242</v>
      </c>
      <c r="K10749" t="s">
        <v>243</v>
      </c>
      <c r="L10749" t="s">
        <v>244</v>
      </c>
      <c r="M10749">
        <v>0</v>
      </c>
      <c r="N10749">
        <v>0.41299999999999998</v>
      </c>
      <c r="O10749" t="s">
        <v>266</v>
      </c>
      <c r="P10749" t="s">
        <v>18644</v>
      </c>
      <c r="Q10749" t="s">
        <v>268</v>
      </c>
      <c r="R10749" t="s">
        <v>18645</v>
      </c>
      <c r="S10749" t="s">
        <v>270</v>
      </c>
      <c r="T10749" t="b">
        <v>1</v>
      </c>
    </row>
    <row r="10750" spans="1:20" x14ac:dyDescent="0.25">
      <c r="A10750" t="s">
        <v>259</v>
      </c>
      <c r="B10750" t="s">
        <v>260</v>
      </c>
      <c r="C10750" t="s">
        <v>237</v>
      </c>
      <c r="D10750" t="s">
        <v>987</v>
      </c>
      <c r="E10750" t="s">
        <v>8512</v>
      </c>
      <c r="F10750" t="s">
        <v>7234</v>
      </c>
      <c r="G10750" t="s">
        <v>7234</v>
      </c>
      <c r="H10750">
        <v>4.0000000000000001E-3</v>
      </c>
      <c r="I10750" t="s">
        <v>265</v>
      </c>
      <c r="J10750" t="s">
        <v>242</v>
      </c>
      <c r="K10750" t="s">
        <v>243</v>
      </c>
      <c r="L10750" t="s">
        <v>244</v>
      </c>
      <c r="M10750">
        <v>0</v>
      </c>
      <c r="N10750">
        <v>4.0000000000000001E-3</v>
      </c>
      <c r="O10750" t="s">
        <v>1309</v>
      </c>
      <c r="P10750" t="s">
        <v>18646</v>
      </c>
      <c r="Q10750" t="s">
        <v>992</v>
      </c>
      <c r="R10750" t="s">
        <v>18647</v>
      </c>
      <c r="S10750" t="s">
        <v>270</v>
      </c>
      <c r="T10750" t="b">
        <v>1</v>
      </c>
    </row>
    <row r="10751" spans="1:20" x14ac:dyDescent="0.25">
      <c r="A10751" t="s">
        <v>259</v>
      </c>
      <c r="B10751" t="s">
        <v>271</v>
      </c>
      <c r="C10751" t="s">
        <v>237</v>
      </c>
      <c r="D10751" t="s">
        <v>4984</v>
      </c>
      <c r="E10751" t="s">
        <v>18648</v>
      </c>
      <c r="F10751" t="s">
        <v>11130</v>
      </c>
      <c r="G10751" t="s">
        <v>11131</v>
      </c>
      <c r="H10751">
        <v>1.3580000000000001</v>
      </c>
      <c r="I10751" t="s">
        <v>265</v>
      </c>
      <c r="J10751" t="s">
        <v>242</v>
      </c>
      <c r="K10751" t="s">
        <v>243</v>
      </c>
      <c r="L10751" t="s">
        <v>244</v>
      </c>
      <c r="M10751">
        <v>0</v>
      </c>
      <c r="N10751">
        <v>1.3580000000000001</v>
      </c>
      <c r="O10751" t="s">
        <v>1313</v>
      </c>
      <c r="P10751" t="s">
        <v>18649</v>
      </c>
      <c r="Q10751" t="s">
        <v>4988</v>
      </c>
      <c r="R10751" t="s">
        <v>18650</v>
      </c>
      <c r="S10751" t="s">
        <v>279</v>
      </c>
      <c r="T10751" t="b">
        <v>1</v>
      </c>
    </row>
    <row r="10752" spans="1:20" x14ac:dyDescent="0.25">
      <c r="A10752" t="s">
        <v>259</v>
      </c>
      <c r="B10752" t="s">
        <v>271</v>
      </c>
      <c r="C10752" t="s">
        <v>336</v>
      </c>
      <c r="D10752" t="s">
        <v>4984</v>
      </c>
      <c r="E10752" t="s">
        <v>18648</v>
      </c>
      <c r="F10752" t="s">
        <v>11130</v>
      </c>
      <c r="G10752" t="s">
        <v>11131</v>
      </c>
      <c r="H10752">
        <v>21412</v>
      </c>
      <c r="I10752" t="s">
        <v>265</v>
      </c>
      <c r="J10752" t="s">
        <v>242</v>
      </c>
      <c r="K10752" t="s">
        <v>243</v>
      </c>
      <c r="L10752" t="s">
        <v>244</v>
      </c>
      <c r="M10752">
        <v>0</v>
      </c>
      <c r="N10752">
        <v>21412</v>
      </c>
      <c r="O10752" t="s">
        <v>428</v>
      </c>
      <c r="P10752" t="s">
        <v>18649</v>
      </c>
      <c r="Q10752" t="s">
        <v>4988</v>
      </c>
      <c r="R10752" t="s">
        <v>18651</v>
      </c>
      <c r="S10752" t="s">
        <v>279</v>
      </c>
      <c r="T10752" t="b">
        <v>1</v>
      </c>
    </row>
    <row r="10753" spans="1:20" x14ac:dyDescent="0.25">
      <c r="A10753" t="s">
        <v>259</v>
      </c>
      <c r="B10753" t="s">
        <v>260</v>
      </c>
      <c r="C10753" t="s">
        <v>237</v>
      </c>
      <c r="D10753" t="s">
        <v>1305</v>
      </c>
      <c r="E10753" t="s">
        <v>8689</v>
      </c>
      <c r="F10753" t="s">
        <v>13974</v>
      </c>
      <c r="G10753" t="s">
        <v>13975</v>
      </c>
      <c r="H10753">
        <v>0.56548799999999999</v>
      </c>
      <c r="I10753" t="s">
        <v>265</v>
      </c>
      <c r="J10753" t="s">
        <v>242</v>
      </c>
      <c r="K10753" t="s">
        <v>243</v>
      </c>
      <c r="L10753" t="s">
        <v>244</v>
      </c>
      <c r="M10753">
        <v>0</v>
      </c>
      <c r="N10753">
        <v>0.56548799999999999</v>
      </c>
      <c r="O10753" t="s">
        <v>372</v>
      </c>
      <c r="P10753" t="s">
        <v>18652</v>
      </c>
      <c r="Q10753" t="s">
        <v>1311</v>
      </c>
      <c r="R10753" t="s">
        <v>18653</v>
      </c>
      <c r="S10753" t="s">
        <v>270</v>
      </c>
      <c r="T10753" t="b">
        <v>1</v>
      </c>
    </row>
    <row r="10754" spans="1:20" x14ac:dyDescent="0.25">
      <c r="A10754" t="s">
        <v>236</v>
      </c>
      <c r="B10754" t="s">
        <v>236</v>
      </c>
      <c r="C10754" t="s">
        <v>237</v>
      </c>
      <c r="D10754" t="s">
        <v>250</v>
      </c>
      <c r="E10754" t="s">
        <v>251</v>
      </c>
      <c r="F10754" t="s">
        <v>455</v>
      </c>
      <c r="G10754" t="s">
        <v>549</v>
      </c>
      <c r="H10754">
        <v>4.0000000000000001E-3</v>
      </c>
      <c r="I10754" t="s">
        <v>241</v>
      </c>
      <c r="J10754" t="s">
        <v>242</v>
      </c>
      <c r="K10754" t="s">
        <v>243</v>
      </c>
      <c r="L10754" t="s">
        <v>244</v>
      </c>
      <c r="M10754">
        <v>0</v>
      </c>
      <c r="N10754">
        <v>4.0000000000000001E-3</v>
      </c>
      <c r="O10754" t="s">
        <v>255</v>
      </c>
      <c r="P10754" t="s">
        <v>18654</v>
      </c>
      <c r="Q10754" t="s">
        <v>257</v>
      </c>
      <c r="R10754" t="s">
        <v>1828</v>
      </c>
      <c r="S10754" t="s">
        <v>249</v>
      </c>
      <c r="T10754" t="b">
        <v>1</v>
      </c>
    </row>
    <row r="10755" spans="1:20" x14ac:dyDescent="0.25">
      <c r="A10755" t="s">
        <v>259</v>
      </c>
      <c r="B10755" t="s">
        <v>260</v>
      </c>
      <c r="C10755" t="s">
        <v>237</v>
      </c>
      <c r="D10755" t="s">
        <v>2206</v>
      </c>
      <c r="E10755" t="s">
        <v>7163</v>
      </c>
      <c r="F10755" t="s">
        <v>7164</v>
      </c>
      <c r="G10755" t="s">
        <v>7164</v>
      </c>
      <c r="H10755">
        <v>0.23039999999999999</v>
      </c>
      <c r="I10755" t="s">
        <v>265</v>
      </c>
      <c r="J10755" t="s">
        <v>242</v>
      </c>
      <c r="K10755" t="s">
        <v>243</v>
      </c>
      <c r="L10755" t="s">
        <v>244</v>
      </c>
      <c r="M10755">
        <v>0</v>
      </c>
      <c r="N10755">
        <v>0.23039999999999999</v>
      </c>
      <c r="O10755" t="s">
        <v>310</v>
      </c>
      <c r="P10755" t="s">
        <v>18655</v>
      </c>
      <c r="Q10755" t="s">
        <v>2210</v>
      </c>
      <c r="R10755" t="s">
        <v>18656</v>
      </c>
      <c r="S10755" t="s">
        <v>270</v>
      </c>
      <c r="T10755" t="b">
        <v>1</v>
      </c>
    </row>
    <row r="10756" spans="1:20" x14ac:dyDescent="0.25">
      <c r="A10756" t="s">
        <v>259</v>
      </c>
      <c r="B10756" t="s">
        <v>260</v>
      </c>
      <c r="C10756" t="s">
        <v>237</v>
      </c>
      <c r="D10756" t="s">
        <v>969</v>
      </c>
      <c r="E10756" t="s">
        <v>2672</v>
      </c>
      <c r="F10756" t="s">
        <v>2971</v>
      </c>
      <c r="G10756" t="s">
        <v>2971</v>
      </c>
      <c r="H10756">
        <v>2.706</v>
      </c>
      <c r="I10756" t="s">
        <v>265</v>
      </c>
      <c r="J10756" t="s">
        <v>242</v>
      </c>
      <c r="K10756" t="s">
        <v>243</v>
      </c>
      <c r="L10756" t="s">
        <v>244</v>
      </c>
      <c r="M10756">
        <v>0</v>
      </c>
      <c r="N10756">
        <v>2.706</v>
      </c>
      <c r="O10756" t="s">
        <v>324</v>
      </c>
      <c r="P10756" t="s">
        <v>18657</v>
      </c>
      <c r="Q10756" t="s">
        <v>973</v>
      </c>
      <c r="R10756" t="s">
        <v>18658</v>
      </c>
      <c r="S10756" t="s">
        <v>270</v>
      </c>
      <c r="T10756" t="b">
        <v>1</v>
      </c>
    </row>
    <row r="10757" spans="1:20" x14ac:dyDescent="0.25">
      <c r="A10757" t="s">
        <v>259</v>
      </c>
      <c r="B10757" t="s">
        <v>260</v>
      </c>
      <c r="C10757" t="s">
        <v>336</v>
      </c>
      <c r="D10757" t="s">
        <v>969</v>
      </c>
      <c r="E10757" t="s">
        <v>2672</v>
      </c>
      <c r="F10757" t="s">
        <v>2971</v>
      </c>
      <c r="G10757" t="s">
        <v>2971</v>
      </c>
      <c r="H10757">
        <v>14012</v>
      </c>
      <c r="I10757" t="s">
        <v>265</v>
      </c>
      <c r="J10757" t="s">
        <v>242</v>
      </c>
      <c r="K10757" t="s">
        <v>243</v>
      </c>
      <c r="L10757" t="s">
        <v>244</v>
      </c>
      <c r="M10757">
        <v>0</v>
      </c>
      <c r="N10757">
        <v>14012</v>
      </c>
      <c r="O10757" t="s">
        <v>721</v>
      </c>
      <c r="P10757" t="s">
        <v>18657</v>
      </c>
      <c r="Q10757" t="s">
        <v>973</v>
      </c>
      <c r="R10757" t="s">
        <v>18659</v>
      </c>
      <c r="S10757" t="s">
        <v>270</v>
      </c>
      <c r="T10757" t="b">
        <v>1</v>
      </c>
    </row>
    <row r="10758" spans="1:20" x14ac:dyDescent="0.25">
      <c r="A10758" t="s">
        <v>259</v>
      </c>
      <c r="B10758" t="s">
        <v>260</v>
      </c>
      <c r="C10758" t="s">
        <v>336</v>
      </c>
      <c r="D10758" t="s">
        <v>969</v>
      </c>
      <c r="E10758" t="s">
        <v>2672</v>
      </c>
      <c r="F10758" t="s">
        <v>2971</v>
      </c>
      <c r="G10758" t="s">
        <v>2971</v>
      </c>
      <c r="H10758">
        <v>26064</v>
      </c>
      <c r="I10758" t="s">
        <v>265</v>
      </c>
      <c r="J10758" t="s">
        <v>242</v>
      </c>
      <c r="K10758" t="s">
        <v>243</v>
      </c>
      <c r="L10758" t="s">
        <v>244</v>
      </c>
      <c r="M10758">
        <v>0</v>
      </c>
      <c r="N10758">
        <v>26064</v>
      </c>
      <c r="O10758" t="s">
        <v>324</v>
      </c>
      <c r="P10758" t="s">
        <v>18657</v>
      </c>
      <c r="Q10758" t="s">
        <v>973</v>
      </c>
      <c r="R10758" t="s">
        <v>18660</v>
      </c>
      <c r="S10758" t="s">
        <v>270</v>
      </c>
      <c r="T10758" t="b">
        <v>1</v>
      </c>
    </row>
    <row r="10759" spans="1:20" x14ac:dyDescent="0.25">
      <c r="A10759" t="s">
        <v>259</v>
      </c>
      <c r="B10759" t="s">
        <v>260</v>
      </c>
      <c r="C10759" t="s">
        <v>237</v>
      </c>
      <c r="D10759" t="s">
        <v>5189</v>
      </c>
      <c r="E10759" t="s">
        <v>5662</v>
      </c>
      <c r="F10759" t="s">
        <v>13191</v>
      </c>
      <c r="G10759" t="s">
        <v>13191</v>
      </c>
      <c r="H10759">
        <v>1.4318109999999999</v>
      </c>
      <c r="I10759" t="s">
        <v>265</v>
      </c>
      <c r="J10759" t="s">
        <v>242</v>
      </c>
      <c r="K10759" t="s">
        <v>243</v>
      </c>
      <c r="L10759" t="s">
        <v>244</v>
      </c>
      <c r="M10759">
        <v>0</v>
      </c>
      <c r="N10759">
        <v>1.4318109999999999</v>
      </c>
      <c r="O10759" t="s">
        <v>372</v>
      </c>
      <c r="P10759" t="s">
        <v>18661</v>
      </c>
      <c r="Q10759" t="s">
        <v>5191</v>
      </c>
      <c r="R10759" t="s">
        <v>18662</v>
      </c>
      <c r="S10759" t="s">
        <v>270</v>
      </c>
      <c r="T10759" t="b">
        <v>1</v>
      </c>
    </row>
    <row r="10760" spans="1:20" x14ac:dyDescent="0.25">
      <c r="A10760" t="s">
        <v>259</v>
      </c>
      <c r="B10760" t="s">
        <v>260</v>
      </c>
      <c r="C10760" t="s">
        <v>294</v>
      </c>
      <c r="D10760" t="s">
        <v>5189</v>
      </c>
      <c r="E10760" t="s">
        <v>5662</v>
      </c>
      <c r="F10760" t="s">
        <v>13191</v>
      </c>
      <c r="G10760" t="s">
        <v>13191</v>
      </c>
      <c r="H10760">
        <v>1.1545380000000001</v>
      </c>
      <c r="I10760" t="s">
        <v>265</v>
      </c>
      <c r="J10760" t="s">
        <v>242</v>
      </c>
      <c r="K10760" t="s">
        <v>243</v>
      </c>
      <c r="L10760" t="s">
        <v>244</v>
      </c>
      <c r="M10760">
        <v>0</v>
      </c>
      <c r="N10760">
        <v>1.1545380000000001</v>
      </c>
      <c r="O10760" t="s">
        <v>372</v>
      </c>
      <c r="P10760" t="s">
        <v>18661</v>
      </c>
      <c r="Q10760" t="s">
        <v>5191</v>
      </c>
      <c r="R10760" t="s">
        <v>18662</v>
      </c>
      <c r="S10760" t="s">
        <v>270</v>
      </c>
      <c r="T10760" t="b">
        <v>1</v>
      </c>
    </row>
    <row r="10761" spans="1:20" x14ac:dyDescent="0.25">
      <c r="A10761" t="s">
        <v>259</v>
      </c>
      <c r="B10761" t="s">
        <v>260</v>
      </c>
      <c r="C10761" t="s">
        <v>237</v>
      </c>
      <c r="D10761" t="s">
        <v>328</v>
      </c>
      <c r="E10761" t="s">
        <v>13382</v>
      </c>
      <c r="F10761" t="s">
        <v>18010</v>
      </c>
      <c r="G10761" t="s">
        <v>18010</v>
      </c>
      <c r="H10761">
        <v>0.113</v>
      </c>
      <c r="I10761" t="s">
        <v>265</v>
      </c>
      <c r="J10761" t="s">
        <v>242</v>
      </c>
      <c r="K10761" t="s">
        <v>243</v>
      </c>
      <c r="L10761" t="s">
        <v>244</v>
      </c>
      <c r="M10761">
        <v>0</v>
      </c>
      <c r="N10761">
        <v>0.113</v>
      </c>
      <c r="O10761" t="s">
        <v>1258</v>
      </c>
      <c r="P10761" t="s">
        <v>18663</v>
      </c>
      <c r="Q10761" t="s">
        <v>333</v>
      </c>
      <c r="R10761" t="s">
        <v>18664</v>
      </c>
      <c r="S10761" t="s">
        <v>270</v>
      </c>
      <c r="T10761" t="b">
        <v>1</v>
      </c>
    </row>
    <row r="10762" spans="1:20" x14ac:dyDescent="0.25">
      <c r="A10762" t="s">
        <v>236</v>
      </c>
      <c r="B10762" t="s">
        <v>236</v>
      </c>
      <c r="C10762" t="s">
        <v>237</v>
      </c>
      <c r="D10762" t="s">
        <v>2924</v>
      </c>
      <c r="F10762" t="s">
        <v>559</v>
      </c>
      <c r="G10762" t="s">
        <v>1909</v>
      </c>
      <c r="H10762">
        <v>2.4199999999999998E-3</v>
      </c>
      <c r="I10762" t="s">
        <v>254</v>
      </c>
      <c r="J10762" t="s">
        <v>242</v>
      </c>
      <c r="K10762" t="s">
        <v>243</v>
      </c>
      <c r="L10762" t="s">
        <v>244</v>
      </c>
      <c r="M10762">
        <v>0</v>
      </c>
      <c r="N10762">
        <v>2.4199999999999998E-3</v>
      </c>
      <c r="O10762" t="s">
        <v>1910</v>
      </c>
      <c r="P10762" t="s">
        <v>18665</v>
      </c>
      <c r="Q10762" t="s">
        <v>2927</v>
      </c>
      <c r="R10762" t="s">
        <v>5051</v>
      </c>
      <c r="S10762" t="s">
        <v>249</v>
      </c>
      <c r="T10762" t="b">
        <v>1</v>
      </c>
    </row>
    <row r="10763" spans="1:20" x14ac:dyDescent="0.25">
      <c r="A10763" t="s">
        <v>236</v>
      </c>
      <c r="B10763" t="s">
        <v>236</v>
      </c>
      <c r="C10763" t="s">
        <v>237</v>
      </c>
      <c r="D10763" t="s">
        <v>693</v>
      </c>
      <c r="E10763" t="s">
        <v>8209</v>
      </c>
      <c r="F10763" t="s">
        <v>14216</v>
      </c>
      <c r="G10763" t="s">
        <v>18666</v>
      </c>
      <c r="H10763">
        <v>3.2850000000000001</v>
      </c>
      <c r="I10763" t="s">
        <v>492</v>
      </c>
      <c r="J10763" t="s">
        <v>242</v>
      </c>
      <c r="K10763" t="s">
        <v>243</v>
      </c>
      <c r="L10763" t="s">
        <v>244</v>
      </c>
      <c r="M10763">
        <v>0</v>
      </c>
      <c r="N10763">
        <v>3.2850000000000001</v>
      </c>
      <c r="O10763" t="s">
        <v>697</v>
      </c>
      <c r="P10763" t="s">
        <v>18667</v>
      </c>
      <c r="Q10763" t="s">
        <v>699</v>
      </c>
      <c r="R10763" t="s">
        <v>14245</v>
      </c>
      <c r="S10763" t="s">
        <v>249</v>
      </c>
      <c r="T10763" t="b">
        <v>1</v>
      </c>
    </row>
    <row r="10764" spans="1:20" x14ac:dyDescent="0.25">
      <c r="A10764" t="s">
        <v>259</v>
      </c>
      <c r="B10764" t="s">
        <v>260</v>
      </c>
      <c r="C10764" t="s">
        <v>237</v>
      </c>
      <c r="D10764" t="s">
        <v>1535</v>
      </c>
      <c r="E10764" t="s">
        <v>8002</v>
      </c>
      <c r="F10764" t="s">
        <v>8032</v>
      </c>
      <c r="G10764" t="s">
        <v>8032</v>
      </c>
      <c r="H10764">
        <v>0.91247</v>
      </c>
      <c r="I10764" t="s">
        <v>265</v>
      </c>
      <c r="J10764" t="s">
        <v>242</v>
      </c>
      <c r="K10764" t="s">
        <v>243</v>
      </c>
      <c r="L10764" t="s">
        <v>244</v>
      </c>
      <c r="M10764">
        <v>0</v>
      </c>
      <c r="N10764">
        <v>0.91247</v>
      </c>
      <c r="O10764" t="s">
        <v>372</v>
      </c>
      <c r="P10764" t="s">
        <v>18668</v>
      </c>
      <c r="Q10764" t="s">
        <v>1539</v>
      </c>
      <c r="R10764" t="s">
        <v>18669</v>
      </c>
      <c r="S10764" t="s">
        <v>270</v>
      </c>
      <c r="T10764" t="b">
        <v>1</v>
      </c>
    </row>
    <row r="10765" spans="1:20" x14ac:dyDescent="0.25">
      <c r="A10765" t="s">
        <v>259</v>
      </c>
      <c r="B10765" t="s">
        <v>260</v>
      </c>
      <c r="C10765" t="s">
        <v>294</v>
      </c>
      <c r="D10765" t="s">
        <v>1535</v>
      </c>
      <c r="E10765" t="s">
        <v>8002</v>
      </c>
      <c r="F10765" t="s">
        <v>8032</v>
      </c>
      <c r="G10765" t="s">
        <v>8032</v>
      </c>
      <c r="H10765">
        <v>0.39018199999999997</v>
      </c>
      <c r="I10765" t="s">
        <v>265</v>
      </c>
      <c r="J10765" t="s">
        <v>242</v>
      </c>
      <c r="K10765" t="s">
        <v>243</v>
      </c>
      <c r="L10765" t="s">
        <v>244</v>
      </c>
      <c r="M10765">
        <v>0</v>
      </c>
      <c r="N10765">
        <v>0.39018199999999997</v>
      </c>
      <c r="O10765" t="s">
        <v>372</v>
      </c>
      <c r="P10765" t="s">
        <v>18668</v>
      </c>
      <c r="Q10765" t="s">
        <v>1539</v>
      </c>
      <c r="R10765" t="s">
        <v>18669</v>
      </c>
      <c r="S10765" t="s">
        <v>270</v>
      </c>
      <c r="T10765" t="b">
        <v>1</v>
      </c>
    </row>
    <row r="10766" spans="1:20" x14ac:dyDescent="0.25">
      <c r="A10766" t="s">
        <v>259</v>
      </c>
      <c r="B10766" t="s">
        <v>260</v>
      </c>
      <c r="C10766" t="s">
        <v>237</v>
      </c>
      <c r="D10766" t="s">
        <v>1711</v>
      </c>
      <c r="E10766" t="s">
        <v>3625</v>
      </c>
      <c r="F10766" t="s">
        <v>6189</v>
      </c>
      <c r="G10766" t="s">
        <v>6190</v>
      </c>
      <c r="H10766">
        <v>0.72688299999999995</v>
      </c>
      <c r="I10766" t="s">
        <v>265</v>
      </c>
      <c r="J10766" t="s">
        <v>242</v>
      </c>
      <c r="K10766" t="s">
        <v>243</v>
      </c>
      <c r="L10766" t="s">
        <v>244</v>
      </c>
      <c r="M10766">
        <v>0</v>
      </c>
      <c r="N10766">
        <v>0.72688299999999995</v>
      </c>
      <c r="O10766" t="s">
        <v>372</v>
      </c>
      <c r="P10766" t="s">
        <v>18670</v>
      </c>
      <c r="Q10766" t="s">
        <v>1716</v>
      </c>
      <c r="R10766" t="s">
        <v>18671</v>
      </c>
      <c r="S10766" t="s">
        <v>270</v>
      </c>
      <c r="T10766" t="b">
        <v>1</v>
      </c>
    </row>
    <row r="10767" spans="1:20" x14ac:dyDescent="0.25">
      <c r="A10767" t="s">
        <v>259</v>
      </c>
      <c r="B10767" t="s">
        <v>260</v>
      </c>
      <c r="C10767" t="s">
        <v>294</v>
      </c>
      <c r="D10767" t="s">
        <v>1711</v>
      </c>
      <c r="E10767" t="s">
        <v>3625</v>
      </c>
      <c r="F10767" t="s">
        <v>6189</v>
      </c>
      <c r="G10767" t="s">
        <v>6190</v>
      </c>
      <c r="H10767">
        <v>0.26012200000000002</v>
      </c>
      <c r="I10767" t="s">
        <v>265</v>
      </c>
      <c r="J10767" t="s">
        <v>242</v>
      </c>
      <c r="K10767" t="s">
        <v>243</v>
      </c>
      <c r="L10767" t="s">
        <v>244</v>
      </c>
      <c r="M10767">
        <v>0</v>
      </c>
      <c r="N10767">
        <v>0.26012200000000002</v>
      </c>
      <c r="O10767" t="s">
        <v>372</v>
      </c>
      <c r="P10767" t="s">
        <v>18670</v>
      </c>
      <c r="Q10767" t="s">
        <v>1716</v>
      </c>
      <c r="R10767" t="s">
        <v>18671</v>
      </c>
      <c r="S10767" t="s">
        <v>270</v>
      </c>
      <c r="T10767" t="b">
        <v>1</v>
      </c>
    </row>
    <row r="10768" spans="1:20" x14ac:dyDescent="0.25">
      <c r="A10768" t="s">
        <v>259</v>
      </c>
      <c r="B10768" t="s">
        <v>260</v>
      </c>
      <c r="C10768" t="s">
        <v>237</v>
      </c>
      <c r="D10768" t="s">
        <v>1410</v>
      </c>
      <c r="E10768" t="s">
        <v>4035</v>
      </c>
      <c r="F10768" t="s">
        <v>7932</v>
      </c>
      <c r="G10768" t="s">
        <v>7933</v>
      </c>
      <c r="H10768">
        <v>8.2900000000000001E-2</v>
      </c>
      <c r="I10768" t="s">
        <v>265</v>
      </c>
      <c r="J10768" t="s">
        <v>242</v>
      </c>
      <c r="K10768" t="s">
        <v>243</v>
      </c>
      <c r="L10768" t="s">
        <v>244</v>
      </c>
      <c r="M10768">
        <v>0</v>
      </c>
      <c r="N10768">
        <v>8.2900000000000001E-2</v>
      </c>
      <c r="O10768" t="s">
        <v>310</v>
      </c>
      <c r="P10768" t="s">
        <v>18672</v>
      </c>
      <c r="Q10768" t="s">
        <v>1415</v>
      </c>
      <c r="R10768" t="s">
        <v>18673</v>
      </c>
      <c r="S10768" t="s">
        <v>270</v>
      </c>
      <c r="T10768" t="b">
        <v>1</v>
      </c>
    </row>
    <row r="10769" spans="1:20" x14ac:dyDescent="0.25">
      <c r="A10769" t="s">
        <v>259</v>
      </c>
      <c r="B10769" t="s">
        <v>260</v>
      </c>
      <c r="C10769" t="s">
        <v>294</v>
      </c>
      <c r="D10769" t="s">
        <v>1410</v>
      </c>
      <c r="E10769" t="s">
        <v>4035</v>
      </c>
      <c r="F10769" t="s">
        <v>7932</v>
      </c>
      <c r="G10769" t="s">
        <v>7933</v>
      </c>
      <c r="H10769">
        <v>2.3E-2</v>
      </c>
      <c r="I10769" t="s">
        <v>265</v>
      </c>
      <c r="J10769" t="s">
        <v>242</v>
      </c>
      <c r="K10769" t="s">
        <v>243</v>
      </c>
      <c r="L10769" t="s">
        <v>244</v>
      </c>
      <c r="M10769">
        <v>0</v>
      </c>
      <c r="N10769">
        <v>2.3E-2</v>
      </c>
      <c r="O10769" t="s">
        <v>310</v>
      </c>
      <c r="P10769" t="s">
        <v>18672</v>
      </c>
      <c r="Q10769" t="s">
        <v>1415</v>
      </c>
      <c r="R10769" t="s">
        <v>18673</v>
      </c>
      <c r="S10769" t="s">
        <v>270</v>
      </c>
      <c r="T10769" t="b">
        <v>1</v>
      </c>
    </row>
    <row r="10770" spans="1:20" x14ac:dyDescent="0.25">
      <c r="A10770" t="s">
        <v>259</v>
      </c>
      <c r="B10770" t="s">
        <v>260</v>
      </c>
      <c r="C10770" t="s">
        <v>237</v>
      </c>
      <c r="D10770" t="s">
        <v>740</v>
      </c>
      <c r="E10770" t="s">
        <v>1473</v>
      </c>
      <c r="F10770" t="s">
        <v>15699</v>
      </c>
      <c r="G10770" t="s">
        <v>15700</v>
      </c>
      <c r="H10770">
        <v>3.9329999999999998</v>
      </c>
      <c r="I10770" t="s">
        <v>265</v>
      </c>
      <c r="J10770" t="s">
        <v>242</v>
      </c>
      <c r="K10770" t="s">
        <v>243</v>
      </c>
      <c r="L10770" t="s">
        <v>244</v>
      </c>
      <c r="M10770">
        <v>0</v>
      </c>
      <c r="N10770">
        <v>3.9329999999999998</v>
      </c>
      <c r="O10770" t="s">
        <v>660</v>
      </c>
      <c r="P10770" t="s">
        <v>18674</v>
      </c>
      <c r="Q10770" t="s">
        <v>744</v>
      </c>
      <c r="R10770" t="s">
        <v>18675</v>
      </c>
      <c r="S10770" t="s">
        <v>270</v>
      </c>
      <c r="T10770" t="b">
        <v>1</v>
      </c>
    </row>
    <row r="10771" spans="1:20" x14ac:dyDescent="0.25">
      <c r="A10771" t="s">
        <v>259</v>
      </c>
      <c r="B10771" t="s">
        <v>260</v>
      </c>
      <c r="C10771" t="s">
        <v>294</v>
      </c>
      <c r="D10771" t="s">
        <v>740</v>
      </c>
      <c r="E10771" t="s">
        <v>1473</v>
      </c>
      <c r="F10771" t="s">
        <v>15699</v>
      </c>
      <c r="G10771" t="s">
        <v>15700</v>
      </c>
      <c r="H10771">
        <v>1.304</v>
      </c>
      <c r="I10771" t="s">
        <v>265</v>
      </c>
      <c r="J10771" t="s">
        <v>242</v>
      </c>
      <c r="K10771" t="s">
        <v>243</v>
      </c>
      <c r="L10771" t="s">
        <v>244</v>
      </c>
      <c r="M10771">
        <v>0</v>
      </c>
      <c r="N10771">
        <v>1.304</v>
      </c>
      <c r="O10771" t="s">
        <v>660</v>
      </c>
      <c r="P10771" t="s">
        <v>18674</v>
      </c>
      <c r="Q10771" t="s">
        <v>744</v>
      </c>
      <c r="R10771" t="s">
        <v>18675</v>
      </c>
      <c r="S10771" t="s">
        <v>270</v>
      </c>
      <c r="T10771" t="b">
        <v>1</v>
      </c>
    </row>
    <row r="10772" spans="1:20" x14ac:dyDescent="0.25">
      <c r="A10772" t="s">
        <v>259</v>
      </c>
      <c r="B10772" t="s">
        <v>260</v>
      </c>
      <c r="C10772" t="s">
        <v>237</v>
      </c>
      <c r="D10772" t="s">
        <v>917</v>
      </c>
      <c r="E10772" t="s">
        <v>918</v>
      </c>
      <c r="F10772" t="s">
        <v>12634</v>
      </c>
      <c r="G10772" t="s">
        <v>12635</v>
      </c>
      <c r="H10772">
        <v>0.96408000000000005</v>
      </c>
      <c r="I10772" t="s">
        <v>265</v>
      </c>
      <c r="J10772" t="s">
        <v>242</v>
      </c>
      <c r="K10772" t="s">
        <v>243</v>
      </c>
      <c r="L10772" t="s">
        <v>244</v>
      </c>
      <c r="M10772">
        <v>0</v>
      </c>
      <c r="N10772">
        <v>0.96408000000000005</v>
      </c>
      <c r="O10772" t="s">
        <v>372</v>
      </c>
      <c r="P10772" t="s">
        <v>18676</v>
      </c>
      <c r="Q10772" t="s">
        <v>922</v>
      </c>
      <c r="R10772" t="s">
        <v>18677</v>
      </c>
      <c r="S10772" t="s">
        <v>270</v>
      </c>
      <c r="T10772" t="b">
        <v>1</v>
      </c>
    </row>
    <row r="10773" spans="1:20" x14ac:dyDescent="0.25">
      <c r="A10773" t="s">
        <v>259</v>
      </c>
      <c r="B10773" t="s">
        <v>260</v>
      </c>
      <c r="C10773" t="s">
        <v>294</v>
      </c>
      <c r="D10773" t="s">
        <v>917</v>
      </c>
      <c r="E10773" t="s">
        <v>918</v>
      </c>
      <c r="F10773" t="s">
        <v>12634</v>
      </c>
      <c r="G10773" t="s">
        <v>12635</v>
      </c>
      <c r="H10773">
        <v>0.49440000000000001</v>
      </c>
      <c r="I10773" t="s">
        <v>265</v>
      </c>
      <c r="J10773" t="s">
        <v>242</v>
      </c>
      <c r="K10773" t="s">
        <v>243</v>
      </c>
      <c r="L10773" t="s">
        <v>244</v>
      </c>
      <c r="M10773">
        <v>0</v>
      </c>
      <c r="N10773">
        <v>0.49440000000000001</v>
      </c>
      <c r="O10773" t="s">
        <v>1258</v>
      </c>
      <c r="P10773" t="s">
        <v>18676</v>
      </c>
      <c r="Q10773" t="s">
        <v>922</v>
      </c>
      <c r="R10773" t="s">
        <v>18677</v>
      </c>
      <c r="S10773" t="s">
        <v>270</v>
      </c>
      <c r="T10773" t="b">
        <v>1</v>
      </c>
    </row>
    <row r="10774" spans="1:20" x14ac:dyDescent="0.25">
      <c r="A10774" t="s">
        <v>259</v>
      </c>
      <c r="B10774" t="s">
        <v>260</v>
      </c>
      <c r="C10774" t="s">
        <v>237</v>
      </c>
      <c r="D10774" t="s">
        <v>656</v>
      </c>
      <c r="E10774" t="s">
        <v>3482</v>
      </c>
      <c r="F10774" t="s">
        <v>3482</v>
      </c>
      <c r="G10774" t="s">
        <v>17629</v>
      </c>
      <c r="H10774">
        <v>9.1780000000000008</v>
      </c>
      <c r="I10774" t="s">
        <v>265</v>
      </c>
      <c r="J10774" t="s">
        <v>242</v>
      </c>
      <c r="K10774" t="s">
        <v>243</v>
      </c>
      <c r="L10774" t="s">
        <v>244</v>
      </c>
      <c r="M10774">
        <v>0</v>
      </c>
      <c r="N10774">
        <v>9.1780000000000008</v>
      </c>
      <c r="O10774" t="s">
        <v>2901</v>
      </c>
      <c r="P10774" t="s">
        <v>18678</v>
      </c>
      <c r="Q10774" t="s">
        <v>662</v>
      </c>
      <c r="R10774" t="s">
        <v>18679</v>
      </c>
      <c r="S10774" t="s">
        <v>270</v>
      </c>
      <c r="T10774" t="b">
        <v>1</v>
      </c>
    </row>
    <row r="10775" spans="1:20" x14ac:dyDescent="0.25">
      <c r="A10775" t="s">
        <v>259</v>
      </c>
      <c r="B10775" t="s">
        <v>260</v>
      </c>
      <c r="C10775" t="s">
        <v>336</v>
      </c>
      <c r="D10775" t="s">
        <v>656</v>
      </c>
      <c r="E10775" t="s">
        <v>3482</v>
      </c>
      <c r="F10775" t="s">
        <v>3482</v>
      </c>
      <c r="G10775" t="s">
        <v>17629</v>
      </c>
      <c r="H10775">
        <v>47438</v>
      </c>
      <c r="I10775" t="s">
        <v>265</v>
      </c>
      <c r="J10775" t="s">
        <v>242</v>
      </c>
      <c r="K10775" t="s">
        <v>243</v>
      </c>
      <c r="L10775" t="s">
        <v>244</v>
      </c>
      <c r="M10775">
        <v>0</v>
      </c>
      <c r="N10775">
        <v>47438</v>
      </c>
      <c r="O10775" t="s">
        <v>2901</v>
      </c>
      <c r="P10775" t="s">
        <v>18678</v>
      </c>
      <c r="Q10775" t="s">
        <v>662</v>
      </c>
      <c r="R10775" t="s">
        <v>18680</v>
      </c>
      <c r="S10775" t="s">
        <v>270</v>
      </c>
      <c r="T10775" t="b">
        <v>1</v>
      </c>
    </row>
    <row r="10776" spans="1:20" x14ac:dyDescent="0.25">
      <c r="A10776" t="s">
        <v>259</v>
      </c>
      <c r="B10776" t="s">
        <v>260</v>
      </c>
      <c r="C10776" t="s">
        <v>336</v>
      </c>
      <c r="D10776" t="s">
        <v>656</v>
      </c>
      <c r="E10776" t="s">
        <v>3482</v>
      </c>
      <c r="F10776" t="s">
        <v>3482</v>
      </c>
      <c r="G10776" t="s">
        <v>17629</v>
      </c>
      <c r="H10776">
        <v>84423</v>
      </c>
      <c r="I10776" t="s">
        <v>265</v>
      </c>
      <c r="J10776" t="s">
        <v>242</v>
      </c>
      <c r="K10776" t="s">
        <v>243</v>
      </c>
      <c r="L10776" t="s">
        <v>244</v>
      </c>
      <c r="M10776">
        <v>0</v>
      </c>
      <c r="N10776">
        <v>84423</v>
      </c>
      <c r="O10776" t="s">
        <v>2901</v>
      </c>
      <c r="P10776" t="s">
        <v>18678</v>
      </c>
      <c r="Q10776" t="s">
        <v>662</v>
      </c>
      <c r="R10776" t="s">
        <v>18681</v>
      </c>
      <c r="S10776" t="s">
        <v>270</v>
      </c>
      <c r="T10776" t="b">
        <v>1</v>
      </c>
    </row>
    <row r="10777" spans="1:20" x14ac:dyDescent="0.25">
      <c r="A10777" t="s">
        <v>236</v>
      </c>
      <c r="B10777" t="s">
        <v>236</v>
      </c>
      <c r="C10777" t="s">
        <v>237</v>
      </c>
      <c r="D10777" t="s">
        <v>566</v>
      </c>
      <c r="E10777" t="s">
        <v>251</v>
      </c>
      <c r="F10777" t="s">
        <v>1520</v>
      </c>
      <c r="G10777" t="s">
        <v>14856</v>
      </c>
      <c r="H10777">
        <v>0.49399999999999999</v>
      </c>
      <c r="I10777">
        <v>100</v>
      </c>
      <c r="J10777" t="s">
        <v>242</v>
      </c>
      <c r="K10777" t="s">
        <v>243</v>
      </c>
      <c r="L10777" t="s">
        <v>244</v>
      </c>
      <c r="M10777">
        <v>0</v>
      </c>
      <c r="N10777">
        <v>0.49399999999999999</v>
      </c>
      <c r="O10777" t="s">
        <v>255</v>
      </c>
      <c r="P10777" t="s">
        <v>18682</v>
      </c>
      <c r="Q10777" t="s">
        <v>571</v>
      </c>
      <c r="R10777" t="s">
        <v>2161</v>
      </c>
      <c r="S10777" t="s">
        <v>249</v>
      </c>
      <c r="T10777" t="b">
        <v>1</v>
      </c>
    </row>
    <row r="10778" spans="1:20" x14ac:dyDescent="0.25">
      <c r="A10778" t="s">
        <v>259</v>
      </c>
      <c r="B10778" t="s">
        <v>260</v>
      </c>
      <c r="C10778" t="s">
        <v>237</v>
      </c>
      <c r="D10778" t="s">
        <v>777</v>
      </c>
      <c r="E10778" t="s">
        <v>2492</v>
      </c>
      <c r="F10778" t="s">
        <v>2493</v>
      </c>
      <c r="G10778" t="s">
        <v>2493</v>
      </c>
      <c r="H10778">
        <v>1.8049999999999999</v>
      </c>
      <c r="I10778" t="s">
        <v>265</v>
      </c>
      <c r="J10778" t="s">
        <v>242</v>
      </c>
      <c r="K10778" t="s">
        <v>243</v>
      </c>
      <c r="L10778" t="s">
        <v>244</v>
      </c>
      <c r="M10778">
        <v>0</v>
      </c>
      <c r="N10778">
        <v>1.8049999999999999</v>
      </c>
      <c r="O10778" t="s">
        <v>324</v>
      </c>
      <c r="P10778" t="s">
        <v>18683</v>
      </c>
      <c r="Q10778" t="s">
        <v>781</v>
      </c>
      <c r="R10778" t="s">
        <v>18684</v>
      </c>
      <c r="S10778" t="s">
        <v>270</v>
      </c>
      <c r="T10778" t="b">
        <v>1</v>
      </c>
    </row>
    <row r="10779" spans="1:20" x14ac:dyDescent="0.25">
      <c r="A10779" t="s">
        <v>259</v>
      </c>
      <c r="B10779" t="s">
        <v>260</v>
      </c>
      <c r="C10779" t="s">
        <v>294</v>
      </c>
      <c r="D10779" t="s">
        <v>777</v>
      </c>
      <c r="E10779" t="s">
        <v>2492</v>
      </c>
      <c r="F10779" t="s">
        <v>2493</v>
      </c>
      <c r="G10779" t="s">
        <v>2493</v>
      </c>
      <c r="H10779">
        <v>0.46100000000000002</v>
      </c>
      <c r="I10779" t="s">
        <v>265</v>
      </c>
      <c r="J10779" t="s">
        <v>242</v>
      </c>
      <c r="K10779" t="s">
        <v>243</v>
      </c>
      <c r="L10779" t="s">
        <v>244</v>
      </c>
      <c r="M10779">
        <v>0</v>
      </c>
      <c r="N10779">
        <v>0.46100000000000002</v>
      </c>
      <c r="O10779" t="s">
        <v>324</v>
      </c>
      <c r="P10779" t="s">
        <v>18683</v>
      </c>
      <c r="Q10779" t="s">
        <v>781</v>
      </c>
      <c r="R10779" t="s">
        <v>18684</v>
      </c>
      <c r="S10779" t="s">
        <v>270</v>
      </c>
      <c r="T10779" t="b">
        <v>1</v>
      </c>
    </row>
    <row r="10780" spans="1:20" x14ac:dyDescent="0.25">
      <c r="A10780" t="s">
        <v>236</v>
      </c>
      <c r="B10780" t="s">
        <v>236</v>
      </c>
      <c r="C10780" t="s">
        <v>237</v>
      </c>
      <c r="D10780" t="s">
        <v>314</v>
      </c>
      <c r="E10780" t="s">
        <v>251</v>
      </c>
      <c r="F10780" t="s">
        <v>455</v>
      </c>
      <c r="G10780" t="s">
        <v>9697</v>
      </c>
      <c r="H10780">
        <v>0.1</v>
      </c>
      <c r="I10780" t="s">
        <v>254</v>
      </c>
      <c r="J10780" t="s">
        <v>242</v>
      </c>
      <c r="K10780" t="s">
        <v>243</v>
      </c>
      <c r="L10780" t="s">
        <v>244</v>
      </c>
      <c r="M10780">
        <v>0</v>
      </c>
      <c r="N10780">
        <v>0.1</v>
      </c>
      <c r="O10780" t="s">
        <v>255</v>
      </c>
      <c r="P10780" t="s">
        <v>18685</v>
      </c>
      <c r="Q10780" t="s">
        <v>318</v>
      </c>
      <c r="R10780" t="s">
        <v>551</v>
      </c>
      <c r="S10780" t="s">
        <v>249</v>
      </c>
      <c r="T10780" t="b">
        <v>1</v>
      </c>
    </row>
    <row r="10781" spans="1:20" x14ac:dyDescent="0.25">
      <c r="A10781" t="s">
        <v>259</v>
      </c>
      <c r="B10781" t="s">
        <v>260</v>
      </c>
      <c r="C10781" t="s">
        <v>237</v>
      </c>
      <c r="D10781" t="s">
        <v>862</v>
      </c>
      <c r="E10781" t="s">
        <v>1869</v>
      </c>
      <c r="F10781" t="s">
        <v>1869</v>
      </c>
      <c r="G10781" t="s">
        <v>18386</v>
      </c>
      <c r="H10781">
        <v>0.92200000000000004</v>
      </c>
      <c r="I10781" t="s">
        <v>265</v>
      </c>
      <c r="J10781" t="s">
        <v>242</v>
      </c>
      <c r="K10781" t="s">
        <v>243</v>
      </c>
      <c r="L10781" t="s">
        <v>244</v>
      </c>
      <c r="M10781">
        <v>0</v>
      </c>
      <c r="N10781">
        <v>0.92200000000000004</v>
      </c>
      <c r="O10781" t="s">
        <v>2901</v>
      </c>
      <c r="P10781" t="s">
        <v>18686</v>
      </c>
      <c r="Q10781" t="s">
        <v>867</v>
      </c>
      <c r="R10781" t="s">
        <v>18687</v>
      </c>
      <c r="S10781" t="s">
        <v>270</v>
      </c>
      <c r="T10781" t="b">
        <v>1</v>
      </c>
    </row>
    <row r="10782" spans="1:20" x14ac:dyDescent="0.25">
      <c r="A10782" t="s">
        <v>259</v>
      </c>
      <c r="B10782" t="s">
        <v>260</v>
      </c>
      <c r="C10782" t="s">
        <v>336</v>
      </c>
      <c r="D10782" t="s">
        <v>862</v>
      </c>
      <c r="E10782" t="s">
        <v>1869</v>
      </c>
      <c r="F10782" t="s">
        <v>1869</v>
      </c>
      <c r="G10782" t="s">
        <v>18386</v>
      </c>
      <c r="H10782">
        <v>4763</v>
      </c>
      <c r="I10782" t="s">
        <v>265</v>
      </c>
      <c r="J10782" t="s">
        <v>242</v>
      </c>
      <c r="K10782" t="s">
        <v>243</v>
      </c>
      <c r="L10782" t="s">
        <v>244</v>
      </c>
      <c r="M10782">
        <v>0</v>
      </c>
      <c r="N10782">
        <v>4763</v>
      </c>
      <c r="O10782" t="s">
        <v>2901</v>
      </c>
      <c r="P10782" t="s">
        <v>18686</v>
      </c>
      <c r="Q10782" t="s">
        <v>867</v>
      </c>
      <c r="R10782" t="s">
        <v>18688</v>
      </c>
      <c r="S10782" t="s">
        <v>270</v>
      </c>
      <c r="T10782" t="b">
        <v>1</v>
      </c>
    </row>
    <row r="10783" spans="1:20" x14ac:dyDescent="0.25">
      <c r="A10783" t="s">
        <v>259</v>
      </c>
      <c r="B10783" t="s">
        <v>260</v>
      </c>
      <c r="C10783" t="s">
        <v>336</v>
      </c>
      <c r="D10783" t="s">
        <v>862</v>
      </c>
      <c r="E10783" t="s">
        <v>1869</v>
      </c>
      <c r="F10783" t="s">
        <v>1869</v>
      </c>
      <c r="G10783" t="s">
        <v>18386</v>
      </c>
      <c r="H10783">
        <v>9203</v>
      </c>
      <c r="I10783" t="s">
        <v>265</v>
      </c>
      <c r="J10783" t="s">
        <v>242</v>
      </c>
      <c r="K10783" t="s">
        <v>243</v>
      </c>
      <c r="L10783" t="s">
        <v>244</v>
      </c>
      <c r="M10783">
        <v>0</v>
      </c>
      <c r="N10783">
        <v>9203</v>
      </c>
      <c r="O10783" t="s">
        <v>2901</v>
      </c>
      <c r="P10783" t="s">
        <v>18686</v>
      </c>
      <c r="Q10783" t="s">
        <v>867</v>
      </c>
      <c r="R10783" t="s">
        <v>18689</v>
      </c>
      <c r="S10783" t="s">
        <v>270</v>
      </c>
      <c r="T10783" t="b">
        <v>1</v>
      </c>
    </row>
    <row r="10784" spans="1:20" x14ac:dyDescent="0.25">
      <c r="A10784" t="s">
        <v>259</v>
      </c>
      <c r="B10784" t="s">
        <v>260</v>
      </c>
      <c r="C10784" t="s">
        <v>237</v>
      </c>
      <c r="D10784" t="s">
        <v>899</v>
      </c>
      <c r="E10784" t="s">
        <v>1207</v>
      </c>
      <c r="F10784" t="s">
        <v>1208</v>
      </c>
      <c r="G10784" t="s">
        <v>1209</v>
      </c>
      <c r="H10784">
        <v>0.26400000000000001</v>
      </c>
      <c r="I10784" t="s">
        <v>265</v>
      </c>
      <c r="J10784" t="s">
        <v>242</v>
      </c>
      <c r="K10784" t="s">
        <v>243</v>
      </c>
      <c r="L10784" t="s">
        <v>244</v>
      </c>
      <c r="M10784">
        <v>0</v>
      </c>
      <c r="N10784">
        <v>0.26400000000000001</v>
      </c>
      <c r="O10784" t="s">
        <v>952</v>
      </c>
      <c r="P10784" t="s">
        <v>953</v>
      </c>
      <c r="Q10784" t="s">
        <v>904</v>
      </c>
      <c r="R10784" t="s">
        <v>18690</v>
      </c>
      <c r="S10784" t="s">
        <v>270</v>
      </c>
      <c r="T10784" t="b">
        <v>1</v>
      </c>
    </row>
    <row r="10785" spans="1:20" x14ac:dyDescent="0.25">
      <c r="A10785" t="s">
        <v>259</v>
      </c>
      <c r="B10785" t="s">
        <v>260</v>
      </c>
      <c r="C10785" t="s">
        <v>294</v>
      </c>
      <c r="D10785" t="s">
        <v>899</v>
      </c>
      <c r="E10785" t="s">
        <v>1207</v>
      </c>
      <c r="F10785" t="s">
        <v>1208</v>
      </c>
      <c r="G10785" t="s">
        <v>1209</v>
      </c>
      <c r="H10785">
        <v>0.193</v>
      </c>
      <c r="I10785" t="s">
        <v>265</v>
      </c>
      <c r="J10785" t="s">
        <v>242</v>
      </c>
      <c r="K10785" t="s">
        <v>243</v>
      </c>
      <c r="L10785" t="s">
        <v>244</v>
      </c>
      <c r="M10785">
        <v>0</v>
      </c>
      <c r="N10785">
        <v>0.193</v>
      </c>
      <c r="O10785" t="s">
        <v>952</v>
      </c>
      <c r="P10785" t="s">
        <v>953</v>
      </c>
      <c r="Q10785" t="s">
        <v>904</v>
      </c>
      <c r="R10785" t="s">
        <v>18690</v>
      </c>
      <c r="S10785" t="s">
        <v>270</v>
      </c>
      <c r="T10785" t="b">
        <v>1</v>
      </c>
    </row>
    <row r="10786" spans="1:20" x14ac:dyDescent="0.25">
      <c r="A10786" t="s">
        <v>259</v>
      </c>
      <c r="B10786" t="s">
        <v>260</v>
      </c>
      <c r="C10786" t="s">
        <v>237</v>
      </c>
      <c r="D10786" t="s">
        <v>728</v>
      </c>
      <c r="E10786" t="s">
        <v>4994</v>
      </c>
      <c r="F10786" t="s">
        <v>17378</v>
      </c>
      <c r="G10786" t="s">
        <v>17378</v>
      </c>
      <c r="H10786">
        <v>0.15</v>
      </c>
      <c r="I10786" t="s">
        <v>265</v>
      </c>
      <c r="J10786" t="s">
        <v>242</v>
      </c>
      <c r="K10786" t="s">
        <v>243</v>
      </c>
      <c r="L10786" t="s">
        <v>244</v>
      </c>
      <c r="M10786">
        <v>0</v>
      </c>
      <c r="N10786">
        <v>0.15</v>
      </c>
      <c r="O10786" t="s">
        <v>324</v>
      </c>
      <c r="P10786" t="s">
        <v>13124</v>
      </c>
      <c r="Q10786" t="s">
        <v>732</v>
      </c>
      <c r="R10786" t="s">
        <v>18691</v>
      </c>
      <c r="S10786" t="s">
        <v>270</v>
      </c>
      <c r="T10786" t="b">
        <v>0</v>
      </c>
    </row>
    <row r="10787" spans="1:20" x14ac:dyDescent="0.25">
      <c r="A10787" t="s">
        <v>259</v>
      </c>
      <c r="B10787" t="s">
        <v>260</v>
      </c>
      <c r="C10787" t="s">
        <v>294</v>
      </c>
      <c r="D10787" t="s">
        <v>728</v>
      </c>
      <c r="E10787" t="s">
        <v>4994</v>
      </c>
      <c r="F10787" t="s">
        <v>17378</v>
      </c>
      <c r="G10787" t="s">
        <v>17378</v>
      </c>
      <c r="H10787">
        <v>3.8399999999999997E-2</v>
      </c>
      <c r="I10787" t="s">
        <v>265</v>
      </c>
      <c r="J10787" t="s">
        <v>242</v>
      </c>
      <c r="K10787" t="s">
        <v>243</v>
      </c>
      <c r="L10787" t="s">
        <v>244</v>
      </c>
      <c r="M10787">
        <v>0</v>
      </c>
      <c r="N10787">
        <v>3.8399999999999997E-2</v>
      </c>
      <c r="O10787" t="s">
        <v>324</v>
      </c>
      <c r="P10787" t="s">
        <v>13124</v>
      </c>
      <c r="Q10787" t="s">
        <v>732</v>
      </c>
      <c r="R10787" t="s">
        <v>18691</v>
      </c>
      <c r="S10787" t="s">
        <v>270</v>
      </c>
      <c r="T10787" t="b">
        <v>0</v>
      </c>
    </row>
    <row r="10788" spans="1:20" x14ac:dyDescent="0.25">
      <c r="A10788" t="s">
        <v>259</v>
      </c>
      <c r="B10788" t="s">
        <v>260</v>
      </c>
      <c r="C10788" t="s">
        <v>237</v>
      </c>
      <c r="D10788" t="s">
        <v>777</v>
      </c>
      <c r="E10788" t="s">
        <v>1143</v>
      </c>
      <c r="F10788" t="s">
        <v>10953</v>
      </c>
      <c r="G10788" t="s">
        <v>10953</v>
      </c>
      <c r="H10788">
        <v>0.15</v>
      </c>
      <c r="I10788" t="s">
        <v>265</v>
      </c>
      <c r="J10788" t="s">
        <v>242</v>
      </c>
      <c r="K10788" t="s">
        <v>243</v>
      </c>
      <c r="L10788" t="s">
        <v>244</v>
      </c>
      <c r="M10788">
        <v>0</v>
      </c>
      <c r="N10788">
        <v>0.15</v>
      </c>
      <c r="O10788" t="s">
        <v>324</v>
      </c>
      <c r="P10788" t="s">
        <v>18692</v>
      </c>
      <c r="Q10788" t="s">
        <v>781</v>
      </c>
      <c r="R10788" t="s">
        <v>18693</v>
      </c>
      <c r="S10788" t="s">
        <v>270</v>
      </c>
      <c r="T10788" t="b">
        <v>1</v>
      </c>
    </row>
    <row r="10789" spans="1:20" x14ac:dyDescent="0.25">
      <c r="A10789" t="s">
        <v>259</v>
      </c>
      <c r="B10789" t="s">
        <v>260</v>
      </c>
      <c r="C10789" t="s">
        <v>294</v>
      </c>
      <c r="D10789" t="s">
        <v>777</v>
      </c>
      <c r="E10789" t="s">
        <v>1143</v>
      </c>
      <c r="F10789" t="s">
        <v>10953</v>
      </c>
      <c r="G10789" t="s">
        <v>10953</v>
      </c>
      <c r="H10789">
        <v>3.8399999999999997E-2</v>
      </c>
      <c r="I10789" t="s">
        <v>265</v>
      </c>
      <c r="J10789" t="s">
        <v>242</v>
      </c>
      <c r="K10789" t="s">
        <v>243</v>
      </c>
      <c r="L10789" t="s">
        <v>244</v>
      </c>
      <c r="M10789">
        <v>0</v>
      </c>
      <c r="N10789">
        <v>3.8399999999999997E-2</v>
      </c>
      <c r="O10789" t="s">
        <v>324</v>
      </c>
      <c r="P10789" t="s">
        <v>18692</v>
      </c>
      <c r="Q10789" t="s">
        <v>781</v>
      </c>
      <c r="R10789" t="s">
        <v>18693</v>
      </c>
      <c r="S10789" t="s">
        <v>270</v>
      </c>
      <c r="T10789" t="b">
        <v>1</v>
      </c>
    </row>
    <row r="10790" spans="1:20" x14ac:dyDescent="0.25">
      <c r="A10790" t="s">
        <v>259</v>
      </c>
      <c r="B10790" t="s">
        <v>260</v>
      </c>
      <c r="C10790" t="s">
        <v>237</v>
      </c>
      <c r="D10790" t="s">
        <v>1501</v>
      </c>
      <c r="E10790" t="s">
        <v>5339</v>
      </c>
      <c r="F10790" t="s">
        <v>11641</v>
      </c>
      <c r="G10790" t="s">
        <v>11641</v>
      </c>
      <c r="H10790">
        <v>2.3562E-2</v>
      </c>
      <c r="I10790" t="s">
        <v>265</v>
      </c>
      <c r="J10790" t="s">
        <v>242</v>
      </c>
      <c r="K10790" t="s">
        <v>243</v>
      </c>
      <c r="L10790" t="s">
        <v>244</v>
      </c>
      <c r="M10790">
        <v>0</v>
      </c>
      <c r="N10790">
        <v>2.3562E-2</v>
      </c>
      <c r="O10790" t="s">
        <v>372</v>
      </c>
      <c r="P10790" t="s">
        <v>18694</v>
      </c>
      <c r="Q10790" t="s">
        <v>1505</v>
      </c>
      <c r="R10790" t="s">
        <v>18695</v>
      </c>
      <c r="S10790" t="s">
        <v>270</v>
      </c>
      <c r="T10790" t="b">
        <v>1</v>
      </c>
    </row>
    <row r="10791" spans="1:20" x14ac:dyDescent="0.25">
      <c r="A10791" t="s">
        <v>259</v>
      </c>
      <c r="B10791" t="s">
        <v>260</v>
      </c>
      <c r="C10791" t="s">
        <v>237</v>
      </c>
      <c r="D10791" t="s">
        <v>3083</v>
      </c>
      <c r="E10791" t="s">
        <v>2025</v>
      </c>
      <c r="F10791" t="s">
        <v>9174</v>
      </c>
      <c r="G10791" t="s">
        <v>9174</v>
      </c>
      <c r="H10791">
        <v>0.33200000000000002</v>
      </c>
      <c r="I10791" t="s">
        <v>265</v>
      </c>
      <c r="J10791" t="s">
        <v>242</v>
      </c>
      <c r="K10791" t="s">
        <v>243</v>
      </c>
      <c r="L10791" t="s">
        <v>244</v>
      </c>
      <c r="M10791">
        <v>0</v>
      </c>
      <c r="N10791">
        <v>0.33200000000000002</v>
      </c>
      <c r="O10791" t="s">
        <v>446</v>
      </c>
      <c r="P10791" t="s">
        <v>18696</v>
      </c>
      <c r="Q10791" t="s">
        <v>3086</v>
      </c>
      <c r="R10791" t="s">
        <v>18697</v>
      </c>
      <c r="S10791" t="s">
        <v>270</v>
      </c>
      <c r="T10791" t="b">
        <v>1</v>
      </c>
    </row>
    <row r="10792" spans="1:20" x14ac:dyDescent="0.25">
      <c r="A10792" t="s">
        <v>259</v>
      </c>
      <c r="B10792" t="s">
        <v>260</v>
      </c>
      <c r="C10792" t="s">
        <v>237</v>
      </c>
      <c r="D10792" t="s">
        <v>1555</v>
      </c>
      <c r="E10792" t="s">
        <v>3212</v>
      </c>
      <c r="F10792" t="s">
        <v>10936</v>
      </c>
      <c r="G10792" t="s">
        <v>10937</v>
      </c>
      <c r="H10792">
        <v>0.91200000000000003</v>
      </c>
      <c r="I10792" t="s">
        <v>265</v>
      </c>
      <c r="J10792" t="s">
        <v>242</v>
      </c>
      <c r="K10792" t="s">
        <v>243</v>
      </c>
      <c r="L10792" t="s">
        <v>244</v>
      </c>
      <c r="M10792">
        <v>0</v>
      </c>
      <c r="N10792">
        <v>0.91200000000000003</v>
      </c>
      <c r="O10792" t="s">
        <v>298</v>
      </c>
      <c r="P10792" t="s">
        <v>18698</v>
      </c>
      <c r="Q10792" t="s">
        <v>1560</v>
      </c>
      <c r="R10792" t="s">
        <v>18699</v>
      </c>
      <c r="S10792" t="s">
        <v>270</v>
      </c>
      <c r="T10792" t="b">
        <v>1</v>
      </c>
    </row>
    <row r="10793" spans="1:20" x14ac:dyDescent="0.25">
      <c r="A10793" t="s">
        <v>259</v>
      </c>
      <c r="B10793" t="s">
        <v>260</v>
      </c>
      <c r="C10793" t="s">
        <v>294</v>
      </c>
      <c r="D10793" t="s">
        <v>1555</v>
      </c>
      <c r="E10793" t="s">
        <v>3212</v>
      </c>
      <c r="F10793" t="s">
        <v>10936</v>
      </c>
      <c r="G10793" t="s">
        <v>10937</v>
      </c>
      <c r="H10793">
        <v>0.36</v>
      </c>
      <c r="I10793" t="s">
        <v>265</v>
      </c>
      <c r="J10793" t="s">
        <v>242</v>
      </c>
      <c r="K10793" t="s">
        <v>243</v>
      </c>
      <c r="L10793" t="s">
        <v>244</v>
      </c>
      <c r="M10793">
        <v>0</v>
      </c>
      <c r="N10793">
        <v>0.36</v>
      </c>
      <c r="O10793" t="s">
        <v>266</v>
      </c>
      <c r="P10793" t="s">
        <v>18698</v>
      </c>
      <c r="Q10793" t="s">
        <v>1560</v>
      </c>
      <c r="R10793" t="s">
        <v>18699</v>
      </c>
      <c r="S10793" t="s">
        <v>270</v>
      </c>
      <c r="T10793" t="b">
        <v>1</v>
      </c>
    </row>
    <row r="10794" spans="1:20" x14ac:dyDescent="0.25">
      <c r="A10794" t="s">
        <v>259</v>
      </c>
      <c r="B10794" t="s">
        <v>260</v>
      </c>
      <c r="C10794" t="s">
        <v>237</v>
      </c>
      <c r="D10794" t="s">
        <v>2292</v>
      </c>
      <c r="E10794" t="s">
        <v>1719</v>
      </c>
      <c r="F10794" t="s">
        <v>7442</v>
      </c>
      <c r="G10794" t="s">
        <v>7443</v>
      </c>
      <c r="H10794">
        <v>0.84921400000000002</v>
      </c>
      <c r="I10794" t="s">
        <v>265</v>
      </c>
      <c r="J10794" t="s">
        <v>242</v>
      </c>
      <c r="K10794" t="s">
        <v>243</v>
      </c>
      <c r="L10794" t="s">
        <v>244</v>
      </c>
      <c r="M10794">
        <v>0</v>
      </c>
      <c r="N10794">
        <v>0.84921400000000002</v>
      </c>
      <c r="O10794" t="s">
        <v>372</v>
      </c>
      <c r="P10794" t="s">
        <v>18700</v>
      </c>
      <c r="Q10794" t="s">
        <v>2297</v>
      </c>
      <c r="R10794" t="s">
        <v>18701</v>
      </c>
      <c r="S10794" t="s">
        <v>270</v>
      </c>
      <c r="T10794" t="b">
        <v>1</v>
      </c>
    </row>
    <row r="10795" spans="1:20" x14ac:dyDescent="0.25">
      <c r="A10795" t="s">
        <v>259</v>
      </c>
      <c r="B10795" t="s">
        <v>260</v>
      </c>
      <c r="C10795" t="s">
        <v>237</v>
      </c>
      <c r="D10795" t="s">
        <v>875</v>
      </c>
      <c r="E10795" t="s">
        <v>12136</v>
      </c>
      <c r="F10795" t="s">
        <v>16108</v>
      </c>
      <c r="G10795" t="s">
        <v>16108</v>
      </c>
      <c r="H10795">
        <v>31.878</v>
      </c>
      <c r="I10795" t="s">
        <v>265</v>
      </c>
      <c r="J10795" t="s">
        <v>242</v>
      </c>
      <c r="K10795" t="s">
        <v>243</v>
      </c>
      <c r="L10795" t="s">
        <v>244</v>
      </c>
      <c r="M10795">
        <v>0</v>
      </c>
      <c r="N10795">
        <v>31.878</v>
      </c>
      <c r="O10795" t="s">
        <v>283</v>
      </c>
      <c r="P10795" t="s">
        <v>9532</v>
      </c>
      <c r="Q10795" t="s">
        <v>879</v>
      </c>
      <c r="R10795" t="s">
        <v>18702</v>
      </c>
      <c r="S10795" t="s">
        <v>270</v>
      </c>
      <c r="T10795" t="b">
        <v>0</v>
      </c>
    </row>
    <row r="10796" spans="1:20" x14ac:dyDescent="0.25">
      <c r="A10796" t="s">
        <v>259</v>
      </c>
      <c r="B10796" t="s">
        <v>260</v>
      </c>
      <c r="C10796" t="s">
        <v>294</v>
      </c>
      <c r="D10796" t="s">
        <v>875</v>
      </c>
      <c r="E10796" t="s">
        <v>12136</v>
      </c>
      <c r="F10796" t="s">
        <v>16108</v>
      </c>
      <c r="G10796" t="s">
        <v>16108</v>
      </c>
      <c r="H10796">
        <v>22.31</v>
      </c>
      <c r="I10796" t="s">
        <v>265</v>
      </c>
      <c r="J10796" t="s">
        <v>242</v>
      </c>
      <c r="K10796" t="s">
        <v>243</v>
      </c>
      <c r="L10796" t="s">
        <v>244</v>
      </c>
      <c r="M10796">
        <v>0</v>
      </c>
      <c r="N10796">
        <v>22.31</v>
      </c>
      <c r="O10796" t="s">
        <v>283</v>
      </c>
      <c r="P10796" t="s">
        <v>9532</v>
      </c>
      <c r="Q10796" t="s">
        <v>879</v>
      </c>
      <c r="R10796" t="s">
        <v>18702</v>
      </c>
      <c r="S10796" t="s">
        <v>270</v>
      </c>
      <c r="T10796" t="b">
        <v>0</v>
      </c>
    </row>
    <row r="10797" spans="1:20" x14ac:dyDescent="0.25">
      <c r="A10797" t="s">
        <v>259</v>
      </c>
      <c r="B10797" t="s">
        <v>260</v>
      </c>
      <c r="C10797" t="s">
        <v>237</v>
      </c>
      <c r="D10797" t="s">
        <v>450</v>
      </c>
      <c r="E10797" t="s">
        <v>6286</v>
      </c>
      <c r="F10797" t="s">
        <v>14331</v>
      </c>
      <c r="G10797" t="s">
        <v>14331</v>
      </c>
      <c r="H10797">
        <v>0.367504</v>
      </c>
      <c r="I10797" t="s">
        <v>265</v>
      </c>
      <c r="J10797" t="s">
        <v>242</v>
      </c>
      <c r="K10797" t="s">
        <v>243</v>
      </c>
      <c r="L10797" t="s">
        <v>244</v>
      </c>
      <c r="M10797">
        <v>0</v>
      </c>
      <c r="N10797">
        <v>0.367504</v>
      </c>
      <c r="O10797" t="s">
        <v>372</v>
      </c>
      <c r="P10797" t="s">
        <v>18703</v>
      </c>
      <c r="Q10797" t="s">
        <v>453</v>
      </c>
      <c r="R10797" t="s">
        <v>18704</v>
      </c>
      <c r="S10797" t="s">
        <v>270</v>
      </c>
      <c r="T10797" t="b">
        <v>1</v>
      </c>
    </row>
    <row r="10798" spans="1:20" x14ac:dyDescent="0.25">
      <c r="A10798" t="s">
        <v>259</v>
      </c>
      <c r="B10798" t="s">
        <v>260</v>
      </c>
      <c r="C10798" t="s">
        <v>294</v>
      </c>
      <c r="D10798" t="s">
        <v>450</v>
      </c>
      <c r="E10798" t="s">
        <v>6286</v>
      </c>
      <c r="F10798" t="s">
        <v>14331</v>
      </c>
      <c r="G10798" t="s">
        <v>14331</v>
      </c>
      <c r="H10798">
        <v>0.20960000000000001</v>
      </c>
      <c r="I10798" t="s">
        <v>265</v>
      </c>
      <c r="J10798" t="s">
        <v>242</v>
      </c>
      <c r="K10798" t="s">
        <v>243</v>
      </c>
      <c r="L10798" t="s">
        <v>244</v>
      </c>
      <c r="M10798">
        <v>0</v>
      </c>
      <c r="N10798">
        <v>0.20960000000000001</v>
      </c>
      <c r="O10798" t="s">
        <v>1258</v>
      </c>
      <c r="P10798" t="s">
        <v>18703</v>
      </c>
      <c r="Q10798" t="s">
        <v>453</v>
      </c>
      <c r="R10798" t="s">
        <v>18704</v>
      </c>
      <c r="S10798" t="s">
        <v>270</v>
      </c>
      <c r="T10798" t="b">
        <v>1</v>
      </c>
    </row>
    <row r="10799" spans="1:20" x14ac:dyDescent="0.25">
      <c r="A10799" t="s">
        <v>259</v>
      </c>
      <c r="B10799" t="s">
        <v>260</v>
      </c>
      <c r="C10799" t="s">
        <v>237</v>
      </c>
      <c r="D10799" t="s">
        <v>2549</v>
      </c>
      <c r="E10799" t="s">
        <v>1383</v>
      </c>
      <c r="F10799" t="s">
        <v>1384</v>
      </c>
      <c r="G10799" t="s">
        <v>1385</v>
      </c>
      <c r="H10799">
        <v>0.26012200000000002</v>
      </c>
      <c r="I10799" t="s">
        <v>265</v>
      </c>
      <c r="J10799" t="s">
        <v>242</v>
      </c>
      <c r="K10799" t="s">
        <v>243</v>
      </c>
      <c r="L10799" t="s">
        <v>244</v>
      </c>
      <c r="M10799">
        <v>0</v>
      </c>
      <c r="N10799">
        <v>0.26012200000000002</v>
      </c>
      <c r="O10799" t="s">
        <v>372</v>
      </c>
      <c r="P10799" t="s">
        <v>18705</v>
      </c>
      <c r="Q10799" t="s">
        <v>2554</v>
      </c>
      <c r="R10799" t="s">
        <v>18706</v>
      </c>
      <c r="S10799" t="s">
        <v>270</v>
      </c>
      <c r="T10799" t="b">
        <v>1</v>
      </c>
    </row>
    <row r="10800" spans="1:20" x14ac:dyDescent="0.25">
      <c r="A10800" t="s">
        <v>259</v>
      </c>
      <c r="B10800" t="s">
        <v>260</v>
      </c>
      <c r="C10800" t="s">
        <v>237</v>
      </c>
      <c r="D10800" t="s">
        <v>1382</v>
      </c>
      <c r="E10800" t="s">
        <v>6582</v>
      </c>
      <c r="F10800" t="s">
        <v>6582</v>
      </c>
      <c r="G10800" t="s">
        <v>18707</v>
      </c>
      <c r="H10800">
        <v>1.504</v>
      </c>
      <c r="I10800" t="s">
        <v>265</v>
      </c>
      <c r="J10800" t="s">
        <v>242</v>
      </c>
      <c r="K10800" t="s">
        <v>243</v>
      </c>
      <c r="L10800" t="s">
        <v>244</v>
      </c>
      <c r="M10800">
        <v>0</v>
      </c>
      <c r="N10800">
        <v>1.504</v>
      </c>
      <c r="O10800" t="s">
        <v>324</v>
      </c>
      <c r="P10800" t="s">
        <v>18708</v>
      </c>
      <c r="Q10800" t="s">
        <v>1387</v>
      </c>
      <c r="R10800" t="s">
        <v>18709</v>
      </c>
      <c r="S10800" t="s">
        <v>270</v>
      </c>
      <c r="T10800" t="b">
        <v>1</v>
      </c>
    </row>
    <row r="10801" spans="1:20" x14ac:dyDescent="0.25">
      <c r="A10801" t="s">
        <v>259</v>
      </c>
      <c r="B10801" t="s">
        <v>260</v>
      </c>
      <c r="C10801" t="s">
        <v>294</v>
      </c>
      <c r="D10801" t="s">
        <v>1382</v>
      </c>
      <c r="E10801" t="s">
        <v>6582</v>
      </c>
      <c r="F10801" t="s">
        <v>6582</v>
      </c>
      <c r="G10801" t="s">
        <v>18707</v>
      </c>
      <c r="H10801">
        <v>0.76800000000000002</v>
      </c>
      <c r="I10801" t="s">
        <v>265</v>
      </c>
      <c r="J10801" t="s">
        <v>242</v>
      </c>
      <c r="K10801" t="s">
        <v>243</v>
      </c>
      <c r="L10801" t="s">
        <v>244</v>
      </c>
      <c r="M10801">
        <v>0</v>
      </c>
      <c r="N10801">
        <v>0.76800000000000002</v>
      </c>
      <c r="O10801" t="s">
        <v>324</v>
      </c>
      <c r="P10801" t="s">
        <v>18708</v>
      </c>
      <c r="Q10801" t="s">
        <v>1387</v>
      </c>
      <c r="R10801" t="s">
        <v>18709</v>
      </c>
      <c r="S10801" t="s">
        <v>270</v>
      </c>
      <c r="T10801" t="b">
        <v>1</v>
      </c>
    </row>
    <row r="10802" spans="1:20" x14ac:dyDescent="0.25">
      <c r="A10802" t="s">
        <v>236</v>
      </c>
      <c r="B10802" t="s">
        <v>236</v>
      </c>
      <c r="C10802" t="s">
        <v>237</v>
      </c>
      <c r="D10802" t="s">
        <v>1246</v>
      </c>
      <c r="F10802" t="s">
        <v>426</v>
      </c>
      <c r="G10802" t="s">
        <v>11952</v>
      </c>
      <c r="H10802">
        <v>0.12920000000000001</v>
      </c>
      <c r="I10802" t="s">
        <v>241</v>
      </c>
      <c r="J10802" t="s">
        <v>242</v>
      </c>
      <c r="K10802" t="s">
        <v>243</v>
      </c>
      <c r="L10802" t="s">
        <v>244</v>
      </c>
      <c r="M10802">
        <v>0</v>
      </c>
      <c r="N10802">
        <v>0.12920000000000001</v>
      </c>
      <c r="O10802" t="s">
        <v>562</v>
      </c>
      <c r="P10802" t="s">
        <v>18710</v>
      </c>
      <c r="Q10802" t="s">
        <v>1250</v>
      </c>
      <c r="R10802" t="s">
        <v>2266</v>
      </c>
      <c r="S10802" t="s">
        <v>249</v>
      </c>
      <c r="T10802" t="b">
        <v>1</v>
      </c>
    </row>
    <row r="10803" spans="1:20" x14ac:dyDescent="0.25">
      <c r="A10803" t="s">
        <v>236</v>
      </c>
      <c r="B10803" t="s">
        <v>236</v>
      </c>
      <c r="C10803" t="s">
        <v>237</v>
      </c>
      <c r="D10803" t="s">
        <v>566</v>
      </c>
      <c r="F10803" t="s">
        <v>757</v>
      </c>
      <c r="G10803" t="s">
        <v>4896</v>
      </c>
      <c r="H10803">
        <v>6.5</v>
      </c>
      <c r="I10803" t="s">
        <v>254</v>
      </c>
      <c r="J10803" t="s">
        <v>242</v>
      </c>
      <c r="K10803" t="s">
        <v>243</v>
      </c>
      <c r="L10803" t="s">
        <v>244</v>
      </c>
      <c r="M10803">
        <v>0</v>
      </c>
      <c r="N10803">
        <v>6.5</v>
      </c>
      <c r="O10803" t="s">
        <v>569</v>
      </c>
      <c r="P10803" t="s">
        <v>5864</v>
      </c>
      <c r="Q10803" t="s">
        <v>571</v>
      </c>
      <c r="R10803" t="s">
        <v>1660</v>
      </c>
      <c r="S10803" t="s">
        <v>249</v>
      </c>
      <c r="T10803" t="b">
        <v>0</v>
      </c>
    </row>
    <row r="10804" spans="1:20" x14ac:dyDescent="0.25">
      <c r="A10804" t="s">
        <v>259</v>
      </c>
      <c r="B10804" t="s">
        <v>260</v>
      </c>
      <c r="C10804" t="s">
        <v>237</v>
      </c>
      <c r="D10804" t="s">
        <v>627</v>
      </c>
      <c r="E10804" t="s">
        <v>628</v>
      </c>
      <c r="F10804" t="s">
        <v>1950</v>
      </c>
      <c r="G10804" t="s">
        <v>1950</v>
      </c>
      <c r="H10804">
        <v>0.78036499999999998</v>
      </c>
      <c r="I10804" t="s">
        <v>265</v>
      </c>
      <c r="J10804" t="s">
        <v>242</v>
      </c>
      <c r="K10804" t="s">
        <v>243</v>
      </c>
      <c r="L10804" t="s">
        <v>244</v>
      </c>
      <c r="M10804">
        <v>0</v>
      </c>
      <c r="N10804">
        <v>0.78036499999999998</v>
      </c>
      <c r="O10804" t="s">
        <v>372</v>
      </c>
      <c r="P10804" t="s">
        <v>18711</v>
      </c>
      <c r="Q10804" t="s">
        <v>631</v>
      </c>
      <c r="R10804" t="s">
        <v>18712</v>
      </c>
      <c r="S10804" t="s">
        <v>270</v>
      </c>
      <c r="T10804" t="b">
        <v>1</v>
      </c>
    </row>
    <row r="10805" spans="1:20" x14ac:dyDescent="0.25">
      <c r="A10805" t="s">
        <v>259</v>
      </c>
      <c r="B10805" t="s">
        <v>260</v>
      </c>
      <c r="C10805" t="s">
        <v>237</v>
      </c>
      <c r="D10805" t="s">
        <v>1621</v>
      </c>
      <c r="E10805" t="s">
        <v>1107</v>
      </c>
      <c r="F10805" t="s">
        <v>8266</v>
      </c>
      <c r="G10805" t="s">
        <v>8266</v>
      </c>
      <c r="H10805">
        <v>0.14799999999999999</v>
      </c>
      <c r="I10805" t="s">
        <v>265</v>
      </c>
      <c r="J10805" t="s">
        <v>242</v>
      </c>
      <c r="K10805" t="s">
        <v>243</v>
      </c>
      <c r="L10805" t="s">
        <v>244</v>
      </c>
      <c r="M10805">
        <v>0</v>
      </c>
      <c r="N10805">
        <v>0.14799999999999999</v>
      </c>
      <c r="O10805" t="s">
        <v>446</v>
      </c>
      <c r="P10805" t="s">
        <v>18713</v>
      </c>
      <c r="Q10805" t="s">
        <v>1625</v>
      </c>
      <c r="R10805" t="s">
        <v>18714</v>
      </c>
      <c r="S10805" t="s">
        <v>270</v>
      </c>
      <c r="T10805" t="b">
        <v>1</v>
      </c>
    </row>
    <row r="10806" spans="1:20" x14ac:dyDescent="0.25">
      <c r="A10806" t="s">
        <v>259</v>
      </c>
      <c r="B10806" t="s">
        <v>260</v>
      </c>
      <c r="C10806" t="s">
        <v>294</v>
      </c>
      <c r="D10806" t="s">
        <v>1621</v>
      </c>
      <c r="E10806" t="s">
        <v>1107</v>
      </c>
      <c r="F10806" t="s">
        <v>8266</v>
      </c>
      <c r="G10806" t="s">
        <v>8266</v>
      </c>
      <c r="H10806">
        <v>6.6600000000000006E-2</v>
      </c>
      <c r="I10806" t="s">
        <v>265</v>
      </c>
      <c r="J10806" t="s">
        <v>242</v>
      </c>
      <c r="K10806" t="s">
        <v>243</v>
      </c>
      <c r="L10806" t="s">
        <v>244</v>
      </c>
      <c r="M10806">
        <v>0</v>
      </c>
      <c r="N10806">
        <v>6.6600000000000006E-2</v>
      </c>
      <c r="O10806" t="s">
        <v>446</v>
      </c>
      <c r="P10806" t="s">
        <v>18713</v>
      </c>
      <c r="Q10806" t="s">
        <v>1625</v>
      </c>
      <c r="R10806" t="s">
        <v>18714</v>
      </c>
      <c r="S10806" t="s">
        <v>270</v>
      </c>
      <c r="T10806" t="b">
        <v>1</v>
      </c>
    </row>
    <row r="10807" spans="1:20" x14ac:dyDescent="0.25">
      <c r="A10807" t="s">
        <v>236</v>
      </c>
      <c r="B10807" t="s">
        <v>236</v>
      </c>
      <c r="C10807" t="s">
        <v>237</v>
      </c>
      <c r="D10807" t="s">
        <v>392</v>
      </c>
      <c r="E10807" t="s">
        <v>251</v>
      </c>
      <c r="F10807" t="s">
        <v>455</v>
      </c>
      <c r="G10807" t="s">
        <v>2783</v>
      </c>
      <c r="H10807">
        <v>0</v>
      </c>
      <c r="I10807" t="s">
        <v>254</v>
      </c>
      <c r="J10807" t="s">
        <v>242</v>
      </c>
      <c r="K10807" t="s">
        <v>243</v>
      </c>
      <c r="L10807" t="s">
        <v>244</v>
      </c>
      <c r="M10807">
        <v>0</v>
      </c>
      <c r="N10807">
        <v>0</v>
      </c>
      <c r="O10807" t="s">
        <v>255</v>
      </c>
      <c r="P10807" t="s">
        <v>18715</v>
      </c>
      <c r="Q10807" t="s">
        <v>397</v>
      </c>
      <c r="R10807" t="s">
        <v>458</v>
      </c>
      <c r="S10807" t="s">
        <v>249</v>
      </c>
      <c r="T10807" t="b">
        <v>1</v>
      </c>
    </row>
    <row r="10808" spans="1:20" x14ac:dyDescent="0.25">
      <c r="A10808" t="s">
        <v>259</v>
      </c>
      <c r="B10808" t="s">
        <v>260</v>
      </c>
      <c r="C10808" t="s">
        <v>237</v>
      </c>
      <c r="D10808" t="s">
        <v>1969</v>
      </c>
      <c r="E10808" t="s">
        <v>5717</v>
      </c>
      <c r="F10808" t="s">
        <v>5717</v>
      </c>
      <c r="G10808" t="s">
        <v>5735</v>
      </c>
      <c r="H10808">
        <v>1.56</v>
      </c>
      <c r="I10808" t="s">
        <v>265</v>
      </c>
      <c r="J10808" t="s">
        <v>242</v>
      </c>
      <c r="K10808" t="s">
        <v>243</v>
      </c>
      <c r="L10808" t="s">
        <v>244</v>
      </c>
      <c r="M10808">
        <v>0</v>
      </c>
      <c r="N10808">
        <v>1.56</v>
      </c>
      <c r="O10808" t="s">
        <v>372</v>
      </c>
      <c r="P10808" t="s">
        <v>18716</v>
      </c>
      <c r="Q10808" t="s">
        <v>1974</v>
      </c>
      <c r="R10808" t="s">
        <v>18717</v>
      </c>
      <c r="S10808" t="s">
        <v>270</v>
      </c>
      <c r="T10808" t="b">
        <v>1</v>
      </c>
    </row>
    <row r="10809" spans="1:20" x14ac:dyDescent="0.25">
      <c r="A10809" t="s">
        <v>259</v>
      </c>
      <c r="B10809" t="s">
        <v>260</v>
      </c>
      <c r="C10809" t="s">
        <v>237</v>
      </c>
      <c r="D10809" t="s">
        <v>1953</v>
      </c>
      <c r="E10809" t="s">
        <v>827</v>
      </c>
      <c r="F10809" t="s">
        <v>17900</v>
      </c>
      <c r="G10809" t="s">
        <v>17900</v>
      </c>
      <c r="H10809">
        <v>0.16891999999999999</v>
      </c>
      <c r="I10809" t="s">
        <v>265</v>
      </c>
      <c r="J10809" t="s">
        <v>242</v>
      </c>
      <c r="K10809" t="s">
        <v>243</v>
      </c>
      <c r="L10809" t="s">
        <v>244</v>
      </c>
      <c r="M10809">
        <v>0</v>
      </c>
      <c r="N10809">
        <v>0.16891999999999999</v>
      </c>
      <c r="O10809" t="s">
        <v>372</v>
      </c>
      <c r="P10809" t="s">
        <v>18718</v>
      </c>
      <c r="Q10809" t="s">
        <v>1957</v>
      </c>
      <c r="R10809" t="s">
        <v>18719</v>
      </c>
      <c r="S10809" t="s">
        <v>270</v>
      </c>
      <c r="T10809" t="b">
        <v>1</v>
      </c>
    </row>
    <row r="10810" spans="1:20" x14ac:dyDescent="0.25">
      <c r="A10810" t="s">
        <v>259</v>
      </c>
      <c r="B10810" t="s">
        <v>260</v>
      </c>
      <c r="C10810" t="s">
        <v>294</v>
      </c>
      <c r="D10810" t="s">
        <v>1953</v>
      </c>
      <c r="E10810" t="s">
        <v>827</v>
      </c>
      <c r="F10810" t="s">
        <v>17900</v>
      </c>
      <c r="G10810" t="s">
        <v>17900</v>
      </c>
      <c r="H10810">
        <v>9.0399999999999994E-2</v>
      </c>
      <c r="I10810" t="s">
        <v>265</v>
      </c>
      <c r="J10810" t="s">
        <v>242</v>
      </c>
      <c r="K10810" t="s">
        <v>243</v>
      </c>
      <c r="L10810" t="s">
        <v>244</v>
      </c>
      <c r="M10810">
        <v>0</v>
      </c>
      <c r="N10810">
        <v>9.0399999999999994E-2</v>
      </c>
      <c r="O10810" t="s">
        <v>1258</v>
      </c>
      <c r="P10810" t="s">
        <v>18718</v>
      </c>
      <c r="Q10810" t="s">
        <v>1957</v>
      </c>
      <c r="R10810" t="s">
        <v>18719</v>
      </c>
      <c r="S10810" t="s">
        <v>270</v>
      </c>
      <c r="T10810" t="b">
        <v>1</v>
      </c>
    </row>
    <row r="10811" spans="1:20" x14ac:dyDescent="0.25">
      <c r="A10811" t="s">
        <v>236</v>
      </c>
      <c r="B10811" t="s">
        <v>236</v>
      </c>
      <c r="C10811" t="s">
        <v>237</v>
      </c>
      <c r="D10811" t="s">
        <v>1198</v>
      </c>
      <c r="F10811" t="s">
        <v>363</v>
      </c>
      <c r="G10811" t="s">
        <v>7618</v>
      </c>
      <c r="H10811">
        <v>3.5249999999999997E-2</v>
      </c>
      <c r="I10811" t="s">
        <v>254</v>
      </c>
      <c r="J10811" t="s">
        <v>242</v>
      </c>
      <c r="K10811" t="s">
        <v>243</v>
      </c>
      <c r="L10811" t="s">
        <v>244</v>
      </c>
      <c r="M10811">
        <v>0</v>
      </c>
      <c r="N10811">
        <v>3.5249999999999997E-2</v>
      </c>
      <c r="O10811" t="s">
        <v>690</v>
      </c>
      <c r="P10811" t="s">
        <v>7619</v>
      </c>
      <c r="Q10811" t="s">
        <v>1201</v>
      </c>
      <c r="R10811" t="s">
        <v>4671</v>
      </c>
      <c r="S10811" t="s">
        <v>249</v>
      </c>
      <c r="T10811" t="b">
        <v>1</v>
      </c>
    </row>
    <row r="10812" spans="1:20" x14ac:dyDescent="0.25">
      <c r="A10812" t="s">
        <v>236</v>
      </c>
      <c r="B10812" t="s">
        <v>236</v>
      </c>
      <c r="C10812" t="s">
        <v>237</v>
      </c>
      <c r="D10812" t="s">
        <v>566</v>
      </c>
      <c r="F10812" t="s">
        <v>1562</v>
      </c>
      <c r="G10812" t="s">
        <v>10466</v>
      </c>
      <c r="H10812">
        <v>8.1299999999999997E-2</v>
      </c>
      <c r="I10812" t="s">
        <v>254</v>
      </c>
      <c r="J10812" t="s">
        <v>242</v>
      </c>
      <c r="K10812" t="s">
        <v>243</v>
      </c>
      <c r="L10812" t="s">
        <v>244</v>
      </c>
      <c r="M10812">
        <v>0</v>
      </c>
      <c r="N10812">
        <v>8.1299999999999997E-2</v>
      </c>
      <c r="O10812" t="s">
        <v>690</v>
      </c>
      <c r="P10812" t="s">
        <v>10467</v>
      </c>
      <c r="Q10812" t="s">
        <v>571</v>
      </c>
      <c r="R10812" t="s">
        <v>7544</v>
      </c>
      <c r="S10812" t="s">
        <v>249</v>
      </c>
      <c r="T10812" t="b">
        <v>0</v>
      </c>
    </row>
    <row r="10813" spans="1:20" x14ac:dyDescent="0.25">
      <c r="A10813" t="s">
        <v>236</v>
      </c>
      <c r="B10813" t="s">
        <v>236</v>
      </c>
      <c r="C10813" t="s">
        <v>237</v>
      </c>
      <c r="D10813" t="s">
        <v>238</v>
      </c>
      <c r="F10813" t="s">
        <v>1596</v>
      </c>
      <c r="G10813" t="s">
        <v>792</v>
      </c>
      <c r="H10813">
        <v>4.0000000000000001E-3</v>
      </c>
      <c r="I10813" t="s">
        <v>254</v>
      </c>
      <c r="J10813" t="s">
        <v>242</v>
      </c>
      <c r="K10813" t="s">
        <v>243</v>
      </c>
      <c r="L10813" t="s">
        <v>244</v>
      </c>
      <c r="M10813">
        <v>0</v>
      </c>
      <c r="N10813">
        <v>4.0000000000000001E-3</v>
      </c>
      <c r="O10813" t="s">
        <v>793</v>
      </c>
      <c r="P10813" t="s">
        <v>794</v>
      </c>
      <c r="Q10813" t="s">
        <v>247</v>
      </c>
      <c r="R10813" t="s">
        <v>1600</v>
      </c>
      <c r="S10813" t="s">
        <v>249</v>
      </c>
      <c r="T10813" t="b">
        <v>0</v>
      </c>
    </row>
    <row r="10814" spans="1:20" x14ac:dyDescent="0.25">
      <c r="A10814" t="s">
        <v>259</v>
      </c>
      <c r="B10814" t="s">
        <v>260</v>
      </c>
      <c r="C10814" t="s">
        <v>237</v>
      </c>
      <c r="D10814" t="s">
        <v>295</v>
      </c>
      <c r="E10814" t="s">
        <v>4464</v>
      </c>
      <c r="F10814" t="s">
        <v>4465</v>
      </c>
      <c r="G10814" t="s">
        <v>4465</v>
      </c>
      <c r="H10814">
        <v>2.6688000000000001</v>
      </c>
      <c r="I10814" t="s">
        <v>265</v>
      </c>
      <c r="J10814" t="s">
        <v>242</v>
      </c>
      <c r="K10814" t="s">
        <v>243</v>
      </c>
      <c r="L10814" t="s">
        <v>244</v>
      </c>
      <c r="M10814">
        <v>0</v>
      </c>
      <c r="N10814">
        <v>2.6688000000000001</v>
      </c>
      <c r="O10814" t="s">
        <v>298</v>
      </c>
      <c r="P10814" t="s">
        <v>18720</v>
      </c>
      <c r="Q10814" t="s">
        <v>300</v>
      </c>
      <c r="R10814" t="s">
        <v>18721</v>
      </c>
      <c r="S10814" t="s">
        <v>270</v>
      </c>
      <c r="T10814" t="b">
        <v>1</v>
      </c>
    </row>
    <row r="10815" spans="1:20" x14ac:dyDescent="0.25">
      <c r="A10815" t="s">
        <v>259</v>
      </c>
      <c r="B10815" t="s">
        <v>260</v>
      </c>
      <c r="C10815" t="s">
        <v>237</v>
      </c>
      <c r="D10815" t="s">
        <v>1097</v>
      </c>
      <c r="E10815" t="s">
        <v>2214</v>
      </c>
      <c r="F10815" t="s">
        <v>6258</v>
      </c>
      <c r="G10815" t="s">
        <v>6258</v>
      </c>
      <c r="H10815">
        <v>2.9499999999999998E-2</v>
      </c>
      <c r="I10815" t="s">
        <v>265</v>
      </c>
      <c r="J10815" t="s">
        <v>242</v>
      </c>
      <c r="K10815" t="s">
        <v>243</v>
      </c>
      <c r="L10815" t="s">
        <v>244</v>
      </c>
      <c r="M10815">
        <v>0</v>
      </c>
      <c r="N10815">
        <v>2.9499999999999998E-2</v>
      </c>
      <c r="O10815" t="s">
        <v>446</v>
      </c>
      <c r="P10815" t="s">
        <v>18722</v>
      </c>
      <c r="Q10815" t="s">
        <v>1101</v>
      </c>
      <c r="R10815" t="s">
        <v>18723</v>
      </c>
      <c r="S10815" t="s">
        <v>270</v>
      </c>
      <c r="T10815" t="b">
        <v>1</v>
      </c>
    </row>
    <row r="10816" spans="1:20" x14ac:dyDescent="0.25">
      <c r="A10816" t="s">
        <v>236</v>
      </c>
      <c r="B10816" t="s">
        <v>236</v>
      </c>
      <c r="C10816" t="s">
        <v>237</v>
      </c>
      <c r="D10816" t="s">
        <v>314</v>
      </c>
      <c r="F10816" t="s">
        <v>393</v>
      </c>
      <c r="G10816" t="s">
        <v>303</v>
      </c>
      <c r="H10816">
        <v>0.01</v>
      </c>
      <c r="I10816" t="s">
        <v>254</v>
      </c>
      <c r="J10816" t="s">
        <v>242</v>
      </c>
      <c r="K10816" t="s">
        <v>243</v>
      </c>
      <c r="L10816" t="s">
        <v>244</v>
      </c>
      <c r="M10816">
        <v>0</v>
      </c>
      <c r="N10816">
        <v>0.01</v>
      </c>
      <c r="O10816" t="s">
        <v>569</v>
      </c>
      <c r="P10816" t="s">
        <v>4895</v>
      </c>
      <c r="Q10816" t="s">
        <v>318</v>
      </c>
      <c r="R10816" t="s">
        <v>3322</v>
      </c>
      <c r="S10816" t="s">
        <v>249</v>
      </c>
      <c r="T10816" t="b">
        <v>0</v>
      </c>
    </row>
    <row r="10817" spans="1:20" x14ac:dyDescent="0.25">
      <c r="A10817" t="s">
        <v>259</v>
      </c>
      <c r="B10817" t="s">
        <v>260</v>
      </c>
      <c r="C10817" t="s">
        <v>237</v>
      </c>
      <c r="D10817" t="s">
        <v>4772</v>
      </c>
      <c r="E10817" t="s">
        <v>1627</v>
      </c>
      <c r="F10817" t="s">
        <v>6872</v>
      </c>
      <c r="G10817" t="s">
        <v>6872</v>
      </c>
      <c r="H10817">
        <v>6.1180000000000003</v>
      </c>
      <c r="I10817" t="s">
        <v>265</v>
      </c>
      <c r="J10817" t="s">
        <v>242</v>
      </c>
      <c r="K10817" t="s">
        <v>243</v>
      </c>
      <c r="L10817" t="s">
        <v>244</v>
      </c>
      <c r="M10817">
        <v>0</v>
      </c>
      <c r="N10817">
        <v>6.1180000000000003</v>
      </c>
      <c r="O10817" t="s">
        <v>290</v>
      </c>
      <c r="P10817" t="s">
        <v>18724</v>
      </c>
      <c r="Q10817" t="s">
        <v>4775</v>
      </c>
      <c r="R10817" t="s">
        <v>18725</v>
      </c>
      <c r="S10817" t="s">
        <v>270</v>
      </c>
      <c r="T10817" t="b">
        <v>1</v>
      </c>
    </row>
    <row r="10818" spans="1:20" x14ac:dyDescent="0.25">
      <c r="A10818" t="s">
        <v>259</v>
      </c>
      <c r="B10818" t="s">
        <v>260</v>
      </c>
      <c r="C10818" t="s">
        <v>294</v>
      </c>
      <c r="D10818" t="s">
        <v>4772</v>
      </c>
      <c r="E10818" t="s">
        <v>1627</v>
      </c>
      <c r="F10818" t="s">
        <v>6872</v>
      </c>
      <c r="G10818" t="s">
        <v>6872</v>
      </c>
      <c r="H10818">
        <v>1.44</v>
      </c>
      <c r="I10818" t="s">
        <v>265</v>
      </c>
      <c r="J10818" t="s">
        <v>242</v>
      </c>
      <c r="K10818" t="s">
        <v>243</v>
      </c>
      <c r="L10818" t="s">
        <v>244</v>
      </c>
      <c r="M10818">
        <v>0</v>
      </c>
      <c r="N10818">
        <v>1.44</v>
      </c>
      <c r="O10818" t="s">
        <v>290</v>
      </c>
      <c r="P10818" t="s">
        <v>18724</v>
      </c>
      <c r="Q10818" t="s">
        <v>4775</v>
      </c>
      <c r="R10818" t="s">
        <v>18725</v>
      </c>
      <c r="S10818" t="s">
        <v>270</v>
      </c>
      <c r="T10818" t="b">
        <v>1</v>
      </c>
    </row>
    <row r="10819" spans="1:20" x14ac:dyDescent="0.25">
      <c r="A10819" t="s">
        <v>259</v>
      </c>
      <c r="B10819" t="s">
        <v>260</v>
      </c>
      <c r="C10819" t="s">
        <v>237</v>
      </c>
      <c r="D10819" t="s">
        <v>2354</v>
      </c>
      <c r="E10819" t="s">
        <v>10536</v>
      </c>
      <c r="F10819" t="s">
        <v>11381</v>
      </c>
      <c r="G10819" t="s">
        <v>11382</v>
      </c>
      <c r="H10819">
        <v>0.39700000000000002</v>
      </c>
      <c r="I10819" t="s">
        <v>265</v>
      </c>
      <c r="J10819" t="s">
        <v>242</v>
      </c>
      <c r="K10819" t="s">
        <v>243</v>
      </c>
      <c r="L10819" t="s">
        <v>244</v>
      </c>
      <c r="M10819">
        <v>0</v>
      </c>
      <c r="N10819">
        <v>0.39700000000000002</v>
      </c>
      <c r="O10819" t="s">
        <v>518</v>
      </c>
      <c r="P10819" t="s">
        <v>18726</v>
      </c>
      <c r="Q10819" t="s">
        <v>2359</v>
      </c>
      <c r="R10819" t="s">
        <v>18727</v>
      </c>
      <c r="S10819" t="s">
        <v>270</v>
      </c>
      <c r="T10819" t="b">
        <v>1</v>
      </c>
    </row>
    <row r="10820" spans="1:20" x14ac:dyDescent="0.25">
      <c r="A10820" t="s">
        <v>259</v>
      </c>
      <c r="B10820" t="s">
        <v>260</v>
      </c>
      <c r="C10820" t="s">
        <v>294</v>
      </c>
      <c r="D10820" t="s">
        <v>2354</v>
      </c>
      <c r="E10820" t="s">
        <v>10536</v>
      </c>
      <c r="F10820" t="s">
        <v>11381</v>
      </c>
      <c r="G10820" t="s">
        <v>11382</v>
      </c>
      <c r="H10820">
        <v>0.125</v>
      </c>
      <c r="I10820" t="s">
        <v>265</v>
      </c>
      <c r="J10820" t="s">
        <v>242</v>
      </c>
      <c r="K10820" t="s">
        <v>243</v>
      </c>
      <c r="L10820" t="s">
        <v>244</v>
      </c>
      <c r="M10820">
        <v>0</v>
      </c>
      <c r="N10820">
        <v>0.125</v>
      </c>
      <c r="O10820" t="s">
        <v>518</v>
      </c>
      <c r="P10820" t="s">
        <v>18726</v>
      </c>
      <c r="Q10820" t="s">
        <v>2359</v>
      </c>
      <c r="R10820" t="s">
        <v>18727</v>
      </c>
      <c r="S10820" t="s">
        <v>270</v>
      </c>
      <c r="T10820" t="b">
        <v>1</v>
      </c>
    </row>
    <row r="10821" spans="1:20" x14ac:dyDescent="0.25">
      <c r="A10821" t="s">
        <v>236</v>
      </c>
      <c r="B10821" t="s">
        <v>236</v>
      </c>
      <c r="C10821" t="s">
        <v>237</v>
      </c>
      <c r="D10821" t="s">
        <v>314</v>
      </c>
      <c r="F10821" t="s">
        <v>567</v>
      </c>
      <c r="G10821" t="s">
        <v>1053</v>
      </c>
      <c r="H10821">
        <v>0</v>
      </c>
      <c r="I10821" t="s">
        <v>254</v>
      </c>
      <c r="J10821" t="s">
        <v>242</v>
      </c>
      <c r="K10821" t="s">
        <v>243</v>
      </c>
      <c r="L10821" t="s">
        <v>244</v>
      </c>
      <c r="M10821">
        <v>0</v>
      </c>
      <c r="N10821">
        <v>0</v>
      </c>
      <c r="O10821" t="s">
        <v>4331</v>
      </c>
      <c r="P10821" t="s">
        <v>7839</v>
      </c>
      <c r="Q10821" t="s">
        <v>318</v>
      </c>
      <c r="R10821" t="s">
        <v>11362</v>
      </c>
      <c r="S10821" t="s">
        <v>249</v>
      </c>
      <c r="T10821" t="b">
        <v>0</v>
      </c>
    </row>
    <row r="10822" spans="1:20" x14ac:dyDescent="0.25">
      <c r="A10822" t="s">
        <v>259</v>
      </c>
      <c r="B10822" t="s">
        <v>260</v>
      </c>
      <c r="C10822" t="s">
        <v>237</v>
      </c>
      <c r="D10822" t="s">
        <v>3759</v>
      </c>
      <c r="E10822" t="s">
        <v>3760</v>
      </c>
      <c r="F10822" t="s">
        <v>11877</v>
      </c>
      <c r="G10822" t="s">
        <v>11877</v>
      </c>
      <c r="H10822">
        <v>13.16</v>
      </c>
      <c r="I10822" t="s">
        <v>265</v>
      </c>
      <c r="J10822" t="s">
        <v>242</v>
      </c>
      <c r="K10822" t="s">
        <v>243</v>
      </c>
      <c r="L10822" t="s">
        <v>244</v>
      </c>
      <c r="M10822">
        <v>0</v>
      </c>
      <c r="N10822">
        <v>13.16</v>
      </c>
      <c r="O10822" t="s">
        <v>9811</v>
      </c>
      <c r="P10822" t="s">
        <v>18728</v>
      </c>
      <c r="Q10822" t="s">
        <v>3763</v>
      </c>
      <c r="R10822" t="s">
        <v>18729</v>
      </c>
      <c r="S10822" t="s">
        <v>270</v>
      </c>
      <c r="T10822" t="b">
        <v>1</v>
      </c>
    </row>
    <row r="10823" spans="1:20" x14ac:dyDescent="0.25">
      <c r="A10823" t="s">
        <v>259</v>
      </c>
      <c r="B10823" t="s">
        <v>260</v>
      </c>
      <c r="C10823" t="s">
        <v>294</v>
      </c>
      <c r="D10823" t="s">
        <v>3759</v>
      </c>
      <c r="E10823" t="s">
        <v>3760</v>
      </c>
      <c r="F10823" t="s">
        <v>11877</v>
      </c>
      <c r="G10823" t="s">
        <v>11877</v>
      </c>
      <c r="H10823">
        <v>13.16</v>
      </c>
      <c r="I10823" t="s">
        <v>265</v>
      </c>
      <c r="J10823" t="s">
        <v>242</v>
      </c>
      <c r="K10823" t="s">
        <v>243</v>
      </c>
      <c r="L10823" t="s">
        <v>244</v>
      </c>
      <c r="M10823">
        <v>0</v>
      </c>
      <c r="N10823">
        <v>13.16</v>
      </c>
      <c r="O10823" t="s">
        <v>9811</v>
      </c>
      <c r="P10823" t="s">
        <v>18728</v>
      </c>
      <c r="Q10823" t="s">
        <v>3763</v>
      </c>
      <c r="R10823" t="s">
        <v>18729</v>
      </c>
      <c r="S10823" t="s">
        <v>270</v>
      </c>
      <c r="T10823" t="b">
        <v>1</v>
      </c>
    </row>
    <row r="10824" spans="1:20" x14ac:dyDescent="0.25">
      <c r="A10824" t="s">
        <v>236</v>
      </c>
      <c r="B10824" t="s">
        <v>236</v>
      </c>
      <c r="C10824" t="s">
        <v>237</v>
      </c>
      <c r="D10824" t="s">
        <v>250</v>
      </c>
      <c r="F10824" t="s">
        <v>757</v>
      </c>
      <c r="G10824" t="s">
        <v>3044</v>
      </c>
      <c r="H10824">
        <v>0.1</v>
      </c>
      <c r="I10824" t="s">
        <v>241</v>
      </c>
      <c r="J10824" t="s">
        <v>242</v>
      </c>
      <c r="K10824" t="s">
        <v>243</v>
      </c>
      <c r="L10824" t="s">
        <v>244</v>
      </c>
      <c r="M10824">
        <v>0</v>
      </c>
      <c r="N10824">
        <v>0.1</v>
      </c>
      <c r="O10824" t="s">
        <v>1044</v>
      </c>
      <c r="P10824" t="s">
        <v>18730</v>
      </c>
      <c r="Q10824" t="s">
        <v>257</v>
      </c>
      <c r="R10824" t="s">
        <v>2545</v>
      </c>
      <c r="S10824" t="s">
        <v>249</v>
      </c>
      <c r="T10824" t="b">
        <v>1</v>
      </c>
    </row>
    <row r="10825" spans="1:20" x14ac:dyDescent="0.25">
      <c r="A10825" t="s">
        <v>259</v>
      </c>
      <c r="B10825" t="s">
        <v>260</v>
      </c>
      <c r="C10825" t="s">
        <v>237</v>
      </c>
      <c r="D10825" t="s">
        <v>2093</v>
      </c>
      <c r="E10825" t="s">
        <v>8689</v>
      </c>
      <c r="F10825" t="s">
        <v>15877</v>
      </c>
      <c r="G10825" t="s">
        <v>18281</v>
      </c>
      <c r="H10825">
        <v>5.2320000000000002</v>
      </c>
      <c r="I10825" t="s">
        <v>265</v>
      </c>
      <c r="J10825" t="s">
        <v>242</v>
      </c>
      <c r="K10825" t="s">
        <v>243</v>
      </c>
      <c r="L10825" t="s">
        <v>244</v>
      </c>
      <c r="M10825">
        <v>0</v>
      </c>
      <c r="N10825">
        <v>5.2320000000000002</v>
      </c>
      <c r="O10825" t="s">
        <v>486</v>
      </c>
      <c r="P10825" t="s">
        <v>15061</v>
      </c>
      <c r="Q10825" t="s">
        <v>2098</v>
      </c>
      <c r="R10825" t="s">
        <v>18731</v>
      </c>
      <c r="S10825" t="s">
        <v>270</v>
      </c>
      <c r="T10825" t="b">
        <v>1</v>
      </c>
    </row>
    <row r="10826" spans="1:20" x14ac:dyDescent="0.25">
      <c r="A10826" t="s">
        <v>259</v>
      </c>
      <c r="B10826" t="s">
        <v>260</v>
      </c>
      <c r="C10826" t="s">
        <v>294</v>
      </c>
      <c r="D10826" t="s">
        <v>2093</v>
      </c>
      <c r="E10826" t="s">
        <v>8689</v>
      </c>
      <c r="F10826" t="s">
        <v>15877</v>
      </c>
      <c r="G10826" t="s">
        <v>18281</v>
      </c>
      <c r="H10826">
        <v>3.024</v>
      </c>
      <c r="I10826" t="s">
        <v>265</v>
      </c>
      <c r="J10826" t="s">
        <v>242</v>
      </c>
      <c r="K10826" t="s">
        <v>243</v>
      </c>
      <c r="L10826" t="s">
        <v>244</v>
      </c>
      <c r="M10826">
        <v>0</v>
      </c>
      <c r="N10826">
        <v>3.024</v>
      </c>
      <c r="O10826" t="s">
        <v>486</v>
      </c>
      <c r="P10826" t="s">
        <v>15061</v>
      </c>
      <c r="Q10826" t="s">
        <v>2098</v>
      </c>
      <c r="R10826" t="s">
        <v>18731</v>
      </c>
      <c r="S10826" t="s">
        <v>270</v>
      </c>
      <c r="T10826" t="b">
        <v>1</v>
      </c>
    </row>
    <row r="10827" spans="1:20" x14ac:dyDescent="0.25">
      <c r="A10827" t="s">
        <v>259</v>
      </c>
      <c r="B10827" t="s">
        <v>260</v>
      </c>
      <c r="C10827" t="s">
        <v>237</v>
      </c>
      <c r="D10827" t="s">
        <v>869</v>
      </c>
      <c r="E10827" t="s">
        <v>4898</v>
      </c>
      <c r="F10827" t="s">
        <v>7016</v>
      </c>
      <c r="G10827" t="s">
        <v>7016</v>
      </c>
      <c r="H10827">
        <v>5.47</v>
      </c>
      <c r="I10827" t="s">
        <v>265</v>
      </c>
      <c r="J10827" t="s">
        <v>242</v>
      </c>
      <c r="K10827" t="s">
        <v>243</v>
      </c>
      <c r="L10827" t="s">
        <v>244</v>
      </c>
      <c r="M10827">
        <v>0</v>
      </c>
      <c r="N10827">
        <v>5.47</v>
      </c>
      <c r="O10827" t="s">
        <v>372</v>
      </c>
      <c r="P10827" t="s">
        <v>18732</v>
      </c>
      <c r="Q10827" t="s">
        <v>873</v>
      </c>
      <c r="R10827" t="s">
        <v>18733</v>
      </c>
      <c r="S10827" t="s">
        <v>270</v>
      </c>
      <c r="T10827" t="b">
        <v>1</v>
      </c>
    </row>
    <row r="10828" spans="1:20" x14ac:dyDescent="0.25">
      <c r="A10828" t="s">
        <v>236</v>
      </c>
      <c r="B10828" t="s">
        <v>236</v>
      </c>
      <c r="C10828" t="s">
        <v>237</v>
      </c>
      <c r="D10828" t="s">
        <v>314</v>
      </c>
      <c r="F10828" t="s">
        <v>672</v>
      </c>
      <c r="G10828" t="s">
        <v>3310</v>
      </c>
      <c r="H10828">
        <v>3.5E-4</v>
      </c>
      <c r="I10828" t="s">
        <v>241</v>
      </c>
      <c r="J10828" t="s">
        <v>242</v>
      </c>
      <c r="K10828" t="s">
        <v>243</v>
      </c>
      <c r="L10828" t="s">
        <v>244</v>
      </c>
      <c r="M10828">
        <v>0</v>
      </c>
      <c r="N10828">
        <v>3.5E-4</v>
      </c>
      <c r="O10828" t="s">
        <v>1407</v>
      </c>
      <c r="P10828" t="s">
        <v>3311</v>
      </c>
      <c r="Q10828" t="s">
        <v>318</v>
      </c>
      <c r="R10828" t="s">
        <v>10776</v>
      </c>
      <c r="S10828" t="s">
        <v>249</v>
      </c>
      <c r="T10828" t="b">
        <v>0</v>
      </c>
    </row>
    <row r="10829" spans="1:20" x14ac:dyDescent="0.25">
      <c r="A10829" t="s">
        <v>259</v>
      </c>
      <c r="B10829" t="s">
        <v>260</v>
      </c>
      <c r="C10829" t="s">
        <v>237</v>
      </c>
      <c r="D10829" t="s">
        <v>1582</v>
      </c>
      <c r="E10829" t="s">
        <v>10283</v>
      </c>
      <c r="F10829" t="s">
        <v>13524</v>
      </c>
      <c r="G10829" t="s">
        <v>13525</v>
      </c>
      <c r="H10829">
        <v>1.8249409999999999</v>
      </c>
      <c r="I10829" t="s">
        <v>265</v>
      </c>
      <c r="J10829" t="s">
        <v>242</v>
      </c>
      <c r="K10829" t="s">
        <v>243</v>
      </c>
      <c r="L10829" t="s">
        <v>244</v>
      </c>
      <c r="M10829">
        <v>0</v>
      </c>
      <c r="N10829">
        <v>1.8249409999999999</v>
      </c>
      <c r="O10829" t="s">
        <v>372</v>
      </c>
      <c r="P10829" t="s">
        <v>18734</v>
      </c>
      <c r="Q10829" t="s">
        <v>1586</v>
      </c>
      <c r="R10829" t="s">
        <v>18735</v>
      </c>
      <c r="S10829" t="s">
        <v>270</v>
      </c>
      <c r="T10829" t="b">
        <v>1</v>
      </c>
    </row>
    <row r="10830" spans="1:20" x14ac:dyDescent="0.25">
      <c r="A10830" t="s">
        <v>259</v>
      </c>
      <c r="B10830" t="s">
        <v>260</v>
      </c>
      <c r="C10830" t="s">
        <v>294</v>
      </c>
      <c r="D10830" t="s">
        <v>1582</v>
      </c>
      <c r="E10830" t="s">
        <v>10283</v>
      </c>
      <c r="F10830" t="s">
        <v>13524</v>
      </c>
      <c r="G10830" t="s">
        <v>13525</v>
      </c>
      <c r="H10830">
        <v>0.78036499999999998</v>
      </c>
      <c r="I10830" t="s">
        <v>265</v>
      </c>
      <c r="J10830" t="s">
        <v>242</v>
      </c>
      <c r="K10830" t="s">
        <v>243</v>
      </c>
      <c r="L10830" t="s">
        <v>244</v>
      </c>
      <c r="M10830">
        <v>0</v>
      </c>
      <c r="N10830">
        <v>0.78036499999999998</v>
      </c>
      <c r="O10830" t="s">
        <v>372</v>
      </c>
      <c r="P10830" t="s">
        <v>18734</v>
      </c>
      <c r="Q10830" t="s">
        <v>1586</v>
      </c>
      <c r="R10830" t="s">
        <v>18735</v>
      </c>
      <c r="S10830" t="s">
        <v>270</v>
      </c>
      <c r="T10830" t="b">
        <v>1</v>
      </c>
    </row>
    <row r="10831" spans="1:20" x14ac:dyDescent="0.25">
      <c r="A10831" t="s">
        <v>259</v>
      </c>
      <c r="B10831" t="s">
        <v>260</v>
      </c>
      <c r="C10831" t="s">
        <v>237</v>
      </c>
      <c r="D10831" t="s">
        <v>4111</v>
      </c>
      <c r="E10831" t="s">
        <v>1010</v>
      </c>
      <c r="F10831" t="s">
        <v>4437</v>
      </c>
      <c r="G10831" t="s">
        <v>4437</v>
      </c>
      <c r="H10831">
        <v>0.31680000000000003</v>
      </c>
      <c r="I10831" t="s">
        <v>265</v>
      </c>
      <c r="J10831" t="s">
        <v>242</v>
      </c>
      <c r="K10831" t="s">
        <v>243</v>
      </c>
      <c r="L10831" t="s">
        <v>244</v>
      </c>
      <c r="M10831">
        <v>0</v>
      </c>
      <c r="N10831">
        <v>0.31680000000000003</v>
      </c>
      <c r="O10831" t="s">
        <v>255</v>
      </c>
      <c r="P10831" t="s">
        <v>18736</v>
      </c>
      <c r="Q10831" t="s">
        <v>4114</v>
      </c>
      <c r="R10831" t="s">
        <v>18737</v>
      </c>
      <c r="S10831" t="s">
        <v>270</v>
      </c>
      <c r="T10831" t="b">
        <v>1</v>
      </c>
    </row>
    <row r="10832" spans="1:20" x14ac:dyDescent="0.25">
      <c r="A10832" t="s">
        <v>259</v>
      </c>
      <c r="B10832" t="s">
        <v>260</v>
      </c>
      <c r="C10832" t="s">
        <v>237</v>
      </c>
      <c r="D10832" t="s">
        <v>496</v>
      </c>
      <c r="E10832" t="s">
        <v>3863</v>
      </c>
      <c r="F10832" t="s">
        <v>7488</v>
      </c>
      <c r="G10832" t="s">
        <v>7488</v>
      </c>
      <c r="H10832">
        <v>0.16900000000000001</v>
      </c>
      <c r="I10832" t="s">
        <v>265</v>
      </c>
      <c r="J10832" t="s">
        <v>242</v>
      </c>
      <c r="K10832" t="s">
        <v>243</v>
      </c>
      <c r="L10832" t="s">
        <v>244</v>
      </c>
      <c r="M10832">
        <v>0</v>
      </c>
      <c r="N10832">
        <v>0.16900000000000001</v>
      </c>
      <c r="O10832" t="s">
        <v>446</v>
      </c>
      <c r="P10832" t="s">
        <v>18738</v>
      </c>
      <c r="Q10832" t="s">
        <v>500</v>
      </c>
      <c r="R10832" t="s">
        <v>18739</v>
      </c>
      <c r="S10832" t="s">
        <v>270</v>
      </c>
      <c r="T10832" t="b">
        <v>1</v>
      </c>
    </row>
    <row r="10833" spans="1:20" x14ac:dyDescent="0.25">
      <c r="A10833" t="s">
        <v>236</v>
      </c>
      <c r="B10833" t="s">
        <v>236</v>
      </c>
      <c r="C10833" t="s">
        <v>237</v>
      </c>
      <c r="D10833" t="s">
        <v>483</v>
      </c>
      <c r="F10833" t="s">
        <v>2718</v>
      </c>
      <c r="G10833" t="s">
        <v>17588</v>
      </c>
      <c r="H10833">
        <v>6.6799999999999998E-2</v>
      </c>
      <c r="I10833" t="s">
        <v>341</v>
      </c>
      <c r="J10833" t="s">
        <v>242</v>
      </c>
      <c r="K10833" t="s">
        <v>243</v>
      </c>
      <c r="L10833" t="s">
        <v>244</v>
      </c>
      <c r="M10833">
        <v>0</v>
      </c>
      <c r="N10833">
        <v>6.6799999999999998E-2</v>
      </c>
      <c r="O10833" t="s">
        <v>674</v>
      </c>
      <c r="P10833" t="s">
        <v>17589</v>
      </c>
      <c r="Q10833" t="s">
        <v>488</v>
      </c>
      <c r="R10833" t="s">
        <v>3941</v>
      </c>
      <c r="S10833" t="s">
        <v>249</v>
      </c>
      <c r="T10833" t="b">
        <v>0</v>
      </c>
    </row>
    <row r="10834" spans="1:20" x14ac:dyDescent="0.25">
      <c r="A10834" t="s">
        <v>259</v>
      </c>
      <c r="B10834" t="s">
        <v>260</v>
      </c>
      <c r="C10834" t="s">
        <v>237</v>
      </c>
      <c r="D10834" t="s">
        <v>470</v>
      </c>
      <c r="E10834" t="s">
        <v>8247</v>
      </c>
      <c r="F10834" t="s">
        <v>12266</v>
      </c>
      <c r="G10834" t="s">
        <v>12266</v>
      </c>
      <c r="H10834">
        <v>49.58</v>
      </c>
      <c r="I10834" t="s">
        <v>265</v>
      </c>
      <c r="J10834" t="s">
        <v>242</v>
      </c>
      <c r="K10834" t="s">
        <v>243</v>
      </c>
      <c r="L10834" t="s">
        <v>244</v>
      </c>
      <c r="M10834">
        <v>0</v>
      </c>
      <c r="N10834">
        <v>49.58</v>
      </c>
      <c r="O10834" t="s">
        <v>283</v>
      </c>
      <c r="P10834" t="s">
        <v>18740</v>
      </c>
      <c r="Q10834" t="s">
        <v>474</v>
      </c>
      <c r="R10834" t="s">
        <v>18741</v>
      </c>
      <c r="S10834" t="s">
        <v>270</v>
      </c>
      <c r="T10834" t="b">
        <v>1</v>
      </c>
    </row>
    <row r="10835" spans="1:20" x14ac:dyDescent="0.25">
      <c r="A10835" t="s">
        <v>259</v>
      </c>
      <c r="B10835" t="s">
        <v>260</v>
      </c>
      <c r="C10835" t="s">
        <v>336</v>
      </c>
      <c r="D10835" t="s">
        <v>470</v>
      </c>
      <c r="E10835" t="s">
        <v>8247</v>
      </c>
      <c r="F10835" t="s">
        <v>12266</v>
      </c>
      <c r="G10835" t="s">
        <v>12266</v>
      </c>
      <c r="H10835">
        <v>252596</v>
      </c>
      <c r="I10835" t="s">
        <v>265</v>
      </c>
      <c r="J10835" t="s">
        <v>242</v>
      </c>
      <c r="K10835" t="s">
        <v>243</v>
      </c>
      <c r="L10835" t="s">
        <v>244</v>
      </c>
      <c r="M10835">
        <v>0</v>
      </c>
      <c r="N10835">
        <v>252596</v>
      </c>
      <c r="O10835" t="s">
        <v>2286</v>
      </c>
      <c r="P10835" t="s">
        <v>18740</v>
      </c>
      <c r="Q10835" t="s">
        <v>474</v>
      </c>
      <c r="R10835" t="s">
        <v>18742</v>
      </c>
      <c r="S10835" t="s">
        <v>270</v>
      </c>
      <c r="T10835" t="b">
        <v>1</v>
      </c>
    </row>
    <row r="10836" spans="1:20" x14ac:dyDescent="0.25">
      <c r="A10836" t="s">
        <v>259</v>
      </c>
      <c r="B10836" t="s">
        <v>260</v>
      </c>
      <c r="C10836" t="s">
        <v>336</v>
      </c>
      <c r="D10836" t="s">
        <v>470</v>
      </c>
      <c r="E10836" t="s">
        <v>8247</v>
      </c>
      <c r="F10836" t="s">
        <v>12266</v>
      </c>
      <c r="G10836" t="s">
        <v>12266</v>
      </c>
      <c r="H10836">
        <v>365829</v>
      </c>
      <c r="I10836" t="s">
        <v>265</v>
      </c>
      <c r="J10836" t="s">
        <v>242</v>
      </c>
      <c r="K10836" t="s">
        <v>243</v>
      </c>
      <c r="L10836" t="s">
        <v>244</v>
      </c>
      <c r="M10836">
        <v>0</v>
      </c>
      <c r="N10836">
        <v>365829</v>
      </c>
      <c r="O10836" t="s">
        <v>2286</v>
      </c>
      <c r="P10836" t="s">
        <v>18740</v>
      </c>
      <c r="Q10836" t="s">
        <v>474</v>
      </c>
      <c r="R10836" t="s">
        <v>18743</v>
      </c>
      <c r="S10836" t="s">
        <v>270</v>
      </c>
      <c r="T10836" t="b">
        <v>1</v>
      </c>
    </row>
    <row r="10837" spans="1:20" x14ac:dyDescent="0.25">
      <c r="A10837" t="s">
        <v>236</v>
      </c>
      <c r="B10837" t="s">
        <v>236</v>
      </c>
      <c r="C10837" t="s">
        <v>237</v>
      </c>
      <c r="D10837" t="s">
        <v>1198</v>
      </c>
      <c r="F10837" t="s">
        <v>2702</v>
      </c>
      <c r="G10837" t="s">
        <v>3497</v>
      </c>
      <c r="H10837">
        <v>0.12656200000000001</v>
      </c>
      <c r="I10837" t="s">
        <v>341</v>
      </c>
      <c r="J10837" t="s">
        <v>242</v>
      </c>
      <c r="K10837" t="s">
        <v>243</v>
      </c>
      <c r="L10837" t="s">
        <v>244</v>
      </c>
      <c r="M10837">
        <v>0</v>
      </c>
      <c r="N10837">
        <v>0.12656200000000001</v>
      </c>
      <c r="O10837" t="s">
        <v>690</v>
      </c>
      <c r="P10837" t="s">
        <v>18744</v>
      </c>
      <c r="Q10837" t="s">
        <v>1201</v>
      </c>
      <c r="R10837" t="s">
        <v>7620</v>
      </c>
      <c r="S10837" t="s">
        <v>249</v>
      </c>
      <c r="T10837" t="b">
        <v>1</v>
      </c>
    </row>
    <row r="10838" spans="1:20" x14ac:dyDescent="0.25">
      <c r="A10838" t="s">
        <v>259</v>
      </c>
      <c r="B10838" t="s">
        <v>260</v>
      </c>
      <c r="C10838" t="s">
        <v>237</v>
      </c>
      <c r="D10838" t="s">
        <v>18745</v>
      </c>
      <c r="E10838" t="s">
        <v>18746</v>
      </c>
      <c r="F10838" t="s">
        <v>18747</v>
      </c>
      <c r="G10838" t="s">
        <v>18747</v>
      </c>
      <c r="H10838">
        <v>6.8639999999999999</v>
      </c>
      <c r="I10838" t="s">
        <v>265</v>
      </c>
      <c r="J10838" t="s">
        <v>242</v>
      </c>
      <c r="K10838" t="s">
        <v>243</v>
      </c>
      <c r="L10838" t="s">
        <v>244</v>
      </c>
      <c r="M10838">
        <v>0</v>
      </c>
      <c r="N10838">
        <v>6.8639999999999999</v>
      </c>
      <c r="O10838" t="s">
        <v>342</v>
      </c>
      <c r="P10838" t="s">
        <v>18748</v>
      </c>
      <c r="Q10838" t="s">
        <v>18749</v>
      </c>
      <c r="R10838" t="s">
        <v>18750</v>
      </c>
      <c r="S10838" t="s">
        <v>270</v>
      </c>
      <c r="T10838" t="b">
        <v>1</v>
      </c>
    </row>
    <row r="10839" spans="1:20" x14ac:dyDescent="0.25">
      <c r="A10839" t="s">
        <v>259</v>
      </c>
      <c r="B10839" t="s">
        <v>260</v>
      </c>
      <c r="C10839" t="s">
        <v>336</v>
      </c>
      <c r="D10839" t="s">
        <v>18745</v>
      </c>
      <c r="E10839" t="s">
        <v>18746</v>
      </c>
      <c r="F10839" t="s">
        <v>18747</v>
      </c>
      <c r="G10839" t="s">
        <v>18747</v>
      </c>
      <c r="H10839">
        <v>38482</v>
      </c>
      <c r="I10839" t="s">
        <v>265</v>
      </c>
      <c r="J10839" t="s">
        <v>242</v>
      </c>
      <c r="K10839" t="s">
        <v>243</v>
      </c>
      <c r="L10839" t="s">
        <v>244</v>
      </c>
      <c r="M10839">
        <v>0</v>
      </c>
      <c r="N10839">
        <v>38482</v>
      </c>
      <c r="O10839" t="s">
        <v>342</v>
      </c>
      <c r="P10839" t="s">
        <v>18748</v>
      </c>
      <c r="Q10839" t="s">
        <v>18749</v>
      </c>
      <c r="R10839" t="s">
        <v>18751</v>
      </c>
      <c r="S10839" t="s">
        <v>270</v>
      </c>
      <c r="T10839" t="b">
        <v>1</v>
      </c>
    </row>
    <row r="10840" spans="1:20" x14ac:dyDescent="0.25">
      <c r="A10840" t="s">
        <v>259</v>
      </c>
      <c r="B10840" t="s">
        <v>260</v>
      </c>
      <c r="C10840" t="s">
        <v>336</v>
      </c>
      <c r="D10840" t="s">
        <v>18745</v>
      </c>
      <c r="E10840" t="s">
        <v>18746</v>
      </c>
      <c r="F10840" t="s">
        <v>18747</v>
      </c>
      <c r="G10840" t="s">
        <v>18747</v>
      </c>
      <c r="H10840">
        <v>75762</v>
      </c>
      <c r="I10840" t="s">
        <v>265</v>
      </c>
      <c r="J10840" t="s">
        <v>242</v>
      </c>
      <c r="K10840" t="s">
        <v>243</v>
      </c>
      <c r="L10840" t="s">
        <v>244</v>
      </c>
      <c r="M10840">
        <v>0</v>
      </c>
      <c r="N10840">
        <v>75762</v>
      </c>
      <c r="O10840" t="s">
        <v>342</v>
      </c>
      <c r="P10840" t="s">
        <v>18748</v>
      </c>
      <c r="Q10840" t="s">
        <v>18749</v>
      </c>
      <c r="R10840" t="s">
        <v>18752</v>
      </c>
      <c r="S10840" t="s">
        <v>270</v>
      </c>
      <c r="T10840" t="b">
        <v>1</v>
      </c>
    </row>
    <row r="10841" spans="1:20" x14ac:dyDescent="0.25">
      <c r="A10841" t="s">
        <v>236</v>
      </c>
      <c r="B10841" t="s">
        <v>236</v>
      </c>
      <c r="C10841" t="s">
        <v>237</v>
      </c>
      <c r="D10841" t="s">
        <v>566</v>
      </c>
      <c r="F10841" t="s">
        <v>724</v>
      </c>
      <c r="G10841" t="s">
        <v>12025</v>
      </c>
      <c r="H10841">
        <v>8.1299999999999997E-2</v>
      </c>
      <c r="I10841" t="s">
        <v>254</v>
      </c>
      <c r="J10841" t="s">
        <v>242</v>
      </c>
      <c r="K10841" t="s">
        <v>243</v>
      </c>
      <c r="L10841" t="s">
        <v>244</v>
      </c>
      <c r="M10841">
        <v>0</v>
      </c>
      <c r="N10841">
        <v>8.1299999999999997E-2</v>
      </c>
      <c r="O10841" t="s">
        <v>569</v>
      </c>
      <c r="P10841" t="s">
        <v>18753</v>
      </c>
      <c r="Q10841" t="s">
        <v>571</v>
      </c>
      <c r="R10841" t="s">
        <v>7375</v>
      </c>
      <c r="S10841" t="s">
        <v>249</v>
      </c>
      <c r="T10841" t="b">
        <v>1</v>
      </c>
    </row>
    <row r="10842" spans="1:20" x14ac:dyDescent="0.25">
      <c r="A10842" t="s">
        <v>259</v>
      </c>
      <c r="B10842" t="s">
        <v>260</v>
      </c>
      <c r="C10842" t="s">
        <v>237</v>
      </c>
      <c r="D10842" t="s">
        <v>2340</v>
      </c>
      <c r="E10842" t="s">
        <v>6064</v>
      </c>
      <c r="F10842" t="s">
        <v>16900</v>
      </c>
      <c r="G10842" t="s">
        <v>16901</v>
      </c>
      <c r="H10842">
        <v>3.6200000000000003E-2</v>
      </c>
      <c r="I10842" t="s">
        <v>265</v>
      </c>
      <c r="J10842" t="s">
        <v>242</v>
      </c>
      <c r="K10842" t="s">
        <v>243</v>
      </c>
      <c r="L10842" t="s">
        <v>244</v>
      </c>
      <c r="M10842">
        <v>0</v>
      </c>
      <c r="N10842">
        <v>3.6200000000000003E-2</v>
      </c>
      <c r="O10842" t="s">
        <v>2901</v>
      </c>
      <c r="P10842" t="s">
        <v>18754</v>
      </c>
      <c r="Q10842" t="s">
        <v>2345</v>
      </c>
      <c r="R10842" t="s">
        <v>18755</v>
      </c>
      <c r="S10842" t="s">
        <v>270</v>
      </c>
      <c r="T10842" t="b">
        <v>1</v>
      </c>
    </row>
    <row r="10843" spans="1:20" x14ac:dyDescent="0.25">
      <c r="A10843" t="s">
        <v>259</v>
      </c>
      <c r="B10843" t="s">
        <v>260</v>
      </c>
      <c r="C10843" t="s">
        <v>237</v>
      </c>
      <c r="D10843" t="s">
        <v>1930</v>
      </c>
      <c r="E10843" t="s">
        <v>11693</v>
      </c>
      <c r="F10843" t="s">
        <v>11694</v>
      </c>
      <c r="G10843" t="s">
        <v>11694</v>
      </c>
      <c r="H10843">
        <v>0.66600000000000004</v>
      </c>
      <c r="I10843" t="s">
        <v>265</v>
      </c>
      <c r="J10843" t="s">
        <v>242</v>
      </c>
      <c r="K10843" t="s">
        <v>243</v>
      </c>
      <c r="L10843" t="s">
        <v>244</v>
      </c>
      <c r="M10843">
        <v>0</v>
      </c>
      <c r="N10843">
        <v>0.66600000000000004</v>
      </c>
      <c r="O10843" t="s">
        <v>324</v>
      </c>
      <c r="P10843" t="s">
        <v>18756</v>
      </c>
      <c r="Q10843" t="s">
        <v>1934</v>
      </c>
      <c r="R10843" t="s">
        <v>18757</v>
      </c>
      <c r="S10843" t="s">
        <v>270</v>
      </c>
      <c r="T10843" t="b">
        <v>1</v>
      </c>
    </row>
    <row r="10844" spans="1:20" x14ac:dyDescent="0.25">
      <c r="A10844" t="s">
        <v>259</v>
      </c>
      <c r="B10844" t="s">
        <v>260</v>
      </c>
      <c r="C10844" t="s">
        <v>336</v>
      </c>
      <c r="D10844" t="s">
        <v>1930</v>
      </c>
      <c r="E10844" t="s">
        <v>11693</v>
      </c>
      <c r="F10844" t="s">
        <v>11694</v>
      </c>
      <c r="G10844" t="s">
        <v>11694</v>
      </c>
      <c r="H10844">
        <v>3412</v>
      </c>
      <c r="I10844" t="s">
        <v>265</v>
      </c>
      <c r="J10844" t="s">
        <v>242</v>
      </c>
      <c r="K10844" t="s">
        <v>243</v>
      </c>
      <c r="L10844" t="s">
        <v>244</v>
      </c>
      <c r="M10844">
        <v>0</v>
      </c>
      <c r="N10844">
        <v>3412</v>
      </c>
      <c r="O10844" t="s">
        <v>2746</v>
      </c>
      <c r="P10844" t="s">
        <v>18756</v>
      </c>
      <c r="Q10844" t="s">
        <v>1934</v>
      </c>
      <c r="R10844" t="s">
        <v>18758</v>
      </c>
      <c r="S10844" t="s">
        <v>270</v>
      </c>
      <c r="T10844" t="b">
        <v>1</v>
      </c>
    </row>
    <row r="10845" spans="1:20" x14ac:dyDescent="0.25">
      <c r="A10845" t="s">
        <v>259</v>
      </c>
      <c r="B10845" t="s">
        <v>260</v>
      </c>
      <c r="C10845" t="s">
        <v>336</v>
      </c>
      <c r="D10845" t="s">
        <v>1930</v>
      </c>
      <c r="E10845" t="s">
        <v>11693</v>
      </c>
      <c r="F10845" t="s">
        <v>11694</v>
      </c>
      <c r="G10845" t="s">
        <v>11694</v>
      </c>
      <c r="H10845">
        <v>6576</v>
      </c>
      <c r="I10845" t="s">
        <v>265</v>
      </c>
      <c r="J10845" t="s">
        <v>242</v>
      </c>
      <c r="K10845" t="s">
        <v>243</v>
      </c>
      <c r="L10845" t="s">
        <v>244</v>
      </c>
      <c r="M10845">
        <v>0</v>
      </c>
      <c r="N10845">
        <v>6576</v>
      </c>
      <c r="O10845" t="s">
        <v>324</v>
      </c>
      <c r="P10845" t="s">
        <v>18756</v>
      </c>
      <c r="Q10845" t="s">
        <v>1934</v>
      </c>
      <c r="R10845" t="s">
        <v>18759</v>
      </c>
      <c r="S10845" t="s">
        <v>270</v>
      </c>
      <c r="T10845" t="b">
        <v>1</v>
      </c>
    </row>
    <row r="10846" spans="1:20" x14ac:dyDescent="0.25">
      <c r="A10846" t="s">
        <v>236</v>
      </c>
      <c r="B10846" t="s">
        <v>236</v>
      </c>
      <c r="C10846" t="s">
        <v>237</v>
      </c>
      <c r="D10846" t="s">
        <v>314</v>
      </c>
      <c r="E10846" t="s">
        <v>251</v>
      </c>
      <c r="F10846" t="s">
        <v>773</v>
      </c>
      <c r="G10846" t="s">
        <v>15154</v>
      </c>
      <c r="H10846">
        <v>0.115</v>
      </c>
      <c r="I10846" t="s">
        <v>254</v>
      </c>
      <c r="J10846" t="s">
        <v>242</v>
      </c>
      <c r="K10846" t="s">
        <v>243</v>
      </c>
      <c r="L10846" t="s">
        <v>244</v>
      </c>
      <c r="M10846">
        <v>0</v>
      </c>
      <c r="N10846">
        <v>0.115</v>
      </c>
      <c r="O10846" t="s">
        <v>255</v>
      </c>
      <c r="P10846" t="s">
        <v>18760</v>
      </c>
      <c r="Q10846" t="s">
        <v>318</v>
      </c>
      <c r="R10846" t="s">
        <v>1488</v>
      </c>
      <c r="S10846" t="s">
        <v>249</v>
      </c>
      <c r="T10846" t="b">
        <v>1</v>
      </c>
    </row>
    <row r="10847" spans="1:20" x14ac:dyDescent="0.25">
      <c r="A10847" t="s">
        <v>259</v>
      </c>
      <c r="B10847" t="s">
        <v>260</v>
      </c>
      <c r="C10847" t="s">
        <v>237</v>
      </c>
      <c r="D10847" t="s">
        <v>1535</v>
      </c>
      <c r="E10847" t="s">
        <v>4875</v>
      </c>
      <c r="F10847" t="s">
        <v>16434</v>
      </c>
      <c r="G10847" t="s">
        <v>16434</v>
      </c>
      <c r="H10847">
        <v>1.51</v>
      </c>
      <c r="I10847" t="s">
        <v>265</v>
      </c>
      <c r="J10847" t="s">
        <v>242</v>
      </c>
      <c r="K10847" t="s">
        <v>243</v>
      </c>
      <c r="L10847" t="s">
        <v>244</v>
      </c>
      <c r="M10847">
        <v>0</v>
      </c>
      <c r="N10847">
        <v>1.51</v>
      </c>
      <c r="O10847" t="s">
        <v>324</v>
      </c>
      <c r="P10847" t="s">
        <v>16675</v>
      </c>
      <c r="Q10847" t="s">
        <v>1539</v>
      </c>
      <c r="R10847" t="s">
        <v>18761</v>
      </c>
      <c r="S10847" t="s">
        <v>270</v>
      </c>
      <c r="T10847" t="b">
        <v>0</v>
      </c>
    </row>
    <row r="10848" spans="1:20" x14ac:dyDescent="0.25">
      <c r="A10848" t="s">
        <v>259</v>
      </c>
      <c r="B10848" t="s">
        <v>260</v>
      </c>
      <c r="C10848" t="s">
        <v>294</v>
      </c>
      <c r="D10848" t="s">
        <v>1535</v>
      </c>
      <c r="E10848" t="s">
        <v>4875</v>
      </c>
      <c r="F10848" t="s">
        <v>16434</v>
      </c>
      <c r="G10848" t="s">
        <v>16434</v>
      </c>
      <c r="H10848">
        <v>0.46100000000000002</v>
      </c>
      <c r="I10848" t="s">
        <v>265</v>
      </c>
      <c r="J10848" t="s">
        <v>242</v>
      </c>
      <c r="K10848" t="s">
        <v>243</v>
      </c>
      <c r="L10848" t="s">
        <v>244</v>
      </c>
      <c r="M10848">
        <v>0</v>
      </c>
      <c r="N10848">
        <v>0.46100000000000002</v>
      </c>
      <c r="O10848" t="s">
        <v>324</v>
      </c>
      <c r="P10848" t="s">
        <v>16675</v>
      </c>
      <c r="Q10848" t="s">
        <v>1539</v>
      </c>
      <c r="R10848" t="s">
        <v>18761</v>
      </c>
      <c r="S10848" t="s">
        <v>270</v>
      </c>
      <c r="T10848" t="b">
        <v>0</v>
      </c>
    </row>
    <row r="10849" spans="1:20" x14ac:dyDescent="0.25">
      <c r="A10849" t="s">
        <v>259</v>
      </c>
      <c r="B10849" t="s">
        <v>260</v>
      </c>
      <c r="C10849" t="s">
        <v>237</v>
      </c>
      <c r="D10849" t="s">
        <v>2640</v>
      </c>
      <c r="E10849" t="s">
        <v>2641</v>
      </c>
      <c r="F10849" t="s">
        <v>14907</v>
      </c>
      <c r="G10849" t="s">
        <v>14908</v>
      </c>
      <c r="H10849">
        <v>0.113</v>
      </c>
      <c r="I10849" t="s">
        <v>265</v>
      </c>
      <c r="J10849" t="s">
        <v>242</v>
      </c>
      <c r="K10849" t="s">
        <v>243</v>
      </c>
      <c r="L10849" t="s">
        <v>244</v>
      </c>
      <c r="M10849">
        <v>0</v>
      </c>
      <c r="N10849">
        <v>0.113</v>
      </c>
      <c r="O10849" t="s">
        <v>446</v>
      </c>
      <c r="P10849" t="s">
        <v>18762</v>
      </c>
      <c r="Q10849" t="s">
        <v>2644</v>
      </c>
      <c r="R10849" t="s">
        <v>18763</v>
      </c>
      <c r="S10849" t="s">
        <v>270</v>
      </c>
      <c r="T10849" t="b">
        <v>1</v>
      </c>
    </row>
    <row r="10850" spans="1:20" x14ac:dyDescent="0.25">
      <c r="A10850" t="s">
        <v>259</v>
      </c>
      <c r="B10850" t="s">
        <v>260</v>
      </c>
      <c r="C10850" t="s">
        <v>237</v>
      </c>
      <c r="D10850" t="s">
        <v>635</v>
      </c>
      <c r="E10850" t="s">
        <v>1194</v>
      </c>
      <c r="F10850" t="s">
        <v>11568</v>
      </c>
      <c r="G10850" t="s">
        <v>11568</v>
      </c>
      <c r="H10850">
        <v>0.14399999999999999</v>
      </c>
      <c r="I10850" t="s">
        <v>265</v>
      </c>
      <c r="J10850" t="s">
        <v>242</v>
      </c>
      <c r="K10850" t="s">
        <v>243</v>
      </c>
      <c r="L10850" t="s">
        <v>244</v>
      </c>
      <c r="M10850">
        <v>0</v>
      </c>
      <c r="N10850">
        <v>0.14399999999999999</v>
      </c>
      <c r="O10850" t="s">
        <v>324</v>
      </c>
      <c r="P10850" t="s">
        <v>18764</v>
      </c>
      <c r="Q10850" t="s">
        <v>639</v>
      </c>
      <c r="R10850" t="s">
        <v>18765</v>
      </c>
      <c r="S10850" t="s">
        <v>270</v>
      </c>
      <c r="T10850" t="b">
        <v>1</v>
      </c>
    </row>
    <row r="10851" spans="1:20" x14ac:dyDescent="0.25">
      <c r="A10851" t="s">
        <v>259</v>
      </c>
      <c r="B10851" t="s">
        <v>260</v>
      </c>
      <c r="C10851" t="s">
        <v>336</v>
      </c>
      <c r="D10851" t="s">
        <v>635</v>
      </c>
      <c r="E10851" t="s">
        <v>1194</v>
      </c>
      <c r="F10851" t="s">
        <v>11568</v>
      </c>
      <c r="G10851" t="s">
        <v>11568</v>
      </c>
      <c r="H10851">
        <v>742</v>
      </c>
      <c r="I10851" t="s">
        <v>265</v>
      </c>
      <c r="J10851" t="s">
        <v>242</v>
      </c>
      <c r="K10851" t="s">
        <v>243</v>
      </c>
      <c r="L10851" t="s">
        <v>244</v>
      </c>
      <c r="M10851">
        <v>0</v>
      </c>
      <c r="N10851">
        <v>742</v>
      </c>
      <c r="O10851" t="s">
        <v>324</v>
      </c>
      <c r="P10851" t="s">
        <v>18764</v>
      </c>
      <c r="Q10851" t="s">
        <v>639</v>
      </c>
      <c r="R10851" t="s">
        <v>18766</v>
      </c>
      <c r="S10851" t="s">
        <v>270</v>
      </c>
      <c r="T10851" t="b">
        <v>1</v>
      </c>
    </row>
    <row r="10852" spans="1:20" x14ac:dyDescent="0.25">
      <c r="A10852" t="s">
        <v>259</v>
      </c>
      <c r="B10852" t="s">
        <v>260</v>
      </c>
      <c r="C10852" t="s">
        <v>336</v>
      </c>
      <c r="D10852" t="s">
        <v>635</v>
      </c>
      <c r="E10852" t="s">
        <v>1194</v>
      </c>
      <c r="F10852" t="s">
        <v>11568</v>
      </c>
      <c r="G10852" t="s">
        <v>11568</v>
      </c>
      <c r="H10852">
        <v>1423</v>
      </c>
      <c r="I10852" t="s">
        <v>265</v>
      </c>
      <c r="J10852" t="s">
        <v>242</v>
      </c>
      <c r="K10852" t="s">
        <v>243</v>
      </c>
      <c r="L10852" t="s">
        <v>244</v>
      </c>
      <c r="M10852">
        <v>0</v>
      </c>
      <c r="N10852">
        <v>1423</v>
      </c>
      <c r="O10852" t="s">
        <v>324</v>
      </c>
      <c r="P10852" t="s">
        <v>18764</v>
      </c>
      <c r="Q10852" t="s">
        <v>639</v>
      </c>
      <c r="R10852" t="s">
        <v>18767</v>
      </c>
      <c r="S10852" t="s">
        <v>270</v>
      </c>
      <c r="T10852" t="b">
        <v>1</v>
      </c>
    </row>
    <row r="10853" spans="1:20" x14ac:dyDescent="0.25">
      <c r="A10853" t="s">
        <v>259</v>
      </c>
      <c r="B10853" t="s">
        <v>260</v>
      </c>
      <c r="C10853" t="s">
        <v>237</v>
      </c>
      <c r="D10853" t="s">
        <v>1316</v>
      </c>
      <c r="E10853" t="s">
        <v>3957</v>
      </c>
      <c r="F10853" t="s">
        <v>14804</v>
      </c>
      <c r="G10853" t="s">
        <v>18152</v>
      </c>
      <c r="H10853">
        <v>0.29299999999999998</v>
      </c>
      <c r="I10853" t="s">
        <v>265</v>
      </c>
      <c r="J10853" t="s">
        <v>242</v>
      </c>
      <c r="K10853" t="s">
        <v>243</v>
      </c>
      <c r="L10853" t="s">
        <v>244</v>
      </c>
      <c r="M10853">
        <v>0</v>
      </c>
      <c r="N10853">
        <v>0.29299999999999998</v>
      </c>
      <c r="O10853" t="s">
        <v>1364</v>
      </c>
      <c r="P10853" t="s">
        <v>10442</v>
      </c>
      <c r="Q10853" t="s">
        <v>1321</v>
      </c>
      <c r="R10853" t="s">
        <v>18768</v>
      </c>
      <c r="S10853" t="s">
        <v>270</v>
      </c>
      <c r="T10853" t="b">
        <v>1</v>
      </c>
    </row>
    <row r="10854" spans="1:20" x14ac:dyDescent="0.25">
      <c r="A10854" t="s">
        <v>259</v>
      </c>
      <c r="B10854" t="s">
        <v>260</v>
      </c>
      <c r="C10854" t="s">
        <v>336</v>
      </c>
      <c r="D10854" t="s">
        <v>1316</v>
      </c>
      <c r="E10854" t="s">
        <v>3957</v>
      </c>
      <c r="F10854" t="s">
        <v>14804</v>
      </c>
      <c r="G10854" t="s">
        <v>18152</v>
      </c>
      <c r="H10854">
        <v>1082</v>
      </c>
      <c r="I10854" t="s">
        <v>265</v>
      </c>
      <c r="J10854" t="s">
        <v>242</v>
      </c>
      <c r="K10854" t="s">
        <v>243</v>
      </c>
      <c r="L10854" t="s">
        <v>244</v>
      </c>
      <c r="M10854">
        <v>0</v>
      </c>
      <c r="N10854">
        <v>1082</v>
      </c>
      <c r="O10854" t="s">
        <v>1212</v>
      </c>
      <c r="P10854" t="s">
        <v>10442</v>
      </c>
      <c r="Q10854" t="s">
        <v>1321</v>
      </c>
      <c r="R10854" t="s">
        <v>18769</v>
      </c>
      <c r="S10854" t="s">
        <v>270</v>
      </c>
      <c r="T10854" t="b">
        <v>1</v>
      </c>
    </row>
    <row r="10855" spans="1:20" x14ac:dyDescent="0.25">
      <c r="A10855" t="s">
        <v>259</v>
      </c>
      <c r="B10855" t="s">
        <v>260</v>
      </c>
      <c r="C10855" t="s">
        <v>336</v>
      </c>
      <c r="D10855" t="s">
        <v>1316</v>
      </c>
      <c r="E10855" t="s">
        <v>3957</v>
      </c>
      <c r="F10855" t="s">
        <v>14804</v>
      </c>
      <c r="G10855" t="s">
        <v>18152</v>
      </c>
      <c r="H10855">
        <v>2124</v>
      </c>
      <c r="I10855" t="s">
        <v>265</v>
      </c>
      <c r="J10855" t="s">
        <v>242</v>
      </c>
      <c r="K10855" t="s">
        <v>243</v>
      </c>
      <c r="L10855" t="s">
        <v>244</v>
      </c>
      <c r="M10855">
        <v>0</v>
      </c>
      <c r="N10855">
        <v>2124</v>
      </c>
      <c r="O10855" t="s">
        <v>1212</v>
      </c>
      <c r="P10855" t="s">
        <v>10442</v>
      </c>
      <c r="Q10855" t="s">
        <v>1321</v>
      </c>
      <c r="R10855" t="s">
        <v>18770</v>
      </c>
      <c r="S10855" t="s">
        <v>270</v>
      </c>
      <c r="T10855" t="b">
        <v>1</v>
      </c>
    </row>
    <row r="10856" spans="1:20" x14ac:dyDescent="0.25">
      <c r="A10856" t="s">
        <v>259</v>
      </c>
      <c r="B10856" t="s">
        <v>260</v>
      </c>
      <c r="C10856" t="s">
        <v>237</v>
      </c>
      <c r="D10856" t="s">
        <v>838</v>
      </c>
      <c r="E10856" t="s">
        <v>3016</v>
      </c>
      <c r="F10856" t="s">
        <v>6913</v>
      </c>
      <c r="G10856" t="s">
        <v>6913</v>
      </c>
      <c r="H10856">
        <v>9.92</v>
      </c>
      <c r="I10856" t="s">
        <v>265</v>
      </c>
      <c r="J10856" t="s">
        <v>242</v>
      </c>
      <c r="K10856" t="s">
        <v>243</v>
      </c>
      <c r="L10856" t="s">
        <v>244</v>
      </c>
      <c r="M10856">
        <v>0</v>
      </c>
      <c r="N10856">
        <v>9.92</v>
      </c>
      <c r="O10856" t="s">
        <v>324</v>
      </c>
      <c r="P10856" t="s">
        <v>18771</v>
      </c>
      <c r="Q10856" t="s">
        <v>840</v>
      </c>
      <c r="R10856" t="s">
        <v>18772</v>
      </c>
      <c r="S10856" t="s">
        <v>270</v>
      </c>
      <c r="T10856" t="b">
        <v>1</v>
      </c>
    </row>
    <row r="10857" spans="1:20" x14ac:dyDescent="0.25">
      <c r="A10857" t="s">
        <v>259</v>
      </c>
      <c r="B10857" t="s">
        <v>260</v>
      </c>
      <c r="C10857" t="s">
        <v>294</v>
      </c>
      <c r="D10857" t="s">
        <v>838</v>
      </c>
      <c r="E10857" t="s">
        <v>3016</v>
      </c>
      <c r="F10857" t="s">
        <v>6913</v>
      </c>
      <c r="G10857" t="s">
        <v>6913</v>
      </c>
      <c r="H10857">
        <v>6.24</v>
      </c>
      <c r="I10857" t="s">
        <v>265</v>
      </c>
      <c r="J10857" t="s">
        <v>242</v>
      </c>
      <c r="K10857" t="s">
        <v>243</v>
      </c>
      <c r="L10857" t="s">
        <v>244</v>
      </c>
      <c r="M10857">
        <v>0</v>
      </c>
      <c r="N10857">
        <v>6.24</v>
      </c>
      <c r="O10857" t="s">
        <v>324</v>
      </c>
      <c r="P10857" t="s">
        <v>18771</v>
      </c>
      <c r="Q10857" t="s">
        <v>840</v>
      </c>
      <c r="R10857" t="s">
        <v>18772</v>
      </c>
      <c r="S10857" t="s">
        <v>270</v>
      </c>
      <c r="T10857" t="b">
        <v>1</v>
      </c>
    </row>
    <row r="10858" spans="1:20" x14ac:dyDescent="0.25">
      <c r="A10858" t="s">
        <v>259</v>
      </c>
      <c r="B10858" t="s">
        <v>260</v>
      </c>
      <c r="C10858" t="s">
        <v>237</v>
      </c>
      <c r="D10858" t="s">
        <v>2239</v>
      </c>
      <c r="E10858" t="s">
        <v>18773</v>
      </c>
      <c r="F10858" t="s">
        <v>2986</v>
      </c>
      <c r="G10858" t="s">
        <v>18774</v>
      </c>
      <c r="H10858">
        <v>1.17</v>
      </c>
      <c r="I10858" t="s">
        <v>265</v>
      </c>
      <c r="J10858" t="s">
        <v>242</v>
      </c>
      <c r="K10858" t="s">
        <v>243</v>
      </c>
      <c r="L10858" t="s">
        <v>244</v>
      </c>
      <c r="M10858">
        <v>0</v>
      </c>
      <c r="N10858">
        <v>1.17</v>
      </c>
      <c r="O10858" t="s">
        <v>1769</v>
      </c>
      <c r="P10858" t="s">
        <v>16491</v>
      </c>
      <c r="Q10858" t="s">
        <v>2243</v>
      </c>
      <c r="R10858" t="s">
        <v>18775</v>
      </c>
      <c r="S10858" t="s">
        <v>270</v>
      </c>
      <c r="T10858" t="b">
        <v>1</v>
      </c>
    </row>
    <row r="10859" spans="1:20" x14ac:dyDescent="0.25">
      <c r="A10859" t="s">
        <v>259</v>
      </c>
      <c r="B10859" t="s">
        <v>260</v>
      </c>
      <c r="C10859" t="s">
        <v>237</v>
      </c>
      <c r="D10859" t="s">
        <v>2274</v>
      </c>
      <c r="E10859" t="s">
        <v>2275</v>
      </c>
      <c r="F10859" t="s">
        <v>3446</v>
      </c>
      <c r="G10859" t="s">
        <v>3446</v>
      </c>
      <c r="H10859">
        <v>0.24099999999999999</v>
      </c>
      <c r="I10859" t="s">
        <v>265</v>
      </c>
      <c r="J10859" t="s">
        <v>242</v>
      </c>
      <c r="K10859" t="s">
        <v>243</v>
      </c>
      <c r="L10859" t="s">
        <v>244</v>
      </c>
      <c r="M10859">
        <v>0</v>
      </c>
      <c r="N10859">
        <v>0.24099999999999999</v>
      </c>
      <c r="O10859" t="s">
        <v>324</v>
      </c>
      <c r="P10859" t="s">
        <v>18776</v>
      </c>
      <c r="Q10859" t="s">
        <v>2278</v>
      </c>
      <c r="R10859" t="s">
        <v>18777</v>
      </c>
      <c r="S10859" t="s">
        <v>270</v>
      </c>
      <c r="T10859" t="b">
        <v>1</v>
      </c>
    </row>
    <row r="10860" spans="1:20" x14ac:dyDescent="0.25">
      <c r="A10860" t="s">
        <v>259</v>
      </c>
      <c r="B10860" t="s">
        <v>260</v>
      </c>
      <c r="C10860" t="s">
        <v>237</v>
      </c>
      <c r="D10860" t="s">
        <v>5235</v>
      </c>
      <c r="E10860" t="s">
        <v>2649</v>
      </c>
      <c r="F10860" t="s">
        <v>5007</v>
      </c>
      <c r="G10860" t="s">
        <v>5007</v>
      </c>
      <c r="H10860">
        <v>0.84399999999999997</v>
      </c>
      <c r="I10860" t="s">
        <v>265</v>
      </c>
      <c r="J10860" t="s">
        <v>242</v>
      </c>
      <c r="K10860" t="s">
        <v>243</v>
      </c>
      <c r="L10860" t="s">
        <v>244</v>
      </c>
      <c r="M10860">
        <v>0</v>
      </c>
      <c r="N10860">
        <v>0.84399999999999997</v>
      </c>
      <c r="O10860" t="s">
        <v>5008</v>
      </c>
      <c r="P10860" t="s">
        <v>18778</v>
      </c>
      <c r="Q10860" t="s">
        <v>5239</v>
      </c>
      <c r="R10860" t="s">
        <v>18779</v>
      </c>
      <c r="S10860" t="s">
        <v>270</v>
      </c>
      <c r="T10860" t="b">
        <v>1</v>
      </c>
    </row>
    <row r="10861" spans="1:20" x14ac:dyDescent="0.25">
      <c r="A10861" t="s">
        <v>259</v>
      </c>
      <c r="B10861" t="s">
        <v>260</v>
      </c>
      <c r="C10861" t="s">
        <v>294</v>
      </c>
      <c r="D10861" t="s">
        <v>5235</v>
      </c>
      <c r="E10861" t="s">
        <v>2649</v>
      </c>
      <c r="F10861" t="s">
        <v>5007</v>
      </c>
      <c r="G10861" t="s">
        <v>5007</v>
      </c>
      <c r="H10861">
        <v>0.33</v>
      </c>
      <c r="I10861" t="s">
        <v>265</v>
      </c>
      <c r="J10861" t="s">
        <v>242</v>
      </c>
      <c r="K10861" t="s">
        <v>243</v>
      </c>
      <c r="L10861" t="s">
        <v>244</v>
      </c>
      <c r="M10861">
        <v>0</v>
      </c>
      <c r="N10861">
        <v>0.33</v>
      </c>
      <c r="O10861" t="s">
        <v>5008</v>
      </c>
      <c r="P10861" t="s">
        <v>18778</v>
      </c>
      <c r="Q10861" t="s">
        <v>5239</v>
      </c>
      <c r="R10861" t="s">
        <v>18779</v>
      </c>
      <c r="S10861" t="s">
        <v>270</v>
      </c>
      <c r="T10861" t="b">
        <v>1</v>
      </c>
    </row>
    <row r="10862" spans="1:20" x14ac:dyDescent="0.25">
      <c r="A10862" t="s">
        <v>259</v>
      </c>
      <c r="B10862" t="s">
        <v>260</v>
      </c>
      <c r="C10862" t="s">
        <v>237</v>
      </c>
      <c r="D10862" t="s">
        <v>1535</v>
      </c>
      <c r="E10862" t="s">
        <v>8925</v>
      </c>
      <c r="F10862" t="s">
        <v>16209</v>
      </c>
      <c r="G10862" t="s">
        <v>16209</v>
      </c>
      <c r="H10862">
        <v>1.2166269999999999</v>
      </c>
      <c r="I10862" t="s">
        <v>265</v>
      </c>
      <c r="J10862" t="s">
        <v>242</v>
      </c>
      <c r="K10862" t="s">
        <v>243</v>
      </c>
      <c r="L10862" t="s">
        <v>244</v>
      </c>
      <c r="M10862">
        <v>0</v>
      </c>
      <c r="N10862">
        <v>1.2166269999999999</v>
      </c>
      <c r="O10862" t="s">
        <v>372</v>
      </c>
      <c r="P10862" t="s">
        <v>18780</v>
      </c>
      <c r="Q10862" t="s">
        <v>1539</v>
      </c>
      <c r="R10862" t="s">
        <v>18781</v>
      </c>
      <c r="S10862" t="s">
        <v>270</v>
      </c>
      <c r="T10862" t="b">
        <v>1</v>
      </c>
    </row>
    <row r="10863" spans="1:20" x14ac:dyDescent="0.25">
      <c r="A10863" t="s">
        <v>259</v>
      </c>
      <c r="B10863" t="s">
        <v>260</v>
      </c>
      <c r="C10863" t="s">
        <v>294</v>
      </c>
      <c r="D10863" t="s">
        <v>1535</v>
      </c>
      <c r="E10863" t="s">
        <v>8925</v>
      </c>
      <c r="F10863" t="s">
        <v>16209</v>
      </c>
      <c r="G10863" t="s">
        <v>16209</v>
      </c>
      <c r="H10863">
        <v>0.52024300000000001</v>
      </c>
      <c r="I10863" t="s">
        <v>265</v>
      </c>
      <c r="J10863" t="s">
        <v>242</v>
      </c>
      <c r="K10863" t="s">
        <v>243</v>
      </c>
      <c r="L10863" t="s">
        <v>244</v>
      </c>
      <c r="M10863">
        <v>0</v>
      </c>
      <c r="N10863">
        <v>0.52024300000000001</v>
      </c>
      <c r="O10863" t="s">
        <v>372</v>
      </c>
      <c r="P10863" t="s">
        <v>18780</v>
      </c>
      <c r="Q10863" t="s">
        <v>1539</v>
      </c>
      <c r="R10863" t="s">
        <v>18781</v>
      </c>
      <c r="S10863" t="s">
        <v>270</v>
      </c>
      <c r="T10863" t="b">
        <v>1</v>
      </c>
    </row>
    <row r="10864" spans="1:20" x14ac:dyDescent="0.25">
      <c r="A10864" t="s">
        <v>259</v>
      </c>
      <c r="B10864" t="s">
        <v>260</v>
      </c>
      <c r="C10864" t="s">
        <v>237</v>
      </c>
      <c r="D10864" t="s">
        <v>261</v>
      </c>
      <c r="E10864" t="s">
        <v>5297</v>
      </c>
      <c r="F10864" t="s">
        <v>14501</v>
      </c>
      <c r="G10864" t="s">
        <v>14502</v>
      </c>
      <c r="H10864">
        <v>1.0635790000000001</v>
      </c>
      <c r="I10864" t="s">
        <v>265</v>
      </c>
      <c r="J10864" t="s">
        <v>242</v>
      </c>
      <c r="K10864" t="s">
        <v>243</v>
      </c>
      <c r="L10864" t="s">
        <v>244</v>
      </c>
      <c r="M10864">
        <v>0</v>
      </c>
      <c r="N10864">
        <v>1.0635790000000001</v>
      </c>
      <c r="O10864" t="s">
        <v>372</v>
      </c>
      <c r="P10864" t="s">
        <v>18782</v>
      </c>
      <c r="Q10864" t="s">
        <v>268</v>
      </c>
      <c r="R10864" t="s">
        <v>18783</v>
      </c>
      <c r="S10864" t="s">
        <v>270</v>
      </c>
      <c r="T10864" t="b">
        <v>1</v>
      </c>
    </row>
    <row r="10865" spans="1:20" x14ac:dyDescent="0.25">
      <c r="A10865" t="s">
        <v>259</v>
      </c>
      <c r="B10865" t="s">
        <v>260</v>
      </c>
      <c r="C10865" t="s">
        <v>237</v>
      </c>
      <c r="D10865" t="s">
        <v>2468</v>
      </c>
      <c r="E10865" t="s">
        <v>6307</v>
      </c>
      <c r="F10865" t="s">
        <v>6307</v>
      </c>
      <c r="G10865" t="s">
        <v>14372</v>
      </c>
      <c r="H10865">
        <v>5.3520000000000003</v>
      </c>
      <c r="I10865" t="s">
        <v>265</v>
      </c>
      <c r="J10865" t="s">
        <v>242</v>
      </c>
      <c r="K10865" t="s">
        <v>243</v>
      </c>
      <c r="L10865" t="s">
        <v>244</v>
      </c>
      <c r="M10865">
        <v>0</v>
      </c>
      <c r="N10865">
        <v>5.3520000000000003</v>
      </c>
      <c r="O10865" t="s">
        <v>266</v>
      </c>
      <c r="P10865" t="s">
        <v>18784</v>
      </c>
      <c r="Q10865" t="s">
        <v>2473</v>
      </c>
      <c r="R10865" t="s">
        <v>18785</v>
      </c>
      <c r="S10865" t="s">
        <v>270</v>
      </c>
      <c r="T10865" t="b">
        <v>1</v>
      </c>
    </row>
    <row r="10866" spans="1:20" x14ac:dyDescent="0.25">
      <c r="A10866" t="s">
        <v>259</v>
      </c>
      <c r="B10866" t="s">
        <v>260</v>
      </c>
      <c r="C10866" t="s">
        <v>294</v>
      </c>
      <c r="D10866" t="s">
        <v>2468</v>
      </c>
      <c r="E10866" t="s">
        <v>6307</v>
      </c>
      <c r="F10866" t="s">
        <v>6307</v>
      </c>
      <c r="G10866" t="s">
        <v>14372</v>
      </c>
      <c r="H10866">
        <v>3.1440000000000001</v>
      </c>
      <c r="I10866" t="s">
        <v>265</v>
      </c>
      <c r="J10866" t="s">
        <v>242</v>
      </c>
      <c r="K10866" t="s">
        <v>243</v>
      </c>
      <c r="L10866" t="s">
        <v>244</v>
      </c>
      <c r="M10866">
        <v>0</v>
      </c>
      <c r="N10866">
        <v>3.1440000000000001</v>
      </c>
      <c r="O10866" t="s">
        <v>266</v>
      </c>
      <c r="P10866" t="s">
        <v>18784</v>
      </c>
      <c r="Q10866" t="s">
        <v>2473</v>
      </c>
      <c r="R10866" t="s">
        <v>18785</v>
      </c>
      <c r="S10866" t="s">
        <v>270</v>
      </c>
      <c r="T10866" t="b">
        <v>1</v>
      </c>
    </row>
    <row r="10867" spans="1:20" x14ac:dyDescent="0.25">
      <c r="A10867" t="s">
        <v>259</v>
      </c>
      <c r="B10867" t="s">
        <v>260</v>
      </c>
      <c r="C10867" t="s">
        <v>237</v>
      </c>
      <c r="D10867" t="s">
        <v>2506</v>
      </c>
      <c r="E10867" t="s">
        <v>1917</v>
      </c>
      <c r="F10867" t="s">
        <v>1944</v>
      </c>
      <c r="G10867" t="s">
        <v>1944</v>
      </c>
      <c r="H10867">
        <v>1.2800000000000001E-2</v>
      </c>
      <c r="I10867" t="s">
        <v>265</v>
      </c>
      <c r="J10867" t="s">
        <v>242</v>
      </c>
      <c r="K10867" t="s">
        <v>243</v>
      </c>
      <c r="L10867" t="s">
        <v>244</v>
      </c>
      <c r="M10867">
        <v>0</v>
      </c>
      <c r="N10867">
        <v>1.2800000000000001E-2</v>
      </c>
      <c r="O10867" t="s">
        <v>721</v>
      </c>
      <c r="P10867" t="s">
        <v>18786</v>
      </c>
      <c r="Q10867" t="s">
        <v>2510</v>
      </c>
      <c r="R10867" t="s">
        <v>18787</v>
      </c>
      <c r="S10867" t="s">
        <v>270</v>
      </c>
      <c r="T10867" t="b">
        <v>1</v>
      </c>
    </row>
    <row r="10868" spans="1:20" x14ac:dyDescent="0.25">
      <c r="A10868" t="s">
        <v>259</v>
      </c>
      <c r="B10868" t="s">
        <v>260</v>
      </c>
      <c r="C10868" t="s">
        <v>294</v>
      </c>
      <c r="D10868" t="s">
        <v>2506</v>
      </c>
      <c r="E10868" t="s">
        <v>1917</v>
      </c>
      <c r="F10868" t="s">
        <v>1944</v>
      </c>
      <c r="G10868" t="s">
        <v>1944</v>
      </c>
      <c r="H10868">
        <v>4.5999999999999999E-3</v>
      </c>
      <c r="I10868" t="s">
        <v>265</v>
      </c>
      <c r="J10868" t="s">
        <v>242</v>
      </c>
      <c r="K10868" t="s">
        <v>243</v>
      </c>
      <c r="L10868" t="s">
        <v>244</v>
      </c>
      <c r="M10868">
        <v>0</v>
      </c>
      <c r="N10868">
        <v>4.5999999999999999E-3</v>
      </c>
      <c r="O10868" t="s">
        <v>721</v>
      </c>
      <c r="P10868" t="s">
        <v>18786</v>
      </c>
      <c r="Q10868" t="s">
        <v>2510</v>
      </c>
      <c r="R10868" t="s">
        <v>18787</v>
      </c>
      <c r="S10868" t="s">
        <v>270</v>
      </c>
      <c r="T10868" t="b">
        <v>1</v>
      </c>
    </row>
    <row r="10869" spans="1:20" x14ac:dyDescent="0.25">
      <c r="A10869" t="s">
        <v>259</v>
      </c>
      <c r="B10869" t="s">
        <v>260</v>
      </c>
      <c r="C10869" t="s">
        <v>237</v>
      </c>
      <c r="D10869" t="s">
        <v>847</v>
      </c>
      <c r="E10869" t="s">
        <v>1922</v>
      </c>
      <c r="F10869" t="s">
        <v>10119</v>
      </c>
      <c r="G10869" t="s">
        <v>10119</v>
      </c>
      <c r="H10869">
        <v>0.61099999999999999</v>
      </c>
      <c r="I10869" t="s">
        <v>265</v>
      </c>
      <c r="J10869" t="s">
        <v>242</v>
      </c>
      <c r="K10869" t="s">
        <v>243</v>
      </c>
      <c r="L10869" t="s">
        <v>244</v>
      </c>
      <c r="M10869">
        <v>0</v>
      </c>
      <c r="N10869">
        <v>0.61099999999999999</v>
      </c>
      <c r="O10869" t="s">
        <v>446</v>
      </c>
      <c r="P10869" t="s">
        <v>18788</v>
      </c>
      <c r="Q10869" t="s">
        <v>851</v>
      </c>
      <c r="R10869" t="s">
        <v>18789</v>
      </c>
      <c r="S10869" t="s">
        <v>270</v>
      </c>
      <c r="T10869" t="b">
        <v>1</v>
      </c>
    </row>
    <row r="10870" spans="1:20" x14ac:dyDescent="0.25">
      <c r="A10870" t="s">
        <v>236</v>
      </c>
      <c r="B10870" t="s">
        <v>236</v>
      </c>
      <c r="C10870" t="s">
        <v>237</v>
      </c>
      <c r="D10870" t="s">
        <v>1566</v>
      </c>
      <c r="F10870" t="s">
        <v>14873</v>
      </c>
      <c r="G10870" t="s">
        <v>1082</v>
      </c>
      <c r="H10870">
        <v>5.0000000000000001E-4</v>
      </c>
      <c r="I10870" t="s">
        <v>254</v>
      </c>
      <c r="J10870" t="s">
        <v>242</v>
      </c>
      <c r="K10870" t="s">
        <v>243</v>
      </c>
      <c r="L10870" t="s">
        <v>244</v>
      </c>
      <c r="M10870">
        <v>0</v>
      </c>
      <c r="N10870">
        <v>5.0000000000000001E-4</v>
      </c>
      <c r="O10870" t="s">
        <v>793</v>
      </c>
      <c r="P10870" t="s">
        <v>2165</v>
      </c>
      <c r="Q10870" t="s">
        <v>1570</v>
      </c>
      <c r="R10870" t="s">
        <v>14876</v>
      </c>
      <c r="S10870" t="s">
        <v>249</v>
      </c>
      <c r="T10870" t="b">
        <v>0</v>
      </c>
    </row>
    <row r="10871" spans="1:20" x14ac:dyDescent="0.25">
      <c r="A10871" t="s">
        <v>259</v>
      </c>
      <c r="B10871" t="s">
        <v>260</v>
      </c>
      <c r="C10871" t="s">
        <v>237</v>
      </c>
      <c r="D10871" t="s">
        <v>1938</v>
      </c>
      <c r="E10871" t="s">
        <v>6797</v>
      </c>
      <c r="F10871" t="s">
        <v>16293</v>
      </c>
      <c r="G10871" t="s">
        <v>16293</v>
      </c>
      <c r="H10871">
        <v>4.032</v>
      </c>
      <c r="I10871" t="s">
        <v>265</v>
      </c>
      <c r="J10871" t="s">
        <v>242</v>
      </c>
      <c r="K10871" t="s">
        <v>243</v>
      </c>
      <c r="L10871" t="s">
        <v>244</v>
      </c>
      <c r="M10871">
        <v>0</v>
      </c>
      <c r="N10871">
        <v>4.032</v>
      </c>
      <c r="O10871" t="s">
        <v>324</v>
      </c>
      <c r="P10871" t="s">
        <v>18790</v>
      </c>
      <c r="Q10871" t="s">
        <v>1942</v>
      </c>
      <c r="R10871" t="s">
        <v>18791</v>
      </c>
      <c r="S10871" t="s">
        <v>270</v>
      </c>
      <c r="T10871" t="b">
        <v>1</v>
      </c>
    </row>
    <row r="10872" spans="1:20" x14ac:dyDescent="0.25">
      <c r="A10872" t="s">
        <v>259</v>
      </c>
      <c r="B10872" t="s">
        <v>260</v>
      </c>
      <c r="C10872" t="s">
        <v>336</v>
      </c>
      <c r="D10872" t="s">
        <v>1938</v>
      </c>
      <c r="E10872" t="s">
        <v>6797</v>
      </c>
      <c r="F10872" t="s">
        <v>16293</v>
      </c>
      <c r="G10872" t="s">
        <v>16293</v>
      </c>
      <c r="H10872">
        <v>20768</v>
      </c>
      <c r="I10872" t="s">
        <v>265</v>
      </c>
      <c r="J10872" t="s">
        <v>242</v>
      </c>
      <c r="K10872" t="s">
        <v>243</v>
      </c>
      <c r="L10872" t="s">
        <v>244</v>
      </c>
      <c r="M10872">
        <v>0</v>
      </c>
      <c r="N10872">
        <v>20768</v>
      </c>
      <c r="O10872" t="s">
        <v>324</v>
      </c>
      <c r="P10872" t="s">
        <v>18790</v>
      </c>
      <c r="Q10872" t="s">
        <v>1942</v>
      </c>
      <c r="R10872" t="s">
        <v>18792</v>
      </c>
      <c r="S10872" t="s">
        <v>270</v>
      </c>
      <c r="T10872" t="b">
        <v>1</v>
      </c>
    </row>
    <row r="10873" spans="1:20" x14ac:dyDescent="0.25">
      <c r="A10873" t="s">
        <v>259</v>
      </c>
      <c r="B10873" t="s">
        <v>260</v>
      </c>
      <c r="C10873" t="s">
        <v>336</v>
      </c>
      <c r="D10873" t="s">
        <v>1938</v>
      </c>
      <c r="E10873" t="s">
        <v>6797</v>
      </c>
      <c r="F10873" t="s">
        <v>16293</v>
      </c>
      <c r="G10873" t="s">
        <v>16293</v>
      </c>
      <c r="H10873">
        <v>39841</v>
      </c>
      <c r="I10873" t="s">
        <v>265</v>
      </c>
      <c r="J10873" t="s">
        <v>242</v>
      </c>
      <c r="K10873" t="s">
        <v>243</v>
      </c>
      <c r="L10873" t="s">
        <v>244</v>
      </c>
      <c r="M10873">
        <v>0</v>
      </c>
      <c r="N10873">
        <v>39841</v>
      </c>
      <c r="O10873" t="s">
        <v>324</v>
      </c>
      <c r="P10873" t="s">
        <v>18790</v>
      </c>
      <c r="Q10873" t="s">
        <v>1942</v>
      </c>
      <c r="R10873" t="s">
        <v>18793</v>
      </c>
      <c r="S10873" t="s">
        <v>270</v>
      </c>
      <c r="T10873" t="b">
        <v>1</v>
      </c>
    </row>
    <row r="10874" spans="1:20" x14ac:dyDescent="0.25">
      <c r="A10874" t="s">
        <v>259</v>
      </c>
      <c r="B10874" t="s">
        <v>260</v>
      </c>
      <c r="C10874" t="s">
        <v>237</v>
      </c>
      <c r="D10874" t="s">
        <v>1187</v>
      </c>
      <c r="E10874" t="s">
        <v>6090</v>
      </c>
      <c r="F10874" t="s">
        <v>6090</v>
      </c>
      <c r="G10874" t="s">
        <v>6091</v>
      </c>
      <c r="H10874">
        <v>0.41</v>
      </c>
      <c r="I10874" t="s">
        <v>265</v>
      </c>
      <c r="J10874" t="s">
        <v>242</v>
      </c>
      <c r="K10874" t="s">
        <v>243</v>
      </c>
      <c r="L10874" t="s">
        <v>244</v>
      </c>
      <c r="M10874">
        <v>0</v>
      </c>
      <c r="N10874">
        <v>0.41</v>
      </c>
      <c r="O10874" t="s">
        <v>266</v>
      </c>
      <c r="P10874" t="s">
        <v>18794</v>
      </c>
      <c r="Q10874" t="s">
        <v>1192</v>
      </c>
      <c r="R10874" t="s">
        <v>18795</v>
      </c>
      <c r="S10874" t="s">
        <v>270</v>
      </c>
      <c r="T10874" t="b">
        <v>1</v>
      </c>
    </row>
    <row r="10875" spans="1:20" x14ac:dyDescent="0.25">
      <c r="A10875" t="s">
        <v>259</v>
      </c>
      <c r="B10875" t="s">
        <v>260</v>
      </c>
      <c r="C10875" t="s">
        <v>294</v>
      </c>
      <c r="D10875" t="s">
        <v>1187</v>
      </c>
      <c r="E10875" t="s">
        <v>6090</v>
      </c>
      <c r="F10875" t="s">
        <v>6090</v>
      </c>
      <c r="G10875" t="s">
        <v>6091</v>
      </c>
      <c r="H10875">
        <v>0.22600000000000001</v>
      </c>
      <c r="I10875" t="s">
        <v>265</v>
      </c>
      <c r="J10875" t="s">
        <v>242</v>
      </c>
      <c r="K10875" t="s">
        <v>243</v>
      </c>
      <c r="L10875" t="s">
        <v>244</v>
      </c>
      <c r="M10875">
        <v>0</v>
      </c>
      <c r="N10875">
        <v>0.22600000000000001</v>
      </c>
      <c r="O10875" t="s">
        <v>266</v>
      </c>
      <c r="P10875" t="s">
        <v>18794</v>
      </c>
      <c r="Q10875" t="s">
        <v>1192</v>
      </c>
      <c r="R10875" t="s">
        <v>18795</v>
      </c>
      <c r="S10875" t="s">
        <v>270</v>
      </c>
      <c r="T10875" t="b">
        <v>1</v>
      </c>
    </row>
    <row r="10876" spans="1:20" x14ac:dyDescent="0.25">
      <c r="A10876" t="s">
        <v>259</v>
      </c>
      <c r="B10876" t="s">
        <v>260</v>
      </c>
      <c r="C10876" t="s">
        <v>237</v>
      </c>
      <c r="D10876" t="s">
        <v>5303</v>
      </c>
      <c r="E10876" t="s">
        <v>981</v>
      </c>
      <c r="F10876" t="s">
        <v>13098</v>
      </c>
      <c r="G10876" t="s">
        <v>14164</v>
      </c>
      <c r="H10876">
        <v>0.154</v>
      </c>
      <c r="I10876" t="s">
        <v>265</v>
      </c>
      <c r="J10876" t="s">
        <v>242</v>
      </c>
      <c r="K10876" t="s">
        <v>243</v>
      </c>
      <c r="L10876" t="s">
        <v>244</v>
      </c>
      <c r="M10876">
        <v>0</v>
      </c>
      <c r="N10876">
        <v>0.154</v>
      </c>
      <c r="O10876" t="s">
        <v>952</v>
      </c>
      <c r="P10876" t="s">
        <v>15965</v>
      </c>
      <c r="Q10876" t="s">
        <v>5307</v>
      </c>
      <c r="R10876" t="s">
        <v>18796</v>
      </c>
      <c r="S10876" t="s">
        <v>270</v>
      </c>
      <c r="T10876" t="b">
        <v>1</v>
      </c>
    </row>
    <row r="10877" spans="1:20" x14ac:dyDescent="0.25">
      <c r="A10877" t="s">
        <v>259</v>
      </c>
      <c r="B10877" t="s">
        <v>260</v>
      </c>
      <c r="C10877" t="s">
        <v>237</v>
      </c>
      <c r="D10877" t="s">
        <v>412</v>
      </c>
      <c r="E10877" t="s">
        <v>3684</v>
      </c>
      <c r="F10877" t="s">
        <v>14624</v>
      </c>
      <c r="G10877" t="s">
        <v>14624</v>
      </c>
      <c r="H10877">
        <v>0.35699999999999998</v>
      </c>
      <c r="I10877" t="s">
        <v>265</v>
      </c>
      <c r="J10877" t="s">
        <v>242</v>
      </c>
      <c r="K10877" t="s">
        <v>243</v>
      </c>
      <c r="L10877" t="s">
        <v>244</v>
      </c>
      <c r="M10877">
        <v>0</v>
      </c>
      <c r="N10877">
        <v>0.35699999999999998</v>
      </c>
      <c r="O10877" t="s">
        <v>372</v>
      </c>
      <c r="P10877" t="s">
        <v>18797</v>
      </c>
      <c r="Q10877" t="s">
        <v>416</v>
      </c>
      <c r="R10877" t="s">
        <v>18798</v>
      </c>
      <c r="S10877" t="s">
        <v>270</v>
      </c>
      <c r="T10877" t="b">
        <v>1</v>
      </c>
    </row>
    <row r="10878" spans="1:20" x14ac:dyDescent="0.25">
      <c r="A10878" t="s">
        <v>259</v>
      </c>
      <c r="B10878" t="s">
        <v>260</v>
      </c>
      <c r="C10878" t="s">
        <v>237</v>
      </c>
      <c r="D10878" t="s">
        <v>1535</v>
      </c>
      <c r="E10878" t="s">
        <v>10362</v>
      </c>
      <c r="F10878" t="s">
        <v>10363</v>
      </c>
      <c r="G10878" t="s">
        <v>10363</v>
      </c>
      <c r="H10878">
        <v>0.38019599999999998</v>
      </c>
      <c r="I10878" t="s">
        <v>265</v>
      </c>
      <c r="J10878" t="s">
        <v>242</v>
      </c>
      <c r="K10878" t="s">
        <v>243</v>
      </c>
      <c r="L10878" t="s">
        <v>244</v>
      </c>
      <c r="M10878">
        <v>0</v>
      </c>
      <c r="N10878">
        <v>0.38019599999999998</v>
      </c>
      <c r="O10878" t="s">
        <v>372</v>
      </c>
      <c r="P10878" t="s">
        <v>18799</v>
      </c>
      <c r="Q10878" t="s">
        <v>1539</v>
      </c>
      <c r="R10878" t="s">
        <v>18800</v>
      </c>
      <c r="S10878" t="s">
        <v>270</v>
      </c>
      <c r="T10878" t="b">
        <v>1</v>
      </c>
    </row>
    <row r="10879" spans="1:20" x14ac:dyDescent="0.25">
      <c r="A10879" t="s">
        <v>259</v>
      </c>
      <c r="B10879" t="s">
        <v>260</v>
      </c>
      <c r="C10879" t="s">
        <v>294</v>
      </c>
      <c r="D10879" t="s">
        <v>1535</v>
      </c>
      <c r="E10879" t="s">
        <v>10362</v>
      </c>
      <c r="F10879" t="s">
        <v>10363</v>
      </c>
      <c r="G10879" t="s">
        <v>10363</v>
      </c>
      <c r="H10879">
        <v>0.162576</v>
      </c>
      <c r="I10879" t="s">
        <v>265</v>
      </c>
      <c r="J10879" t="s">
        <v>242</v>
      </c>
      <c r="K10879" t="s">
        <v>243</v>
      </c>
      <c r="L10879" t="s">
        <v>244</v>
      </c>
      <c r="M10879">
        <v>0</v>
      </c>
      <c r="N10879">
        <v>0.162576</v>
      </c>
      <c r="O10879" t="s">
        <v>372</v>
      </c>
      <c r="P10879" t="s">
        <v>18799</v>
      </c>
      <c r="Q10879" t="s">
        <v>1539</v>
      </c>
      <c r="R10879" t="s">
        <v>18800</v>
      </c>
      <c r="S10879" t="s">
        <v>270</v>
      </c>
      <c r="T10879" t="b">
        <v>1</v>
      </c>
    </row>
    <row r="10880" spans="1:20" x14ac:dyDescent="0.25">
      <c r="A10880" t="s">
        <v>259</v>
      </c>
      <c r="B10880" t="s">
        <v>260</v>
      </c>
      <c r="C10880" t="s">
        <v>237</v>
      </c>
      <c r="D10880" t="s">
        <v>1097</v>
      </c>
      <c r="E10880" t="s">
        <v>1622</v>
      </c>
      <c r="F10880" t="s">
        <v>12847</v>
      </c>
      <c r="G10880" t="s">
        <v>12847</v>
      </c>
      <c r="H10880">
        <v>0.16600000000000001</v>
      </c>
      <c r="I10880" t="s">
        <v>265</v>
      </c>
      <c r="J10880" t="s">
        <v>242</v>
      </c>
      <c r="K10880" t="s">
        <v>243</v>
      </c>
      <c r="L10880" t="s">
        <v>244</v>
      </c>
      <c r="M10880">
        <v>0</v>
      </c>
      <c r="N10880">
        <v>0.16600000000000001</v>
      </c>
      <c r="O10880" t="s">
        <v>446</v>
      </c>
      <c r="P10880" t="s">
        <v>18801</v>
      </c>
      <c r="Q10880" t="s">
        <v>1101</v>
      </c>
      <c r="R10880" t="s">
        <v>18802</v>
      </c>
      <c r="S10880" t="s">
        <v>270</v>
      </c>
      <c r="T10880" t="b">
        <v>1</v>
      </c>
    </row>
    <row r="10881" spans="1:20" x14ac:dyDescent="0.25">
      <c r="A10881" t="s">
        <v>259</v>
      </c>
      <c r="B10881" t="s">
        <v>260</v>
      </c>
      <c r="C10881" t="s">
        <v>336</v>
      </c>
      <c r="D10881" t="s">
        <v>1097</v>
      </c>
      <c r="E10881" t="s">
        <v>1622</v>
      </c>
      <c r="F10881" t="s">
        <v>12847</v>
      </c>
      <c r="G10881" t="s">
        <v>12847</v>
      </c>
      <c r="H10881">
        <v>860</v>
      </c>
      <c r="I10881" t="s">
        <v>265</v>
      </c>
      <c r="J10881" t="s">
        <v>242</v>
      </c>
      <c r="K10881" t="s">
        <v>243</v>
      </c>
      <c r="L10881" t="s">
        <v>244</v>
      </c>
      <c r="M10881">
        <v>0</v>
      </c>
      <c r="N10881">
        <v>860</v>
      </c>
      <c r="O10881" t="s">
        <v>446</v>
      </c>
      <c r="P10881" t="s">
        <v>18801</v>
      </c>
      <c r="Q10881" t="s">
        <v>1101</v>
      </c>
      <c r="R10881" t="s">
        <v>18803</v>
      </c>
      <c r="S10881" t="s">
        <v>270</v>
      </c>
      <c r="T10881" t="b">
        <v>1</v>
      </c>
    </row>
    <row r="10882" spans="1:20" x14ac:dyDescent="0.25">
      <c r="A10882" t="s">
        <v>259</v>
      </c>
      <c r="B10882" t="s">
        <v>260</v>
      </c>
      <c r="C10882" t="s">
        <v>336</v>
      </c>
      <c r="D10882" t="s">
        <v>1097</v>
      </c>
      <c r="E10882" t="s">
        <v>1622</v>
      </c>
      <c r="F10882" t="s">
        <v>12847</v>
      </c>
      <c r="G10882" t="s">
        <v>12847</v>
      </c>
      <c r="H10882">
        <v>1662</v>
      </c>
      <c r="I10882" t="s">
        <v>265</v>
      </c>
      <c r="J10882" t="s">
        <v>242</v>
      </c>
      <c r="K10882" t="s">
        <v>243</v>
      </c>
      <c r="L10882" t="s">
        <v>244</v>
      </c>
      <c r="M10882">
        <v>0</v>
      </c>
      <c r="N10882">
        <v>1662</v>
      </c>
      <c r="O10882" t="s">
        <v>446</v>
      </c>
      <c r="P10882" t="s">
        <v>18801</v>
      </c>
      <c r="Q10882" t="s">
        <v>1101</v>
      </c>
      <c r="R10882" t="s">
        <v>18804</v>
      </c>
      <c r="S10882" t="s">
        <v>270</v>
      </c>
      <c r="T10882" t="b">
        <v>1</v>
      </c>
    </row>
    <row r="10883" spans="1:20" x14ac:dyDescent="0.25">
      <c r="A10883" t="s">
        <v>259</v>
      </c>
      <c r="B10883" t="s">
        <v>260</v>
      </c>
      <c r="C10883" t="s">
        <v>336</v>
      </c>
      <c r="D10883" t="s">
        <v>1097</v>
      </c>
      <c r="E10883" t="s">
        <v>1622</v>
      </c>
      <c r="F10883" t="s">
        <v>12847</v>
      </c>
      <c r="G10883" t="s">
        <v>12847</v>
      </c>
      <c r="H10883">
        <v>7288</v>
      </c>
      <c r="I10883" t="s">
        <v>265</v>
      </c>
      <c r="J10883" t="s">
        <v>242</v>
      </c>
      <c r="K10883" t="s">
        <v>243</v>
      </c>
      <c r="L10883" t="s">
        <v>244</v>
      </c>
      <c r="M10883">
        <v>0</v>
      </c>
      <c r="N10883">
        <v>7288</v>
      </c>
      <c r="O10883" t="s">
        <v>446</v>
      </c>
      <c r="P10883" t="s">
        <v>18801</v>
      </c>
      <c r="Q10883" t="s">
        <v>1101</v>
      </c>
      <c r="R10883" t="s">
        <v>18805</v>
      </c>
      <c r="S10883" t="s">
        <v>270</v>
      </c>
      <c r="T10883" t="b">
        <v>1</v>
      </c>
    </row>
    <row r="10884" spans="1:20" x14ac:dyDescent="0.25">
      <c r="A10884" t="s">
        <v>236</v>
      </c>
      <c r="B10884" t="s">
        <v>236</v>
      </c>
      <c r="C10884" t="s">
        <v>237</v>
      </c>
      <c r="D10884" t="s">
        <v>392</v>
      </c>
      <c r="F10884" t="s">
        <v>724</v>
      </c>
      <c r="G10884" t="s">
        <v>16197</v>
      </c>
      <c r="H10884">
        <v>4.0000000000000001E-3</v>
      </c>
      <c r="I10884" t="s">
        <v>254</v>
      </c>
      <c r="J10884" t="s">
        <v>242</v>
      </c>
      <c r="K10884" t="s">
        <v>243</v>
      </c>
      <c r="L10884" t="s">
        <v>244</v>
      </c>
      <c r="M10884">
        <v>0</v>
      </c>
      <c r="N10884">
        <v>4.0000000000000001E-3</v>
      </c>
      <c r="O10884" t="s">
        <v>395</v>
      </c>
      <c r="P10884" t="s">
        <v>16198</v>
      </c>
      <c r="Q10884" t="s">
        <v>397</v>
      </c>
      <c r="R10884" t="s">
        <v>2440</v>
      </c>
      <c r="S10884" t="s">
        <v>249</v>
      </c>
      <c r="T10884" t="b">
        <v>1</v>
      </c>
    </row>
    <row r="10885" spans="1:20" x14ac:dyDescent="0.25">
      <c r="A10885" t="s">
        <v>236</v>
      </c>
      <c r="B10885" t="s">
        <v>236</v>
      </c>
      <c r="C10885" t="s">
        <v>336</v>
      </c>
      <c r="D10885" t="s">
        <v>3096</v>
      </c>
      <c r="E10885" t="s">
        <v>18806</v>
      </c>
      <c r="F10885" t="s">
        <v>18807</v>
      </c>
      <c r="G10885" t="s">
        <v>18808</v>
      </c>
      <c r="H10885">
        <v>41715</v>
      </c>
      <c r="I10885" t="s">
        <v>341</v>
      </c>
      <c r="J10885" t="s">
        <v>242</v>
      </c>
      <c r="K10885" t="s">
        <v>243</v>
      </c>
      <c r="L10885" t="s">
        <v>244</v>
      </c>
      <c r="M10885">
        <v>0</v>
      </c>
      <c r="N10885">
        <v>41715</v>
      </c>
      <c r="O10885" t="s">
        <v>697</v>
      </c>
      <c r="P10885" t="s">
        <v>12399</v>
      </c>
      <c r="Q10885" t="s">
        <v>3101</v>
      </c>
      <c r="R10885" t="s">
        <v>18809</v>
      </c>
      <c r="S10885" t="s">
        <v>249</v>
      </c>
      <c r="T10885" t="b">
        <v>0</v>
      </c>
    </row>
    <row r="10886" spans="1:20" x14ac:dyDescent="0.25">
      <c r="A10886" t="s">
        <v>236</v>
      </c>
      <c r="B10886" t="s">
        <v>236</v>
      </c>
      <c r="C10886" t="s">
        <v>336</v>
      </c>
      <c r="D10886" t="s">
        <v>3096</v>
      </c>
      <c r="E10886" t="s">
        <v>18806</v>
      </c>
      <c r="F10886" t="s">
        <v>18807</v>
      </c>
      <c r="G10886" t="s">
        <v>18808</v>
      </c>
      <c r="H10886">
        <v>100727</v>
      </c>
      <c r="I10886" t="s">
        <v>341</v>
      </c>
      <c r="J10886" t="s">
        <v>242</v>
      </c>
      <c r="K10886" t="s">
        <v>243</v>
      </c>
      <c r="L10886" t="s">
        <v>244</v>
      </c>
      <c r="M10886">
        <v>0</v>
      </c>
      <c r="N10886">
        <v>100727</v>
      </c>
      <c r="O10886" t="s">
        <v>697</v>
      </c>
      <c r="P10886" t="s">
        <v>12399</v>
      </c>
      <c r="Q10886" t="s">
        <v>3101</v>
      </c>
      <c r="R10886" t="s">
        <v>18810</v>
      </c>
      <c r="S10886" t="s">
        <v>249</v>
      </c>
      <c r="T10886" t="b">
        <v>0</v>
      </c>
    </row>
    <row r="10887" spans="1:20" x14ac:dyDescent="0.25">
      <c r="A10887" t="s">
        <v>259</v>
      </c>
      <c r="B10887" t="s">
        <v>260</v>
      </c>
      <c r="C10887" t="s">
        <v>237</v>
      </c>
      <c r="D10887" t="s">
        <v>869</v>
      </c>
      <c r="E10887" t="s">
        <v>2481</v>
      </c>
      <c r="F10887" t="s">
        <v>2482</v>
      </c>
      <c r="G10887" t="s">
        <v>2482</v>
      </c>
      <c r="H10887">
        <v>3.28</v>
      </c>
      <c r="I10887" t="s">
        <v>265</v>
      </c>
      <c r="J10887" t="s">
        <v>242</v>
      </c>
      <c r="K10887" t="s">
        <v>243</v>
      </c>
      <c r="L10887" t="s">
        <v>244</v>
      </c>
      <c r="M10887">
        <v>0</v>
      </c>
      <c r="N10887">
        <v>3.28</v>
      </c>
      <c r="O10887" t="s">
        <v>372</v>
      </c>
      <c r="P10887" t="s">
        <v>18811</v>
      </c>
      <c r="Q10887" t="s">
        <v>873</v>
      </c>
      <c r="R10887" t="s">
        <v>18812</v>
      </c>
      <c r="S10887" t="s">
        <v>270</v>
      </c>
      <c r="T10887" t="b">
        <v>1</v>
      </c>
    </row>
    <row r="10888" spans="1:20" x14ac:dyDescent="0.25">
      <c r="A10888" t="s">
        <v>259</v>
      </c>
      <c r="B10888" t="s">
        <v>260</v>
      </c>
      <c r="C10888" t="s">
        <v>237</v>
      </c>
      <c r="D10888" t="s">
        <v>1832</v>
      </c>
      <c r="E10888" t="s">
        <v>4716</v>
      </c>
      <c r="F10888" t="s">
        <v>7776</v>
      </c>
      <c r="G10888" t="s">
        <v>7777</v>
      </c>
      <c r="H10888">
        <v>0.76319999999999999</v>
      </c>
      <c r="I10888" t="s">
        <v>265</v>
      </c>
      <c r="J10888" t="s">
        <v>242</v>
      </c>
      <c r="K10888" t="s">
        <v>243</v>
      </c>
      <c r="L10888" t="s">
        <v>244</v>
      </c>
      <c r="M10888">
        <v>0</v>
      </c>
      <c r="N10888">
        <v>0.76319999999999999</v>
      </c>
      <c r="O10888" t="s">
        <v>446</v>
      </c>
      <c r="P10888" t="s">
        <v>18813</v>
      </c>
      <c r="Q10888" t="s">
        <v>1836</v>
      </c>
      <c r="R10888" t="s">
        <v>18814</v>
      </c>
      <c r="S10888" t="s">
        <v>270</v>
      </c>
      <c r="T10888" t="b">
        <v>1</v>
      </c>
    </row>
    <row r="10889" spans="1:20" x14ac:dyDescent="0.25">
      <c r="A10889" t="s">
        <v>259</v>
      </c>
      <c r="B10889" t="s">
        <v>260</v>
      </c>
      <c r="C10889" t="s">
        <v>294</v>
      </c>
      <c r="D10889" t="s">
        <v>1832</v>
      </c>
      <c r="E10889" t="s">
        <v>4716</v>
      </c>
      <c r="F10889" t="s">
        <v>7776</v>
      </c>
      <c r="G10889" t="s">
        <v>7777</v>
      </c>
      <c r="H10889">
        <v>0.54239999999999999</v>
      </c>
      <c r="I10889" t="s">
        <v>265</v>
      </c>
      <c r="J10889" t="s">
        <v>242</v>
      </c>
      <c r="K10889" t="s">
        <v>243</v>
      </c>
      <c r="L10889" t="s">
        <v>244</v>
      </c>
      <c r="M10889">
        <v>0</v>
      </c>
      <c r="N10889">
        <v>0.54239999999999999</v>
      </c>
      <c r="O10889" t="s">
        <v>446</v>
      </c>
      <c r="P10889" t="s">
        <v>18813</v>
      </c>
      <c r="Q10889" t="s">
        <v>1836</v>
      </c>
      <c r="R10889" t="s">
        <v>18814</v>
      </c>
      <c r="S10889" t="s">
        <v>270</v>
      </c>
      <c r="T10889" t="b">
        <v>1</v>
      </c>
    </row>
    <row r="10890" spans="1:20" x14ac:dyDescent="0.25">
      <c r="A10890" t="s">
        <v>259</v>
      </c>
      <c r="B10890" t="s">
        <v>260</v>
      </c>
      <c r="C10890" t="s">
        <v>237</v>
      </c>
      <c r="D10890" t="s">
        <v>2549</v>
      </c>
      <c r="E10890" t="s">
        <v>1383</v>
      </c>
      <c r="F10890" t="s">
        <v>12782</v>
      </c>
      <c r="G10890" t="s">
        <v>12783</v>
      </c>
      <c r="H10890">
        <v>0.46100000000000002</v>
      </c>
      <c r="I10890" t="s">
        <v>265</v>
      </c>
      <c r="J10890" t="s">
        <v>242</v>
      </c>
      <c r="K10890" t="s">
        <v>243</v>
      </c>
      <c r="L10890" t="s">
        <v>244</v>
      </c>
      <c r="M10890">
        <v>0</v>
      </c>
      <c r="N10890">
        <v>0.46100000000000002</v>
      </c>
      <c r="O10890" t="s">
        <v>324</v>
      </c>
      <c r="P10890" t="s">
        <v>18815</v>
      </c>
      <c r="Q10890" t="s">
        <v>2554</v>
      </c>
      <c r="R10890" t="s">
        <v>18816</v>
      </c>
      <c r="S10890" t="s">
        <v>270</v>
      </c>
      <c r="T10890" t="b">
        <v>1</v>
      </c>
    </row>
    <row r="10891" spans="1:20" x14ac:dyDescent="0.25">
      <c r="A10891" t="s">
        <v>236</v>
      </c>
      <c r="B10891" t="s">
        <v>236</v>
      </c>
      <c r="C10891" t="s">
        <v>237</v>
      </c>
      <c r="D10891" t="s">
        <v>250</v>
      </c>
      <c r="F10891" t="s">
        <v>1596</v>
      </c>
      <c r="G10891" t="s">
        <v>1053</v>
      </c>
      <c r="H10891">
        <v>0</v>
      </c>
      <c r="I10891" t="s">
        <v>254</v>
      </c>
      <c r="J10891" t="s">
        <v>242</v>
      </c>
      <c r="K10891" t="s">
        <v>243</v>
      </c>
      <c r="L10891" t="s">
        <v>244</v>
      </c>
      <c r="M10891">
        <v>0</v>
      </c>
      <c r="N10891">
        <v>0</v>
      </c>
      <c r="O10891" t="s">
        <v>432</v>
      </c>
      <c r="P10891" t="s">
        <v>3991</v>
      </c>
      <c r="Q10891" t="s">
        <v>257</v>
      </c>
      <c r="R10891" t="s">
        <v>6509</v>
      </c>
      <c r="S10891" t="s">
        <v>249</v>
      </c>
      <c r="T10891" t="b">
        <v>0</v>
      </c>
    </row>
    <row r="10892" spans="1:20" x14ac:dyDescent="0.25">
      <c r="A10892" t="s">
        <v>259</v>
      </c>
      <c r="B10892" t="s">
        <v>260</v>
      </c>
      <c r="C10892" t="s">
        <v>237</v>
      </c>
      <c r="D10892" t="s">
        <v>2836</v>
      </c>
      <c r="E10892" t="s">
        <v>6907</v>
      </c>
      <c r="F10892" t="s">
        <v>13950</v>
      </c>
      <c r="G10892" t="s">
        <v>13950</v>
      </c>
      <c r="H10892">
        <v>7.6799999999999993E-2</v>
      </c>
      <c r="I10892" t="s">
        <v>265</v>
      </c>
      <c r="J10892" t="s">
        <v>242</v>
      </c>
      <c r="K10892" t="s">
        <v>243</v>
      </c>
      <c r="L10892" t="s">
        <v>244</v>
      </c>
      <c r="M10892">
        <v>0</v>
      </c>
      <c r="N10892">
        <v>7.6799999999999993E-2</v>
      </c>
      <c r="O10892" t="s">
        <v>1122</v>
      </c>
      <c r="P10892" t="s">
        <v>18817</v>
      </c>
      <c r="Q10892" t="s">
        <v>2838</v>
      </c>
      <c r="R10892" t="s">
        <v>18818</v>
      </c>
      <c r="S10892" t="s">
        <v>270</v>
      </c>
      <c r="T10892" t="b">
        <v>1</v>
      </c>
    </row>
    <row r="10893" spans="1:20" x14ac:dyDescent="0.25">
      <c r="A10893" t="s">
        <v>259</v>
      </c>
      <c r="B10893" t="s">
        <v>260</v>
      </c>
      <c r="C10893" t="s">
        <v>237</v>
      </c>
      <c r="D10893" t="s">
        <v>580</v>
      </c>
      <c r="E10893" t="s">
        <v>1401</v>
      </c>
      <c r="F10893" t="s">
        <v>1402</v>
      </c>
      <c r="G10893" t="s">
        <v>1402</v>
      </c>
      <c r="H10893">
        <v>2.3039999999999998</v>
      </c>
      <c r="I10893" t="s">
        <v>265</v>
      </c>
      <c r="J10893" t="s">
        <v>242</v>
      </c>
      <c r="K10893" t="s">
        <v>243</v>
      </c>
      <c r="L10893" t="s">
        <v>244</v>
      </c>
      <c r="M10893">
        <v>0</v>
      </c>
      <c r="N10893">
        <v>2.3039999999999998</v>
      </c>
      <c r="O10893" t="s">
        <v>324</v>
      </c>
      <c r="P10893" t="s">
        <v>18819</v>
      </c>
      <c r="Q10893" t="s">
        <v>584</v>
      </c>
      <c r="R10893" t="s">
        <v>18820</v>
      </c>
      <c r="S10893" t="s">
        <v>270</v>
      </c>
      <c r="T10893" t="b">
        <v>1</v>
      </c>
    </row>
    <row r="10894" spans="1:20" x14ac:dyDescent="0.25">
      <c r="A10894" t="s">
        <v>259</v>
      </c>
      <c r="B10894" t="s">
        <v>260</v>
      </c>
      <c r="C10894" t="s">
        <v>336</v>
      </c>
      <c r="D10894" t="s">
        <v>580</v>
      </c>
      <c r="E10894" t="s">
        <v>1401</v>
      </c>
      <c r="F10894" t="s">
        <v>1402</v>
      </c>
      <c r="G10894" t="s">
        <v>1402</v>
      </c>
      <c r="H10894">
        <v>11868</v>
      </c>
      <c r="I10894" t="s">
        <v>265</v>
      </c>
      <c r="J10894" t="s">
        <v>242</v>
      </c>
      <c r="K10894" t="s">
        <v>243</v>
      </c>
      <c r="L10894" t="s">
        <v>244</v>
      </c>
      <c r="M10894">
        <v>0</v>
      </c>
      <c r="N10894">
        <v>11868</v>
      </c>
      <c r="O10894" t="s">
        <v>324</v>
      </c>
      <c r="P10894" t="s">
        <v>18819</v>
      </c>
      <c r="Q10894" t="s">
        <v>584</v>
      </c>
      <c r="R10894" t="s">
        <v>18821</v>
      </c>
      <c r="S10894" t="s">
        <v>270</v>
      </c>
      <c r="T10894" t="b">
        <v>1</v>
      </c>
    </row>
    <row r="10895" spans="1:20" x14ac:dyDescent="0.25">
      <c r="A10895" t="s">
        <v>259</v>
      </c>
      <c r="B10895" t="s">
        <v>260</v>
      </c>
      <c r="C10895" t="s">
        <v>336</v>
      </c>
      <c r="D10895" t="s">
        <v>580</v>
      </c>
      <c r="E10895" t="s">
        <v>1401</v>
      </c>
      <c r="F10895" t="s">
        <v>1402</v>
      </c>
      <c r="G10895" t="s">
        <v>1402</v>
      </c>
      <c r="H10895">
        <v>22766</v>
      </c>
      <c r="I10895" t="s">
        <v>265</v>
      </c>
      <c r="J10895" t="s">
        <v>242</v>
      </c>
      <c r="K10895" t="s">
        <v>243</v>
      </c>
      <c r="L10895" t="s">
        <v>244</v>
      </c>
      <c r="M10895">
        <v>0</v>
      </c>
      <c r="N10895">
        <v>22766</v>
      </c>
      <c r="O10895" t="s">
        <v>324</v>
      </c>
      <c r="P10895" t="s">
        <v>18819</v>
      </c>
      <c r="Q10895" t="s">
        <v>584</v>
      </c>
      <c r="R10895" t="s">
        <v>18822</v>
      </c>
      <c r="S10895" t="s">
        <v>270</v>
      </c>
      <c r="T10895" t="b">
        <v>1</v>
      </c>
    </row>
    <row r="10896" spans="1:20" x14ac:dyDescent="0.25">
      <c r="A10896" t="s">
        <v>259</v>
      </c>
      <c r="B10896" t="s">
        <v>260</v>
      </c>
      <c r="C10896" t="s">
        <v>237</v>
      </c>
      <c r="D10896" t="s">
        <v>470</v>
      </c>
      <c r="E10896" t="s">
        <v>12136</v>
      </c>
      <c r="F10896" t="s">
        <v>13600</v>
      </c>
      <c r="G10896" t="s">
        <v>13600</v>
      </c>
      <c r="H10896">
        <v>4.4619999999999997</v>
      </c>
      <c r="I10896" t="s">
        <v>265</v>
      </c>
      <c r="J10896" t="s">
        <v>242</v>
      </c>
      <c r="K10896" t="s">
        <v>243</v>
      </c>
      <c r="L10896" t="s">
        <v>244</v>
      </c>
      <c r="M10896">
        <v>0</v>
      </c>
      <c r="N10896">
        <v>4.4619999999999997</v>
      </c>
      <c r="O10896" t="s">
        <v>283</v>
      </c>
      <c r="P10896" t="s">
        <v>6384</v>
      </c>
      <c r="Q10896" t="s">
        <v>474</v>
      </c>
      <c r="R10896" t="s">
        <v>18823</v>
      </c>
      <c r="S10896" t="s">
        <v>270</v>
      </c>
      <c r="T10896" t="b">
        <v>0</v>
      </c>
    </row>
    <row r="10897" spans="1:20" x14ac:dyDescent="0.25">
      <c r="A10897" t="s">
        <v>259</v>
      </c>
      <c r="B10897" t="s">
        <v>271</v>
      </c>
      <c r="C10897" t="s">
        <v>237</v>
      </c>
      <c r="D10897" t="s">
        <v>2761</v>
      </c>
      <c r="E10897" t="s">
        <v>3850</v>
      </c>
      <c r="F10897" t="s">
        <v>3850</v>
      </c>
      <c r="G10897" t="s">
        <v>3851</v>
      </c>
      <c r="H10897">
        <v>0.46500000000000002</v>
      </c>
      <c r="I10897" t="s">
        <v>265</v>
      </c>
      <c r="J10897" t="s">
        <v>242</v>
      </c>
      <c r="K10897" t="s">
        <v>243</v>
      </c>
      <c r="L10897" t="s">
        <v>244</v>
      </c>
      <c r="M10897">
        <v>0</v>
      </c>
      <c r="N10897">
        <v>0.46500000000000002</v>
      </c>
      <c r="O10897" t="s">
        <v>266</v>
      </c>
      <c r="P10897" t="s">
        <v>18824</v>
      </c>
      <c r="Q10897" t="s">
        <v>2767</v>
      </c>
      <c r="R10897" t="s">
        <v>18825</v>
      </c>
      <c r="S10897" t="s">
        <v>279</v>
      </c>
      <c r="T10897" t="b">
        <v>1</v>
      </c>
    </row>
    <row r="10898" spans="1:20" x14ac:dyDescent="0.25">
      <c r="A10898" t="s">
        <v>259</v>
      </c>
      <c r="B10898" t="s">
        <v>271</v>
      </c>
      <c r="C10898" t="s">
        <v>336</v>
      </c>
      <c r="D10898" t="s">
        <v>2761</v>
      </c>
      <c r="E10898" t="s">
        <v>3850</v>
      </c>
      <c r="F10898" t="s">
        <v>3850</v>
      </c>
      <c r="G10898" t="s">
        <v>3851</v>
      </c>
      <c r="H10898">
        <v>57</v>
      </c>
      <c r="I10898" t="s">
        <v>265</v>
      </c>
      <c r="J10898" t="s">
        <v>242</v>
      </c>
      <c r="K10898" t="s">
        <v>243</v>
      </c>
      <c r="L10898" t="s">
        <v>244</v>
      </c>
      <c r="M10898">
        <v>0</v>
      </c>
      <c r="N10898">
        <v>57</v>
      </c>
      <c r="O10898" t="s">
        <v>266</v>
      </c>
      <c r="P10898" t="s">
        <v>18824</v>
      </c>
      <c r="Q10898" t="s">
        <v>2767</v>
      </c>
      <c r="R10898" t="s">
        <v>18826</v>
      </c>
      <c r="S10898" t="s">
        <v>279</v>
      </c>
      <c r="T10898" t="b">
        <v>1</v>
      </c>
    </row>
    <row r="10899" spans="1:20" x14ac:dyDescent="0.25">
      <c r="A10899" t="s">
        <v>259</v>
      </c>
      <c r="B10899" t="s">
        <v>271</v>
      </c>
      <c r="C10899" t="s">
        <v>336</v>
      </c>
      <c r="D10899" t="s">
        <v>2761</v>
      </c>
      <c r="E10899" t="s">
        <v>3850</v>
      </c>
      <c r="F10899" t="s">
        <v>3850</v>
      </c>
      <c r="G10899" t="s">
        <v>3851</v>
      </c>
      <c r="H10899">
        <v>118</v>
      </c>
      <c r="I10899" t="s">
        <v>265</v>
      </c>
      <c r="J10899" t="s">
        <v>242</v>
      </c>
      <c r="K10899" t="s">
        <v>243</v>
      </c>
      <c r="L10899" t="s">
        <v>244</v>
      </c>
      <c r="M10899">
        <v>0</v>
      </c>
      <c r="N10899">
        <v>118</v>
      </c>
      <c r="O10899" t="s">
        <v>266</v>
      </c>
      <c r="P10899" t="s">
        <v>18824</v>
      </c>
      <c r="Q10899" t="s">
        <v>2767</v>
      </c>
      <c r="R10899" t="s">
        <v>18827</v>
      </c>
      <c r="S10899" t="s">
        <v>279</v>
      </c>
      <c r="T10899" t="b">
        <v>1</v>
      </c>
    </row>
    <row r="10900" spans="1:20" x14ac:dyDescent="0.25">
      <c r="A10900" t="s">
        <v>259</v>
      </c>
      <c r="B10900" t="s">
        <v>260</v>
      </c>
      <c r="C10900" t="s">
        <v>237</v>
      </c>
      <c r="D10900" t="s">
        <v>3026</v>
      </c>
      <c r="E10900" t="s">
        <v>6074</v>
      </c>
      <c r="F10900" t="s">
        <v>6847</v>
      </c>
      <c r="G10900" t="s">
        <v>6847</v>
      </c>
      <c r="H10900">
        <v>1.6679999999999999</v>
      </c>
      <c r="I10900" t="s">
        <v>265</v>
      </c>
      <c r="J10900" t="s">
        <v>242</v>
      </c>
      <c r="K10900" t="s">
        <v>243</v>
      </c>
      <c r="L10900" t="s">
        <v>244</v>
      </c>
      <c r="M10900">
        <v>0</v>
      </c>
      <c r="N10900">
        <v>1.6679999999999999</v>
      </c>
      <c r="O10900" t="s">
        <v>927</v>
      </c>
      <c r="P10900" t="s">
        <v>18828</v>
      </c>
      <c r="Q10900" t="s">
        <v>3030</v>
      </c>
      <c r="R10900" t="s">
        <v>18829</v>
      </c>
      <c r="S10900" t="s">
        <v>270</v>
      </c>
      <c r="T10900" t="b">
        <v>1</v>
      </c>
    </row>
    <row r="10901" spans="1:20" x14ac:dyDescent="0.25">
      <c r="A10901" t="s">
        <v>259</v>
      </c>
      <c r="B10901" t="s">
        <v>260</v>
      </c>
      <c r="C10901" t="s">
        <v>294</v>
      </c>
      <c r="D10901" t="s">
        <v>3026</v>
      </c>
      <c r="E10901" t="s">
        <v>6074</v>
      </c>
      <c r="F10901" t="s">
        <v>6847</v>
      </c>
      <c r="G10901" t="s">
        <v>6847</v>
      </c>
      <c r="H10901">
        <v>0.93200000000000005</v>
      </c>
      <c r="I10901" t="s">
        <v>265</v>
      </c>
      <c r="J10901" t="s">
        <v>242</v>
      </c>
      <c r="K10901" t="s">
        <v>243</v>
      </c>
      <c r="L10901" t="s">
        <v>244</v>
      </c>
      <c r="M10901">
        <v>0</v>
      </c>
      <c r="N10901">
        <v>0.93200000000000005</v>
      </c>
      <c r="O10901" t="s">
        <v>927</v>
      </c>
      <c r="P10901" t="s">
        <v>18828</v>
      </c>
      <c r="Q10901" t="s">
        <v>3030</v>
      </c>
      <c r="R10901" t="s">
        <v>18829</v>
      </c>
      <c r="S10901" t="s">
        <v>270</v>
      </c>
      <c r="T10901" t="b">
        <v>1</v>
      </c>
    </row>
    <row r="10902" spans="1:20" x14ac:dyDescent="0.25">
      <c r="A10902" t="s">
        <v>259</v>
      </c>
      <c r="B10902" t="s">
        <v>260</v>
      </c>
      <c r="C10902" t="s">
        <v>237</v>
      </c>
      <c r="D10902" t="s">
        <v>1047</v>
      </c>
      <c r="E10902" t="s">
        <v>2421</v>
      </c>
      <c r="F10902" t="s">
        <v>10979</v>
      </c>
      <c r="G10902" t="s">
        <v>10979</v>
      </c>
      <c r="H10902">
        <v>0.28599999999999998</v>
      </c>
      <c r="I10902" t="s">
        <v>265</v>
      </c>
      <c r="J10902" t="s">
        <v>242</v>
      </c>
      <c r="K10902" t="s">
        <v>243</v>
      </c>
      <c r="L10902" t="s">
        <v>244</v>
      </c>
      <c r="M10902">
        <v>0</v>
      </c>
      <c r="N10902">
        <v>0.28599999999999998</v>
      </c>
      <c r="O10902" t="s">
        <v>245</v>
      </c>
      <c r="P10902" t="s">
        <v>18830</v>
      </c>
      <c r="Q10902" t="s">
        <v>1051</v>
      </c>
      <c r="R10902" t="s">
        <v>18831</v>
      </c>
      <c r="S10902" t="s">
        <v>270</v>
      </c>
      <c r="T10902" t="b">
        <v>1</v>
      </c>
    </row>
    <row r="10903" spans="1:20" x14ac:dyDescent="0.25">
      <c r="A10903" t="s">
        <v>259</v>
      </c>
      <c r="B10903" t="s">
        <v>260</v>
      </c>
      <c r="C10903" t="s">
        <v>294</v>
      </c>
      <c r="D10903" t="s">
        <v>1047</v>
      </c>
      <c r="E10903" t="s">
        <v>2421</v>
      </c>
      <c r="F10903" t="s">
        <v>10979</v>
      </c>
      <c r="G10903" t="s">
        <v>10979</v>
      </c>
      <c r="H10903">
        <v>0.191</v>
      </c>
      <c r="I10903" t="s">
        <v>265</v>
      </c>
      <c r="J10903" t="s">
        <v>242</v>
      </c>
      <c r="K10903" t="s">
        <v>243</v>
      </c>
      <c r="L10903" t="s">
        <v>244</v>
      </c>
      <c r="M10903">
        <v>0</v>
      </c>
      <c r="N10903">
        <v>0.191</v>
      </c>
      <c r="O10903" t="s">
        <v>245</v>
      </c>
      <c r="P10903" t="s">
        <v>18830</v>
      </c>
      <c r="Q10903" t="s">
        <v>1051</v>
      </c>
      <c r="R10903" t="s">
        <v>18831</v>
      </c>
      <c r="S10903" t="s">
        <v>270</v>
      </c>
      <c r="T10903" t="b">
        <v>1</v>
      </c>
    </row>
    <row r="10904" spans="1:20" x14ac:dyDescent="0.25">
      <c r="A10904" t="s">
        <v>236</v>
      </c>
      <c r="B10904" t="s">
        <v>236</v>
      </c>
      <c r="C10904" t="s">
        <v>237</v>
      </c>
      <c r="D10904" t="s">
        <v>314</v>
      </c>
      <c r="F10904" t="s">
        <v>2718</v>
      </c>
      <c r="G10904" t="s">
        <v>303</v>
      </c>
      <c r="H10904">
        <v>0.01</v>
      </c>
      <c r="I10904" t="s">
        <v>254</v>
      </c>
      <c r="J10904" t="s">
        <v>242</v>
      </c>
      <c r="K10904" t="s">
        <v>243</v>
      </c>
      <c r="L10904" t="s">
        <v>244</v>
      </c>
      <c r="M10904">
        <v>0</v>
      </c>
      <c r="N10904">
        <v>0.01</v>
      </c>
      <c r="O10904" t="s">
        <v>569</v>
      </c>
      <c r="P10904" t="s">
        <v>4895</v>
      </c>
      <c r="Q10904" t="s">
        <v>318</v>
      </c>
      <c r="R10904" t="s">
        <v>2994</v>
      </c>
      <c r="S10904" t="s">
        <v>249</v>
      </c>
      <c r="T10904" t="b">
        <v>0</v>
      </c>
    </row>
    <row r="10905" spans="1:20" x14ac:dyDescent="0.25">
      <c r="A10905" t="s">
        <v>236</v>
      </c>
      <c r="B10905" t="s">
        <v>236</v>
      </c>
      <c r="C10905" t="s">
        <v>237</v>
      </c>
      <c r="D10905" t="s">
        <v>509</v>
      </c>
      <c r="F10905" t="s">
        <v>1819</v>
      </c>
      <c r="G10905" t="s">
        <v>2391</v>
      </c>
      <c r="H10905">
        <v>3.6000000000000002E-4</v>
      </c>
      <c r="I10905" t="s">
        <v>254</v>
      </c>
      <c r="J10905" t="s">
        <v>242</v>
      </c>
      <c r="K10905" t="s">
        <v>243</v>
      </c>
      <c r="L10905" t="s">
        <v>244</v>
      </c>
      <c r="M10905">
        <v>0</v>
      </c>
      <c r="N10905">
        <v>3.6000000000000002E-4</v>
      </c>
      <c r="O10905" t="s">
        <v>365</v>
      </c>
      <c r="P10905" t="s">
        <v>2392</v>
      </c>
      <c r="Q10905" t="s">
        <v>512</v>
      </c>
      <c r="R10905" t="s">
        <v>2565</v>
      </c>
      <c r="S10905" t="s">
        <v>249</v>
      </c>
      <c r="T10905" t="b">
        <v>0</v>
      </c>
    </row>
    <row r="10906" spans="1:20" x14ac:dyDescent="0.25">
      <c r="A10906" t="s">
        <v>259</v>
      </c>
      <c r="B10906" t="s">
        <v>382</v>
      </c>
      <c r="C10906" t="s">
        <v>237</v>
      </c>
      <c r="D10906" t="s">
        <v>2597</v>
      </c>
      <c r="E10906" t="s">
        <v>1048</v>
      </c>
      <c r="F10906" t="s">
        <v>5090</v>
      </c>
      <c r="G10906" t="s">
        <v>5090</v>
      </c>
      <c r="H10906">
        <v>0.6</v>
      </c>
      <c r="I10906" t="s">
        <v>265</v>
      </c>
      <c r="J10906" t="s">
        <v>242</v>
      </c>
      <c r="K10906" t="s">
        <v>243</v>
      </c>
      <c r="L10906" t="s">
        <v>244</v>
      </c>
      <c r="M10906">
        <v>0</v>
      </c>
      <c r="N10906">
        <v>0.6</v>
      </c>
      <c r="O10906" t="s">
        <v>2600</v>
      </c>
      <c r="P10906" t="s">
        <v>18832</v>
      </c>
      <c r="Q10906" t="s">
        <v>2602</v>
      </c>
      <c r="R10906" t="s">
        <v>18833</v>
      </c>
      <c r="S10906" t="s">
        <v>390</v>
      </c>
      <c r="T10906" t="b">
        <v>1</v>
      </c>
    </row>
    <row r="10907" spans="1:20" x14ac:dyDescent="0.25">
      <c r="A10907" t="s">
        <v>259</v>
      </c>
      <c r="B10907" t="s">
        <v>382</v>
      </c>
      <c r="C10907" t="s">
        <v>294</v>
      </c>
      <c r="D10907" t="s">
        <v>2597</v>
      </c>
      <c r="E10907" t="s">
        <v>1048</v>
      </c>
      <c r="F10907" t="s">
        <v>5090</v>
      </c>
      <c r="G10907" t="s">
        <v>5090</v>
      </c>
      <c r="H10907">
        <v>0.4</v>
      </c>
      <c r="I10907" t="s">
        <v>265</v>
      </c>
      <c r="J10907" t="s">
        <v>242</v>
      </c>
      <c r="K10907" t="s">
        <v>243</v>
      </c>
      <c r="L10907" t="s">
        <v>244</v>
      </c>
      <c r="M10907">
        <v>0</v>
      </c>
      <c r="N10907">
        <v>0.4</v>
      </c>
      <c r="O10907" t="s">
        <v>2600</v>
      </c>
      <c r="P10907" t="s">
        <v>18832</v>
      </c>
      <c r="Q10907" t="s">
        <v>2602</v>
      </c>
      <c r="R10907" t="s">
        <v>18833</v>
      </c>
      <c r="S10907" t="s">
        <v>390</v>
      </c>
      <c r="T10907" t="b">
        <v>1</v>
      </c>
    </row>
    <row r="10908" spans="1:20" x14ac:dyDescent="0.25">
      <c r="A10908" t="s">
        <v>259</v>
      </c>
      <c r="B10908" t="s">
        <v>260</v>
      </c>
      <c r="C10908" t="s">
        <v>237</v>
      </c>
      <c r="D10908" t="s">
        <v>1323</v>
      </c>
      <c r="E10908" t="s">
        <v>5552</v>
      </c>
      <c r="F10908" t="s">
        <v>13914</v>
      </c>
      <c r="G10908" t="s">
        <v>13915</v>
      </c>
      <c r="H10908">
        <v>9.9021999999999999E-2</v>
      </c>
      <c r="I10908" t="s">
        <v>265</v>
      </c>
      <c r="J10908" t="s">
        <v>242</v>
      </c>
      <c r="K10908" t="s">
        <v>243</v>
      </c>
      <c r="L10908" t="s">
        <v>244</v>
      </c>
      <c r="M10908">
        <v>0</v>
      </c>
      <c r="N10908">
        <v>9.9021999999999999E-2</v>
      </c>
      <c r="O10908" t="s">
        <v>372</v>
      </c>
      <c r="P10908" t="s">
        <v>18834</v>
      </c>
      <c r="Q10908" t="s">
        <v>1328</v>
      </c>
      <c r="R10908" t="s">
        <v>18835</v>
      </c>
      <c r="S10908" t="s">
        <v>270</v>
      </c>
      <c r="T10908" t="b">
        <v>1</v>
      </c>
    </row>
    <row r="10909" spans="1:20" x14ac:dyDescent="0.25">
      <c r="A10909" t="s">
        <v>259</v>
      </c>
      <c r="B10909" t="s">
        <v>260</v>
      </c>
      <c r="C10909" t="s">
        <v>237</v>
      </c>
      <c r="D10909" t="s">
        <v>677</v>
      </c>
      <c r="E10909" t="s">
        <v>3316</v>
      </c>
      <c r="F10909" t="s">
        <v>6002</v>
      </c>
      <c r="G10909" t="s">
        <v>6002</v>
      </c>
      <c r="H10909">
        <v>6.976</v>
      </c>
      <c r="I10909" t="s">
        <v>265</v>
      </c>
      <c r="J10909" t="s">
        <v>242</v>
      </c>
      <c r="K10909" t="s">
        <v>243</v>
      </c>
      <c r="L10909" t="s">
        <v>244</v>
      </c>
      <c r="M10909">
        <v>0</v>
      </c>
      <c r="N10909">
        <v>6.976</v>
      </c>
      <c r="O10909" t="s">
        <v>324</v>
      </c>
      <c r="P10909" t="s">
        <v>18570</v>
      </c>
      <c r="Q10909" t="s">
        <v>681</v>
      </c>
      <c r="R10909" t="s">
        <v>18836</v>
      </c>
      <c r="S10909" t="s">
        <v>270</v>
      </c>
      <c r="T10909" t="b">
        <v>0</v>
      </c>
    </row>
    <row r="10910" spans="1:20" x14ac:dyDescent="0.25">
      <c r="A10910" t="s">
        <v>259</v>
      </c>
      <c r="B10910" t="s">
        <v>260</v>
      </c>
      <c r="C10910" t="s">
        <v>294</v>
      </c>
      <c r="D10910" t="s">
        <v>677</v>
      </c>
      <c r="E10910" t="s">
        <v>3316</v>
      </c>
      <c r="F10910" t="s">
        <v>6002</v>
      </c>
      <c r="G10910" t="s">
        <v>6002</v>
      </c>
      <c r="H10910">
        <v>4.032</v>
      </c>
      <c r="I10910" t="s">
        <v>265</v>
      </c>
      <c r="J10910" t="s">
        <v>242</v>
      </c>
      <c r="K10910" t="s">
        <v>243</v>
      </c>
      <c r="L10910" t="s">
        <v>244</v>
      </c>
      <c r="M10910">
        <v>0</v>
      </c>
      <c r="N10910">
        <v>4.032</v>
      </c>
      <c r="O10910" t="s">
        <v>324</v>
      </c>
      <c r="P10910" t="s">
        <v>18570</v>
      </c>
      <c r="Q10910" t="s">
        <v>681</v>
      </c>
      <c r="R10910" t="s">
        <v>18836</v>
      </c>
      <c r="S10910" t="s">
        <v>270</v>
      </c>
      <c r="T10910" t="b">
        <v>0</v>
      </c>
    </row>
    <row r="10911" spans="1:20" x14ac:dyDescent="0.25">
      <c r="A10911" t="s">
        <v>259</v>
      </c>
      <c r="B10911" t="s">
        <v>260</v>
      </c>
      <c r="C10911" t="s">
        <v>237</v>
      </c>
      <c r="D10911" t="s">
        <v>3088</v>
      </c>
      <c r="E10911" t="s">
        <v>7304</v>
      </c>
      <c r="F10911" t="s">
        <v>9356</v>
      </c>
      <c r="G10911" t="s">
        <v>9357</v>
      </c>
      <c r="H10911">
        <v>0.69099999999999995</v>
      </c>
      <c r="I10911" t="s">
        <v>265</v>
      </c>
      <c r="J10911" t="s">
        <v>242</v>
      </c>
      <c r="K10911" t="s">
        <v>243</v>
      </c>
      <c r="L10911" t="s">
        <v>244</v>
      </c>
      <c r="M10911">
        <v>0</v>
      </c>
      <c r="N10911">
        <v>0.69099999999999995</v>
      </c>
      <c r="O10911" t="s">
        <v>324</v>
      </c>
      <c r="P10911" t="s">
        <v>18837</v>
      </c>
      <c r="Q10911" t="s">
        <v>3092</v>
      </c>
      <c r="R10911" t="s">
        <v>18838</v>
      </c>
      <c r="S10911" t="s">
        <v>270</v>
      </c>
      <c r="T10911" t="b">
        <v>1</v>
      </c>
    </row>
    <row r="10912" spans="1:20" x14ac:dyDescent="0.25">
      <c r="A10912" t="s">
        <v>259</v>
      </c>
      <c r="B10912" t="s">
        <v>260</v>
      </c>
      <c r="C10912" t="s">
        <v>237</v>
      </c>
      <c r="D10912" t="s">
        <v>746</v>
      </c>
      <c r="E10912" t="s">
        <v>3292</v>
      </c>
      <c r="F10912" t="s">
        <v>16820</v>
      </c>
      <c r="G10912" t="s">
        <v>16821</v>
      </c>
      <c r="H10912">
        <v>7.7000000000000002E-3</v>
      </c>
      <c r="I10912" t="s">
        <v>265</v>
      </c>
      <c r="J10912" t="s">
        <v>242</v>
      </c>
      <c r="K10912" t="s">
        <v>243</v>
      </c>
      <c r="L10912" t="s">
        <v>244</v>
      </c>
      <c r="M10912">
        <v>0</v>
      </c>
      <c r="N10912">
        <v>7.7000000000000002E-3</v>
      </c>
      <c r="O10912" t="s">
        <v>446</v>
      </c>
      <c r="P10912" t="s">
        <v>18839</v>
      </c>
      <c r="Q10912" t="s">
        <v>751</v>
      </c>
      <c r="R10912" t="s">
        <v>18840</v>
      </c>
      <c r="S10912" t="s">
        <v>270</v>
      </c>
      <c r="T10912" t="b">
        <v>1</v>
      </c>
    </row>
    <row r="10913" spans="1:20" x14ac:dyDescent="0.25">
      <c r="A10913" t="s">
        <v>259</v>
      </c>
      <c r="B10913" t="s">
        <v>260</v>
      </c>
      <c r="C10913" t="s">
        <v>237</v>
      </c>
      <c r="D10913" t="s">
        <v>943</v>
      </c>
      <c r="E10913" t="s">
        <v>4287</v>
      </c>
      <c r="F10913" t="s">
        <v>12934</v>
      </c>
      <c r="G10913" t="s">
        <v>12934</v>
      </c>
      <c r="H10913">
        <v>0.436</v>
      </c>
      <c r="I10913" t="s">
        <v>265</v>
      </c>
      <c r="J10913" t="s">
        <v>242</v>
      </c>
      <c r="K10913" t="s">
        <v>243</v>
      </c>
      <c r="L10913" t="s">
        <v>244</v>
      </c>
      <c r="M10913">
        <v>0</v>
      </c>
      <c r="N10913">
        <v>0.436</v>
      </c>
      <c r="O10913" t="s">
        <v>324</v>
      </c>
      <c r="P10913" t="s">
        <v>2891</v>
      </c>
      <c r="Q10913" t="s">
        <v>947</v>
      </c>
      <c r="R10913" t="s">
        <v>18841</v>
      </c>
      <c r="S10913" t="s">
        <v>270</v>
      </c>
      <c r="T10913" t="b">
        <v>0</v>
      </c>
    </row>
    <row r="10914" spans="1:20" x14ac:dyDescent="0.25">
      <c r="A10914" t="s">
        <v>259</v>
      </c>
      <c r="B10914" t="s">
        <v>260</v>
      </c>
      <c r="C10914" t="s">
        <v>294</v>
      </c>
      <c r="D10914" t="s">
        <v>943</v>
      </c>
      <c r="E10914" t="s">
        <v>4287</v>
      </c>
      <c r="F10914" t="s">
        <v>12934</v>
      </c>
      <c r="G10914" t="s">
        <v>12934</v>
      </c>
      <c r="H10914">
        <v>0.252</v>
      </c>
      <c r="I10914" t="s">
        <v>265</v>
      </c>
      <c r="J10914" t="s">
        <v>242</v>
      </c>
      <c r="K10914" t="s">
        <v>243</v>
      </c>
      <c r="L10914" t="s">
        <v>244</v>
      </c>
      <c r="M10914">
        <v>0</v>
      </c>
      <c r="N10914">
        <v>0.252</v>
      </c>
      <c r="O10914" t="s">
        <v>324</v>
      </c>
      <c r="P10914" t="s">
        <v>2891</v>
      </c>
      <c r="Q10914" t="s">
        <v>947</v>
      </c>
      <c r="R10914" t="s">
        <v>18841</v>
      </c>
      <c r="S10914" t="s">
        <v>270</v>
      </c>
      <c r="T10914" t="b">
        <v>0</v>
      </c>
    </row>
    <row r="10915" spans="1:20" x14ac:dyDescent="0.25">
      <c r="A10915" t="s">
        <v>236</v>
      </c>
      <c r="B10915" t="s">
        <v>236</v>
      </c>
      <c r="C10915" t="s">
        <v>237</v>
      </c>
      <c r="D10915" t="s">
        <v>566</v>
      </c>
      <c r="F10915" t="s">
        <v>484</v>
      </c>
      <c r="G10915" t="s">
        <v>303</v>
      </c>
      <c r="H10915">
        <v>1.2999999999999999E-2</v>
      </c>
      <c r="I10915" t="s">
        <v>254</v>
      </c>
      <c r="J10915" t="s">
        <v>242</v>
      </c>
      <c r="K10915" t="s">
        <v>243</v>
      </c>
      <c r="L10915" t="s">
        <v>244</v>
      </c>
      <c r="M10915">
        <v>0</v>
      </c>
      <c r="N10915">
        <v>1.2999999999999999E-2</v>
      </c>
      <c r="O10915" t="s">
        <v>569</v>
      </c>
      <c r="P10915" t="s">
        <v>3645</v>
      </c>
      <c r="Q10915" t="s">
        <v>571</v>
      </c>
      <c r="R10915" t="s">
        <v>626</v>
      </c>
      <c r="S10915" t="s">
        <v>249</v>
      </c>
      <c r="T10915" t="b">
        <v>0</v>
      </c>
    </row>
    <row r="10916" spans="1:20" x14ac:dyDescent="0.25">
      <c r="A10916" t="s">
        <v>259</v>
      </c>
      <c r="B10916" t="s">
        <v>260</v>
      </c>
      <c r="C10916" t="s">
        <v>237</v>
      </c>
      <c r="D10916" t="s">
        <v>2420</v>
      </c>
      <c r="E10916" t="s">
        <v>1332</v>
      </c>
      <c r="F10916" t="s">
        <v>9360</v>
      </c>
      <c r="G10916" t="s">
        <v>9360</v>
      </c>
      <c r="H10916">
        <v>4.2999999999999997E-2</v>
      </c>
      <c r="I10916" t="s">
        <v>265</v>
      </c>
      <c r="J10916" t="s">
        <v>242</v>
      </c>
      <c r="K10916" t="s">
        <v>243</v>
      </c>
      <c r="L10916" t="s">
        <v>244</v>
      </c>
      <c r="M10916">
        <v>0</v>
      </c>
      <c r="N10916">
        <v>4.2999999999999997E-2</v>
      </c>
      <c r="O10916" t="s">
        <v>245</v>
      </c>
      <c r="P10916" t="s">
        <v>18842</v>
      </c>
      <c r="Q10916" t="s">
        <v>2424</v>
      </c>
      <c r="R10916" t="s">
        <v>18843</v>
      </c>
      <c r="S10916" t="s">
        <v>270</v>
      </c>
      <c r="T10916" t="b">
        <v>1</v>
      </c>
    </row>
    <row r="10917" spans="1:20" x14ac:dyDescent="0.25">
      <c r="A10917" t="s">
        <v>259</v>
      </c>
      <c r="B10917" t="s">
        <v>260</v>
      </c>
      <c r="C10917" t="s">
        <v>237</v>
      </c>
      <c r="D10917" t="s">
        <v>18844</v>
      </c>
      <c r="E10917" t="s">
        <v>18845</v>
      </c>
      <c r="F10917" t="s">
        <v>18845</v>
      </c>
      <c r="G10917" t="s">
        <v>18845</v>
      </c>
      <c r="H10917">
        <v>7.6079999999999997</v>
      </c>
      <c r="I10917" t="s">
        <v>265</v>
      </c>
      <c r="J10917" t="s">
        <v>242</v>
      </c>
      <c r="K10917" t="s">
        <v>243</v>
      </c>
      <c r="L10917" t="s">
        <v>244</v>
      </c>
      <c r="M10917">
        <v>0</v>
      </c>
      <c r="N10917">
        <v>7.6079999999999997</v>
      </c>
      <c r="O10917" t="s">
        <v>266</v>
      </c>
      <c r="P10917" t="s">
        <v>18846</v>
      </c>
      <c r="Q10917" t="s">
        <v>18847</v>
      </c>
      <c r="R10917" t="s">
        <v>18848</v>
      </c>
      <c r="S10917" t="s">
        <v>270</v>
      </c>
      <c r="T10917" t="b">
        <v>1</v>
      </c>
    </row>
    <row r="10918" spans="1:20" x14ac:dyDescent="0.25">
      <c r="A10918" t="s">
        <v>259</v>
      </c>
      <c r="B10918" t="s">
        <v>260</v>
      </c>
      <c r="C10918" t="s">
        <v>336</v>
      </c>
      <c r="D10918" t="s">
        <v>18844</v>
      </c>
      <c r="E10918" t="s">
        <v>18845</v>
      </c>
      <c r="F10918" t="s">
        <v>18845</v>
      </c>
      <c r="G10918" t="s">
        <v>18845</v>
      </c>
      <c r="H10918">
        <v>53320</v>
      </c>
      <c r="I10918" t="s">
        <v>265</v>
      </c>
      <c r="J10918" t="s">
        <v>242</v>
      </c>
      <c r="K10918" t="s">
        <v>243</v>
      </c>
      <c r="L10918" t="s">
        <v>244</v>
      </c>
      <c r="M10918">
        <v>0</v>
      </c>
      <c r="N10918">
        <v>53320</v>
      </c>
      <c r="O10918" t="s">
        <v>266</v>
      </c>
      <c r="P10918" t="s">
        <v>18846</v>
      </c>
      <c r="Q10918" t="s">
        <v>18847</v>
      </c>
      <c r="R10918" t="s">
        <v>18849</v>
      </c>
      <c r="S10918" t="s">
        <v>270</v>
      </c>
      <c r="T10918" t="b">
        <v>1</v>
      </c>
    </row>
    <row r="10919" spans="1:20" x14ac:dyDescent="0.25">
      <c r="A10919" t="s">
        <v>259</v>
      </c>
      <c r="B10919" t="s">
        <v>260</v>
      </c>
      <c r="C10919" t="s">
        <v>336</v>
      </c>
      <c r="D10919" t="s">
        <v>18844</v>
      </c>
      <c r="E10919" t="s">
        <v>18845</v>
      </c>
      <c r="F10919" t="s">
        <v>18845</v>
      </c>
      <c r="G10919" t="s">
        <v>18845</v>
      </c>
      <c r="H10919">
        <v>119971</v>
      </c>
      <c r="I10919" t="s">
        <v>265</v>
      </c>
      <c r="J10919" t="s">
        <v>242</v>
      </c>
      <c r="K10919" t="s">
        <v>243</v>
      </c>
      <c r="L10919" t="s">
        <v>244</v>
      </c>
      <c r="M10919">
        <v>0</v>
      </c>
      <c r="N10919">
        <v>119971</v>
      </c>
      <c r="O10919" t="s">
        <v>266</v>
      </c>
      <c r="P10919" t="s">
        <v>18846</v>
      </c>
      <c r="Q10919" t="s">
        <v>18847</v>
      </c>
      <c r="R10919" t="s">
        <v>18850</v>
      </c>
      <c r="S10919" t="s">
        <v>270</v>
      </c>
      <c r="T10919" t="b">
        <v>1</v>
      </c>
    </row>
    <row r="10920" spans="1:20" x14ac:dyDescent="0.25">
      <c r="A10920" t="s">
        <v>259</v>
      </c>
      <c r="B10920" t="s">
        <v>260</v>
      </c>
      <c r="C10920" t="s">
        <v>237</v>
      </c>
      <c r="D10920" t="s">
        <v>627</v>
      </c>
      <c r="E10920" t="s">
        <v>6207</v>
      </c>
      <c r="F10920" t="s">
        <v>6208</v>
      </c>
      <c r="G10920" t="s">
        <v>6208</v>
      </c>
      <c r="H10920">
        <v>0.28799999999999998</v>
      </c>
      <c r="I10920" t="s">
        <v>265</v>
      </c>
      <c r="J10920" t="s">
        <v>242</v>
      </c>
      <c r="K10920" t="s">
        <v>243</v>
      </c>
      <c r="L10920" t="s">
        <v>244</v>
      </c>
      <c r="M10920">
        <v>0</v>
      </c>
      <c r="N10920">
        <v>0.28799999999999998</v>
      </c>
      <c r="O10920" t="s">
        <v>324</v>
      </c>
      <c r="P10920" t="s">
        <v>13323</v>
      </c>
      <c r="Q10920" t="s">
        <v>631</v>
      </c>
      <c r="R10920" t="s">
        <v>18851</v>
      </c>
      <c r="S10920" t="s">
        <v>270</v>
      </c>
      <c r="T10920" t="b">
        <v>1</v>
      </c>
    </row>
    <row r="10921" spans="1:20" x14ac:dyDescent="0.25">
      <c r="A10921" t="s">
        <v>259</v>
      </c>
      <c r="B10921" t="s">
        <v>260</v>
      </c>
      <c r="C10921" t="s">
        <v>336</v>
      </c>
      <c r="D10921" t="s">
        <v>627</v>
      </c>
      <c r="E10921" t="s">
        <v>6207</v>
      </c>
      <c r="F10921" t="s">
        <v>6208</v>
      </c>
      <c r="G10921" t="s">
        <v>6208</v>
      </c>
      <c r="H10921">
        <v>1488</v>
      </c>
      <c r="I10921" t="s">
        <v>265</v>
      </c>
      <c r="J10921" t="s">
        <v>242</v>
      </c>
      <c r="K10921" t="s">
        <v>243</v>
      </c>
      <c r="L10921" t="s">
        <v>244</v>
      </c>
      <c r="M10921">
        <v>0</v>
      </c>
      <c r="N10921">
        <v>1488</v>
      </c>
      <c r="O10921" t="s">
        <v>324</v>
      </c>
      <c r="P10921" t="s">
        <v>13323</v>
      </c>
      <c r="Q10921" t="s">
        <v>631</v>
      </c>
      <c r="R10921" t="s">
        <v>18852</v>
      </c>
      <c r="S10921" t="s">
        <v>270</v>
      </c>
      <c r="T10921" t="b">
        <v>1</v>
      </c>
    </row>
    <row r="10922" spans="1:20" x14ac:dyDescent="0.25">
      <c r="A10922" t="s">
        <v>259</v>
      </c>
      <c r="B10922" t="s">
        <v>260</v>
      </c>
      <c r="C10922" t="s">
        <v>336</v>
      </c>
      <c r="D10922" t="s">
        <v>627</v>
      </c>
      <c r="E10922" t="s">
        <v>6207</v>
      </c>
      <c r="F10922" t="s">
        <v>6208</v>
      </c>
      <c r="G10922" t="s">
        <v>6208</v>
      </c>
      <c r="H10922">
        <v>2876</v>
      </c>
      <c r="I10922" t="s">
        <v>265</v>
      </c>
      <c r="J10922" t="s">
        <v>242</v>
      </c>
      <c r="K10922" t="s">
        <v>243</v>
      </c>
      <c r="L10922" t="s">
        <v>244</v>
      </c>
      <c r="M10922">
        <v>0</v>
      </c>
      <c r="N10922">
        <v>2876</v>
      </c>
      <c r="O10922" t="s">
        <v>324</v>
      </c>
      <c r="P10922" t="s">
        <v>13323</v>
      </c>
      <c r="Q10922" t="s">
        <v>631</v>
      </c>
      <c r="R10922" t="s">
        <v>18853</v>
      </c>
      <c r="S10922" t="s">
        <v>270</v>
      </c>
      <c r="T10922" t="b">
        <v>1</v>
      </c>
    </row>
    <row r="10923" spans="1:20" x14ac:dyDescent="0.25">
      <c r="A10923" t="s">
        <v>259</v>
      </c>
      <c r="B10923" t="s">
        <v>260</v>
      </c>
      <c r="C10923" t="s">
        <v>237</v>
      </c>
      <c r="D10923" t="s">
        <v>280</v>
      </c>
      <c r="E10923" t="s">
        <v>413</v>
      </c>
      <c r="F10923" t="s">
        <v>3138</v>
      </c>
      <c r="G10923" t="s">
        <v>3138</v>
      </c>
      <c r="H10923">
        <v>2.0960000000000001</v>
      </c>
      <c r="I10923" t="s">
        <v>265</v>
      </c>
      <c r="J10923" t="s">
        <v>242</v>
      </c>
      <c r="K10923" t="s">
        <v>243</v>
      </c>
      <c r="L10923" t="s">
        <v>244</v>
      </c>
      <c r="M10923">
        <v>0</v>
      </c>
      <c r="N10923">
        <v>2.0960000000000001</v>
      </c>
      <c r="O10923" t="s">
        <v>331</v>
      </c>
      <c r="P10923" t="s">
        <v>18854</v>
      </c>
      <c r="Q10923" t="s">
        <v>285</v>
      </c>
      <c r="R10923" t="s">
        <v>18855</v>
      </c>
      <c r="S10923" t="s">
        <v>270</v>
      </c>
      <c r="T10923" t="b">
        <v>1</v>
      </c>
    </row>
    <row r="10924" spans="1:20" x14ac:dyDescent="0.25">
      <c r="A10924" t="s">
        <v>259</v>
      </c>
      <c r="B10924" t="s">
        <v>260</v>
      </c>
      <c r="C10924" t="s">
        <v>336</v>
      </c>
      <c r="D10924" t="s">
        <v>280</v>
      </c>
      <c r="E10924" t="s">
        <v>413</v>
      </c>
      <c r="F10924" t="s">
        <v>3138</v>
      </c>
      <c r="G10924" t="s">
        <v>3138</v>
      </c>
      <c r="H10924">
        <v>10833</v>
      </c>
      <c r="I10924" t="s">
        <v>265</v>
      </c>
      <c r="J10924" t="s">
        <v>242</v>
      </c>
      <c r="K10924" t="s">
        <v>243</v>
      </c>
      <c r="L10924" t="s">
        <v>244</v>
      </c>
      <c r="M10924">
        <v>0</v>
      </c>
      <c r="N10924">
        <v>10833</v>
      </c>
      <c r="O10924" t="s">
        <v>324</v>
      </c>
      <c r="P10924" t="s">
        <v>18854</v>
      </c>
      <c r="Q10924" t="s">
        <v>285</v>
      </c>
      <c r="R10924" t="s">
        <v>18856</v>
      </c>
      <c r="S10924" t="s">
        <v>270</v>
      </c>
      <c r="T10924" t="b">
        <v>1</v>
      </c>
    </row>
    <row r="10925" spans="1:20" x14ac:dyDescent="0.25">
      <c r="A10925" t="s">
        <v>259</v>
      </c>
      <c r="B10925" t="s">
        <v>260</v>
      </c>
      <c r="C10925" t="s">
        <v>336</v>
      </c>
      <c r="D10925" t="s">
        <v>280</v>
      </c>
      <c r="E10925" t="s">
        <v>413</v>
      </c>
      <c r="F10925" t="s">
        <v>3138</v>
      </c>
      <c r="G10925" t="s">
        <v>3138</v>
      </c>
      <c r="H10925">
        <v>20931</v>
      </c>
      <c r="I10925" t="s">
        <v>265</v>
      </c>
      <c r="J10925" t="s">
        <v>242</v>
      </c>
      <c r="K10925" t="s">
        <v>243</v>
      </c>
      <c r="L10925" t="s">
        <v>244</v>
      </c>
      <c r="M10925">
        <v>0</v>
      </c>
      <c r="N10925">
        <v>20931</v>
      </c>
      <c r="O10925" t="s">
        <v>324</v>
      </c>
      <c r="P10925" t="s">
        <v>18854</v>
      </c>
      <c r="Q10925" t="s">
        <v>285</v>
      </c>
      <c r="R10925" t="s">
        <v>18857</v>
      </c>
      <c r="S10925" t="s">
        <v>270</v>
      </c>
      <c r="T10925" t="b">
        <v>1</v>
      </c>
    </row>
    <row r="10926" spans="1:20" x14ac:dyDescent="0.25">
      <c r="A10926" t="s">
        <v>259</v>
      </c>
      <c r="B10926" t="s">
        <v>1086</v>
      </c>
      <c r="C10926" t="s">
        <v>237</v>
      </c>
      <c r="D10926" t="s">
        <v>5031</v>
      </c>
      <c r="E10926" t="s">
        <v>18858</v>
      </c>
      <c r="F10926" t="s">
        <v>18859</v>
      </c>
      <c r="G10926" t="s">
        <v>18860</v>
      </c>
      <c r="H10926">
        <v>9.2050000000000001</v>
      </c>
      <c r="I10926" t="s">
        <v>265</v>
      </c>
      <c r="J10926" t="s">
        <v>242</v>
      </c>
      <c r="K10926" t="s">
        <v>243</v>
      </c>
      <c r="L10926" t="s">
        <v>244</v>
      </c>
      <c r="M10926">
        <v>0</v>
      </c>
      <c r="N10926">
        <v>9.2050000000000001</v>
      </c>
      <c r="O10926" t="s">
        <v>486</v>
      </c>
      <c r="P10926" t="s">
        <v>18861</v>
      </c>
      <c r="Q10926" t="s">
        <v>5036</v>
      </c>
      <c r="R10926" t="s">
        <v>18862</v>
      </c>
      <c r="S10926" t="s">
        <v>1094</v>
      </c>
      <c r="T10926" t="b">
        <v>1</v>
      </c>
    </row>
    <row r="10927" spans="1:20" x14ac:dyDescent="0.25">
      <c r="A10927" t="s">
        <v>259</v>
      </c>
      <c r="B10927" t="s">
        <v>260</v>
      </c>
      <c r="C10927" t="s">
        <v>237</v>
      </c>
      <c r="D10927" t="s">
        <v>1953</v>
      </c>
      <c r="E10927" t="s">
        <v>329</v>
      </c>
      <c r="F10927" t="s">
        <v>13571</v>
      </c>
      <c r="G10927" t="s">
        <v>13571</v>
      </c>
      <c r="H10927">
        <v>8.4459999999999993E-2</v>
      </c>
      <c r="I10927" t="s">
        <v>265</v>
      </c>
      <c r="J10927" t="s">
        <v>242</v>
      </c>
      <c r="K10927" t="s">
        <v>243</v>
      </c>
      <c r="L10927" t="s">
        <v>244</v>
      </c>
      <c r="M10927">
        <v>0</v>
      </c>
      <c r="N10927">
        <v>8.4459999999999993E-2</v>
      </c>
      <c r="O10927" t="s">
        <v>372</v>
      </c>
      <c r="P10927" t="s">
        <v>18863</v>
      </c>
      <c r="Q10927" t="s">
        <v>1957</v>
      </c>
      <c r="R10927" t="s">
        <v>18864</v>
      </c>
      <c r="S10927" t="s">
        <v>270</v>
      </c>
      <c r="T10927" t="b">
        <v>1</v>
      </c>
    </row>
    <row r="10928" spans="1:20" x14ac:dyDescent="0.25">
      <c r="A10928" t="s">
        <v>259</v>
      </c>
      <c r="B10928" t="s">
        <v>260</v>
      </c>
      <c r="C10928" t="s">
        <v>294</v>
      </c>
      <c r="D10928" t="s">
        <v>1953</v>
      </c>
      <c r="E10928" t="s">
        <v>329</v>
      </c>
      <c r="F10928" t="s">
        <v>13571</v>
      </c>
      <c r="G10928" t="s">
        <v>13571</v>
      </c>
      <c r="H10928">
        <v>4.5199999999999997E-2</v>
      </c>
      <c r="I10928" t="s">
        <v>265</v>
      </c>
      <c r="J10928" t="s">
        <v>242</v>
      </c>
      <c r="K10928" t="s">
        <v>243</v>
      </c>
      <c r="L10928" t="s">
        <v>244</v>
      </c>
      <c r="M10928">
        <v>0</v>
      </c>
      <c r="N10928">
        <v>4.5199999999999997E-2</v>
      </c>
      <c r="O10928" t="s">
        <v>1258</v>
      </c>
      <c r="P10928" t="s">
        <v>18863</v>
      </c>
      <c r="Q10928" t="s">
        <v>1957</v>
      </c>
      <c r="R10928" t="s">
        <v>18864</v>
      </c>
      <c r="S10928" t="s">
        <v>270</v>
      </c>
      <c r="T10928" t="b">
        <v>1</v>
      </c>
    </row>
    <row r="10929" spans="1:20" x14ac:dyDescent="0.25">
      <c r="A10929" t="s">
        <v>259</v>
      </c>
      <c r="B10929" t="s">
        <v>260</v>
      </c>
      <c r="C10929" t="s">
        <v>237</v>
      </c>
      <c r="D10929" t="s">
        <v>5762</v>
      </c>
      <c r="E10929" t="s">
        <v>3027</v>
      </c>
      <c r="F10929" t="s">
        <v>3028</v>
      </c>
      <c r="G10929" t="s">
        <v>3028</v>
      </c>
      <c r="H10929">
        <v>1.8640000000000001</v>
      </c>
      <c r="I10929" t="s">
        <v>265</v>
      </c>
      <c r="J10929" t="s">
        <v>242</v>
      </c>
      <c r="K10929" t="s">
        <v>243</v>
      </c>
      <c r="L10929" t="s">
        <v>244</v>
      </c>
      <c r="M10929">
        <v>0</v>
      </c>
      <c r="N10929">
        <v>1.8640000000000001</v>
      </c>
      <c r="O10929" t="s">
        <v>927</v>
      </c>
      <c r="P10929" t="s">
        <v>18865</v>
      </c>
      <c r="Q10929" t="s">
        <v>5766</v>
      </c>
      <c r="R10929" t="s">
        <v>18866</v>
      </c>
      <c r="S10929" t="s">
        <v>270</v>
      </c>
      <c r="T10929" t="b">
        <v>1</v>
      </c>
    </row>
    <row r="10930" spans="1:20" x14ac:dyDescent="0.25">
      <c r="A10930" t="s">
        <v>259</v>
      </c>
      <c r="B10930" t="s">
        <v>260</v>
      </c>
      <c r="C10930" t="s">
        <v>336</v>
      </c>
      <c r="D10930" t="s">
        <v>5762</v>
      </c>
      <c r="E10930" t="s">
        <v>3027</v>
      </c>
      <c r="F10930" t="s">
        <v>3028</v>
      </c>
      <c r="G10930" t="s">
        <v>3028</v>
      </c>
      <c r="H10930">
        <v>10450</v>
      </c>
      <c r="I10930" t="s">
        <v>265</v>
      </c>
      <c r="J10930" t="s">
        <v>242</v>
      </c>
      <c r="K10930" t="s">
        <v>243</v>
      </c>
      <c r="L10930" t="s">
        <v>244</v>
      </c>
      <c r="M10930">
        <v>0</v>
      </c>
      <c r="N10930">
        <v>10450</v>
      </c>
      <c r="O10930" t="s">
        <v>6850</v>
      </c>
      <c r="P10930" t="s">
        <v>18865</v>
      </c>
      <c r="Q10930" t="s">
        <v>5766</v>
      </c>
      <c r="R10930" t="s">
        <v>18867</v>
      </c>
      <c r="S10930" t="s">
        <v>270</v>
      </c>
      <c r="T10930" t="b">
        <v>1</v>
      </c>
    </row>
    <row r="10931" spans="1:20" x14ac:dyDescent="0.25">
      <c r="A10931" t="s">
        <v>259</v>
      </c>
      <c r="B10931" t="s">
        <v>260</v>
      </c>
      <c r="C10931" t="s">
        <v>336</v>
      </c>
      <c r="D10931" t="s">
        <v>5762</v>
      </c>
      <c r="E10931" t="s">
        <v>3027</v>
      </c>
      <c r="F10931" t="s">
        <v>3028</v>
      </c>
      <c r="G10931" t="s">
        <v>3028</v>
      </c>
      <c r="H10931">
        <v>21554</v>
      </c>
      <c r="I10931" t="s">
        <v>265</v>
      </c>
      <c r="J10931" t="s">
        <v>242</v>
      </c>
      <c r="K10931" t="s">
        <v>243</v>
      </c>
      <c r="L10931" t="s">
        <v>244</v>
      </c>
      <c r="M10931">
        <v>0</v>
      </c>
      <c r="N10931">
        <v>21554</v>
      </c>
      <c r="O10931" t="s">
        <v>6850</v>
      </c>
      <c r="P10931" t="s">
        <v>18865</v>
      </c>
      <c r="Q10931" t="s">
        <v>5766</v>
      </c>
      <c r="R10931" t="s">
        <v>18868</v>
      </c>
      <c r="S10931" t="s">
        <v>270</v>
      </c>
      <c r="T10931" t="b">
        <v>1</v>
      </c>
    </row>
    <row r="10932" spans="1:20" x14ac:dyDescent="0.25">
      <c r="A10932" t="s">
        <v>259</v>
      </c>
      <c r="B10932" t="s">
        <v>260</v>
      </c>
      <c r="C10932" t="s">
        <v>237</v>
      </c>
      <c r="D10932" t="s">
        <v>643</v>
      </c>
      <c r="E10932" t="s">
        <v>1798</v>
      </c>
      <c r="F10932" t="s">
        <v>16786</v>
      </c>
      <c r="G10932" t="s">
        <v>16786</v>
      </c>
      <c r="H10932">
        <v>0.34140999999999999</v>
      </c>
      <c r="I10932" t="s">
        <v>265</v>
      </c>
      <c r="J10932" t="s">
        <v>242</v>
      </c>
      <c r="K10932" t="s">
        <v>243</v>
      </c>
      <c r="L10932" t="s">
        <v>244</v>
      </c>
      <c r="M10932">
        <v>0</v>
      </c>
      <c r="N10932">
        <v>0.34140999999999999</v>
      </c>
      <c r="O10932" t="s">
        <v>372</v>
      </c>
      <c r="P10932" t="s">
        <v>18869</v>
      </c>
      <c r="Q10932" t="s">
        <v>647</v>
      </c>
      <c r="R10932" t="s">
        <v>18870</v>
      </c>
      <c r="S10932" t="s">
        <v>270</v>
      </c>
      <c r="T10932" t="b">
        <v>1</v>
      </c>
    </row>
    <row r="10933" spans="1:20" x14ac:dyDescent="0.25">
      <c r="A10933" t="s">
        <v>259</v>
      </c>
      <c r="B10933" t="s">
        <v>260</v>
      </c>
      <c r="C10933" t="s">
        <v>237</v>
      </c>
      <c r="D10933" t="s">
        <v>2566</v>
      </c>
      <c r="E10933" t="s">
        <v>5520</v>
      </c>
      <c r="F10933" t="s">
        <v>6265</v>
      </c>
      <c r="G10933" t="s">
        <v>6265</v>
      </c>
      <c r="H10933">
        <v>0.20499999999999999</v>
      </c>
      <c r="I10933" t="s">
        <v>265</v>
      </c>
      <c r="J10933" t="s">
        <v>242</v>
      </c>
      <c r="K10933" t="s">
        <v>243</v>
      </c>
      <c r="L10933" t="s">
        <v>244</v>
      </c>
      <c r="M10933">
        <v>0</v>
      </c>
      <c r="N10933">
        <v>0.20499999999999999</v>
      </c>
      <c r="O10933" t="s">
        <v>324</v>
      </c>
      <c r="P10933" t="s">
        <v>18871</v>
      </c>
      <c r="Q10933" t="s">
        <v>2570</v>
      </c>
      <c r="R10933" t="s">
        <v>18872</v>
      </c>
      <c r="S10933" t="s">
        <v>270</v>
      </c>
      <c r="T10933" t="b">
        <v>1</v>
      </c>
    </row>
    <row r="10934" spans="1:20" x14ac:dyDescent="0.25">
      <c r="A10934" t="s">
        <v>259</v>
      </c>
      <c r="B10934" t="s">
        <v>260</v>
      </c>
      <c r="C10934" t="s">
        <v>294</v>
      </c>
      <c r="D10934" t="s">
        <v>2566</v>
      </c>
      <c r="E10934" t="s">
        <v>5520</v>
      </c>
      <c r="F10934" t="s">
        <v>6265</v>
      </c>
      <c r="G10934" t="s">
        <v>6265</v>
      </c>
      <c r="H10934">
        <v>0.113</v>
      </c>
      <c r="I10934" t="s">
        <v>265</v>
      </c>
      <c r="J10934" t="s">
        <v>242</v>
      </c>
      <c r="K10934" t="s">
        <v>243</v>
      </c>
      <c r="L10934" t="s">
        <v>244</v>
      </c>
      <c r="M10934">
        <v>0</v>
      </c>
      <c r="N10934">
        <v>0.113</v>
      </c>
      <c r="O10934" t="s">
        <v>324</v>
      </c>
      <c r="P10934" t="s">
        <v>18871</v>
      </c>
      <c r="Q10934" t="s">
        <v>2570</v>
      </c>
      <c r="R10934" t="s">
        <v>18872</v>
      </c>
      <c r="S10934" t="s">
        <v>270</v>
      </c>
      <c r="T10934" t="b">
        <v>1</v>
      </c>
    </row>
    <row r="10935" spans="1:20" x14ac:dyDescent="0.25">
      <c r="A10935" t="s">
        <v>259</v>
      </c>
      <c r="B10935" t="s">
        <v>260</v>
      </c>
      <c r="C10935" t="s">
        <v>237</v>
      </c>
      <c r="D10935" t="s">
        <v>2443</v>
      </c>
      <c r="E10935" t="s">
        <v>2444</v>
      </c>
      <c r="F10935" t="s">
        <v>13136</v>
      </c>
      <c r="G10935" t="s">
        <v>13137</v>
      </c>
      <c r="H10935">
        <v>1.9199999999999998E-2</v>
      </c>
      <c r="I10935" t="s">
        <v>265</v>
      </c>
      <c r="J10935" t="s">
        <v>242</v>
      </c>
      <c r="K10935" t="s">
        <v>243</v>
      </c>
      <c r="L10935" t="s">
        <v>244</v>
      </c>
      <c r="M10935">
        <v>0</v>
      </c>
      <c r="N10935">
        <v>1.9199999999999998E-2</v>
      </c>
      <c r="O10935" t="s">
        <v>324</v>
      </c>
      <c r="P10935" t="s">
        <v>18873</v>
      </c>
      <c r="Q10935" t="s">
        <v>2448</v>
      </c>
      <c r="R10935" t="s">
        <v>18874</v>
      </c>
      <c r="S10935" t="s">
        <v>270</v>
      </c>
      <c r="T10935" t="b">
        <v>1</v>
      </c>
    </row>
    <row r="10936" spans="1:20" x14ac:dyDescent="0.25">
      <c r="A10936" t="s">
        <v>259</v>
      </c>
      <c r="B10936" t="s">
        <v>260</v>
      </c>
      <c r="C10936" t="s">
        <v>237</v>
      </c>
      <c r="D10936" t="s">
        <v>862</v>
      </c>
      <c r="E10936" t="s">
        <v>4035</v>
      </c>
      <c r="F10936" t="s">
        <v>4035</v>
      </c>
      <c r="G10936" t="s">
        <v>10387</v>
      </c>
      <c r="H10936">
        <v>0.115</v>
      </c>
      <c r="I10936" t="s">
        <v>265</v>
      </c>
      <c r="J10936" t="s">
        <v>242</v>
      </c>
      <c r="K10936" t="s">
        <v>243</v>
      </c>
      <c r="L10936" t="s">
        <v>244</v>
      </c>
      <c r="M10936">
        <v>0</v>
      </c>
      <c r="N10936">
        <v>0.115</v>
      </c>
      <c r="O10936" t="s">
        <v>2901</v>
      </c>
      <c r="P10936" t="s">
        <v>18875</v>
      </c>
      <c r="Q10936" t="s">
        <v>867</v>
      </c>
      <c r="R10936" t="s">
        <v>18876</v>
      </c>
      <c r="S10936" t="s">
        <v>270</v>
      </c>
      <c r="T10936" t="b">
        <v>1</v>
      </c>
    </row>
    <row r="10937" spans="1:20" x14ac:dyDescent="0.25">
      <c r="A10937" t="s">
        <v>259</v>
      </c>
      <c r="B10937" t="s">
        <v>260</v>
      </c>
      <c r="C10937" t="s">
        <v>336</v>
      </c>
      <c r="D10937" t="s">
        <v>862</v>
      </c>
      <c r="E10937" t="s">
        <v>4035</v>
      </c>
      <c r="F10937" t="s">
        <v>4035</v>
      </c>
      <c r="G10937" t="s">
        <v>10387</v>
      </c>
      <c r="H10937">
        <v>595</v>
      </c>
      <c r="I10937" t="s">
        <v>265</v>
      </c>
      <c r="J10937" t="s">
        <v>242</v>
      </c>
      <c r="K10937" t="s">
        <v>243</v>
      </c>
      <c r="L10937" t="s">
        <v>244</v>
      </c>
      <c r="M10937">
        <v>0</v>
      </c>
      <c r="N10937">
        <v>595</v>
      </c>
      <c r="O10937" t="s">
        <v>2901</v>
      </c>
      <c r="P10937" t="s">
        <v>18875</v>
      </c>
      <c r="Q10937" t="s">
        <v>867</v>
      </c>
      <c r="R10937" t="s">
        <v>18877</v>
      </c>
      <c r="S10937" t="s">
        <v>270</v>
      </c>
      <c r="T10937" t="b">
        <v>1</v>
      </c>
    </row>
    <row r="10938" spans="1:20" x14ac:dyDescent="0.25">
      <c r="A10938" t="s">
        <v>259</v>
      </c>
      <c r="B10938" t="s">
        <v>260</v>
      </c>
      <c r="C10938" t="s">
        <v>336</v>
      </c>
      <c r="D10938" t="s">
        <v>862</v>
      </c>
      <c r="E10938" t="s">
        <v>4035</v>
      </c>
      <c r="F10938" t="s">
        <v>4035</v>
      </c>
      <c r="G10938" t="s">
        <v>10387</v>
      </c>
      <c r="H10938">
        <v>1150</v>
      </c>
      <c r="I10938" t="s">
        <v>265</v>
      </c>
      <c r="J10938" t="s">
        <v>242</v>
      </c>
      <c r="K10938" t="s">
        <v>243</v>
      </c>
      <c r="L10938" t="s">
        <v>244</v>
      </c>
      <c r="M10938">
        <v>0</v>
      </c>
      <c r="N10938">
        <v>1150</v>
      </c>
      <c r="O10938" t="s">
        <v>2901</v>
      </c>
      <c r="P10938" t="s">
        <v>18875</v>
      </c>
      <c r="Q10938" t="s">
        <v>867</v>
      </c>
      <c r="R10938" t="s">
        <v>18878</v>
      </c>
      <c r="S10938" t="s">
        <v>270</v>
      </c>
      <c r="T10938" t="b">
        <v>1</v>
      </c>
    </row>
    <row r="10939" spans="1:20" x14ac:dyDescent="0.25">
      <c r="A10939" t="s">
        <v>259</v>
      </c>
      <c r="B10939" t="s">
        <v>260</v>
      </c>
      <c r="C10939" t="s">
        <v>237</v>
      </c>
      <c r="D10939" t="s">
        <v>8144</v>
      </c>
      <c r="E10939" t="s">
        <v>7769</v>
      </c>
      <c r="F10939" t="s">
        <v>12255</v>
      </c>
      <c r="G10939" t="s">
        <v>12255</v>
      </c>
      <c r="H10939">
        <v>0.67679999999999996</v>
      </c>
      <c r="I10939" t="s">
        <v>265</v>
      </c>
      <c r="J10939" t="s">
        <v>242</v>
      </c>
      <c r="K10939" t="s">
        <v>243</v>
      </c>
      <c r="L10939" t="s">
        <v>244</v>
      </c>
      <c r="M10939">
        <v>0</v>
      </c>
      <c r="N10939">
        <v>0.67679999999999996</v>
      </c>
      <c r="O10939" t="s">
        <v>298</v>
      </c>
      <c r="P10939" t="s">
        <v>18879</v>
      </c>
      <c r="Q10939" t="s">
        <v>8146</v>
      </c>
      <c r="R10939" t="s">
        <v>18880</v>
      </c>
      <c r="S10939" t="s">
        <v>270</v>
      </c>
      <c r="T10939" t="b">
        <v>1</v>
      </c>
    </row>
    <row r="10940" spans="1:20" x14ac:dyDescent="0.25">
      <c r="A10940" t="s">
        <v>259</v>
      </c>
      <c r="B10940" t="s">
        <v>260</v>
      </c>
      <c r="C10940" t="s">
        <v>294</v>
      </c>
      <c r="D10940" t="s">
        <v>8144</v>
      </c>
      <c r="E10940" t="s">
        <v>7769</v>
      </c>
      <c r="F10940" t="s">
        <v>12255</v>
      </c>
      <c r="G10940" t="s">
        <v>12255</v>
      </c>
      <c r="H10940">
        <v>0.45600000000000002</v>
      </c>
      <c r="I10940" t="s">
        <v>265</v>
      </c>
      <c r="J10940" t="s">
        <v>242</v>
      </c>
      <c r="K10940" t="s">
        <v>243</v>
      </c>
      <c r="L10940" t="s">
        <v>244</v>
      </c>
      <c r="M10940">
        <v>0</v>
      </c>
      <c r="N10940">
        <v>0.45600000000000002</v>
      </c>
      <c r="O10940" t="s">
        <v>298</v>
      </c>
      <c r="P10940" t="s">
        <v>18879</v>
      </c>
      <c r="Q10940" t="s">
        <v>8146</v>
      </c>
      <c r="R10940" t="s">
        <v>18880</v>
      </c>
      <c r="S10940" t="s">
        <v>270</v>
      </c>
      <c r="T10940" t="b">
        <v>1</v>
      </c>
    </row>
    <row r="10941" spans="1:20" x14ac:dyDescent="0.25">
      <c r="A10941" t="s">
        <v>259</v>
      </c>
      <c r="B10941" t="s">
        <v>260</v>
      </c>
      <c r="C10941" t="s">
        <v>237</v>
      </c>
      <c r="D10941" t="s">
        <v>802</v>
      </c>
      <c r="E10941" t="s">
        <v>5441</v>
      </c>
      <c r="F10941" t="s">
        <v>5442</v>
      </c>
      <c r="G10941" t="s">
        <v>5443</v>
      </c>
      <c r="H10941">
        <v>0.32800000000000001</v>
      </c>
      <c r="I10941" t="s">
        <v>265</v>
      </c>
      <c r="J10941" t="s">
        <v>242</v>
      </c>
      <c r="K10941" t="s">
        <v>243</v>
      </c>
      <c r="L10941" t="s">
        <v>244</v>
      </c>
      <c r="M10941">
        <v>0</v>
      </c>
      <c r="N10941">
        <v>0.32800000000000001</v>
      </c>
      <c r="O10941" t="s">
        <v>324</v>
      </c>
      <c r="P10941" t="s">
        <v>18881</v>
      </c>
      <c r="Q10941" t="s">
        <v>806</v>
      </c>
      <c r="R10941" t="s">
        <v>18882</v>
      </c>
      <c r="S10941" t="s">
        <v>270</v>
      </c>
      <c r="T10941" t="b">
        <v>1</v>
      </c>
    </row>
    <row r="10942" spans="1:20" x14ac:dyDescent="0.25">
      <c r="A10942" t="s">
        <v>259</v>
      </c>
      <c r="B10942" t="s">
        <v>260</v>
      </c>
      <c r="C10942" t="s">
        <v>294</v>
      </c>
      <c r="D10942" t="s">
        <v>802</v>
      </c>
      <c r="E10942" t="s">
        <v>5441</v>
      </c>
      <c r="F10942" t="s">
        <v>5442</v>
      </c>
      <c r="G10942" t="s">
        <v>5443</v>
      </c>
      <c r="H10942">
        <v>9.0399999999999994E-2</v>
      </c>
      <c r="I10942" t="s">
        <v>265</v>
      </c>
      <c r="J10942" t="s">
        <v>242</v>
      </c>
      <c r="K10942" t="s">
        <v>243</v>
      </c>
      <c r="L10942" t="s">
        <v>244</v>
      </c>
      <c r="M10942">
        <v>0</v>
      </c>
      <c r="N10942">
        <v>9.0399999999999994E-2</v>
      </c>
      <c r="O10942" t="s">
        <v>324</v>
      </c>
      <c r="P10942" t="s">
        <v>18881</v>
      </c>
      <c r="Q10942" t="s">
        <v>806</v>
      </c>
      <c r="R10942" t="s">
        <v>18882</v>
      </c>
      <c r="S10942" t="s">
        <v>270</v>
      </c>
      <c r="T10942" t="b">
        <v>1</v>
      </c>
    </row>
    <row r="10943" spans="1:20" x14ac:dyDescent="0.25">
      <c r="A10943" t="s">
        <v>236</v>
      </c>
      <c r="B10943" t="s">
        <v>236</v>
      </c>
      <c r="C10943" t="s">
        <v>237</v>
      </c>
      <c r="D10943" t="s">
        <v>392</v>
      </c>
      <c r="F10943" t="s">
        <v>1596</v>
      </c>
      <c r="G10943" t="s">
        <v>15348</v>
      </c>
      <c r="H10943">
        <v>2.5000000000000001E-3</v>
      </c>
      <c r="I10943" t="s">
        <v>561</v>
      </c>
      <c r="J10943" t="s">
        <v>242</v>
      </c>
      <c r="K10943" t="s">
        <v>243</v>
      </c>
      <c r="L10943" t="s">
        <v>244</v>
      </c>
      <c r="M10943">
        <v>0</v>
      </c>
      <c r="N10943">
        <v>2.5000000000000001E-3</v>
      </c>
      <c r="O10943" t="s">
        <v>432</v>
      </c>
      <c r="P10943" t="s">
        <v>18883</v>
      </c>
      <c r="Q10943" t="s">
        <v>397</v>
      </c>
      <c r="R10943" t="s">
        <v>2664</v>
      </c>
      <c r="S10943" t="s">
        <v>249</v>
      </c>
      <c r="T10943" t="b">
        <v>1</v>
      </c>
    </row>
    <row r="10944" spans="1:20" x14ac:dyDescent="0.25">
      <c r="A10944" t="s">
        <v>259</v>
      </c>
      <c r="B10944" t="s">
        <v>260</v>
      </c>
      <c r="C10944" t="s">
        <v>237</v>
      </c>
      <c r="D10944" t="s">
        <v>320</v>
      </c>
      <c r="E10944" t="s">
        <v>1572</v>
      </c>
      <c r="F10944" t="s">
        <v>6012</v>
      </c>
      <c r="G10944" t="s">
        <v>6013</v>
      </c>
      <c r="H10944">
        <v>0.113803</v>
      </c>
      <c r="I10944" t="s">
        <v>265</v>
      </c>
      <c r="J10944" t="s">
        <v>242</v>
      </c>
      <c r="K10944" t="s">
        <v>243</v>
      </c>
      <c r="L10944" t="s">
        <v>244</v>
      </c>
      <c r="M10944">
        <v>0</v>
      </c>
      <c r="N10944">
        <v>0.113803</v>
      </c>
      <c r="O10944" t="s">
        <v>372</v>
      </c>
      <c r="P10944" t="s">
        <v>18884</v>
      </c>
      <c r="Q10944" t="s">
        <v>326</v>
      </c>
      <c r="R10944" t="s">
        <v>18885</v>
      </c>
      <c r="S10944" t="s">
        <v>270</v>
      </c>
      <c r="T10944" t="b">
        <v>1</v>
      </c>
    </row>
    <row r="10945" spans="1:20" x14ac:dyDescent="0.25">
      <c r="A10945" t="s">
        <v>259</v>
      </c>
      <c r="B10945" t="s">
        <v>260</v>
      </c>
      <c r="C10945" t="s">
        <v>237</v>
      </c>
      <c r="D10945" t="s">
        <v>875</v>
      </c>
      <c r="E10945" t="s">
        <v>1997</v>
      </c>
      <c r="F10945" t="s">
        <v>16587</v>
      </c>
      <c r="G10945" t="s">
        <v>16587</v>
      </c>
      <c r="H10945">
        <v>7.5229999999999997</v>
      </c>
      <c r="I10945" t="s">
        <v>265</v>
      </c>
      <c r="J10945" t="s">
        <v>242</v>
      </c>
      <c r="K10945" t="s">
        <v>243</v>
      </c>
      <c r="L10945" t="s">
        <v>244</v>
      </c>
      <c r="M10945">
        <v>0</v>
      </c>
      <c r="N10945">
        <v>7.5229999999999997</v>
      </c>
      <c r="O10945" t="s">
        <v>283</v>
      </c>
      <c r="P10945" t="s">
        <v>18886</v>
      </c>
      <c r="Q10945" t="s">
        <v>879</v>
      </c>
      <c r="R10945" t="s">
        <v>18887</v>
      </c>
      <c r="S10945" t="s">
        <v>270</v>
      </c>
      <c r="T10945" t="b">
        <v>1</v>
      </c>
    </row>
    <row r="10946" spans="1:20" x14ac:dyDescent="0.25">
      <c r="A10946" t="s">
        <v>259</v>
      </c>
      <c r="B10946" t="s">
        <v>260</v>
      </c>
      <c r="C10946" t="s">
        <v>294</v>
      </c>
      <c r="D10946" t="s">
        <v>875</v>
      </c>
      <c r="E10946" t="s">
        <v>1997</v>
      </c>
      <c r="F10946" t="s">
        <v>16587</v>
      </c>
      <c r="G10946" t="s">
        <v>16587</v>
      </c>
      <c r="H10946">
        <v>2.5840000000000001</v>
      </c>
      <c r="I10946" t="s">
        <v>265</v>
      </c>
      <c r="J10946" t="s">
        <v>242</v>
      </c>
      <c r="K10946" t="s">
        <v>243</v>
      </c>
      <c r="L10946" t="s">
        <v>244</v>
      </c>
      <c r="M10946">
        <v>0</v>
      </c>
      <c r="N10946">
        <v>2.5840000000000001</v>
      </c>
      <c r="O10946" t="s">
        <v>283</v>
      </c>
      <c r="P10946" t="s">
        <v>18886</v>
      </c>
      <c r="Q10946" t="s">
        <v>879</v>
      </c>
      <c r="R10946" t="s">
        <v>18887</v>
      </c>
      <c r="S10946" t="s">
        <v>270</v>
      </c>
      <c r="T10946" t="b">
        <v>1</v>
      </c>
    </row>
    <row r="10947" spans="1:20" x14ac:dyDescent="0.25">
      <c r="A10947" t="s">
        <v>236</v>
      </c>
      <c r="B10947" t="s">
        <v>236</v>
      </c>
      <c r="C10947" t="s">
        <v>237</v>
      </c>
      <c r="D10947" t="s">
        <v>509</v>
      </c>
      <c r="F10947" t="s">
        <v>600</v>
      </c>
      <c r="G10947" t="s">
        <v>17849</v>
      </c>
      <c r="H10947">
        <v>3.6000000000000002E-4</v>
      </c>
      <c r="I10947" t="s">
        <v>254</v>
      </c>
      <c r="J10947" t="s">
        <v>242</v>
      </c>
      <c r="K10947" t="s">
        <v>243</v>
      </c>
      <c r="L10947" t="s">
        <v>244</v>
      </c>
      <c r="M10947">
        <v>0</v>
      </c>
      <c r="N10947">
        <v>3.6000000000000002E-4</v>
      </c>
      <c r="O10947" t="s">
        <v>365</v>
      </c>
      <c r="P10947" t="s">
        <v>18888</v>
      </c>
      <c r="Q10947" t="s">
        <v>512</v>
      </c>
      <c r="R10947" t="s">
        <v>1068</v>
      </c>
      <c r="S10947" t="s">
        <v>249</v>
      </c>
      <c r="T10947" t="b">
        <v>0</v>
      </c>
    </row>
    <row r="10948" spans="1:20" x14ac:dyDescent="0.25">
      <c r="A10948" t="s">
        <v>259</v>
      </c>
      <c r="B10948" t="s">
        <v>260</v>
      </c>
      <c r="C10948" t="s">
        <v>237</v>
      </c>
      <c r="D10948" t="s">
        <v>635</v>
      </c>
      <c r="E10948" t="s">
        <v>4488</v>
      </c>
      <c r="F10948" t="s">
        <v>18889</v>
      </c>
      <c r="G10948" t="s">
        <v>18889</v>
      </c>
      <c r="H10948">
        <v>4.6079999999999997</v>
      </c>
      <c r="I10948" t="s">
        <v>265</v>
      </c>
      <c r="J10948" t="s">
        <v>242</v>
      </c>
      <c r="K10948" t="s">
        <v>243</v>
      </c>
      <c r="L10948" t="s">
        <v>244</v>
      </c>
      <c r="M10948">
        <v>0</v>
      </c>
      <c r="N10948">
        <v>4.6079999999999997</v>
      </c>
      <c r="O10948" t="s">
        <v>324</v>
      </c>
      <c r="P10948" t="s">
        <v>18890</v>
      </c>
      <c r="Q10948" t="s">
        <v>639</v>
      </c>
      <c r="R10948" t="s">
        <v>18891</v>
      </c>
      <c r="S10948" t="s">
        <v>270</v>
      </c>
      <c r="T10948" t="b">
        <v>1</v>
      </c>
    </row>
    <row r="10949" spans="1:20" x14ac:dyDescent="0.25">
      <c r="A10949" t="s">
        <v>259</v>
      </c>
      <c r="B10949" t="s">
        <v>260</v>
      </c>
      <c r="C10949" t="s">
        <v>336</v>
      </c>
      <c r="D10949" t="s">
        <v>635</v>
      </c>
      <c r="E10949" t="s">
        <v>4488</v>
      </c>
      <c r="F10949" t="s">
        <v>18889</v>
      </c>
      <c r="G10949" t="s">
        <v>18889</v>
      </c>
      <c r="H10949">
        <v>23735</v>
      </c>
      <c r="I10949" t="s">
        <v>265</v>
      </c>
      <c r="J10949" t="s">
        <v>242</v>
      </c>
      <c r="K10949" t="s">
        <v>243</v>
      </c>
      <c r="L10949" t="s">
        <v>244</v>
      </c>
      <c r="M10949">
        <v>0</v>
      </c>
      <c r="N10949">
        <v>23735</v>
      </c>
      <c r="O10949" t="s">
        <v>324</v>
      </c>
      <c r="P10949" t="s">
        <v>18890</v>
      </c>
      <c r="Q10949" t="s">
        <v>639</v>
      </c>
      <c r="R10949" t="s">
        <v>18892</v>
      </c>
      <c r="S10949" t="s">
        <v>270</v>
      </c>
      <c r="T10949" t="b">
        <v>1</v>
      </c>
    </row>
    <row r="10950" spans="1:20" x14ac:dyDescent="0.25">
      <c r="A10950" t="s">
        <v>259</v>
      </c>
      <c r="B10950" t="s">
        <v>260</v>
      </c>
      <c r="C10950" t="s">
        <v>336</v>
      </c>
      <c r="D10950" t="s">
        <v>635</v>
      </c>
      <c r="E10950" t="s">
        <v>4488</v>
      </c>
      <c r="F10950" t="s">
        <v>18889</v>
      </c>
      <c r="G10950" t="s">
        <v>18889</v>
      </c>
      <c r="H10950">
        <v>45533</v>
      </c>
      <c r="I10950" t="s">
        <v>265</v>
      </c>
      <c r="J10950" t="s">
        <v>242</v>
      </c>
      <c r="K10950" t="s">
        <v>243</v>
      </c>
      <c r="L10950" t="s">
        <v>244</v>
      </c>
      <c r="M10950">
        <v>0</v>
      </c>
      <c r="N10950">
        <v>45533</v>
      </c>
      <c r="O10950" t="s">
        <v>324</v>
      </c>
      <c r="P10950" t="s">
        <v>18890</v>
      </c>
      <c r="Q10950" t="s">
        <v>639</v>
      </c>
      <c r="R10950" t="s">
        <v>18893</v>
      </c>
      <c r="S10950" t="s">
        <v>270</v>
      </c>
      <c r="T10950" t="b">
        <v>1</v>
      </c>
    </row>
    <row r="10951" spans="1:20" x14ac:dyDescent="0.25">
      <c r="A10951" t="s">
        <v>259</v>
      </c>
      <c r="B10951" t="s">
        <v>260</v>
      </c>
      <c r="C10951" t="s">
        <v>237</v>
      </c>
      <c r="D10951" t="s">
        <v>1969</v>
      </c>
      <c r="E10951" t="s">
        <v>10261</v>
      </c>
      <c r="F10951" t="s">
        <v>11154</v>
      </c>
      <c r="G10951" t="s">
        <v>11155</v>
      </c>
      <c r="H10951">
        <v>7.8E-2</v>
      </c>
      <c r="I10951" t="s">
        <v>265</v>
      </c>
      <c r="J10951" t="s">
        <v>242</v>
      </c>
      <c r="K10951" t="s">
        <v>243</v>
      </c>
      <c r="L10951" t="s">
        <v>244</v>
      </c>
      <c r="M10951">
        <v>0</v>
      </c>
      <c r="N10951">
        <v>7.8E-2</v>
      </c>
      <c r="O10951" t="s">
        <v>372</v>
      </c>
      <c r="P10951" t="s">
        <v>18894</v>
      </c>
      <c r="Q10951" t="s">
        <v>1974</v>
      </c>
      <c r="R10951" t="s">
        <v>18895</v>
      </c>
      <c r="S10951" t="s">
        <v>270</v>
      </c>
      <c r="T10951" t="b">
        <v>1</v>
      </c>
    </row>
    <row r="10952" spans="1:20" x14ac:dyDescent="0.25">
      <c r="A10952" t="s">
        <v>259</v>
      </c>
      <c r="B10952" t="s">
        <v>260</v>
      </c>
      <c r="C10952" t="s">
        <v>237</v>
      </c>
      <c r="D10952" t="s">
        <v>656</v>
      </c>
      <c r="E10952" t="s">
        <v>1510</v>
      </c>
      <c r="F10952" t="s">
        <v>10150</v>
      </c>
      <c r="G10952" t="s">
        <v>10151</v>
      </c>
      <c r="H10952">
        <v>0.95399999999999996</v>
      </c>
      <c r="I10952" t="s">
        <v>265</v>
      </c>
      <c r="J10952" t="s">
        <v>242</v>
      </c>
      <c r="K10952" t="s">
        <v>243</v>
      </c>
      <c r="L10952" t="s">
        <v>244</v>
      </c>
      <c r="M10952">
        <v>0</v>
      </c>
      <c r="N10952">
        <v>0.95399999999999996</v>
      </c>
      <c r="O10952" t="s">
        <v>660</v>
      </c>
      <c r="P10952" t="s">
        <v>18896</v>
      </c>
      <c r="Q10952" t="s">
        <v>662</v>
      </c>
      <c r="R10952" t="s">
        <v>18897</v>
      </c>
      <c r="S10952" t="s">
        <v>270</v>
      </c>
      <c r="T10952" t="b">
        <v>1</v>
      </c>
    </row>
    <row r="10953" spans="1:20" x14ac:dyDescent="0.25">
      <c r="A10953" t="s">
        <v>259</v>
      </c>
      <c r="B10953" t="s">
        <v>260</v>
      </c>
      <c r="C10953" t="s">
        <v>237</v>
      </c>
      <c r="D10953" t="s">
        <v>943</v>
      </c>
      <c r="E10953" t="s">
        <v>1898</v>
      </c>
      <c r="F10953" t="s">
        <v>13318</v>
      </c>
      <c r="G10953" t="s">
        <v>13318</v>
      </c>
      <c r="H10953">
        <v>1.395</v>
      </c>
      <c r="I10953" t="s">
        <v>265</v>
      </c>
      <c r="J10953" t="s">
        <v>242</v>
      </c>
      <c r="K10953" t="s">
        <v>243</v>
      </c>
      <c r="L10953" t="s">
        <v>244</v>
      </c>
      <c r="M10953">
        <v>0</v>
      </c>
      <c r="N10953">
        <v>1.395</v>
      </c>
      <c r="O10953" t="s">
        <v>324</v>
      </c>
      <c r="P10953" t="s">
        <v>4007</v>
      </c>
      <c r="Q10953" t="s">
        <v>947</v>
      </c>
      <c r="R10953" t="s">
        <v>18898</v>
      </c>
      <c r="S10953" t="s">
        <v>270</v>
      </c>
      <c r="T10953" t="b">
        <v>0</v>
      </c>
    </row>
    <row r="10954" spans="1:20" x14ac:dyDescent="0.25">
      <c r="A10954" t="s">
        <v>259</v>
      </c>
      <c r="B10954" t="s">
        <v>260</v>
      </c>
      <c r="C10954" t="s">
        <v>294</v>
      </c>
      <c r="D10954" t="s">
        <v>943</v>
      </c>
      <c r="E10954" t="s">
        <v>1898</v>
      </c>
      <c r="F10954" t="s">
        <v>13318</v>
      </c>
      <c r="G10954" t="s">
        <v>13318</v>
      </c>
      <c r="H10954">
        <v>0.40300000000000002</v>
      </c>
      <c r="I10954" t="s">
        <v>265</v>
      </c>
      <c r="J10954" t="s">
        <v>242</v>
      </c>
      <c r="K10954" t="s">
        <v>243</v>
      </c>
      <c r="L10954" t="s">
        <v>244</v>
      </c>
      <c r="M10954">
        <v>0</v>
      </c>
      <c r="N10954">
        <v>0.40300000000000002</v>
      </c>
      <c r="O10954" t="s">
        <v>324</v>
      </c>
      <c r="P10954" t="s">
        <v>4007</v>
      </c>
      <c r="Q10954" t="s">
        <v>947</v>
      </c>
      <c r="R10954" t="s">
        <v>18898</v>
      </c>
      <c r="S10954" t="s">
        <v>270</v>
      </c>
      <c r="T10954" t="b">
        <v>0</v>
      </c>
    </row>
    <row r="10955" spans="1:20" x14ac:dyDescent="0.25">
      <c r="A10955" t="s">
        <v>259</v>
      </c>
      <c r="B10955" t="s">
        <v>260</v>
      </c>
      <c r="C10955" t="s">
        <v>237</v>
      </c>
      <c r="D10955" t="s">
        <v>635</v>
      </c>
      <c r="E10955" t="s">
        <v>957</v>
      </c>
      <c r="F10955" t="s">
        <v>18899</v>
      </c>
      <c r="G10955" t="s">
        <v>18899</v>
      </c>
      <c r="H10955">
        <v>0.115</v>
      </c>
      <c r="I10955" t="s">
        <v>265</v>
      </c>
      <c r="J10955" t="s">
        <v>242</v>
      </c>
      <c r="K10955" t="s">
        <v>243</v>
      </c>
      <c r="L10955" t="s">
        <v>244</v>
      </c>
      <c r="M10955">
        <v>0</v>
      </c>
      <c r="N10955">
        <v>0.115</v>
      </c>
      <c r="O10955" t="s">
        <v>324</v>
      </c>
      <c r="P10955" t="s">
        <v>18900</v>
      </c>
      <c r="Q10955" t="s">
        <v>639</v>
      </c>
      <c r="R10955" t="s">
        <v>18901</v>
      </c>
      <c r="S10955" t="s">
        <v>270</v>
      </c>
      <c r="T10955" t="b">
        <v>1</v>
      </c>
    </row>
    <row r="10956" spans="1:20" x14ac:dyDescent="0.25">
      <c r="A10956" t="s">
        <v>236</v>
      </c>
      <c r="B10956" t="s">
        <v>236</v>
      </c>
      <c r="C10956" t="s">
        <v>237</v>
      </c>
      <c r="D10956" t="s">
        <v>250</v>
      </c>
      <c r="E10956" t="s">
        <v>251</v>
      </c>
      <c r="F10956" t="s">
        <v>479</v>
      </c>
      <c r="G10956" t="s">
        <v>7190</v>
      </c>
      <c r="H10956">
        <v>0</v>
      </c>
      <c r="I10956" t="s">
        <v>241</v>
      </c>
      <c r="J10956" t="s">
        <v>242</v>
      </c>
      <c r="K10956" t="s">
        <v>243</v>
      </c>
      <c r="L10956" t="s">
        <v>244</v>
      </c>
      <c r="M10956">
        <v>0</v>
      </c>
      <c r="N10956">
        <v>0</v>
      </c>
      <c r="O10956" t="s">
        <v>255</v>
      </c>
      <c r="P10956" t="s">
        <v>18902</v>
      </c>
      <c r="Q10956" t="s">
        <v>257</v>
      </c>
      <c r="R10956" t="s">
        <v>4230</v>
      </c>
      <c r="S10956" t="s">
        <v>249</v>
      </c>
      <c r="T10956" t="b">
        <v>1</v>
      </c>
    </row>
    <row r="10957" spans="1:20" x14ac:dyDescent="0.25">
      <c r="A10957" t="s">
        <v>259</v>
      </c>
      <c r="B10957" t="s">
        <v>260</v>
      </c>
      <c r="C10957" t="s">
        <v>237</v>
      </c>
      <c r="D10957" t="s">
        <v>949</v>
      </c>
      <c r="E10957" t="s">
        <v>9104</v>
      </c>
      <c r="F10957" t="s">
        <v>18903</v>
      </c>
      <c r="G10957" t="s">
        <v>18903</v>
      </c>
      <c r="H10957">
        <v>0.52800000000000002</v>
      </c>
      <c r="I10957" t="s">
        <v>265</v>
      </c>
      <c r="J10957" t="s">
        <v>242</v>
      </c>
      <c r="K10957" t="s">
        <v>243</v>
      </c>
      <c r="L10957" t="s">
        <v>244</v>
      </c>
      <c r="M10957">
        <v>0</v>
      </c>
      <c r="N10957">
        <v>0.52800000000000002</v>
      </c>
      <c r="O10957" t="s">
        <v>952</v>
      </c>
      <c r="P10957" t="s">
        <v>15243</v>
      </c>
      <c r="Q10957" t="s">
        <v>954</v>
      </c>
      <c r="R10957" t="s">
        <v>18904</v>
      </c>
      <c r="S10957" t="s">
        <v>270</v>
      </c>
      <c r="T10957" t="b">
        <v>0</v>
      </c>
    </row>
    <row r="10958" spans="1:20" x14ac:dyDescent="0.25">
      <c r="A10958" t="s">
        <v>259</v>
      </c>
      <c r="B10958" t="s">
        <v>260</v>
      </c>
      <c r="C10958" t="s">
        <v>294</v>
      </c>
      <c r="D10958" t="s">
        <v>949</v>
      </c>
      <c r="E10958" t="s">
        <v>9104</v>
      </c>
      <c r="F10958" t="s">
        <v>18903</v>
      </c>
      <c r="G10958" t="s">
        <v>18903</v>
      </c>
      <c r="H10958">
        <v>0.38600000000000001</v>
      </c>
      <c r="I10958" t="s">
        <v>265</v>
      </c>
      <c r="J10958" t="s">
        <v>242</v>
      </c>
      <c r="K10958" t="s">
        <v>243</v>
      </c>
      <c r="L10958" t="s">
        <v>244</v>
      </c>
      <c r="M10958">
        <v>0</v>
      </c>
      <c r="N10958">
        <v>0.38600000000000001</v>
      </c>
      <c r="O10958" t="s">
        <v>952</v>
      </c>
      <c r="P10958" t="s">
        <v>15243</v>
      </c>
      <c r="Q10958" t="s">
        <v>954</v>
      </c>
      <c r="R10958" t="s">
        <v>18904</v>
      </c>
      <c r="S10958" t="s">
        <v>270</v>
      </c>
      <c r="T10958" t="b">
        <v>0</v>
      </c>
    </row>
    <row r="10959" spans="1:20" x14ac:dyDescent="0.25">
      <c r="A10959" t="s">
        <v>259</v>
      </c>
      <c r="B10959" t="s">
        <v>260</v>
      </c>
      <c r="C10959" t="s">
        <v>237</v>
      </c>
      <c r="D10959" t="s">
        <v>3445</v>
      </c>
      <c r="E10959" t="s">
        <v>2626</v>
      </c>
      <c r="F10959" t="s">
        <v>14635</v>
      </c>
      <c r="G10959" t="s">
        <v>14635</v>
      </c>
      <c r="H10959">
        <v>2.9180000000000001</v>
      </c>
      <c r="I10959" t="s">
        <v>265</v>
      </c>
      <c r="J10959" t="s">
        <v>242</v>
      </c>
      <c r="K10959" t="s">
        <v>243</v>
      </c>
      <c r="L10959" t="s">
        <v>244</v>
      </c>
      <c r="M10959">
        <v>0</v>
      </c>
      <c r="N10959">
        <v>2.9180000000000001</v>
      </c>
      <c r="O10959" t="s">
        <v>324</v>
      </c>
      <c r="P10959" t="s">
        <v>18905</v>
      </c>
      <c r="Q10959" t="s">
        <v>3448</v>
      </c>
      <c r="R10959" t="s">
        <v>18906</v>
      </c>
      <c r="S10959" t="s">
        <v>270</v>
      </c>
      <c r="T10959" t="b">
        <v>1</v>
      </c>
    </row>
    <row r="10960" spans="1:20" x14ac:dyDescent="0.25">
      <c r="A10960" t="s">
        <v>259</v>
      </c>
      <c r="B10960" t="s">
        <v>260</v>
      </c>
      <c r="C10960" t="s">
        <v>294</v>
      </c>
      <c r="D10960" t="s">
        <v>3445</v>
      </c>
      <c r="E10960" t="s">
        <v>2626</v>
      </c>
      <c r="F10960" t="s">
        <v>14635</v>
      </c>
      <c r="G10960" t="s">
        <v>14635</v>
      </c>
      <c r="H10960">
        <v>0.87</v>
      </c>
      <c r="I10960" t="s">
        <v>265</v>
      </c>
      <c r="J10960" t="s">
        <v>242</v>
      </c>
      <c r="K10960" t="s">
        <v>243</v>
      </c>
      <c r="L10960" t="s">
        <v>244</v>
      </c>
      <c r="M10960">
        <v>0</v>
      </c>
      <c r="N10960">
        <v>0.87</v>
      </c>
      <c r="O10960" t="s">
        <v>324</v>
      </c>
      <c r="P10960" t="s">
        <v>18905</v>
      </c>
      <c r="Q10960" t="s">
        <v>3448</v>
      </c>
      <c r="R10960" t="s">
        <v>18906</v>
      </c>
      <c r="S10960" t="s">
        <v>270</v>
      </c>
      <c r="T10960" t="b">
        <v>1</v>
      </c>
    </row>
    <row r="10961" spans="1:20" x14ac:dyDescent="0.25">
      <c r="A10961" t="s">
        <v>259</v>
      </c>
      <c r="B10961" t="s">
        <v>260</v>
      </c>
      <c r="C10961" t="s">
        <v>237</v>
      </c>
      <c r="D10961" t="s">
        <v>1173</v>
      </c>
      <c r="E10961" t="s">
        <v>4683</v>
      </c>
      <c r="F10961" t="s">
        <v>4683</v>
      </c>
      <c r="G10961" t="s">
        <v>8087</v>
      </c>
      <c r="H10961">
        <v>2.472</v>
      </c>
      <c r="I10961" t="s">
        <v>265</v>
      </c>
      <c r="J10961" t="s">
        <v>242</v>
      </c>
      <c r="K10961" t="s">
        <v>243</v>
      </c>
      <c r="L10961" t="s">
        <v>244</v>
      </c>
      <c r="M10961">
        <v>0</v>
      </c>
      <c r="N10961">
        <v>2.472</v>
      </c>
      <c r="O10961" t="s">
        <v>331</v>
      </c>
      <c r="P10961" t="s">
        <v>18907</v>
      </c>
      <c r="Q10961" t="s">
        <v>1177</v>
      </c>
      <c r="R10961" t="s">
        <v>18908</v>
      </c>
      <c r="S10961" t="s">
        <v>270</v>
      </c>
      <c r="T10961" t="b">
        <v>1</v>
      </c>
    </row>
    <row r="10962" spans="1:20" x14ac:dyDescent="0.25">
      <c r="A10962" t="s">
        <v>259</v>
      </c>
      <c r="B10962" t="s">
        <v>260</v>
      </c>
      <c r="C10962" t="s">
        <v>336</v>
      </c>
      <c r="D10962" t="s">
        <v>1173</v>
      </c>
      <c r="E10962" t="s">
        <v>4683</v>
      </c>
      <c r="F10962" t="s">
        <v>4683</v>
      </c>
      <c r="G10962" t="s">
        <v>8087</v>
      </c>
      <c r="H10962">
        <v>12776</v>
      </c>
      <c r="I10962" t="s">
        <v>265</v>
      </c>
      <c r="J10962" t="s">
        <v>242</v>
      </c>
      <c r="K10962" t="s">
        <v>243</v>
      </c>
      <c r="L10962" t="s">
        <v>244</v>
      </c>
      <c r="M10962">
        <v>0</v>
      </c>
      <c r="N10962">
        <v>12776</v>
      </c>
      <c r="O10962" t="s">
        <v>324</v>
      </c>
      <c r="P10962" t="s">
        <v>18907</v>
      </c>
      <c r="Q10962" t="s">
        <v>1177</v>
      </c>
      <c r="R10962" t="s">
        <v>18909</v>
      </c>
      <c r="S10962" t="s">
        <v>270</v>
      </c>
      <c r="T10962" t="b">
        <v>1</v>
      </c>
    </row>
    <row r="10963" spans="1:20" x14ac:dyDescent="0.25">
      <c r="A10963" t="s">
        <v>259</v>
      </c>
      <c r="B10963" t="s">
        <v>260</v>
      </c>
      <c r="C10963" t="s">
        <v>336</v>
      </c>
      <c r="D10963" t="s">
        <v>1173</v>
      </c>
      <c r="E10963" t="s">
        <v>4683</v>
      </c>
      <c r="F10963" t="s">
        <v>4683</v>
      </c>
      <c r="G10963" t="s">
        <v>8087</v>
      </c>
      <c r="H10963">
        <v>24686</v>
      </c>
      <c r="I10963" t="s">
        <v>265</v>
      </c>
      <c r="J10963" t="s">
        <v>242</v>
      </c>
      <c r="K10963" t="s">
        <v>243</v>
      </c>
      <c r="L10963" t="s">
        <v>244</v>
      </c>
      <c r="M10963">
        <v>0</v>
      </c>
      <c r="N10963">
        <v>24686</v>
      </c>
      <c r="O10963" t="s">
        <v>324</v>
      </c>
      <c r="P10963" t="s">
        <v>18907</v>
      </c>
      <c r="Q10963" t="s">
        <v>1177</v>
      </c>
      <c r="R10963" t="s">
        <v>18910</v>
      </c>
      <c r="S10963" t="s">
        <v>270</v>
      </c>
      <c r="T10963" t="b">
        <v>1</v>
      </c>
    </row>
    <row r="10964" spans="1:20" x14ac:dyDescent="0.25">
      <c r="A10964" t="s">
        <v>236</v>
      </c>
      <c r="B10964" t="s">
        <v>236</v>
      </c>
      <c r="C10964" t="s">
        <v>237</v>
      </c>
      <c r="D10964" t="s">
        <v>552</v>
      </c>
      <c r="F10964" t="s">
        <v>10325</v>
      </c>
      <c r="G10964" t="s">
        <v>1435</v>
      </c>
      <c r="H10964">
        <v>307.2</v>
      </c>
      <c r="I10964" t="s">
        <v>492</v>
      </c>
      <c r="J10964" t="s">
        <v>242</v>
      </c>
      <c r="K10964" t="s">
        <v>243</v>
      </c>
      <c r="L10964" t="s">
        <v>244</v>
      </c>
      <c r="M10964">
        <v>0</v>
      </c>
      <c r="N10964">
        <v>307.2</v>
      </c>
      <c r="O10964" t="s">
        <v>1083</v>
      </c>
      <c r="P10964" t="s">
        <v>18911</v>
      </c>
      <c r="Q10964" t="s">
        <v>556</v>
      </c>
      <c r="R10964" t="s">
        <v>10326</v>
      </c>
      <c r="S10964" t="s">
        <v>249</v>
      </c>
      <c r="T10964" t="b">
        <v>1</v>
      </c>
    </row>
    <row r="10965" spans="1:20" x14ac:dyDescent="0.25">
      <c r="A10965" t="s">
        <v>259</v>
      </c>
      <c r="B10965" t="s">
        <v>260</v>
      </c>
      <c r="C10965" t="s">
        <v>237</v>
      </c>
      <c r="D10965" t="s">
        <v>2696</v>
      </c>
      <c r="E10965" t="s">
        <v>2655</v>
      </c>
      <c r="F10965" t="s">
        <v>2656</v>
      </c>
      <c r="G10965" t="s">
        <v>2656</v>
      </c>
      <c r="H10965">
        <v>0.252</v>
      </c>
      <c r="I10965" t="s">
        <v>265</v>
      </c>
      <c r="J10965" t="s">
        <v>242</v>
      </c>
      <c r="K10965" t="s">
        <v>243</v>
      </c>
      <c r="L10965" t="s">
        <v>244</v>
      </c>
      <c r="M10965">
        <v>0</v>
      </c>
      <c r="N10965">
        <v>0.252</v>
      </c>
      <c r="O10965" t="s">
        <v>324</v>
      </c>
      <c r="P10965" t="s">
        <v>18912</v>
      </c>
      <c r="Q10965" t="s">
        <v>2700</v>
      </c>
      <c r="R10965" t="s">
        <v>18913</v>
      </c>
      <c r="S10965" t="s">
        <v>270</v>
      </c>
      <c r="T10965" t="b">
        <v>1</v>
      </c>
    </row>
    <row r="10966" spans="1:20" x14ac:dyDescent="0.25">
      <c r="A10966" t="s">
        <v>259</v>
      </c>
      <c r="B10966" t="s">
        <v>260</v>
      </c>
      <c r="C10966" t="s">
        <v>237</v>
      </c>
      <c r="D10966" t="s">
        <v>3088</v>
      </c>
      <c r="E10966" t="s">
        <v>4480</v>
      </c>
      <c r="F10966" t="s">
        <v>13194</v>
      </c>
      <c r="G10966" t="s">
        <v>13195</v>
      </c>
      <c r="H10966">
        <v>0.52024300000000001</v>
      </c>
      <c r="I10966" t="s">
        <v>265</v>
      </c>
      <c r="J10966" t="s">
        <v>242</v>
      </c>
      <c r="K10966" t="s">
        <v>243</v>
      </c>
      <c r="L10966" t="s">
        <v>244</v>
      </c>
      <c r="M10966">
        <v>0</v>
      </c>
      <c r="N10966">
        <v>0.52024300000000001</v>
      </c>
      <c r="O10966" t="s">
        <v>372</v>
      </c>
      <c r="P10966" t="s">
        <v>18914</v>
      </c>
      <c r="Q10966" t="s">
        <v>3092</v>
      </c>
      <c r="R10966" t="s">
        <v>18915</v>
      </c>
      <c r="S10966" t="s">
        <v>270</v>
      </c>
      <c r="T10966" t="b">
        <v>1</v>
      </c>
    </row>
    <row r="10967" spans="1:20" x14ac:dyDescent="0.25">
      <c r="A10967" t="s">
        <v>259</v>
      </c>
      <c r="B10967" t="s">
        <v>260</v>
      </c>
      <c r="C10967" t="s">
        <v>237</v>
      </c>
      <c r="D10967" t="s">
        <v>1953</v>
      </c>
      <c r="E10967" t="s">
        <v>5374</v>
      </c>
      <c r="F10967" t="s">
        <v>17259</v>
      </c>
      <c r="G10967" t="s">
        <v>17259</v>
      </c>
      <c r="H10967">
        <v>2.6240000000000001</v>
      </c>
      <c r="I10967" t="s">
        <v>265</v>
      </c>
      <c r="J10967" t="s">
        <v>242</v>
      </c>
      <c r="K10967" t="s">
        <v>243</v>
      </c>
      <c r="L10967" t="s">
        <v>244</v>
      </c>
      <c r="M10967">
        <v>0</v>
      </c>
      <c r="N10967">
        <v>2.6240000000000001</v>
      </c>
      <c r="O10967" t="s">
        <v>331</v>
      </c>
      <c r="P10967" t="s">
        <v>18916</v>
      </c>
      <c r="Q10967" t="s">
        <v>1957</v>
      </c>
      <c r="R10967" t="s">
        <v>18917</v>
      </c>
      <c r="S10967" t="s">
        <v>270</v>
      </c>
      <c r="T10967" t="b">
        <v>1</v>
      </c>
    </row>
    <row r="10968" spans="1:20" x14ac:dyDescent="0.25">
      <c r="A10968" t="s">
        <v>259</v>
      </c>
      <c r="B10968" t="s">
        <v>260</v>
      </c>
      <c r="C10968" t="s">
        <v>294</v>
      </c>
      <c r="D10968" t="s">
        <v>1953</v>
      </c>
      <c r="E10968" t="s">
        <v>5374</v>
      </c>
      <c r="F10968" t="s">
        <v>17259</v>
      </c>
      <c r="G10968" t="s">
        <v>17259</v>
      </c>
      <c r="H10968">
        <v>0.72299999999999998</v>
      </c>
      <c r="I10968" t="s">
        <v>265</v>
      </c>
      <c r="J10968" t="s">
        <v>242</v>
      </c>
      <c r="K10968" t="s">
        <v>243</v>
      </c>
      <c r="L10968" t="s">
        <v>244</v>
      </c>
      <c r="M10968">
        <v>0</v>
      </c>
      <c r="N10968">
        <v>0.72299999999999998</v>
      </c>
      <c r="O10968" t="s">
        <v>324</v>
      </c>
      <c r="P10968" t="s">
        <v>18916</v>
      </c>
      <c r="Q10968" t="s">
        <v>1957</v>
      </c>
      <c r="R10968" t="s">
        <v>18917</v>
      </c>
      <c r="S10968" t="s">
        <v>270</v>
      </c>
      <c r="T10968" t="b">
        <v>1</v>
      </c>
    </row>
    <row r="10969" spans="1:20" x14ac:dyDescent="0.25">
      <c r="A10969" t="s">
        <v>259</v>
      </c>
      <c r="B10969" t="s">
        <v>260</v>
      </c>
      <c r="C10969" t="s">
        <v>237</v>
      </c>
      <c r="D10969" t="s">
        <v>635</v>
      </c>
      <c r="E10969" t="s">
        <v>7843</v>
      </c>
      <c r="F10969" t="s">
        <v>7844</v>
      </c>
      <c r="G10969" t="s">
        <v>7844</v>
      </c>
      <c r="H10969">
        <v>5.7599999999999998E-2</v>
      </c>
      <c r="I10969" t="s">
        <v>265</v>
      </c>
      <c r="J10969" t="s">
        <v>242</v>
      </c>
      <c r="K10969" t="s">
        <v>243</v>
      </c>
      <c r="L10969" t="s">
        <v>244</v>
      </c>
      <c r="M10969">
        <v>0</v>
      </c>
      <c r="N10969">
        <v>5.7599999999999998E-2</v>
      </c>
      <c r="O10969" t="s">
        <v>372</v>
      </c>
      <c r="P10969" t="s">
        <v>18918</v>
      </c>
      <c r="Q10969" t="s">
        <v>639</v>
      </c>
      <c r="R10969" t="s">
        <v>18919</v>
      </c>
      <c r="S10969" t="s">
        <v>270</v>
      </c>
      <c r="T10969" t="b">
        <v>1</v>
      </c>
    </row>
    <row r="10970" spans="1:20" x14ac:dyDescent="0.25">
      <c r="A10970" t="s">
        <v>259</v>
      </c>
      <c r="B10970" t="s">
        <v>260</v>
      </c>
      <c r="C10970" t="s">
        <v>237</v>
      </c>
      <c r="D10970" t="s">
        <v>3083</v>
      </c>
      <c r="E10970" t="s">
        <v>2214</v>
      </c>
      <c r="F10970" t="s">
        <v>2215</v>
      </c>
      <c r="G10970" t="s">
        <v>2215</v>
      </c>
      <c r="H10970">
        <v>0.16600000000000001</v>
      </c>
      <c r="I10970" t="s">
        <v>265</v>
      </c>
      <c r="J10970" t="s">
        <v>242</v>
      </c>
      <c r="K10970" t="s">
        <v>243</v>
      </c>
      <c r="L10970" t="s">
        <v>244</v>
      </c>
      <c r="M10970">
        <v>0</v>
      </c>
      <c r="N10970">
        <v>0.16600000000000001</v>
      </c>
      <c r="O10970" t="s">
        <v>446</v>
      </c>
      <c r="P10970" t="s">
        <v>18920</v>
      </c>
      <c r="Q10970" t="s">
        <v>3086</v>
      </c>
      <c r="R10970" t="s">
        <v>18921</v>
      </c>
      <c r="S10970" t="s">
        <v>270</v>
      </c>
      <c r="T10970" t="b">
        <v>1</v>
      </c>
    </row>
    <row r="10971" spans="1:20" x14ac:dyDescent="0.25">
      <c r="A10971" t="s">
        <v>259</v>
      </c>
      <c r="B10971" t="s">
        <v>260</v>
      </c>
      <c r="C10971" t="s">
        <v>237</v>
      </c>
      <c r="D10971" t="s">
        <v>376</v>
      </c>
      <c r="E10971" t="s">
        <v>4418</v>
      </c>
      <c r="F10971" t="s">
        <v>9091</v>
      </c>
      <c r="G10971" t="s">
        <v>9091</v>
      </c>
      <c r="H10971">
        <v>1.8080000000000001</v>
      </c>
      <c r="I10971" t="s">
        <v>265</v>
      </c>
      <c r="J10971" t="s">
        <v>242</v>
      </c>
      <c r="K10971" t="s">
        <v>243</v>
      </c>
      <c r="L10971" t="s">
        <v>244</v>
      </c>
      <c r="M10971">
        <v>0</v>
      </c>
      <c r="N10971">
        <v>1.8080000000000001</v>
      </c>
      <c r="O10971" t="s">
        <v>324</v>
      </c>
      <c r="P10971" t="s">
        <v>18922</v>
      </c>
      <c r="Q10971" t="s">
        <v>380</v>
      </c>
      <c r="R10971" t="s">
        <v>18923</v>
      </c>
      <c r="S10971" t="s">
        <v>270</v>
      </c>
      <c r="T10971" t="b">
        <v>1</v>
      </c>
    </row>
    <row r="10972" spans="1:20" x14ac:dyDescent="0.25">
      <c r="A10972" t="s">
        <v>259</v>
      </c>
      <c r="B10972" t="s">
        <v>260</v>
      </c>
      <c r="C10972" t="s">
        <v>336</v>
      </c>
      <c r="D10972" t="s">
        <v>376</v>
      </c>
      <c r="E10972" t="s">
        <v>4418</v>
      </c>
      <c r="F10972" t="s">
        <v>9091</v>
      </c>
      <c r="G10972" t="s">
        <v>9091</v>
      </c>
      <c r="H10972">
        <v>9313</v>
      </c>
      <c r="I10972" t="s">
        <v>265</v>
      </c>
      <c r="J10972" t="s">
        <v>242</v>
      </c>
      <c r="K10972" t="s">
        <v>243</v>
      </c>
      <c r="L10972" t="s">
        <v>244</v>
      </c>
      <c r="M10972">
        <v>0</v>
      </c>
      <c r="N10972">
        <v>9313</v>
      </c>
      <c r="O10972" t="s">
        <v>324</v>
      </c>
      <c r="P10972" t="s">
        <v>18922</v>
      </c>
      <c r="Q10972" t="s">
        <v>380</v>
      </c>
      <c r="R10972" t="s">
        <v>18924</v>
      </c>
      <c r="S10972" t="s">
        <v>270</v>
      </c>
      <c r="T10972" t="b">
        <v>1</v>
      </c>
    </row>
    <row r="10973" spans="1:20" x14ac:dyDescent="0.25">
      <c r="A10973" t="s">
        <v>259</v>
      </c>
      <c r="B10973" t="s">
        <v>260</v>
      </c>
      <c r="C10973" t="s">
        <v>336</v>
      </c>
      <c r="D10973" t="s">
        <v>376</v>
      </c>
      <c r="E10973" t="s">
        <v>4418</v>
      </c>
      <c r="F10973" t="s">
        <v>9091</v>
      </c>
      <c r="G10973" t="s">
        <v>9091</v>
      </c>
      <c r="H10973">
        <v>17865</v>
      </c>
      <c r="I10973" t="s">
        <v>265</v>
      </c>
      <c r="J10973" t="s">
        <v>242</v>
      </c>
      <c r="K10973" t="s">
        <v>243</v>
      </c>
      <c r="L10973" t="s">
        <v>244</v>
      </c>
      <c r="M10973">
        <v>0</v>
      </c>
      <c r="N10973">
        <v>17865</v>
      </c>
      <c r="O10973" t="s">
        <v>324</v>
      </c>
      <c r="P10973" t="s">
        <v>18922</v>
      </c>
      <c r="Q10973" t="s">
        <v>380</v>
      </c>
      <c r="R10973" t="s">
        <v>18925</v>
      </c>
      <c r="S10973" t="s">
        <v>270</v>
      </c>
      <c r="T10973" t="b">
        <v>1</v>
      </c>
    </row>
    <row r="10974" spans="1:20" x14ac:dyDescent="0.25">
      <c r="A10974" t="s">
        <v>259</v>
      </c>
      <c r="B10974" t="s">
        <v>260</v>
      </c>
      <c r="C10974" t="s">
        <v>237</v>
      </c>
      <c r="D10974" t="s">
        <v>1097</v>
      </c>
      <c r="E10974" t="s">
        <v>1622</v>
      </c>
      <c r="F10974" t="s">
        <v>1623</v>
      </c>
      <c r="G10974" t="s">
        <v>1623</v>
      </c>
      <c r="H10974">
        <v>3.3300000000000003E-2</v>
      </c>
      <c r="I10974" t="s">
        <v>265</v>
      </c>
      <c r="J10974" t="s">
        <v>242</v>
      </c>
      <c r="K10974" t="s">
        <v>243</v>
      </c>
      <c r="L10974" t="s">
        <v>244</v>
      </c>
      <c r="M10974">
        <v>0</v>
      </c>
      <c r="N10974">
        <v>3.3300000000000003E-2</v>
      </c>
      <c r="O10974" t="s">
        <v>446</v>
      </c>
      <c r="P10974" t="s">
        <v>18926</v>
      </c>
      <c r="Q10974" t="s">
        <v>1101</v>
      </c>
      <c r="R10974" t="s">
        <v>18927</v>
      </c>
      <c r="S10974" t="s">
        <v>270</v>
      </c>
      <c r="T10974" t="b">
        <v>1</v>
      </c>
    </row>
    <row r="10975" spans="1:20" x14ac:dyDescent="0.25">
      <c r="A10975" t="s">
        <v>259</v>
      </c>
      <c r="B10975" t="s">
        <v>260</v>
      </c>
      <c r="C10975" t="s">
        <v>237</v>
      </c>
      <c r="D10975" t="s">
        <v>514</v>
      </c>
      <c r="E10975" t="s">
        <v>5753</v>
      </c>
      <c r="F10975" t="s">
        <v>17013</v>
      </c>
      <c r="G10975" t="s">
        <v>17014</v>
      </c>
      <c r="H10975">
        <v>9.0399999999999994E-2</v>
      </c>
      <c r="I10975" t="s">
        <v>265</v>
      </c>
      <c r="J10975" t="s">
        <v>242</v>
      </c>
      <c r="K10975" t="s">
        <v>243</v>
      </c>
      <c r="L10975" t="s">
        <v>244</v>
      </c>
      <c r="M10975">
        <v>0</v>
      </c>
      <c r="N10975">
        <v>9.0399999999999994E-2</v>
      </c>
      <c r="O10975" t="s">
        <v>518</v>
      </c>
      <c r="P10975" t="s">
        <v>18928</v>
      </c>
      <c r="Q10975" t="s">
        <v>520</v>
      </c>
      <c r="R10975" t="s">
        <v>18929</v>
      </c>
      <c r="S10975" t="s">
        <v>270</v>
      </c>
      <c r="T10975" t="b">
        <v>1</v>
      </c>
    </row>
    <row r="10976" spans="1:20" x14ac:dyDescent="0.25">
      <c r="A10976" t="s">
        <v>259</v>
      </c>
      <c r="B10976" t="s">
        <v>260</v>
      </c>
      <c r="C10976" t="s">
        <v>237</v>
      </c>
      <c r="D10976" t="s">
        <v>3256</v>
      </c>
      <c r="E10976" t="s">
        <v>5297</v>
      </c>
      <c r="F10976" t="s">
        <v>18642</v>
      </c>
      <c r="G10976" t="s">
        <v>18643</v>
      </c>
      <c r="H10976">
        <v>1.7090000000000001</v>
      </c>
      <c r="I10976" t="s">
        <v>265</v>
      </c>
      <c r="J10976" t="s">
        <v>242</v>
      </c>
      <c r="K10976" t="s">
        <v>243</v>
      </c>
      <c r="L10976" t="s">
        <v>244</v>
      </c>
      <c r="M10976">
        <v>0</v>
      </c>
      <c r="N10976">
        <v>1.7090000000000001</v>
      </c>
      <c r="O10976" t="s">
        <v>266</v>
      </c>
      <c r="P10976" t="s">
        <v>18930</v>
      </c>
      <c r="Q10976" t="s">
        <v>3260</v>
      </c>
      <c r="R10976" t="s">
        <v>18931</v>
      </c>
      <c r="S10976" t="s">
        <v>270</v>
      </c>
      <c r="T10976" t="b">
        <v>1</v>
      </c>
    </row>
    <row r="10977" spans="1:20" x14ac:dyDescent="0.25">
      <c r="A10977" t="s">
        <v>259</v>
      </c>
      <c r="B10977" t="s">
        <v>260</v>
      </c>
      <c r="C10977" t="s">
        <v>294</v>
      </c>
      <c r="D10977" t="s">
        <v>3256</v>
      </c>
      <c r="E10977" t="s">
        <v>5297</v>
      </c>
      <c r="F10977" t="s">
        <v>18642</v>
      </c>
      <c r="G10977" t="s">
        <v>18643</v>
      </c>
      <c r="H10977">
        <v>0.41299999999999998</v>
      </c>
      <c r="I10977" t="s">
        <v>265</v>
      </c>
      <c r="J10977" t="s">
        <v>242</v>
      </c>
      <c r="K10977" t="s">
        <v>243</v>
      </c>
      <c r="L10977" t="s">
        <v>244</v>
      </c>
      <c r="M10977">
        <v>0</v>
      </c>
      <c r="N10977">
        <v>0.41299999999999998</v>
      </c>
      <c r="O10977" t="s">
        <v>266</v>
      </c>
      <c r="P10977" t="s">
        <v>18930</v>
      </c>
      <c r="Q10977" t="s">
        <v>3260</v>
      </c>
      <c r="R10977" t="s">
        <v>18931</v>
      </c>
      <c r="S10977" t="s">
        <v>270</v>
      </c>
      <c r="T10977" t="b">
        <v>1</v>
      </c>
    </row>
    <row r="10978" spans="1:20" x14ac:dyDescent="0.25">
      <c r="A10978" t="s">
        <v>259</v>
      </c>
      <c r="B10978" t="s">
        <v>260</v>
      </c>
      <c r="C10978" t="s">
        <v>237</v>
      </c>
      <c r="D10978" t="s">
        <v>3572</v>
      </c>
      <c r="E10978" t="s">
        <v>9395</v>
      </c>
      <c r="F10978" t="s">
        <v>12534</v>
      </c>
      <c r="G10978" t="s">
        <v>12534</v>
      </c>
      <c r="H10978">
        <v>0.96105600000000002</v>
      </c>
      <c r="I10978" t="s">
        <v>265</v>
      </c>
      <c r="J10978" t="s">
        <v>242</v>
      </c>
      <c r="K10978" t="s">
        <v>243</v>
      </c>
      <c r="L10978" t="s">
        <v>244</v>
      </c>
      <c r="M10978">
        <v>0</v>
      </c>
      <c r="N10978">
        <v>0.96105600000000002</v>
      </c>
      <c r="O10978" t="s">
        <v>372</v>
      </c>
      <c r="P10978" t="s">
        <v>18932</v>
      </c>
      <c r="Q10978" t="s">
        <v>3576</v>
      </c>
      <c r="R10978" t="s">
        <v>18933</v>
      </c>
      <c r="S10978" t="s">
        <v>270</v>
      </c>
      <c r="T10978" t="b">
        <v>1</v>
      </c>
    </row>
    <row r="10979" spans="1:20" x14ac:dyDescent="0.25">
      <c r="A10979" t="s">
        <v>259</v>
      </c>
      <c r="B10979" t="s">
        <v>260</v>
      </c>
      <c r="C10979" t="s">
        <v>294</v>
      </c>
      <c r="D10979" t="s">
        <v>3572</v>
      </c>
      <c r="E10979" t="s">
        <v>9395</v>
      </c>
      <c r="F10979" t="s">
        <v>12534</v>
      </c>
      <c r="G10979" t="s">
        <v>12534</v>
      </c>
      <c r="H10979">
        <v>0.43084800000000001</v>
      </c>
      <c r="I10979" t="s">
        <v>265</v>
      </c>
      <c r="J10979" t="s">
        <v>242</v>
      </c>
      <c r="K10979" t="s">
        <v>243</v>
      </c>
      <c r="L10979" t="s">
        <v>244</v>
      </c>
      <c r="M10979">
        <v>0</v>
      </c>
      <c r="N10979">
        <v>0.43084800000000001</v>
      </c>
      <c r="O10979" t="s">
        <v>372</v>
      </c>
      <c r="P10979" t="s">
        <v>18932</v>
      </c>
      <c r="Q10979" t="s">
        <v>3576</v>
      </c>
      <c r="R10979" t="s">
        <v>18933</v>
      </c>
      <c r="S10979" t="s">
        <v>270</v>
      </c>
      <c r="T10979" t="b">
        <v>1</v>
      </c>
    </row>
    <row r="10980" spans="1:20" x14ac:dyDescent="0.25">
      <c r="A10980" t="s">
        <v>236</v>
      </c>
      <c r="B10980" t="s">
        <v>236</v>
      </c>
      <c r="C10980" t="s">
        <v>237</v>
      </c>
      <c r="D10980" t="s">
        <v>1198</v>
      </c>
      <c r="F10980" t="s">
        <v>1438</v>
      </c>
      <c r="G10980" t="s">
        <v>18934</v>
      </c>
      <c r="H10980">
        <v>2.9120000000000001E-3</v>
      </c>
      <c r="I10980" t="s">
        <v>254</v>
      </c>
      <c r="J10980" t="s">
        <v>242</v>
      </c>
      <c r="K10980" t="s">
        <v>243</v>
      </c>
      <c r="L10980" t="s">
        <v>244</v>
      </c>
      <c r="M10980">
        <v>0</v>
      </c>
      <c r="N10980">
        <v>2.9120000000000001E-3</v>
      </c>
      <c r="O10980" t="s">
        <v>395</v>
      </c>
      <c r="P10980" t="s">
        <v>18935</v>
      </c>
      <c r="Q10980" t="s">
        <v>1201</v>
      </c>
      <c r="R10980" t="s">
        <v>6979</v>
      </c>
      <c r="S10980" t="s">
        <v>249</v>
      </c>
      <c r="T10980" t="b">
        <v>1</v>
      </c>
    </row>
    <row r="10981" spans="1:20" x14ac:dyDescent="0.25">
      <c r="A10981" t="s">
        <v>259</v>
      </c>
      <c r="B10981" t="s">
        <v>260</v>
      </c>
      <c r="C10981" t="s">
        <v>237</v>
      </c>
      <c r="D10981" t="s">
        <v>821</v>
      </c>
      <c r="E10981" t="s">
        <v>822</v>
      </c>
      <c r="F10981" t="s">
        <v>17937</v>
      </c>
      <c r="G10981" t="s">
        <v>17937</v>
      </c>
      <c r="H10981">
        <v>12.24</v>
      </c>
      <c r="I10981" t="s">
        <v>265</v>
      </c>
      <c r="J10981" t="s">
        <v>242</v>
      </c>
      <c r="K10981" t="s">
        <v>243</v>
      </c>
      <c r="L10981" t="s">
        <v>244</v>
      </c>
      <c r="M10981">
        <v>0</v>
      </c>
      <c r="N10981">
        <v>12.24</v>
      </c>
      <c r="O10981" t="s">
        <v>324</v>
      </c>
      <c r="P10981" t="s">
        <v>18936</v>
      </c>
      <c r="Q10981" t="s">
        <v>825</v>
      </c>
      <c r="R10981" t="s">
        <v>18937</v>
      </c>
      <c r="S10981" t="s">
        <v>270</v>
      </c>
      <c r="T10981" t="b">
        <v>1</v>
      </c>
    </row>
    <row r="10982" spans="1:20" x14ac:dyDescent="0.25">
      <c r="A10982" t="s">
        <v>259</v>
      </c>
      <c r="B10982" t="s">
        <v>260</v>
      </c>
      <c r="C10982" t="s">
        <v>336</v>
      </c>
      <c r="D10982" t="s">
        <v>821</v>
      </c>
      <c r="E10982" t="s">
        <v>822</v>
      </c>
      <c r="F10982" t="s">
        <v>17937</v>
      </c>
      <c r="G10982" t="s">
        <v>17937</v>
      </c>
      <c r="H10982">
        <v>68301</v>
      </c>
      <c r="I10982" t="s">
        <v>265</v>
      </c>
      <c r="J10982" t="s">
        <v>242</v>
      </c>
      <c r="K10982" t="s">
        <v>243</v>
      </c>
      <c r="L10982" t="s">
        <v>244</v>
      </c>
      <c r="M10982">
        <v>0</v>
      </c>
      <c r="N10982">
        <v>68301</v>
      </c>
      <c r="O10982" t="s">
        <v>350</v>
      </c>
      <c r="P10982" t="s">
        <v>18936</v>
      </c>
      <c r="Q10982" t="s">
        <v>825</v>
      </c>
      <c r="R10982" t="s">
        <v>18938</v>
      </c>
      <c r="S10982" t="s">
        <v>270</v>
      </c>
      <c r="T10982" t="b">
        <v>1</v>
      </c>
    </row>
    <row r="10983" spans="1:20" x14ac:dyDescent="0.25">
      <c r="A10983" t="s">
        <v>259</v>
      </c>
      <c r="B10983" t="s">
        <v>260</v>
      </c>
      <c r="C10983" t="s">
        <v>336</v>
      </c>
      <c r="D10983" t="s">
        <v>821</v>
      </c>
      <c r="E10983" t="s">
        <v>822</v>
      </c>
      <c r="F10983" t="s">
        <v>17937</v>
      </c>
      <c r="G10983" t="s">
        <v>17937</v>
      </c>
      <c r="H10983">
        <v>102934</v>
      </c>
      <c r="I10983" t="s">
        <v>265</v>
      </c>
      <c r="J10983" t="s">
        <v>242</v>
      </c>
      <c r="K10983" t="s">
        <v>243</v>
      </c>
      <c r="L10983" t="s">
        <v>244</v>
      </c>
      <c r="M10983">
        <v>0</v>
      </c>
      <c r="N10983">
        <v>102934</v>
      </c>
      <c r="O10983" t="s">
        <v>2286</v>
      </c>
      <c r="P10983" t="s">
        <v>18936</v>
      </c>
      <c r="Q10983" t="s">
        <v>825</v>
      </c>
      <c r="R10983" t="s">
        <v>18939</v>
      </c>
      <c r="S10983" t="s">
        <v>270</v>
      </c>
      <c r="T10983" t="b">
        <v>1</v>
      </c>
    </row>
    <row r="10984" spans="1:20" x14ac:dyDescent="0.25">
      <c r="A10984" t="s">
        <v>236</v>
      </c>
      <c r="B10984" t="s">
        <v>236</v>
      </c>
      <c r="C10984" t="s">
        <v>237</v>
      </c>
      <c r="D10984" t="s">
        <v>693</v>
      </c>
      <c r="E10984" t="s">
        <v>13550</v>
      </c>
      <c r="F10984" t="s">
        <v>5640</v>
      </c>
      <c r="G10984" t="s">
        <v>5641</v>
      </c>
      <c r="H10984">
        <v>743.35</v>
      </c>
      <c r="I10984" t="s">
        <v>492</v>
      </c>
      <c r="J10984" t="s">
        <v>242</v>
      </c>
      <c r="K10984" t="s">
        <v>243</v>
      </c>
      <c r="L10984" t="s">
        <v>244</v>
      </c>
      <c r="M10984">
        <v>0</v>
      </c>
      <c r="N10984">
        <v>743.35</v>
      </c>
      <c r="O10984" t="s">
        <v>298</v>
      </c>
      <c r="P10984" t="s">
        <v>18940</v>
      </c>
      <c r="Q10984" t="s">
        <v>699</v>
      </c>
      <c r="R10984" t="s">
        <v>18941</v>
      </c>
      <c r="S10984" t="s">
        <v>249</v>
      </c>
      <c r="T10984" t="b">
        <v>1</v>
      </c>
    </row>
    <row r="10985" spans="1:20" x14ac:dyDescent="0.25">
      <c r="A10985" t="s">
        <v>236</v>
      </c>
      <c r="B10985" t="s">
        <v>236</v>
      </c>
      <c r="C10985" t="s">
        <v>336</v>
      </c>
      <c r="D10985" t="s">
        <v>3096</v>
      </c>
      <c r="E10985" t="s">
        <v>18942</v>
      </c>
      <c r="F10985" t="s">
        <v>18943</v>
      </c>
      <c r="G10985" t="s">
        <v>18944</v>
      </c>
      <c r="H10985">
        <v>3109993</v>
      </c>
      <c r="I10985" t="s">
        <v>341</v>
      </c>
      <c r="J10985" t="s">
        <v>242</v>
      </c>
      <c r="K10985" t="s">
        <v>243</v>
      </c>
      <c r="L10985" t="s">
        <v>244</v>
      </c>
      <c r="M10985">
        <v>0</v>
      </c>
      <c r="N10985">
        <v>3109993</v>
      </c>
      <c r="O10985" t="s">
        <v>1762</v>
      </c>
      <c r="P10985" t="s">
        <v>8620</v>
      </c>
      <c r="Q10985" t="s">
        <v>3101</v>
      </c>
      <c r="R10985" t="s">
        <v>18945</v>
      </c>
      <c r="S10985" t="s">
        <v>249</v>
      </c>
      <c r="T10985" t="b">
        <v>0</v>
      </c>
    </row>
    <row r="10986" spans="1:20" x14ac:dyDescent="0.25">
      <c r="A10986" t="s">
        <v>236</v>
      </c>
      <c r="B10986" t="s">
        <v>236</v>
      </c>
      <c r="C10986" t="s">
        <v>336</v>
      </c>
      <c r="D10986" t="s">
        <v>3096</v>
      </c>
      <c r="E10986" t="s">
        <v>18942</v>
      </c>
      <c r="F10986" t="s">
        <v>18943</v>
      </c>
      <c r="G10986" t="s">
        <v>18944</v>
      </c>
      <c r="H10986">
        <v>7438766</v>
      </c>
      <c r="I10986" t="s">
        <v>341</v>
      </c>
      <c r="J10986" t="s">
        <v>242</v>
      </c>
      <c r="K10986" t="s">
        <v>243</v>
      </c>
      <c r="L10986" t="s">
        <v>244</v>
      </c>
      <c r="M10986">
        <v>0</v>
      </c>
      <c r="N10986">
        <v>7438766</v>
      </c>
      <c r="O10986" t="s">
        <v>1762</v>
      </c>
      <c r="P10986" t="s">
        <v>8620</v>
      </c>
      <c r="Q10986" t="s">
        <v>3101</v>
      </c>
      <c r="R10986" t="s">
        <v>18946</v>
      </c>
      <c r="S10986" t="s">
        <v>249</v>
      </c>
      <c r="T10986" t="b">
        <v>0</v>
      </c>
    </row>
    <row r="10987" spans="1:20" x14ac:dyDescent="0.25">
      <c r="A10987" t="s">
        <v>259</v>
      </c>
      <c r="B10987" t="s">
        <v>260</v>
      </c>
      <c r="C10987" t="s">
        <v>237</v>
      </c>
      <c r="D10987" t="s">
        <v>18947</v>
      </c>
      <c r="E10987" t="s">
        <v>18948</v>
      </c>
      <c r="F10987" t="s">
        <v>18949</v>
      </c>
      <c r="G10987" t="s">
        <v>18950</v>
      </c>
      <c r="H10987">
        <v>5.9660000000000002</v>
      </c>
      <c r="I10987" t="s">
        <v>265</v>
      </c>
      <c r="J10987" t="s">
        <v>242</v>
      </c>
      <c r="K10987" t="s">
        <v>243</v>
      </c>
      <c r="L10987" t="s">
        <v>244</v>
      </c>
      <c r="M10987">
        <v>0</v>
      </c>
      <c r="N10987">
        <v>5.9660000000000002</v>
      </c>
      <c r="O10987" t="s">
        <v>283</v>
      </c>
      <c r="P10987" t="s">
        <v>18951</v>
      </c>
      <c r="Q10987" t="s">
        <v>18952</v>
      </c>
      <c r="R10987" t="s">
        <v>18953</v>
      </c>
      <c r="S10987" t="s">
        <v>270</v>
      </c>
      <c r="T10987" t="b">
        <v>1</v>
      </c>
    </row>
    <row r="10988" spans="1:20" x14ac:dyDescent="0.25">
      <c r="A10988" t="s">
        <v>259</v>
      </c>
      <c r="B10988" t="s">
        <v>260</v>
      </c>
      <c r="C10988" t="s">
        <v>336</v>
      </c>
      <c r="D10988" t="s">
        <v>18947</v>
      </c>
      <c r="E10988" t="s">
        <v>18948</v>
      </c>
      <c r="F10988" t="s">
        <v>18949</v>
      </c>
      <c r="G10988" t="s">
        <v>18950</v>
      </c>
      <c r="H10988">
        <v>30837</v>
      </c>
      <c r="I10988" t="s">
        <v>265</v>
      </c>
      <c r="J10988" t="s">
        <v>242</v>
      </c>
      <c r="K10988" t="s">
        <v>243</v>
      </c>
      <c r="L10988" t="s">
        <v>244</v>
      </c>
      <c r="M10988">
        <v>0</v>
      </c>
      <c r="N10988">
        <v>30837</v>
      </c>
      <c r="O10988" t="s">
        <v>283</v>
      </c>
      <c r="P10988" t="s">
        <v>18951</v>
      </c>
      <c r="Q10988" t="s">
        <v>18952</v>
      </c>
      <c r="R10988" t="s">
        <v>18954</v>
      </c>
      <c r="S10988" t="s">
        <v>270</v>
      </c>
      <c r="T10988" t="b">
        <v>1</v>
      </c>
    </row>
    <row r="10989" spans="1:20" x14ac:dyDescent="0.25">
      <c r="A10989" t="s">
        <v>259</v>
      </c>
      <c r="B10989" t="s">
        <v>260</v>
      </c>
      <c r="C10989" t="s">
        <v>336</v>
      </c>
      <c r="D10989" t="s">
        <v>18947</v>
      </c>
      <c r="E10989" t="s">
        <v>18948</v>
      </c>
      <c r="F10989" t="s">
        <v>18949</v>
      </c>
      <c r="G10989" t="s">
        <v>18950</v>
      </c>
      <c r="H10989">
        <v>59583</v>
      </c>
      <c r="I10989" t="s">
        <v>265</v>
      </c>
      <c r="J10989" t="s">
        <v>242</v>
      </c>
      <c r="K10989" t="s">
        <v>243</v>
      </c>
      <c r="L10989" t="s">
        <v>244</v>
      </c>
      <c r="M10989">
        <v>0</v>
      </c>
      <c r="N10989">
        <v>59583</v>
      </c>
      <c r="O10989" t="s">
        <v>283</v>
      </c>
      <c r="P10989" t="s">
        <v>18951</v>
      </c>
      <c r="Q10989" t="s">
        <v>18952</v>
      </c>
      <c r="R10989" t="s">
        <v>18955</v>
      </c>
      <c r="S10989" t="s">
        <v>270</v>
      </c>
      <c r="T10989" t="b">
        <v>1</v>
      </c>
    </row>
    <row r="10990" spans="1:20" x14ac:dyDescent="0.25">
      <c r="A10990" t="s">
        <v>236</v>
      </c>
      <c r="B10990" t="s">
        <v>236</v>
      </c>
      <c r="C10990" t="s">
        <v>237</v>
      </c>
      <c r="D10990" t="s">
        <v>1566</v>
      </c>
      <c r="F10990" t="s">
        <v>16533</v>
      </c>
      <c r="G10990" t="s">
        <v>18956</v>
      </c>
      <c r="H10990">
        <v>40.96</v>
      </c>
      <c r="I10990" t="s">
        <v>492</v>
      </c>
      <c r="J10990" t="s">
        <v>242</v>
      </c>
      <c r="K10990" t="s">
        <v>243</v>
      </c>
      <c r="L10990" t="s">
        <v>244</v>
      </c>
      <c r="M10990">
        <v>0</v>
      </c>
      <c r="N10990">
        <v>40.96</v>
      </c>
      <c r="O10990" t="s">
        <v>793</v>
      </c>
      <c r="P10990" t="s">
        <v>18957</v>
      </c>
      <c r="Q10990" t="s">
        <v>1570</v>
      </c>
      <c r="R10990" t="s">
        <v>16534</v>
      </c>
      <c r="S10990" t="s">
        <v>249</v>
      </c>
      <c r="T10990" t="b">
        <v>1</v>
      </c>
    </row>
    <row r="10991" spans="1:20" x14ac:dyDescent="0.25">
      <c r="A10991" t="s">
        <v>236</v>
      </c>
      <c r="B10991" t="s">
        <v>236</v>
      </c>
      <c r="C10991" t="s">
        <v>237</v>
      </c>
      <c r="D10991" t="s">
        <v>238</v>
      </c>
      <c r="E10991" t="s">
        <v>251</v>
      </c>
      <c r="F10991" t="s">
        <v>773</v>
      </c>
      <c r="G10991" t="s">
        <v>2905</v>
      </c>
      <c r="H10991">
        <v>4.0000000000000001E-3</v>
      </c>
      <c r="I10991" t="s">
        <v>254</v>
      </c>
      <c r="J10991" t="s">
        <v>242</v>
      </c>
      <c r="K10991" t="s">
        <v>243</v>
      </c>
      <c r="L10991" t="s">
        <v>244</v>
      </c>
      <c r="M10991">
        <v>0</v>
      </c>
      <c r="N10991">
        <v>4.0000000000000001E-3</v>
      </c>
      <c r="O10991" t="s">
        <v>255</v>
      </c>
      <c r="P10991" t="s">
        <v>18958</v>
      </c>
      <c r="Q10991" t="s">
        <v>247</v>
      </c>
      <c r="R10991" t="s">
        <v>1351</v>
      </c>
      <c r="S10991" t="s">
        <v>249</v>
      </c>
      <c r="T10991" t="b">
        <v>1</v>
      </c>
    </row>
    <row r="10992" spans="1:20" x14ac:dyDescent="0.25">
      <c r="A10992" t="s">
        <v>259</v>
      </c>
      <c r="B10992" t="s">
        <v>260</v>
      </c>
      <c r="C10992" t="s">
        <v>237</v>
      </c>
      <c r="D10992" t="s">
        <v>677</v>
      </c>
      <c r="E10992" t="s">
        <v>4090</v>
      </c>
      <c r="F10992" t="s">
        <v>4091</v>
      </c>
      <c r="G10992" t="s">
        <v>4091</v>
      </c>
      <c r="H10992">
        <v>0.69799999999999995</v>
      </c>
      <c r="I10992" t="s">
        <v>265</v>
      </c>
      <c r="J10992" t="s">
        <v>242</v>
      </c>
      <c r="K10992" t="s">
        <v>243</v>
      </c>
      <c r="L10992" t="s">
        <v>244</v>
      </c>
      <c r="M10992">
        <v>0</v>
      </c>
      <c r="N10992">
        <v>0.69799999999999995</v>
      </c>
      <c r="O10992" t="s">
        <v>324</v>
      </c>
      <c r="P10992" t="s">
        <v>18959</v>
      </c>
      <c r="Q10992" t="s">
        <v>681</v>
      </c>
      <c r="R10992" t="s">
        <v>18960</v>
      </c>
      <c r="S10992" t="s">
        <v>270</v>
      </c>
      <c r="T10992" t="b">
        <v>1</v>
      </c>
    </row>
    <row r="10993" spans="1:20" x14ac:dyDescent="0.25">
      <c r="A10993" t="s">
        <v>259</v>
      </c>
      <c r="B10993" t="s">
        <v>260</v>
      </c>
      <c r="C10993" t="s">
        <v>294</v>
      </c>
      <c r="D10993" t="s">
        <v>677</v>
      </c>
      <c r="E10993" t="s">
        <v>4090</v>
      </c>
      <c r="F10993" t="s">
        <v>4091</v>
      </c>
      <c r="G10993" t="s">
        <v>4091</v>
      </c>
      <c r="H10993">
        <v>0.20200000000000001</v>
      </c>
      <c r="I10993" t="s">
        <v>265</v>
      </c>
      <c r="J10993" t="s">
        <v>242</v>
      </c>
      <c r="K10993" t="s">
        <v>243</v>
      </c>
      <c r="L10993" t="s">
        <v>244</v>
      </c>
      <c r="M10993">
        <v>0</v>
      </c>
      <c r="N10993">
        <v>0.20200000000000001</v>
      </c>
      <c r="O10993" t="s">
        <v>324</v>
      </c>
      <c r="P10993" t="s">
        <v>18959</v>
      </c>
      <c r="Q10993" t="s">
        <v>681</v>
      </c>
      <c r="R10993" t="s">
        <v>18960</v>
      </c>
      <c r="S10993" t="s">
        <v>270</v>
      </c>
      <c r="T10993" t="b">
        <v>1</v>
      </c>
    </row>
    <row r="10994" spans="1:20" x14ac:dyDescent="0.25">
      <c r="A10994" t="s">
        <v>259</v>
      </c>
      <c r="B10994" t="s">
        <v>260</v>
      </c>
      <c r="C10994" t="s">
        <v>237</v>
      </c>
      <c r="D10994" t="s">
        <v>412</v>
      </c>
      <c r="E10994" t="s">
        <v>5490</v>
      </c>
      <c r="F10994" t="s">
        <v>11038</v>
      </c>
      <c r="G10994" t="s">
        <v>11038</v>
      </c>
      <c r="H10994">
        <v>0.308</v>
      </c>
      <c r="I10994" t="s">
        <v>265</v>
      </c>
      <c r="J10994" t="s">
        <v>242</v>
      </c>
      <c r="K10994" t="s">
        <v>243</v>
      </c>
      <c r="L10994" t="s">
        <v>244</v>
      </c>
      <c r="M10994">
        <v>0</v>
      </c>
      <c r="N10994">
        <v>0.308</v>
      </c>
      <c r="O10994" t="s">
        <v>372</v>
      </c>
      <c r="P10994" t="s">
        <v>18961</v>
      </c>
      <c r="Q10994" t="s">
        <v>416</v>
      </c>
      <c r="R10994" t="s">
        <v>18962</v>
      </c>
      <c r="S10994" t="s">
        <v>270</v>
      </c>
      <c r="T10994" t="b">
        <v>1</v>
      </c>
    </row>
    <row r="10995" spans="1:20" x14ac:dyDescent="0.25">
      <c r="A10995" t="s">
        <v>259</v>
      </c>
      <c r="B10995" t="s">
        <v>260</v>
      </c>
      <c r="C10995" t="s">
        <v>237</v>
      </c>
      <c r="D10995" t="s">
        <v>2534</v>
      </c>
      <c r="E10995" t="s">
        <v>15440</v>
      </c>
      <c r="F10995" t="s">
        <v>16425</v>
      </c>
      <c r="G10995" t="s">
        <v>16425</v>
      </c>
      <c r="H10995">
        <v>0.70799999999999996</v>
      </c>
      <c r="I10995" t="s">
        <v>265</v>
      </c>
      <c r="J10995" t="s">
        <v>242</v>
      </c>
      <c r="K10995" t="s">
        <v>243</v>
      </c>
      <c r="L10995" t="s">
        <v>244</v>
      </c>
      <c r="M10995">
        <v>0</v>
      </c>
      <c r="N10995">
        <v>0.70799999999999996</v>
      </c>
      <c r="O10995" t="s">
        <v>446</v>
      </c>
      <c r="P10995" t="s">
        <v>18963</v>
      </c>
      <c r="Q10995" t="s">
        <v>2538</v>
      </c>
      <c r="R10995" t="s">
        <v>18964</v>
      </c>
      <c r="S10995" t="s">
        <v>270</v>
      </c>
      <c r="T10995" t="b">
        <v>1</v>
      </c>
    </row>
    <row r="10996" spans="1:20" x14ac:dyDescent="0.25">
      <c r="A10996" t="s">
        <v>259</v>
      </c>
      <c r="B10996" t="s">
        <v>260</v>
      </c>
      <c r="C10996" t="s">
        <v>294</v>
      </c>
      <c r="D10996" t="s">
        <v>2534</v>
      </c>
      <c r="E10996" t="s">
        <v>15440</v>
      </c>
      <c r="F10996" t="s">
        <v>16425</v>
      </c>
      <c r="G10996" t="s">
        <v>16425</v>
      </c>
      <c r="H10996">
        <v>0.34</v>
      </c>
      <c r="I10996" t="s">
        <v>265</v>
      </c>
      <c r="J10996" t="s">
        <v>242</v>
      </c>
      <c r="K10996" t="s">
        <v>243</v>
      </c>
      <c r="L10996" t="s">
        <v>244</v>
      </c>
      <c r="M10996">
        <v>0</v>
      </c>
      <c r="N10996">
        <v>0.34</v>
      </c>
      <c r="O10996" t="s">
        <v>446</v>
      </c>
      <c r="P10996" t="s">
        <v>18963</v>
      </c>
      <c r="Q10996" t="s">
        <v>2538</v>
      </c>
      <c r="R10996" t="s">
        <v>18964</v>
      </c>
      <c r="S10996" t="s">
        <v>270</v>
      </c>
      <c r="T10996" t="b">
        <v>1</v>
      </c>
    </row>
    <row r="10997" spans="1:20" x14ac:dyDescent="0.25">
      <c r="A10997" t="s">
        <v>259</v>
      </c>
      <c r="B10997" t="s">
        <v>260</v>
      </c>
      <c r="C10997" t="s">
        <v>237</v>
      </c>
      <c r="D10997" t="s">
        <v>1015</v>
      </c>
      <c r="E10997" t="s">
        <v>5258</v>
      </c>
      <c r="F10997" t="s">
        <v>5259</v>
      </c>
      <c r="G10997" t="s">
        <v>5259</v>
      </c>
      <c r="H10997">
        <v>6.1600000000000002E-2</v>
      </c>
      <c r="I10997" t="s">
        <v>265</v>
      </c>
      <c r="J10997" t="s">
        <v>242</v>
      </c>
      <c r="K10997" t="s">
        <v>243</v>
      </c>
      <c r="L10997" t="s">
        <v>244</v>
      </c>
      <c r="M10997">
        <v>0</v>
      </c>
      <c r="N10997">
        <v>6.1600000000000002E-2</v>
      </c>
      <c r="O10997" t="s">
        <v>569</v>
      </c>
      <c r="P10997" t="s">
        <v>750</v>
      </c>
      <c r="Q10997" t="s">
        <v>1019</v>
      </c>
      <c r="R10997" t="s">
        <v>18965</v>
      </c>
      <c r="S10997" t="s">
        <v>270</v>
      </c>
      <c r="T10997" t="b">
        <v>0</v>
      </c>
    </row>
    <row r="10998" spans="1:20" x14ac:dyDescent="0.25">
      <c r="A10998" t="s">
        <v>259</v>
      </c>
      <c r="B10998" t="s">
        <v>260</v>
      </c>
      <c r="C10998" t="s">
        <v>237</v>
      </c>
      <c r="D10998" t="s">
        <v>2193</v>
      </c>
      <c r="E10998" t="s">
        <v>9366</v>
      </c>
      <c r="F10998" t="s">
        <v>10517</v>
      </c>
      <c r="G10998" t="s">
        <v>10518</v>
      </c>
      <c r="H10998">
        <v>9.64E-2</v>
      </c>
      <c r="I10998" t="s">
        <v>265</v>
      </c>
      <c r="J10998" t="s">
        <v>242</v>
      </c>
      <c r="K10998" t="s">
        <v>243</v>
      </c>
      <c r="L10998" t="s">
        <v>244</v>
      </c>
      <c r="M10998">
        <v>0</v>
      </c>
      <c r="N10998">
        <v>9.64E-2</v>
      </c>
      <c r="O10998" t="s">
        <v>660</v>
      </c>
      <c r="P10998" t="s">
        <v>18966</v>
      </c>
      <c r="Q10998" t="s">
        <v>2197</v>
      </c>
      <c r="R10998" t="s">
        <v>18967</v>
      </c>
      <c r="S10998" t="s">
        <v>270</v>
      </c>
      <c r="T10998" t="b">
        <v>1</v>
      </c>
    </row>
    <row r="10999" spans="1:20" x14ac:dyDescent="0.25">
      <c r="A10999" t="s">
        <v>259</v>
      </c>
      <c r="B10999" t="s">
        <v>260</v>
      </c>
      <c r="C10999" t="s">
        <v>294</v>
      </c>
      <c r="D10999" t="s">
        <v>2193</v>
      </c>
      <c r="E10999" t="s">
        <v>9366</v>
      </c>
      <c r="F10999" t="s">
        <v>10517</v>
      </c>
      <c r="G10999" t="s">
        <v>10518</v>
      </c>
      <c r="H10999">
        <v>2.98E-2</v>
      </c>
      <c r="I10999" t="s">
        <v>265</v>
      </c>
      <c r="J10999" t="s">
        <v>242</v>
      </c>
      <c r="K10999" t="s">
        <v>243</v>
      </c>
      <c r="L10999" t="s">
        <v>244</v>
      </c>
      <c r="M10999">
        <v>0</v>
      </c>
      <c r="N10999">
        <v>2.98E-2</v>
      </c>
      <c r="O10999" t="s">
        <v>660</v>
      </c>
      <c r="P10999" t="s">
        <v>18966</v>
      </c>
      <c r="Q10999" t="s">
        <v>2197</v>
      </c>
      <c r="R10999" t="s">
        <v>18967</v>
      </c>
      <c r="S10999" t="s">
        <v>270</v>
      </c>
      <c r="T10999" t="b">
        <v>1</v>
      </c>
    </row>
    <row r="11000" spans="1:20" x14ac:dyDescent="0.25">
      <c r="A11000" t="s">
        <v>259</v>
      </c>
      <c r="B11000" t="s">
        <v>260</v>
      </c>
      <c r="C11000" t="s">
        <v>237</v>
      </c>
      <c r="D11000" t="s">
        <v>1786</v>
      </c>
      <c r="E11000" t="s">
        <v>5027</v>
      </c>
      <c r="F11000" t="s">
        <v>10287</v>
      </c>
      <c r="G11000" t="s">
        <v>10287</v>
      </c>
      <c r="H11000">
        <v>1.1245309999999999</v>
      </c>
      <c r="I11000" t="s">
        <v>265</v>
      </c>
      <c r="J11000" t="s">
        <v>242</v>
      </c>
      <c r="K11000" t="s">
        <v>243</v>
      </c>
      <c r="L11000" t="s">
        <v>244</v>
      </c>
      <c r="M11000">
        <v>0</v>
      </c>
      <c r="N11000">
        <v>1.1245309999999999</v>
      </c>
      <c r="O11000" t="s">
        <v>372</v>
      </c>
      <c r="P11000" t="s">
        <v>18968</v>
      </c>
      <c r="Q11000" t="s">
        <v>1790</v>
      </c>
      <c r="R11000" t="s">
        <v>18969</v>
      </c>
      <c r="S11000" t="s">
        <v>270</v>
      </c>
      <c r="T11000" t="b">
        <v>1</v>
      </c>
    </row>
    <row r="11001" spans="1:20" x14ac:dyDescent="0.25">
      <c r="A11001" t="s">
        <v>259</v>
      </c>
      <c r="B11001" t="s">
        <v>260</v>
      </c>
      <c r="C11001" t="s">
        <v>294</v>
      </c>
      <c r="D11001" t="s">
        <v>1786</v>
      </c>
      <c r="E11001" t="s">
        <v>5027</v>
      </c>
      <c r="F11001" t="s">
        <v>10287</v>
      </c>
      <c r="G11001" t="s">
        <v>10287</v>
      </c>
      <c r="H11001">
        <v>0.4032</v>
      </c>
      <c r="I11001" t="s">
        <v>265</v>
      </c>
      <c r="J11001" t="s">
        <v>242</v>
      </c>
      <c r="K11001" t="s">
        <v>243</v>
      </c>
      <c r="L11001" t="s">
        <v>244</v>
      </c>
      <c r="M11001">
        <v>0</v>
      </c>
      <c r="N11001">
        <v>0.4032</v>
      </c>
      <c r="O11001" t="s">
        <v>372</v>
      </c>
      <c r="P11001" t="s">
        <v>18968</v>
      </c>
      <c r="Q11001" t="s">
        <v>1790</v>
      </c>
      <c r="R11001" t="s">
        <v>18969</v>
      </c>
      <c r="S11001" t="s">
        <v>270</v>
      </c>
      <c r="T11001" t="b">
        <v>1</v>
      </c>
    </row>
    <row r="11002" spans="1:20" x14ac:dyDescent="0.25">
      <c r="A11002" t="s">
        <v>236</v>
      </c>
      <c r="B11002" t="s">
        <v>236</v>
      </c>
      <c r="C11002" t="s">
        <v>336</v>
      </c>
      <c r="D11002" t="s">
        <v>3096</v>
      </c>
      <c r="E11002" t="s">
        <v>18970</v>
      </c>
      <c r="F11002" t="s">
        <v>18971</v>
      </c>
      <c r="G11002" t="s">
        <v>18972</v>
      </c>
      <c r="H11002">
        <v>46149</v>
      </c>
      <c r="I11002" t="s">
        <v>341</v>
      </c>
      <c r="J11002" t="s">
        <v>242</v>
      </c>
      <c r="K11002" t="s">
        <v>243</v>
      </c>
      <c r="L11002" t="s">
        <v>244</v>
      </c>
      <c r="M11002">
        <v>0</v>
      </c>
      <c r="N11002">
        <v>46149</v>
      </c>
      <c r="O11002" t="s">
        <v>316</v>
      </c>
      <c r="P11002" t="s">
        <v>3100</v>
      </c>
      <c r="Q11002" t="s">
        <v>3101</v>
      </c>
      <c r="R11002" t="s">
        <v>18973</v>
      </c>
      <c r="S11002" t="s">
        <v>249</v>
      </c>
      <c r="T11002" t="b">
        <v>0</v>
      </c>
    </row>
    <row r="11003" spans="1:20" x14ac:dyDescent="0.25">
      <c r="A11003" t="s">
        <v>236</v>
      </c>
      <c r="B11003" t="s">
        <v>236</v>
      </c>
      <c r="C11003" t="s">
        <v>336</v>
      </c>
      <c r="D11003" t="s">
        <v>3096</v>
      </c>
      <c r="E11003" t="s">
        <v>18970</v>
      </c>
      <c r="F11003" t="s">
        <v>18971</v>
      </c>
      <c r="G11003" t="s">
        <v>18972</v>
      </c>
      <c r="H11003">
        <v>111432</v>
      </c>
      <c r="I11003" t="s">
        <v>341</v>
      </c>
      <c r="J11003" t="s">
        <v>242</v>
      </c>
      <c r="K11003" t="s">
        <v>243</v>
      </c>
      <c r="L11003" t="s">
        <v>244</v>
      </c>
      <c r="M11003">
        <v>0</v>
      </c>
      <c r="N11003">
        <v>111432</v>
      </c>
      <c r="O11003" t="s">
        <v>316</v>
      </c>
      <c r="P11003" t="s">
        <v>3100</v>
      </c>
      <c r="Q11003" t="s">
        <v>3101</v>
      </c>
      <c r="R11003" t="s">
        <v>18974</v>
      </c>
      <c r="S11003" t="s">
        <v>249</v>
      </c>
      <c r="T11003" t="b">
        <v>0</v>
      </c>
    </row>
    <row r="11004" spans="1:20" x14ac:dyDescent="0.25">
      <c r="A11004" t="s">
        <v>236</v>
      </c>
      <c r="B11004" t="s">
        <v>236</v>
      </c>
      <c r="C11004" t="s">
        <v>237</v>
      </c>
      <c r="D11004" t="s">
        <v>250</v>
      </c>
      <c r="F11004" t="s">
        <v>393</v>
      </c>
      <c r="G11004" t="s">
        <v>303</v>
      </c>
      <c r="H11004">
        <v>1.2999999999999999E-2</v>
      </c>
      <c r="I11004" t="s">
        <v>254</v>
      </c>
      <c r="J11004" t="s">
        <v>242</v>
      </c>
      <c r="K11004" t="s">
        <v>243</v>
      </c>
      <c r="L11004" t="s">
        <v>244</v>
      </c>
      <c r="M11004">
        <v>0</v>
      </c>
      <c r="N11004">
        <v>1.2999999999999999E-2</v>
      </c>
      <c r="O11004" t="s">
        <v>546</v>
      </c>
      <c r="P11004" t="s">
        <v>7151</v>
      </c>
      <c r="Q11004" t="s">
        <v>257</v>
      </c>
      <c r="R11004" t="s">
        <v>434</v>
      </c>
      <c r="S11004" t="s">
        <v>249</v>
      </c>
      <c r="T11004" t="b">
        <v>0</v>
      </c>
    </row>
    <row r="11005" spans="1:20" x14ac:dyDescent="0.25">
      <c r="A11005" t="s">
        <v>236</v>
      </c>
      <c r="B11005" t="s">
        <v>236</v>
      </c>
      <c r="C11005" t="s">
        <v>237</v>
      </c>
      <c r="D11005" t="s">
        <v>1198</v>
      </c>
      <c r="F11005" t="s">
        <v>363</v>
      </c>
      <c r="G11005" t="s">
        <v>16207</v>
      </c>
      <c r="H11005">
        <v>1.7000000000000001E-4</v>
      </c>
      <c r="I11005" t="s">
        <v>254</v>
      </c>
      <c r="J11005" t="s">
        <v>242</v>
      </c>
      <c r="K11005" t="s">
        <v>243</v>
      </c>
      <c r="L11005" t="s">
        <v>244</v>
      </c>
      <c r="M11005">
        <v>0</v>
      </c>
      <c r="N11005">
        <v>1.7000000000000001E-4</v>
      </c>
      <c r="O11005" t="s">
        <v>395</v>
      </c>
      <c r="P11005" t="s">
        <v>16208</v>
      </c>
      <c r="Q11005" t="s">
        <v>1201</v>
      </c>
      <c r="R11005" t="s">
        <v>4671</v>
      </c>
      <c r="S11005" t="s">
        <v>249</v>
      </c>
      <c r="T11005" t="b">
        <v>0</v>
      </c>
    </row>
    <row r="11006" spans="1:20" x14ac:dyDescent="0.25">
      <c r="A11006" t="s">
        <v>259</v>
      </c>
      <c r="B11006" t="s">
        <v>260</v>
      </c>
      <c r="C11006" t="s">
        <v>237</v>
      </c>
      <c r="D11006" t="s">
        <v>406</v>
      </c>
      <c r="E11006" t="s">
        <v>4358</v>
      </c>
      <c r="F11006" t="s">
        <v>5871</v>
      </c>
      <c r="G11006" t="s">
        <v>5871</v>
      </c>
      <c r="H11006">
        <v>0.42137999999999998</v>
      </c>
      <c r="I11006" t="s">
        <v>265</v>
      </c>
      <c r="J11006" t="s">
        <v>242</v>
      </c>
      <c r="K11006" t="s">
        <v>243</v>
      </c>
      <c r="L11006" t="s">
        <v>244</v>
      </c>
      <c r="M11006">
        <v>0</v>
      </c>
      <c r="N11006">
        <v>0.42137999999999998</v>
      </c>
      <c r="O11006" t="s">
        <v>298</v>
      </c>
      <c r="P11006" t="s">
        <v>18975</v>
      </c>
      <c r="Q11006" t="s">
        <v>410</v>
      </c>
      <c r="R11006" t="s">
        <v>18976</v>
      </c>
      <c r="S11006" t="s">
        <v>270</v>
      </c>
      <c r="T11006" t="b">
        <v>1</v>
      </c>
    </row>
    <row r="11007" spans="1:20" x14ac:dyDescent="0.25">
      <c r="A11007" t="s">
        <v>259</v>
      </c>
      <c r="B11007" t="s">
        <v>260</v>
      </c>
      <c r="C11007" t="s">
        <v>294</v>
      </c>
      <c r="D11007" t="s">
        <v>406</v>
      </c>
      <c r="E11007" t="s">
        <v>4358</v>
      </c>
      <c r="F11007" t="s">
        <v>5871</v>
      </c>
      <c r="G11007" t="s">
        <v>5871</v>
      </c>
      <c r="H11007">
        <v>0.30730000000000002</v>
      </c>
      <c r="I11007" t="s">
        <v>265</v>
      </c>
      <c r="J11007" t="s">
        <v>242</v>
      </c>
      <c r="K11007" t="s">
        <v>243</v>
      </c>
      <c r="L11007" t="s">
        <v>244</v>
      </c>
      <c r="M11007">
        <v>0</v>
      </c>
      <c r="N11007">
        <v>0.30730000000000002</v>
      </c>
      <c r="O11007" t="s">
        <v>298</v>
      </c>
      <c r="P11007" t="s">
        <v>18975</v>
      </c>
      <c r="Q11007" t="s">
        <v>410</v>
      </c>
      <c r="R11007" t="s">
        <v>18976</v>
      </c>
      <c r="S11007" t="s">
        <v>270</v>
      </c>
      <c r="T11007" t="b">
        <v>1</v>
      </c>
    </row>
    <row r="11008" spans="1:20" x14ac:dyDescent="0.25">
      <c r="A11008" t="s">
        <v>259</v>
      </c>
      <c r="B11008" t="s">
        <v>9799</v>
      </c>
      <c r="C11008" t="s">
        <v>237</v>
      </c>
      <c r="D11008" t="s">
        <v>12391</v>
      </c>
      <c r="F11008" t="s">
        <v>1368</v>
      </c>
      <c r="G11008" t="s">
        <v>18977</v>
      </c>
      <c r="H11008">
        <v>6.9999999999999999E-6</v>
      </c>
      <c r="I11008" t="s">
        <v>5282</v>
      </c>
      <c r="J11008" t="s">
        <v>242</v>
      </c>
      <c r="K11008" t="s">
        <v>243</v>
      </c>
      <c r="L11008" t="s">
        <v>244</v>
      </c>
      <c r="M11008">
        <v>0</v>
      </c>
      <c r="N11008">
        <v>6.9999999999999999E-6</v>
      </c>
      <c r="O11008" t="s">
        <v>3968</v>
      </c>
      <c r="P11008" t="s">
        <v>18978</v>
      </c>
      <c r="Q11008" t="s">
        <v>12394</v>
      </c>
      <c r="R11008" t="s">
        <v>12395</v>
      </c>
      <c r="S11008" t="s">
        <v>9806</v>
      </c>
      <c r="T11008" t="b">
        <v>1</v>
      </c>
    </row>
    <row r="11009" spans="1:20" x14ac:dyDescent="0.25">
      <c r="A11009" t="s">
        <v>259</v>
      </c>
      <c r="B11009" t="s">
        <v>260</v>
      </c>
      <c r="C11009" t="s">
        <v>237</v>
      </c>
      <c r="D11009" t="s">
        <v>538</v>
      </c>
      <c r="E11009" t="s">
        <v>2790</v>
      </c>
      <c r="F11009" t="s">
        <v>13393</v>
      </c>
      <c r="G11009" t="s">
        <v>13393</v>
      </c>
      <c r="H11009">
        <v>8.64</v>
      </c>
      <c r="I11009" t="s">
        <v>265</v>
      </c>
      <c r="J11009" t="s">
        <v>242</v>
      </c>
      <c r="K11009" t="s">
        <v>243</v>
      </c>
      <c r="L11009" t="s">
        <v>244</v>
      </c>
      <c r="M11009">
        <v>0</v>
      </c>
      <c r="N11009">
        <v>8.64</v>
      </c>
      <c r="O11009" t="s">
        <v>290</v>
      </c>
      <c r="P11009" t="s">
        <v>18979</v>
      </c>
      <c r="Q11009" t="s">
        <v>542</v>
      </c>
      <c r="R11009" t="s">
        <v>18980</v>
      </c>
      <c r="S11009" t="s">
        <v>270</v>
      </c>
      <c r="T11009" t="b">
        <v>1</v>
      </c>
    </row>
    <row r="11010" spans="1:20" x14ac:dyDescent="0.25">
      <c r="A11010" t="s">
        <v>259</v>
      </c>
      <c r="B11010" t="s">
        <v>260</v>
      </c>
      <c r="C11010" t="s">
        <v>336</v>
      </c>
      <c r="D11010" t="s">
        <v>538</v>
      </c>
      <c r="E11010" t="s">
        <v>2790</v>
      </c>
      <c r="F11010" t="s">
        <v>13393</v>
      </c>
      <c r="G11010" t="s">
        <v>13393</v>
      </c>
      <c r="H11010">
        <v>56764</v>
      </c>
      <c r="I11010" t="s">
        <v>265</v>
      </c>
      <c r="J11010" t="s">
        <v>242</v>
      </c>
      <c r="K11010" t="s">
        <v>243</v>
      </c>
      <c r="L11010" t="s">
        <v>244</v>
      </c>
      <c r="M11010">
        <v>0</v>
      </c>
      <c r="N11010">
        <v>56764</v>
      </c>
      <c r="O11010" t="s">
        <v>290</v>
      </c>
      <c r="P11010" t="s">
        <v>18979</v>
      </c>
      <c r="Q11010" t="s">
        <v>542</v>
      </c>
      <c r="R11010" t="s">
        <v>18981</v>
      </c>
      <c r="S11010" t="s">
        <v>270</v>
      </c>
      <c r="T11010" t="b">
        <v>1</v>
      </c>
    </row>
    <row r="11011" spans="1:20" x14ac:dyDescent="0.25">
      <c r="A11011" t="s">
        <v>259</v>
      </c>
      <c r="B11011" t="s">
        <v>260</v>
      </c>
      <c r="C11011" t="s">
        <v>336</v>
      </c>
      <c r="D11011" t="s">
        <v>538</v>
      </c>
      <c r="E11011" t="s">
        <v>2790</v>
      </c>
      <c r="F11011" t="s">
        <v>13393</v>
      </c>
      <c r="G11011" t="s">
        <v>13393</v>
      </c>
      <c r="H11011">
        <v>113527</v>
      </c>
      <c r="I11011" t="s">
        <v>265</v>
      </c>
      <c r="J11011" t="s">
        <v>242</v>
      </c>
      <c r="K11011" t="s">
        <v>243</v>
      </c>
      <c r="L11011" t="s">
        <v>244</v>
      </c>
      <c r="M11011">
        <v>0</v>
      </c>
      <c r="N11011">
        <v>113527</v>
      </c>
      <c r="O11011" t="s">
        <v>290</v>
      </c>
      <c r="P11011" t="s">
        <v>18979</v>
      </c>
      <c r="Q11011" t="s">
        <v>542</v>
      </c>
      <c r="R11011" t="s">
        <v>18982</v>
      </c>
      <c r="S11011" t="s">
        <v>270</v>
      </c>
      <c r="T11011" t="b">
        <v>1</v>
      </c>
    </row>
    <row r="11012" spans="1:20" x14ac:dyDescent="0.25">
      <c r="A11012" t="s">
        <v>259</v>
      </c>
      <c r="B11012" t="s">
        <v>260</v>
      </c>
      <c r="C11012" t="s">
        <v>336</v>
      </c>
      <c r="D11012" t="s">
        <v>538</v>
      </c>
      <c r="E11012" t="s">
        <v>2790</v>
      </c>
      <c r="F11012" t="s">
        <v>13393</v>
      </c>
      <c r="G11012" t="s">
        <v>13393</v>
      </c>
      <c r="H11012">
        <v>126129</v>
      </c>
      <c r="I11012" t="s">
        <v>265</v>
      </c>
      <c r="J11012" t="s">
        <v>242</v>
      </c>
      <c r="K11012" t="s">
        <v>243</v>
      </c>
      <c r="L11012" t="s">
        <v>244</v>
      </c>
      <c r="M11012">
        <v>0</v>
      </c>
      <c r="N11012">
        <v>126129</v>
      </c>
      <c r="O11012" t="s">
        <v>290</v>
      </c>
      <c r="P11012" t="s">
        <v>18979</v>
      </c>
      <c r="Q11012" t="s">
        <v>542</v>
      </c>
      <c r="R11012" t="s">
        <v>18983</v>
      </c>
      <c r="S11012" t="s">
        <v>270</v>
      </c>
      <c r="T11012" t="b">
        <v>1</v>
      </c>
    </row>
    <row r="11013" spans="1:20" x14ac:dyDescent="0.25">
      <c r="A11013" t="s">
        <v>259</v>
      </c>
      <c r="B11013" t="s">
        <v>260</v>
      </c>
      <c r="C11013" t="s">
        <v>237</v>
      </c>
      <c r="D11013" t="s">
        <v>1938</v>
      </c>
      <c r="E11013" t="s">
        <v>2071</v>
      </c>
      <c r="F11013" t="s">
        <v>8565</v>
      </c>
      <c r="G11013" t="s">
        <v>8565</v>
      </c>
      <c r="H11013">
        <v>0.80600000000000005</v>
      </c>
      <c r="I11013" t="s">
        <v>265</v>
      </c>
      <c r="J11013" t="s">
        <v>242</v>
      </c>
      <c r="K11013" t="s">
        <v>243</v>
      </c>
      <c r="L11013" t="s">
        <v>244</v>
      </c>
      <c r="M11013">
        <v>0</v>
      </c>
      <c r="N11013">
        <v>0.80600000000000005</v>
      </c>
      <c r="O11013" t="s">
        <v>324</v>
      </c>
      <c r="P11013" t="s">
        <v>18984</v>
      </c>
      <c r="Q11013" t="s">
        <v>1942</v>
      </c>
      <c r="R11013" t="s">
        <v>18985</v>
      </c>
      <c r="S11013" t="s">
        <v>270</v>
      </c>
      <c r="T11013" t="b">
        <v>1</v>
      </c>
    </row>
    <row r="11014" spans="1:20" x14ac:dyDescent="0.25">
      <c r="A11014" t="s">
        <v>259</v>
      </c>
      <c r="B11014" t="s">
        <v>1086</v>
      </c>
      <c r="C11014" t="s">
        <v>237</v>
      </c>
      <c r="D11014" t="s">
        <v>1778</v>
      </c>
      <c r="E11014" t="s">
        <v>9137</v>
      </c>
      <c r="F11014" t="s">
        <v>9138</v>
      </c>
      <c r="G11014" t="s">
        <v>18986</v>
      </c>
      <c r="H11014">
        <v>0</v>
      </c>
      <c r="I11014" t="s">
        <v>265</v>
      </c>
      <c r="J11014" t="s">
        <v>242</v>
      </c>
      <c r="K11014" t="s">
        <v>243</v>
      </c>
      <c r="L11014" t="s">
        <v>244</v>
      </c>
      <c r="M11014">
        <v>0</v>
      </c>
      <c r="N11014">
        <v>0</v>
      </c>
      <c r="O11014" t="s">
        <v>1782</v>
      </c>
      <c r="P11014" t="s">
        <v>18987</v>
      </c>
      <c r="Q11014" t="s">
        <v>1784</v>
      </c>
      <c r="R11014" t="s">
        <v>9142</v>
      </c>
      <c r="S11014" t="s">
        <v>1094</v>
      </c>
      <c r="T11014" t="b">
        <v>1</v>
      </c>
    </row>
    <row r="11015" spans="1:20" x14ac:dyDescent="0.25">
      <c r="A11015" t="s">
        <v>259</v>
      </c>
      <c r="B11015" t="s">
        <v>260</v>
      </c>
      <c r="C11015" t="s">
        <v>237</v>
      </c>
      <c r="D11015" t="s">
        <v>3010</v>
      </c>
      <c r="E11015" t="s">
        <v>1922</v>
      </c>
      <c r="F11015" t="s">
        <v>1923</v>
      </c>
      <c r="G11015" t="s">
        <v>1923</v>
      </c>
      <c r="H11015">
        <v>0.24399999999999999</v>
      </c>
      <c r="I11015" t="s">
        <v>265</v>
      </c>
      <c r="J11015" t="s">
        <v>242</v>
      </c>
      <c r="K11015" t="s">
        <v>243</v>
      </c>
      <c r="L11015" t="s">
        <v>244</v>
      </c>
      <c r="M11015">
        <v>0</v>
      </c>
      <c r="N11015">
        <v>0.24399999999999999</v>
      </c>
      <c r="O11015" t="s">
        <v>446</v>
      </c>
      <c r="P11015" t="s">
        <v>18988</v>
      </c>
      <c r="Q11015" t="s">
        <v>3013</v>
      </c>
      <c r="R11015" t="s">
        <v>18989</v>
      </c>
      <c r="S11015" t="s">
        <v>270</v>
      </c>
      <c r="T11015" t="b">
        <v>1</v>
      </c>
    </row>
    <row r="11016" spans="1:20" x14ac:dyDescent="0.25">
      <c r="A11016" t="s">
        <v>259</v>
      </c>
      <c r="B11016" t="s">
        <v>260</v>
      </c>
      <c r="C11016" t="s">
        <v>294</v>
      </c>
      <c r="D11016" t="s">
        <v>3010</v>
      </c>
      <c r="E11016" t="s">
        <v>1922</v>
      </c>
      <c r="F11016" t="s">
        <v>1923</v>
      </c>
      <c r="G11016" t="s">
        <v>1923</v>
      </c>
      <c r="H11016">
        <v>0.108</v>
      </c>
      <c r="I11016" t="s">
        <v>265</v>
      </c>
      <c r="J11016" t="s">
        <v>242</v>
      </c>
      <c r="K11016" t="s">
        <v>243</v>
      </c>
      <c r="L11016" t="s">
        <v>244</v>
      </c>
      <c r="M11016">
        <v>0</v>
      </c>
      <c r="N11016">
        <v>0.108</v>
      </c>
      <c r="O11016" t="s">
        <v>446</v>
      </c>
      <c r="P11016" t="s">
        <v>18988</v>
      </c>
      <c r="Q11016" t="s">
        <v>3013</v>
      </c>
      <c r="R11016" t="s">
        <v>18989</v>
      </c>
      <c r="S11016" t="s">
        <v>270</v>
      </c>
      <c r="T11016" t="b">
        <v>1</v>
      </c>
    </row>
    <row r="11017" spans="1:20" x14ac:dyDescent="0.25">
      <c r="A11017" t="s">
        <v>259</v>
      </c>
      <c r="B11017" t="s">
        <v>260</v>
      </c>
      <c r="C11017" t="s">
        <v>237</v>
      </c>
      <c r="D11017" t="s">
        <v>306</v>
      </c>
      <c r="E11017" t="s">
        <v>1069</v>
      </c>
      <c r="F11017" t="s">
        <v>12132</v>
      </c>
      <c r="G11017" t="s">
        <v>12133</v>
      </c>
      <c r="H11017">
        <v>5.04E-2</v>
      </c>
      <c r="I11017" t="s">
        <v>265</v>
      </c>
      <c r="J11017" t="s">
        <v>242</v>
      </c>
      <c r="K11017" t="s">
        <v>243</v>
      </c>
      <c r="L11017" t="s">
        <v>244</v>
      </c>
      <c r="M11017">
        <v>0</v>
      </c>
      <c r="N11017">
        <v>5.04E-2</v>
      </c>
      <c r="O11017" t="s">
        <v>324</v>
      </c>
      <c r="P11017" t="s">
        <v>14228</v>
      </c>
      <c r="Q11017" t="s">
        <v>312</v>
      </c>
      <c r="R11017" t="s">
        <v>18990</v>
      </c>
      <c r="S11017" t="s">
        <v>270</v>
      </c>
      <c r="T11017" t="b">
        <v>1</v>
      </c>
    </row>
    <row r="11018" spans="1:20" x14ac:dyDescent="0.25">
      <c r="A11018" t="s">
        <v>259</v>
      </c>
      <c r="B11018" t="s">
        <v>260</v>
      </c>
      <c r="C11018" t="s">
        <v>237</v>
      </c>
      <c r="D11018" t="s">
        <v>3088</v>
      </c>
      <c r="E11018" t="s">
        <v>2371</v>
      </c>
      <c r="F11018" t="s">
        <v>2372</v>
      </c>
      <c r="G11018" t="s">
        <v>2373</v>
      </c>
      <c r="H11018">
        <v>0.92995700000000003</v>
      </c>
      <c r="I11018" t="s">
        <v>265</v>
      </c>
      <c r="J11018" t="s">
        <v>242</v>
      </c>
      <c r="K11018" t="s">
        <v>243</v>
      </c>
      <c r="L11018" t="s">
        <v>244</v>
      </c>
      <c r="M11018">
        <v>0</v>
      </c>
      <c r="N11018">
        <v>0.92995700000000003</v>
      </c>
      <c r="O11018" t="s">
        <v>372</v>
      </c>
      <c r="P11018" t="s">
        <v>18991</v>
      </c>
      <c r="Q11018" t="s">
        <v>3092</v>
      </c>
      <c r="R11018" t="s">
        <v>18992</v>
      </c>
      <c r="S11018" t="s">
        <v>270</v>
      </c>
      <c r="T11018" t="b">
        <v>1</v>
      </c>
    </row>
    <row r="11019" spans="1:20" x14ac:dyDescent="0.25">
      <c r="A11019" t="s">
        <v>259</v>
      </c>
      <c r="B11019" t="s">
        <v>260</v>
      </c>
      <c r="C11019" t="s">
        <v>237</v>
      </c>
      <c r="D11019" t="s">
        <v>3071</v>
      </c>
      <c r="E11019" t="s">
        <v>2111</v>
      </c>
      <c r="F11019" t="s">
        <v>2112</v>
      </c>
      <c r="G11019" t="s">
        <v>2112</v>
      </c>
      <c r="H11019">
        <v>0.153</v>
      </c>
      <c r="I11019" t="s">
        <v>265</v>
      </c>
      <c r="J11019" t="s">
        <v>242</v>
      </c>
      <c r="K11019" t="s">
        <v>243</v>
      </c>
      <c r="L11019" t="s">
        <v>244</v>
      </c>
      <c r="M11019">
        <v>0</v>
      </c>
      <c r="N11019">
        <v>0.153</v>
      </c>
      <c r="O11019" t="s">
        <v>3074</v>
      </c>
      <c r="P11019" t="s">
        <v>17002</v>
      </c>
      <c r="Q11019" t="s">
        <v>3076</v>
      </c>
      <c r="R11019" t="s">
        <v>18993</v>
      </c>
      <c r="S11019" t="s">
        <v>270</v>
      </c>
      <c r="T11019" t="b">
        <v>0</v>
      </c>
    </row>
    <row r="11020" spans="1:20" x14ac:dyDescent="0.25">
      <c r="A11020" t="s">
        <v>259</v>
      </c>
      <c r="B11020" t="s">
        <v>260</v>
      </c>
      <c r="C11020" t="s">
        <v>294</v>
      </c>
      <c r="D11020" t="s">
        <v>3071</v>
      </c>
      <c r="E11020" t="s">
        <v>2111</v>
      </c>
      <c r="F11020" t="s">
        <v>2112</v>
      </c>
      <c r="G11020" t="s">
        <v>2112</v>
      </c>
      <c r="H11020">
        <v>3.9800000000000002E-2</v>
      </c>
      <c r="I11020" t="s">
        <v>265</v>
      </c>
      <c r="J11020" t="s">
        <v>242</v>
      </c>
      <c r="K11020" t="s">
        <v>243</v>
      </c>
      <c r="L11020" t="s">
        <v>244</v>
      </c>
      <c r="M11020">
        <v>0</v>
      </c>
      <c r="N11020">
        <v>3.9800000000000002E-2</v>
      </c>
      <c r="O11020" t="s">
        <v>486</v>
      </c>
      <c r="P11020" t="s">
        <v>17002</v>
      </c>
      <c r="Q11020" t="s">
        <v>3076</v>
      </c>
      <c r="R11020" t="s">
        <v>18993</v>
      </c>
      <c r="S11020" t="s">
        <v>270</v>
      </c>
      <c r="T11020" t="b">
        <v>0</v>
      </c>
    </row>
    <row r="11021" spans="1:20" x14ac:dyDescent="0.25">
      <c r="A11021" t="s">
        <v>236</v>
      </c>
      <c r="B11021" t="s">
        <v>236</v>
      </c>
      <c r="C11021" t="s">
        <v>237</v>
      </c>
      <c r="D11021" t="s">
        <v>314</v>
      </c>
      <c r="F11021" t="s">
        <v>302</v>
      </c>
      <c r="G11021" t="s">
        <v>303</v>
      </c>
      <c r="H11021">
        <v>0.01</v>
      </c>
      <c r="I11021" t="s">
        <v>254</v>
      </c>
      <c r="J11021" t="s">
        <v>242</v>
      </c>
      <c r="K11021" t="s">
        <v>243</v>
      </c>
      <c r="L11021" t="s">
        <v>244</v>
      </c>
      <c r="M11021">
        <v>0</v>
      </c>
      <c r="N11021">
        <v>0.01</v>
      </c>
      <c r="O11021" t="s">
        <v>569</v>
      </c>
      <c r="P11021" t="s">
        <v>4895</v>
      </c>
      <c r="Q11021" t="s">
        <v>318</v>
      </c>
      <c r="R11021" t="s">
        <v>319</v>
      </c>
      <c r="S11021" t="s">
        <v>249</v>
      </c>
      <c r="T11021" t="b">
        <v>1</v>
      </c>
    </row>
    <row r="11022" spans="1:20" x14ac:dyDescent="0.25">
      <c r="A11022" t="s">
        <v>236</v>
      </c>
      <c r="B11022" t="s">
        <v>236</v>
      </c>
      <c r="C11022" t="s">
        <v>237</v>
      </c>
      <c r="D11022" t="s">
        <v>425</v>
      </c>
      <c r="F11022" t="s">
        <v>559</v>
      </c>
      <c r="G11022" t="s">
        <v>4017</v>
      </c>
      <c r="H11022">
        <v>2.3300000000000001E-2</v>
      </c>
      <c r="I11022" t="s">
        <v>254</v>
      </c>
      <c r="J11022" t="s">
        <v>242</v>
      </c>
      <c r="K11022" t="s">
        <v>243</v>
      </c>
      <c r="L11022" t="s">
        <v>244</v>
      </c>
      <c r="M11022">
        <v>0</v>
      </c>
      <c r="N11022">
        <v>2.3300000000000001E-2</v>
      </c>
      <c r="O11022" t="s">
        <v>428</v>
      </c>
      <c r="P11022" t="s">
        <v>18994</v>
      </c>
      <c r="Q11022" t="s">
        <v>430</v>
      </c>
      <c r="R11022" t="s">
        <v>2047</v>
      </c>
      <c r="S11022" t="s">
        <v>249</v>
      </c>
      <c r="T11022" t="b">
        <v>1</v>
      </c>
    </row>
    <row r="11023" spans="1:20" x14ac:dyDescent="0.25">
      <c r="A11023" t="s">
        <v>259</v>
      </c>
      <c r="B11023" t="s">
        <v>260</v>
      </c>
      <c r="C11023" t="s">
        <v>237</v>
      </c>
      <c r="D11023" t="s">
        <v>740</v>
      </c>
      <c r="E11023" t="s">
        <v>1026</v>
      </c>
      <c r="F11023" t="s">
        <v>15610</v>
      </c>
      <c r="G11023" t="s">
        <v>15611</v>
      </c>
      <c r="H11023">
        <v>0.29199999999999998</v>
      </c>
      <c r="I11023" t="s">
        <v>265</v>
      </c>
      <c r="J11023" t="s">
        <v>242</v>
      </c>
      <c r="K11023" t="s">
        <v>243</v>
      </c>
      <c r="L11023" t="s">
        <v>244</v>
      </c>
      <c r="M11023">
        <v>0</v>
      </c>
      <c r="N11023">
        <v>0.29199999999999998</v>
      </c>
      <c r="O11023" t="s">
        <v>660</v>
      </c>
      <c r="P11023" t="s">
        <v>18995</v>
      </c>
      <c r="Q11023" t="s">
        <v>744</v>
      </c>
      <c r="R11023" t="s">
        <v>18996</v>
      </c>
      <c r="S11023" t="s">
        <v>270</v>
      </c>
      <c r="T11023" t="b">
        <v>1</v>
      </c>
    </row>
    <row r="11024" spans="1:20" x14ac:dyDescent="0.25">
      <c r="A11024" t="s">
        <v>259</v>
      </c>
      <c r="B11024" t="s">
        <v>260</v>
      </c>
      <c r="C11024" t="s">
        <v>294</v>
      </c>
      <c r="D11024" t="s">
        <v>740</v>
      </c>
      <c r="E11024" t="s">
        <v>1026</v>
      </c>
      <c r="F11024" t="s">
        <v>15610</v>
      </c>
      <c r="G11024" t="s">
        <v>15611</v>
      </c>
      <c r="H11024">
        <v>9.0800000000000006E-2</v>
      </c>
      <c r="I11024" t="s">
        <v>265</v>
      </c>
      <c r="J11024" t="s">
        <v>242</v>
      </c>
      <c r="K11024" t="s">
        <v>243</v>
      </c>
      <c r="L11024" t="s">
        <v>244</v>
      </c>
      <c r="M11024">
        <v>0</v>
      </c>
      <c r="N11024">
        <v>9.0800000000000006E-2</v>
      </c>
      <c r="O11024" t="s">
        <v>660</v>
      </c>
      <c r="P11024" t="s">
        <v>18995</v>
      </c>
      <c r="Q11024" t="s">
        <v>744</v>
      </c>
      <c r="R11024" t="s">
        <v>18996</v>
      </c>
      <c r="S11024" t="s">
        <v>270</v>
      </c>
      <c r="T11024" t="b">
        <v>1</v>
      </c>
    </row>
    <row r="11025" spans="1:20" x14ac:dyDescent="0.25">
      <c r="A11025" t="s">
        <v>236</v>
      </c>
      <c r="B11025" t="s">
        <v>236</v>
      </c>
      <c r="C11025" t="s">
        <v>237</v>
      </c>
      <c r="D11025" t="s">
        <v>924</v>
      </c>
      <c r="F11025" t="s">
        <v>1596</v>
      </c>
      <c r="G11025" t="s">
        <v>926</v>
      </c>
      <c r="H11025">
        <v>1</v>
      </c>
      <c r="I11025" t="s">
        <v>492</v>
      </c>
      <c r="J11025" t="s">
        <v>242</v>
      </c>
      <c r="K11025" t="s">
        <v>243</v>
      </c>
      <c r="L11025" t="s">
        <v>244</v>
      </c>
      <c r="M11025">
        <v>0</v>
      </c>
      <c r="N11025">
        <v>1</v>
      </c>
      <c r="O11025" t="s">
        <v>927</v>
      </c>
      <c r="P11025" t="s">
        <v>928</v>
      </c>
      <c r="Q11025" t="s">
        <v>929</v>
      </c>
      <c r="R11025" t="s">
        <v>18997</v>
      </c>
      <c r="S11025" t="s">
        <v>249</v>
      </c>
      <c r="T11025" t="b">
        <v>0</v>
      </c>
    </row>
    <row r="11026" spans="1:20" x14ac:dyDescent="0.25">
      <c r="A11026" t="s">
        <v>259</v>
      </c>
      <c r="B11026" t="s">
        <v>260</v>
      </c>
      <c r="C11026" t="s">
        <v>237</v>
      </c>
      <c r="D11026" t="s">
        <v>1786</v>
      </c>
      <c r="E11026" t="s">
        <v>4162</v>
      </c>
      <c r="F11026" t="s">
        <v>18488</v>
      </c>
      <c r="G11026" t="s">
        <v>18488</v>
      </c>
      <c r="H11026">
        <v>0.872</v>
      </c>
      <c r="I11026" t="s">
        <v>265</v>
      </c>
      <c r="J11026" t="s">
        <v>242</v>
      </c>
      <c r="K11026" t="s">
        <v>243</v>
      </c>
      <c r="L11026" t="s">
        <v>244</v>
      </c>
      <c r="M11026">
        <v>0</v>
      </c>
      <c r="N11026">
        <v>0.872</v>
      </c>
      <c r="O11026" t="s">
        <v>324</v>
      </c>
      <c r="P11026" t="s">
        <v>18998</v>
      </c>
      <c r="Q11026" t="s">
        <v>1790</v>
      </c>
      <c r="R11026" t="s">
        <v>18999</v>
      </c>
      <c r="S11026" t="s">
        <v>270</v>
      </c>
      <c r="T11026" t="b">
        <v>1</v>
      </c>
    </row>
    <row r="11027" spans="1:20" x14ac:dyDescent="0.25">
      <c r="A11027" t="s">
        <v>259</v>
      </c>
      <c r="B11027" t="s">
        <v>260</v>
      </c>
      <c r="C11027" t="s">
        <v>294</v>
      </c>
      <c r="D11027" t="s">
        <v>1786</v>
      </c>
      <c r="E11027" t="s">
        <v>4162</v>
      </c>
      <c r="F11027" t="s">
        <v>18488</v>
      </c>
      <c r="G11027" t="s">
        <v>18488</v>
      </c>
      <c r="H11027">
        <v>0.252</v>
      </c>
      <c r="I11027" t="s">
        <v>265</v>
      </c>
      <c r="J11027" t="s">
        <v>242</v>
      </c>
      <c r="K11027" t="s">
        <v>243</v>
      </c>
      <c r="L11027" t="s">
        <v>244</v>
      </c>
      <c r="M11027">
        <v>0</v>
      </c>
      <c r="N11027">
        <v>0.252</v>
      </c>
      <c r="O11027" t="s">
        <v>324</v>
      </c>
      <c r="P11027" t="s">
        <v>18998</v>
      </c>
      <c r="Q11027" t="s">
        <v>1790</v>
      </c>
      <c r="R11027" t="s">
        <v>18999</v>
      </c>
      <c r="S11027" t="s">
        <v>270</v>
      </c>
      <c r="T11027" t="b">
        <v>1</v>
      </c>
    </row>
    <row r="11028" spans="1:20" x14ac:dyDescent="0.25">
      <c r="A11028" t="s">
        <v>259</v>
      </c>
      <c r="B11028" t="s">
        <v>260</v>
      </c>
      <c r="C11028" t="s">
        <v>237</v>
      </c>
      <c r="D11028" t="s">
        <v>4822</v>
      </c>
      <c r="E11028" t="s">
        <v>7950</v>
      </c>
      <c r="F11028" t="s">
        <v>10923</v>
      </c>
      <c r="G11028" t="s">
        <v>10924</v>
      </c>
      <c r="H11028">
        <v>1.139</v>
      </c>
      <c r="I11028" t="s">
        <v>265</v>
      </c>
      <c r="J11028" t="s">
        <v>242</v>
      </c>
      <c r="K11028" t="s">
        <v>243</v>
      </c>
      <c r="L11028" t="s">
        <v>244</v>
      </c>
      <c r="M11028">
        <v>0</v>
      </c>
      <c r="N11028">
        <v>1.139</v>
      </c>
      <c r="O11028" t="s">
        <v>331</v>
      </c>
      <c r="P11028" t="s">
        <v>19000</v>
      </c>
      <c r="Q11028" t="s">
        <v>4824</v>
      </c>
      <c r="R11028" t="s">
        <v>19001</v>
      </c>
      <c r="S11028" t="s">
        <v>270</v>
      </c>
      <c r="T11028" t="b">
        <v>1</v>
      </c>
    </row>
    <row r="11029" spans="1:20" x14ac:dyDescent="0.25">
      <c r="A11029" t="s">
        <v>259</v>
      </c>
      <c r="B11029" t="s">
        <v>260</v>
      </c>
      <c r="C11029" t="s">
        <v>294</v>
      </c>
      <c r="D11029" t="s">
        <v>4822</v>
      </c>
      <c r="E11029" t="s">
        <v>7950</v>
      </c>
      <c r="F11029" t="s">
        <v>10923</v>
      </c>
      <c r="G11029" t="s">
        <v>10924</v>
      </c>
      <c r="H11029">
        <v>0.27500000000000002</v>
      </c>
      <c r="I11029" t="s">
        <v>265</v>
      </c>
      <c r="J11029" t="s">
        <v>242</v>
      </c>
      <c r="K11029" t="s">
        <v>243</v>
      </c>
      <c r="L11029" t="s">
        <v>244</v>
      </c>
      <c r="M11029">
        <v>0</v>
      </c>
      <c r="N11029">
        <v>0.27500000000000002</v>
      </c>
      <c r="O11029" t="s">
        <v>331</v>
      </c>
      <c r="P11029" t="s">
        <v>19000</v>
      </c>
      <c r="Q11029" t="s">
        <v>4824</v>
      </c>
      <c r="R11029" t="s">
        <v>19001</v>
      </c>
      <c r="S11029" t="s">
        <v>270</v>
      </c>
      <c r="T11029" t="b">
        <v>1</v>
      </c>
    </row>
    <row r="11030" spans="1:20" x14ac:dyDescent="0.25">
      <c r="A11030" t="s">
        <v>259</v>
      </c>
      <c r="B11030" t="s">
        <v>260</v>
      </c>
      <c r="C11030" t="s">
        <v>237</v>
      </c>
      <c r="D11030" t="s">
        <v>530</v>
      </c>
      <c r="E11030" t="s">
        <v>8544</v>
      </c>
      <c r="F11030" t="s">
        <v>8544</v>
      </c>
      <c r="G11030" t="s">
        <v>12603</v>
      </c>
      <c r="H11030">
        <v>5.5679999999999996</v>
      </c>
      <c r="I11030" t="s">
        <v>265</v>
      </c>
      <c r="J11030" t="s">
        <v>242</v>
      </c>
      <c r="K11030" t="s">
        <v>243</v>
      </c>
      <c r="L11030" t="s">
        <v>244</v>
      </c>
      <c r="M11030">
        <v>0</v>
      </c>
      <c r="N11030">
        <v>5.5679999999999996</v>
      </c>
      <c r="O11030" t="s">
        <v>518</v>
      </c>
      <c r="P11030" t="s">
        <v>19002</v>
      </c>
      <c r="Q11030" t="s">
        <v>534</v>
      </c>
      <c r="R11030" t="s">
        <v>19003</v>
      </c>
      <c r="S11030" t="s">
        <v>270</v>
      </c>
      <c r="T11030" t="b">
        <v>1</v>
      </c>
    </row>
    <row r="11031" spans="1:20" x14ac:dyDescent="0.25">
      <c r="A11031" t="s">
        <v>259</v>
      </c>
      <c r="B11031" t="s">
        <v>260</v>
      </c>
      <c r="C11031" t="s">
        <v>336</v>
      </c>
      <c r="D11031" t="s">
        <v>530</v>
      </c>
      <c r="E11031" t="s">
        <v>8544</v>
      </c>
      <c r="F11031" t="s">
        <v>8544</v>
      </c>
      <c r="G11031" t="s">
        <v>12603</v>
      </c>
      <c r="H11031">
        <v>31216</v>
      </c>
      <c r="I11031" t="s">
        <v>265</v>
      </c>
      <c r="J11031" t="s">
        <v>242</v>
      </c>
      <c r="K11031" t="s">
        <v>243</v>
      </c>
      <c r="L11031" t="s">
        <v>244</v>
      </c>
      <c r="M11031">
        <v>0</v>
      </c>
      <c r="N11031">
        <v>31216</v>
      </c>
      <c r="O11031" t="s">
        <v>518</v>
      </c>
      <c r="P11031" t="s">
        <v>19002</v>
      </c>
      <c r="Q11031" t="s">
        <v>534</v>
      </c>
      <c r="R11031" t="s">
        <v>19004</v>
      </c>
      <c r="S11031" t="s">
        <v>270</v>
      </c>
      <c r="T11031" t="b">
        <v>1</v>
      </c>
    </row>
    <row r="11032" spans="1:20" x14ac:dyDescent="0.25">
      <c r="A11032" t="s">
        <v>259</v>
      </c>
      <c r="B11032" t="s">
        <v>260</v>
      </c>
      <c r="C11032" t="s">
        <v>336</v>
      </c>
      <c r="D11032" t="s">
        <v>530</v>
      </c>
      <c r="E11032" t="s">
        <v>8544</v>
      </c>
      <c r="F11032" t="s">
        <v>8544</v>
      </c>
      <c r="G11032" t="s">
        <v>12603</v>
      </c>
      <c r="H11032">
        <v>61457</v>
      </c>
      <c r="I11032" t="s">
        <v>265</v>
      </c>
      <c r="J11032" t="s">
        <v>242</v>
      </c>
      <c r="K11032" t="s">
        <v>243</v>
      </c>
      <c r="L11032" t="s">
        <v>244</v>
      </c>
      <c r="M11032">
        <v>0</v>
      </c>
      <c r="N11032">
        <v>61457</v>
      </c>
      <c r="O11032" t="s">
        <v>518</v>
      </c>
      <c r="P11032" t="s">
        <v>19002</v>
      </c>
      <c r="Q11032" t="s">
        <v>534</v>
      </c>
      <c r="R11032" t="s">
        <v>19005</v>
      </c>
      <c r="S11032" t="s">
        <v>270</v>
      </c>
      <c r="T11032" t="b">
        <v>1</v>
      </c>
    </row>
    <row r="11033" spans="1:20" x14ac:dyDescent="0.25">
      <c r="A11033" t="s">
        <v>236</v>
      </c>
      <c r="B11033" t="s">
        <v>236</v>
      </c>
      <c r="C11033" t="s">
        <v>237</v>
      </c>
      <c r="D11033" t="s">
        <v>1566</v>
      </c>
      <c r="F11033" t="s">
        <v>12002</v>
      </c>
      <c r="G11033" t="s">
        <v>19006</v>
      </c>
      <c r="H11033">
        <v>77.823999999999998</v>
      </c>
      <c r="I11033" t="s">
        <v>492</v>
      </c>
      <c r="J11033" t="s">
        <v>242</v>
      </c>
      <c r="K11033" t="s">
        <v>243</v>
      </c>
      <c r="L11033" t="s">
        <v>244</v>
      </c>
      <c r="M11033">
        <v>0</v>
      </c>
      <c r="N11033">
        <v>77.823999999999998</v>
      </c>
      <c r="O11033" t="s">
        <v>793</v>
      </c>
      <c r="P11033" t="s">
        <v>19007</v>
      </c>
      <c r="Q11033" t="s">
        <v>1570</v>
      </c>
      <c r="R11033" t="s">
        <v>12003</v>
      </c>
      <c r="S11033" t="s">
        <v>249</v>
      </c>
      <c r="T11033" t="b">
        <v>1</v>
      </c>
    </row>
    <row r="11034" spans="1:20" x14ac:dyDescent="0.25">
      <c r="A11034" t="s">
        <v>259</v>
      </c>
      <c r="B11034" t="s">
        <v>260</v>
      </c>
      <c r="C11034" t="s">
        <v>237</v>
      </c>
      <c r="D11034" t="s">
        <v>2380</v>
      </c>
      <c r="E11034" t="s">
        <v>4432</v>
      </c>
      <c r="F11034" t="s">
        <v>6180</v>
      </c>
      <c r="G11034" t="s">
        <v>6181</v>
      </c>
      <c r="H11034">
        <v>0.41299999999999998</v>
      </c>
      <c r="I11034" t="s">
        <v>265</v>
      </c>
      <c r="J11034" t="s">
        <v>242</v>
      </c>
      <c r="K11034" t="s">
        <v>243</v>
      </c>
      <c r="L11034" t="s">
        <v>244</v>
      </c>
      <c r="M11034">
        <v>0</v>
      </c>
      <c r="N11034">
        <v>0.41299999999999998</v>
      </c>
      <c r="O11034" t="s">
        <v>331</v>
      </c>
      <c r="P11034" t="s">
        <v>19008</v>
      </c>
      <c r="Q11034" t="s">
        <v>2384</v>
      </c>
      <c r="R11034" t="s">
        <v>19009</v>
      </c>
      <c r="S11034" t="s">
        <v>270</v>
      </c>
      <c r="T11034" t="b">
        <v>1</v>
      </c>
    </row>
    <row r="11035" spans="1:20" x14ac:dyDescent="0.25">
      <c r="A11035" t="s">
        <v>259</v>
      </c>
      <c r="B11035" t="s">
        <v>260</v>
      </c>
      <c r="C11035" t="s">
        <v>237</v>
      </c>
      <c r="D11035" t="s">
        <v>969</v>
      </c>
      <c r="E11035" t="s">
        <v>7537</v>
      </c>
      <c r="F11035" t="s">
        <v>7538</v>
      </c>
      <c r="G11035" t="s">
        <v>7538</v>
      </c>
      <c r="H11035">
        <v>6.7699999999999996E-2</v>
      </c>
      <c r="I11035" t="s">
        <v>265</v>
      </c>
      <c r="J11035" t="s">
        <v>242</v>
      </c>
      <c r="K11035" t="s">
        <v>243</v>
      </c>
      <c r="L11035" t="s">
        <v>244</v>
      </c>
      <c r="M11035">
        <v>0</v>
      </c>
      <c r="N11035">
        <v>6.7699999999999996E-2</v>
      </c>
      <c r="O11035" t="s">
        <v>324</v>
      </c>
      <c r="P11035" t="s">
        <v>19010</v>
      </c>
      <c r="Q11035" t="s">
        <v>973</v>
      </c>
      <c r="R11035" t="s">
        <v>19011</v>
      </c>
      <c r="S11035" t="s">
        <v>270</v>
      </c>
      <c r="T11035" t="b">
        <v>1</v>
      </c>
    </row>
    <row r="11036" spans="1:20" x14ac:dyDescent="0.25">
      <c r="A11036" t="s">
        <v>259</v>
      </c>
      <c r="B11036" t="s">
        <v>260</v>
      </c>
      <c r="C11036" t="s">
        <v>237</v>
      </c>
      <c r="D11036" t="s">
        <v>1953</v>
      </c>
      <c r="E11036" t="s">
        <v>870</v>
      </c>
      <c r="F11036" t="s">
        <v>2388</v>
      </c>
      <c r="G11036" t="s">
        <v>2388</v>
      </c>
      <c r="H11036">
        <v>1.01352</v>
      </c>
      <c r="I11036" t="s">
        <v>265</v>
      </c>
      <c r="J11036" t="s">
        <v>242</v>
      </c>
      <c r="K11036" t="s">
        <v>243</v>
      </c>
      <c r="L11036" t="s">
        <v>244</v>
      </c>
      <c r="M11036">
        <v>0</v>
      </c>
      <c r="N11036">
        <v>1.01352</v>
      </c>
      <c r="O11036" t="s">
        <v>372</v>
      </c>
      <c r="P11036" t="s">
        <v>19012</v>
      </c>
      <c r="Q11036" t="s">
        <v>1957</v>
      </c>
      <c r="R11036" t="s">
        <v>19013</v>
      </c>
      <c r="S11036" t="s">
        <v>270</v>
      </c>
      <c r="T11036" t="b">
        <v>1</v>
      </c>
    </row>
    <row r="11037" spans="1:20" x14ac:dyDescent="0.25">
      <c r="A11037" t="s">
        <v>259</v>
      </c>
      <c r="B11037" t="s">
        <v>260</v>
      </c>
      <c r="C11037" t="s">
        <v>294</v>
      </c>
      <c r="D11037" t="s">
        <v>1953</v>
      </c>
      <c r="E11037" t="s">
        <v>870</v>
      </c>
      <c r="F11037" t="s">
        <v>2388</v>
      </c>
      <c r="G11037" t="s">
        <v>2388</v>
      </c>
      <c r="H11037">
        <v>0.54239999999999999</v>
      </c>
      <c r="I11037" t="s">
        <v>265</v>
      </c>
      <c r="J11037" t="s">
        <v>242</v>
      </c>
      <c r="K11037" t="s">
        <v>243</v>
      </c>
      <c r="L11037" t="s">
        <v>244</v>
      </c>
      <c r="M11037">
        <v>0</v>
      </c>
      <c r="N11037">
        <v>0.54239999999999999</v>
      </c>
      <c r="O11037" t="s">
        <v>1258</v>
      </c>
      <c r="P11037" t="s">
        <v>19012</v>
      </c>
      <c r="Q11037" t="s">
        <v>1957</v>
      </c>
      <c r="R11037" t="s">
        <v>19013</v>
      </c>
      <c r="S11037" t="s">
        <v>270</v>
      </c>
      <c r="T11037" t="b">
        <v>1</v>
      </c>
    </row>
    <row r="11038" spans="1:20" x14ac:dyDescent="0.25">
      <c r="A11038" t="s">
        <v>259</v>
      </c>
      <c r="B11038" t="s">
        <v>260</v>
      </c>
      <c r="C11038" t="s">
        <v>237</v>
      </c>
      <c r="D11038" t="s">
        <v>728</v>
      </c>
      <c r="E11038" t="s">
        <v>7163</v>
      </c>
      <c r="F11038" t="s">
        <v>10199</v>
      </c>
      <c r="G11038" t="s">
        <v>10199</v>
      </c>
      <c r="H11038">
        <v>4.5119999999999996</v>
      </c>
      <c r="I11038" t="s">
        <v>265</v>
      </c>
      <c r="J11038" t="s">
        <v>242</v>
      </c>
      <c r="K11038" t="s">
        <v>243</v>
      </c>
      <c r="L11038" t="s">
        <v>244</v>
      </c>
      <c r="M11038">
        <v>0</v>
      </c>
      <c r="N11038">
        <v>4.5119999999999996</v>
      </c>
      <c r="O11038" t="s">
        <v>324</v>
      </c>
      <c r="P11038" t="s">
        <v>15717</v>
      </c>
      <c r="Q11038" t="s">
        <v>732</v>
      </c>
      <c r="R11038" t="s">
        <v>19014</v>
      </c>
      <c r="S11038" t="s">
        <v>270</v>
      </c>
      <c r="T11038" t="b">
        <v>0</v>
      </c>
    </row>
    <row r="11039" spans="1:20" x14ac:dyDescent="0.25">
      <c r="A11039" t="s">
        <v>259</v>
      </c>
      <c r="B11039" t="s">
        <v>260</v>
      </c>
      <c r="C11039" t="s">
        <v>294</v>
      </c>
      <c r="D11039" t="s">
        <v>728</v>
      </c>
      <c r="E11039" t="s">
        <v>7163</v>
      </c>
      <c r="F11039" t="s">
        <v>10199</v>
      </c>
      <c r="G11039" t="s">
        <v>10199</v>
      </c>
      <c r="H11039">
        <v>2.3039999999999998</v>
      </c>
      <c r="I11039" t="s">
        <v>265</v>
      </c>
      <c r="J11039" t="s">
        <v>242</v>
      </c>
      <c r="K11039" t="s">
        <v>243</v>
      </c>
      <c r="L11039" t="s">
        <v>244</v>
      </c>
      <c r="M11039">
        <v>0</v>
      </c>
      <c r="N11039">
        <v>2.3039999999999998</v>
      </c>
      <c r="O11039" t="s">
        <v>324</v>
      </c>
      <c r="P11039" t="s">
        <v>15717</v>
      </c>
      <c r="Q11039" t="s">
        <v>732</v>
      </c>
      <c r="R11039" t="s">
        <v>19014</v>
      </c>
      <c r="S11039" t="s">
        <v>270</v>
      </c>
      <c r="T11039" t="b">
        <v>0</v>
      </c>
    </row>
    <row r="11040" spans="1:20" x14ac:dyDescent="0.25">
      <c r="A11040" t="s">
        <v>259</v>
      </c>
      <c r="B11040" t="s">
        <v>260</v>
      </c>
      <c r="C11040" t="s">
        <v>237</v>
      </c>
      <c r="D11040" t="s">
        <v>1832</v>
      </c>
      <c r="E11040" t="s">
        <v>515</v>
      </c>
      <c r="F11040" t="s">
        <v>8502</v>
      </c>
      <c r="G11040" t="s">
        <v>8503</v>
      </c>
      <c r="H11040">
        <v>2.0350000000000001</v>
      </c>
      <c r="I11040" t="s">
        <v>265</v>
      </c>
      <c r="J11040" t="s">
        <v>242</v>
      </c>
      <c r="K11040" t="s">
        <v>243</v>
      </c>
      <c r="L11040" t="s">
        <v>244</v>
      </c>
      <c r="M11040">
        <v>0</v>
      </c>
      <c r="N11040">
        <v>2.0350000000000001</v>
      </c>
      <c r="O11040" t="s">
        <v>518</v>
      </c>
      <c r="P11040" t="s">
        <v>19015</v>
      </c>
      <c r="Q11040" t="s">
        <v>1836</v>
      </c>
      <c r="R11040" t="s">
        <v>19016</v>
      </c>
      <c r="S11040" t="s">
        <v>270</v>
      </c>
      <c r="T11040" t="b">
        <v>1</v>
      </c>
    </row>
    <row r="11041" spans="1:20" x14ac:dyDescent="0.25">
      <c r="A11041" t="s">
        <v>259</v>
      </c>
      <c r="B11041" t="s">
        <v>260</v>
      </c>
      <c r="C11041" t="s">
        <v>294</v>
      </c>
      <c r="D11041" t="s">
        <v>1832</v>
      </c>
      <c r="E11041" t="s">
        <v>515</v>
      </c>
      <c r="F11041" t="s">
        <v>8502</v>
      </c>
      <c r="G11041" t="s">
        <v>8503</v>
      </c>
      <c r="H11041">
        <v>0.72299999999999998</v>
      </c>
      <c r="I11041" t="s">
        <v>265</v>
      </c>
      <c r="J11041" t="s">
        <v>242</v>
      </c>
      <c r="K11041" t="s">
        <v>243</v>
      </c>
      <c r="L11041" t="s">
        <v>244</v>
      </c>
      <c r="M11041">
        <v>0</v>
      </c>
      <c r="N11041">
        <v>0.72299999999999998</v>
      </c>
      <c r="O11041" t="s">
        <v>518</v>
      </c>
      <c r="P11041" t="s">
        <v>19015</v>
      </c>
      <c r="Q11041" t="s">
        <v>1836</v>
      </c>
      <c r="R11041" t="s">
        <v>19016</v>
      </c>
      <c r="S11041" t="s">
        <v>270</v>
      </c>
      <c r="T11041" t="b">
        <v>1</v>
      </c>
    </row>
    <row r="11042" spans="1:20" x14ac:dyDescent="0.25">
      <c r="A11042" t="s">
        <v>236</v>
      </c>
      <c r="B11042" t="s">
        <v>236</v>
      </c>
      <c r="C11042" t="s">
        <v>237</v>
      </c>
      <c r="D11042" t="s">
        <v>1566</v>
      </c>
      <c r="F11042" t="s">
        <v>6239</v>
      </c>
      <c r="G11042" t="s">
        <v>19017</v>
      </c>
      <c r="H11042">
        <v>21.76</v>
      </c>
      <c r="I11042" t="s">
        <v>492</v>
      </c>
      <c r="J11042" t="s">
        <v>242</v>
      </c>
      <c r="K11042" t="s">
        <v>243</v>
      </c>
      <c r="L11042" t="s">
        <v>244</v>
      </c>
      <c r="M11042">
        <v>0</v>
      </c>
      <c r="N11042">
        <v>21.76</v>
      </c>
      <c r="O11042" t="s">
        <v>793</v>
      </c>
      <c r="P11042" t="s">
        <v>19018</v>
      </c>
      <c r="Q11042" t="s">
        <v>1570</v>
      </c>
      <c r="R11042" t="s">
        <v>6240</v>
      </c>
      <c r="S11042" t="s">
        <v>249</v>
      </c>
      <c r="T11042" t="b">
        <v>1</v>
      </c>
    </row>
    <row r="11043" spans="1:20" x14ac:dyDescent="0.25">
      <c r="A11043" t="s">
        <v>236</v>
      </c>
      <c r="B11043" t="s">
        <v>236</v>
      </c>
      <c r="C11043" t="s">
        <v>237</v>
      </c>
      <c r="D11043" t="s">
        <v>314</v>
      </c>
      <c r="F11043" t="s">
        <v>925</v>
      </c>
      <c r="G11043" t="s">
        <v>1597</v>
      </c>
      <c r="H11043">
        <v>0.02</v>
      </c>
      <c r="I11043" t="s">
        <v>241</v>
      </c>
      <c r="J11043" t="s">
        <v>242</v>
      </c>
      <c r="K11043" t="s">
        <v>243</v>
      </c>
      <c r="L11043" t="s">
        <v>244</v>
      </c>
      <c r="M11043">
        <v>0</v>
      </c>
      <c r="N11043">
        <v>0.02</v>
      </c>
      <c r="O11043" t="s">
        <v>1782</v>
      </c>
      <c r="P11043" t="s">
        <v>9565</v>
      </c>
      <c r="Q11043" t="s">
        <v>318</v>
      </c>
      <c r="R11043" t="s">
        <v>1046</v>
      </c>
      <c r="S11043" t="s">
        <v>249</v>
      </c>
      <c r="T11043" t="b">
        <v>1</v>
      </c>
    </row>
    <row r="11044" spans="1:20" x14ac:dyDescent="0.25">
      <c r="A11044" t="s">
        <v>259</v>
      </c>
      <c r="B11044" t="s">
        <v>260</v>
      </c>
      <c r="C11044" t="s">
        <v>237</v>
      </c>
      <c r="D11044" t="s">
        <v>728</v>
      </c>
      <c r="E11044" t="s">
        <v>4814</v>
      </c>
      <c r="F11044" t="s">
        <v>15091</v>
      </c>
      <c r="G11044" t="s">
        <v>15091</v>
      </c>
      <c r="H11044">
        <v>0.60160000000000002</v>
      </c>
      <c r="I11044" t="s">
        <v>265</v>
      </c>
      <c r="J11044" t="s">
        <v>242</v>
      </c>
      <c r="K11044" t="s">
        <v>243</v>
      </c>
      <c r="L11044" t="s">
        <v>244</v>
      </c>
      <c r="M11044">
        <v>0</v>
      </c>
      <c r="N11044">
        <v>0.60160000000000002</v>
      </c>
      <c r="O11044" t="s">
        <v>446</v>
      </c>
      <c r="P11044" t="s">
        <v>19019</v>
      </c>
      <c r="Q11044" t="s">
        <v>732</v>
      </c>
      <c r="R11044" t="s">
        <v>19020</v>
      </c>
      <c r="S11044" t="s">
        <v>270</v>
      </c>
      <c r="T11044" t="b">
        <v>1</v>
      </c>
    </row>
    <row r="11045" spans="1:20" x14ac:dyDescent="0.25">
      <c r="A11045" t="s">
        <v>259</v>
      </c>
      <c r="B11045" t="s">
        <v>260</v>
      </c>
      <c r="C11045" t="s">
        <v>294</v>
      </c>
      <c r="D11045" t="s">
        <v>728</v>
      </c>
      <c r="E11045" t="s">
        <v>4814</v>
      </c>
      <c r="F11045" t="s">
        <v>15091</v>
      </c>
      <c r="G11045" t="s">
        <v>15091</v>
      </c>
      <c r="H11045">
        <v>0.30719999999999997</v>
      </c>
      <c r="I11045" t="s">
        <v>265</v>
      </c>
      <c r="J11045" t="s">
        <v>242</v>
      </c>
      <c r="K11045" t="s">
        <v>243</v>
      </c>
      <c r="L11045" t="s">
        <v>244</v>
      </c>
      <c r="M11045">
        <v>0</v>
      </c>
      <c r="N11045">
        <v>0.30719999999999997</v>
      </c>
      <c r="O11045" t="s">
        <v>310</v>
      </c>
      <c r="P11045" t="s">
        <v>19019</v>
      </c>
      <c r="Q11045" t="s">
        <v>732</v>
      </c>
      <c r="R11045" t="s">
        <v>19020</v>
      </c>
      <c r="S11045" t="s">
        <v>270</v>
      </c>
      <c r="T11045" t="b">
        <v>1</v>
      </c>
    </row>
    <row r="11046" spans="1:20" x14ac:dyDescent="0.25">
      <c r="A11046" t="s">
        <v>259</v>
      </c>
      <c r="B11046" t="s">
        <v>260</v>
      </c>
      <c r="C11046" t="s">
        <v>237</v>
      </c>
      <c r="D11046" t="s">
        <v>1155</v>
      </c>
      <c r="E11046" t="s">
        <v>7526</v>
      </c>
      <c r="F11046" t="s">
        <v>16716</v>
      </c>
      <c r="G11046" t="s">
        <v>16716</v>
      </c>
      <c r="H11046">
        <v>0.21099999999999999</v>
      </c>
      <c r="I11046" t="s">
        <v>265</v>
      </c>
      <c r="J11046" t="s">
        <v>242</v>
      </c>
      <c r="K11046" t="s">
        <v>243</v>
      </c>
      <c r="L11046" t="s">
        <v>244</v>
      </c>
      <c r="M11046">
        <v>0</v>
      </c>
      <c r="N11046">
        <v>0.21099999999999999</v>
      </c>
      <c r="O11046" t="s">
        <v>619</v>
      </c>
      <c r="P11046" t="s">
        <v>19021</v>
      </c>
      <c r="Q11046" t="s">
        <v>1159</v>
      </c>
      <c r="R11046" t="s">
        <v>19022</v>
      </c>
      <c r="S11046" t="s">
        <v>270</v>
      </c>
      <c r="T11046" t="b">
        <v>1</v>
      </c>
    </row>
    <row r="11047" spans="1:20" x14ac:dyDescent="0.25">
      <c r="A11047" t="s">
        <v>259</v>
      </c>
      <c r="B11047" t="s">
        <v>260</v>
      </c>
      <c r="C11047" t="s">
        <v>294</v>
      </c>
      <c r="D11047" t="s">
        <v>1155</v>
      </c>
      <c r="E11047" t="s">
        <v>7526</v>
      </c>
      <c r="F11047" t="s">
        <v>16716</v>
      </c>
      <c r="G11047" t="s">
        <v>16716</v>
      </c>
      <c r="H11047">
        <v>7.3999999999999996E-2</v>
      </c>
      <c r="I11047" t="s">
        <v>265</v>
      </c>
      <c r="J11047" t="s">
        <v>242</v>
      </c>
      <c r="K11047" t="s">
        <v>243</v>
      </c>
      <c r="L11047" t="s">
        <v>244</v>
      </c>
      <c r="M11047">
        <v>0</v>
      </c>
      <c r="N11047">
        <v>7.3999999999999996E-2</v>
      </c>
      <c r="O11047" t="s">
        <v>619</v>
      </c>
      <c r="P11047" t="s">
        <v>19021</v>
      </c>
      <c r="Q11047" t="s">
        <v>1159</v>
      </c>
      <c r="R11047" t="s">
        <v>19022</v>
      </c>
      <c r="S11047" t="s">
        <v>270</v>
      </c>
      <c r="T11047" t="b">
        <v>1</v>
      </c>
    </row>
    <row r="11048" spans="1:20" x14ac:dyDescent="0.25">
      <c r="A11048" t="s">
        <v>236</v>
      </c>
      <c r="B11048" t="s">
        <v>236</v>
      </c>
      <c r="C11048" t="s">
        <v>237</v>
      </c>
      <c r="D11048" t="s">
        <v>392</v>
      </c>
      <c r="F11048" t="s">
        <v>302</v>
      </c>
      <c r="G11048" t="s">
        <v>792</v>
      </c>
      <c r="H11048">
        <v>4.0000000000000001E-3</v>
      </c>
      <c r="I11048" t="s">
        <v>254</v>
      </c>
      <c r="J11048" t="s">
        <v>242</v>
      </c>
      <c r="K11048" t="s">
        <v>243</v>
      </c>
      <c r="L11048" t="s">
        <v>244</v>
      </c>
      <c r="M11048">
        <v>0</v>
      </c>
      <c r="N11048">
        <v>4.0000000000000001E-3</v>
      </c>
      <c r="O11048" t="s">
        <v>793</v>
      </c>
      <c r="P11048" t="s">
        <v>794</v>
      </c>
      <c r="Q11048" t="s">
        <v>397</v>
      </c>
      <c r="R11048" t="s">
        <v>2158</v>
      </c>
      <c r="S11048" t="s">
        <v>249</v>
      </c>
      <c r="T11048" t="b">
        <v>0</v>
      </c>
    </row>
    <row r="11049" spans="1:20" x14ac:dyDescent="0.25">
      <c r="A11049" t="s">
        <v>259</v>
      </c>
      <c r="B11049" t="s">
        <v>260</v>
      </c>
      <c r="C11049" t="s">
        <v>237</v>
      </c>
      <c r="D11049" t="s">
        <v>1428</v>
      </c>
      <c r="E11049" t="s">
        <v>7174</v>
      </c>
      <c r="F11049" t="s">
        <v>11046</v>
      </c>
      <c r="G11049" t="s">
        <v>11046</v>
      </c>
      <c r="H11049">
        <v>0.18573600000000001</v>
      </c>
      <c r="I11049" t="s">
        <v>265</v>
      </c>
      <c r="J11049" t="s">
        <v>242</v>
      </c>
      <c r="K11049" t="s">
        <v>243</v>
      </c>
      <c r="L11049" t="s">
        <v>244</v>
      </c>
      <c r="M11049">
        <v>0</v>
      </c>
      <c r="N11049">
        <v>0.18573600000000001</v>
      </c>
      <c r="O11049" t="s">
        <v>372</v>
      </c>
      <c r="P11049" t="s">
        <v>19023</v>
      </c>
      <c r="Q11049" t="s">
        <v>1432</v>
      </c>
      <c r="R11049" t="s">
        <v>19024</v>
      </c>
      <c r="S11049" t="s">
        <v>270</v>
      </c>
      <c r="T11049" t="b">
        <v>1</v>
      </c>
    </row>
    <row r="11050" spans="1:20" x14ac:dyDescent="0.25">
      <c r="A11050" t="s">
        <v>259</v>
      </c>
      <c r="B11050" t="s">
        <v>260</v>
      </c>
      <c r="C11050" t="s">
        <v>294</v>
      </c>
      <c r="D11050" t="s">
        <v>1428</v>
      </c>
      <c r="E11050" t="s">
        <v>7174</v>
      </c>
      <c r="F11050" t="s">
        <v>11046</v>
      </c>
      <c r="G11050" t="s">
        <v>11046</v>
      </c>
      <c r="H11050">
        <v>9.4247999999999998E-2</v>
      </c>
      <c r="I11050" t="s">
        <v>265</v>
      </c>
      <c r="J11050" t="s">
        <v>242</v>
      </c>
      <c r="K11050" t="s">
        <v>243</v>
      </c>
      <c r="L11050" t="s">
        <v>244</v>
      </c>
      <c r="M11050">
        <v>0</v>
      </c>
      <c r="N11050">
        <v>9.4247999999999998E-2</v>
      </c>
      <c r="O11050" t="s">
        <v>372</v>
      </c>
      <c r="P11050" t="s">
        <v>19023</v>
      </c>
      <c r="Q11050" t="s">
        <v>1432</v>
      </c>
      <c r="R11050" t="s">
        <v>19024</v>
      </c>
      <c r="S11050" t="s">
        <v>270</v>
      </c>
      <c r="T11050" t="b">
        <v>1</v>
      </c>
    </row>
    <row r="11051" spans="1:20" x14ac:dyDescent="0.25">
      <c r="A11051" t="s">
        <v>259</v>
      </c>
      <c r="B11051" t="s">
        <v>260</v>
      </c>
      <c r="C11051" t="s">
        <v>237</v>
      </c>
      <c r="D11051" t="s">
        <v>261</v>
      </c>
      <c r="E11051" t="s">
        <v>3379</v>
      </c>
      <c r="F11051" t="s">
        <v>18238</v>
      </c>
      <c r="G11051" t="s">
        <v>18239</v>
      </c>
      <c r="H11051">
        <v>3.44E-2</v>
      </c>
      <c r="I11051" t="s">
        <v>265</v>
      </c>
      <c r="J11051" t="s">
        <v>242</v>
      </c>
      <c r="K11051" t="s">
        <v>243</v>
      </c>
      <c r="L11051" t="s">
        <v>244</v>
      </c>
      <c r="M11051">
        <v>0</v>
      </c>
      <c r="N11051">
        <v>3.44E-2</v>
      </c>
      <c r="O11051" t="s">
        <v>266</v>
      </c>
      <c r="P11051" t="s">
        <v>19025</v>
      </c>
      <c r="Q11051" t="s">
        <v>268</v>
      </c>
      <c r="R11051" t="s">
        <v>19026</v>
      </c>
      <c r="S11051" t="s">
        <v>270</v>
      </c>
      <c r="T11051" t="b">
        <v>1</v>
      </c>
    </row>
    <row r="11052" spans="1:20" x14ac:dyDescent="0.25">
      <c r="A11052" t="s">
        <v>259</v>
      </c>
      <c r="B11052" t="s">
        <v>260</v>
      </c>
      <c r="C11052" t="s">
        <v>237</v>
      </c>
      <c r="D11052" t="s">
        <v>1953</v>
      </c>
      <c r="E11052" t="s">
        <v>329</v>
      </c>
      <c r="F11052" t="s">
        <v>330</v>
      </c>
      <c r="G11052" t="s">
        <v>330</v>
      </c>
      <c r="H11052">
        <v>0.32800000000000001</v>
      </c>
      <c r="I11052" t="s">
        <v>265</v>
      </c>
      <c r="J11052" t="s">
        <v>242</v>
      </c>
      <c r="K11052" t="s">
        <v>243</v>
      </c>
      <c r="L11052" t="s">
        <v>244</v>
      </c>
      <c r="M11052">
        <v>0</v>
      </c>
      <c r="N11052">
        <v>0.32800000000000001</v>
      </c>
      <c r="O11052" t="s">
        <v>331</v>
      </c>
      <c r="P11052" t="s">
        <v>19027</v>
      </c>
      <c r="Q11052" t="s">
        <v>1957</v>
      </c>
      <c r="R11052" t="s">
        <v>19028</v>
      </c>
      <c r="S11052" t="s">
        <v>270</v>
      </c>
      <c r="T11052" t="b">
        <v>1</v>
      </c>
    </row>
    <row r="11053" spans="1:20" x14ac:dyDescent="0.25">
      <c r="A11053" t="s">
        <v>259</v>
      </c>
      <c r="B11053" t="s">
        <v>260</v>
      </c>
      <c r="C11053" t="s">
        <v>294</v>
      </c>
      <c r="D11053" t="s">
        <v>1953</v>
      </c>
      <c r="E11053" t="s">
        <v>329</v>
      </c>
      <c r="F11053" t="s">
        <v>330</v>
      </c>
      <c r="G11053" t="s">
        <v>330</v>
      </c>
      <c r="H11053">
        <v>9.0399999999999994E-2</v>
      </c>
      <c r="I11053" t="s">
        <v>265</v>
      </c>
      <c r="J11053" t="s">
        <v>242</v>
      </c>
      <c r="K11053" t="s">
        <v>243</v>
      </c>
      <c r="L11053" t="s">
        <v>244</v>
      </c>
      <c r="M11053">
        <v>0</v>
      </c>
      <c r="N11053">
        <v>9.0399999999999994E-2</v>
      </c>
      <c r="O11053" t="s">
        <v>324</v>
      </c>
      <c r="P11053" t="s">
        <v>19027</v>
      </c>
      <c r="Q11053" t="s">
        <v>1957</v>
      </c>
      <c r="R11053" t="s">
        <v>19028</v>
      </c>
      <c r="S11053" t="s">
        <v>270</v>
      </c>
      <c r="T11053" t="b">
        <v>1</v>
      </c>
    </row>
    <row r="11054" spans="1:20" x14ac:dyDescent="0.25">
      <c r="A11054" t="s">
        <v>259</v>
      </c>
      <c r="B11054" t="s">
        <v>260</v>
      </c>
      <c r="C11054" t="s">
        <v>237</v>
      </c>
      <c r="D11054" t="s">
        <v>1938</v>
      </c>
      <c r="E11054" t="s">
        <v>6797</v>
      </c>
      <c r="F11054" t="s">
        <v>6798</v>
      </c>
      <c r="G11054" t="s">
        <v>6798</v>
      </c>
      <c r="H11054">
        <v>0.80600000000000005</v>
      </c>
      <c r="I11054" t="s">
        <v>265</v>
      </c>
      <c r="J11054" t="s">
        <v>242</v>
      </c>
      <c r="K11054" t="s">
        <v>243</v>
      </c>
      <c r="L11054" t="s">
        <v>244</v>
      </c>
      <c r="M11054">
        <v>0</v>
      </c>
      <c r="N11054">
        <v>0.80600000000000005</v>
      </c>
      <c r="O11054" t="s">
        <v>324</v>
      </c>
      <c r="P11054" t="s">
        <v>19029</v>
      </c>
      <c r="Q11054" t="s">
        <v>1942</v>
      </c>
      <c r="R11054" t="s">
        <v>19030</v>
      </c>
      <c r="S11054" t="s">
        <v>270</v>
      </c>
      <c r="T11054" t="b">
        <v>1</v>
      </c>
    </row>
    <row r="11055" spans="1:20" x14ac:dyDescent="0.25">
      <c r="A11055" t="s">
        <v>259</v>
      </c>
      <c r="B11055" t="s">
        <v>260</v>
      </c>
      <c r="C11055" t="s">
        <v>237</v>
      </c>
      <c r="D11055" t="s">
        <v>1501</v>
      </c>
      <c r="E11055" t="s">
        <v>2475</v>
      </c>
      <c r="F11055" t="s">
        <v>2476</v>
      </c>
      <c r="G11055" t="s">
        <v>2476</v>
      </c>
      <c r="H11055">
        <v>5.04E-2</v>
      </c>
      <c r="I11055" t="s">
        <v>265</v>
      </c>
      <c r="J11055" t="s">
        <v>242</v>
      </c>
      <c r="K11055" t="s">
        <v>243</v>
      </c>
      <c r="L11055" t="s">
        <v>244</v>
      </c>
      <c r="M11055">
        <v>0</v>
      </c>
      <c r="N11055">
        <v>5.04E-2</v>
      </c>
      <c r="O11055" t="s">
        <v>1309</v>
      </c>
      <c r="P11055" t="s">
        <v>13298</v>
      </c>
      <c r="Q11055" t="s">
        <v>1505</v>
      </c>
      <c r="R11055" t="s">
        <v>19031</v>
      </c>
      <c r="S11055" t="s">
        <v>270</v>
      </c>
      <c r="T11055" t="b">
        <v>0</v>
      </c>
    </row>
    <row r="11056" spans="1:20" x14ac:dyDescent="0.25">
      <c r="A11056" t="s">
        <v>259</v>
      </c>
      <c r="B11056" t="s">
        <v>260</v>
      </c>
      <c r="C11056" t="s">
        <v>237</v>
      </c>
      <c r="D11056" t="s">
        <v>496</v>
      </c>
      <c r="E11056" t="s">
        <v>2462</v>
      </c>
      <c r="F11056" t="s">
        <v>9651</v>
      </c>
      <c r="G11056" t="s">
        <v>9651</v>
      </c>
      <c r="H11056">
        <v>0.13500000000000001</v>
      </c>
      <c r="I11056" t="s">
        <v>265</v>
      </c>
      <c r="J11056" t="s">
        <v>242</v>
      </c>
      <c r="K11056" t="s">
        <v>243</v>
      </c>
      <c r="L11056" t="s">
        <v>244</v>
      </c>
      <c r="M11056">
        <v>0</v>
      </c>
      <c r="N11056">
        <v>0.13500000000000001</v>
      </c>
      <c r="O11056" t="s">
        <v>446</v>
      </c>
      <c r="P11056" t="s">
        <v>19032</v>
      </c>
      <c r="Q11056" t="s">
        <v>500</v>
      </c>
      <c r="R11056" t="s">
        <v>19033</v>
      </c>
      <c r="S11056" t="s">
        <v>270</v>
      </c>
      <c r="T11056" t="b">
        <v>1</v>
      </c>
    </row>
    <row r="11057" spans="1:20" x14ac:dyDescent="0.25">
      <c r="A11057" t="s">
        <v>259</v>
      </c>
      <c r="B11057" t="s">
        <v>260</v>
      </c>
      <c r="C11057" t="s">
        <v>237</v>
      </c>
      <c r="D11057" t="s">
        <v>1305</v>
      </c>
      <c r="E11057" t="s">
        <v>5993</v>
      </c>
      <c r="F11057" t="s">
        <v>14912</v>
      </c>
      <c r="G11057" t="s">
        <v>14913</v>
      </c>
      <c r="H11057">
        <v>9.4247999999999998E-2</v>
      </c>
      <c r="I11057" t="s">
        <v>265</v>
      </c>
      <c r="J11057" t="s">
        <v>242</v>
      </c>
      <c r="K11057" t="s">
        <v>243</v>
      </c>
      <c r="L11057" t="s">
        <v>244</v>
      </c>
      <c r="M11057">
        <v>0</v>
      </c>
      <c r="N11057">
        <v>9.4247999999999998E-2</v>
      </c>
      <c r="O11057" t="s">
        <v>372</v>
      </c>
      <c r="P11057" t="s">
        <v>19034</v>
      </c>
      <c r="Q11057" t="s">
        <v>1311</v>
      </c>
      <c r="R11057" t="s">
        <v>19035</v>
      </c>
      <c r="S11057" t="s">
        <v>270</v>
      </c>
      <c r="T11057" t="b">
        <v>1</v>
      </c>
    </row>
    <row r="11058" spans="1:20" x14ac:dyDescent="0.25">
      <c r="A11058" t="s">
        <v>259</v>
      </c>
      <c r="B11058" t="s">
        <v>260</v>
      </c>
      <c r="C11058" t="s">
        <v>237</v>
      </c>
      <c r="D11058" t="s">
        <v>1343</v>
      </c>
      <c r="E11058" t="s">
        <v>2426</v>
      </c>
      <c r="F11058" t="s">
        <v>8423</v>
      </c>
      <c r="G11058" t="s">
        <v>8423</v>
      </c>
      <c r="H11058">
        <v>2.1100000000000001E-2</v>
      </c>
      <c r="I11058" t="s">
        <v>265</v>
      </c>
      <c r="J11058" t="s">
        <v>242</v>
      </c>
      <c r="K11058" t="s">
        <v>243</v>
      </c>
      <c r="L11058" t="s">
        <v>244</v>
      </c>
      <c r="M11058">
        <v>0</v>
      </c>
      <c r="N11058">
        <v>2.1100000000000001E-2</v>
      </c>
      <c r="O11058" t="s">
        <v>446</v>
      </c>
      <c r="P11058" t="s">
        <v>19036</v>
      </c>
      <c r="Q11058" t="s">
        <v>1347</v>
      </c>
      <c r="R11058" t="s">
        <v>19037</v>
      </c>
      <c r="S11058" t="s">
        <v>270</v>
      </c>
      <c r="T11058" t="b">
        <v>1</v>
      </c>
    </row>
    <row r="11059" spans="1:20" x14ac:dyDescent="0.25">
      <c r="A11059" t="s">
        <v>259</v>
      </c>
      <c r="B11059" t="s">
        <v>260</v>
      </c>
      <c r="C11059" t="s">
        <v>294</v>
      </c>
      <c r="D11059" t="s">
        <v>1343</v>
      </c>
      <c r="E11059" t="s">
        <v>2426</v>
      </c>
      <c r="F11059" t="s">
        <v>8423</v>
      </c>
      <c r="G11059" t="s">
        <v>8423</v>
      </c>
      <c r="H11059">
        <v>1.8800000000000001E-2</v>
      </c>
      <c r="I11059" t="s">
        <v>265</v>
      </c>
      <c r="J11059" t="s">
        <v>242</v>
      </c>
      <c r="K11059" t="s">
        <v>243</v>
      </c>
      <c r="L11059" t="s">
        <v>244</v>
      </c>
      <c r="M11059">
        <v>0</v>
      </c>
      <c r="N11059">
        <v>1.8800000000000001E-2</v>
      </c>
      <c r="O11059" t="s">
        <v>446</v>
      </c>
      <c r="P11059" t="s">
        <v>19036</v>
      </c>
      <c r="Q11059" t="s">
        <v>1347</v>
      </c>
      <c r="R11059" t="s">
        <v>19037</v>
      </c>
      <c r="S11059" t="s">
        <v>270</v>
      </c>
      <c r="T11059" t="b">
        <v>1</v>
      </c>
    </row>
    <row r="11060" spans="1:20" x14ac:dyDescent="0.25">
      <c r="A11060" t="s">
        <v>259</v>
      </c>
      <c r="B11060" t="s">
        <v>260</v>
      </c>
      <c r="C11060" t="s">
        <v>237</v>
      </c>
      <c r="D11060" t="s">
        <v>1187</v>
      </c>
      <c r="E11060" t="s">
        <v>7800</v>
      </c>
      <c r="F11060" t="s">
        <v>8551</v>
      </c>
      <c r="G11060" t="s">
        <v>8552</v>
      </c>
      <c r="H11060">
        <v>1.64</v>
      </c>
      <c r="I11060" t="s">
        <v>265</v>
      </c>
      <c r="J11060" t="s">
        <v>242</v>
      </c>
      <c r="K11060" t="s">
        <v>243</v>
      </c>
      <c r="L11060" t="s">
        <v>244</v>
      </c>
      <c r="M11060">
        <v>0</v>
      </c>
      <c r="N11060">
        <v>1.64</v>
      </c>
      <c r="O11060" t="s">
        <v>446</v>
      </c>
      <c r="P11060" t="s">
        <v>19038</v>
      </c>
      <c r="Q11060" t="s">
        <v>1192</v>
      </c>
      <c r="R11060" t="s">
        <v>19039</v>
      </c>
      <c r="S11060" t="s">
        <v>270</v>
      </c>
      <c r="T11060" t="b">
        <v>1</v>
      </c>
    </row>
    <row r="11061" spans="1:20" x14ac:dyDescent="0.25">
      <c r="A11061" t="s">
        <v>259</v>
      </c>
      <c r="B11061" t="s">
        <v>260</v>
      </c>
      <c r="C11061" t="s">
        <v>294</v>
      </c>
      <c r="D11061" t="s">
        <v>1187</v>
      </c>
      <c r="E11061" t="s">
        <v>7800</v>
      </c>
      <c r="F11061" t="s">
        <v>8551</v>
      </c>
      <c r="G11061" t="s">
        <v>8552</v>
      </c>
      <c r="H11061">
        <v>0.90400000000000003</v>
      </c>
      <c r="I11061" t="s">
        <v>265</v>
      </c>
      <c r="J11061" t="s">
        <v>242</v>
      </c>
      <c r="K11061" t="s">
        <v>243</v>
      </c>
      <c r="L11061" t="s">
        <v>244</v>
      </c>
      <c r="M11061">
        <v>0</v>
      </c>
      <c r="N11061">
        <v>0.90400000000000003</v>
      </c>
      <c r="O11061" t="s">
        <v>446</v>
      </c>
      <c r="P11061" t="s">
        <v>19038</v>
      </c>
      <c r="Q11061" t="s">
        <v>1192</v>
      </c>
      <c r="R11061" t="s">
        <v>19039</v>
      </c>
      <c r="S11061" t="s">
        <v>270</v>
      </c>
      <c r="T11061" t="b">
        <v>1</v>
      </c>
    </row>
    <row r="11062" spans="1:20" x14ac:dyDescent="0.25">
      <c r="A11062" t="s">
        <v>259</v>
      </c>
      <c r="B11062" t="s">
        <v>260</v>
      </c>
      <c r="C11062" t="s">
        <v>237</v>
      </c>
      <c r="D11062" t="s">
        <v>980</v>
      </c>
      <c r="E11062" t="s">
        <v>5364</v>
      </c>
      <c r="F11062" t="s">
        <v>5365</v>
      </c>
      <c r="G11062" t="s">
        <v>5366</v>
      </c>
      <c r="H11062">
        <v>0.16017600000000001</v>
      </c>
      <c r="I11062" t="s">
        <v>265</v>
      </c>
      <c r="J11062" t="s">
        <v>242</v>
      </c>
      <c r="K11062" t="s">
        <v>243</v>
      </c>
      <c r="L11062" t="s">
        <v>244</v>
      </c>
      <c r="M11062">
        <v>0</v>
      </c>
      <c r="N11062">
        <v>0.16017600000000001</v>
      </c>
      <c r="O11062" t="s">
        <v>372</v>
      </c>
      <c r="P11062" t="s">
        <v>19040</v>
      </c>
      <c r="Q11062" t="s">
        <v>985</v>
      </c>
      <c r="R11062" t="s">
        <v>19041</v>
      </c>
      <c r="S11062" t="s">
        <v>270</v>
      </c>
      <c r="T11062" t="b">
        <v>1</v>
      </c>
    </row>
    <row r="11063" spans="1:20" x14ac:dyDescent="0.25">
      <c r="A11063" t="s">
        <v>259</v>
      </c>
      <c r="B11063" t="s">
        <v>260</v>
      </c>
      <c r="C11063" t="s">
        <v>294</v>
      </c>
      <c r="D11063" t="s">
        <v>980</v>
      </c>
      <c r="E11063" t="s">
        <v>5364</v>
      </c>
      <c r="F11063" t="s">
        <v>5365</v>
      </c>
      <c r="G11063" t="s">
        <v>5366</v>
      </c>
      <c r="H11063">
        <v>7.1807999999999997E-2</v>
      </c>
      <c r="I11063" t="s">
        <v>265</v>
      </c>
      <c r="J11063" t="s">
        <v>242</v>
      </c>
      <c r="K11063" t="s">
        <v>243</v>
      </c>
      <c r="L11063" t="s">
        <v>244</v>
      </c>
      <c r="M11063">
        <v>0</v>
      </c>
      <c r="N11063">
        <v>7.1807999999999997E-2</v>
      </c>
      <c r="O11063" t="s">
        <v>372</v>
      </c>
      <c r="P11063" t="s">
        <v>19040</v>
      </c>
      <c r="Q11063" t="s">
        <v>985</v>
      </c>
      <c r="R11063" t="s">
        <v>19041</v>
      </c>
      <c r="S11063" t="s">
        <v>270</v>
      </c>
      <c r="T11063" t="b">
        <v>1</v>
      </c>
    </row>
    <row r="11064" spans="1:20" x14ac:dyDescent="0.25">
      <c r="A11064" t="s">
        <v>236</v>
      </c>
      <c r="B11064" t="s">
        <v>236</v>
      </c>
      <c r="C11064" t="s">
        <v>237</v>
      </c>
      <c r="D11064" t="s">
        <v>355</v>
      </c>
      <c r="F11064" t="s">
        <v>600</v>
      </c>
      <c r="G11064" t="s">
        <v>9470</v>
      </c>
      <c r="H11064">
        <v>4.0000000000000001E-3</v>
      </c>
      <c r="I11064" t="s">
        <v>254</v>
      </c>
      <c r="J11064" t="s">
        <v>242</v>
      </c>
      <c r="K11064" t="s">
        <v>243</v>
      </c>
      <c r="L11064" t="s">
        <v>244</v>
      </c>
      <c r="M11064">
        <v>0</v>
      </c>
      <c r="N11064">
        <v>4.0000000000000001E-3</v>
      </c>
      <c r="O11064" t="s">
        <v>358</v>
      </c>
      <c r="P11064" t="s">
        <v>9471</v>
      </c>
      <c r="Q11064" t="s">
        <v>360</v>
      </c>
      <c r="R11064" t="s">
        <v>5459</v>
      </c>
      <c r="S11064" t="s">
        <v>249</v>
      </c>
      <c r="T11064" t="b">
        <v>1</v>
      </c>
    </row>
    <row r="11065" spans="1:20" x14ac:dyDescent="0.25">
      <c r="A11065" t="s">
        <v>236</v>
      </c>
      <c r="B11065" t="s">
        <v>236</v>
      </c>
      <c r="C11065" t="s">
        <v>237</v>
      </c>
      <c r="D11065" t="s">
        <v>552</v>
      </c>
      <c r="F11065" t="s">
        <v>10367</v>
      </c>
      <c r="G11065" t="s">
        <v>19042</v>
      </c>
      <c r="H11065">
        <v>0</v>
      </c>
      <c r="I11065" t="s">
        <v>492</v>
      </c>
      <c r="J11065" t="s">
        <v>242</v>
      </c>
      <c r="K11065" t="s">
        <v>243</v>
      </c>
      <c r="L11065" t="s">
        <v>244</v>
      </c>
      <c r="M11065">
        <v>0</v>
      </c>
      <c r="N11065">
        <v>0</v>
      </c>
      <c r="O11065" t="s">
        <v>1309</v>
      </c>
      <c r="P11065" t="s">
        <v>19043</v>
      </c>
      <c r="Q11065" t="s">
        <v>556</v>
      </c>
      <c r="R11065" t="s">
        <v>10370</v>
      </c>
      <c r="S11065" t="s">
        <v>249</v>
      </c>
      <c r="T11065" t="b">
        <v>0</v>
      </c>
    </row>
    <row r="11066" spans="1:20" x14ac:dyDescent="0.25">
      <c r="A11066" t="s">
        <v>236</v>
      </c>
      <c r="B11066" t="s">
        <v>236</v>
      </c>
      <c r="C11066" t="s">
        <v>237</v>
      </c>
      <c r="D11066" t="s">
        <v>362</v>
      </c>
      <c r="F11066" t="s">
        <v>356</v>
      </c>
      <c r="G11066" t="s">
        <v>1053</v>
      </c>
      <c r="H11066">
        <v>3.6000000000000002E-4</v>
      </c>
      <c r="I11066" t="s">
        <v>254</v>
      </c>
      <c r="J11066" t="s">
        <v>242</v>
      </c>
      <c r="K11066" t="s">
        <v>243</v>
      </c>
      <c r="L11066" t="s">
        <v>244</v>
      </c>
      <c r="M11066">
        <v>0</v>
      </c>
      <c r="N11066">
        <v>3.6000000000000002E-4</v>
      </c>
      <c r="O11066" t="s">
        <v>365</v>
      </c>
      <c r="P11066" t="s">
        <v>1820</v>
      </c>
      <c r="Q11066" t="s">
        <v>367</v>
      </c>
      <c r="R11066" t="s">
        <v>6194</v>
      </c>
      <c r="S11066" t="s">
        <v>249</v>
      </c>
      <c r="T11066" t="b">
        <v>0</v>
      </c>
    </row>
    <row r="11067" spans="1:20" x14ac:dyDescent="0.25">
      <c r="A11067" t="s">
        <v>236</v>
      </c>
      <c r="B11067" t="s">
        <v>236</v>
      </c>
      <c r="C11067" t="s">
        <v>237</v>
      </c>
      <c r="D11067" t="s">
        <v>250</v>
      </c>
      <c r="F11067" t="s">
        <v>808</v>
      </c>
      <c r="G11067" t="s">
        <v>1597</v>
      </c>
      <c r="H11067">
        <v>0.02</v>
      </c>
      <c r="I11067" t="s">
        <v>241</v>
      </c>
      <c r="J11067" t="s">
        <v>242</v>
      </c>
      <c r="K11067" t="s">
        <v>243</v>
      </c>
      <c r="L11067" t="s">
        <v>244</v>
      </c>
      <c r="M11067">
        <v>0</v>
      </c>
      <c r="N11067">
        <v>0.02</v>
      </c>
      <c r="O11067" t="s">
        <v>546</v>
      </c>
      <c r="P11067" t="s">
        <v>14212</v>
      </c>
      <c r="Q11067" t="s">
        <v>257</v>
      </c>
      <c r="R11067" t="s">
        <v>6389</v>
      </c>
      <c r="S11067" t="s">
        <v>249</v>
      </c>
      <c r="T11067" t="b">
        <v>0</v>
      </c>
    </row>
    <row r="11068" spans="1:20" x14ac:dyDescent="0.25">
      <c r="A11068" t="s">
        <v>259</v>
      </c>
      <c r="B11068" t="s">
        <v>260</v>
      </c>
      <c r="C11068" t="s">
        <v>237</v>
      </c>
      <c r="D11068" t="s">
        <v>707</v>
      </c>
      <c r="E11068" t="s">
        <v>1947</v>
      </c>
      <c r="F11068" t="s">
        <v>1948</v>
      </c>
      <c r="G11068" t="s">
        <v>1363</v>
      </c>
      <c r="H11068">
        <v>1.482</v>
      </c>
      <c r="I11068" t="s">
        <v>265</v>
      </c>
      <c r="J11068" t="s">
        <v>242</v>
      </c>
      <c r="K11068" t="s">
        <v>243</v>
      </c>
      <c r="L11068" t="s">
        <v>244</v>
      </c>
      <c r="M11068">
        <v>0</v>
      </c>
      <c r="N11068">
        <v>1.482</v>
      </c>
      <c r="O11068" t="s">
        <v>1364</v>
      </c>
      <c r="P11068" t="s">
        <v>6356</v>
      </c>
      <c r="Q11068" t="s">
        <v>713</v>
      </c>
      <c r="R11068" t="s">
        <v>19044</v>
      </c>
      <c r="S11068" t="s">
        <v>270</v>
      </c>
      <c r="T11068" t="b">
        <v>0</v>
      </c>
    </row>
    <row r="11069" spans="1:20" x14ac:dyDescent="0.25">
      <c r="A11069" t="s">
        <v>259</v>
      </c>
      <c r="B11069" t="s">
        <v>260</v>
      </c>
      <c r="C11069" t="s">
        <v>336</v>
      </c>
      <c r="D11069" t="s">
        <v>707</v>
      </c>
      <c r="E11069" t="s">
        <v>1947</v>
      </c>
      <c r="F11069" t="s">
        <v>1948</v>
      </c>
      <c r="G11069" t="s">
        <v>1363</v>
      </c>
      <c r="H11069">
        <v>6182</v>
      </c>
      <c r="I11069" t="s">
        <v>265</v>
      </c>
      <c r="J11069" t="s">
        <v>242</v>
      </c>
      <c r="K11069" t="s">
        <v>243</v>
      </c>
      <c r="L11069" t="s">
        <v>244</v>
      </c>
      <c r="M11069">
        <v>0</v>
      </c>
      <c r="N11069">
        <v>6182</v>
      </c>
      <c r="O11069" t="s">
        <v>1212</v>
      </c>
      <c r="P11069" t="s">
        <v>6356</v>
      </c>
      <c r="Q11069" t="s">
        <v>713</v>
      </c>
      <c r="R11069" t="s">
        <v>19045</v>
      </c>
      <c r="S11069" t="s">
        <v>270</v>
      </c>
      <c r="T11069" t="b">
        <v>0</v>
      </c>
    </row>
    <row r="11070" spans="1:20" x14ac:dyDescent="0.25">
      <c r="A11070" t="s">
        <v>259</v>
      </c>
      <c r="B11070" t="s">
        <v>260</v>
      </c>
      <c r="C11070" t="s">
        <v>336</v>
      </c>
      <c r="D11070" t="s">
        <v>707</v>
      </c>
      <c r="E11070" t="s">
        <v>1947</v>
      </c>
      <c r="F11070" t="s">
        <v>1948</v>
      </c>
      <c r="G11070" t="s">
        <v>1363</v>
      </c>
      <c r="H11070">
        <v>12261</v>
      </c>
      <c r="I11070" t="s">
        <v>265</v>
      </c>
      <c r="J11070" t="s">
        <v>242</v>
      </c>
      <c r="K11070" t="s">
        <v>243</v>
      </c>
      <c r="L11070" t="s">
        <v>244</v>
      </c>
      <c r="M11070">
        <v>0</v>
      </c>
      <c r="N11070">
        <v>12261</v>
      </c>
      <c r="O11070" t="s">
        <v>1212</v>
      </c>
      <c r="P11070" t="s">
        <v>6356</v>
      </c>
      <c r="Q11070" t="s">
        <v>713</v>
      </c>
      <c r="R11070" t="s">
        <v>19046</v>
      </c>
      <c r="S11070" t="s">
        <v>270</v>
      </c>
      <c r="T11070" t="b">
        <v>0</v>
      </c>
    </row>
    <row r="11071" spans="1:20" x14ac:dyDescent="0.25">
      <c r="A11071" t="s">
        <v>259</v>
      </c>
      <c r="B11071" t="s">
        <v>260</v>
      </c>
      <c r="C11071" t="s">
        <v>237</v>
      </c>
      <c r="D11071" t="s">
        <v>746</v>
      </c>
      <c r="E11071" t="s">
        <v>900</v>
      </c>
      <c r="F11071" t="s">
        <v>8922</v>
      </c>
      <c r="G11071" t="s">
        <v>8923</v>
      </c>
      <c r="H11071">
        <v>0.308</v>
      </c>
      <c r="I11071" t="s">
        <v>265</v>
      </c>
      <c r="J11071" t="s">
        <v>242</v>
      </c>
      <c r="K11071" t="s">
        <v>243</v>
      </c>
      <c r="L11071" t="s">
        <v>244</v>
      </c>
      <c r="M11071">
        <v>0</v>
      </c>
      <c r="N11071">
        <v>0.308</v>
      </c>
      <c r="O11071" t="s">
        <v>711</v>
      </c>
      <c r="P11071" t="s">
        <v>8972</v>
      </c>
      <c r="Q11071" t="s">
        <v>751</v>
      </c>
      <c r="R11071" t="s">
        <v>19047</v>
      </c>
      <c r="S11071" t="s">
        <v>270</v>
      </c>
      <c r="T11071" t="b">
        <v>1</v>
      </c>
    </row>
    <row r="11072" spans="1:20" x14ac:dyDescent="0.25">
      <c r="A11072" t="s">
        <v>259</v>
      </c>
      <c r="B11072" t="s">
        <v>260</v>
      </c>
      <c r="C11072" t="s">
        <v>237</v>
      </c>
      <c r="D11072" t="s">
        <v>1489</v>
      </c>
      <c r="E11072" t="s">
        <v>1490</v>
      </c>
      <c r="F11072" t="s">
        <v>3494</v>
      </c>
      <c r="G11072" t="s">
        <v>3494</v>
      </c>
      <c r="H11072">
        <v>4.6079999999999997</v>
      </c>
      <c r="I11072" t="s">
        <v>265</v>
      </c>
      <c r="J11072" t="s">
        <v>242</v>
      </c>
      <c r="K11072" t="s">
        <v>243</v>
      </c>
      <c r="L11072" t="s">
        <v>244</v>
      </c>
      <c r="M11072">
        <v>0</v>
      </c>
      <c r="N11072">
        <v>4.6079999999999997</v>
      </c>
      <c r="O11072" t="s">
        <v>576</v>
      </c>
      <c r="P11072" t="s">
        <v>19048</v>
      </c>
      <c r="Q11072" t="s">
        <v>1493</v>
      </c>
      <c r="R11072" t="s">
        <v>19049</v>
      </c>
      <c r="S11072" t="s">
        <v>270</v>
      </c>
      <c r="T11072" t="b">
        <v>1</v>
      </c>
    </row>
    <row r="11073" spans="1:20" x14ac:dyDescent="0.25">
      <c r="A11073" t="s">
        <v>259</v>
      </c>
      <c r="B11073" t="s">
        <v>260</v>
      </c>
      <c r="C11073" t="s">
        <v>336</v>
      </c>
      <c r="D11073" t="s">
        <v>1489</v>
      </c>
      <c r="E11073" t="s">
        <v>1490</v>
      </c>
      <c r="F11073" t="s">
        <v>3494</v>
      </c>
      <c r="G11073" t="s">
        <v>3494</v>
      </c>
      <c r="H11073">
        <v>23816</v>
      </c>
      <c r="I11073" t="s">
        <v>265</v>
      </c>
      <c r="J11073" t="s">
        <v>242</v>
      </c>
      <c r="K11073" t="s">
        <v>243</v>
      </c>
      <c r="L11073" t="s">
        <v>244</v>
      </c>
      <c r="M11073">
        <v>0</v>
      </c>
      <c r="N11073">
        <v>23816</v>
      </c>
      <c r="O11073" t="s">
        <v>576</v>
      </c>
      <c r="P11073" t="s">
        <v>19048</v>
      </c>
      <c r="Q11073" t="s">
        <v>1493</v>
      </c>
      <c r="R11073" t="s">
        <v>19050</v>
      </c>
      <c r="S11073" t="s">
        <v>270</v>
      </c>
      <c r="T11073" t="b">
        <v>1</v>
      </c>
    </row>
    <row r="11074" spans="1:20" x14ac:dyDescent="0.25">
      <c r="A11074" t="s">
        <v>259</v>
      </c>
      <c r="B11074" t="s">
        <v>260</v>
      </c>
      <c r="C11074" t="s">
        <v>336</v>
      </c>
      <c r="D11074" t="s">
        <v>1489</v>
      </c>
      <c r="E11074" t="s">
        <v>1490</v>
      </c>
      <c r="F11074" t="s">
        <v>3494</v>
      </c>
      <c r="G11074" t="s">
        <v>3494</v>
      </c>
      <c r="H11074">
        <v>43595</v>
      </c>
      <c r="I11074" t="s">
        <v>265</v>
      </c>
      <c r="J11074" t="s">
        <v>242</v>
      </c>
      <c r="K11074" t="s">
        <v>243</v>
      </c>
      <c r="L11074" t="s">
        <v>244</v>
      </c>
      <c r="M11074">
        <v>0</v>
      </c>
      <c r="N11074">
        <v>43595</v>
      </c>
      <c r="O11074" t="s">
        <v>576</v>
      </c>
      <c r="P11074" t="s">
        <v>19048</v>
      </c>
      <c r="Q11074" t="s">
        <v>1493</v>
      </c>
      <c r="R11074" t="s">
        <v>19051</v>
      </c>
      <c r="S11074" t="s">
        <v>270</v>
      </c>
      <c r="T11074" t="b">
        <v>1</v>
      </c>
    </row>
    <row r="11075" spans="1:20" x14ac:dyDescent="0.25">
      <c r="A11075" t="s">
        <v>259</v>
      </c>
      <c r="B11075" t="s">
        <v>382</v>
      </c>
      <c r="C11075" t="s">
        <v>237</v>
      </c>
      <c r="D11075" t="s">
        <v>1634</v>
      </c>
      <c r="E11075" t="s">
        <v>2981</v>
      </c>
      <c r="F11075" t="s">
        <v>2982</v>
      </c>
      <c r="G11075" t="s">
        <v>2982</v>
      </c>
      <c r="H11075">
        <v>2.629</v>
      </c>
      <c r="I11075" t="s">
        <v>265</v>
      </c>
      <c r="J11075" t="s">
        <v>242</v>
      </c>
      <c r="K11075" t="s">
        <v>243</v>
      </c>
      <c r="L11075" t="s">
        <v>244</v>
      </c>
      <c r="M11075">
        <v>0</v>
      </c>
      <c r="N11075">
        <v>2.629</v>
      </c>
      <c r="O11075" t="s">
        <v>1309</v>
      </c>
      <c r="P11075" t="s">
        <v>19052</v>
      </c>
      <c r="Q11075" t="s">
        <v>1638</v>
      </c>
      <c r="R11075" t="s">
        <v>19053</v>
      </c>
      <c r="S11075" t="s">
        <v>390</v>
      </c>
      <c r="T11075" t="b">
        <v>1</v>
      </c>
    </row>
    <row r="11076" spans="1:20" x14ac:dyDescent="0.25">
      <c r="A11076" t="s">
        <v>259</v>
      </c>
      <c r="B11076" t="s">
        <v>382</v>
      </c>
      <c r="C11076" t="s">
        <v>294</v>
      </c>
      <c r="D11076" t="s">
        <v>1634</v>
      </c>
      <c r="E11076" t="s">
        <v>2981</v>
      </c>
      <c r="F11076" t="s">
        <v>2982</v>
      </c>
      <c r="G11076" t="s">
        <v>2982</v>
      </c>
      <c r="H11076">
        <v>0.72599999999999998</v>
      </c>
      <c r="I11076" t="s">
        <v>265</v>
      </c>
      <c r="J11076" t="s">
        <v>242</v>
      </c>
      <c r="K11076" t="s">
        <v>243</v>
      </c>
      <c r="L11076" t="s">
        <v>244</v>
      </c>
      <c r="M11076">
        <v>0</v>
      </c>
      <c r="N11076">
        <v>0.72599999999999998</v>
      </c>
      <c r="O11076" t="s">
        <v>1309</v>
      </c>
      <c r="P11076" t="s">
        <v>19052</v>
      </c>
      <c r="Q11076" t="s">
        <v>1638</v>
      </c>
      <c r="R11076" t="s">
        <v>19053</v>
      </c>
      <c r="S11076" t="s">
        <v>390</v>
      </c>
      <c r="T11076" t="b">
        <v>1</v>
      </c>
    </row>
    <row r="11077" spans="1:20" x14ac:dyDescent="0.25">
      <c r="A11077" t="s">
        <v>259</v>
      </c>
      <c r="B11077" t="s">
        <v>260</v>
      </c>
      <c r="C11077" t="s">
        <v>237</v>
      </c>
      <c r="D11077" t="s">
        <v>1428</v>
      </c>
      <c r="E11077" t="s">
        <v>3356</v>
      </c>
      <c r="F11077" t="s">
        <v>3357</v>
      </c>
      <c r="G11077" t="s">
        <v>3357</v>
      </c>
      <c r="H11077">
        <v>3.488</v>
      </c>
      <c r="I11077" t="s">
        <v>265</v>
      </c>
      <c r="J11077" t="s">
        <v>242</v>
      </c>
      <c r="K11077" t="s">
        <v>243</v>
      </c>
      <c r="L11077" t="s">
        <v>244</v>
      </c>
      <c r="M11077">
        <v>0</v>
      </c>
      <c r="N11077">
        <v>3.488</v>
      </c>
      <c r="O11077" t="s">
        <v>1309</v>
      </c>
      <c r="P11077" t="s">
        <v>6547</v>
      </c>
      <c r="Q11077" t="s">
        <v>1432</v>
      </c>
      <c r="R11077" t="s">
        <v>19054</v>
      </c>
      <c r="S11077" t="s">
        <v>270</v>
      </c>
      <c r="T11077" t="b">
        <v>0</v>
      </c>
    </row>
    <row r="11078" spans="1:20" x14ac:dyDescent="0.25">
      <c r="A11078" t="s">
        <v>259</v>
      </c>
      <c r="B11078" t="s">
        <v>260</v>
      </c>
      <c r="C11078" t="s">
        <v>294</v>
      </c>
      <c r="D11078" t="s">
        <v>1428</v>
      </c>
      <c r="E11078" t="s">
        <v>3356</v>
      </c>
      <c r="F11078" t="s">
        <v>3357</v>
      </c>
      <c r="G11078" t="s">
        <v>3357</v>
      </c>
      <c r="H11078">
        <v>2.016</v>
      </c>
      <c r="I11078" t="s">
        <v>265</v>
      </c>
      <c r="J11078" t="s">
        <v>242</v>
      </c>
      <c r="K11078" t="s">
        <v>243</v>
      </c>
      <c r="L11078" t="s">
        <v>244</v>
      </c>
      <c r="M11078">
        <v>0</v>
      </c>
      <c r="N11078">
        <v>2.016</v>
      </c>
      <c r="O11078" t="s">
        <v>1309</v>
      </c>
      <c r="P11078" t="s">
        <v>6547</v>
      </c>
      <c r="Q11078" t="s">
        <v>1432</v>
      </c>
      <c r="R11078" t="s">
        <v>19054</v>
      </c>
      <c r="S11078" t="s">
        <v>270</v>
      </c>
      <c r="T11078" t="b">
        <v>0</v>
      </c>
    </row>
    <row r="11079" spans="1:20" x14ac:dyDescent="0.25">
      <c r="A11079" t="s">
        <v>259</v>
      </c>
      <c r="B11079" t="s">
        <v>260</v>
      </c>
      <c r="C11079" t="s">
        <v>237</v>
      </c>
      <c r="D11079" t="s">
        <v>3256</v>
      </c>
      <c r="E11079" t="s">
        <v>5473</v>
      </c>
      <c r="F11079" t="s">
        <v>10371</v>
      </c>
      <c r="G11079" t="s">
        <v>10372</v>
      </c>
      <c r="H11079">
        <v>7.1199999999999999E-2</v>
      </c>
      <c r="I11079" t="s">
        <v>265</v>
      </c>
      <c r="J11079" t="s">
        <v>242</v>
      </c>
      <c r="K11079" t="s">
        <v>243</v>
      </c>
      <c r="L11079" t="s">
        <v>244</v>
      </c>
      <c r="M11079">
        <v>0</v>
      </c>
      <c r="N11079">
        <v>7.1199999999999999E-2</v>
      </c>
      <c r="O11079" t="s">
        <v>266</v>
      </c>
      <c r="P11079" t="s">
        <v>19055</v>
      </c>
      <c r="Q11079" t="s">
        <v>3260</v>
      </c>
      <c r="R11079" t="s">
        <v>19056</v>
      </c>
      <c r="S11079" t="s">
        <v>270</v>
      </c>
      <c r="T11079" t="b">
        <v>1</v>
      </c>
    </row>
    <row r="11080" spans="1:20" x14ac:dyDescent="0.25">
      <c r="A11080" t="s">
        <v>259</v>
      </c>
      <c r="B11080" t="s">
        <v>260</v>
      </c>
      <c r="C11080" t="s">
        <v>294</v>
      </c>
      <c r="D11080" t="s">
        <v>3256</v>
      </c>
      <c r="E11080" t="s">
        <v>5473</v>
      </c>
      <c r="F11080" t="s">
        <v>10371</v>
      </c>
      <c r="G11080" t="s">
        <v>10372</v>
      </c>
      <c r="H11080">
        <v>1.72E-2</v>
      </c>
      <c r="I11080" t="s">
        <v>265</v>
      </c>
      <c r="J11080" t="s">
        <v>242</v>
      </c>
      <c r="K11080" t="s">
        <v>243</v>
      </c>
      <c r="L11080" t="s">
        <v>244</v>
      </c>
      <c r="M11080">
        <v>0</v>
      </c>
      <c r="N11080">
        <v>1.72E-2</v>
      </c>
      <c r="O11080" t="s">
        <v>266</v>
      </c>
      <c r="P11080" t="s">
        <v>19055</v>
      </c>
      <c r="Q11080" t="s">
        <v>3260</v>
      </c>
      <c r="R11080" t="s">
        <v>19056</v>
      </c>
      <c r="S11080" t="s">
        <v>270</v>
      </c>
      <c r="T11080" t="b">
        <v>1</v>
      </c>
    </row>
    <row r="11081" spans="1:20" x14ac:dyDescent="0.25">
      <c r="A11081" t="s">
        <v>259</v>
      </c>
      <c r="B11081" t="s">
        <v>260</v>
      </c>
      <c r="C11081" t="s">
        <v>237</v>
      </c>
      <c r="D11081" t="s">
        <v>643</v>
      </c>
      <c r="E11081" t="s">
        <v>1252</v>
      </c>
      <c r="F11081" t="s">
        <v>5081</v>
      </c>
      <c r="G11081" t="s">
        <v>5081</v>
      </c>
      <c r="H11081">
        <v>0.504</v>
      </c>
      <c r="I11081" t="s">
        <v>265</v>
      </c>
      <c r="J11081" t="s">
        <v>242</v>
      </c>
      <c r="K11081" t="s">
        <v>243</v>
      </c>
      <c r="L11081" t="s">
        <v>244</v>
      </c>
      <c r="M11081">
        <v>0</v>
      </c>
      <c r="N11081">
        <v>0.504</v>
      </c>
      <c r="O11081" t="s">
        <v>324</v>
      </c>
      <c r="P11081" t="s">
        <v>3110</v>
      </c>
      <c r="Q11081" t="s">
        <v>647</v>
      </c>
      <c r="R11081" t="s">
        <v>19057</v>
      </c>
      <c r="S11081" t="s">
        <v>270</v>
      </c>
      <c r="T11081" t="b">
        <v>0</v>
      </c>
    </row>
    <row r="11082" spans="1:20" x14ac:dyDescent="0.25">
      <c r="A11082" t="s">
        <v>259</v>
      </c>
      <c r="B11082" t="s">
        <v>260</v>
      </c>
      <c r="C11082" t="s">
        <v>336</v>
      </c>
      <c r="D11082" t="s">
        <v>643</v>
      </c>
      <c r="E11082" t="s">
        <v>1252</v>
      </c>
      <c r="F11082" t="s">
        <v>5081</v>
      </c>
      <c r="G11082" t="s">
        <v>5081</v>
      </c>
      <c r="H11082">
        <v>2605</v>
      </c>
      <c r="I11082" t="s">
        <v>265</v>
      </c>
      <c r="J11082" t="s">
        <v>242</v>
      </c>
      <c r="K11082" t="s">
        <v>243</v>
      </c>
      <c r="L11082" t="s">
        <v>244</v>
      </c>
      <c r="M11082">
        <v>0</v>
      </c>
      <c r="N11082">
        <v>2605</v>
      </c>
      <c r="O11082" t="s">
        <v>324</v>
      </c>
      <c r="P11082" t="s">
        <v>3110</v>
      </c>
      <c r="Q11082" t="s">
        <v>647</v>
      </c>
      <c r="R11082" t="s">
        <v>19058</v>
      </c>
      <c r="S11082" t="s">
        <v>270</v>
      </c>
      <c r="T11082" t="b">
        <v>0</v>
      </c>
    </row>
    <row r="11083" spans="1:20" x14ac:dyDescent="0.25">
      <c r="A11083" t="s">
        <v>259</v>
      </c>
      <c r="B11083" t="s">
        <v>260</v>
      </c>
      <c r="C11083" t="s">
        <v>336</v>
      </c>
      <c r="D11083" t="s">
        <v>643</v>
      </c>
      <c r="E11083" t="s">
        <v>1252</v>
      </c>
      <c r="F11083" t="s">
        <v>5081</v>
      </c>
      <c r="G11083" t="s">
        <v>5081</v>
      </c>
      <c r="H11083">
        <v>5033</v>
      </c>
      <c r="I11083" t="s">
        <v>265</v>
      </c>
      <c r="J11083" t="s">
        <v>242</v>
      </c>
      <c r="K11083" t="s">
        <v>243</v>
      </c>
      <c r="L11083" t="s">
        <v>244</v>
      </c>
      <c r="M11083">
        <v>0</v>
      </c>
      <c r="N11083">
        <v>5033</v>
      </c>
      <c r="O11083" t="s">
        <v>324</v>
      </c>
      <c r="P11083" t="s">
        <v>3110</v>
      </c>
      <c r="Q11083" t="s">
        <v>647</v>
      </c>
      <c r="R11083" t="s">
        <v>19059</v>
      </c>
      <c r="S11083" t="s">
        <v>270</v>
      </c>
      <c r="T11083" t="b">
        <v>0</v>
      </c>
    </row>
    <row r="11084" spans="1:20" x14ac:dyDescent="0.25">
      <c r="A11084" t="s">
        <v>236</v>
      </c>
      <c r="B11084" t="s">
        <v>236</v>
      </c>
      <c r="C11084" t="s">
        <v>237</v>
      </c>
      <c r="D11084" t="s">
        <v>552</v>
      </c>
      <c r="F11084" t="s">
        <v>16914</v>
      </c>
      <c r="G11084" t="s">
        <v>1082</v>
      </c>
      <c r="H11084">
        <v>2E-3</v>
      </c>
      <c r="I11084" t="s">
        <v>254</v>
      </c>
      <c r="J11084" t="s">
        <v>242</v>
      </c>
      <c r="K11084" t="s">
        <v>243</v>
      </c>
      <c r="L11084" t="s">
        <v>244</v>
      </c>
      <c r="M11084">
        <v>0</v>
      </c>
      <c r="N11084">
        <v>2E-3</v>
      </c>
      <c r="O11084" t="s">
        <v>619</v>
      </c>
      <c r="P11084" t="s">
        <v>2799</v>
      </c>
      <c r="Q11084" t="s">
        <v>556</v>
      </c>
      <c r="R11084" t="s">
        <v>16916</v>
      </c>
      <c r="S11084" t="s">
        <v>249</v>
      </c>
      <c r="T11084" t="b">
        <v>0</v>
      </c>
    </row>
    <row r="11085" spans="1:20" x14ac:dyDescent="0.25">
      <c r="A11085" t="s">
        <v>259</v>
      </c>
      <c r="B11085" t="s">
        <v>260</v>
      </c>
      <c r="C11085" t="s">
        <v>237</v>
      </c>
      <c r="D11085" t="s">
        <v>295</v>
      </c>
      <c r="E11085" t="s">
        <v>7394</v>
      </c>
      <c r="F11085" t="s">
        <v>13241</v>
      </c>
      <c r="G11085" t="s">
        <v>13241</v>
      </c>
      <c r="H11085">
        <v>2.6680000000000001</v>
      </c>
      <c r="I11085" t="s">
        <v>265</v>
      </c>
      <c r="J11085" t="s">
        <v>242</v>
      </c>
      <c r="K11085" t="s">
        <v>243</v>
      </c>
      <c r="L11085" t="s">
        <v>244</v>
      </c>
      <c r="M11085">
        <v>0</v>
      </c>
      <c r="N11085">
        <v>2.6680000000000001</v>
      </c>
      <c r="O11085" t="s">
        <v>721</v>
      </c>
      <c r="P11085" t="s">
        <v>3537</v>
      </c>
      <c r="Q11085" t="s">
        <v>300</v>
      </c>
      <c r="R11085" t="s">
        <v>19060</v>
      </c>
      <c r="S11085" t="s">
        <v>270</v>
      </c>
      <c r="T11085" t="b">
        <v>1</v>
      </c>
    </row>
    <row r="11086" spans="1:20" x14ac:dyDescent="0.25">
      <c r="A11086" t="s">
        <v>236</v>
      </c>
      <c r="B11086" t="s">
        <v>236</v>
      </c>
      <c r="C11086" t="s">
        <v>237</v>
      </c>
      <c r="D11086" t="s">
        <v>483</v>
      </c>
      <c r="F11086" t="s">
        <v>2718</v>
      </c>
      <c r="G11086" t="s">
        <v>3670</v>
      </c>
      <c r="H11086">
        <v>5.1299999999999998E-2</v>
      </c>
      <c r="I11086" t="s">
        <v>341</v>
      </c>
      <c r="J11086" t="s">
        <v>242</v>
      </c>
      <c r="K11086" t="s">
        <v>243</v>
      </c>
      <c r="L11086" t="s">
        <v>244</v>
      </c>
      <c r="M11086">
        <v>0</v>
      </c>
      <c r="N11086">
        <v>5.1299999999999998E-2</v>
      </c>
      <c r="O11086" t="s">
        <v>674</v>
      </c>
      <c r="P11086" t="s">
        <v>1467</v>
      </c>
      <c r="Q11086" t="s">
        <v>488</v>
      </c>
      <c r="R11086" t="s">
        <v>3941</v>
      </c>
      <c r="S11086" t="s">
        <v>249</v>
      </c>
      <c r="T11086" t="b">
        <v>1</v>
      </c>
    </row>
    <row r="11087" spans="1:20" x14ac:dyDescent="0.25">
      <c r="A11087" t="s">
        <v>259</v>
      </c>
      <c r="B11087" t="s">
        <v>260</v>
      </c>
      <c r="C11087" t="s">
        <v>237</v>
      </c>
      <c r="D11087" t="s">
        <v>1489</v>
      </c>
      <c r="E11087" t="s">
        <v>2860</v>
      </c>
      <c r="F11087" t="s">
        <v>16880</v>
      </c>
      <c r="G11087" t="s">
        <v>16880</v>
      </c>
      <c r="H11087">
        <v>0.76800000000000002</v>
      </c>
      <c r="I11087" t="s">
        <v>265</v>
      </c>
      <c r="J11087" t="s">
        <v>242</v>
      </c>
      <c r="K11087" t="s">
        <v>243</v>
      </c>
      <c r="L11087" t="s">
        <v>244</v>
      </c>
      <c r="M11087">
        <v>0</v>
      </c>
      <c r="N11087">
        <v>0.76800000000000002</v>
      </c>
      <c r="O11087" t="s">
        <v>576</v>
      </c>
      <c r="P11087" t="s">
        <v>19061</v>
      </c>
      <c r="Q11087" t="s">
        <v>1493</v>
      </c>
      <c r="R11087" t="s">
        <v>19062</v>
      </c>
      <c r="S11087" t="s">
        <v>270</v>
      </c>
      <c r="T11087" t="b">
        <v>1</v>
      </c>
    </row>
    <row r="11088" spans="1:20" x14ac:dyDescent="0.25">
      <c r="A11088" t="s">
        <v>259</v>
      </c>
      <c r="B11088" t="s">
        <v>260</v>
      </c>
      <c r="C11088" t="s">
        <v>336</v>
      </c>
      <c r="D11088" t="s">
        <v>1489</v>
      </c>
      <c r="E11088" t="s">
        <v>2860</v>
      </c>
      <c r="F11088" t="s">
        <v>16880</v>
      </c>
      <c r="G11088" t="s">
        <v>16880</v>
      </c>
      <c r="H11088">
        <v>3969</v>
      </c>
      <c r="I11088" t="s">
        <v>265</v>
      </c>
      <c r="J11088" t="s">
        <v>242</v>
      </c>
      <c r="K11088" t="s">
        <v>243</v>
      </c>
      <c r="L11088" t="s">
        <v>244</v>
      </c>
      <c r="M11088">
        <v>0</v>
      </c>
      <c r="N11088">
        <v>3969</v>
      </c>
      <c r="O11088" t="s">
        <v>576</v>
      </c>
      <c r="P11088" t="s">
        <v>19061</v>
      </c>
      <c r="Q11088" t="s">
        <v>1493</v>
      </c>
      <c r="R11088" t="s">
        <v>19063</v>
      </c>
      <c r="S11088" t="s">
        <v>270</v>
      </c>
      <c r="T11088" t="b">
        <v>1</v>
      </c>
    </row>
    <row r="11089" spans="1:20" x14ac:dyDescent="0.25">
      <c r="A11089" t="s">
        <v>259</v>
      </c>
      <c r="B11089" t="s">
        <v>260</v>
      </c>
      <c r="C11089" t="s">
        <v>336</v>
      </c>
      <c r="D11089" t="s">
        <v>1489</v>
      </c>
      <c r="E11089" t="s">
        <v>2860</v>
      </c>
      <c r="F11089" t="s">
        <v>16880</v>
      </c>
      <c r="G11089" t="s">
        <v>16880</v>
      </c>
      <c r="H11089">
        <v>7266</v>
      </c>
      <c r="I11089" t="s">
        <v>265</v>
      </c>
      <c r="J11089" t="s">
        <v>242</v>
      </c>
      <c r="K11089" t="s">
        <v>243</v>
      </c>
      <c r="L11089" t="s">
        <v>244</v>
      </c>
      <c r="M11089">
        <v>0</v>
      </c>
      <c r="N11089">
        <v>7266</v>
      </c>
      <c r="O11089" t="s">
        <v>576</v>
      </c>
      <c r="P11089" t="s">
        <v>19061</v>
      </c>
      <c r="Q11089" t="s">
        <v>1493</v>
      </c>
      <c r="R11089" t="s">
        <v>19064</v>
      </c>
      <c r="S11089" t="s">
        <v>270</v>
      </c>
      <c r="T11089" t="b">
        <v>1</v>
      </c>
    </row>
    <row r="11090" spans="1:20" x14ac:dyDescent="0.25">
      <c r="A11090" t="s">
        <v>259</v>
      </c>
      <c r="B11090" t="s">
        <v>260</v>
      </c>
      <c r="C11090" t="s">
        <v>237</v>
      </c>
      <c r="D11090" t="s">
        <v>524</v>
      </c>
      <c r="E11090" t="s">
        <v>10182</v>
      </c>
      <c r="F11090" t="s">
        <v>14130</v>
      </c>
      <c r="G11090" t="s">
        <v>14131</v>
      </c>
      <c r="H11090">
        <v>0.83799999999999997</v>
      </c>
      <c r="I11090" t="s">
        <v>265</v>
      </c>
      <c r="J11090" t="s">
        <v>242</v>
      </c>
      <c r="K11090" t="s">
        <v>243</v>
      </c>
      <c r="L11090" t="s">
        <v>244</v>
      </c>
      <c r="M11090">
        <v>0</v>
      </c>
      <c r="N11090">
        <v>0.83799999999999997</v>
      </c>
      <c r="O11090" t="s">
        <v>266</v>
      </c>
      <c r="P11090" t="s">
        <v>19065</v>
      </c>
      <c r="Q11090" t="s">
        <v>528</v>
      </c>
      <c r="R11090" t="s">
        <v>19066</v>
      </c>
      <c r="S11090" t="s">
        <v>270</v>
      </c>
      <c r="T11090" t="b">
        <v>1</v>
      </c>
    </row>
    <row r="11091" spans="1:20" x14ac:dyDescent="0.25">
      <c r="A11091" t="s">
        <v>259</v>
      </c>
      <c r="B11091" t="s">
        <v>260</v>
      </c>
      <c r="C11091" t="s">
        <v>237</v>
      </c>
      <c r="D11091" t="s">
        <v>1015</v>
      </c>
      <c r="E11091" t="s">
        <v>9104</v>
      </c>
      <c r="F11091" t="s">
        <v>18903</v>
      </c>
      <c r="G11091" t="s">
        <v>18903</v>
      </c>
      <c r="H11091">
        <v>0.38600000000000001</v>
      </c>
      <c r="I11091" t="s">
        <v>265</v>
      </c>
      <c r="J11091" t="s">
        <v>242</v>
      </c>
      <c r="K11091" t="s">
        <v>243</v>
      </c>
      <c r="L11091" t="s">
        <v>244</v>
      </c>
      <c r="M11091">
        <v>0</v>
      </c>
      <c r="N11091">
        <v>0.38600000000000001</v>
      </c>
      <c r="O11091" t="s">
        <v>952</v>
      </c>
      <c r="P11091" t="s">
        <v>16604</v>
      </c>
      <c r="Q11091" t="s">
        <v>1019</v>
      </c>
      <c r="R11091" t="s">
        <v>19067</v>
      </c>
      <c r="S11091" t="s">
        <v>270</v>
      </c>
      <c r="T11091" t="b">
        <v>0</v>
      </c>
    </row>
    <row r="11092" spans="1:20" x14ac:dyDescent="0.25">
      <c r="A11092" t="s">
        <v>259</v>
      </c>
      <c r="B11092" t="s">
        <v>260</v>
      </c>
      <c r="C11092" t="s">
        <v>336</v>
      </c>
      <c r="D11092" t="s">
        <v>1015</v>
      </c>
      <c r="E11092" t="s">
        <v>9104</v>
      </c>
      <c r="F11092" t="s">
        <v>18903</v>
      </c>
      <c r="G11092" t="s">
        <v>18903</v>
      </c>
      <c r="H11092">
        <v>2034</v>
      </c>
      <c r="I11092" t="s">
        <v>265</v>
      </c>
      <c r="J11092" t="s">
        <v>242</v>
      </c>
      <c r="K11092" t="s">
        <v>243</v>
      </c>
      <c r="L11092" t="s">
        <v>244</v>
      </c>
      <c r="M11092">
        <v>0</v>
      </c>
      <c r="N11092">
        <v>2034</v>
      </c>
      <c r="O11092" t="s">
        <v>1212</v>
      </c>
      <c r="P11092" t="s">
        <v>16604</v>
      </c>
      <c r="Q11092" t="s">
        <v>1019</v>
      </c>
      <c r="R11092" t="s">
        <v>19068</v>
      </c>
      <c r="S11092" t="s">
        <v>270</v>
      </c>
      <c r="T11092" t="b">
        <v>0</v>
      </c>
    </row>
    <row r="11093" spans="1:20" x14ac:dyDescent="0.25">
      <c r="A11093" t="s">
        <v>259</v>
      </c>
      <c r="B11093" t="s">
        <v>260</v>
      </c>
      <c r="C11093" t="s">
        <v>336</v>
      </c>
      <c r="D11093" t="s">
        <v>1015</v>
      </c>
      <c r="E11093" t="s">
        <v>9104</v>
      </c>
      <c r="F11093" t="s">
        <v>18903</v>
      </c>
      <c r="G11093" t="s">
        <v>18903</v>
      </c>
      <c r="H11093">
        <v>3918</v>
      </c>
      <c r="I11093" t="s">
        <v>265</v>
      </c>
      <c r="J11093" t="s">
        <v>242</v>
      </c>
      <c r="K11093" t="s">
        <v>243</v>
      </c>
      <c r="L11093" t="s">
        <v>244</v>
      </c>
      <c r="M11093">
        <v>0</v>
      </c>
      <c r="N11093">
        <v>3918</v>
      </c>
      <c r="O11093" t="s">
        <v>1212</v>
      </c>
      <c r="P11093" t="s">
        <v>16604</v>
      </c>
      <c r="Q11093" t="s">
        <v>1019</v>
      </c>
      <c r="R11093" t="s">
        <v>19069</v>
      </c>
      <c r="S11093" t="s">
        <v>270</v>
      </c>
      <c r="T11093" t="b">
        <v>0</v>
      </c>
    </row>
    <row r="11094" spans="1:20" x14ac:dyDescent="0.25">
      <c r="A11094" t="s">
        <v>259</v>
      </c>
      <c r="B11094" t="s">
        <v>260</v>
      </c>
      <c r="C11094" t="s">
        <v>237</v>
      </c>
      <c r="D11094" t="s">
        <v>3572</v>
      </c>
      <c r="E11094" t="s">
        <v>7273</v>
      </c>
      <c r="F11094" t="s">
        <v>12495</v>
      </c>
      <c r="G11094" t="s">
        <v>12495</v>
      </c>
      <c r="H11094">
        <v>1.2030000000000001</v>
      </c>
      <c r="I11094" t="s">
        <v>265</v>
      </c>
      <c r="J11094" t="s">
        <v>242</v>
      </c>
      <c r="K11094" t="s">
        <v>243</v>
      </c>
      <c r="L11094" t="s">
        <v>244</v>
      </c>
      <c r="M11094">
        <v>0</v>
      </c>
      <c r="N11094">
        <v>1.2030000000000001</v>
      </c>
      <c r="O11094" t="s">
        <v>952</v>
      </c>
      <c r="P11094" t="s">
        <v>8531</v>
      </c>
      <c r="Q11094" t="s">
        <v>3576</v>
      </c>
      <c r="R11094" t="s">
        <v>19070</v>
      </c>
      <c r="S11094" t="s">
        <v>270</v>
      </c>
      <c r="T11094" t="b">
        <v>0</v>
      </c>
    </row>
    <row r="11095" spans="1:20" x14ac:dyDescent="0.25">
      <c r="A11095" t="s">
        <v>259</v>
      </c>
      <c r="B11095" t="s">
        <v>260</v>
      </c>
      <c r="C11095" t="s">
        <v>294</v>
      </c>
      <c r="D11095" t="s">
        <v>3572</v>
      </c>
      <c r="E11095" t="s">
        <v>7273</v>
      </c>
      <c r="F11095" t="s">
        <v>12495</v>
      </c>
      <c r="G11095" t="s">
        <v>12495</v>
      </c>
      <c r="H11095">
        <v>0.307</v>
      </c>
      <c r="I11095" t="s">
        <v>265</v>
      </c>
      <c r="J11095" t="s">
        <v>242</v>
      </c>
      <c r="K11095" t="s">
        <v>243</v>
      </c>
      <c r="L11095" t="s">
        <v>244</v>
      </c>
      <c r="M11095">
        <v>0</v>
      </c>
      <c r="N11095">
        <v>0.307</v>
      </c>
      <c r="O11095" t="s">
        <v>952</v>
      </c>
      <c r="P11095" t="s">
        <v>8531</v>
      </c>
      <c r="Q11095" t="s">
        <v>3576</v>
      </c>
      <c r="R11095" t="s">
        <v>19070</v>
      </c>
      <c r="S11095" t="s">
        <v>270</v>
      </c>
      <c r="T11095" t="b">
        <v>0</v>
      </c>
    </row>
    <row r="11096" spans="1:20" x14ac:dyDescent="0.25">
      <c r="A11096" t="s">
        <v>259</v>
      </c>
      <c r="B11096" t="s">
        <v>271</v>
      </c>
      <c r="C11096" t="s">
        <v>237</v>
      </c>
      <c r="D11096" t="s">
        <v>13883</v>
      </c>
      <c r="F11096" t="s">
        <v>12612</v>
      </c>
      <c r="G11096" t="s">
        <v>12612</v>
      </c>
      <c r="H11096">
        <v>3.4000000000000002E-2</v>
      </c>
      <c r="I11096" t="s">
        <v>265</v>
      </c>
      <c r="J11096" t="s">
        <v>242</v>
      </c>
      <c r="K11096" t="s">
        <v>243</v>
      </c>
      <c r="L11096" t="s">
        <v>244</v>
      </c>
      <c r="M11096">
        <v>0</v>
      </c>
      <c r="N11096">
        <v>3.4000000000000002E-2</v>
      </c>
      <c r="O11096" t="s">
        <v>486</v>
      </c>
      <c r="P11096" t="s">
        <v>19071</v>
      </c>
      <c r="Q11096" t="s">
        <v>13886</v>
      </c>
      <c r="R11096" t="s">
        <v>19072</v>
      </c>
      <c r="S11096" t="s">
        <v>279</v>
      </c>
      <c r="T11096" t="b">
        <v>1</v>
      </c>
    </row>
    <row r="11097" spans="1:20" x14ac:dyDescent="0.25">
      <c r="A11097" t="s">
        <v>236</v>
      </c>
      <c r="B11097" t="s">
        <v>236</v>
      </c>
      <c r="C11097" t="s">
        <v>237</v>
      </c>
      <c r="D11097" t="s">
        <v>250</v>
      </c>
      <c r="F11097" t="s">
        <v>925</v>
      </c>
      <c r="G11097" t="s">
        <v>2864</v>
      </c>
      <c r="H11097">
        <v>65</v>
      </c>
      <c r="I11097" t="s">
        <v>254</v>
      </c>
      <c r="J11097" t="s">
        <v>242</v>
      </c>
      <c r="K11097" t="s">
        <v>243</v>
      </c>
      <c r="L11097" t="s">
        <v>244</v>
      </c>
      <c r="M11097">
        <v>0</v>
      </c>
      <c r="N11097">
        <v>65</v>
      </c>
      <c r="O11097" t="s">
        <v>1044</v>
      </c>
      <c r="P11097" t="s">
        <v>19073</v>
      </c>
      <c r="Q11097" t="s">
        <v>257</v>
      </c>
      <c r="R11097" t="s">
        <v>5150</v>
      </c>
      <c r="S11097" t="s">
        <v>249</v>
      </c>
      <c r="T11097" t="b">
        <v>1</v>
      </c>
    </row>
    <row r="11098" spans="1:20" x14ac:dyDescent="0.25">
      <c r="A11098" t="s">
        <v>259</v>
      </c>
      <c r="B11098" t="s">
        <v>260</v>
      </c>
      <c r="C11098" t="s">
        <v>237</v>
      </c>
      <c r="D11098" t="s">
        <v>762</v>
      </c>
      <c r="E11098" t="s">
        <v>2183</v>
      </c>
      <c r="F11098" t="s">
        <v>2184</v>
      </c>
      <c r="G11098" t="s">
        <v>2185</v>
      </c>
      <c r="H11098">
        <v>3.381024</v>
      </c>
      <c r="I11098" t="s">
        <v>265</v>
      </c>
      <c r="J11098" t="s">
        <v>242</v>
      </c>
      <c r="K11098" t="s">
        <v>243</v>
      </c>
      <c r="L11098" t="s">
        <v>244</v>
      </c>
      <c r="M11098">
        <v>0</v>
      </c>
      <c r="N11098">
        <v>3.381024</v>
      </c>
      <c r="O11098" t="s">
        <v>372</v>
      </c>
      <c r="P11098" t="s">
        <v>19074</v>
      </c>
      <c r="Q11098" t="s">
        <v>766</v>
      </c>
      <c r="R11098" t="s">
        <v>19075</v>
      </c>
      <c r="S11098" t="s">
        <v>270</v>
      </c>
      <c r="T11098" t="b">
        <v>1</v>
      </c>
    </row>
    <row r="11099" spans="1:20" x14ac:dyDescent="0.25">
      <c r="A11099" t="s">
        <v>259</v>
      </c>
      <c r="B11099" t="s">
        <v>260</v>
      </c>
      <c r="C11099" t="s">
        <v>294</v>
      </c>
      <c r="D11099" t="s">
        <v>762</v>
      </c>
      <c r="E11099" t="s">
        <v>2183</v>
      </c>
      <c r="F11099" t="s">
        <v>2184</v>
      </c>
      <c r="G11099" t="s">
        <v>2185</v>
      </c>
      <c r="H11099">
        <v>1.8633249999999999</v>
      </c>
      <c r="I11099" t="s">
        <v>265</v>
      </c>
      <c r="J11099" t="s">
        <v>242</v>
      </c>
      <c r="K11099" t="s">
        <v>243</v>
      </c>
      <c r="L11099" t="s">
        <v>244</v>
      </c>
      <c r="M11099">
        <v>0</v>
      </c>
      <c r="N11099">
        <v>1.8633249999999999</v>
      </c>
      <c r="O11099" t="s">
        <v>372</v>
      </c>
      <c r="P11099" t="s">
        <v>19074</v>
      </c>
      <c r="Q11099" t="s">
        <v>766</v>
      </c>
      <c r="R11099" t="s">
        <v>19075</v>
      </c>
      <c r="S11099" t="s">
        <v>270</v>
      </c>
      <c r="T11099" t="b">
        <v>1</v>
      </c>
    </row>
    <row r="11100" spans="1:20" x14ac:dyDescent="0.25">
      <c r="A11100" t="s">
        <v>236</v>
      </c>
      <c r="B11100" t="s">
        <v>236</v>
      </c>
      <c r="C11100" t="s">
        <v>237</v>
      </c>
      <c r="D11100" t="s">
        <v>250</v>
      </c>
      <c r="F11100" t="s">
        <v>724</v>
      </c>
      <c r="G11100" t="s">
        <v>3752</v>
      </c>
      <c r="H11100">
        <v>5.0000000000000001E-3</v>
      </c>
      <c r="I11100" t="s">
        <v>254</v>
      </c>
      <c r="J11100" t="s">
        <v>242</v>
      </c>
      <c r="K11100" t="s">
        <v>243</v>
      </c>
      <c r="L11100" t="s">
        <v>244</v>
      </c>
      <c r="M11100">
        <v>0</v>
      </c>
      <c r="N11100">
        <v>5.0000000000000001E-3</v>
      </c>
      <c r="O11100" t="s">
        <v>546</v>
      </c>
      <c r="P11100" t="s">
        <v>3753</v>
      </c>
      <c r="Q11100" t="s">
        <v>257</v>
      </c>
      <c r="R11100" t="s">
        <v>727</v>
      </c>
      <c r="S11100" t="s">
        <v>249</v>
      </c>
      <c r="T11100" t="b">
        <v>0</v>
      </c>
    </row>
    <row r="11101" spans="1:20" x14ac:dyDescent="0.25">
      <c r="A11101" t="s">
        <v>236</v>
      </c>
      <c r="B11101" t="s">
        <v>236</v>
      </c>
      <c r="C11101" t="s">
        <v>237</v>
      </c>
      <c r="D11101" t="s">
        <v>392</v>
      </c>
      <c r="F11101" t="s">
        <v>302</v>
      </c>
      <c r="G11101" t="s">
        <v>3612</v>
      </c>
      <c r="H11101">
        <v>0.05</v>
      </c>
      <c r="I11101" t="s">
        <v>254</v>
      </c>
      <c r="J11101" t="s">
        <v>242</v>
      </c>
      <c r="K11101" t="s">
        <v>243</v>
      </c>
      <c r="L11101" t="s">
        <v>244</v>
      </c>
      <c r="M11101">
        <v>0</v>
      </c>
      <c r="N11101">
        <v>0.05</v>
      </c>
      <c r="O11101" t="s">
        <v>245</v>
      </c>
      <c r="P11101" t="s">
        <v>2336</v>
      </c>
      <c r="Q11101" t="s">
        <v>397</v>
      </c>
      <c r="R11101" t="s">
        <v>2158</v>
      </c>
      <c r="S11101" t="s">
        <v>249</v>
      </c>
      <c r="T11101" t="b">
        <v>0</v>
      </c>
    </row>
    <row r="11102" spans="1:20" x14ac:dyDescent="0.25">
      <c r="A11102" t="s">
        <v>259</v>
      </c>
      <c r="B11102" t="s">
        <v>260</v>
      </c>
      <c r="C11102" t="s">
        <v>237</v>
      </c>
      <c r="D11102" t="s">
        <v>8364</v>
      </c>
      <c r="E11102" t="s">
        <v>2742</v>
      </c>
      <c r="F11102" t="s">
        <v>2743</v>
      </c>
      <c r="G11102" t="s">
        <v>2743</v>
      </c>
      <c r="H11102">
        <v>0.91200000000000003</v>
      </c>
      <c r="I11102" t="s">
        <v>265</v>
      </c>
      <c r="J11102" t="s">
        <v>242</v>
      </c>
      <c r="K11102" t="s">
        <v>243</v>
      </c>
      <c r="L11102" t="s">
        <v>244</v>
      </c>
      <c r="M11102">
        <v>0</v>
      </c>
      <c r="N11102">
        <v>0.91200000000000003</v>
      </c>
      <c r="O11102" t="s">
        <v>324</v>
      </c>
      <c r="P11102" t="s">
        <v>19076</v>
      </c>
      <c r="Q11102" t="s">
        <v>8366</v>
      </c>
      <c r="R11102" t="s">
        <v>19077</v>
      </c>
      <c r="S11102" t="s">
        <v>270</v>
      </c>
      <c r="T11102" t="b">
        <v>1</v>
      </c>
    </row>
    <row r="11103" spans="1:20" x14ac:dyDescent="0.25">
      <c r="A11103" t="s">
        <v>259</v>
      </c>
      <c r="B11103" t="s">
        <v>260</v>
      </c>
      <c r="C11103" t="s">
        <v>294</v>
      </c>
      <c r="D11103" t="s">
        <v>8364</v>
      </c>
      <c r="E11103" t="s">
        <v>2742</v>
      </c>
      <c r="F11103" t="s">
        <v>2743</v>
      </c>
      <c r="G11103" t="s">
        <v>2743</v>
      </c>
      <c r="H11103">
        <v>0.83199999999999996</v>
      </c>
      <c r="I11103" t="s">
        <v>265</v>
      </c>
      <c r="J11103" t="s">
        <v>242</v>
      </c>
      <c r="K11103" t="s">
        <v>243</v>
      </c>
      <c r="L11103" t="s">
        <v>244</v>
      </c>
      <c r="M11103">
        <v>0</v>
      </c>
      <c r="N11103">
        <v>0.83199999999999996</v>
      </c>
      <c r="O11103" t="s">
        <v>324</v>
      </c>
      <c r="P11103" t="s">
        <v>19076</v>
      </c>
      <c r="Q11103" t="s">
        <v>8366</v>
      </c>
      <c r="R11103" t="s">
        <v>19077</v>
      </c>
      <c r="S11103" t="s">
        <v>270</v>
      </c>
      <c r="T11103" t="b">
        <v>1</v>
      </c>
    </row>
    <row r="11104" spans="1:20" x14ac:dyDescent="0.25">
      <c r="A11104" t="s">
        <v>259</v>
      </c>
      <c r="B11104" t="s">
        <v>260</v>
      </c>
      <c r="C11104" t="s">
        <v>237</v>
      </c>
      <c r="D11104" t="s">
        <v>1832</v>
      </c>
      <c r="E11104" t="s">
        <v>5172</v>
      </c>
      <c r="F11104" t="s">
        <v>14134</v>
      </c>
      <c r="G11104" t="s">
        <v>14135</v>
      </c>
      <c r="H11104">
        <v>1.018</v>
      </c>
      <c r="I11104" t="s">
        <v>265</v>
      </c>
      <c r="J11104" t="s">
        <v>242</v>
      </c>
      <c r="K11104" t="s">
        <v>243</v>
      </c>
      <c r="L11104" t="s">
        <v>244</v>
      </c>
      <c r="M11104">
        <v>0</v>
      </c>
      <c r="N11104">
        <v>1.018</v>
      </c>
      <c r="O11104" t="s">
        <v>518</v>
      </c>
      <c r="P11104" t="s">
        <v>19078</v>
      </c>
      <c r="Q11104" t="s">
        <v>1836</v>
      </c>
      <c r="R11104" t="s">
        <v>19079</v>
      </c>
      <c r="S11104" t="s">
        <v>270</v>
      </c>
      <c r="T11104" t="b">
        <v>1</v>
      </c>
    </row>
    <row r="11105" spans="1:20" x14ac:dyDescent="0.25">
      <c r="A11105" t="s">
        <v>259</v>
      </c>
      <c r="B11105" t="s">
        <v>260</v>
      </c>
      <c r="C11105" t="s">
        <v>294</v>
      </c>
      <c r="D11105" t="s">
        <v>1832</v>
      </c>
      <c r="E11105" t="s">
        <v>5172</v>
      </c>
      <c r="F11105" t="s">
        <v>14134</v>
      </c>
      <c r="G11105" t="s">
        <v>14135</v>
      </c>
      <c r="H11105">
        <v>0.36199999999999999</v>
      </c>
      <c r="I11105" t="s">
        <v>265</v>
      </c>
      <c r="J11105" t="s">
        <v>242</v>
      </c>
      <c r="K11105" t="s">
        <v>243</v>
      </c>
      <c r="L11105" t="s">
        <v>244</v>
      </c>
      <c r="M11105">
        <v>0</v>
      </c>
      <c r="N11105">
        <v>0.36199999999999999</v>
      </c>
      <c r="O11105" t="s">
        <v>518</v>
      </c>
      <c r="P11105" t="s">
        <v>19078</v>
      </c>
      <c r="Q11105" t="s">
        <v>1836</v>
      </c>
      <c r="R11105" t="s">
        <v>19079</v>
      </c>
      <c r="S11105" t="s">
        <v>270</v>
      </c>
      <c r="T11105" t="b">
        <v>1</v>
      </c>
    </row>
    <row r="11106" spans="1:20" x14ac:dyDescent="0.25">
      <c r="A11106" t="s">
        <v>236</v>
      </c>
      <c r="B11106" t="s">
        <v>236</v>
      </c>
      <c r="C11106" t="s">
        <v>237</v>
      </c>
      <c r="D11106" t="s">
        <v>314</v>
      </c>
      <c r="E11106" t="s">
        <v>251</v>
      </c>
      <c r="F11106" t="s">
        <v>479</v>
      </c>
      <c r="G11106" t="s">
        <v>6332</v>
      </c>
      <c r="H11106">
        <v>3.5000000000000003E-2</v>
      </c>
      <c r="I11106" t="s">
        <v>561</v>
      </c>
      <c r="J11106" t="s">
        <v>242</v>
      </c>
      <c r="K11106" t="s">
        <v>243</v>
      </c>
      <c r="L11106" t="s">
        <v>244</v>
      </c>
      <c r="M11106">
        <v>0</v>
      </c>
      <c r="N11106">
        <v>3.5000000000000003E-2</v>
      </c>
      <c r="O11106" t="s">
        <v>255</v>
      </c>
      <c r="P11106" t="s">
        <v>19080</v>
      </c>
      <c r="Q11106" t="s">
        <v>318</v>
      </c>
      <c r="R11106" t="s">
        <v>3876</v>
      </c>
      <c r="S11106" t="s">
        <v>249</v>
      </c>
      <c r="T11106" t="b">
        <v>1</v>
      </c>
    </row>
    <row r="11107" spans="1:20" x14ac:dyDescent="0.25">
      <c r="A11107" t="s">
        <v>259</v>
      </c>
      <c r="B11107" t="s">
        <v>260</v>
      </c>
      <c r="C11107" t="s">
        <v>237</v>
      </c>
      <c r="D11107" t="s">
        <v>1155</v>
      </c>
      <c r="E11107" t="s">
        <v>2021</v>
      </c>
      <c r="F11107" t="s">
        <v>2450</v>
      </c>
      <c r="G11107" t="s">
        <v>2450</v>
      </c>
      <c r="H11107">
        <v>8.0135999999999999E-2</v>
      </c>
      <c r="I11107" t="s">
        <v>265</v>
      </c>
      <c r="J11107" t="s">
        <v>242</v>
      </c>
      <c r="K11107" t="s">
        <v>243</v>
      </c>
      <c r="L11107" t="s">
        <v>244</v>
      </c>
      <c r="M11107">
        <v>0</v>
      </c>
      <c r="N11107">
        <v>8.0135999999999999E-2</v>
      </c>
      <c r="O11107" t="s">
        <v>372</v>
      </c>
      <c r="P11107" t="s">
        <v>19081</v>
      </c>
      <c r="Q11107" t="s">
        <v>1159</v>
      </c>
      <c r="R11107" t="s">
        <v>19082</v>
      </c>
      <c r="S11107" t="s">
        <v>270</v>
      </c>
      <c r="T11107" t="b">
        <v>1</v>
      </c>
    </row>
    <row r="11108" spans="1:20" x14ac:dyDescent="0.25">
      <c r="A11108" t="s">
        <v>259</v>
      </c>
      <c r="B11108" t="s">
        <v>260</v>
      </c>
      <c r="C11108" t="s">
        <v>294</v>
      </c>
      <c r="D11108" t="s">
        <v>1155</v>
      </c>
      <c r="E11108" t="s">
        <v>2021</v>
      </c>
      <c r="F11108" t="s">
        <v>2450</v>
      </c>
      <c r="G11108" t="s">
        <v>2450</v>
      </c>
      <c r="H11108">
        <v>3.6325000000000003E-2</v>
      </c>
      <c r="I11108" t="s">
        <v>265</v>
      </c>
      <c r="J11108" t="s">
        <v>242</v>
      </c>
      <c r="K11108" t="s">
        <v>243</v>
      </c>
      <c r="L11108" t="s">
        <v>244</v>
      </c>
      <c r="M11108">
        <v>0</v>
      </c>
      <c r="N11108">
        <v>3.6325000000000003E-2</v>
      </c>
      <c r="O11108" t="s">
        <v>372</v>
      </c>
      <c r="P11108" t="s">
        <v>19081</v>
      </c>
      <c r="Q11108" t="s">
        <v>1159</v>
      </c>
      <c r="R11108" t="s">
        <v>19082</v>
      </c>
      <c r="S11108" t="s">
        <v>270</v>
      </c>
      <c r="T11108" t="b">
        <v>1</v>
      </c>
    </row>
    <row r="11109" spans="1:20" x14ac:dyDescent="0.25">
      <c r="A11109" t="s">
        <v>236</v>
      </c>
      <c r="B11109" t="s">
        <v>236</v>
      </c>
      <c r="C11109" t="s">
        <v>237</v>
      </c>
      <c r="D11109" t="s">
        <v>483</v>
      </c>
      <c r="F11109" t="s">
        <v>302</v>
      </c>
      <c r="G11109" t="s">
        <v>4401</v>
      </c>
      <c r="H11109">
        <v>2.2800000000000001E-2</v>
      </c>
      <c r="I11109" t="s">
        <v>341</v>
      </c>
      <c r="J11109" t="s">
        <v>242</v>
      </c>
      <c r="K11109" t="s">
        <v>243</v>
      </c>
      <c r="L11109" t="s">
        <v>244</v>
      </c>
      <c r="M11109">
        <v>0</v>
      </c>
      <c r="N11109">
        <v>2.2800000000000001E-2</v>
      </c>
      <c r="O11109" t="s">
        <v>1762</v>
      </c>
      <c r="P11109" t="s">
        <v>5746</v>
      </c>
      <c r="Q11109" t="s">
        <v>488</v>
      </c>
      <c r="R11109" t="s">
        <v>2807</v>
      </c>
      <c r="S11109" t="s">
        <v>249</v>
      </c>
      <c r="T11109" t="b">
        <v>1</v>
      </c>
    </row>
    <row r="11110" spans="1:20" x14ac:dyDescent="0.25">
      <c r="A11110" t="s">
        <v>259</v>
      </c>
      <c r="B11110" t="s">
        <v>260</v>
      </c>
      <c r="C11110" t="s">
        <v>237</v>
      </c>
      <c r="D11110" t="s">
        <v>1442</v>
      </c>
      <c r="E11110" t="s">
        <v>3863</v>
      </c>
      <c r="F11110" t="s">
        <v>3864</v>
      </c>
      <c r="G11110" t="s">
        <v>3864</v>
      </c>
      <c r="H11110">
        <v>3.0099999999999998E-2</v>
      </c>
      <c r="I11110" t="s">
        <v>265</v>
      </c>
      <c r="J11110" t="s">
        <v>242</v>
      </c>
      <c r="K11110" t="s">
        <v>243</v>
      </c>
      <c r="L11110" t="s">
        <v>244</v>
      </c>
      <c r="M11110">
        <v>0</v>
      </c>
      <c r="N11110">
        <v>3.0099999999999998E-2</v>
      </c>
      <c r="O11110" t="s">
        <v>446</v>
      </c>
      <c r="P11110" t="s">
        <v>19083</v>
      </c>
      <c r="Q11110" t="s">
        <v>1446</v>
      </c>
      <c r="R11110" t="s">
        <v>19084</v>
      </c>
      <c r="S11110" t="s">
        <v>270</v>
      </c>
      <c r="T11110" t="b">
        <v>1</v>
      </c>
    </row>
    <row r="11111" spans="1:20" x14ac:dyDescent="0.25">
      <c r="A11111" t="s">
        <v>236</v>
      </c>
      <c r="B11111" t="s">
        <v>236</v>
      </c>
      <c r="C11111" t="s">
        <v>237</v>
      </c>
      <c r="D11111" t="s">
        <v>392</v>
      </c>
      <c r="F11111" t="s">
        <v>1596</v>
      </c>
      <c r="G11111" t="s">
        <v>3044</v>
      </c>
      <c r="H11111">
        <v>0.1</v>
      </c>
      <c r="I11111" t="s">
        <v>241</v>
      </c>
      <c r="J11111" t="s">
        <v>242</v>
      </c>
      <c r="K11111" t="s">
        <v>243</v>
      </c>
      <c r="L11111" t="s">
        <v>244</v>
      </c>
      <c r="M11111">
        <v>0</v>
      </c>
      <c r="N11111">
        <v>0.1</v>
      </c>
      <c r="O11111" t="s">
        <v>2865</v>
      </c>
      <c r="P11111" t="s">
        <v>3045</v>
      </c>
      <c r="Q11111" t="s">
        <v>397</v>
      </c>
      <c r="R11111" t="s">
        <v>2664</v>
      </c>
      <c r="S11111" t="s">
        <v>249</v>
      </c>
      <c r="T11111" t="b">
        <v>0</v>
      </c>
    </row>
    <row r="11112" spans="1:20" x14ac:dyDescent="0.25">
      <c r="A11112" t="s">
        <v>259</v>
      </c>
      <c r="B11112" t="s">
        <v>260</v>
      </c>
      <c r="C11112" t="s">
        <v>237</v>
      </c>
      <c r="D11112" t="s">
        <v>728</v>
      </c>
      <c r="E11112" t="s">
        <v>2207</v>
      </c>
      <c r="F11112" t="s">
        <v>2208</v>
      </c>
      <c r="G11112" t="s">
        <v>2208</v>
      </c>
      <c r="H11112">
        <v>1.504</v>
      </c>
      <c r="I11112" t="s">
        <v>265</v>
      </c>
      <c r="J11112" t="s">
        <v>242</v>
      </c>
      <c r="K11112" t="s">
        <v>243</v>
      </c>
      <c r="L11112" t="s">
        <v>244</v>
      </c>
      <c r="M11112">
        <v>0</v>
      </c>
      <c r="N11112">
        <v>1.504</v>
      </c>
      <c r="O11112" t="s">
        <v>324</v>
      </c>
      <c r="P11112" t="s">
        <v>15251</v>
      </c>
      <c r="Q11112" t="s">
        <v>732</v>
      </c>
      <c r="R11112" t="s">
        <v>19085</v>
      </c>
      <c r="S11112" t="s">
        <v>270</v>
      </c>
      <c r="T11112" t="b">
        <v>0</v>
      </c>
    </row>
    <row r="11113" spans="1:20" x14ac:dyDescent="0.25">
      <c r="A11113" t="s">
        <v>259</v>
      </c>
      <c r="B11113" t="s">
        <v>260</v>
      </c>
      <c r="C11113" t="s">
        <v>294</v>
      </c>
      <c r="D11113" t="s">
        <v>728</v>
      </c>
      <c r="E11113" t="s">
        <v>2207</v>
      </c>
      <c r="F11113" t="s">
        <v>2208</v>
      </c>
      <c r="G11113" t="s">
        <v>2208</v>
      </c>
      <c r="H11113">
        <v>0.76800000000000002</v>
      </c>
      <c r="I11113" t="s">
        <v>265</v>
      </c>
      <c r="J11113" t="s">
        <v>242</v>
      </c>
      <c r="K11113" t="s">
        <v>243</v>
      </c>
      <c r="L11113" t="s">
        <v>244</v>
      </c>
      <c r="M11113">
        <v>0</v>
      </c>
      <c r="N11113">
        <v>0.76800000000000002</v>
      </c>
      <c r="O11113" t="s">
        <v>324</v>
      </c>
      <c r="P11113" t="s">
        <v>15251</v>
      </c>
      <c r="Q11113" t="s">
        <v>732</v>
      </c>
      <c r="R11113" t="s">
        <v>19085</v>
      </c>
      <c r="S11113" t="s">
        <v>270</v>
      </c>
      <c r="T11113" t="b">
        <v>0</v>
      </c>
    </row>
    <row r="11114" spans="1:20" x14ac:dyDescent="0.25">
      <c r="A11114" t="s">
        <v>259</v>
      </c>
      <c r="B11114" t="s">
        <v>260</v>
      </c>
      <c r="C11114" t="s">
        <v>237</v>
      </c>
      <c r="D11114" t="s">
        <v>412</v>
      </c>
      <c r="E11114" t="s">
        <v>1448</v>
      </c>
      <c r="F11114" t="s">
        <v>10965</v>
      </c>
      <c r="G11114" t="s">
        <v>10965</v>
      </c>
      <c r="H11114">
        <v>7.0800000000000002E-2</v>
      </c>
      <c r="I11114" t="s">
        <v>265</v>
      </c>
      <c r="J11114" t="s">
        <v>242</v>
      </c>
      <c r="K11114" t="s">
        <v>243</v>
      </c>
      <c r="L11114" t="s">
        <v>244</v>
      </c>
      <c r="M11114">
        <v>0</v>
      </c>
      <c r="N11114">
        <v>7.0800000000000002E-2</v>
      </c>
      <c r="O11114" t="s">
        <v>372</v>
      </c>
      <c r="P11114" t="s">
        <v>19086</v>
      </c>
      <c r="Q11114" t="s">
        <v>416</v>
      </c>
      <c r="R11114" t="s">
        <v>19087</v>
      </c>
      <c r="S11114" t="s">
        <v>270</v>
      </c>
      <c r="T11114" t="b">
        <v>1</v>
      </c>
    </row>
    <row r="11115" spans="1:20" x14ac:dyDescent="0.25">
      <c r="A11115" t="s">
        <v>259</v>
      </c>
      <c r="B11115" t="s">
        <v>260</v>
      </c>
      <c r="C11115" t="s">
        <v>237</v>
      </c>
      <c r="D11115" t="s">
        <v>2126</v>
      </c>
      <c r="E11115" t="s">
        <v>2127</v>
      </c>
      <c r="F11115" t="s">
        <v>7793</v>
      </c>
      <c r="G11115" t="s">
        <v>7793</v>
      </c>
      <c r="H11115">
        <v>0.19800000000000001</v>
      </c>
      <c r="I11115" t="s">
        <v>265</v>
      </c>
      <c r="J11115" t="s">
        <v>242</v>
      </c>
      <c r="K11115" t="s">
        <v>243</v>
      </c>
      <c r="L11115" t="s">
        <v>244</v>
      </c>
      <c r="M11115">
        <v>0</v>
      </c>
      <c r="N11115">
        <v>0.19800000000000001</v>
      </c>
      <c r="O11115" t="s">
        <v>1083</v>
      </c>
      <c r="P11115" t="s">
        <v>19088</v>
      </c>
      <c r="Q11115" t="s">
        <v>2130</v>
      </c>
      <c r="R11115" t="s">
        <v>19089</v>
      </c>
      <c r="S11115" t="s">
        <v>270</v>
      </c>
      <c r="T11115" t="b">
        <v>1</v>
      </c>
    </row>
    <row r="11116" spans="1:20" x14ac:dyDescent="0.25">
      <c r="A11116" t="s">
        <v>236</v>
      </c>
      <c r="B11116" t="s">
        <v>236</v>
      </c>
      <c r="C11116" t="s">
        <v>237</v>
      </c>
      <c r="D11116" t="s">
        <v>392</v>
      </c>
      <c r="F11116" t="s">
        <v>791</v>
      </c>
      <c r="G11116" t="s">
        <v>10018</v>
      </c>
      <c r="H11116">
        <v>2.5000000000000001E-3</v>
      </c>
      <c r="I11116" t="s">
        <v>561</v>
      </c>
      <c r="J11116" t="s">
        <v>242</v>
      </c>
      <c r="K11116" t="s">
        <v>243</v>
      </c>
      <c r="L11116" t="s">
        <v>244</v>
      </c>
      <c r="M11116">
        <v>0</v>
      </c>
      <c r="N11116">
        <v>2.5000000000000001E-3</v>
      </c>
      <c r="O11116" t="s">
        <v>432</v>
      </c>
      <c r="P11116" t="s">
        <v>19090</v>
      </c>
      <c r="Q11116" t="s">
        <v>397</v>
      </c>
      <c r="R11116" t="s">
        <v>795</v>
      </c>
      <c r="S11116" t="s">
        <v>249</v>
      </c>
      <c r="T11116" t="b">
        <v>1</v>
      </c>
    </row>
    <row r="11117" spans="1:20" x14ac:dyDescent="0.25">
      <c r="A11117" t="s">
        <v>259</v>
      </c>
      <c r="B11117" t="s">
        <v>260</v>
      </c>
      <c r="C11117" t="s">
        <v>237</v>
      </c>
      <c r="D11117" t="s">
        <v>4076</v>
      </c>
      <c r="E11117" t="s">
        <v>4543</v>
      </c>
      <c r="F11117" t="s">
        <v>4543</v>
      </c>
      <c r="G11117" t="s">
        <v>10827</v>
      </c>
      <c r="H11117">
        <v>0.51800000000000002</v>
      </c>
      <c r="I11117" t="s">
        <v>265</v>
      </c>
      <c r="J11117" t="s">
        <v>242</v>
      </c>
      <c r="K11117" t="s">
        <v>243</v>
      </c>
      <c r="L11117" t="s">
        <v>244</v>
      </c>
      <c r="M11117">
        <v>0</v>
      </c>
      <c r="N11117">
        <v>0.51800000000000002</v>
      </c>
      <c r="O11117" t="s">
        <v>660</v>
      </c>
      <c r="P11117" t="s">
        <v>19091</v>
      </c>
      <c r="Q11117" t="s">
        <v>4081</v>
      </c>
      <c r="R11117" t="s">
        <v>19092</v>
      </c>
      <c r="S11117" t="s">
        <v>270</v>
      </c>
      <c r="T11117" t="b">
        <v>1</v>
      </c>
    </row>
    <row r="11118" spans="1:20" x14ac:dyDescent="0.25">
      <c r="A11118" t="s">
        <v>259</v>
      </c>
      <c r="B11118" t="s">
        <v>260</v>
      </c>
      <c r="C11118" t="s">
        <v>294</v>
      </c>
      <c r="D11118" t="s">
        <v>4076</v>
      </c>
      <c r="E11118" t="s">
        <v>4543</v>
      </c>
      <c r="F11118" t="s">
        <v>4543</v>
      </c>
      <c r="G11118" t="s">
        <v>10827</v>
      </c>
      <c r="H11118">
        <v>0.33400000000000002</v>
      </c>
      <c r="I11118" t="s">
        <v>265</v>
      </c>
      <c r="J11118" t="s">
        <v>242</v>
      </c>
      <c r="K11118" t="s">
        <v>243</v>
      </c>
      <c r="L11118" t="s">
        <v>244</v>
      </c>
      <c r="M11118">
        <v>0</v>
      </c>
      <c r="N11118">
        <v>0.33400000000000002</v>
      </c>
      <c r="O11118" t="s">
        <v>660</v>
      </c>
      <c r="P11118" t="s">
        <v>19091</v>
      </c>
      <c r="Q11118" t="s">
        <v>4081</v>
      </c>
      <c r="R11118" t="s">
        <v>19092</v>
      </c>
      <c r="S11118" t="s">
        <v>270</v>
      </c>
      <c r="T11118" t="b">
        <v>1</v>
      </c>
    </row>
    <row r="11119" spans="1:20" x14ac:dyDescent="0.25">
      <c r="A11119" t="s">
        <v>236</v>
      </c>
      <c r="B11119" t="s">
        <v>236</v>
      </c>
      <c r="C11119" t="s">
        <v>237</v>
      </c>
      <c r="D11119" t="s">
        <v>2924</v>
      </c>
      <c r="F11119" t="s">
        <v>426</v>
      </c>
      <c r="G11119" t="s">
        <v>3396</v>
      </c>
      <c r="H11119">
        <v>2.2800000000000001E-2</v>
      </c>
      <c r="I11119" t="s">
        <v>254</v>
      </c>
      <c r="J11119" t="s">
        <v>242</v>
      </c>
      <c r="K11119" t="s">
        <v>243</v>
      </c>
      <c r="L11119" t="s">
        <v>244</v>
      </c>
      <c r="M11119">
        <v>0</v>
      </c>
      <c r="N11119">
        <v>2.2800000000000001E-2</v>
      </c>
      <c r="O11119" t="s">
        <v>1910</v>
      </c>
      <c r="P11119" t="s">
        <v>19093</v>
      </c>
      <c r="Q11119" t="s">
        <v>2927</v>
      </c>
      <c r="R11119" t="s">
        <v>2928</v>
      </c>
      <c r="S11119" t="s">
        <v>249</v>
      </c>
      <c r="T11119" t="b">
        <v>1</v>
      </c>
    </row>
    <row r="11120" spans="1:20" x14ac:dyDescent="0.25">
      <c r="A11120" t="s">
        <v>259</v>
      </c>
      <c r="B11120" t="s">
        <v>260</v>
      </c>
      <c r="C11120" t="s">
        <v>237</v>
      </c>
      <c r="D11120" t="s">
        <v>2549</v>
      </c>
      <c r="E11120" t="s">
        <v>6582</v>
      </c>
      <c r="F11120" t="s">
        <v>6582</v>
      </c>
      <c r="G11120" t="s">
        <v>18707</v>
      </c>
      <c r="H11120">
        <v>0.76800000000000002</v>
      </c>
      <c r="I11120" t="s">
        <v>265</v>
      </c>
      <c r="J11120" t="s">
        <v>242</v>
      </c>
      <c r="K11120" t="s">
        <v>243</v>
      </c>
      <c r="L11120" t="s">
        <v>244</v>
      </c>
      <c r="M11120">
        <v>0</v>
      </c>
      <c r="N11120">
        <v>0.76800000000000002</v>
      </c>
      <c r="O11120" t="s">
        <v>324</v>
      </c>
      <c r="P11120" t="s">
        <v>19094</v>
      </c>
      <c r="Q11120" t="s">
        <v>2554</v>
      </c>
      <c r="R11120" t="s">
        <v>19095</v>
      </c>
      <c r="S11120" t="s">
        <v>270</v>
      </c>
      <c r="T11120" t="b">
        <v>1</v>
      </c>
    </row>
    <row r="11121" spans="1:20" x14ac:dyDescent="0.25">
      <c r="A11121" t="s">
        <v>259</v>
      </c>
      <c r="B11121" t="s">
        <v>260</v>
      </c>
      <c r="C11121" t="s">
        <v>336</v>
      </c>
      <c r="D11121" t="s">
        <v>2549</v>
      </c>
      <c r="E11121" t="s">
        <v>6582</v>
      </c>
      <c r="F11121" t="s">
        <v>6582</v>
      </c>
      <c r="G11121" t="s">
        <v>18707</v>
      </c>
      <c r="H11121">
        <v>3969</v>
      </c>
      <c r="I11121" t="s">
        <v>265</v>
      </c>
      <c r="J11121" t="s">
        <v>242</v>
      </c>
      <c r="K11121" t="s">
        <v>243</v>
      </c>
      <c r="L11121" t="s">
        <v>244</v>
      </c>
      <c r="M11121">
        <v>0</v>
      </c>
      <c r="N11121">
        <v>3969</v>
      </c>
      <c r="O11121" t="s">
        <v>324</v>
      </c>
      <c r="P11121" t="s">
        <v>19094</v>
      </c>
      <c r="Q11121" t="s">
        <v>2554</v>
      </c>
      <c r="R11121" t="s">
        <v>19096</v>
      </c>
      <c r="S11121" t="s">
        <v>270</v>
      </c>
      <c r="T11121" t="b">
        <v>1</v>
      </c>
    </row>
    <row r="11122" spans="1:20" x14ac:dyDescent="0.25">
      <c r="A11122" t="s">
        <v>259</v>
      </c>
      <c r="B11122" t="s">
        <v>260</v>
      </c>
      <c r="C11122" t="s">
        <v>336</v>
      </c>
      <c r="D11122" t="s">
        <v>2549</v>
      </c>
      <c r="E11122" t="s">
        <v>6582</v>
      </c>
      <c r="F11122" t="s">
        <v>6582</v>
      </c>
      <c r="G11122" t="s">
        <v>18707</v>
      </c>
      <c r="H11122">
        <v>7670</v>
      </c>
      <c r="I11122" t="s">
        <v>265</v>
      </c>
      <c r="J11122" t="s">
        <v>242</v>
      </c>
      <c r="K11122" t="s">
        <v>243</v>
      </c>
      <c r="L11122" t="s">
        <v>244</v>
      </c>
      <c r="M11122">
        <v>0</v>
      </c>
      <c r="N11122">
        <v>7670</v>
      </c>
      <c r="O11122" t="s">
        <v>324</v>
      </c>
      <c r="P11122" t="s">
        <v>19094</v>
      </c>
      <c r="Q11122" t="s">
        <v>2554</v>
      </c>
      <c r="R11122" t="s">
        <v>19097</v>
      </c>
      <c r="S11122" t="s">
        <v>270</v>
      </c>
      <c r="T11122" t="b">
        <v>1</v>
      </c>
    </row>
    <row r="11123" spans="1:20" x14ac:dyDescent="0.25">
      <c r="A11123" t="s">
        <v>236</v>
      </c>
      <c r="B11123" t="s">
        <v>236</v>
      </c>
      <c r="C11123" t="s">
        <v>237</v>
      </c>
      <c r="D11123" t="s">
        <v>314</v>
      </c>
      <c r="F11123" t="s">
        <v>791</v>
      </c>
      <c r="G11123" t="s">
        <v>545</v>
      </c>
      <c r="H11123">
        <v>0.1</v>
      </c>
      <c r="I11123">
        <v>100</v>
      </c>
      <c r="J11123" t="s">
        <v>242</v>
      </c>
      <c r="K11123" t="s">
        <v>243</v>
      </c>
      <c r="L11123" t="s">
        <v>244</v>
      </c>
      <c r="M11123">
        <v>0</v>
      </c>
      <c r="N11123">
        <v>0.1</v>
      </c>
      <c r="O11123" t="s">
        <v>569</v>
      </c>
      <c r="P11123" t="s">
        <v>6961</v>
      </c>
      <c r="Q11123" t="s">
        <v>318</v>
      </c>
      <c r="R11123" t="s">
        <v>1217</v>
      </c>
      <c r="S11123" t="s">
        <v>249</v>
      </c>
      <c r="T11123" t="b">
        <v>0</v>
      </c>
    </row>
    <row r="11124" spans="1:20" x14ac:dyDescent="0.25">
      <c r="A11124" t="s">
        <v>259</v>
      </c>
      <c r="B11124" t="s">
        <v>260</v>
      </c>
      <c r="C11124" t="s">
        <v>237</v>
      </c>
      <c r="D11124" t="s">
        <v>5762</v>
      </c>
      <c r="E11124" t="s">
        <v>6074</v>
      </c>
      <c r="F11124" t="s">
        <v>11025</v>
      </c>
      <c r="G11124" t="s">
        <v>11025</v>
      </c>
      <c r="H11124">
        <v>0.186</v>
      </c>
      <c r="I11124" t="s">
        <v>265</v>
      </c>
      <c r="J11124" t="s">
        <v>242</v>
      </c>
      <c r="K11124" t="s">
        <v>243</v>
      </c>
      <c r="L11124" t="s">
        <v>244</v>
      </c>
      <c r="M11124">
        <v>0</v>
      </c>
      <c r="N11124">
        <v>0.186</v>
      </c>
      <c r="O11124" t="s">
        <v>927</v>
      </c>
      <c r="P11124" t="s">
        <v>19098</v>
      </c>
      <c r="Q11124" t="s">
        <v>5766</v>
      </c>
      <c r="R11124" t="s">
        <v>19099</v>
      </c>
      <c r="S11124" t="s">
        <v>270</v>
      </c>
      <c r="T11124" t="b">
        <v>1</v>
      </c>
    </row>
    <row r="11125" spans="1:20" x14ac:dyDescent="0.25">
      <c r="A11125" t="s">
        <v>236</v>
      </c>
      <c r="B11125" t="s">
        <v>615</v>
      </c>
      <c r="C11125" t="s">
        <v>237</v>
      </c>
      <c r="D11125" t="s">
        <v>615</v>
      </c>
      <c r="F11125" t="s">
        <v>335</v>
      </c>
      <c r="G11125" t="s">
        <v>19100</v>
      </c>
      <c r="H11125">
        <v>0.05</v>
      </c>
      <c r="I11125" t="s">
        <v>1735</v>
      </c>
      <c r="J11125" t="s">
        <v>242</v>
      </c>
      <c r="K11125" t="s">
        <v>243</v>
      </c>
      <c r="L11125" t="s">
        <v>244</v>
      </c>
      <c r="M11125">
        <v>0</v>
      </c>
      <c r="N11125">
        <v>0.05</v>
      </c>
      <c r="O11125" t="s">
        <v>1122</v>
      </c>
      <c r="P11125" t="s">
        <v>19101</v>
      </c>
      <c r="Q11125" t="s">
        <v>621</v>
      </c>
      <c r="R11125" t="s">
        <v>19102</v>
      </c>
      <c r="S11125" t="s">
        <v>623</v>
      </c>
      <c r="T11125" t="b">
        <v>1</v>
      </c>
    </row>
    <row r="11126" spans="1:20" x14ac:dyDescent="0.25">
      <c r="A11126" t="s">
        <v>259</v>
      </c>
      <c r="B11126" t="s">
        <v>260</v>
      </c>
      <c r="C11126" t="s">
        <v>237</v>
      </c>
      <c r="D11126" t="s">
        <v>862</v>
      </c>
      <c r="E11126" t="s">
        <v>3125</v>
      </c>
      <c r="F11126" t="s">
        <v>3125</v>
      </c>
      <c r="G11126" t="s">
        <v>14007</v>
      </c>
      <c r="H11126">
        <v>1.1519999999999999</v>
      </c>
      <c r="I11126" t="s">
        <v>265</v>
      </c>
      <c r="J11126" t="s">
        <v>242</v>
      </c>
      <c r="K11126" t="s">
        <v>243</v>
      </c>
      <c r="L11126" t="s">
        <v>244</v>
      </c>
      <c r="M11126">
        <v>0</v>
      </c>
      <c r="N11126">
        <v>1.1519999999999999</v>
      </c>
      <c r="O11126" t="s">
        <v>2901</v>
      </c>
      <c r="P11126" t="s">
        <v>19103</v>
      </c>
      <c r="Q11126" t="s">
        <v>867</v>
      </c>
      <c r="R11126" t="s">
        <v>19104</v>
      </c>
      <c r="S11126" t="s">
        <v>270</v>
      </c>
      <c r="T11126" t="b">
        <v>1</v>
      </c>
    </row>
    <row r="11127" spans="1:20" x14ac:dyDescent="0.25">
      <c r="A11127" t="s">
        <v>259</v>
      </c>
      <c r="B11127" t="s">
        <v>260</v>
      </c>
      <c r="C11127" t="s">
        <v>336</v>
      </c>
      <c r="D11127" t="s">
        <v>862</v>
      </c>
      <c r="E11127" t="s">
        <v>3125</v>
      </c>
      <c r="F11127" t="s">
        <v>3125</v>
      </c>
      <c r="G11127" t="s">
        <v>14007</v>
      </c>
      <c r="H11127">
        <v>5954</v>
      </c>
      <c r="I11127" t="s">
        <v>265</v>
      </c>
      <c r="J11127" t="s">
        <v>242</v>
      </c>
      <c r="K11127" t="s">
        <v>243</v>
      </c>
      <c r="L11127" t="s">
        <v>244</v>
      </c>
      <c r="M11127">
        <v>0</v>
      </c>
      <c r="N11127">
        <v>5954</v>
      </c>
      <c r="O11127" t="s">
        <v>2901</v>
      </c>
      <c r="P11127" t="s">
        <v>19103</v>
      </c>
      <c r="Q11127" t="s">
        <v>867</v>
      </c>
      <c r="R11127" t="s">
        <v>19105</v>
      </c>
      <c r="S11127" t="s">
        <v>270</v>
      </c>
      <c r="T11127" t="b">
        <v>1</v>
      </c>
    </row>
    <row r="11128" spans="1:20" x14ac:dyDescent="0.25">
      <c r="A11128" t="s">
        <v>259</v>
      </c>
      <c r="B11128" t="s">
        <v>260</v>
      </c>
      <c r="C11128" t="s">
        <v>336</v>
      </c>
      <c r="D11128" t="s">
        <v>862</v>
      </c>
      <c r="E11128" t="s">
        <v>3125</v>
      </c>
      <c r="F11128" t="s">
        <v>3125</v>
      </c>
      <c r="G11128" t="s">
        <v>14007</v>
      </c>
      <c r="H11128">
        <v>11504</v>
      </c>
      <c r="I11128" t="s">
        <v>265</v>
      </c>
      <c r="J11128" t="s">
        <v>242</v>
      </c>
      <c r="K11128" t="s">
        <v>243</v>
      </c>
      <c r="L11128" t="s">
        <v>244</v>
      </c>
      <c r="M11128">
        <v>0</v>
      </c>
      <c r="N11128">
        <v>11504</v>
      </c>
      <c r="O11128" t="s">
        <v>2901</v>
      </c>
      <c r="P11128" t="s">
        <v>19103</v>
      </c>
      <c r="Q11128" t="s">
        <v>867</v>
      </c>
      <c r="R11128" t="s">
        <v>19106</v>
      </c>
      <c r="S11128" t="s">
        <v>270</v>
      </c>
      <c r="T11128" t="b">
        <v>1</v>
      </c>
    </row>
    <row r="11129" spans="1:20" x14ac:dyDescent="0.25">
      <c r="A11129" t="s">
        <v>236</v>
      </c>
      <c r="B11129" t="s">
        <v>236</v>
      </c>
      <c r="C11129" t="s">
        <v>237</v>
      </c>
      <c r="D11129" t="s">
        <v>566</v>
      </c>
      <c r="E11129" t="s">
        <v>251</v>
      </c>
      <c r="F11129" t="s">
        <v>1520</v>
      </c>
      <c r="G11129" t="s">
        <v>5988</v>
      </c>
      <c r="H11129">
        <v>3.5000000000000003E-2</v>
      </c>
      <c r="I11129" t="s">
        <v>561</v>
      </c>
      <c r="J11129" t="s">
        <v>242</v>
      </c>
      <c r="K11129" t="s">
        <v>243</v>
      </c>
      <c r="L11129" t="s">
        <v>244</v>
      </c>
      <c r="M11129">
        <v>0</v>
      </c>
      <c r="N11129">
        <v>3.5000000000000003E-2</v>
      </c>
      <c r="O11129" t="s">
        <v>255</v>
      </c>
      <c r="P11129" t="s">
        <v>19107</v>
      </c>
      <c r="Q11129" t="s">
        <v>571</v>
      </c>
      <c r="R11129" t="s">
        <v>2161</v>
      </c>
      <c r="S11129" t="s">
        <v>249</v>
      </c>
      <c r="T11129" t="b">
        <v>1</v>
      </c>
    </row>
    <row r="11130" spans="1:20" x14ac:dyDescent="0.25">
      <c r="A11130" t="s">
        <v>259</v>
      </c>
      <c r="B11130" t="s">
        <v>260</v>
      </c>
      <c r="C11130" t="s">
        <v>237</v>
      </c>
      <c r="D11130" t="s">
        <v>2340</v>
      </c>
      <c r="E11130" t="s">
        <v>9446</v>
      </c>
      <c r="F11130" t="s">
        <v>9446</v>
      </c>
      <c r="G11130" t="s">
        <v>13386</v>
      </c>
      <c r="H11130">
        <v>0.72299999999999998</v>
      </c>
      <c r="I11130" t="s">
        <v>265</v>
      </c>
      <c r="J11130" t="s">
        <v>242</v>
      </c>
      <c r="K11130" t="s">
        <v>243</v>
      </c>
      <c r="L11130" t="s">
        <v>244</v>
      </c>
      <c r="M11130">
        <v>0</v>
      </c>
      <c r="N11130">
        <v>0.72299999999999998</v>
      </c>
      <c r="O11130" t="s">
        <v>2901</v>
      </c>
      <c r="P11130" t="s">
        <v>19108</v>
      </c>
      <c r="Q11130" t="s">
        <v>2345</v>
      </c>
      <c r="R11130" t="s">
        <v>19109</v>
      </c>
      <c r="S11130" t="s">
        <v>270</v>
      </c>
      <c r="T11130" t="b">
        <v>1</v>
      </c>
    </row>
    <row r="11131" spans="1:20" x14ac:dyDescent="0.25">
      <c r="A11131" t="s">
        <v>259</v>
      </c>
      <c r="B11131" t="s">
        <v>260</v>
      </c>
      <c r="C11131" t="s">
        <v>336</v>
      </c>
      <c r="D11131" t="s">
        <v>2340</v>
      </c>
      <c r="E11131" t="s">
        <v>9446</v>
      </c>
      <c r="F11131" t="s">
        <v>9446</v>
      </c>
      <c r="G11131" t="s">
        <v>13386</v>
      </c>
      <c r="H11131">
        <v>3738</v>
      </c>
      <c r="I11131" t="s">
        <v>265</v>
      </c>
      <c r="J11131" t="s">
        <v>242</v>
      </c>
      <c r="K11131" t="s">
        <v>243</v>
      </c>
      <c r="L11131" t="s">
        <v>244</v>
      </c>
      <c r="M11131">
        <v>0</v>
      </c>
      <c r="N11131">
        <v>3738</v>
      </c>
      <c r="O11131" t="s">
        <v>2901</v>
      </c>
      <c r="P11131" t="s">
        <v>19108</v>
      </c>
      <c r="Q11131" t="s">
        <v>2345</v>
      </c>
      <c r="R11131" t="s">
        <v>19110</v>
      </c>
      <c r="S11131" t="s">
        <v>270</v>
      </c>
      <c r="T11131" t="b">
        <v>1</v>
      </c>
    </row>
    <row r="11132" spans="1:20" x14ac:dyDescent="0.25">
      <c r="A11132" t="s">
        <v>259</v>
      </c>
      <c r="B11132" t="s">
        <v>260</v>
      </c>
      <c r="C11132" t="s">
        <v>336</v>
      </c>
      <c r="D11132" t="s">
        <v>2340</v>
      </c>
      <c r="E11132" t="s">
        <v>9446</v>
      </c>
      <c r="F11132" t="s">
        <v>9446</v>
      </c>
      <c r="G11132" t="s">
        <v>13386</v>
      </c>
      <c r="H11132">
        <v>7222</v>
      </c>
      <c r="I11132" t="s">
        <v>265</v>
      </c>
      <c r="J11132" t="s">
        <v>242</v>
      </c>
      <c r="K11132" t="s">
        <v>243</v>
      </c>
      <c r="L11132" t="s">
        <v>244</v>
      </c>
      <c r="M11132">
        <v>0</v>
      </c>
      <c r="N11132">
        <v>7222</v>
      </c>
      <c r="O11132" t="s">
        <v>2901</v>
      </c>
      <c r="P11132" t="s">
        <v>19108</v>
      </c>
      <c r="Q11132" t="s">
        <v>2345</v>
      </c>
      <c r="R11132" t="s">
        <v>19111</v>
      </c>
      <c r="S11132" t="s">
        <v>270</v>
      </c>
      <c r="T11132" t="b">
        <v>1</v>
      </c>
    </row>
    <row r="11133" spans="1:20" x14ac:dyDescent="0.25">
      <c r="A11133" t="s">
        <v>259</v>
      </c>
      <c r="B11133" t="s">
        <v>260</v>
      </c>
      <c r="C11133" t="s">
        <v>237</v>
      </c>
      <c r="D11133" t="s">
        <v>4111</v>
      </c>
      <c r="E11133" t="s">
        <v>9514</v>
      </c>
      <c r="F11133" t="s">
        <v>13347</v>
      </c>
      <c r="G11133" t="s">
        <v>13347</v>
      </c>
      <c r="H11133">
        <v>3.1680000000000001</v>
      </c>
      <c r="I11133" t="s">
        <v>265</v>
      </c>
      <c r="J11133" t="s">
        <v>242</v>
      </c>
      <c r="K11133" t="s">
        <v>243</v>
      </c>
      <c r="L11133" t="s">
        <v>244</v>
      </c>
      <c r="M11133">
        <v>0</v>
      </c>
      <c r="N11133">
        <v>3.1680000000000001</v>
      </c>
      <c r="O11133" t="s">
        <v>927</v>
      </c>
      <c r="P11133" t="s">
        <v>19112</v>
      </c>
      <c r="Q11133" t="s">
        <v>4114</v>
      </c>
      <c r="R11133" t="s">
        <v>19113</v>
      </c>
      <c r="S11133" t="s">
        <v>270</v>
      </c>
      <c r="T11133" t="b">
        <v>1</v>
      </c>
    </row>
    <row r="11134" spans="1:20" x14ac:dyDescent="0.25">
      <c r="A11134" t="s">
        <v>259</v>
      </c>
      <c r="B11134" t="s">
        <v>260</v>
      </c>
      <c r="C11134" t="s">
        <v>336</v>
      </c>
      <c r="D11134" t="s">
        <v>4111</v>
      </c>
      <c r="E11134" t="s">
        <v>9514</v>
      </c>
      <c r="F11134" t="s">
        <v>13347</v>
      </c>
      <c r="G11134" t="s">
        <v>13347</v>
      </c>
      <c r="H11134">
        <v>23589</v>
      </c>
      <c r="I11134" t="s">
        <v>265</v>
      </c>
      <c r="J11134" t="s">
        <v>242</v>
      </c>
      <c r="K11134" t="s">
        <v>243</v>
      </c>
      <c r="L11134" t="s">
        <v>244</v>
      </c>
      <c r="M11134">
        <v>0</v>
      </c>
      <c r="N11134">
        <v>23589</v>
      </c>
      <c r="O11134" t="s">
        <v>927</v>
      </c>
      <c r="P11134" t="s">
        <v>19112</v>
      </c>
      <c r="Q11134" t="s">
        <v>4114</v>
      </c>
      <c r="R11134" t="s">
        <v>19114</v>
      </c>
      <c r="S11134" t="s">
        <v>270</v>
      </c>
      <c r="T11134" t="b">
        <v>1</v>
      </c>
    </row>
    <row r="11135" spans="1:20" x14ac:dyDescent="0.25">
      <c r="A11135" t="s">
        <v>259</v>
      </c>
      <c r="B11135" t="s">
        <v>260</v>
      </c>
      <c r="C11135" t="s">
        <v>336</v>
      </c>
      <c r="D11135" t="s">
        <v>4111</v>
      </c>
      <c r="E11135" t="s">
        <v>9514</v>
      </c>
      <c r="F11135" t="s">
        <v>13347</v>
      </c>
      <c r="G11135" t="s">
        <v>13347</v>
      </c>
      <c r="H11135">
        <v>58279</v>
      </c>
      <c r="I11135" t="s">
        <v>265</v>
      </c>
      <c r="J11135" t="s">
        <v>242</v>
      </c>
      <c r="K11135" t="s">
        <v>243</v>
      </c>
      <c r="L11135" t="s">
        <v>244</v>
      </c>
      <c r="M11135">
        <v>0</v>
      </c>
      <c r="N11135">
        <v>58279</v>
      </c>
      <c r="O11135" t="s">
        <v>927</v>
      </c>
      <c r="P11135" t="s">
        <v>19112</v>
      </c>
      <c r="Q11135" t="s">
        <v>4114</v>
      </c>
      <c r="R11135" t="s">
        <v>19115</v>
      </c>
      <c r="S11135" t="s">
        <v>270</v>
      </c>
      <c r="T11135" t="b">
        <v>1</v>
      </c>
    </row>
    <row r="11136" spans="1:20" x14ac:dyDescent="0.25">
      <c r="A11136" t="s">
        <v>259</v>
      </c>
      <c r="B11136" t="s">
        <v>260</v>
      </c>
      <c r="C11136" t="s">
        <v>237</v>
      </c>
      <c r="D11136" t="s">
        <v>261</v>
      </c>
      <c r="E11136" t="s">
        <v>262</v>
      </c>
      <c r="F11136" t="s">
        <v>262</v>
      </c>
      <c r="G11136" t="s">
        <v>16037</v>
      </c>
      <c r="H11136">
        <v>0.34399999999999997</v>
      </c>
      <c r="I11136" t="s">
        <v>265</v>
      </c>
      <c r="J11136" t="s">
        <v>242</v>
      </c>
      <c r="K11136" t="s">
        <v>243</v>
      </c>
      <c r="L11136" t="s">
        <v>244</v>
      </c>
      <c r="M11136">
        <v>0</v>
      </c>
      <c r="N11136">
        <v>0.34399999999999997</v>
      </c>
      <c r="O11136" t="s">
        <v>266</v>
      </c>
      <c r="P11136" t="s">
        <v>19116</v>
      </c>
      <c r="Q11136" t="s">
        <v>268</v>
      </c>
      <c r="R11136" t="s">
        <v>19117</v>
      </c>
      <c r="S11136" t="s">
        <v>270</v>
      </c>
      <c r="T11136" t="b">
        <v>1</v>
      </c>
    </row>
    <row r="11137" spans="1:20" x14ac:dyDescent="0.25">
      <c r="A11137" t="s">
        <v>259</v>
      </c>
      <c r="B11137" t="s">
        <v>260</v>
      </c>
      <c r="C11137" t="s">
        <v>336</v>
      </c>
      <c r="D11137" t="s">
        <v>261</v>
      </c>
      <c r="E11137" t="s">
        <v>262</v>
      </c>
      <c r="F11137" t="s">
        <v>262</v>
      </c>
      <c r="G11137" t="s">
        <v>16037</v>
      </c>
      <c r="H11137">
        <v>2411</v>
      </c>
      <c r="I11137" t="s">
        <v>265</v>
      </c>
      <c r="J11137" t="s">
        <v>242</v>
      </c>
      <c r="K11137" t="s">
        <v>243</v>
      </c>
      <c r="L11137" t="s">
        <v>244</v>
      </c>
      <c r="M11137">
        <v>0</v>
      </c>
      <c r="N11137">
        <v>2411</v>
      </c>
      <c r="O11137" t="s">
        <v>266</v>
      </c>
      <c r="P11137" t="s">
        <v>19116</v>
      </c>
      <c r="Q11137" t="s">
        <v>268</v>
      </c>
      <c r="R11137" t="s">
        <v>19118</v>
      </c>
      <c r="S11137" t="s">
        <v>270</v>
      </c>
      <c r="T11137" t="b">
        <v>1</v>
      </c>
    </row>
    <row r="11138" spans="1:20" x14ac:dyDescent="0.25">
      <c r="A11138" t="s">
        <v>259</v>
      </c>
      <c r="B11138" t="s">
        <v>260</v>
      </c>
      <c r="C11138" t="s">
        <v>336</v>
      </c>
      <c r="D11138" t="s">
        <v>261</v>
      </c>
      <c r="E11138" t="s">
        <v>262</v>
      </c>
      <c r="F11138" t="s">
        <v>262</v>
      </c>
      <c r="G11138" t="s">
        <v>16037</v>
      </c>
      <c r="H11138">
        <v>5424</v>
      </c>
      <c r="I11138" t="s">
        <v>265</v>
      </c>
      <c r="J11138" t="s">
        <v>242</v>
      </c>
      <c r="K11138" t="s">
        <v>243</v>
      </c>
      <c r="L11138" t="s">
        <v>244</v>
      </c>
      <c r="M11138">
        <v>0</v>
      </c>
      <c r="N11138">
        <v>5424</v>
      </c>
      <c r="O11138" t="s">
        <v>266</v>
      </c>
      <c r="P11138" t="s">
        <v>19116</v>
      </c>
      <c r="Q11138" t="s">
        <v>268</v>
      </c>
      <c r="R11138" t="s">
        <v>19119</v>
      </c>
      <c r="S11138" t="s">
        <v>270</v>
      </c>
      <c r="T11138" t="b">
        <v>1</v>
      </c>
    </row>
    <row r="11139" spans="1:20" x14ac:dyDescent="0.25">
      <c r="A11139" t="s">
        <v>236</v>
      </c>
      <c r="B11139" t="s">
        <v>236</v>
      </c>
      <c r="C11139" t="s">
        <v>237</v>
      </c>
      <c r="D11139" t="s">
        <v>238</v>
      </c>
      <c r="F11139" t="s">
        <v>757</v>
      </c>
      <c r="G11139" t="s">
        <v>2662</v>
      </c>
      <c r="H11139">
        <v>0</v>
      </c>
      <c r="I11139" t="s">
        <v>241</v>
      </c>
      <c r="J11139" t="s">
        <v>242</v>
      </c>
      <c r="K11139" t="s">
        <v>243</v>
      </c>
      <c r="L11139" t="s">
        <v>244</v>
      </c>
      <c r="M11139">
        <v>0</v>
      </c>
      <c r="N11139">
        <v>0</v>
      </c>
      <c r="O11139" t="s">
        <v>1598</v>
      </c>
      <c r="P11139" t="s">
        <v>2663</v>
      </c>
      <c r="Q11139" t="s">
        <v>247</v>
      </c>
      <c r="R11139" t="s">
        <v>761</v>
      </c>
      <c r="S11139" t="s">
        <v>249</v>
      </c>
      <c r="T11139" t="b">
        <v>0</v>
      </c>
    </row>
    <row r="11140" spans="1:20" x14ac:dyDescent="0.25">
      <c r="A11140" t="s">
        <v>236</v>
      </c>
      <c r="B11140" t="s">
        <v>236</v>
      </c>
      <c r="C11140" t="s">
        <v>237</v>
      </c>
      <c r="D11140" t="s">
        <v>483</v>
      </c>
      <c r="F11140" t="s">
        <v>302</v>
      </c>
      <c r="G11140" t="s">
        <v>12199</v>
      </c>
      <c r="H11140">
        <v>2.9700000000000001E-2</v>
      </c>
      <c r="I11140" t="s">
        <v>341</v>
      </c>
      <c r="J11140" t="s">
        <v>242</v>
      </c>
      <c r="K11140" t="s">
        <v>243</v>
      </c>
      <c r="L11140" t="s">
        <v>244</v>
      </c>
      <c r="M11140">
        <v>0</v>
      </c>
      <c r="N11140">
        <v>2.9700000000000001E-2</v>
      </c>
      <c r="O11140" t="s">
        <v>2541</v>
      </c>
      <c r="P11140" t="s">
        <v>12200</v>
      </c>
      <c r="Q11140" t="s">
        <v>488</v>
      </c>
      <c r="R11140" t="s">
        <v>2807</v>
      </c>
      <c r="S11140" t="s">
        <v>249</v>
      </c>
      <c r="T11140" t="b">
        <v>0</v>
      </c>
    </row>
    <row r="11141" spans="1:20" x14ac:dyDescent="0.25">
      <c r="A11141" t="s">
        <v>259</v>
      </c>
      <c r="B11141" t="s">
        <v>260</v>
      </c>
      <c r="C11141" t="s">
        <v>237</v>
      </c>
      <c r="D11141" t="s">
        <v>847</v>
      </c>
      <c r="E11141" t="s">
        <v>6682</v>
      </c>
      <c r="F11141" t="s">
        <v>6683</v>
      </c>
      <c r="G11141" t="s">
        <v>6683</v>
      </c>
      <c r="H11141">
        <v>7.0400000000000003E-3</v>
      </c>
      <c r="I11141" t="s">
        <v>265</v>
      </c>
      <c r="J11141" t="s">
        <v>242</v>
      </c>
      <c r="K11141" t="s">
        <v>243</v>
      </c>
      <c r="L11141" t="s">
        <v>244</v>
      </c>
      <c r="M11141">
        <v>0</v>
      </c>
      <c r="N11141">
        <v>7.0400000000000003E-3</v>
      </c>
      <c r="O11141" t="s">
        <v>446</v>
      </c>
      <c r="P11141" t="s">
        <v>19120</v>
      </c>
      <c r="Q11141" t="s">
        <v>851</v>
      </c>
      <c r="R11141" t="s">
        <v>19121</v>
      </c>
      <c r="S11141" t="s">
        <v>270</v>
      </c>
      <c r="T11141" t="b">
        <v>1</v>
      </c>
    </row>
    <row r="11142" spans="1:20" x14ac:dyDescent="0.25">
      <c r="A11142" t="s">
        <v>259</v>
      </c>
      <c r="B11142" t="s">
        <v>260</v>
      </c>
      <c r="C11142" t="s">
        <v>237</v>
      </c>
      <c r="D11142" t="s">
        <v>875</v>
      </c>
      <c r="E11142" t="s">
        <v>2814</v>
      </c>
      <c r="F11142" t="s">
        <v>15597</v>
      </c>
      <c r="G11142" t="s">
        <v>15597</v>
      </c>
      <c r="H11142">
        <v>9.7769999999999992</v>
      </c>
      <c r="I11142" t="s">
        <v>265</v>
      </c>
      <c r="J11142" t="s">
        <v>242</v>
      </c>
      <c r="K11142" t="s">
        <v>243</v>
      </c>
      <c r="L11142" t="s">
        <v>244</v>
      </c>
      <c r="M11142">
        <v>0</v>
      </c>
      <c r="N11142">
        <v>9.7769999999999992</v>
      </c>
      <c r="O11142" t="s">
        <v>283</v>
      </c>
      <c r="P11142" t="s">
        <v>19122</v>
      </c>
      <c r="Q11142" t="s">
        <v>879</v>
      </c>
      <c r="R11142" t="s">
        <v>19123</v>
      </c>
      <c r="S11142" t="s">
        <v>270</v>
      </c>
      <c r="T11142" t="b">
        <v>1</v>
      </c>
    </row>
    <row r="11143" spans="1:20" x14ac:dyDescent="0.25">
      <c r="A11143" t="s">
        <v>259</v>
      </c>
      <c r="B11143" t="s">
        <v>260</v>
      </c>
      <c r="C11143" t="s">
        <v>294</v>
      </c>
      <c r="D11143" t="s">
        <v>875</v>
      </c>
      <c r="E11143" t="s">
        <v>2814</v>
      </c>
      <c r="F11143" t="s">
        <v>15597</v>
      </c>
      <c r="G11143" t="s">
        <v>15597</v>
      </c>
      <c r="H11143">
        <v>3.1219999999999999</v>
      </c>
      <c r="I11143" t="s">
        <v>265</v>
      </c>
      <c r="J11143" t="s">
        <v>242</v>
      </c>
      <c r="K11143" t="s">
        <v>243</v>
      </c>
      <c r="L11143" t="s">
        <v>244</v>
      </c>
      <c r="M11143">
        <v>0</v>
      </c>
      <c r="N11143">
        <v>3.1219999999999999</v>
      </c>
      <c r="O11143" t="s">
        <v>283</v>
      </c>
      <c r="P11143" t="s">
        <v>19122</v>
      </c>
      <c r="Q11143" t="s">
        <v>879</v>
      </c>
      <c r="R11143" t="s">
        <v>19123</v>
      </c>
      <c r="S11143" t="s">
        <v>270</v>
      </c>
      <c r="T11143" t="b">
        <v>1</v>
      </c>
    </row>
    <row r="11144" spans="1:20" x14ac:dyDescent="0.25">
      <c r="A11144" t="s">
        <v>259</v>
      </c>
      <c r="B11144" t="s">
        <v>260</v>
      </c>
      <c r="C11144" t="s">
        <v>237</v>
      </c>
      <c r="D11144" t="s">
        <v>369</v>
      </c>
      <c r="E11144" t="s">
        <v>3104</v>
      </c>
      <c r="F11144" t="s">
        <v>6556</v>
      </c>
      <c r="G11144" t="s">
        <v>6556</v>
      </c>
      <c r="H11144">
        <v>5.04E-2</v>
      </c>
      <c r="I11144" t="s">
        <v>265</v>
      </c>
      <c r="J11144" t="s">
        <v>242</v>
      </c>
      <c r="K11144" t="s">
        <v>243</v>
      </c>
      <c r="L11144" t="s">
        <v>244</v>
      </c>
      <c r="M11144">
        <v>0</v>
      </c>
      <c r="N11144">
        <v>5.04E-2</v>
      </c>
      <c r="O11144" t="s">
        <v>372</v>
      </c>
      <c r="P11144" t="s">
        <v>19124</v>
      </c>
      <c r="Q11144" t="s">
        <v>374</v>
      </c>
      <c r="R11144" t="s">
        <v>19125</v>
      </c>
      <c r="S11144" t="s">
        <v>270</v>
      </c>
      <c r="T11144" t="b">
        <v>1</v>
      </c>
    </row>
    <row r="11145" spans="1:20" x14ac:dyDescent="0.25">
      <c r="A11145" t="s">
        <v>259</v>
      </c>
      <c r="B11145" t="s">
        <v>260</v>
      </c>
      <c r="C11145" t="s">
        <v>237</v>
      </c>
      <c r="D11145" t="s">
        <v>1442</v>
      </c>
      <c r="E11145" t="s">
        <v>1344</v>
      </c>
      <c r="F11145" t="s">
        <v>10221</v>
      </c>
      <c r="G11145" t="s">
        <v>10221</v>
      </c>
      <c r="H11145">
        <v>9.4000000000000004E-3</v>
      </c>
      <c r="I11145" t="s">
        <v>265</v>
      </c>
      <c r="J11145" t="s">
        <v>242</v>
      </c>
      <c r="K11145" t="s">
        <v>243</v>
      </c>
      <c r="L11145" t="s">
        <v>244</v>
      </c>
      <c r="M11145">
        <v>0</v>
      </c>
      <c r="N11145">
        <v>9.4000000000000004E-3</v>
      </c>
      <c r="O11145" t="s">
        <v>446</v>
      </c>
      <c r="P11145" t="s">
        <v>19126</v>
      </c>
      <c r="Q11145" t="s">
        <v>1446</v>
      </c>
      <c r="R11145" t="s">
        <v>19127</v>
      </c>
      <c r="S11145" t="s">
        <v>270</v>
      </c>
      <c r="T11145" t="b">
        <v>1</v>
      </c>
    </row>
    <row r="11146" spans="1:20" x14ac:dyDescent="0.25">
      <c r="A11146" t="s">
        <v>259</v>
      </c>
      <c r="B11146" t="s">
        <v>260</v>
      </c>
      <c r="C11146" t="s">
        <v>336</v>
      </c>
      <c r="D11146" t="s">
        <v>1442</v>
      </c>
      <c r="E11146" t="s">
        <v>1344</v>
      </c>
      <c r="F11146" t="s">
        <v>10221</v>
      </c>
      <c r="G11146" t="s">
        <v>10221</v>
      </c>
      <c r="H11146">
        <v>49</v>
      </c>
      <c r="I11146" t="s">
        <v>265</v>
      </c>
      <c r="J11146" t="s">
        <v>242</v>
      </c>
      <c r="K11146" t="s">
        <v>243</v>
      </c>
      <c r="L11146" t="s">
        <v>244</v>
      </c>
      <c r="M11146">
        <v>0</v>
      </c>
      <c r="N11146">
        <v>49</v>
      </c>
      <c r="O11146" t="s">
        <v>446</v>
      </c>
      <c r="P11146" t="s">
        <v>19126</v>
      </c>
      <c r="Q11146" t="s">
        <v>1446</v>
      </c>
      <c r="R11146" t="s">
        <v>19128</v>
      </c>
      <c r="S11146" t="s">
        <v>270</v>
      </c>
      <c r="T11146" t="b">
        <v>1</v>
      </c>
    </row>
    <row r="11147" spans="1:20" x14ac:dyDescent="0.25">
      <c r="A11147" t="s">
        <v>259</v>
      </c>
      <c r="B11147" t="s">
        <v>260</v>
      </c>
      <c r="C11147" t="s">
        <v>336</v>
      </c>
      <c r="D11147" t="s">
        <v>1442</v>
      </c>
      <c r="E11147" t="s">
        <v>1344</v>
      </c>
      <c r="F11147" t="s">
        <v>10221</v>
      </c>
      <c r="G11147" t="s">
        <v>10221</v>
      </c>
      <c r="H11147">
        <v>94</v>
      </c>
      <c r="I11147" t="s">
        <v>265</v>
      </c>
      <c r="J11147" t="s">
        <v>242</v>
      </c>
      <c r="K11147" t="s">
        <v>243</v>
      </c>
      <c r="L11147" t="s">
        <v>244</v>
      </c>
      <c r="M11147">
        <v>0</v>
      </c>
      <c r="N11147">
        <v>94</v>
      </c>
      <c r="O11147" t="s">
        <v>446</v>
      </c>
      <c r="P11147" t="s">
        <v>19126</v>
      </c>
      <c r="Q11147" t="s">
        <v>1446</v>
      </c>
      <c r="R11147" t="s">
        <v>19129</v>
      </c>
      <c r="S11147" t="s">
        <v>270</v>
      </c>
      <c r="T11147" t="b">
        <v>1</v>
      </c>
    </row>
    <row r="11148" spans="1:20" x14ac:dyDescent="0.25">
      <c r="A11148" t="s">
        <v>259</v>
      </c>
      <c r="B11148" t="s">
        <v>260</v>
      </c>
      <c r="C11148" t="s">
        <v>237</v>
      </c>
      <c r="D11148" t="s">
        <v>399</v>
      </c>
      <c r="E11148" t="s">
        <v>2995</v>
      </c>
      <c r="F11148" t="s">
        <v>2996</v>
      </c>
      <c r="G11148" t="s">
        <v>2997</v>
      </c>
      <c r="H11148">
        <v>4.5199999999999997E-2</v>
      </c>
      <c r="I11148" t="s">
        <v>265</v>
      </c>
      <c r="J11148" t="s">
        <v>242</v>
      </c>
      <c r="K11148" t="s">
        <v>243</v>
      </c>
      <c r="L11148" t="s">
        <v>244</v>
      </c>
      <c r="M11148">
        <v>0</v>
      </c>
      <c r="N11148">
        <v>4.5199999999999997E-2</v>
      </c>
      <c r="O11148" t="s">
        <v>266</v>
      </c>
      <c r="P11148" t="s">
        <v>19130</v>
      </c>
      <c r="Q11148" t="s">
        <v>404</v>
      </c>
      <c r="R11148" t="s">
        <v>19131</v>
      </c>
      <c r="S11148" t="s">
        <v>270</v>
      </c>
      <c r="T11148" t="b">
        <v>1</v>
      </c>
    </row>
    <row r="11149" spans="1:20" x14ac:dyDescent="0.25">
      <c r="A11149" t="s">
        <v>259</v>
      </c>
      <c r="B11149" t="s">
        <v>260</v>
      </c>
      <c r="C11149" t="s">
        <v>237</v>
      </c>
      <c r="D11149" t="s">
        <v>987</v>
      </c>
      <c r="E11149" t="s">
        <v>5500</v>
      </c>
      <c r="F11149" t="s">
        <v>11722</v>
      </c>
      <c r="G11149" t="s">
        <v>11722</v>
      </c>
      <c r="H11149">
        <v>0.104425</v>
      </c>
      <c r="I11149" t="s">
        <v>265</v>
      </c>
      <c r="J11149" t="s">
        <v>242</v>
      </c>
      <c r="K11149" t="s">
        <v>243</v>
      </c>
      <c r="L11149" t="s">
        <v>244</v>
      </c>
      <c r="M11149">
        <v>0</v>
      </c>
      <c r="N11149">
        <v>0.104425</v>
      </c>
      <c r="O11149" t="s">
        <v>372</v>
      </c>
      <c r="P11149" t="s">
        <v>19132</v>
      </c>
      <c r="Q11149" t="s">
        <v>992</v>
      </c>
      <c r="R11149" t="s">
        <v>19133</v>
      </c>
      <c r="S11149" t="s">
        <v>270</v>
      </c>
      <c r="T11149" t="b">
        <v>1</v>
      </c>
    </row>
    <row r="11150" spans="1:20" x14ac:dyDescent="0.25">
      <c r="A11150" t="s">
        <v>259</v>
      </c>
      <c r="B11150" t="s">
        <v>260</v>
      </c>
      <c r="C11150" t="s">
        <v>237</v>
      </c>
      <c r="D11150" t="s">
        <v>3572</v>
      </c>
      <c r="E11150" t="s">
        <v>13206</v>
      </c>
      <c r="F11150" t="s">
        <v>14213</v>
      </c>
      <c r="G11150" t="s">
        <v>14213</v>
      </c>
      <c r="H11150">
        <v>1.2814080000000001</v>
      </c>
      <c r="I11150" t="s">
        <v>265</v>
      </c>
      <c r="J11150" t="s">
        <v>242</v>
      </c>
      <c r="K11150" t="s">
        <v>243</v>
      </c>
      <c r="L11150" t="s">
        <v>244</v>
      </c>
      <c r="M11150">
        <v>0</v>
      </c>
      <c r="N11150">
        <v>1.2814080000000001</v>
      </c>
      <c r="O11150" t="s">
        <v>372</v>
      </c>
      <c r="P11150" t="s">
        <v>19134</v>
      </c>
      <c r="Q11150" t="s">
        <v>3576</v>
      </c>
      <c r="R11150" t="s">
        <v>19135</v>
      </c>
      <c r="S11150" t="s">
        <v>270</v>
      </c>
      <c r="T11150" t="b">
        <v>1</v>
      </c>
    </row>
    <row r="11151" spans="1:20" x14ac:dyDescent="0.25">
      <c r="A11151" t="s">
        <v>259</v>
      </c>
      <c r="B11151" t="s">
        <v>260</v>
      </c>
      <c r="C11151" t="s">
        <v>294</v>
      </c>
      <c r="D11151" t="s">
        <v>3572</v>
      </c>
      <c r="E11151" t="s">
        <v>13206</v>
      </c>
      <c r="F11151" t="s">
        <v>14213</v>
      </c>
      <c r="G11151" t="s">
        <v>14213</v>
      </c>
      <c r="H11151">
        <v>0.57446399999999997</v>
      </c>
      <c r="I11151" t="s">
        <v>265</v>
      </c>
      <c r="J11151" t="s">
        <v>242</v>
      </c>
      <c r="K11151" t="s">
        <v>243</v>
      </c>
      <c r="L11151" t="s">
        <v>244</v>
      </c>
      <c r="M11151">
        <v>0</v>
      </c>
      <c r="N11151">
        <v>0.57446399999999997</v>
      </c>
      <c r="O11151" t="s">
        <v>372</v>
      </c>
      <c r="P11151" t="s">
        <v>19134</v>
      </c>
      <c r="Q11151" t="s">
        <v>3576</v>
      </c>
      <c r="R11151" t="s">
        <v>19135</v>
      </c>
      <c r="S11151" t="s">
        <v>270</v>
      </c>
      <c r="T11151" t="b">
        <v>1</v>
      </c>
    </row>
    <row r="11152" spans="1:20" x14ac:dyDescent="0.25">
      <c r="A11152" t="s">
        <v>259</v>
      </c>
      <c r="B11152" t="s">
        <v>260</v>
      </c>
      <c r="C11152" t="s">
        <v>237</v>
      </c>
      <c r="D11152" t="s">
        <v>740</v>
      </c>
      <c r="E11152" t="s">
        <v>6785</v>
      </c>
      <c r="F11152" t="s">
        <v>8953</v>
      </c>
      <c r="G11152" t="s">
        <v>8954</v>
      </c>
      <c r="H11152">
        <v>0.97099999999999997</v>
      </c>
      <c r="I11152" t="s">
        <v>265</v>
      </c>
      <c r="J11152" t="s">
        <v>242</v>
      </c>
      <c r="K11152" t="s">
        <v>243</v>
      </c>
      <c r="L11152" t="s">
        <v>244</v>
      </c>
      <c r="M11152">
        <v>0</v>
      </c>
      <c r="N11152">
        <v>0.97099999999999997</v>
      </c>
      <c r="O11152" t="s">
        <v>660</v>
      </c>
      <c r="P11152" t="s">
        <v>19136</v>
      </c>
      <c r="Q11152" t="s">
        <v>744</v>
      </c>
      <c r="R11152" t="s">
        <v>19137</v>
      </c>
      <c r="S11152" t="s">
        <v>270</v>
      </c>
      <c r="T11152" t="b">
        <v>1</v>
      </c>
    </row>
    <row r="11153" spans="1:20" x14ac:dyDescent="0.25">
      <c r="A11153" t="s">
        <v>259</v>
      </c>
      <c r="B11153" t="s">
        <v>260</v>
      </c>
      <c r="C11153" t="s">
        <v>294</v>
      </c>
      <c r="D11153" t="s">
        <v>740</v>
      </c>
      <c r="E11153" t="s">
        <v>6785</v>
      </c>
      <c r="F11153" t="s">
        <v>8953</v>
      </c>
      <c r="G11153" t="s">
        <v>8954</v>
      </c>
      <c r="H11153">
        <v>0.32</v>
      </c>
      <c r="I11153" t="s">
        <v>265</v>
      </c>
      <c r="J11153" t="s">
        <v>242</v>
      </c>
      <c r="K11153" t="s">
        <v>243</v>
      </c>
      <c r="L11153" t="s">
        <v>244</v>
      </c>
      <c r="M11153">
        <v>0</v>
      </c>
      <c r="N11153">
        <v>0.32</v>
      </c>
      <c r="O11153" t="s">
        <v>660</v>
      </c>
      <c r="P11153" t="s">
        <v>19136</v>
      </c>
      <c r="Q11153" t="s">
        <v>744</v>
      </c>
      <c r="R11153" t="s">
        <v>19137</v>
      </c>
      <c r="S11153" t="s">
        <v>270</v>
      </c>
      <c r="T11153" t="b">
        <v>1</v>
      </c>
    </row>
    <row r="11154" spans="1:20" x14ac:dyDescent="0.25">
      <c r="A11154" t="s">
        <v>259</v>
      </c>
      <c r="B11154" t="s">
        <v>260</v>
      </c>
      <c r="C11154" t="s">
        <v>237</v>
      </c>
      <c r="D11154" t="s">
        <v>406</v>
      </c>
      <c r="E11154" t="s">
        <v>3500</v>
      </c>
      <c r="F11154" t="s">
        <v>14181</v>
      </c>
      <c r="G11154" t="s">
        <v>14181</v>
      </c>
      <c r="H11154">
        <v>8.359</v>
      </c>
      <c r="I11154" t="s">
        <v>265</v>
      </c>
      <c r="J11154" t="s">
        <v>242</v>
      </c>
      <c r="K11154" t="s">
        <v>243</v>
      </c>
      <c r="L11154" t="s">
        <v>244</v>
      </c>
      <c r="M11154">
        <v>0</v>
      </c>
      <c r="N11154">
        <v>8.359</v>
      </c>
      <c r="O11154" t="s">
        <v>952</v>
      </c>
      <c r="P11154" t="s">
        <v>19138</v>
      </c>
      <c r="Q11154" t="s">
        <v>410</v>
      </c>
      <c r="R11154" t="s">
        <v>19139</v>
      </c>
      <c r="S11154" t="s">
        <v>270</v>
      </c>
      <c r="T11154" t="b">
        <v>1</v>
      </c>
    </row>
    <row r="11155" spans="1:20" x14ac:dyDescent="0.25">
      <c r="A11155" t="s">
        <v>259</v>
      </c>
      <c r="B11155" t="s">
        <v>260</v>
      </c>
      <c r="C11155" t="s">
        <v>294</v>
      </c>
      <c r="D11155" t="s">
        <v>406</v>
      </c>
      <c r="E11155" t="s">
        <v>3500</v>
      </c>
      <c r="F11155" t="s">
        <v>14181</v>
      </c>
      <c r="G11155" t="s">
        <v>14181</v>
      </c>
      <c r="H11155">
        <v>5.415</v>
      </c>
      <c r="I11155" t="s">
        <v>265</v>
      </c>
      <c r="J11155" t="s">
        <v>242</v>
      </c>
      <c r="K11155" t="s">
        <v>243</v>
      </c>
      <c r="L11155" t="s">
        <v>244</v>
      </c>
      <c r="M11155">
        <v>0</v>
      </c>
      <c r="N11155">
        <v>5.415</v>
      </c>
      <c r="O11155" t="s">
        <v>952</v>
      </c>
      <c r="P11155" t="s">
        <v>19138</v>
      </c>
      <c r="Q11155" t="s">
        <v>410</v>
      </c>
      <c r="R11155" t="s">
        <v>19139</v>
      </c>
      <c r="S11155" t="s">
        <v>270</v>
      </c>
      <c r="T11155" t="b">
        <v>1</v>
      </c>
    </row>
    <row r="11156" spans="1:20" x14ac:dyDescent="0.25">
      <c r="A11156" t="s">
        <v>236</v>
      </c>
      <c r="B11156" t="s">
        <v>236</v>
      </c>
      <c r="C11156" t="s">
        <v>237</v>
      </c>
      <c r="D11156" t="s">
        <v>483</v>
      </c>
      <c r="F11156" t="s">
        <v>393</v>
      </c>
      <c r="G11156" t="s">
        <v>303</v>
      </c>
      <c r="H11156">
        <v>1.2999999999999999E-2</v>
      </c>
      <c r="I11156" t="s">
        <v>254</v>
      </c>
      <c r="J11156" t="s">
        <v>242</v>
      </c>
      <c r="K11156" t="s">
        <v>243</v>
      </c>
      <c r="L11156" t="s">
        <v>244</v>
      </c>
      <c r="M11156">
        <v>0</v>
      </c>
      <c r="N11156">
        <v>1.2999999999999999E-2</v>
      </c>
      <c r="O11156" t="s">
        <v>486</v>
      </c>
      <c r="P11156" t="s">
        <v>2806</v>
      </c>
      <c r="Q11156" t="s">
        <v>488</v>
      </c>
      <c r="R11156" t="s">
        <v>1764</v>
      </c>
      <c r="S11156" t="s">
        <v>249</v>
      </c>
      <c r="T11156" t="b">
        <v>0</v>
      </c>
    </row>
    <row r="11157" spans="1:20" x14ac:dyDescent="0.25">
      <c r="A11157" t="s">
        <v>236</v>
      </c>
      <c r="B11157" t="s">
        <v>236</v>
      </c>
      <c r="C11157" t="s">
        <v>237</v>
      </c>
      <c r="D11157" t="s">
        <v>483</v>
      </c>
      <c r="F11157" t="s">
        <v>484</v>
      </c>
      <c r="G11157" t="s">
        <v>19140</v>
      </c>
      <c r="H11157">
        <v>0.13</v>
      </c>
      <c r="I11157" t="s">
        <v>254</v>
      </c>
      <c r="J11157" t="s">
        <v>242</v>
      </c>
      <c r="K11157" t="s">
        <v>243</v>
      </c>
      <c r="L11157" t="s">
        <v>244</v>
      </c>
      <c r="M11157">
        <v>0</v>
      </c>
      <c r="N11157">
        <v>0.13</v>
      </c>
      <c r="O11157" t="s">
        <v>486</v>
      </c>
      <c r="P11157" t="s">
        <v>19141</v>
      </c>
      <c r="Q11157" t="s">
        <v>488</v>
      </c>
      <c r="R11157" t="s">
        <v>489</v>
      </c>
      <c r="S11157" t="s">
        <v>249</v>
      </c>
      <c r="T11157" t="b">
        <v>1</v>
      </c>
    </row>
    <row r="11158" spans="1:20" x14ac:dyDescent="0.25">
      <c r="A11158" t="s">
        <v>236</v>
      </c>
      <c r="B11158" t="s">
        <v>236</v>
      </c>
      <c r="C11158" t="s">
        <v>237</v>
      </c>
      <c r="D11158" t="s">
        <v>314</v>
      </c>
      <c r="F11158" t="s">
        <v>724</v>
      </c>
      <c r="G11158" t="s">
        <v>1406</v>
      </c>
      <c r="H11158">
        <v>1E-3</v>
      </c>
      <c r="I11158" t="s">
        <v>241</v>
      </c>
      <c r="J11158" t="s">
        <v>242</v>
      </c>
      <c r="K11158" t="s">
        <v>243</v>
      </c>
      <c r="L11158" t="s">
        <v>244</v>
      </c>
      <c r="M11158">
        <v>0</v>
      </c>
      <c r="N11158">
        <v>1E-3</v>
      </c>
      <c r="O11158" t="s">
        <v>1407</v>
      </c>
      <c r="P11158" t="s">
        <v>1408</v>
      </c>
      <c r="Q11158" t="s">
        <v>318</v>
      </c>
      <c r="R11158" t="s">
        <v>4122</v>
      </c>
      <c r="S11158" t="s">
        <v>249</v>
      </c>
      <c r="T11158" t="b">
        <v>0</v>
      </c>
    </row>
    <row r="11159" spans="1:20" x14ac:dyDescent="0.25">
      <c r="A11159" t="s">
        <v>259</v>
      </c>
      <c r="B11159" t="s">
        <v>260</v>
      </c>
      <c r="C11159" t="s">
        <v>237</v>
      </c>
      <c r="D11159" t="s">
        <v>470</v>
      </c>
      <c r="E11159" t="s">
        <v>5151</v>
      </c>
      <c r="F11159" t="s">
        <v>14377</v>
      </c>
      <c r="G11159" t="s">
        <v>14377</v>
      </c>
      <c r="H11159">
        <v>99.15</v>
      </c>
      <c r="I11159" t="s">
        <v>265</v>
      </c>
      <c r="J11159" t="s">
        <v>242</v>
      </c>
      <c r="K11159" t="s">
        <v>243</v>
      </c>
      <c r="L11159" t="s">
        <v>244</v>
      </c>
      <c r="M11159">
        <v>0</v>
      </c>
      <c r="N11159">
        <v>99.15</v>
      </c>
      <c r="O11159" t="s">
        <v>283</v>
      </c>
      <c r="P11159" t="s">
        <v>4042</v>
      </c>
      <c r="Q11159" t="s">
        <v>474</v>
      </c>
      <c r="R11159" t="s">
        <v>19142</v>
      </c>
      <c r="S11159" t="s">
        <v>270</v>
      </c>
      <c r="T11159" t="b">
        <v>0</v>
      </c>
    </row>
    <row r="11160" spans="1:20" x14ac:dyDescent="0.25">
      <c r="A11160" t="s">
        <v>259</v>
      </c>
      <c r="B11160" t="s">
        <v>260</v>
      </c>
      <c r="C11160" t="s">
        <v>336</v>
      </c>
      <c r="D11160" t="s">
        <v>470</v>
      </c>
      <c r="E11160" t="s">
        <v>5151</v>
      </c>
      <c r="F11160" t="s">
        <v>14377</v>
      </c>
      <c r="G11160" t="s">
        <v>14377</v>
      </c>
      <c r="H11160">
        <v>505141</v>
      </c>
      <c r="I11160" t="s">
        <v>265</v>
      </c>
      <c r="J11160" t="s">
        <v>242</v>
      </c>
      <c r="K11160" t="s">
        <v>243</v>
      </c>
      <c r="L11160" t="s">
        <v>244</v>
      </c>
      <c r="M11160">
        <v>0</v>
      </c>
      <c r="N11160">
        <v>505141</v>
      </c>
      <c r="O11160" t="s">
        <v>881</v>
      </c>
      <c r="P11160" t="s">
        <v>4042</v>
      </c>
      <c r="Q11160" t="s">
        <v>474</v>
      </c>
      <c r="R11160" t="s">
        <v>19143</v>
      </c>
      <c r="S11160" t="s">
        <v>270</v>
      </c>
      <c r="T11160" t="b">
        <v>0</v>
      </c>
    </row>
    <row r="11161" spans="1:20" x14ac:dyDescent="0.25">
      <c r="A11161" t="s">
        <v>259</v>
      </c>
      <c r="B11161" t="s">
        <v>260</v>
      </c>
      <c r="C11161" t="s">
        <v>336</v>
      </c>
      <c r="D11161" t="s">
        <v>470</v>
      </c>
      <c r="E11161" t="s">
        <v>5151</v>
      </c>
      <c r="F11161" t="s">
        <v>14377</v>
      </c>
      <c r="G11161" t="s">
        <v>14377</v>
      </c>
      <c r="H11161">
        <v>731584</v>
      </c>
      <c r="I11161" t="s">
        <v>265</v>
      </c>
      <c r="J11161" t="s">
        <v>242</v>
      </c>
      <c r="K11161" t="s">
        <v>243</v>
      </c>
      <c r="L11161" t="s">
        <v>244</v>
      </c>
      <c r="M11161">
        <v>0</v>
      </c>
      <c r="N11161">
        <v>731584</v>
      </c>
      <c r="O11161" t="s">
        <v>881</v>
      </c>
      <c r="P11161" t="s">
        <v>4042</v>
      </c>
      <c r="Q11161" t="s">
        <v>474</v>
      </c>
      <c r="R11161" t="s">
        <v>19144</v>
      </c>
      <c r="S11161" t="s">
        <v>270</v>
      </c>
      <c r="T11161" t="b">
        <v>0</v>
      </c>
    </row>
    <row r="11162" spans="1:20" x14ac:dyDescent="0.25">
      <c r="A11162" t="s">
        <v>259</v>
      </c>
      <c r="B11162" t="s">
        <v>260</v>
      </c>
      <c r="C11162" t="s">
        <v>237</v>
      </c>
      <c r="D11162" t="s">
        <v>502</v>
      </c>
      <c r="E11162" t="s">
        <v>4384</v>
      </c>
      <c r="F11162" t="s">
        <v>17557</v>
      </c>
      <c r="G11162" t="s">
        <v>17558</v>
      </c>
      <c r="H11162">
        <v>7.0874999999999994E-2</v>
      </c>
      <c r="I11162" t="s">
        <v>265</v>
      </c>
      <c r="J11162" t="s">
        <v>242</v>
      </c>
      <c r="K11162" t="s">
        <v>243</v>
      </c>
      <c r="L11162" t="s">
        <v>244</v>
      </c>
      <c r="M11162">
        <v>0</v>
      </c>
      <c r="N11162">
        <v>7.0874999999999994E-2</v>
      </c>
      <c r="O11162" t="s">
        <v>372</v>
      </c>
      <c r="P11162" t="s">
        <v>19145</v>
      </c>
      <c r="Q11162" t="s">
        <v>507</v>
      </c>
      <c r="R11162" t="s">
        <v>19146</v>
      </c>
      <c r="S11162" t="s">
        <v>270</v>
      </c>
      <c r="T11162" t="b">
        <v>1</v>
      </c>
    </row>
    <row r="11163" spans="1:20" x14ac:dyDescent="0.25">
      <c r="A11163" t="s">
        <v>259</v>
      </c>
      <c r="B11163" t="s">
        <v>260</v>
      </c>
      <c r="C11163" t="s">
        <v>294</v>
      </c>
      <c r="D11163" t="s">
        <v>502</v>
      </c>
      <c r="E11163" t="s">
        <v>4384</v>
      </c>
      <c r="F11163" t="s">
        <v>17557</v>
      </c>
      <c r="G11163" t="s">
        <v>17558</v>
      </c>
      <c r="H11163">
        <v>3.0700000000000002E-2</v>
      </c>
      <c r="I11163" t="s">
        <v>265</v>
      </c>
      <c r="J11163" t="s">
        <v>242</v>
      </c>
      <c r="K11163" t="s">
        <v>243</v>
      </c>
      <c r="L11163" t="s">
        <v>244</v>
      </c>
      <c r="M11163">
        <v>0</v>
      </c>
      <c r="N11163">
        <v>3.0700000000000002E-2</v>
      </c>
      <c r="O11163" t="s">
        <v>290</v>
      </c>
      <c r="P11163" t="s">
        <v>19145</v>
      </c>
      <c r="Q11163" t="s">
        <v>507</v>
      </c>
      <c r="R11163" t="s">
        <v>19146</v>
      </c>
      <c r="S11163" t="s">
        <v>270</v>
      </c>
      <c r="T11163" t="b">
        <v>1</v>
      </c>
    </row>
    <row r="11164" spans="1:20" x14ac:dyDescent="0.25">
      <c r="A11164" t="s">
        <v>236</v>
      </c>
      <c r="B11164" t="s">
        <v>236</v>
      </c>
      <c r="C11164" t="s">
        <v>237</v>
      </c>
      <c r="D11164" t="s">
        <v>566</v>
      </c>
      <c r="F11164" t="s">
        <v>2718</v>
      </c>
      <c r="G11164" t="s">
        <v>303</v>
      </c>
      <c r="H11164">
        <v>1.2999999999999999E-2</v>
      </c>
      <c r="I11164" t="s">
        <v>254</v>
      </c>
      <c r="J11164" t="s">
        <v>242</v>
      </c>
      <c r="K11164" t="s">
        <v>243</v>
      </c>
      <c r="L11164" t="s">
        <v>244</v>
      </c>
      <c r="M11164">
        <v>0</v>
      </c>
      <c r="N11164">
        <v>1.2999999999999999E-2</v>
      </c>
      <c r="O11164" t="s">
        <v>569</v>
      </c>
      <c r="P11164" t="s">
        <v>3645</v>
      </c>
      <c r="Q11164" t="s">
        <v>571</v>
      </c>
      <c r="R11164" t="s">
        <v>2722</v>
      </c>
      <c r="S11164" t="s">
        <v>249</v>
      </c>
      <c r="T11164" t="b">
        <v>0</v>
      </c>
    </row>
    <row r="11165" spans="1:20" x14ac:dyDescent="0.25">
      <c r="A11165" t="s">
        <v>259</v>
      </c>
      <c r="B11165" t="s">
        <v>382</v>
      </c>
      <c r="C11165" t="s">
        <v>237</v>
      </c>
      <c r="D11165" t="s">
        <v>2188</v>
      </c>
      <c r="F11165" t="s">
        <v>11690</v>
      </c>
      <c r="G11165" t="s">
        <v>11690</v>
      </c>
      <c r="H11165">
        <v>0.52100000000000002</v>
      </c>
      <c r="I11165" t="s">
        <v>265</v>
      </c>
      <c r="J11165" t="s">
        <v>242</v>
      </c>
      <c r="K11165" t="s">
        <v>243</v>
      </c>
      <c r="L11165" t="s">
        <v>244</v>
      </c>
      <c r="M11165">
        <v>0</v>
      </c>
      <c r="N11165">
        <v>0.52100000000000002</v>
      </c>
      <c r="O11165" t="s">
        <v>324</v>
      </c>
      <c r="P11165" t="s">
        <v>19147</v>
      </c>
      <c r="Q11165" t="s">
        <v>2191</v>
      </c>
      <c r="R11165" t="s">
        <v>19148</v>
      </c>
      <c r="S11165" t="s">
        <v>390</v>
      </c>
      <c r="T11165" t="b">
        <v>1</v>
      </c>
    </row>
    <row r="11166" spans="1:20" x14ac:dyDescent="0.25">
      <c r="A11166" t="s">
        <v>259</v>
      </c>
      <c r="B11166" t="s">
        <v>382</v>
      </c>
      <c r="C11166" t="s">
        <v>294</v>
      </c>
      <c r="D11166" t="s">
        <v>2188</v>
      </c>
      <c r="F11166" t="s">
        <v>11690</v>
      </c>
      <c r="G11166" t="s">
        <v>11690</v>
      </c>
      <c r="H11166">
        <v>0.13500000000000001</v>
      </c>
      <c r="I11166" t="s">
        <v>265</v>
      </c>
      <c r="J11166" t="s">
        <v>242</v>
      </c>
      <c r="K11166" t="s">
        <v>243</v>
      </c>
      <c r="L11166" t="s">
        <v>244</v>
      </c>
      <c r="M11166">
        <v>0</v>
      </c>
      <c r="N11166">
        <v>0.13500000000000001</v>
      </c>
      <c r="O11166" t="s">
        <v>324</v>
      </c>
      <c r="P11166" t="s">
        <v>19147</v>
      </c>
      <c r="Q11166" t="s">
        <v>2191</v>
      </c>
      <c r="R11166" t="s">
        <v>19148</v>
      </c>
      <c r="S11166" t="s">
        <v>390</v>
      </c>
      <c r="T11166" t="b">
        <v>1</v>
      </c>
    </row>
    <row r="11167" spans="1:20" x14ac:dyDescent="0.25">
      <c r="A11167" t="s">
        <v>259</v>
      </c>
      <c r="B11167" t="s">
        <v>260</v>
      </c>
      <c r="C11167" t="s">
        <v>237</v>
      </c>
      <c r="D11167" t="s">
        <v>1428</v>
      </c>
      <c r="E11167" t="s">
        <v>1965</v>
      </c>
      <c r="F11167" t="s">
        <v>15736</v>
      </c>
      <c r="G11167" t="s">
        <v>15736</v>
      </c>
      <c r="H11167">
        <v>1.744</v>
      </c>
      <c r="I11167" t="s">
        <v>265</v>
      </c>
      <c r="J11167" t="s">
        <v>242</v>
      </c>
      <c r="K11167" t="s">
        <v>243</v>
      </c>
      <c r="L11167" t="s">
        <v>244</v>
      </c>
      <c r="M11167">
        <v>0</v>
      </c>
      <c r="N11167">
        <v>1.744</v>
      </c>
      <c r="O11167" t="s">
        <v>1309</v>
      </c>
      <c r="P11167" t="s">
        <v>4323</v>
      </c>
      <c r="Q11167" t="s">
        <v>1432</v>
      </c>
      <c r="R11167" t="s">
        <v>19149</v>
      </c>
      <c r="S11167" t="s">
        <v>270</v>
      </c>
      <c r="T11167" t="b">
        <v>0</v>
      </c>
    </row>
    <row r="11168" spans="1:20" x14ac:dyDescent="0.25">
      <c r="A11168" t="s">
        <v>259</v>
      </c>
      <c r="B11168" t="s">
        <v>260</v>
      </c>
      <c r="C11168" t="s">
        <v>294</v>
      </c>
      <c r="D11168" t="s">
        <v>1428</v>
      </c>
      <c r="E11168" t="s">
        <v>1965</v>
      </c>
      <c r="F11168" t="s">
        <v>15736</v>
      </c>
      <c r="G11168" t="s">
        <v>15736</v>
      </c>
      <c r="H11168">
        <v>1.008</v>
      </c>
      <c r="I11168" t="s">
        <v>265</v>
      </c>
      <c r="J11168" t="s">
        <v>242</v>
      </c>
      <c r="K11168" t="s">
        <v>243</v>
      </c>
      <c r="L11168" t="s">
        <v>244</v>
      </c>
      <c r="M11168">
        <v>0</v>
      </c>
      <c r="N11168">
        <v>1.008</v>
      </c>
      <c r="O11168" t="s">
        <v>1309</v>
      </c>
      <c r="P11168" t="s">
        <v>4323</v>
      </c>
      <c r="Q11168" t="s">
        <v>1432</v>
      </c>
      <c r="R11168" t="s">
        <v>19149</v>
      </c>
      <c r="S11168" t="s">
        <v>270</v>
      </c>
      <c r="T11168" t="b">
        <v>0</v>
      </c>
    </row>
    <row r="11169" spans="1:20" x14ac:dyDescent="0.25">
      <c r="A11169" t="s">
        <v>259</v>
      </c>
      <c r="B11169" t="s">
        <v>260</v>
      </c>
      <c r="C11169" t="s">
        <v>237</v>
      </c>
      <c r="D11169" t="s">
        <v>643</v>
      </c>
      <c r="E11169" t="s">
        <v>1798</v>
      </c>
      <c r="F11169" t="s">
        <v>7603</v>
      </c>
      <c r="G11169" t="s">
        <v>7603</v>
      </c>
      <c r="H11169">
        <v>0.60499999999999998</v>
      </c>
      <c r="I11169" t="s">
        <v>265</v>
      </c>
      <c r="J11169" t="s">
        <v>242</v>
      </c>
      <c r="K11169" t="s">
        <v>243</v>
      </c>
      <c r="L11169" t="s">
        <v>244</v>
      </c>
      <c r="M11169">
        <v>0</v>
      </c>
      <c r="N11169">
        <v>0.60499999999999998</v>
      </c>
      <c r="O11169" t="s">
        <v>324</v>
      </c>
      <c r="P11169" t="s">
        <v>19150</v>
      </c>
      <c r="Q11169" t="s">
        <v>647</v>
      </c>
      <c r="R11169" t="s">
        <v>19151</v>
      </c>
      <c r="S11169" t="s">
        <v>270</v>
      </c>
      <c r="T11169" t="b">
        <v>1</v>
      </c>
    </row>
    <row r="11170" spans="1:20" x14ac:dyDescent="0.25">
      <c r="A11170" t="s">
        <v>259</v>
      </c>
      <c r="B11170" t="s">
        <v>382</v>
      </c>
      <c r="C11170" t="s">
        <v>237</v>
      </c>
      <c r="D11170" t="s">
        <v>5499</v>
      </c>
      <c r="E11170" t="s">
        <v>3891</v>
      </c>
      <c r="F11170" t="s">
        <v>3892</v>
      </c>
      <c r="G11170" t="s">
        <v>3892</v>
      </c>
      <c r="H11170">
        <v>0.71</v>
      </c>
      <c r="I11170" t="s">
        <v>265</v>
      </c>
      <c r="J11170" t="s">
        <v>242</v>
      </c>
      <c r="K11170" t="s">
        <v>243</v>
      </c>
      <c r="L11170" t="s">
        <v>244</v>
      </c>
      <c r="M11170">
        <v>0</v>
      </c>
      <c r="N11170">
        <v>0.71</v>
      </c>
      <c r="O11170" t="s">
        <v>5502</v>
      </c>
      <c r="P11170" t="s">
        <v>19152</v>
      </c>
      <c r="Q11170" t="s">
        <v>5504</v>
      </c>
      <c r="R11170" t="s">
        <v>19153</v>
      </c>
      <c r="S11170" t="s">
        <v>390</v>
      </c>
      <c r="T11170" t="b">
        <v>1</v>
      </c>
    </row>
    <row r="11171" spans="1:20" x14ac:dyDescent="0.25">
      <c r="A11171" t="s">
        <v>236</v>
      </c>
      <c r="B11171" t="s">
        <v>236</v>
      </c>
      <c r="C11171" t="s">
        <v>237</v>
      </c>
      <c r="D11171" t="s">
        <v>4909</v>
      </c>
      <c r="F11171" t="s">
        <v>1438</v>
      </c>
      <c r="G11171" t="s">
        <v>1439</v>
      </c>
      <c r="H11171">
        <v>0.03</v>
      </c>
      <c r="I11171" t="s">
        <v>341</v>
      </c>
      <c r="J11171" t="s">
        <v>242</v>
      </c>
      <c r="K11171" t="s">
        <v>243</v>
      </c>
      <c r="L11171" t="s">
        <v>244</v>
      </c>
      <c r="M11171">
        <v>0</v>
      </c>
      <c r="N11171">
        <v>0.03</v>
      </c>
      <c r="O11171" t="s">
        <v>4910</v>
      </c>
      <c r="P11171" t="s">
        <v>19154</v>
      </c>
      <c r="Q11171" t="s">
        <v>4912</v>
      </c>
      <c r="R11171" t="s">
        <v>9379</v>
      </c>
      <c r="S11171" t="s">
        <v>249</v>
      </c>
      <c r="T11171" t="b">
        <v>0</v>
      </c>
    </row>
    <row r="11172" spans="1:20" x14ac:dyDescent="0.25">
      <c r="A11172" t="s">
        <v>236</v>
      </c>
      <c r="B11172" t="s">
        <v>236</v>
      </c>
      <c r="C11172" t="s">
        <v>237</v>
      </c>
      <c r="D11172" t="s">
        <v>4909</v>
      </c>
      <c r="F11172" t="s">
        <v>1438</v>
      </c>
      <c r="G11172" t="s">
        <v>1439</v>
      </c>
      <c r="H11172">
        <v>2.9499999999999998E-2</v>
      </c>
      <c r="I11172" t="s">
        <v>341</v>
      </c>
      <c r="J11172" t="s">
        <v>242</v>
      </c>
      <c r="K11172" t="s">
        <v>243</v>
      </c>
      <c r="L11172" t="s">
        <v>244</v>
      </c>
      <c r="M11172">
        <v>1024</v>
      </c>
      <c r="N11172">
        <v>2.9499999999999998E-2</v>
      </c>
      <c r="O11172" t="s">
        <v>4910</v>
      </c>
      <c r="P11172" t="s">
        <v>19154</v>
      </c>
      <c r="Q11172" t="s">
        <v>4912</v>
      </c>
      <c r="R11172" t="s">
        <v>9379</v>
      </c>
      <c r="S11172" t="s">
        <v>249</v>
      </c>
      <c r="T11172" t="b">
        <v>0</v>
      </c>
    </row>
    <row r="11173" spans="1:20" x14ac:dyDescent="0.25">
      <c r="A11173" t="s">
        <v>236</v>
      </c>
      <c r="B11173" t="s">
        <v>236</v>
      </c>
      <c r="C11173" t="s">
        <v>237</v>
      </c>
      <c r="D11173" t="s">
        <v>4909</v>
      </c>
      <c r="F11173" t="s">
        <v>1438</v>
      </c>
      <c r="G11173" t="s">
        <v>1439</v>
      </c>
      <c r="H11173">
        <v>2.8000000000000001E-2</v>
      </c>
      <c r="I11173" t="s">
        <v>341</v>
      </c>
      <c r="J11173" t="s">
        <v>242</v>
      </c>
      <c r="K11173" t="s">
        <v>243</v>
      </c>
      <c r="L11173" t="s">
        <v>244</v>
      </c>
      <c r="M11173">
        <v>1024000</v>
      </c>
      <c r="N11173">
        <v>2.8000000000000001E-2</v>
      </c>
      <c r="O11173" t="s">
        <v>4910</v>
      </c>
      <c r="P11173" t="s">
        <v>19154</v>
      </c>
      <c r="Q11173" t="s">
        <v>4912</v>
      </c>
      <c r="R11173" t="s">
        <v>9379</v>
      </c>
      <c r="S11173" t="s">
        <v>249</v>
      </c>
      <c r="T11173" t="b">
        <v>0</v>
      </c>
    </row>
    <row r="11174" spans="1:20" x14ac:dyDescent="0.25">
      <c r="A11174" t="s">
        <v>236</v>
      </c>
      <c r="B11174" t="s">
        <v>236</v>
      </c>
      <c r="C11174" t="s">
        <v>237</v>
      </c>
      <c r="D11174" t="s">
        <v>4909</v>
      </c>
      <c r="F11174" t="s">
        <v>1438</v>
      </c>
      <c r="G11174" t="s">
        <v>1439</v>
      </c>
      <c r="H11174">
        <v>2.9000000000000001E-2</v>
      </c>
      <c r="I11174" t="s">
        <v>341</v>
      </c>
      <c r="J11174" t="s">
        <v>242</v>
      </c>
      <c r="K11174" t="s">
        <v>243</v>
      </c>
      <c r="L11174" t="s">
        <v>244</v>
      </c>
      <c r="M11174">
        <v>51200</v>
      </c>
      <c r="N11174">
        <v>2.9000000000000001E-2</v>
      </c>
      <c r="O11174" t="s">
        <v>4910</v>
      </c>
      <c r="P11174" t="s">
        <v>19154</v>
      </c>
      <c r="Q11174" t="s">
        <v>4912</v>
      </c>
      <c r="R11174" t="s">
        <v>9379</v>
      </c>
      <c r="S11174" t="s">
        <v>249</v>
      </c>
      <c r="T11174" t="b">
        <v>0</v>
      </c>
    </row>
    <row r="11175" spans="1:20" x14ac:dyDescent="0.25">
      <c r="A11175" t="s">
        <v>236</v>
      </c>
      <c r="B11175" t="s">
        <v>236</v>
      </c>
      <c r="C11175" t="s">
        <v>237</v>
      </c>
      <c r="D11175" t="s">
        <v>4909</v>
      </c>
      <c r="F11175" t="s">
        <v>1438</v>
      </c>
      <c r="G11175" t="s">
        <v>1439</v>
      </c>
      <c r="H11175">
        <v>2.8500000000000001E-2</v>
      </c>
      <c r="I11175" t="s">
        <v>341</v>
      </c>
      <c r="J11175" t="s">
        <v>242</v>
      </c>
      <c r="K11175" t="s">
        <v>243</v>
      </c>
      <c r="L11175" t="s">
        <v>244</v>
      </c>
      <c r="M11175">
        <v>512000</v>
      </c>
      <c r="N11175">
        <v>2.8500000000000001E-2</v>
      </c>
      <c r="O11175" t="s">
        <v>4910</v>
      </c>
      <c r="P11175" t="s">
        <v>19154</v>
      </c>
      <c r="Q11175" t="s">
        <v>4912</v>
      </c>
      <c r="R11175" t="s">
        <v>9379</v>
      </c>
      <c r="S11175" t="s">
        <v>249</v>
      </c>
      <c r="T11175" t="b">
        <v>0</v>
      </c>
    </row>
    <row r="11176" spans="1:20" x14ac:dyDescent="0.25">
      <c r="A11176" t="s">
        <v>236</v>
      </c>
      <c r="B11176" t="s">
        <v>236</v>
      </c>
      <c r="C11176" t="s">
        <v>237</v>
      </c>
      <c r="D11176" t="s">
        <v>4909</v>
      </c>
      <c r="F11176" t="s">
        <v>1438</v>
      </c>
      <c r="G11176" t="s">
        <v>1439</v>
      </c>
      <c r="H11176">
        <v>2.8000000000000001E-2</v>
      </c>
      <c r="I11176" t="s">
        <v>341</v>
      </c>
      <c r="J11176" t="s">
        <v>242</v>
      </c>
      <c r="K11176" t="s">
        <v>243</v>
      </c>
      <c r="L11176" t="s">
        <v>244</v>
      </c>
      <c r="M11176">
        <v>5120000</v>
      </c>
      <c r="N11176">
        <v>2.8000000000000001E-2</v>
      </c>
      <c r="O11176" t="s">
        <v>4910</v>
      </c>
      <c r="P11176" t="s">
        <v>19154</v>
      </c>
      <c r="Q11176" t="s">
        <v>4912</v>
      </c>
      <c r="R11176" t="s">
        <v>9379</v>
      </c>
      <c r="S11176" t="s">
        <v>249</v>
      </c>
      <c r="T11176" t="b">
        <v>0</v>
      </c>
    </row>
    <row r="11177" spans="1:20" x14ac:dyDescent="0.25">
      <c r="A11177" t="s">
        <v>236</v>
      </c>
      <c r="B11177" t="s">
        <v>236</v>
      </c>
      <c r="C11177" t="s">
        <v>237</v>
      </c>
      <c r="D11177" t="s">
        <v>250</v>
      </c>
      <c r="E11177" t="s">
        <v>251</v>
      </c>
      <c r="F11177" t="s">
        <v>252</v>
      </c>
      <c r="G11177" t="s">
        <v>8362</v>
      </c>
      <c r="H11177">
        <v>0.13</v>
      </c>
      <c r="I11177" t="s">
        <v>254</v>
      </c>
      <c r="J11177" t="s">
        <v>242</v>
      </c>
      <c r="K11177" t="s">
        <v>243</v>
      </c>
      <c r="L11177" t="s">
        <v>244</v>
      </c>
      <c r="M11177">
        <v>0</v>
      </c>
      <c r="N11177">
        <v>0.13</v>
      </c>
      <c r="O11177" t="s">
        <v>255</v>
      </c>
      <c r="P11177" t="s">
        <v>19155</v>
      </c>
      <c r="Q11177" t="s">
        <v>257</v>
      </c>
      <c r="R11177" t="s">
        <v>258</v>
      </c>
      <c r="S11177" t="s">
        <v>249</v>
      </c>
      <c r="T11177" t="b">
        <v>1</v>
      </c>
    </row>
    <row r="11178" spans="1:20" x14ac:dyDescent="0.25">
      <c r="A11178" t="s">
        <v>259</v>
      </c>
      <c r="B11178" t="s">
        <v>260</v>
      </c>
      <c r="C11178" t="s">
        <v>237</v>
      </c>
      <c r="D11178" t="s">
        <v>2443</v>
      </c>
      <c r="E11178" t="s">
        <v>4219</v>
      </c>
      <c r="F11178" t="s">
        <v>11288</v>
      </c>
      <c r="G11178" t="s">
        <v>11289</v>
      </c>
      <c r="H11178">
        <v>4.3353999999999997E-2</v>
      </c>
      <c r="I11178" t="s">
        <v>265</v>
      </c>
      <c r="J11178" t="s">
        <v>242</v>
      </c>
      <c r="K11178" t="s">
        <v>243</v>
      </c>
      <c r="L11178" t="s">
        <v>244</v>
      </c>
      <c r="M11178">
        <v>0</v>
      </c>
      <c r="N11178">
        <v>4.3353999999999997E-2</v>
      </c>
      <c r="O11178" t="s">
        <v>372</v>
      </c>
      <c r="P11178" t="s">
        <v>19156</v>
      </c>
      <c r="Q11178" t="s">
        <v>2448</v>
      </c>
      <c r="R11178" t="s">
        <v>19157</v>
      </c>
      <c r="S11178" t="s">
        <v>270</v>
      </c>
      <c r="T11178" t="b">
        <v>1</v>
      </c>
    </row>
    <row r="11179" spans="1:20" x14ac:dyDescent="0.25">
      <c r="A11179" t="s">
        <v>259</v>
      </c>
      <c r="B11179" t="s">
        <v>260</v>
      </c>
      <c r="C11179" t="s">
        <v>237</v>
      </c>
      <c r="D11179" t="s">
        <v>1033</v>
      </c>
      <c r="E11179" t="s">
        <v>5396</v>
      </c>
      <c r="F11179" t="s">
        <v>5397</v>
      </c>
      <c r="G11179" t="s">
        <v>5397</v>
      </c>
      <c r="H11179">
        <v>3.3045999999999999E-2</v>
      </c>
      <c r="I11179" t="s">
        <v>265</v>
      </c>
      <c r="J11179" t="s">
        <v>242</v>
      </c>
      <c r="K11179" t="s">
        <v>243</v>
      </c>
      <c r="L11179" t="s">
        <v>244</v>
      </c>
      <c r="M11179">
        <v>0</v>
      </c>
      <c r="N11179">
        <v>3.3045999999999999E-2</v>
      </c>
      <c r="O11179" t="s">
        <v>372</v>
      </c>
      <c r="P11179" t="s">
        <v>19158</v>
      </c>
      <c r="Q11179" t="s">
        <v>1037</v>
      </c>
      <c r="R11179" t="s">
        <v>19159</v>
      </c>
      <c r="S11179" t="s">
        <v>270</v>
      </c>
      <c r="T11179" t="b">
        <v>1</v>
      </c>
    </row>
    <row r="11180" spans="1:20" x14ac:dyDescent="0.25">
      <c r="A11180" t="s">
        <v>259</v>
      </c>
      <c r="B11180" t="s">
        <v>260</v>
      </c>
      <c r="C11180" t="s">
        <v>294</v>
      </c>
      <c r="D11180" t="s">
        <v>1033</v>
      </c>
      <c r="E11180" t="s">
        <v>5396</v>
      </c>
      <c r="F11180" t="s">
        <v>5397</v>
      </c>
      <c r="G11180" t="s">
        <v>5397</v>
      </c>
      <c r="H11180">
        <v>1.1299999999999999E-2</v>
      </c>
      <c r="I11180" t="s">
        <v>265</v>
      </c>
      <c r="J11180" t="s">
        <v>242</v>
      </c>
      <c r="K11180" t="s">
        <v>243</v>
      </c>
      <c r="L11180" t="s">
        <v>244</v>
      </c>
      <c r="M11180">
        <v>0</v>
      </c>
      <c r="N11180">
        <v>1.1299999999999999E-2</v>
      </c>
      <c r="O11180" t="s">
        <v>372</v>
      </c>
      <c r="P11180" t="s">
        <v>19158</v>
      </c>
      <c r="Q11180" t="s">
        <v>1037</v>
      </c>
      <c r="R11180" t="s">
        <v>19159</v>
      </c>
      <c r="S11180" t="s">
        <v>270</v>
      </c>
      <c r="T11180" t="b">
        <v>1</v>
      </c>
    </row>
    <row r="11181" spans="1:20" x14ac:dyDescent="0.25">
      <c r="A11181" t="s">
        <v>236</v>
      </c>
      <c r="B11181" t="s">
        <v>236</v>
      </c>
      <c r="C11181" t="s">
        <v>237</v>
      </c>
      <c r="D11181" t="s">
        <v>483</v>
      </c>
      <c r="F11181" t="s">
        <v>544</v>
      </c>
      <c r="G11181" t="s">
        <v>19160</v>
      </c>
      <c r="H11181">
        <v>0.13</v>
      </c>
      <c r="I11181" t="s">
        <v>254</v>
      </c>
      <c r="J11181" t="s">
        <v>242</v>
      </c>
      <c r="K11181" t="s">
        <v>243</v>
      </c>
      <c r="L11181" t="s">
        <v>244</v>
      </c>
      <c r="M11181">
        <v>0</v>
      </c>
      <c r="N11181">
        <v>0.13</v>
      </c>
      <c r="O11181" t="s">
        <v>486</v>
      </c>
      <c r="P11181" t="s">
        <v>19161</v>
      </c>
      <c r="Q11181" t="s">
        <v>488</v>
      </c>
      <c r="R11181" t="s">
        <v>1916</v>
      </c>
      <c r="S11181" t="s">
        <v>249</v>
      </c>
      <c r="T11181" t="b">
        <v>1</v>
      </c>
    </row>
    <row r="11182" spans="1:20" x14ac:dyDescent="0.25">
      <c r="A11182" t="s">
        <v>259</v>
      </c>
      <c r="B11182" t="s">
        <v>260</v>
      </c>
      <c r="C11182" t="s">
        <v>237</v>
      </c>
      <c r="D11182" t="s">
        <v>514</v>
      </c>
      <c r="E11182" t="s">
        <v>768</v>
      </c>
      <c r="F11182" t="s">
        <v>5428</v>
      </c>
      <c r="G11182" t="s">
        <v>5429</v>
      </c>
      <c r="H11182">
        <v>0.90400000000000003</v>
      </c>
      <c r="I11182" t="s">
        <v>265</v>
      </c>
      <c r="J11182" t="s">
        <v>242</v>
      </c>
      <c r="K11182" t="s">
        <v>243</v>
      </c>
      <c r="L11182" t="s">
        <v>244</v>
      </c>
      <c r="M11182">
        <v>0</v>
      </c>
      <c r="N11182">
        <v>0.90400000000000003</v>
      </c>
      <c r="O11182" t="s">
        <v>518</v>
      </c>
      <c r="P11182" t="s">
        <v>19162</v>
      </c>
      <c r="Q11182" t="s">
        <v>520</v>
      </c>
      <c r="R11182" t="s">
        <v>19163</v>
      </c>
      <c r="S11182" t="s">
        <v>270</v>
      </c>
      <c r="T11182" t="b">
        <v>1</v>
      </c>
    </row>
    <row r="11183" spans="1:20" x14ac:dyDescent="0.25">
      <c r="A11183" t="s">
        <v>259</v>
      </c>
      <c r="B11183" t="s">
        <v>260</v>
      </c>
      <c r="C11183" t="s">
        <v>336</v>
      </c>
      <c r="D11183" t="s">
        <v>514</v>
      </c>
      <c r="E11183" t="s">
        <v>768</v>
      </c>
      <c r="F11183" t="s">
        <v>5428</v>
      </c>
      <c r="G11183" t="s">
        <v>5429</v>
      </c>
      <c r="H11183">
        <v>6335</v>
      </c>
      <c r="I11183" t="s">
        <v>265</v>
      </c>
      <c r="J11183" t="s">
        <v>242</v>
      </c>
      <c r="K11183" t="s">
        <v>243</v>
      </c>
      <c r="L11183" t="s">
        <v>244</v>
      </c>
      <c r="M11183">
        <v>0</v>
      </c>
      <c r="N11183">
        <v>6335</v>
      </c>
      <c r="O11183" t="s">
        <v>518</v>
      </c>
      <c r="P11183" t="s">
        <v>19162</v>
      </c>
      <c r="Q11183" t="s">
        <v>520</v>
      </c>
      <c r="R11183" t="s">
        <v>19164</v>
      </c>
      <c r="S11183" t="s">
        <v>270</v>
      </c>
      <c r="T11183" t="b">
        <v>1</v>
      </c>
    </row>
    <row r="11184" spans="1:20" x14ac:dyDescent="0.25">
      <c r="A11184" t="s">
        <v>259</v>
      </c>
      <c r="B11184" t="s">
        <v>260</v>
      </c>
      <c r="C11184" t="s">
        <v>336</v>
      </c>
      <c r="D11184" t="s">
        <v>514</v>
      </c>
      <c r="E11184" t="s">
        <v>768</v>
      </c>
      <c r="F11184" t="s">
        <v>5428</v>
      </c>
      <c r="G11184" t="s">
        <v>5429</v>
      </c>
      <c r="H11184">
        <v>14254</v>
      </c>
      <c r="I11184" t="s">
        <v>265</v>
      </c>
      <c r="J11184" t="s">
        <v>242</v>
      </c>
      <c r="K11184" t="s">
        <v>243</v>
      </c>
      <c r="L11184" t="s">
        <v>244</v>
      </c>
      <c r="M11184">
        <v>0</v>
      </c>
      <c r="N11184">
        <v>14254</v>
      </c>
      <c r="O11184" t="s">
        <v>518</v>
      </c>
      <c r="P11184" t="s">
        <v>19162</v>
      </c>
      <c r="Q11184" t="s">
        <v>520</v>
      </c>
      <c r="R11184" t="s">
        <v>19165</v>
      </c>
      <c r="S11184" t="s">
        <v>270</v>
      </c>
      <c r="T11184" t="b">
        <v>1</v>
      </c>
    </row>
    <row r="11185" spans="1:20" x14ac:dyDescent="0.25">
      <c r="A11185" t="s">
        <v>236</v>
      </c>
      <c r="B11185" t="s">
        <v>236</v>
      </c>
      <c r="C11185" t="s">
        <v>237</v>
      </c>
      <c r="D11185" t="s">
        <v>693</v>
      </c>
      <c r="F11185" t="s">
        <v>4672</v>
      </c>
      <c r="G11185" t="s">
        <v>19166</v>
      </c>
      <c r="H11185">
        <v>0.03</v>
      </c>
      <c r="I11185" t="s">
        <v>492</v>
      </c>
      <c r="J11185" t="s">
        <v>242</v>
      </c>
      <c r="K11185" t="s">
        <v>243</v>
      </c>
      <c r="L11185" t="s">
        <v>244</v>
      </c>
      <c r="M11185">
        <v>0</v>
      </c>
      <c r="N11185">
        <v>0.03</v>
      </c>
      <c r="O11185" t="s">
        <v>590</v>
      </c>
      <c r="P11185" t="s">
        <v>19167</v>
      </c>
      <c r="Q11185" t="s">
        <v>699</v>
      </c>
      <c r="R11185" t="s">
        <v>4675</v>
      </c>
      <c r="S11185" t="s">
        <v>249</v>
      </c>
      <c r="T11185" t="b">
        <v>1</v>
      </c>
    </row>
    <row r="11186" spans="1:20" x14ac:dyDescent="0.25">
      <c r="A11186" t="s">
        <v>259</v>
      </c>
      <c r="B11186" t="s">
        <v>260</v>
      </c>
      <c r="C11186" t="s">
        <v>237</v>
      </c>
      <c r="D11186" t="s">
        <v>4238</v>
      </c>
      <c r="E11186" t="s">
        <v>4335</v>
      </c>
      <c r="F11186" t="s">
        <v>8251</v>
      </c>
      <c r="G11186" t="s">
        <v>8251</v>
      </c>
      <c r="H11186">
        <v>0.86699999999999999</v>
      </c>
      <c r="I11186" t="s">
        <v>265</v>
      </c>
      <c r="J11186" t="s">
        <v>242</v>
      </c>
      <c r="K11186" t="s">
        <v>243</v>
      </c>
      <c r="L11186" t="s">
        <v>244</v>
      </c>
      <c r="M11186">
        <v>0</v>
      </c>
      <c r="N11186">
        <v>0.86699999999999999</v>
      </c>
      <c r="O11186" t="s">
        <v>386</v>
      </c>
      <c r="P11186" t="s">
        <v>19168</v>
      </c>
      <c r="Q11186" t="s">
        <v>4242</v>
      </c>
      <c r="R11186" t="s">
        <v>19169</v>
      </c>
      <c r="S11186" t="s">
        <v>270</v>
      </c>
      <c r="T11186" t="b">
        <v>1</v>
      </c>
    </row>
    <row r="11187" spans="1:20" x14ac:dyDescent="0.25">
      <c r="A11187" t="s">
        <v>259</v>
      </c>
      <c r="B11187" t="s">
        <v>260</v>
      </c>
      <c r="C11187" t="s">
        <v>294</v>
      </c>
      <c r="D11187" t="s">
        <v>4238</v>
      </c>
      <c r="E11187" t="s">
        <v>4335</v>
      </c>
      <c r="F11187" t="s">
        <v>8251</v>
      </c>
      <c r="G11187" t="s">
        <v>8251</v>
      </c>
      <c r="H11187">
        <v>0.36</v>
      </c>
      <c r="I11187" t="s">
        <v>265</v>
      </c>
      <c r="J11187" t="s">
        <v>242</v>
      </c>
      <c r="K11187" t="s">
        <v>243</v>
      </c>
      <c r="L11187" t="s">
        <v>244</v>
      </c>
      <c r="M11187">
        <v>0</v>
      </c>
      <c r="N11187">
        <v>0.36</v>
      </c>
      <c r="O11187" t="s">
        <v>1336</v>
      </c>
      <c r="P11187" t="s">
        <v>19168</v>
      </c>
      <c r="Q11187" t="s">
        <v>4242</v>
      </c>
      <c r="R11187" t="s">
        <v>19169</v>
      </c>
      <c r="S11187" t="s">
        <v>270</v>
      </c>
      <c r="T11187" t="b">
        <v>1</v>
      </c>
    </row>
    <row r="11188" spans="1:20" x14ac:dyDescent="0.25">
      <c r="A11188" t="s">
        <v>259</v>
      </c>
      <c r="B11188" t="s">
        <v>260</v>
      </c>
      <c r="C11188" t="s">
        <v>237</v>
      </c>
      <c r="D11188" t="s">
        <v>956</v>
      </c>
      <c r="E11188" t="s">
        <v>957</v>
      </c>
      <c r="F11188" t="s">
        <v>18899</v>
      </c>
      <c r="G11188" t="s">
        <v>18899</v>
      </c>
      <c r="H11188">
        <v>0.378</v>
      </c>
      <c r="I11188" t="s">
        <v>265</v>
      </c>
      <c r="J11188" t="s">
        <v>242</v>
      </c>
      <c r="K11188" t="s">
        <v>243</v>
      </c>
      <c r="L11188" t="s">
        <v>244</v>
      </c>
      <c r="M11188">
        <v>0</v>
      </c>
      <c r="N11188">
        <v>0.378</v>
      </c>
      <c r="O11188" t="s">
        <v>324</v>
      </c>
      <c r="P11188" t="s">
        <v>19170</v>
      </c>
      <c r="Q11188" t="s">
        <v>960</v>
      </c>
      <c r="R11188" t="s">
        <v>19171</v>
      </c>
      <c r="S11188" t="s">
        <v>270</v>
      </c>
      <c r="T11188" t="b">
        <v>1</v>
      </c>
    </row>
    <row r="11189" spans="1:20" x14ac:dyDescent="0.25">
      <c r="A11189" t="s">
        <v>259</v>
      </c>
      <c r="B11189" t="s">
        <v>260</v>
      </c>
      <c r="C11189" t="s">
        <v>294</v>
      </c>
      <c r="D11189" t="s">
        <v>956</v>
      </c>
      <c r="E11189" t="s">
        <v>957</v>
      </c>
      <c r="F11189" t="s">
        <v>18899</v>
      </c>
      <c r="G11189" t="s">
        <v>18899</v>
      </c>
      <c r="H11189">
        <v>0.115</v>
      </c>
      <c r="I11189" t="s">
        <v>265</v>
      </c>
      <c r="J11189" t="s">
        <v>242</v>
      </c>
      <c r="K11189" t="s">
        <v>243</v>
      </c>
      <c r="L11189" t="s">
        <v>244</v>
      </c>
      <c r="M11189">
        <v>0</v>
      </c>
      <c r="N11189">
        <v>0.115</v>
      </c>
      <c r="O11189" t="s">
        <v>324</v>
      </c>
      <c r="P11189" t="s">
        <v>19170</v>
      </c>
      <c r="Q11189" t="s">
        <v>960</v>
      </c>
      <c r="R11189" t="s">
        <v>19171</v>
      </c>
      <c r="S11189" t="s">
        <v>270</v>
      </c>
      <c r="T11189" t="b">
        <v>1</v>
      </c>
    </row>
    <row r="11190" spans="1:20" x14ac:dyDescent="0.25">
      <c r="A11190" t="s">
        <v>259</v>
      </c>
      <c r="B11190" t="s">
        <v>260</v>
      </c>
      <c r="C11190" t="s">
        <v>237</v>
      </c>
      <c r="D11190" t="s">
        <v>1953</v>
      </c>
      <c r="E11190" t="s">
        <v>5778</v>
      </c>
      <c r="F11190" t="s">
        <v>12193</v>
      </c>
      <c r="G11190" t="s">
        <v>12193</v>
      </c>
      <c r="H11190">
        <v>4.1529999999999996</v>
      </c>
      <c r="I11190" t="s">
        <v>265</v>
      </c>
      <c r="J11190" t="s">
        <v>242</v>
      </c>
      <c r="K11190" t="s">
        <v>243</v>
      </c>
      <c r="L11190" t="s">
        <v>244</v>
      </c>
      <c r="M11190">
        <v>0</v>
      </c>
      <c r="N11190">
        <v>4.1529999999999996</v>
      </c>
      <c r="O11190" t="s">
        <v>331</v>
      </c>
      <c r="P11190" t="s">
        <v>19172</v>
      </c>
      <c r="Q11190" t="s">
        <v>1957</v>
      </c>
      <c r="R11190" t="s">
        <v>19173</v>
      </c>
      <c r="S11190" t="s">
        <v>270</v>
      </c>
      <c r="T11190" t="b">
        <v>1</v>
      </c>
    </row>
    <row r="11191" spans="1:20" x14ac:dyDescent="0.25">
      <c r="A11191" t="s">
        <v>259</v>
      </c>
      <c r="B11191" t="s">
        <v>260</v>
      </c>
      <c r="C11191" t="s">
        <v>294</v>
      </c>
      <c r="D11191" t="s">
        <v>1953</v>
      </c>
      <c r="E11191" t="s">
        <v>5778</v>
      </c>
      <c r="F11191" t="s">
        <v>12193</v>
      </c>
      <c r="G11191" t="s">
        <v>12193</v>
      </c>
      <c r="H11191">
        <v>1.1930000000000001</v>
      </c>
      <c r="I11191" t="s">
        <v>265</v>
      </c>
      <c r="J11191" t="s">
        <v>242</v>
      </c>
      <c r="K11191" t="s">
        <v>243</v>
      </c>
      <c r="L11191" t="s">
        <v>244</v>
      </c>
      <c r="M11191">
        <v>0</v>
      </c>
      <c r="N11191">
        <v>1.1930000000000001</v>
      </c>
      <c r="O11191" t="s">
        <v>324</v>
      </c>
      <c r="P11191" t="s">
        <v>19172</v>
      </c>
      <c r="Q11191" t="s">
        <v>1957</v>
      </c>
      <c r="R11191" t="s">
        <v>19173</v>
      </c>
      <c r="S11191" t="s">
        <v>270</v>
      </c>
      <c r="T11191" t="b">
        <v>1</v>
      </c>
    </row>
    <row r="11192" spans="1:20" x14ac:dyDescent="0.25">
      <c r="A11192" t="s">
        <v>259</v>
      </c>
      <c r="B11192" t="s">
        <v>260</v>
      </c>
      <c r="C11192" t="s">
        <v>237</v>
      </c>
      <c r="D11192" t="s">
        <v>956</v>
      </c>
      <c r="E11192" t="s">
        <v>4488</v>
      </c>
      <c r="F11192" t="s">
        <v>18889</v>
      </c>
      <c r="G11192" t="s">
        <v>18889</v>
      </c>
      <c r="H11192">
        <v>7.5519999999999996</v>
      </c>
      <c r="I11192" t="s">
        <v>265</v>
      </c>
      <c r="J11192" t="s">
        <v>242</v>
      </c>
      <c r="K11192" t="s">
        <v>243</v>
      </c>
      <c r="L11192" t="s">
        <v>244</v>
      </c>
      <c r="M11192">
        <v>0</v>
      </c>
      <c r="N11192">
        <v>7.5519999999999996</v>
      </c>
      <c r="O11192" t="s">
        <v>324</v>
      </c>
      <c r="P11192" t="s">
        <v>19174</v>
      </c>
      <c r="Q11192" t="s">
        <v>960</v>
      </c>
      <c r="R11192" t="s">
        <v>19175</v>
      </c>
      <c r="S11192" t="s">
        <v>270</v>
      </c>
      <c r="T11192" t="b">
        <v>1</v>
      </c>
    </row>
    <row r="11193" spans="1:20" x14ac:dyDescent="0.25">
      <c r="A11193" t="s">
        <v>259</v>
      </c>
      <c r="B11193" t="s">
        <v>260</v>
      </c>
      <c r="C11193" t="s">
        <v>294</v>
      </c>
      <c r="D11193" t="s">
        <v>956</v>
      </c>
      <c r="E11193" t="s">
        <v>4488</v>
      </c>
      <c r="F11193" t="s">
        <v>18889</v>
      </c>
      <c r="G11193" t="s">
        <v>18889</v>
      </c>
      <c r="H11193">
        <v>4.6079999999999997</v>
      </c>
      <c r="I11193" t="s">
        <v>265</v>
      </c>
      <c r="J11193" t="s">
        <v>242</v>
      </c>
      <c r="K11193" t="s">
        <v>243</v>
      </c>
      <c r="L11193" t="s">
        <v>244</v>
      </c>
      <c r="M11193">
        <v>0</v>
      </c>
      <c r="N11193">
        <v>4.6079999999999997</v>
      </c>
      <c r="O11193" t="s">
        <v>324</v>
      </c>
      <c r="P11193" t="s">
        <v>19174</v>
      </c>
      <c r="Q11193" t="s">
        <v>960</v>
      </c>
      <c r="R11193" t="s">
        <v>19175</v>
      </c>
      <c r="S11193" t="s">
        <v>270</v>
      </c>
      <c r="T11193" t="b">
        <v>1</v>
      </c>
    </row>
    <row r="11194" spans="1:20" x14ac:dyDescent="0.25">
      <c r="A11194" t="s">
        <v>259</v>
      </c>
      <c r="B11194" t="s">
        <v>382</v>
      </c>
      <c r="C11194" t="s">
        <v>237</v>
      </c>
      <c r="D11194" t="s">
        <v>649</v>
      </c>
      <c r="E11194" t="s">
        <v>2668</v>
      </c>
      <c r="F11194" t="s">
        <v>6250</v>
      </c>
      <c r="G11194" t="s">
        <v>6250</v>
      </c>
      <c r="H11194">
        <v>2.4580000000000002</v>
      </c>
      <c r="I11194" t="s">
        <v>265</v>
      </c>
      <c r="J11194" t="s">
        <v>242</v>
      </c>
      <c r="K11194" t="s">
        <v>243</v>
      </c>
      <c r="L11194" t="s">
        <v>244</v>
      </c>
      <c r="M11194">
        <v>0</v>
      </c>
      <c r="N11194">
        <v>2.4580000000000002</v>
      </c>
      <c r="O11194" t="s">
        <v>721</v>
      </c>
      <c r="P11194" t="s">
        <v>19176</v>
      </c>
      <c r="Q11194" t="s">
        <v>654</v>
      </c>
      <c r="R11194" t="s">
        <v>19177</v>
      </c>
      <c r="S11194" t="s">
        <v>390</v>
      </c>
      <c r="T11194" t="b">
        <v>1</v>
      </c>
    </row>
    <row r="11195" spans="1:20" x14ac:dyDescent="0.25">
      <c r="A11195" t="s">
        <v>259</v>
      </c>
      <c r="B11195" t="s">
        <v>382</v>
      </c>
      <c r="C11195" t="s">
        <v>294</v>
      </c>
      <c r="D11195" t="s">
        <v>649</v>
      </c>
      <c r="E11195" t="s">
        <v>2668</v>
      </c>
      <c r="F11195" t="s">
        <v>6250</v>
      </c>
      <c r="G11195" t="s">
        <v>6250</v>
      </c>
      <c r="H11195">
        <v>0.64</v>
      </c>
      <c r="I11195" t="s">
        <v>265</v>
      </c>
      <c r="J11195" t="s">
        <v>242</v>
      </c>
      <c r="K11195" t="s">
        <v>243</v>
      </c>
      <c r="L11195" t="s">
        <v>244</v>
      </c>
      <c r="M11195">
        <v>0</v>
      </c>
      <c r="N11195">
        <v>0.64</v>
      </c>
      <c r="O11195" t="s">
        <v>721</v>
      </c>
      <c r="P11195" t="s">
        <v>19176</v>
      </c>
      <c r="Q11195" t="s">
        <v>654</v>
      </c>
      <c r="R11195" t="s">
        <v>19177</v>
      </c>
      <c r="S11195" t="s">
        <v>390</v>
      </c>
      <c r="T11195" t="b">
        <v>1</v>
      </c>
    </row>
    <row r="11196" spans="1:20" x14ac:dyDescent="0.25">
      <c r="A11196" t="s">
        <v>236</v>
      </c>
      <c r="B11196" t="s">
        <v>236</v>
      </c>
      <c r="C11196" t="s">
        <v>237</v>
      </c>
      <c r="D11196" t="s">
        <v>362</v>
      </c>
      <c r="F11196" t="s">
        <v>356</v>
      </c>
      <c r="G11196" t="s">
        <v>2254</v>
      </c>
      <c r="H11196">
        <v>3.6000000000000002E-4</v>
      </c>
      <c r="I11196" t="s">
        <v>254</v>
      </c>
      <c r="J11196" t="s">
        <v>242</v>
      </c>
      <c r="K11196" t="s">
        <v>243</v>
      </c>
      <c r="L11196" t="s">
        <v>244</v>
      </c>
      <c r="M11196">
        <v>0</v>
      </c>
      <c r="N11196">
        <v>3.6000000000000002E-4</v>
      </c>
      <c r="O11196" t="s">
        <v>365</v>
      </c>
      <c r="P11196" t="s">
        <v>2255</v>
      </c>
      <c r="Q11196" t="s">
        <v>367</v>
      </c>
      <c r="R11196" t="s">
        <v>6194</v>
      </c>
      <c r="S11196" t="s">
        <v>249</v>
      </c>
      <c r="T11196" t="b">
        <v>0</v>
      </c>
    </row>
    <row r="11197" spans="1:20" x14ac:dyDescent="0.25">
      <c r="A11197" t="s">
        <v>259</v>
      </c>
      <c r="B11197" t="s">
        <v>260</v>
      </c>
      <c r="C11197" t="s">
        <v>237</v>
      </c>
      <c r="D11197" t="s">
        <v>280</v>
      </c>
      <c r="E11197" t="s">
        <v>3450</v>
      </c>
      <c r="F11197" t="s">
        <v>3451</v>
      </c>
      <c r="G11197" t="s">
        <v>3451</v>
      </c>
      <c r="H11197">
        <v>1.048</v>
      </c>
      <c r="I11197" t="s">
        <v>265</v>
      </c>
      <c r="J11197" t="s">
        <v>242</v>
      </c>
      <c r="K11197" t="s">
        <v>243</v>
      </c>
      <c r="L11197" t="s">
        <v>244</v>
      </c>
      <c r="M11197">
        <v>0</v>
      </c>
      <c r="N11197">
        <v>1.048</v>
      </c>
      <c r="O11197" t="s">
        <v>331</v>
      </c>
      <c r="P11197" t="s">
        <v>19178</v>
      </c>
      <c r="Q11197" t="s">
        <v>285</v>
      </c>
      <c r="R11197" t="s">
        <v>19179</v>
      </c>
      <c r="S11197" t="s">
        <v>270</v>
      </c>
      <c r="T11197" t="b">
        <v>1</v>
      </c>
    </row>
    <row r="11198" spans="1:20" x14ac:dyDescent="0.25">
      <c r="A11198" t="s">
        <v>259</v>
      </c>
      <c r="B11198" t="s">
        <v>260</v>
      </c>
      <c r="C11198" t="s">
        <v>336</v>
      </c>
      <c r="D11198" t="s">
        <v>280</v>
      </c>
      <c r="E11198" t="s">
        <v>3450</v>
      </c>
      <c r="F11198" t="s">
        <v>3451</v>
      </c>
      <c r="G11198" t="s">
        <v>3451</v>
      </c>
      <c r="H11198">
        <v>5416</v>
      </c>
      <c r="I11198" t="s">
        <v>265</v>
      </c>
      <c r="J11198" t="s">
        <v>242</v>
      </c>
      <c r="K11198" t="s">
        <v>243</v>
      </c>
      <c r="L11198" t="s">
        <v>244</v>
      </c>
      <c r="M11198">
        <v>0</v>
      </c>
      <c r="N11198">
        <v>5416</v>
      </c>
      <c r="O11198" t="s">
        <v>324</v>
      </c>
      <c r="P11198" t="s">
        <v>19178</v>
      </c>
      <c r="Q11198" t="s">
        <v>285</v>
      </c>
      <c r="R11198" t="s">
        <v>19180</v>
      </c>
      <c r="S11198" t="s">
        <v>270</v>
      </c>
      <c r="T11198" t="b">
        <v>1</v>
      </c>
    </row>
    <row r="11199" spans="1:20" x14ac:dyDescent="0.25">
      <c r="A11199" t="s">
        <v>259</v>
      </c>
      <c r="B11199" t="s">
        <v>260</v>
      </c>
      <c r="C11199" t="s">
        <v>336</v>
      </c>
      <c r="D11199" t="s">
        <v>280</v>
      </c>
      <c r="E11199" t="s">
        <v>3450</v>
      </c>
      <c r="F11199" t="s">
        <v>3451</v>
      </c>
      <c r="G11199" t="s">
        <v>3451</v>
      </c>
      <c r="H11199">
        <v>10466</v>
      </c>
      <c r="I11199" t="s">
        <v>265</v>
      </c>
      <c r="J11199" t="s">
        <v>242</v>
      </c>
      <c r="K11199" t="s">
        <v>243</v>
      </c>
      <c r="L11199" t="s">
        <v>244</v>
      </c>
      <c r="M11199">
        <v>0</v>
      </c>
      <c r="N11199">
        <v>10466</v>
      </c>
      <c r="O11199" t="s">
        <v>324</v>
      </c>
      <c r="P11199" t="s">
        <v>19178</v>
      </c>
      <c r="Q11199" t="s">
        <v>285</v>
      </c>
      <c r="R11199" t="s">
        <v>19181</v>
      </c>
      <c r="S11199" t="s">
        <v>270</v>
      </c>
      <c r="T11199" t="b">
        <v>1</v>
      </c>
    </row>
    <row r="11200" spans="1:20" x14ac:dyDescent="0.25">
      <c r="A11200" t="s">
        <v>236</v>
      </c>
      <c r="B11200" t="s">
        <v>236</v>
      </c>
      <c r="C11200" t="s">
        <v>237</v>
      </c>
      <c r="D11200" t="s">
        <v>238</v>
      </c>
      <c r="F11200" t="s">
        <v>239</v>
      </c>
      <c r="G11200" t="s">
        <v>9063</v>
      </c>
      <c r="H11200">
        <v>4.2500000000000003E-2</v>
      </c>
      <c r="I11200" t="s">
        <v>341</v>
      </c>
      <c r="J11200" t="s">
        <v>242</v>
      </c>
      <c r="K11200" t="s">
        <v>243</v>
      </c>
      <c r="L11200" t="s">
        <v>244</v>
      </c>
      <c r="M11200">
        <v>0</v>
      </c>
      <c r="N11200">
        <v>4.2500000000000003E-2</v>
      </c>
      <c r="O11200" t="s">
        <v>245</v>
      </c>
      <c r="P11200" t="s">
        <v>9064</v>
      </c>
      <c r="Q11200" t="s">
        <v>247</v>
      </c>
      <c r="R11200" t="s">
        <v>248</v>
      </c>
      <c r="S11200" t="s">
        <v>249</v>
      </c>
      <c r="T11200" t="b">
        <v>1</v>
      </c>
    </row>
    <row r="11201" spans="1:20" x14ac:dyDescent="0.25">
      <c r="A11201" t="s">
        <v>259</v>
      </c>
      <c r="B11201" t="s">
        <v>260</v>
      </c>
      <c r="C11201" t="s">
        <v>237</v>
      </c>
      <c r="D11201" t="s">
        <v>2311</v>
      </c>
      <c r="E11201" t="s">
        <v>1680</v>
      </c>
      <c r="F11201" t="s">
        <v>7870</v>
      </c>
      <c r="G11201" t="s">
        <v>7871</v>
      </c>
      <c r="H11201">
        <v>0.204123</v>
      </c>
      <c r="I11201" t="s">
        <v>265</v>
      </c>
      <c r="J11201" t="s">
        <v>242</v>
      </c>
      <c r="K11201" t="s">
        <v>243</v>
      </c>
      <c r="L11201" t="s">
        <v>244</v>
      </c>
      <c r="M11201">
        <v>0</v>
      </c>
      <c r="N11201">
        <v>0.204123</v>
      </c>
      <c r="O11201" t="s">
        <v>372</v>
      </c>
      <c r="P11201" t="s">
        <v>19182</v>
      </c>
      <c r="Q11201" t="s">
        <v>2316</v>
      </c>
      <c r="R11201" t="s">
        <v>19183</v>
      </c>
      <c r="S11201" t="s">
        <v>270</v>
      </c>
      <c r="T11201" t="b">
        <v>1</v>
      </c>
    </row>
    <row r="11202" spans="1:20" x14ac:dyDescent="0.25">
      <c r="A11202" t="s">
        <v>259</v>
      </c>
      <c r="B11202" t="s">
        <v>260</v>
      </c>
      <c r="C11202" t="s">
        <v>237</v>
      </c>
      <c r="D11202" t="s">
        <v>1047</v>
      </c>
      <c r="E11202" t="s">
        <v>2421</v>
      </c>
      <c r="F11202" t="s">
        <v>14397</v>
      </c>
      <c r="G11202" t="s">
        <v>14397</v>
      </c>
      <c r="H11202">
        <v>0.114</v>
      </c>
      <c r="I11202" t="s">
        <v>265</v>
      </c>
      <c r="J11202" t="s">
        <v>242</v>
      </c>
      <c r="K11202" t="s">
        <v>243</v>
      </c>
      <c r="L11202" t="s">
        <v>244</v>
      </c>
      <c r="M11202">
        <v>0</v>
      </c>
      <c r="N11202">
        <v>0.114</v>
      </c>
      <c r="O11202" t="s">
        <v>386</v>
      </c>
      <c r="P11202" t="s">
        <v>19184</v>
      </c>
      <c r="Q11202" t="s">
        <v>1051</v>
      </c>
      <c r="R11202" t="s">
        <v>19185</v>
      </c>
      <c r="S11202" t="s">
        <v>270</v>
      </c>
      <c r="T11202" t="b">
        <v>1</v>
      </c>
    </row>
    <row r="11203" spans="1:20" x14ac:dyDescent="0.25">
      <c r="A11203" t="s">
        <v>259</v>
      </c>
      <c r="B11203" t="s">
        <v>260</v>
      </c>
      <c r="C11203" t="s">
        <v>294</v>
      </c>
      <c r="D11203" t="s">
        <v>1047</v>
      </c>
      <c r="E11203" t="s">
        <v>2421</v>
      </c>
      <c r="F11203" t="s">
        <v>14397</v>
      </c>
      <c r="G11203" t="s">
        <v>14397</v>
      </c>
      <c r="H11203">
        <v>3.7999999999999999E-2</v>
      </c>
      <c r="I11203" t="s">
        <v>265</v>
      </c>
      <c r="J11203" t="s">
        <v>242</v>
      </c>
      <c r="K11203" t="s">
        <v>243</v>
      </c>
      <c r="L11203" t="s">
        <v>244</v>
      </c>
      <c r="M11203">
        <v>0</v>
      </c>
      <c r="N11203">
        <v>3.7999999999999999E-2</v>
      </c>
      <c r="O11203" t="s">
        <v>1336</v>
      </c>
      <c r="P11203" t="s">
        <v>19184</v>
      </c>
      <c r="Q11203" t="s">
        <v>1051</v>
      </c>
      <c r="R11203" t="s">
        <v>19185</v>
      </c>
      <c r="S11203" t="s">
        <v>270</v>
      </c>
      <c r="T11203" t="b">
        <v>1</v>
      </c>
    </row>
    <row r="11204" spans="1:20" x14ac:dyDescent="0.25">
      <c r="A11204" t="s">
        <v>259</v>
      </c>
      <c r="B11204" t="s">
        <v>260</v>
      </c>
      <c r="C11204" t="s">
        <v>237</v>
      </c>
      <c r="D11204" t="s">
        <v>635</v>
      </c>
      <c r="E11204" t="s">
        <v>8555</v>
      </c>
      <c r="F11204" t="s">
        <v>9207</v>
      </c>
      <c r="G11204" t="s">
        <v>9207</v>
      </c>
      <c r="H11204">
        <v>0.23039999999999999</v>
      </c>
      <c r="I11204" t="s">
        <v>265</v>
      </c>
      <c r="J11204" t="s">
        <v>242</v>
      </c>
      <c r="K11204" t="s">
        <v>243</v>
      </c>
      <c r="L11204" t="s">
        <v>244</v>
      </c>
      <c r="M11204">
        <v>0</v>
      </c>
      <c r="N11204">
        <v>0.23039999999999999</v>
      </c>
      <c r="O11204" t="s">
        <v>372</v>
      </c>
      <c r="P11204" t="s">
        <v>19186</v>
      </c>
      <c r="Q11204" t="s">
        <v>639</v>
      </c>
      <c r="R11204" t="s">
        <v>19187</v>
      </c>
      <c r="S11204" t="s">
        <v>270</v>
      </c>
      <c r="T11204" t="b">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2023-10-09T19:27:35Z</dcterms:modified>
</cp:coreProperties>
</file>